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drawings/drawing7.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8.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9.xml" ContentType="application/vnd.openxmlformats-officedocument.drawing+xml"/>
  <Override PartName="/xl/comments20.xml" ContentType="application/vnd.openxmlformats-officedocument.spreadsheetml.comments+xml"/>
  <Override PartName="/xl/drawings/drawing10.xml" ContentType="application/vnd.openxmlformats-officedocument.drawing+xml"/>
  <Override PartName="/xl/comments21.xml" ContentType="application/vnd.openxmlformats-officedocument.spreadsheetml.comments+xml"/>
  <Override PartName="/xl/drawings/drawing11.xml" ContentType="application/vnd.openxmlformats-officedocument.drawing+xml"/>
  <Override PartName="/xl/comments22.xml" ContentType="application/vnd.openxmlformats-officedocument.spreadsheetml.comments+xml"/>
  <Override PartName="/xl/comments23.xml" ContentType="application/vnd.openxmlformats-officedocument.spreadsheetml.comments+xml"/>
  <Override PartName="/xl/drawings/drawing12.xml" ContentType="application/vnd.openxmlformats-officedocument.drawing+xml"/>
  <Override PartName="/xl/comments24.xml" ContentType="application/vnd.openxmlformats-officedocument.spreadsheetml.comments+xml"/>
  <Override PartName="/xl/drawings/drawing13.xml" ContentType="application/vnd.openxmlformats-officedocument.drawing+xml"/>
  <Override PartName="/xl/comments25.xml" ContentType="application/vnd.openxmlformats-officedocument.spreadsheetml.comments+xml"/>
  <Override PartName="/xl/drawings/drawing14.xml" ContentType="application/vnd.openxmlformats-officedocument.drawing+xml"/>
  <Override PartName="/xl/comments26.xml" ContentType="application/vnd.openxmlformats-officedocument.spreadsheetml.comments+xml"/>
  <Override PartName="/xl/drawings/drawing15.xml" ContentType="application/vnd.openxmlformats-officedocument.drawing+xml"/>
  <Override PartName="/xl/comments27.xml" ContentType="application/vnd.openxmlformats-officedocument.spreadsheetml.comments+xml"/>
  <Override PartName="/xl/drawings/drawing16.xml" ContentType="application/vnd.openxmlformats-officedocument.drawing+xml"/>
  <Override PartName="/xl/comments28.xml" ContentType="application/vnd.openxmlformats-officedocument.spreadsheetml.comments+xml"/>
  <Override PartName="/xl/drawings/drawing17.xml" ContentType="application/vnd.openxmlformats-officedocument.drawing+xml"/>
  <Override PartName="/xl/comments29.xml" ContentType="application/vnd.openxmlformats-officedocument.spreadsheetml.comments+xml"/>
  <Override PartName="/xl/drawings/drawing18.xml" ContentType="application/vnd.openxmlformats-officedocument.drawing+xml"/>
  <Override PartName="/xl/comments30.xml" ContentType="application/vnd.openxmlformats-officedocument.spreadsheetml.comments+xml"/>
  <Override PartName="/xl/drawings/drawing19.xml" ContentType="application/vnd.openxmlformats-officedocument.drawing+xml"/>
  <Override PartName="/xl/comments31.xml" ContentType="application/vnd.openxmlformats-officedocument.spreadsheetml.comments+xml"/>
  <Override PartName="/xl/drawings/drawing20.xml" ContentType="application/vnd.openxmlformats-officedocument.drawing+xml"/>
  <Override PartName="/xl/comments32.xml" ContentType="application/vnd.openxmlformats-officedocument.spreadsheetml.comments+xml"/>
  <Override PartName="/xl/drawings/drawing21.xml" ContentType="application/vnd.openxmlformats-officedocument.drawing+xml"/>
  <Override PartName="/xl/comments33.xml" ContentType="application/vnd.openxmlformats-officedocument.spreadsheetml.comments+xml"/>
  <Override PartName="/xl/drawings/drawing22.xml" ContentType="application/vnd.openxmlformats-officedocument.drawing+xml"/>
  <Override PartName="/xl/comments34.xml" ContentType="application/vnd.openxmlformats-officedocument.spreadsheetml.comments+xml"/>
  <Override PartName="/xl/drawings/drawing23.xml" ContentType="application/vnd.openxmlformats-officedocument.drawing+xml"/>
  <Override PartName="/xl/comments35.xml" ContentType="application/vnd.openxmlformats-officedocument.spreadsheetml.comments+xml"/>
  <Override PartName="/xl/drawings/drawing24.xml" ContentType="application/vnd.openxmlformats-officedocument.drawing+xml"/>
  <Override PartName="/xl/comments36.xml" ContentType="application/vnd.openxmlformats-officedocument.spreadsheetml.comments+xml"/>
  <Override PartName="/xl/drawings/drawing25.xml" ContentType="application/vnd.openxmlformats-officedocument.drawing+xml"/>
  <Override PartName="/xl/comments37.xml" ContentType="application/vnd.openxmlformats-officedocument.spreadsheetml.comments+xml"/>
  <Override PartName="/xl/comments38.xml" ContentType="application/vnd.openxmlformats-officedocument.spreadsheetml.comments+xml"/>
  <Override PartName="/xl/drawings/drawing26.xml" ContentType="application/vnd.openxmlformats-officedocument.drawing+xml"/>
  <Override PartName="/xl/comments3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codeName="ThisWorkbook" defaultThemeVersion="124226"/>
  <mc:AlternateContent xmlns:mc="http://schemas.openxmlformats.org/markup-compatibility/2006">
    <mc:Choice Requires="x15">
      <x15ac:absPath xmlns:x15ac="http://schemas.microsoft.com/office/spreadsheetml/2010/11/ac" url="\\core-fs\Projects\International\CUST\NTTD(MEJAR)\03_小口案件\2026\20260204_L&amp;F導入\40 環境定義書\02 マスタ定義書\01_横東\"/>
    </mc:Choice>
  </mc:AlternateContent>
  <xr:revisionPtr revIDLastSave="0" documentId="13_ncr:1_{82927FCB-00C0-408C-B45E-19D2CA936B6F}" xr6:coauthVersionLast="47" xr6:coauthVersionMax="47" xr10:uidLastSave="{00000000-0000-0000-0000-000000000000}"/>
  <bookViews>
    <workbookView xWindow="-120" yWindow="-120" windowWidth="29040" windowHeight="15720" tabRatio="788" xr2:uid="{00000000-000D-0000-FFFF-FFFF00000000}"/>
  </bookViews>
  <sheets>
    <sheet name="修正履歴" sheetId="1" r:id="rId1"/>
    <sheet name="テーブル一覧" sheetId="2" r:id="rId2"/>
    <sheet name="1_プロファイルマスタ" sheetId="3" r:id="rId3"/>
    <sheet name="2_ユーザマスタ" sheetId="4" r:id="rId4"/>
    <sheet name="3_パスワード履歴" sheetId="5" r:id="rId5"/>
    <sheet name="4_接続状態管理" sheetId="6" r:id="rId6"/>
    <sheet name="5_部店マスタ" sheetId="7" r:id="rId7"/>
    <sheet name="6_ユーザ部店設定" sheetId="8" r:id="rId8"/>
    <sheet name="7_取引分類マスタ" sheetId="9" r:id="rId9"/>
    <sheet name="8_取引マスタ" sheetId="10" r:id="rId10"/>
    <sheet name="9_操作マスタ" sheetId="11" r:id="rId11"/>
    <sheet name="10_実行権限マスタ" sheetId="12" r:id="rId12"/>
    <sheet name="11_プロファイル設定" sheetId="13" r:id="rId13"/>
    <sheet name="12_ファイル属性管理" sheetId="14" r:id="rId14"/>
    <sheet name="13_ファイル属性設定" sheetId="15" r:id="rId15"/>
    <sheet name="14_通番管理" sheetId="16" r:id="rId16"/>
    <sheet name="15_リスト発行元マスタ" sheetId="33" r:id="rId17"/>
    <sheet name="16_リスト名マスタ" sheetId="34" r:id="rId18"/>
    <sheet name="17_コード設定マスタ" sheetId="19" r:id="rId19"/>
    <sheet name="18_セキュリティ設定" sheetId="20" r:id="rId20"/>
    <sheet name="19_和暦西暦対応" sheetId="21" r:id="rId21"/>
    <sheet name="20_業務マスタ" sheetId="22" r:id="rId22"/>
    <sheet name="21_リスト登録情報" sheetId="35" r:id="rId23"/>
    <sheet name="22_フィルタリング対象リストマスタ" sheetId="31" r:id="rId24"/>
    <sheet name="23_フィルタリング定義マスタ" sheetId="36" r:id="rId25"/>
    <sheet name="24_リスト切替フィルタリング設定" sheetId="26" r:id="rId26"/>
    <sheet name="25_部店フィルタリング設定" sheetId="30" r:id="rId27"/>
    <sheet name="26_CIFファイルフィルタリング設定" sheetId="37" r:id="rId28"/>
    <sheet name="27_分割文字列設定" sheetId="32" r:id="rId29"/>
    <sheet name="28_シミュレーション定義マスタ" sheetId="38" r:id="rId30"/>
    <sheet name="29_リスト権限マスタ" sheetId="39" r:id="rId31"/>
    <sheet name="30_取引リスト表示管理" sheetId="40" r:id="rId32"/>
    <sheet name="31_リスト補足管理" sheetId="41" r:id="rId33"/>
    <sheet name="32_リスト検索項目管理" sheetId="42" r:id="rId34"/>
    <sheet name="33_リスト重複チェック項目管理" sheetId="43" r:id="rId35"/>
    <sheet name="34_リスト処理属性管理" sheetId="44" r:id="rId36"/>
    <sheet name="35_リスト取込マスタ" sheetId="45" r:id="rId37"/>
    <sheet name="36_バッチフィルタリング中断管理" sheetId="46" r:id="rId38"/>
    <sheet name="37_採番補助コード設定" sheetId="47" r:id="rId39"/>
    <sheet name="38_運用ファイルアップロード管理" sheetId="50" r:id="rId40"/>
    <sheet name="39_IPアドレス管理" sheetId="51" r:id="rId41"/>
  </sheets>
  <externalReferences>
    <externalReference r:id="rId42"/>
    <externalReference r:id="rId43"/>
    <externalReference r:id="rId44"/>
    <externalReference r:id="rId45"/>
  </externalReferences>
  <definedNames>
    <definedName name="_xlnm._FilterDatabase" localSheetId="2" hidden="1">'1_プロファイルマスタ'!$A$2:$AD$2</definedName>
    <definedName name="_xlnm._FilterDatabase" localSheetId="11" hidden="1">'10_実行権限マスタ'!$A$2:$X$102</definedName>
    <definedName name="_xlnm._FilterDatabase" localSheetId="12" hidden="1">'11_プロファイル設定'!$A$2:$U$238</definedName>
    <definedName name="_xlnm._FilterDatabase" localSheetId="13" hidden="1">'12_ファイル属性管理'!$A$2:$AH$2</definedName>
    <definedName name="_xlnm._FilterDatabase" localSheetId="14" hidden="1">'13_ファイル属性設定'!$A$2:$S$2</definedName>
    <definedName name="_xlnm._FilterDatabase" localSheetId="15" hidden="1">'14_通番管理'!$A$2:$V$2</definedName>
    <definedName name="_xlnm._FilterDatabase" localSheetId="16" hidden="1">'15_リスト発行元マスタ'!$A$2:$CC$2</definedName>
    <definedName name="_xlnm._FilterDatabase" localSheetId="17" hidden="1">'16_リスト名マスタ'!$A$2:$V$2</definedName>
    <definedName name="_xlnm._FilterDatabase" localSheetId="18" hidden="1">'17_コード設定マスタ'!$A$2:$AL$2</definedName>
    <definedName name="_xlnm._FilterDatabase" localSheetId="19" hidden="1">'18_セキュリティ設定'!$A$2:$R$2</definedName>
    <definedName name="_xlnm._FilterDatabase" localSheetId="20" hidden="1">'19_和暦西暦対応'!$A$2:$AC$2</definedName>
    <definedName name="_xlnm._FilterDatabase" localSheetId="3" hidden="1">'2_ユーザマスタ'!$A$2:$AP$2</definedName>
    <definedName name="_xlnm._FilterDatabase" localSheetId="21" hidden="1">'20_業務マスタ'!$A$2:$U$2</definedName>
    <definedName name="_xlnm._FilterDatabase" localSheetId="22" hidden="1">'21_リスト登録情報'!$A$2:$AI$2</definedName>
    <definedName name="_xlnm._FilterDatabase" localSheetId="23" hidden="1">'22_フィルタリング対象リストマスタ'!$A$2:$Z$2</definedName>
    <definedName name="_xlnm._FilterDatabase" localSheetId="24" hidden="1">'23_フィルタリング定義マスタ'!$A$2:$AH$2</definedName>
    <definedName name="_xlnm._FilterDatabase" localSheetId="25" hidden="1">'24_リスト切替フィルタリング設定'!$A$2:$U$2</definedName>
    <definedName name="_xlnm._FilterDatabase" localSheetId="26" hidden="1">'25_部店フィルタリング設定'!$A$2:$R$7996</definedName>
    <definedName name="_xlnm._FilterDatabase" localSheetId="27" hidden="1">'26_CIFファイルフィルタリング設定'!$A$2:$W$170</definedName>
    <definedName name="_xlnm._FilterDatabase" localSheetId="29" hidden="1">'28_シミュレーション定義マスタ'!$A$2:$Z$2</definedName>
    <definedName name="_xlnm._FilterDatabase" localSheetId="30" hidden="1">'29_リスト権限マスタ'!$A$2:$BI$62</definedName>
    <definedName name="_xlnm._FilterDatabase" localSheetId="4" hidden="1">'3_パスワード履歴'!$A$2:$AD$2</definedName>
    <definedName name="_xlnm._FilterDatabase" localSheetId="31" hidden="1">'30_取引リスト表示管理'!$A$2:$AE$402</definedName>
    <definedName name="_xlnm._FilterDatabase" localSheetId="32" hidden="1">'31_リスト補足管理'!$A$2:$AP$2</definedName>
    <definedName name="_xlnm._FilterDatabase" localSheetId="33" hidden="1">'32_リスト検索項目管理'!$A$2:$AT$2</definedName>
    <definedName name="_xlnm._FilterDatabase" localSheetId="34" hidden="1">'33_リスト重複チェック項目管理'!$A$2:$U$2</definedName>
    <definedName name="_xlnm._FilterDatabase" localSheetId="35" hidden="1">'34_リスト処理属性管理'!$A$2:$BR$22</definedName>
    <definedName name="_xlnm._FilterDatabase" localSheetId="37" hidden="1">'36_バッチフィルタリング中断管理'!$A$2:$AD$2</definedName>
    <definedName name="_xlnm._FilterDatabase" localSheetId="38" hidden="1">'37_採番補助コード設定'!$A$2:$U$2</definedName>
    <definedName name="_xlnm._FilterDatabase" localSheetId="5" hidden="1">'4_接続状態管理'!$A$2:$AD$2</definedName>
    <definedName name="_xlnm._FilterDatabase" localSheetId="6" hidden="1">'5_部店マスタ'!$A$2:$AD$2</definedName>
    <definedName name="_xlnm._FilterDatabase" localSheetId="7" hidden="1">'6_ユーザ部店設定'!$A$2:$V$2</definedName>
    <definedName name="_xlnm._FilterDatabase" localSheetId="8" hidden="1">'7_取引分類マスタ'!$A$2:$R$2</definedName>
    <definedName name="_xlnm._FilterDatabase" localSheetId="9" hidden="1">'8_取引マスタ'!$A$2:$AR$39</definedName>
    <definedName name="_xlnm._FilterDatabase" localSheetId="10" hidden="1">'9_操作マスタ'!$A$2:$AF$182</definedName>
    <definedName name="_xlnm.Print_Area" localSheetId="2">'1_プロファイルマスタ'!$A$1:$X$13</definedName>
    <definedName name="_xlnm.Print_Area" localSheetId="11">'10_実行権限マスタ'!$A$1:$T$123</definedName>
    <definedName name="_xlnm.Print_Area" localSheetId="12">'11_プロファイル設定'!$A$1:$R$424</definedName>
    <definedName name="_xlnm.Print_Area" localSheetId="13">'12_ファイル属性管理'!$A$1:$AA$20</definedName>
    <definedName name="_xlnm.Print_Area" localSheetId="14">'13_ファイル属性設定'!$A$1:$P$54</definedName>
    <definedName name="_xlnm.Print_Area" localSheetId="15">'14_通番管理'!$A$1:$R$29</definedName>
    <definedName name="_xlnm.Print_Area" localSheetId="16">'15_リスト発行元マスタ'!$A$1:$BK$19</definedName>
    <definedName name="_xlnm.Print_Area" localSheetId="17">'16_リスト名マスタ'!$A$1:$R$21</definedName>
    <definedName name="_xlnm.Print_Area" localSheetId="18">'17_コード設定マスタ'!$A$1:$AD$70</definedName>
    <definedName name="_xlnm.Print_Area" localSheetId="19">'18_セキュリティ設定'!$A$1:$O$20</definedName>
    <definedName name="_xlnm.Print_Area" localSheetId="20">'19_和暦西暦対応'!$A$1:$U$8</definedName>
    <definedName name="_xlnm.Print_Area" localSheetId="3">'2_ユーザマスタ'!$A$1:$AG$4</definedName>
    <definedName name="_xlnm.Print_Area" localSheetId="21">'20_業務マスタ'!$A$1:$Q$12</definedName>
    <definedName name="_xlnm.Print_Area" localSheetId="22">'21_リスト登録情報'!$A$1:$AB$30</definedName>
    <definedName name="_xlnm.Print_Area" localSheetId="23">'22_フィルタリング対象リストマスタ'!$A$1:$U$20</definedName>
    <definedName name="_xlnm.Print_Area" localSheetId="24">'23_フィルタリング定義マスタ'!$A$1:$AA$21</definedName>
    <definedName name="_xlnm.Print_Area" localSheetId="25">'24_リスト切替フィルタリング設定'!$A$1:$O$36</definedName>
    <definedName name="_xlnm.Print_Area" localSheetId="26">'25_部店フィルタリング設定'!$A$1:$O$8296</definedName>
    <definedName name="_xlnm.Print_Area" localSheetId="27">'26_CIFファイルフィルタリング設定'!$A$1:$S$245</definedName>
    <definedName name="_xlnm.Print_Area" localSheetId="28">'27_分割文字列設定'!$A$1:$N$20</definedName>
    <definedName name="_xlnm.Print_Area" localSheetId="29">'28_シミュレーション定義マスタ'!$A$1:$U$39</definedName>
    <definedName name="_xlnm.Print_Area" localSheetId="30">'29_リスト権限マスタ'!$A$1:$AV$88</definedName>
    <definedName name="_xlnm.Print_Area" localSheetId="4">'3_パスワード履歴'!$A$1:$X$4</definedName>
    <definedName name="_xlnm.Print_Area" localSheetId="31">'30_取引リスト表示管理'!$A$1:$Z$722</definedName>
    <definedName name="_xlnm.Print_Area" localSheetId="32">'31_リスト補足管理'!$A$1:$AG$63</definedName>
    <definedName name="_xlnm.Print_Area" localSheetId="33">'32_リスト検索項目管理'!$A$1:$AH$386</definedName>
    <definedName name="_xlnm.Print_Area" localSheetId="34">'33_リスト重複チェック項目管理'!$A$1:$Q$12</definedName>
    <definedName name="_xlnm.Print_Area" localSheetId="35">'34_リスト処理属性管理'!$A$1:$BB$23</definedName>
    <definedName name="_xlnm.Print_Area" localSheetId="36">'35_リスト取込マスタ'!$A$1:$R$34</definedName>
    <definedName name="_xlnm.Print_Area" localSheetId="37">'36_バッチフィルタリング中断管理'!$A$1:$X$7</definedName>
    <definedName name="_xlnm.Print_Area" localSheetId="38">'37_採番補助コード設定'!$A$1:$Q$15</definedName>
    <definedName name="_xlnm.Print_Area" localSheetId="39">'38_運用ファイルアップロード管理'!$A$1:$U$18</definedName>
    <definedName name="_xlnm.Print_Area" localSheetId="40">'39_IPアドレス管理'!$A$1:$Q$19</definedName>
    <definedName name="_xlnm.Print_Area" localSheetId="5">'4_接続状態管理'!$A$1:$X$4</definedName>
    <definedName name="_xlnm.Print_Area" localSheetId="6">'5_部店マスタ'!$A$1:$X$598</definedName>
    <definedName name="_xlnm.Print_Area" localSheetId="7">'6_ユーザ部店設定'!$A$1:$R$4</definedName>
    <definedName name="_xlnm.Print_Area" localSheetId="8">'7_取引分類マスタ'!$A$1:$O$12</definedName>
    <definedName name="_xlnm.Print_Area" localSheetId="9">'8_取引マスタ'!$A$1:$AD$40</definedName>
    <definedName name="_xlnm.Print_Area" localSheetId="10">'9_操作マスタ'!$A$1:$V$183</definedName>
    <definedName name="_xlnm.Print_Area" localSheetId="1">テーブル一覧!$A$1:$I$42</definedName>
    <definedName name="_xlnm.Print_Area" localSheetId="0">修正履歴!$A$1:$F$75</definedName>
    <definedName name="_xlnm.Print_Titles" localSheetId="0">修正履歴!$3:$3</definedName>
    <definedName name="Z_41A6F6ED_3982_4919_BC9A_6F2592FC85B2_.wvu.PrintArea" localSheetId="2" hidden="1">'1_プロファイルマスタ'!$A$1:$L$9</definedName>
    <definedName name="Z_41A6F6ED_3982_4919_BC9A_6F2592FC85B2_.wvu.PrintArea" localSheetId="11" hidden="1">'10_実行権限マスタ'!$A$1:$H$56</definedName>
    <definedName name="Z_41A6F6ED_3982_4919_BC9A_6F2592FC85B2_.wvu.PrintArea" localSheetId="12" hidden="1">'11_プロファイル設定'!$A$1:$F$233</definedName>
    <definedName name="Z_41A6F6ED_3982_4919_BC9A_6F2592FC85B2_.wvu.PrintArea" localSheetId="13" hidden="1">'12_ファイル属性管理'!$A$1:$K$25</definedName>
    <definedName name="Z_41A6F6ED_3982_4919_BC9A_6F2592FC85B2_.wvu.PrintArea" localSheetId="14" hidden="1">'13_ファイル属性設定'!$A$1:$F$11</definedName>
    <definedName name="Z_41A6F6ED_3982_4919_BC9A_6F2592FC85B2_.wvu.PrintArea" localSheetId="15" hidden="1">'14_通番管理'!$A$1:$H$23</definedName>
    <definedName name="Z_41A6F6ED_3982_4919_BC9A_6F2592FC85B2_.wvu.PrintArea" localSheetId="16" hidden="1">'15_リスト発行元マスタ'!$A$1:$AE$18</definedName>
    <definedName name="Z_41A6F6ED_3982_4919_BC9A_6F2592FC85B2_.wvu.PrintArea" localSheetId="17" hidden="1">'16_リスト名マスタ'!$A$1:$H$27</definedName>
    <definedName name="Z_41A6F6ED_3982_4919_BC9A_6F2592FC85B2_.wvu.PrintArea" localSheetId="18" hidden="1">'17_コード設定マスタ'!$A$1:$P$43</definedName>
    <definedName name="Z_41A6F6ED_3982_4919_BC9A_6F2592FC85B2_.wvu.PrintArea" localSheetId="19" hidden="1">'18_セキュリティ設定'!$A$1:$F$30</definedName>
    <definedName name="Z_41A6F6ED_3982_4919_BC9A_6F2592FC85B2_.wvu.PrintArea" localSheetId="20" hidden="1">'19_和暦西暦対応'!$A$1:$J$29</definedName>
    <definedName name="Z_41A6F6ED_3982_4919_BC9A_6F2592FC85B2_.wvu.PrintArea" localSheetId="3" hidden="1">'2_ユーザマスタ'!$A$1:$R$25</definedName>
    <definedName name="Z_41A6F6ED_3982_4919_BC9A_6F2592FC85B2_.wvu.PrintArea" localSheetId="21" hidden="1">'20_業務マスタ'!$A$1:$G$39</definedName>
    <definedName name="Z_41A6F6ED_3982_4919_BC9A_6F2592FC85B2_.wvu.PrintArea" localSheetId="22" hidden="1">'21_リスト登録情報'!$A$1:$J$39</definedName>
    <definedName name="Z_41A6F6ED_3982_4919_BC9A_6F2592FC85B2_.wvu.PrintArea" localSheetId="23" hidden="1">'22_フィルタリング対象リストマスタ'!$A$1:$J$20</definedName>
    <definedName name="Z_41A6F6ED_3982_4919_BC9A_6F2592FC85B2_.wvu.PrintArea" localSheetId="24" hidden="1">'23_フィルタリング定義マスタ'!$A$1:$L$28</definedName>
    <definedName name="Z_41A6F6ED_3982_4919_BC9A_6F2592FC85B2_.wvu.PrintArea" localSheetId="25" hidden="1">'24_リスト切替フィルタリング設定'!$A$1:$F$35</definedName>
    <definedName name="Z_41A6F6ED_3982_4919_BC9A_6F2592FC85B2_.wvu.PrintArea" localSheetId="26" hidden="1">'25_部店フィルタリング設定'!$A$1:$F$29</definedName>
    <definedName name="Z_41A6F6ED_3982_4919_BC9A_6F2592FC85B2_.wvu.PrintArea" localSheetId="27" hidden="1">'26_CIFファイルフィルタリング設定'!$A$1:$H$170</definedName>
    <definedName name="Z_41A6F6ED_3982_4919_BC9A_6F2592FC85B2_.wvu.PrintArea" localSheetId="28" hidden="1">'27_分割文字列設定'!$A$1:$E$29</definedName>
    <definedName name="Z_41A6F6ED_3982_4919_BC9A_6F2592FC85B2_.wvu.PrintArea" localSheetId="30" hidden="1">'29_リスト権限マスタ'!$A$1:$Z$16</definedName>
    <definedName name="Z_41A6F6ED_3982_4919_BC9A_6F2592FC85B2_.wvu.PrintArea" localSheetId="4" hidden="1">'3_パスワード履歴'!$A$1:$L$4</definedName>
    <definedName name="Z_41A6F6ED_3982_4919_BC9A_6F2592FC85B2_.wvu.PrintArea" localSheetId="31" hidden="1">'30_取引リスト表示管理'!$A$1:$J$253</definedName>
    <definedName name="Z_41A6F6ED_3982_4919_BC9A_6F2592FC85B2_.wvu.PrintArea" localSheetId="32" hidden="1">'31_リスト補足管理'!$A$1:$R$64</definedName>
    <definedName name="Z_41A6F6ED_3982_4919_BC9A_6F2592FC85B2_.wvu.PrintArea" localSheetId="33" hidden="1">'32_リスト検索項目管理'!$A$1:$R$117</definedName>
    <definedName name="Z_41A6F6ED_3982_4919_BC9A_6F2592FC85B2_.wvu.PrintArea" localSheetId="34" hidden="1">'33_リスト重複チェック項目管理'!$A$1:$G$29</definedName>
    <definedName name="Z_41A6F6ED_3982_4919_BC9A_6F2592FC85B2_.wvu.PrintArea" localSheetId="35" hidden="1">'34_リスト処理属性管理'!$A$1:$AF$21</definedName>
    <definedName name="Z_41A6F6ED_3982_4919_BC9A_6F2592FC85B2_.wvu.PrintArea" localSheetId="36" hidden="1">'35_リスト取込マスタ'!$A$1:$H$30</definedName>
    <definedName name="Z_41A6F6ED_3982_4919_BC9A_6F2592FC85B2_.wvu.PrintArea" localSheetId="37" hidden="1">'36_バッチフィルタリング中断管理'!$A$1:$L$6</definedName>
    <definedName name="Z_41A6F6ED_3982_4919_BC9A_6F2592FC85B2_.wvu.PrintArea" localSheetId="38" hidden="1">'37_採番補助コード設定'!$A$1:$G$23</definedName>
    <definedName name="Z_41A6F6ED_3982_4919_BC9A_6F2592FC85B2_.wvu.PrintArea" localSheetId="39" hidden="1">'38_運用ファイルアップロード管理'!$A$1:$J$18</definedName>
    <definedName name="Z_41A6F6ED_3982_4919_BC9A_6F2592FC85B2_.wvu.PrintArea" localSheetId="40" hidden="1">'39_IPアドレス管理'!$A$1:$G$18</definedName>
    <definedName name="Z_41A6F6ED_3982_4919_BC9A_6F2592FC85B2_.wvu.PrintArea" localSheetId="5" hidden="1">'4_接続状態管理'!$A$1:$L$4</definedName>
    <definedName name="Z_41A6F6ED_3982_4919_BC9A_6F2592FC85B2_.wvu.PrintArea" localSheetId="6" hidden="1">'5_部店マスタ'!$A$1:$L$12</definedName>
    <definedName name="Z_41A6F6ED_3982_4919_BC9A_6F2592FC85B2_.wvu.PrintArea" localSheetId="7" hidden="1">'6_ユーザ部店設定'!$A$1:$H$4</definedName>
    <definedName name="Z_41A6F6ED_3982_4919_BC9A_6F2592FC85B2_.wvu.PrintArea" localSheetId="8" hidden="1">'7_取引分類マスタ'!$A$1:$F$12</definedName>
    <definedName name="Z_41A6F6ED_3982_4919_BC9A_6F2592FC85B2_.wvu.PrintArea" localSheetId="9" hidden="1">'8_取引マスタ'!$A$1:$P$40</definedName>
    <definedName name="Z_41A6F6ED_3982_4919_BC9A_6F2592FC85B2_.wvu.PrintArea" localSheetId="10" hidden="1">'9_操作マスタ'!$A$1:$J$92</definedName>
    <definedName name="Z_41A6F6ED_3982_4919_BC9A_6F2592FC85B2_.wvu.PrintArea" localSheetId="0" hidden="1">修正履歴!$A$1:$F$6</definedName>
    <definedName name="Z_41A6F6ED_3982_4919_BC9A_6F2592FC85B2_.wvu.PrintTitles" localSheetId="0" hidden="1">修正履歴!$1:$1</definedName>
    <definedName name="Z_549ABE1E_E963_4443_A258_999BB6BCA479_.wvu.PrintArea" localSheetId="2" hidden="1">'1_プロファイルマスタ'!$A$1:$L$9</definedName>
    <definedName name="Z_549ABE1E_E963_4443_A258_999BB6BCA479_.wvu.PrintArea" localSheetId="11" hidden="1">'10_実行権限マスタ'!$A$1:$H$56</definedName>
    <definedName name="Z_549ABE1E_E963_4443_A258_999BB6BCA479_.wvu.PrintArea" localSheetId="12" hidden="1">'11_プロファイル設定'!$A$1:$F$5</definedName>
    <definedName name="Z_549ABE1E_E963_4443_A258_999BB6BCA479_.wvu.PrintArea" localSheetId="13" hidden="1">'12_ファイル属性管理'!$A$1:$K$25</definedName>
    <definedName name="Z_549ABE1E_E963_4443_A258_999BB6BCA479_.wvu.PrintArea" localSheetId="14" hidden="1">'13_ファイル属性設定'!$A$1:$F$11</definedName>
    <definedName name="Z_549ABE1E_E963_4443_A258_999BB6BCA479_.wvu.PrintArea" localSheetId="15" hidden="1">'14_通番管理'!$A$1:$H$23</definedName>
    <definedName name="Z_549ABE1E_E963_4443_A258_999BB6BCA479_.wvu.PrintArea" localSheetId="16" hidden="1">'15_リスト発行元マスタ'!$A$1:$AE$18</definedName>
    <definedName name="Z_549ABE1E_E963_4443_A258_999BB6BCA479_.wvu.PrintArea" localSheetId="17" hidden="1">'16_リスト名マスタ'!$A$1:$H$27</definedName>
    <definedName name="Z_549ABE1E_E963_4443_A258_999BB6BCA479_.wvu.PrintArea" localSheetId="18" hidden="1">'17_コード設定マスタ'!$A$1:$P$43</definedName>
    <definedName name="Z_549ABE1E_E963_4443_A258_999BB6BCA479_.wvu.PrintArea" localSheetId="19" hidden="1">'18_セキュリティ設定'!$A$1:$F$30</definedName>
    <definedName name="Z_549ABE1E_E963_4443_A258_999BB6BCA479_.wvu.PrintArea" localSheetId="20" hidden="1">'19_和暦西暦対応'!$A$1:$J$29</definedName>
    <definedName name="Z_549ABE1E_E963_4443_A258_999BB6BCA479_.wvu.PrintArea" localSheetId="3" hidden="1">'2_ユーザマスタ'!$A$1:$R$25</definedName>
    <definedName name="Z_549ABE1E_E963_4443_A258_999BB6BCA479_.wvu.PrintArea" localSheetId="21" hidden="1">'20_業務マスタ'!$A$1:$G$39</definedName>
    <definedName name="Z_549ABE1E_E963_4443_A258_999BB6BCA479_.wvu.PrintArea" localSheetId="22" hidden="1">'21_リスト登録情報'!$A$1:$J$39</definedName>
    <definedName name="Z_549ABE1E_E963_4443_A258_999BB6BCA479_.wvu.PrintArea" localSheetId="23" hidden="1">'22_フィルタリング対象リストマスタ'!$A$1:$J$20</definedName>
    <definedName name="Z_549ABE1E_E963_4443_A258_999BB6BCA479_.wvu.PrintArea" localSheetId="24" hidden="1">'23_フィルタリング定義マスタ'!$A$1:$L$28</definedName>
    <definedName name="Z_549ABE1E_E963_4443_A258_999BB6BCA479_.wvu.PrintArea" localSheetId="25" hidden="1">'24_リスト切替フィルタリング設定'!$A$1:$F$35</definedName>
    <definedName name="Z_549ABE1E_E963_4443_A258_999BB6BCA479_.wvu.PrintArea" localSheetId="26" hidden="1">'25_部店フィルタリング設定'!$A$1:$F$29</definedName>
    <definedName name="Z_549ABE1E_E963_4443_A258_999BB6BCA479_.wvu.PrintArea" localSheetId="27" hidden="1">'26_CIFファイルフィルタリング設定'!$A$1:$H$170</definedName>
    <definedName name="Z_549ABE1E_E963_4443_A258_999BB6BCA479_.wvu.PrintArea" localSheetId="28" hidden="1">'27_分割文字列設定'!$A$1:$E$29</definedName>
    <definedName name="Z_549ABE1E_E963_4443_A258_999BB6BCA479_.wvu.PrintArea" localSheetId="30" hidden="1">'29_リスト権限マスタ'!$A$1:$Z$16</definedName>
    <definedName name="Z_549ABE1E_E963_4443_A258_999BB6BCA479_.wvu.PrintArea" localSheetId="4" hidden="1">'3_パスワード履歴'!$A$1:$L$4</definedName>
    <definedName name="Z_549ABE1E_E963_4443_A258_999BB6BCA479_.wvu.PrintArea" localSheetId="31" hidden="1">'30_取引リスト表示管理'!$A$1:$J$253</definedName>
    <definedName name="Z_549ABE1E_E963_4443_A258_999BB6BCA479_.wvu.PrintArea" localSheetId="32" hidden="1">'31_リスト補足管理'!$A$1:$R$64</definedName>
    <definedName name="Z_549ABE1E_E963_4443_A258_999BB6BCA479_.wvu.PrintArea" localSheetId="33" hidden="1">'32_リスト検索項目管理'!$A$1:$R$117</definedName>
    <definedName name="Z_549ABE1E_E963_4443_A258_999BB6BCA479_.wvu.PrintArea" localSheetId="34" hidden="1">'33_リスト重複チェック項目管理'!$A$1:$G$29</definedName>
    <definedName name="Z_549ABE1E_E963_4443_A258_999BB6BCA479_.wvu.PrintArea" localSheetId="35" hidden="1">'34_リスト処理属性管理'!$A$1:$AF$21</definedName>
    <definedName name="Z_549ABE1E_E963_4443_A258_999BB6BCA479_.wvu.PrintArea" localSheetId="36" hidden="1">'35_リスト取込マスタ'!$A$1:$H$30</definedName>
    <definedName name="Z_549ABE1E_E963_4443_A258_999BB6BCA479_.wvu.PrintArea" localSheetId="37" hidden="1">'36_バッチフィルタリング中断管理'!$A$1:$L$6</definedName>
    <definedName name="Z_549ABE1E_E963_4443_A258_999BB6BCA479_.wvu.PrintArea" localSheetId="38" hidden="1">'37_採番補助コード設定'!$A$1:$G$23</definedName>
    <definedName name="Z_549ABE1E_E963_4443_A258_999BB6BCA479_.wvu.PrintArea" localSheetId="39" hidden="1">'38_運用ファイルアップロード管理'!$A$1:$J$18</definedName>
    <definedName name="Z_549ABE1E_E963_4443_A258_999BB6BCA479_.wvu.PrintArea" localSheetId="40" hidden="1">'39_IPアドレス管理'!$A$1:$G$18</definedName>
    <definedName name="Z_549ABE1E_E963_4443_A258_999BB6BCA479_.wvu.PrintArea" localSheetId="5" hidden="1">'4_接続状態管理'!$A$1:$L$4</definedName>
    <definedName name="Z_549ABE1E_E963_4443_A258_999BB6BCA479_.wvu.PrintArea" localSheetId="6" hidden="1">'5_部店マスタ'!$A$1:$L$12</definedName>
    <definedName name="Z_549ABE1E_E963_4443_A258_999BB6BCA479_.wvu.PrintArea" localSheetId="7" hidden="1">'6_ユーザ部店設定'!$A$1:$H$4</definedName>
    <definedName name="Z_549ABE1E_E963_4443_A258_999BB6BCA479_.wvu.PrintArea" localSheetId="8" hidden="1">'7_取引分類マスタ'!$A$1:$F$12</definedName>
    <definedName name="Z_549ABE1E_E963_4443_A258_999BB6BCA479_.wvu.PrintArea" localSheetId="9" hidden="1">'8_取引マスタ'!$A$1:$P$40</definedName>
    <definedName name="Z_549ABE1E_E963_4443_A258_999BB6BCA479_.wvu.PrintArea" localSheetId="10" hidden="1">'9_操作マスタ'!$A$1:$J$92</definedName>
    <definedName name="Z_549ABE1E_E963_4443_A258_999BB6BCA479_.wvu.PrintArea" localSheetId="0" hidden="1">修正履歴!$A$1:$F$6</definedName>
    <definedName name="Z_549ABE1E_E963_4443_A258_999BB6BCA479_.wvu.PrintTitles" localSheetId="0" hidden="1">修正履歴!$1:$1</definedName>
  </definedNames>
  <calcPr calcId="191029" fullCalcOnLoad="1"/>
  <customWorkbookViews>
    <customWorkbookView name="t-YInaga - 個人用ビュー" guid="{41A6F6ED-3982-4919-BC9A-6F2592FC85B2}" mergeInterval="0" personalView="1" maximized="1" windowWidth="1642" windowHeight="927" tabRatio="910" activeSheetId="13"/>
    <customWorkbookView name="t-MMaruy - 個人用ビュー" guid="{549ABE1E-E963-4443-A258-999BB6BCA479}" mergeInterval="0" personalView="1" maximized="1" windowWidth="1916" windowHeight="850" tabRatio="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9146933A-1A5E-47B1-A196-085C3EDECE7F}">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4" authorId="0" shapeId="0" xr:uid="{D859035C-E350-48CC-AFAB-6F1D83F28169}">
      <text>
        <r>
          <rPr>
            <b/>
            <sz val="9"/>
            <color indexed="81"/>
            <rFont val="ＭＳ Ｐゴシック"/>
            <family val="3"/>
            <charset val="128"/>
          </rPr>
          <t xml:space="preserve">管理者（自店）にて管理者（全店）を作成できないよう、管理者（全店）をセキュリティ管理者と同じ階層に置くため。管理者（全店）のPRF_TYPEを「K」とする。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0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647B8E06-C681-45C3-A1C0-F2C250482E0B}">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A2" authorId="0" shapeId="0" xr:uid="{F097D434-FA58-4770-95F4-CD2B848631E8}">
      <text>
        <r>
          <rPr>
            <b/>
            <sz val="9"/>
            <color indexed="81"/>
            <rFont val="ＭＳ Ｐゴシック"/>
            <family val="3"/>
            <charset val="128"/>
          </rPr>
          <t>作成者:</t>
        </r>
        <r>
          <rPr>
            <sz val="9"/>
            <color indexed="81"/>
            <rFont val="ＭＳ Ｐゴシック"/>
            <family val="3"/>
            <charset val="128"/>
          </rPr>
          <t xml:space="preserve">
連番固定</t>
        </r>
      </text>
    </comment>
    <comment ref="B2" authorId="0" shapeId="0" xr:uid="{11B05769-B44C-4686-BC81-64863ECDDDD8}">
      <text>
        <r>
          <rPr>
            <b/>
            <sz val="9"/>
            <color indexed="81"/>
            <rFont val="ＭＳ Ｐゴシック"/>
            <family val="3"/>
            <charset val="128"/>
          </rPr>
          <t>作成者:</t>
        </r>
        <r>
          <rPr>
            <sz val="9"/>
            <color indexed="81"/>
            <rFont val="ＭＳ Ｐゴシック"/>
            <family val="3"/>
            <charset val="128"/>
          </rPr>
          <t xml:space="preserve">
連番固定</t>
        </r>
      </text>
    </comment>
    <comment ref="H2" authorId="0" shapeId="0" xr:uid="{A4687424-CE80-42F5-8C78-02BC294644DE}">
      <text>
        <r>
          <rPr>
            <b/>
            <sz val="9"/>
            <color indexed="81"/>
            <rFont val="ＭＳ Ｐゴシック"/>
            <family val="3"/>
            <charset val="128"/>
          </rPr>
          <t>作成者:</t>
        </r>
        <r>
          <rPr>
            <sz val="9"/>
            <color indexed="81"/>
            <rFont val="ＭＳ Ｐゴシック"/>
            <family val="3"/>
            <charset val="128"/>
          </rPr>
          <t xml:space="preserve">
連番固定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T1" authorId="0" shapeId="0" xr:uid="{00000000-0006-0000-0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08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F1" authorId="0" shapeId="0" xr:uid="{00000000-0006-0000-0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X1" authorId="0" shapeId="0" xr:uid="{00000000-0006-0000-0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V1" authorId="0" shapeId="0" xr:uid="{A340C1D6-2950-4142-A19E-6F793F7AE337}">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ECAFA913-2B5A-4AFC-A303-D94A5423FEA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DEAB5A31-DA19-4F42-8237-82D9FEED9E0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R1" authorId="0" shapeId="0" xr:uid="{A4EEA539-723A-43A6-AC59-3A7E9B1FDDC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944980C0-CAF1-4E6A-BDDB-27B904A65421}">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M1" authorId="0" shapeId="0" xr:uid="{9EEB3A30-73E2-4E92-9DCC-729322F59B0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S4" authorId="0" shapeId="0" xr:uid="{5CF7EC92-3226-4A3E-B733-08A842E1D1D4}">
      <text>
        <r>
          <rPr>
            <sz val="9"/>
            <color indexed="81"/>
            <rFont val="MS P ゴシック"/>
            <family val="3"/>
            <charset val="128"/>
          </rPr>
          <t>顧客リリース時はRefは必ず削除すること</t>
        </r>
      </text>
    </comment>
    <comment ref="S5" authorId="0" shapeId="0" xr:uid="{DE56A1B2-A8A0-4416-BD08-7D24F06A9C34}">
      <text>
        <r>
          <rPr>
            <sz val="9"/>
            <color indexed="81"/>
            <rFont val="MS P ゴシック"/>
            <family val="3"/>
            <charset val="128"/>
          </rPr>
          <t>顧客リリース時は必ず削除すること</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7CE6ADDA-3F77-47FF-A1D3-B512F61F470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1" authorId="0" shapeId="0" xr:uid="{B677EC99-FBF0-4B5F-B0C6-D4DF54D76274}">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300-000002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1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D1" authorId="0" shapeId="0" xr:uid="{80419163-2F16-4216-8EE5-6B071F87A76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FBACC6C6-4B4B-477B-AABD-09573B4AF958}">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J2" authorId="0" shapeId="0" xr:uid="{F5A92CCD-AEEB-4458-B141-3F15CE2608CF}">
      <text>
        <r>
          <rPr>
            <sz val="8"/>
            <color indexed="81"/>
            <rFont val="MS P ゴシック"/>
            <family val="3"/>
            <charset val="128"/>
          </rPr>
          <t>pgServerはDBサーバのDドライブ内フォルダを共有している先を指定。
APサーバに設定したhosts記載のDBサーバ名を指定すること</t>
        </r>
      </text>
    </comment>
    <comment ref="G4" authorId="0" shapeId="0" xr:uid="{6A0AF125-A007-454C-B325-A9A6E21E0ACD}">
      <text>
        <r>
          <rPr>
            <sz val="9"/>
            <color indexed="81"/>
            <rFont val="MS P ゴシック"/>
            <family val="3"/>
            <charset val="128"/>
          </rPr>
          <t>顧客リリース時はRefは必ず削除すること</t>
        </r>
      </text>
    </comment>
    <comment ref="G5" authorId="0" shapeId="0" xr:uid="{E9AA5AA9-BF3E-438B-9AEE-E3A2A9C268E6}">
      <text>
        <r>
          <rPr>
            <sz val="9"/>
            <color indexed="81"/>
            <rFont val="MS P ゴシック"/>
            <family val="3"/>
            <charset val="128"/>
          </rPr>
          <t>顧客リリース時は必ず削除すること</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U1" authorId="0" shapeId="0" xr:uid="{00000000-0006-0000-1B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P1" authorId="0" shapeId="0" xr:uid="{00000000-0006-0000-1C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W1" authorId="0" shapeId="0" xr:uid="{00000000-0006-0000-1D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E4" authorId="1" shapeId="0" xr:uid="{BB452BCE-05AA-43C3-B06E-A8953DBD504C}">
      <text>
        <r>
          <rPr>
            <sz val="9"/>
            <color indexed="81"/>
            <rFont val="MS P ゴシック"/>
            <family val="3"/>
            <charset val="128"/>
          </rPr>
          <t>顧客リリース時はRefは必ず削除すること</t>
        </r>
      </text>
    </comment>
    <comment ref="E5" authorId="1" shapeId="0" xr:uid="{872EA3E4-1DCE-437F-8F39-E73B7987B933}">
      <text>
        <r>
          <rPr>
            <sz val="9"/>
            <color indexed="81"/>
            <rFont val="MS P ゴシック"/>
            <family val="3"/>
            <charset val="128"/>
          </rPr>
          <t>顧客リリース時は必ず削除すること</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X1" authorId="0" shapeId="0" xr:uid="{00000000-0006-0000-1E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B1" authorId="0" shapeId="0" xr:uid="{0BBE47DA-05FB-4005-8949-92C13D3A669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20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J1" authorId="0" shapeId="0" xr:uid="{0A5AE865-C98A-493A-833C-FE6CB9B34082}">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2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BD1" authorId="0" shapeId="0" xr:uid="{00000000-0006-0000-2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P4" authorId="1" shapeId="0" xr:uid="{518F30DE-84E6-43E0-80C3-DCE888BFE815}">
      <text>
        <r>
          <rPr>
            <sz val="9"/>
            <color indexed="81"/>
            <rFont val="MS P ゴシック"/>
            <family val="3"/>
            <charset val="128"/>
          </rPr>
          <t>顧客リリース時は必ず削除すること</t>
        </r>
      </text>
    </comment>
    <comment ref="P5" authorId="1" shapeId="0" xr:uid="{1E16D0CD-623A-44F0-8CFA-72F61A291BC0}">
      <text>
        <r>
          <rPr>
            <sz val="9"/>
            <color indexed="81"/>
            <rFont val="MS P ゴシック"/>
            <family val="3"/>
            <charset val="128"/>
          </rPr>
          <t>顧客リリース時は必ず削除すること</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13BADB7F-CC51-4E78-8A9D-717721A2916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5" authorId="0" shapeId="0" xr:uid="{3223548D-429B-4B01-822E-A14F766FAF45}">
      <text>
        <r>
          <rPr>
            <sz val="9"/>
            <color indexed="81"/>
            <rFont val="MS P ゴシック"/>
            <family val="3"/>
            <charset val="128"/>
          </rPr>
          <t>顧客リリース時は必ず削除すること</t>
        </r>
      </text>
    </comment>
    <comment ref="D6" authorId="0" shapeId="0" xr:uid="{1D787452-6642-4F99-AAA9-928B83F5AB22}">
      <text>
        <r>
          <rPr>
            <sz val="9"/>
            <color indexed="81"/>
            <rFont val="MS P ゴシック"/>
            <family val="3"/>
            <charset val="128"/>
          </rPr>
          <t>顧客リリース時は必ず削除すること</t>
        </r>
      </text>
    </comment>
    <comment ref="D7" authorId="0" shapeId="0" xr:uid="{5EA7C66A-26B0-42B5-93C2-AFC6ABA57A0B}">
      <text>
        <r>
          <rPr>
            <sz val="9"/>
            <color indexed="81"/>
            <rFont val="MS P ゴシック"/>
            <family val="3"/>
            <charset val="128"/>
          </rPr>
          <t>顧客リリース時は必ず削除すること</t>
        </r>
      </text>
    </comment>
    <comment ref="D8" authorId="0" shapeId="0" xr:uid="{717ACE49-7602-4984-8A4D-1DF2C22EAA92}">
      <text>
        <r>
          <rPr>
            <sz val="9"/>
            <color indexed="81"/>
            <rFont val="MS P ゴシック"/>
            <family val="3"/>
            <charset val="128"/>
          </rPr>
          <t>顧客リリース時は必ず削除すること</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2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6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15663EE7-5CB4-455A-A1E8-A3051747667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BD2B3489-DF88-4FA5-806A-54BD4797085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sharedStrings.xml><?xml version="1.0" encoding="utf-8"?>
<sst xmlns="http://schemas.openxmlformats.org/spreadsheetml/2006/main" count="62029" uniqueCount="2387">
  <si>
    <t>パッケージ標準</t>
    <rPh sb="5" eb="7">
      <t>ヒョウジュン</t>
    </rPh>
    <phoneticPr fontId="3"/>
  </si>
  <si>
    <t>MST_PRF_TBL</t>
  </si>
  <si>
    <t>PRF_ID</t>
  </si>
  <si>
    <t>PRF_CODE</t>
  </si>
  <si>
    <t>PRF_NAME</t>
  </si>
  <si>
    <t>PRF_TYPE</t>
  </si>
  <si>
    <t>LAST_UPDATE_DATE</t>
  </si>
  <si>
    <t>0001</t>
    <phoneticPr fontId="3"/>
  </si>
  <si>
    <t>0002</t>
  </si>
  <si>
    <t>0003</t>
  </si>
  <si>
    <t>0004</t>
  </si>
  <si>
    <t>0005</t>
  </si>
  <si>
    <t>セキュリティ管理者</t>
  </si>
  <si>
    <t>K</t>
    <phoneticPr fontId="3"/>
  </si>
  <si>
    <t>P</t>
    <phoneticPr fontId="3"/>
  </si>
  <si>
    <t>不可</t>
    <rPh sb="0" eb="2">
      <t>フカ</t>
    </rPh>
    <phoneticPr fontId="3"/>
  </si>
  <si>
    <t>SO1</t>
  </si>
  <si>
    <t>USER_ID</t>
  </si>
  <si>
    <t>USER_CODE</t>
  </si>
  <si>
    <t>USER_NAME</t>
  </si>
  <si>
    <t>IS_LOCK</t>
  </si>
  <si>
    <t>IS_DEL</t>
  </si>
  <si>
    <t>CREATE_DATE</t>
  </si>
  <si>
    <t>セキュリティオフィサー1</t>
  </si>
  <si>
    <t>N</t>
    <phoneticPr fontId="3"/>
  </si>
  <si>
    <t>PWD_HST_ID</t>
  </si>
  <si>
    <t>PWD</t>
  </si>
  <si>
    <t>IS_INITIAL</t>
  </si>
  <si>
    <t>PWD_HST_DATE</t>
  </si>
  <si>
    <t>8Mrb3gxpLCN6pveJHEqxbw==</t>
    <phoneticPr fontId="3"/>
  </si>
  <si>
    <t>Y</t>
    <phoneticPr fontId="3"/>
  </si>
  <si>
    <t>TERM_IP</t>
  </si>
  <si>
    <t>LAST_LOGIN_DATE</t>
  </si>
  <si>
    <t>LOGIN_STAT</t>
  </si>
  <si>
    <t>LOGIN_FAIL_CNT</t>
  </si>
  <si>
    <t>O</t>
  </si>
  <si>
    <t>MST_UNIT_TBL</t>
  </si>
  <si>
    <t>UNIT_CODE</t>
    <phoneticPr fontId="3"/>
  </si>
  <si>
    <t>UNIT_NAME</t>
    <phoneticPr fontId="3"/>
  </si>
  <si>
    <t>IS_INVALID</t>
    <phoneticPr fontId="3"/>
  </si>
  <si>
    <t>LAST_UPDATE_DATE</t>
    <phoneticPr fontId="3"/>
  </si>
  <si>
    <t>001</t>
    <phoneticPr fontId="3"/>
  </si>
  <si>
    <t>全ての部店</t>
  </si>
  <si>
    <t>可</t>
    <rPh sb="0" eb="1">
      <t>カ</t>
    </rPh>
    <phoneticPr fontId="3"/>
  </si>
  <si>
    <t>CNF_UNIT_TBL</t>
  </si>
  <si>
    <t>UNIT_ID</t>
    <phoneticPr fontId="3"/>
  </si>
  <si>
    <t>USER_ID</t>
    <phoneticPr fontId="3"/>
  </si>
  <si>
    <t>IS_DEFAULT</t>
    <phoneticPr fontId="3"/>
  </si>
  <si>
    <t>DEAL_TYPE_ID</t>
  </si>
  <si>
    <t>DEAL_TYPE_ID</t>
    <phoneticPr fontId="3"/>
  </si>
  <si>
    <t>DEAL_TYPE</t>
  </si>
  <si>
    <t>共通</t>
  </si>
  <si>
    <t>管理</t>
  </si>
  <si>
    <t>本人確認</t>
  </si>
  <si>
    <t>バッチフィルタリング</t>
  </si>
  <si>
    <t>MST_DEAL_TBL</t>
  </si>
  <si>
    <t>取引マスタ</t>
  </si>
  <si>
    <t>DEAL_ID</t>
  </si>
  <si>
    <t>DEAL_NAME</t>
  </si>
  <si>
    <t>DEAL_NO</t>
  </si>
  <si>
    <t>ACTION_PATH</t>
  </si>
  <si>
    <t>UPTIME_FROM</t>
  </si>
  <si>
    <t>UPTIME_TO</t>
  </si>
  <si>
    <t>ログイン</t>
  </si>
  <si>
    <t>メニュー</t>
  </si>
  <si>
    <t>メニュー</t>
    <phoneticPr fontId="3"/>
  </si>
  <si>
    <t>ヘッダー</t>
  </si>
  <si>
    <t>パスワード変更</t>
  </si>
  <si>
    <t>ユーザ管理</t>
  </si>
  <si>
    <t>本人確認仕掛照会</t>
  </si>
  <si>
    <t>判定履歴照会</t>
  </si>
  <si>
    <t>操作ログ照会</t>
  </si>
  <si>
    <t>未判定照会</t>
  </si>
  <si>
    <t>判定済照会</t>
  </si>
  <si>
    <t>ファイル処理状況照会</t>
  </si>
  <si>
    <t>NULL</t>
  </si>
  <si>
    <t>MST_OPE_TBL</t>
  </si>
  <si>
    <t>操作マスタ</t>
  </si>
  <si>
    <t>OPE_ID</t>
  </si>
  <si>
    <t>OPE_NAME</t>
  </si>
  <si>
    <t>WIN_NAME</t>
  </si>
  <si>
    <t>ログイン画面</t>
    <rPh sb="4" eb="6">
      <t>ガメン</t>
    </rPh>
    <phoneticPr fontId="2"/>
  </si>
  <si>
    <t>パスワード変更</t>
    <rPh sb="5" eb="7">
      <t>ヘンコウ</t>
    </rPh>
    <phoneticPr fontId="4"/>
  </si>
  <si>
    <t>メニュー画面</t>
    <rPh sb="4" eb="6">
      <t>ガメン</t>
    </rPh>
    <phoneticPr fontId="2"/>
  </si>
  <si>
    <t>ユーザ管理</t>
    <rPh sb="3" eb="5">
      <t>カンリ</t>
    </rPh>
    <phoneticPr fontId="3"/>
  </si>
  <si>
    <t>本人確認</t>
    <rPh sb="0" eb="2">
      <t>ホンニン</t>
    </rPh>
    <rPh sb="2" eb="4">
      <t>カクニン</t>
    </rPh>
    <phoneticPr fontId="4"/>
  </si>
  <si>
    <t>本人確認仕掛照会</t>
    <rPh sb="0" eb="2">
      <t>ホンニン</t>
    </rPh>
    <rPh sb="2" eb="4">
      <t>カクニン</t>
    </rPh>
    <rPh sb="4" eb="6">
      <t>シカカリ</t>
    </rPh>
    <rPh sb="6" eb="8">
      <t>ショウカイ</t>
    </rPh>
    <phoneticPr fontId="3"/>
  </si>
  <si>
    <t>判定履歴照会</t>
    <rPh sb="0" eb="2">
      <t>ハンテイ</t>
    </rPh>
    <rPh sb="2" eb="4">
      <t>リレキ</t>
    </rPh>
    <rPh sb="4" eb="6">
      <t>ショウカイ</t>
    </rPh>
    <phoneticPr fontId="3"/>
  </si>
  <si>
    <t>ヘッダー画面</t>
    <rPh sb="4" eb="6">
      <t>ガメン</t>
    </rPh>
    <phoneticPr fontId="2"/>
  </si>
  <si>
    <t>ログアウト</t>
  </si>
  <si>
    <t>確定</t>
    <rPh sb="0" eb="2">
      <t>カクテイ</t>
    </rPh>
    <phoneticPr fontId="2"/>
  </si>
  <si>
    <t>パスワード変更画面</t>
    <rPh sb="7" eb="9">
      <t>ガメン</t>
    </rPh>
    <phoneticPr fontId="2"/>
  </si>
  <si>
    <t>キャンセル</t>
  </si>
  <si>
    <t>検索</t>
  </si>
  <si>
    <t>ユーザ一覧画面</t>
    <rPh sb="3" eb="5">
      <t>イチラン</t>
    </rPh>
    <rPh sb="5" eb="7">
      <t>ガメン</t>
    </rPh>
    <phoneticPr fontId="2"/>
  </si>
  <si>
    <t>新規登録</t>
  </si>
  <si>
    <t>変更</t>
    <rPh sb="0" eb="2">
      <t>ヘンコウ</t>
    </rPh>
    <phoneticPr fontId="4"/>
  </si>
  <si>
    <t>詳細</t>
    <rPh sb="0" eb="2">
      <t>ショウサイ</t>
    </rPh>
    <phoneticPr fontId="4"/>
  </si>
  <si>
    <t>削除</t>
  </si>
  <si>
    <t>ユーザ登録変更画面</t>
    <rPh sb="3" eb="5">
      <t>トウロク</t>
    </rPh>
    <rPh sb="5" eb="7">
      <t>ヘンコウ</t>
    </rPh>
    <rPh sb="7" eb="9">
      <t>ガメン</t>
    </rPh>
    <phoneticPr fontId="2"/>
  </si>
  <si>
    <t>登録</t>
    <rPh sb="0" eb="2">
      <t>トウロク</t>
    </rPh>
    <phoneticPr fontId="4"/>
  </si>
  <si>
    <t>確定</t>
    <rPh sb="0" eb="2">
      <t>カクテイ</t>
    </rPh>
    <phoneticPr fontId="4"/>
  </si>
  <si>
    <t>一覧画面へ</t>
  </si>
  <si>
    <t>ユーザ詳細画面</t>
    <rPh sb="3" eb="5">
      <t>ショウサイ</t>
    </rPh>
    <rPh sb="5" eb="7">
      <t>ガメン</t>
    </rPh>
    <phoneticPr fontId="2"/>
  </si>
  <si>
    <t>フィルタリング実行</t>
    <rPh sb="7" eb="9">
      <t>ジッコウ</t>
    </rPh>
    <phoneticPr fontId="0"/>
  </si>
  <si>
    <t>本人確認入力画面</t>
    <rPh sb="6" eb="8">
      <t>ガメン</t>
    </rPh>
    <phoneticPr fontId="2"/>
  </si>
  <si>
    <t>判定</t>
    <rPh sb="0" eb="2">
      <t>ハンテイ</t>
    </rPh>
    <phoneticPr fontId="0"/>
  </si>
  <si>
    <t>判定画面</t>
  </si>
  <si>
    <t>保留</t>
    <rPh sb="0" eb="2">
      <t>ホリュウ</t>
    </rPh>
    <phoneticPr fontId="0"/>
  </si>
  <si>
    <t>確認画面</t>
    <rPh sb="0" eb="2">
      <t>カクニン</t>
    </rPh>
    <rPh sb="2" eb="4">
      <t>ガメン</t>
    </rPh>
    <phoneticPr fontId="2"/>
  </si>
  <si>
    <t>報告準備</t>
    <rPh sb="0" eb="2">
      <t>ホウコク</t>
    </rPh>
    <rPh sb="2" eb="4">
      <t>ジュンビ</t>
    </rPh>
    <phoneticPr fontId="0"/>
  </si>
  <si>
    <t>仕掛中一覧画面</t>
  </si>
  <si>
    <t>表示</t>
    <rPh sb="0" eb="2">
      <t>ヒョウジ</t>
    </rPh>
    <phoneticPr fontId="2"/>
  </si>
  <si>
    <t>判定履歴検索画面</t>
  </si>
  <si>
    <t>操作ログ一覧画面</t>
    <rPh sb="6" eb="8">
      <t>ガメン</t>
    </rPh>
    <phoneticPr fontId="6"/>
  </si>
  <si>
    <t>詳細</t>
  </si>
  <si>
    <t>操作ログ詳細画面</t>
    <rPh sb="6" eb="8">
      <t>ガメン</t>
    </rPh>
    <phoneticPr fontId="6"/>
  </si>
  <si>
    <t>未判定一覧画面</t>
    <rPh sb="5" eb="7">
      <t>ガメン</t>
    </rPh>
    <phoneticPr fontId="6"/>
  </si>
  <si>
    <t>判定</t>
    <rPh sb="0" eb="2">
      <t>ハンテイ</t>
    </rPh>
    <phoneticPr fontId="6"/>
  </si>
  <si>
    <t>バッチ判定画面</t>
    <rPh sb="5" eb="7">
      <t>ガメン</t>
    </rPh>
    <phoneticPr fontId="6"/>
  </si>
  <si>
    <t>保留</t>
    <rPh sb="0" eb="2">
      <t>ホリュウ</t>
    </rPh>
    <phoneticPr fontId="6"/>
  </si>
  <si>
    <t>バッチ確認画面</t>
    <rPh sb="5" eb="7">
      <t>ガメン</t>
    </rPh>
    <phoneticPr fontId="6"/>
  </si>
  <si>
    <t>報告準備</t>
    <rPh sb="0" eb="2">
      <t>ホウコク</t>
    </rPh>
    <rPh sb="2" eb="4">
      <t>ジュンビ</t>
    </rPh>
    <phoneticPr fontId="8"/>
  </si>
  <si>
    <t>判定済一覧画面</t>
    <rPh sb="5" eb="7">
      <t>ガメン</t>
    </rPh>
    <phoneticPr fontId="6"/>
  </si>
  <si>
    <t>再判定</t>
    <rPh sb="0" eb="3">
      <t>サイハンテイ</t>
    </rPh>
    <phoneticPr fontId="2"/>
  </si>
  <si>
    <t>ファイル処理状況一覧画面</t>
    <rPh sb="10" eb="12">
      <t>ガメン</t>
    </rPh>
    <phoneticPr fontId="6"/>
  </si>
  <si>
    <t>開始</t>
    <rPh sb="0" eb="2">
      <t>カイシ</t>
    </rPh>
    <phoneticPr fontId="6"/>
  </si>
  <si>
    <t>終了</t>
    <rPh sb="0" eb="2">
      <t>シュウリョウ</t>
    </rPh>
    <phoneticPr fontId="6"/>
  </si>
  <si>
    <t>EXEC_AUTH_ID</t>
  </si>
  <si>
    <t>DEAL_ID</t>
    <phoneticPr fontId="3"/>
  </si>
  <si>
    <t>EXEC_AUTH_NAME</t>
    <phoneticPr fontId="3"/>
  </si>
  <si>
    <t>パスワード変更</t>
    <phoneticPr fontId="3"/>
  </si>
  <si>
    <t>ユーザ管理</t>
    <phoneticPr fontId="3"/>
  </si>
  <si>
    <t>本人確認</t>
    <phoneticPr fontId="3"/>
  </si>
  <si>
    <t>本人確認機密</t>
    <rPh sb="4" eb="6">
      <t>キミツ</t>
    </rPh>
    <phoneticPr fontId="3"/>
  </si>
  <si>
    <t>本人確認仕掛照会機密</t>
    <rPh sb="8" eb="10">
      <t>キミツ</t>
    </rPh>
    <phoneticPr fontId="3"/>
  </si>
  <si>
    <t>判定履歴照会機密</t>
    <rPh sb="6" eb="8">
      <t>キミツ</t>
    </rPh>
    <phoneticPr fontId="3"/>
  </si>
  <si>
    <t>判定履歴照会全拠点</t>
    <rPh sb="6" eb="7">
      <t>ゼン</t>
    </rPh>
    <rPh sb="7" eb="9">
      <t>キョテン</t>
    </rPh>
    <phoneticPr fontId="3"/>
  </si>
  <si>
    <t>未判定照会機密</t>
    <rPh sb="5" eb="7">
      <t>キミツ</t>
    </rPh>
    <phoneticPr fontId="3"/>
  </si>
  <si>
    <t>判定済照会機密</t>
    <rPh sb="5" eb="7">
      <t>キミツ</t>
    </rPh>
    <phoneticPr fontId="3"/>
  </si>
  <si>
    <t>判定済照会再判定</t>
    <rPh sb="0" eb="2">
      <t>ハンテイ</t>
    </rPh>
    <rPh sb="2" eb="3">
      <t>ス</t>
    </rPh>
    <rPh sb="3" eb="5">
      <t>ショウカイ</t>
    </rPh>
    <rPh sb="5" eb="8">
      <t>サイハンテイ</t>
    </rPh>
    <phoneticPr fontId="3"/>
  </si>
  <si>
    <t>PRF_ID</t>
    <phoneticPr fontId="3"/>
  </si>
  <si>
    <t>EXEC_AUTH_ID</t>
    <phoneticPr fontId="3"/>
  </si>
  <si>
    <t>FILE_ATTR_TBL</t>
  </si>
  <si>
    <t>FILE_ATTR</t>
  </si>
  <si>
    <t>FILE_ATTR</t>
    <phoneticPr fontId="3"/>
  </si>
  <si>
    <t>PAST_APPLY_TYPE</t>
    <phoneticPr fontId="3"/>
  </si>
  <si>
    <t>DISP_NAME</t>
    <phoneticPr fontId="3"/>
  </si>
  <si>
    <t>C</t>
    <phoneticPr fontId="3"/>
  </si>
  <si>
    <t>FILE_ATTR_PRF_TBL</t>
  </si>
  <si>
    <t>SEQ_NO_NAME</t>
    <phoneticPr fontId="3"/>
  </si>
  <si>
    <t>LAST_SEQ_NUM</t>
  </si>
  <si>
    <t>本人確認入力情報ID</t>
    <rPh sb="0" eb="2">
      <t>ホンニン</t>
    </rPh>
    <rPh sb="2" eb="4">
      <t>カクニン</t>
    </rPh>
    <rPh sb="4" eb="6">
      <t>ニュウリョク</t>
    </rPh>
    <rPh sb="6" eb="8">
      <t>ジョウホウ</t>
    </rPh>
    <phoneticPr fontId="3"/>
  </si>
  <si>
    <t>LST_ID</t>
  </si>
  <si>
    <t>ORIGIN</t>
  </si>
  <si>
    <t>IS_DISP</t>
  </si>
  <si>
    <t>LIST_TYPE_CODE_ID</t>
  </si>
  <si>
    <t>IS_DEMANDED</t>
  </si>
  <si>
    <t>REG_UNIT_CODE_ID</t>
  </si>
  <si>
    <t>INPUT_FILENAME</t>
  </si>
  <si>
    <t>FILE_MAKE_STEP</t>
  </si>
  <si>
    <t>NULL</t>
    <phoneticPr fontId="3"/>
  </si>
  <si>
    <t>DESIGNATION</t>
  </si>
  <si>
    <t>DESIGNATION_JP</t>
  </si>
  <si>
    <t>ログイン失敗上限回数</t>
  </si>
  <si>
    <t>パスワード有効期限準備日数</t>
  </si>
  <si>
    <t>パスワード有効期限</t>
  </si>
  <si>
    <t>パスワード最小桁数</t>
  </si>
  <si>
    <t>パスワード履歴管理数</t>
  </si>
  <si>
    <t>パスワード履歴管理日数</t>
  </si>
  <si>
    <t>パスワード必須文字種：数字</t>
    <rPh sb="11" eb="13">
      <t>スウジ</t>
    </rPh>
    <phoneticPr fontId="5"/>
  </si>
  <si>
    <t>パスワード必須文字種：英小文字</t>
    <rPh sb="11" eb="12">
      <t>エイ</t>
    </rPh>
    <rPh sb="12" eb="15">
      <t>コモジ</t>
    </rPh>
    <phoneticPr fontId="5"/>
  </si>
  <si>
    <t>パスワード必須文字種：英大文字</t>
    <rPh sb="11" eb="12">
      <t>エイ</t>
    </rPh>
    <rPh sb="12" eb="15">
      <t>オオモジ</t>
    </rPh>
    <phoneticPr fontId="5"/>
  </si>
  <si>
    <t>パスワード必須文字種：記号</t>
    <rPh sb="11" eb="13">
      <t>キゴウ</t>
    </rPh>
    <phoneticPr fontId="5"/>
  </si>
  <si>
    <t>長期未使用期間</t>
  </si>
  <si>
    <t>端末重複ログイン</t>
    <rPh sb="0" eb="2">
      <t>タンマツ</t>
    </rPh>
    <rPh sb="2" eb="4">
      <t>チョウフク</t>
    </rPh>
    <phoneticPr fontId="5"/>
  </si>
  <si>
    <t>ログイン失敗理由表示</t>
    <rPh sb="4" eb="6">
      <t>シッパイ</t>
    </rPh>
    <rPh sb="6" eb="8">
      <t>リユウ</t>
    </rPh>
    <rPh sb="8" eb="10">
      <t>ヒョウジ</t>
    </rPh>
    <phoneticPr fontId="5"/>
  </si>
  <si>
    <t>PKG_SEC_NAME</t>
  </si>
  <si>
    <t>PKG_SEC_VALUE</t>
  </si>
  <si>
    <t>LST_ID</t>
    <phoneticPr fontId="3"/>
  </si>
  <si>
    <t>ORIGIN</t>
    <phoneticPr fontId="3"/>
  </si>
  <si>
    <t>ORIGIN_JP</t>
    <phoneticPr fontId="3"/>
  </si>
  <si>
    <t>IS_DISP</t>
    <phoneticPr fontId="3"/>
  </si>
  <si>
    <t>LIST_TYPE_CODE_ID</t>
    <phoneticPr fontId="3"/>
  </si>
  <si>
    <t>IS_DEMANDED</t>
    <phoneticPr fontId="3"/>
  </si>
  <si>
    <t>REG_UNIT_CODE_ID</t>
    <phoneticPr fontId="3"/>
  </si>
  <si>
    <t>INPUT_FILENAME</t>
    <phoneticPr fontId="3"/>
  </si>
  <si>
    <t>FILE_MAKE_STEP</t>
    <phoneticPr fontId="3"/>
  </si>
  <si>
    <t>DESIGNATION</t>
    <phoneticPr fontId="3"/>
  </si>
  <si>
    <t>DESIGNATION_JP</t>
    <phoneticPr fontId="3"/>
  </si>
  <si>
    <t>本人確認仕掛照会</t>
    <phoneticPr fontId="3"/>
  </si>
  <si>
    <t>判定履歴照会</t>
    <phoneticPr fontId="3"/>
  </si>
  <si>
    <t>B</t>
    <phoneticPr fontId="3"/>
  </si>
  <si>
    <t>Y</t>
    <phoneticPr fontId="3"/>
  </si>
  <si>
    <t>Y</t>
    <phoneticPr fontId="3"/>
  </si>
  <si>
    <t>IS_CHECK</t>
    <phoneticPr fontId="3"/>
  </si>
  <si>
    <t>NENGOU</t>
  </si>
  <si>
    <t>SEIREKI_FROM_DATE</t>
  </si>
  <si>
    <t>CODE_CNF_ID</t>
  </si>
  <si>
    <t>CODE_TYPE</t>
  </si>
  <si>
    <t>CODE_VALUE</t>
  </si>
  <si>
    <t>SUB_CODE_VALUE</t>
  </si>
  <si>
    <t>DSP_STRING</t>
  </si>
  <si>
    <t>DSP_ORDER</t>
  </si>
  <si>
    <t>MST_CODE_TBL</t>
    <phoneticPr fontId="3"/>
  </si>
  <si>
    <t>SQL</t>
    <phoneticPr fontId="3"/>
  </si>
  <si>
    <t>VALUES(</t>
    <phoneticPr fontId="3"/>
  </si>
  <si>
    <t>);</t>
    <phoneticPr fontId="3"/>
  </si>
  <si>
    <t>INSERT INTO</t>
    <phoneticPr fontId="3"/>
  </si>
  <si>
    <t>共通</t>
    <phoneticPr fontId="3"/>
  </si>
  <si>
    <t>ファイル出力</t>
    <phoneticPr fontId="3"/>
  </si>
  <si>
    <t>判定履歴検索画面</t>
    <phoneticPr fontId="3"/>
  </si>
  <si>
    <t>判定</t>
    <phoneticPr fontId="3"/>
  </si>
  <si>
    <t>INSERT INTO</t>
    <phoneticPr fontId="3"/>
  </si>
  <si>
    <t>VALUES(</t>
    <phoneticPr fontId="3"/>
  </si>
  <si>
    <t>);</t>
    <phoneticPr fontId="3"/>
  </si>
  <si>
    <t>INIT_DISP_FLAG</t>
    <phoneticPr fontId="3"/>
  </si>
  <si>
    <t>マスターデータ　テーブル</t>
    <phoneticPr fontId="3"/>
  </si>
  <si>
    <t>MST_PRF_TBL</t>
    <phoneticPr fontId="3"/>
  </si>
  <si>
    <t>MST_USER_TBL</t>
    <phoneticPr fontId="3"/>
  </si>
  <si>
    <t>ユーザマスタ</t>
    <phoneticPr fontId="3"/>
  </si>
  <si>
    <t>HST_PWD_TBL</t>
    <phoneticPr fontId="3"/>
  </si>
  <si>
    <t>パスワード履歴</t>
    <phoneticPr fontId="3"/>
  </si>
  <si>
    <t>MNG_CONN_TBL</t>
    <phoneticPr fontId="3"/>
  </si>
  <si>
    <t>接続状態管理</t>
    <phoneticPr fontId="3"/>
  </si>
  <si>
    <t>MST_UNIT_TBL</t>
    <phoneticPr fontId="3"/>
  </si>
  <si>
    <t>CNF_UNIT_TBL</t>
    <phoneticPr fontId="3"/>
  </si>
  <si>
    <t>ユーザ部店設定</t>
    <phoneticPr fontId="3"/>
  </si>
  <si>
    <t>MST_DEAL_TYPE_TBL</t>
    <phoneticPr fontId="3"/>
  </si>
  <si>
    <t>取引分類マスタ</t>
    <phoneticPr fontId="3"/>
  </si>
  <si>
    <t>MST_DEAL_TBL</t>
    <phoneticPr fontId="3"/>
  </si>
  <si>
    <t>MST_OPE_TBL</t>
    <phoneticPr fontId="3"/>
  </si>
  <si>
    <t>MST_AUTH_TBL</t>
    <phoneticPr fontId="3"/>
  </si>
  <si>
    <t>CNF_PRF_TBL</t>
    <phoneticPr fontId="3"/>
  </si>
  <si>
    <t>FILE_ATTR_TBL</t>
    <phoneticPr fontId="3"/>
  </si>
  <si>
    <t>FILE_ATTR_PRF_TBL</t>
    <phoneticPr fontId="3"/>
  </si>
  <si>
    <t>MNG_SEQ_NO_TBL</t>
    <phoneticPr fontId="3"/>
  </si>
  <si>
    <t>MST_LSTORIGIN_TBL</t>
    <phoneticPr fontId="3"/>
  </si>
  <si>
    <t>MST_LSTDESIGNATION_TBL</t>
    <phoneticPr fontId="3"/>
  </si>
  <si>
    <t>MST_CODE_TBL</t>
    <phoneticPr fontId="3"/>
  </si>
  <si>
    <t>CNF_SEC_TBL</t>
    <phoneticPr fontId="3"/>
  </si>
  <si>
    <t>独自リスト</t>
    <rPh sb="0" eb="2">
      <t>ドクジ</t>
    </rPh>
    <phoneticPr fontId="3"/>
  </si>
  <si>
    <t>MST_WAREKI_SEIREKI_TBL</t>
    <phoneticPr fontId="3"/>
  </si>
  <si>
    <t>和暦西暦対応</t>
    <phoneticPr fontId="3"/>
  </si>
  <si>
    <t>本人確認仕掛照会判定制限</t>
    <phoneticPr fontId="3"/>
  </si>
  <si>
    <t>未判定照会判定制限</t>
    <phoneticPr fontId="3"/>
  </si>
  <si>
    <t>本人確認仕掛照会全拠点</t>
    <phoneticPr fontId="3"/>
  </si>
  <si>
    <t>未判定照会全拠点</t>
    <phoneticPr fontId="3"/>
  </si>
  <si>
    <t>判定済照会全拠点</t>
    <phoneticPr fontId="3"/>
  </si>
  <si>
    <t>ファイル出力</t>
    <phoneticPr fontId="3"/>
  </si>
  <si>
    <t>判定履歴検索画面</t>
    <phoneticPr fontId="3"/>
  </si>
  <si>
    <t>判定済一覧画面</t>
    <phoneticPr fontId="3"/>
  </si>
  <si>
    <t>CSV出力</t>
    <phoneticPr fontId="3"/>
  </si>
  <si>
    <t>仕掛中一覧画面</t>
    <phoneticPr fontId="3"/>
  </si>
  <si>
    <t>未判定一覧画面</t>
    <phoneticPr fontId="3"/>
  </si>
  <si>
    <t>検索</t>
    <phoneticPr fontId="3"/>
  </si>
  <si>
    <t>MST_BUSINESS_TBL</t>
    <phoneticPr fontId="3"/>
  </si>
  <si>
    <t>BUSINESS_CODE</t>
  </si>
  <si>
    <t>PAST_APPLY_TYPE</t>
  </si>
  <si>
    <t>BUSINESS_NAME</t>
  </si>
  <si>
    <t>未判定照会（連動）</t>
  </si>
  <si>
    <t>未判定照会（連動）</t>
    <phoneticPr fontId="3"/>
  </si>
  <si>
    <t>判定済照会（連動）</t>
  </si>
  <si>
    <t>判定済照会（連動）</t>
    <phoneticPr fontId="3"/>
  </si>
  <si>
    <t>判定</t>
  </si>
  <si>
    <t>CSV出力</t>
  </si>
  <si>
    <t>保留</t>
  </si>
  <si>
    <t>報告準備</t>
  </si>
  <si>
    <t>表示</t>
  </si>
  <si>
    <t>ファイル出力</t>
  </si>
  <si>
    <t>再判定</t>
  </si>
  <si>
    <t>未判定一覧(連動)画面</t>
  </si>
  <si>
    <t>未判定一覧(連動)画面</t>
    <phoneticPr fontId="3"/>
  </si>
  <si>
    <t>リアルタイム判定画面</t>
  </si>
  <si>
    <t>判定済一覧(連動)画面</t>
  </si>
  <si>
    <t>リアルタイム確認画面</t>
  </si>
  <si>
    <t>メニュー画面</t>
  </si>
  <si>
    <t>未判定照会（連動）機密</t>
  </si>
  <si>
    <t>未判定照会（連動）判定制限</t>
  </si>
  <si>
    <t>未判定照会（連動）全拠点</t>
  </si>
  <si>
    <t>判定済照会（連動）機密</t>
  </si>
  <si>
    <t>判定済照会（連動）再判定</t>
  </si>
  <si>
    <t>判定済照会（連動）全拠点</t>
  </si>
  <si>
    <t>リアルタイム入力情報ID</t>
    <rPh sb="6" eb="8">
      <t>ニュウリョク</t>
    </rPh>
    <rPh sb="8" eb="10">
      <t>ジョウホウ</t>
    </rPh>
    <phoneticPr fontId="3"/>
  </si>
  <si>
    <t>E</t>
    <phoneticPr fontId="3"/>
  </si>
  <si>
    <t>ASI</t>
    <phoneticPr fontId="3"/>
  </si>
  <si>
    <t>全銀協（個人）</t>
    <rPh sb="4" eb="6">
      <t>コジン</t>
    </rPh>
    <phoneticPr fontId="3"/>
  </si>
  <si>
    <t>ASC</t>
    <phoneticPr fontId="3"/>
  </si>
  <si>
    <t>全銀協（法人）</t>
    <rPh sb="4" eb="6">
      <t>ホウジン</t>
    </rPh>
    <phoneticPr fontId="3"/>
  </si>
  <si>
    <t>MOF</t>
    <phoneticPr fontId="3"/>
  </si>
  <si>
    <t>財務省</t>
    <rPh sb="0" eb="3">
      <t>ザイムショウ</t>
    </rPh>
    <phoneticPr fontId="3"/>
  </si>
  <si>
    <t>ORIGINAL</t>
    <phoneticPr fontId="3"/>
  </si>
  <si>
    <t>全銀協反社リスト（個人）</t>
    <phoneticPr fontId="3"/>
  </si>
  <si>
    <t>全銀協反社リスト（法人）</t>
    <rPh sb="9" eb="11">
      <t>ホウジン</t>
    </rPh>
    <phoneticPr fontId="3"/>
  </si>
  <si>
    <t>項番</t>
    <rPh sb="0" eb="1">
      <t>コウ</t>
    </rPh>
    <rPh sb="1" eb="2">
      <t>バン</t>
    </rPh>
    <phoneticPr fontId="3"/>
  </si>
  <si>
    <t>Oculus
Ver</t>
    <phoneticPr fontId="3"/>
  </si>
  <si>
    <t>修正理由</t>
    <rPh sb="0" eb="2">
      <t>シュウセイ</t>
    </rPh>
    <rPh sb="2" eb="4">
      <t>リユウ</t>
    </rPh>
    <phoneticPr fontId="3"/>
  </si>
  <si>
    <t>修正対象／修正内容</t>
    <rPh sb="0" eb="2">
      <t>シュウセイ</t>
    </rPh>
    <rPh sb="2" eb="4">
      <t>タイショウ</t>
    </rPh>
    <rPh sb="5" eb="7">
      <t>シュウセイ</t>
    </rPh>
    <rPh sb="7" eb="9">
      <t>ナイヨウ</t>
    </rPh>
    <phoneticPr fontId="3"/>
  </si>
  <si>
    <t>修正完了日</t>
    <rPh sb="0" eb="2">
      <t>シュウセイ</t>
    </rPh>
    <rPh sb="2" eb="4">
      <t>カンリョウ</t>
    </rPh>
    <rPh sb="4" eb="5">
      <t>ビ</t>
    </rPh>
    <phoneticPr fontId="3"/>
  </si>
  <si>
    <t>修正者</t>
  </si>
  <si>
    <t>-</t>
    <phoneticPr fontId="3"/>
  </si>
  <si>
    <t>新規作成</t>
    <rPh sb="0" eb="2">
      <t>シンキ</t>
    </rPh>
    <rPh sb="2" eb="4">
      <t>サクセイ</t>
    </rPh>
    <phoneticPr fontId="3"/>
  </si>
  <si>
    <t>警察庁（法人）</t>
    <rPh sb="0" eb="2">
      <t>ケイサツ</t>
    </rPh>
    <rPh sb="2" eb="3">
      <t>チョウ</t>
    </rPh>
    <rPh sb="4" eb="6">
      <t>ホウジン</t>
    </rPh>
    <phoneticPr fontId="3"/>
  </si>
  <si>
    <t>詐欺凍結口座（法人）</t>
    <rPh sb="0" eb="2">
      <t>サギ</t>
    </rPh>
    <rPh sb="2" eb="4">
      <t>トウケツ</t>
    </rPh>
    <rPh sb="4" eb="6">
      <t>コウザ</t>
    </rPh>
    <rPh sb="7" eb="9">
      <t>ホウジン</t>
    </rPh>
    <phoneticPr fontId="3"/>
  </si>
  <si>
    <t>LAST_REG_DATE</t>
    <phoneticPr fontId="3"/>
  </si>
  <si>
    <t>共通リスト登録日照会</t>
    <rPh sb="0" eb="2">
      <t>キョウツウ</t>
    </rPh>
    <rPh sb="5" eb="8">
      <t>トウロクビ</t>
    </rPh>
    <rPh sb="8" eb="10">
      <t>ショウカイ</t>
    </rPh>
    <phoneticPr fontId="3"/>
  </si>
  <si>
    <t>本人確認仕掛照会CSV出力制限</t>
    <phoneticPr fontId="3"/>
  </si>
  <si>
    <t>判定履歴照会ファイル出力制限</t>
    <phoneticPr fontId="3"/>
  </si>
  <si>
    <t>判定履歴照会CSV出力制限</t>
    <phoneticPr fontId="3"/>
  </si>
  <si>
    <t>未判定照会CSV出力制限</t>
    <phoneticPr fontId="3"/>
  </si>
  <si>
    <t>判定済照会ファイル出力制限</t>
    <phoneticPr fontId="3"/>
  </si>
  <si>
    <t>判定済照会CSV出力制限</t>
    <phoneticPr fontId="3"/>
  </si>
  <si>
    <t>警察庁（個人）</t>
    <rPh sb="0" eb="2">
      <t>ケイサツ</t>
    </rPh>
    <rPh sb="2" eb="3">
      <t>チョウ</t>
    </rPh>
    <rPh sb="4" eb="6">
      <t>コジン</t>
    </rPh>
    <phoneticPr fontId="3"/>
  </si>
  <si>
    <t>NPC</t>
    <phoneticPr fontId="3"/>
  </si>
  <si>
    <t>詐欺凍結口座（個人）</t>
    <rPh sb="0" eb="2">
      <t>サギ</t>
    </rPh>
    <rPh sb="2" eb="4">
      <t>トウケツ</t>
    </rPh>
    <rPh sb="4" eb="6">
      <t>コウザ</t>
    </rPh>
    <rPh sb="7" eb="9">
      <t>コジン</t>
    </rPh>
    <phoneticPr fontId="3"/>
  </si>
  <si>
    <t>NPA</t>
    <phoneticPr fontId="3"/>
  </si>
  <si>
    <t>NPI</t>
    <phoneticPr fontId="3"/>
  </si>
  <si>
    <t>警察庁（IB）</t>
    <rPh sb="0" eb="3">
      <t>ケイサツチョウ</t>
    </rPh>
    <phoneticPr fontId="3"/>
  </si>
  <si>
    <t>TOKETSU</t>
    <phoneticPr fontId="3"/>
  </si>
  <si>
    <t>TOKETSUHOJIN</t>
    <phoneticPr fontId="3"/>
  </si>
  <si>
    <t>IB不正送金先口座名義人リスト</t>
    <phoneticPr fontId="3"/>
  </si>
  <si>
    <t>IBFUSEI</t>
    <phoneticPr fontId="3"/>
  </si>
  <si>
    <t>担当者用本人確認判定制限</t>
    <phoneticPr fontId="3"/>
  </si>
  <si>
    <t>担当者用未判定照会判定制限</t>
    <phoneticPr fontId="3"/>
  </si>
  <si>
    <t>プルダウンコメント</t>
    <phoneticPr fontId="3"/>
  </si>
  <si>
    <t>適法性の確認記録書起票済</t>
  </si>
  <si>
    <t>N</t>
  </si>
  <si>
    <t>生年月日相違</t>
  </si>
  <si>
    <t>住所・国籍相違</t>
  </si>
  <si>
    <t>その他（手書き補記）</t>
  </si>
  <si>
    <t>管理者(全店)</t>
    <rPh sb="0" eb="2">
      <t>カンリ</t>
    </rPh>
    <rPh sb="4" eb="6">
      <t>ゼンテン</t>
    </rPh>
    <phoneticPr fontId="3"/>
  </si>
  <si>
    <t>管理者(自店)</t>
    <rPh sb="4" eb="6">
      <t>ジテン</t>
    </rPh>
    <phoneticPr fontId="3"/>
  </si>
  <si>
    <t>担当者用未判定照会（連動）判定制限</t>
    <phoneticPr fontId="3"/>
  </si>
  <si>
    <t>本人確認ID情報</t>
  </si>
  <si>
    <t>運転免許証</t>
  </si>
  <si>
    <t>各種年金手帳</t>
  </si>
  <si>
    <t>各種福祉手帳</t>
  </si>
  <si>
    <t>各種健康保険証</t>
  </si>
  <si>
    <t>戸籍謄本・抄本</t>
  </si>
  <si>
    <t>PWD_HST_ID</t>
    <phoneticPr fontId="3"/>
  </si>
  <si>
    <t>002</t>
    <phoneticPr fontId="3"/>
  </si>
  <si>
    <t>01</t>
    <phoneticPr fontId="3"/>
  </si>
  <si>
    <t>09</t>
  </si>
  <si>
    <t>10</t>
  </si>
  <si>
    <t>11</t>
  </si>
  <si>
    <t>12</t>
  </si>
  <si>
    <t>13</t>
  </si>
  <si>
    <t>14</t>
  </si>
  <si>
    <t>15</t>
  </si>
  <si>
    <t>16</t>
  </si>
  <si>
    <t>17</t>
  </si>
  <si>
    <t>18</t>
  </si>
  <si>
    <t>19</t>
  </si>
  <si>
    <t>CODE_VALUE</t>
    <phoneticPr fontId="3"/>
  </si>
  <si>
    <t>SUB_CODE_VALUE</t>
    <phoneticPr fontId="3"/>
  </si>
  <si>
    <t>判定済照会（連動）ファイル出力制限</t>
  </si>
  <si>
    <t>判定済照会（連動）CSV出力制限</t>
  </si>
  <si>
    <t>未判定照会（連動）CSV出力制限</t>
    <phoneticPr fontId="3"/>
  </si>
  <si>
    <t>リアルタイム確認画面</t>
    <phoneticPr fontId="3"/>
  </si>
  <si>
    <t>WIN_NAME</t>
    <phoneticPr fontId="3"/>
  </si>
  <si>
    <t>NULL</t>
    <phoneticPr fontId="3"/>
  </si>
  <si>
    <t>1868/09/08</t>
    <phoneticPr fontId="3"/>
  </si>
  <si>
    <t>1912/07/30</t>
    <phoneticPr fontId="3"/>
  </si>
  <si>
    <t>1926/12/25</t>
    <phoneticPr fontId="3"/>
  </si>
  <si>
    <t>1989/01/07</t>
    <phoneticPr fontId="3"/>
  </si>
  <si>
    <t>1989/01/08</t>
    <phoneticPr fontId="3"/>
  </si>
  <si>
    <t>INSERT INTO</t>
    <phoneticPr fontId="3"/>
  </si>
  <si>
    <t>VALUES(</t>
    <phoneticPr fontId="3"/>
  </si>
  <si>
    <t>);</t>
    <phoneticPr fontId="3"/>
  </si>
  <si>
    <t>INIT_DISP_FLAG</t>
    <phoneticPr fontId="3"/>
  </si>
  <si>
    <t>);</t>
    <phoneticPr fontId="3"/>
  </si>
  <si>
    <t>VALUES(</t>
    <phoneticPr fontId="3"/>
  </si>
  <si>
    <t>INSERT INTO</t>
    <phoneticPr fontId="3"/>
  </si>
  <si>
    <t>);</t>
    <phoneticPr fontId="3"/>
  </si>
  <si>
    <t>DEAL_TYPE_ID</t>
    <phoneticPr fontId="3"/>
  </si>
  <si>
    <t>UNIT_ID</t>
  </si>
  <si>
    <t>UNIT_ID</t>
    <phoneticPr fontId="3"/>
  </si>
  <si>
    <t>USER_ID</t>
    <phoneticPr fontId="3"/>
  </si>
  <si>
    <t>IS_DEFAULT</t>
    <phoneticPr fontId="3"/>
  </si>
  <si>
    <t>マスタ定義書</t>
    <rPh sb="3" eb="6">
      <t>テイギショ</t>
    </rPh>
    <phoneticPr fontId="3"/>
  </si>
  <si>
    <t>LST_REG_TBL</t>
  </si>
  <si>
    <t>可</t>
  </si>
  <si>
    <t>MST_FILTERING_DEF_TBL</t>
  </si>
  <si>
    <t>FILTERING_LIST_ID</t>
  </si>
  <si>
    <t>WATCH_LIST_FILE</t>
  </si>
  <si>
    <t>COMBI_FILE</t>
  </si>
  <si>
    <t>CIF_LOT</t>
  </si>
  <si>
    <t>CNF_LIST_FILTERING_TBL</t>
    <phoneticPr fontId="3"/>
  </si>
  <si>
    <t>CNF_UNIT_FILTERING_TBL</t>
    <phoneticPr fontId="3"/>
  </si>
  <si>
    <t>CNF_CIF_FILE_FILTERING_TBL</t>
    <phoneticPr fontId="3"/>
  </si>
  <si>
    <t>FILTERING_DEF_ID</t>
  </si>
  <si>
    <t>FILTERING_LIST_ID</t>
    <phoneticPr fontId="3"/>
  </si>
  <si>
    <t>FILTERING_DEF_ID</t>
    <phoneticPr fontId="3"/>
  </si>
  <si>
    <t>VALUES(</t>
  </si>
  <si>
    <t>VALUES(</t>
    <phoneticPr fontId="3"/>
  </si>
  <si>
    <t>UNIT_ID</t>
    <phoneticPr fontId="3"/>
  </si>
  <si>
    <t>IN_COMP_CODE</t>
  </si>
  <si>
    <t>IN_COMP_CODE</t>
    <phoneticPr fontId="3"/>
  </si>
  <si>
    <t>OFAC</t>
  </si>
  <si>
    <t>FACTIVA</t>
  </si>
  <si>
    <t>JP</t>
  </si>
  <si>
    <t>DJ PEPs</t>
  </si>
  <si>
    <t>JCIF PEPs</t>
  </si>
  <si>
    <t>Y</t>
  </si>
  <si>
    <t>E</t>
  </si>
  <si>
    <t>01</t>
  </si>
  <si>
    <t>02</t>
  </si>
  <si>
    <t>03</t>
  </si>
  <si>
    <t>04</t>
  </si>
  <si>
    <t>05</t>
  </si>
  <si>
    <t>06</t>
  </si>
  <si>
    <t>07</t>
  </si>
  <si>
    <t>08</t>
  </si>
  <si>
    <t>旅券（パスポート）</t>
  </si>
  <si>
    <t>住民票の写</t>
  </si>
  <si>
    <t>住民票の記載事項証明書</t>
  </si>
  <si>
    <t>転出証明書</t>
  </si>
  <si>
    <t>印鑑証明書</t>
  </si>
  <si>
    <t>登記簿謄本・抄本</t>
  </si>
  <si>
    <t>国税または地方税の領収証書または納税証明書</t>
  </si>
  <si>
    <t>社会保険料の領収証書</t>
  </si>
  <si>
    <t>公的機関が発行した身分証明書（含む国公立校の学生証）</t>
  </si>
  <si>
    <t>定款・寄付行為・規則・規約の写</t>
  </si>
  <si>
    <t>住民基本台帳カード（写真付のもの）</t>
  </si>
  <si>
    <t>外国人登録証明書</t>
  </si>
  <si>
    <t>外国人登録原票記載事項証明書</t>
  </si>
  <si>
    <t>外国人登録原票の写</t>
  </si>
  <si>
    <t>その他官公庁または日本国政府が承認した外国政府または権限のある国際機関が発行した書類等</t>
  </si>
  <si>
    <t>本人確認済</t>
  </si>
  <si>
    <t>本人確認要</t>
  </si>
  <si>
    <t>本人確認登録なし</t>
  </si>
  <si>
    <t>郵送確認先</t>
  </si>
  <si>
    <t>訪問確認先</t>
  </si>
  <si>
    <t>面識確認先</t>
  </si>
  <si>
    <t>保管資料あり</t>
  </si>
  <si>
    <t>本人確認不要</t>
  </si>
  <si>
    <t>本人確認未済</t>
    <rPh sb="4" eb="6">
      <t>ミサイ</t>
    </rPh>
    <phoneticPr fontId="3"/>
  </si>
  <si>
    <t>INSERT INTO</t>
  </si>
  <si>
    <t>);</t>
  </si>
  <si>
    <t>MST_FILTERING_LIST_TBL</t>
    <phoneticPr fontId="3"/>
  </si>
  <si>
    <t>FILTERING_LIST_NAME</t>
  </si>
  <si>
    <t>IS_DEFAULT</t>
  </si>
  <si>
    <t>DISP_ORDER</t>
  </si>
  <si>
    <t>SOAPフィルタリング</t>
  </si>
  <si>
    <t>フィルタリング結果表示画面</t>
  </si>
  <si>
    <t>フィルタリング実行</t>
    <rPh sb="7" eb="9">
      <t>ジッコウ</t>
    </rPh>
    <phoneticPr fontId="3"/>
  </si>
  <si>
    <t>SOAP入力情報ID</t>
    <rPh sb="4" eb="6">
      <t>ニュウリョク</t>
    </rPh>
    <rPh sb="6" eb="8">
      <t>ジョウホウ</t>
    </rPh>
    <phoneticPr fontId="3"/>
  </si>
  <si>
    <t>本人確認　表示注意文言</t>
    <phoneticPr fontId="3"/>
  </si>
  <si>
    <t>003</t>
    <phoneticPr fontId="3"/>
  </si>
  <si>
    <t>フリガナ、名称、英字名称いずれか必須</t>
    <phoneticPr fontId="3"/>
  </si>
  <si>
    <t>A</t>
    <phoneticPr fontId="3"/>
  </si>
  <si>
    <t>B</t>
  </si>
  <si>
    <t>CNF_SEC_TBL</t>
  </si>
  <si>
    <t>'ログイン失敗理由表示' , 'Y'</t>
  </si>
  <si>
    <t>SEIREKI_to_timestamp</t>
  </si>
  <si>
    <t>2018/01/01 00:00:00</t>
  </si>
  <si>
    <t>2018/01/01 00:00:00</t>
    <phoneticPr fontId="3"/>
  </si>
  <si>
    <t>ORIGIN_NO</t>
  </si>
  <si>
    <t>ORIGIN_NO</t>
    <phoneticPr fontId="3"/>
  </si>
  <si>
    <t>IS_COM_CHECK</t>
  </si>
  <si>
    <t>IS_COM_CHECK</t>
    <phoneticPr fontId="3"/>
  </si>
  <si>
    <t>IS_ONLY_BATCH</t>
    <phoneticPr fontId="3"/>
  </si>
  <si>
    <t>COMBI_FILE</t>
    <phoneticPr fontId="3"/>
  </si>
  <si>
    <t>UNIT_ID</t>
    <phoneticPr fontId="3"/>
  </si>
  <si>
    <t>SEIREKI_TO_DATE</t>
    <phoneticPr fontId="3"/>
  </si>
  <si>
    <t>個別リストアップロード</t>
    <phoneticPr fontId="3"/>
  </si>
  <si>
    <t>メニュー画面</t>
    <phoneticPr fontId="3"/>
  </si>
  <si>
    <t>本人確認注意文言表示</t>
    <phoneticPr fontId="3"/>
  </si>
  <si>
    <t>CRM連携フィルタリング</t>
    <rPh sb="3" eb="5">
      <t>レンケイ</t>
    </rPh>
    <phoneticPr fontId="3"/>
  </si>
  <si>
    <t>CRM連携帳票出力</t>
  </si>
  <si>
    <t>フィルタリング結果表示画面</t>
    <rPh sb="7" eb="9">
      <t>ケッカ</t>
    </rPh>
    <rPh sb="9" eb="11">
      <t>ヒョウジ</t>
    </rPh>
    <rPh sb="11" eb="13">
      <t>ガメン</t>
    </rPh>
    <phoneticPr fontId="3"/>
  </si>
  <si>
    <t>CRM連携フィルタリング帳票出力</t>
    <rPh sb="3" eb="5">
      <t>レンケイ</t>
    </rPh>
    <rPh sb="12" eb="14">
      <t>チョウヒョウ</t>
    </rPh>
    <phoneticPr fontId="3"/>
  </si>
  <si>
    <t>帳票出力</t>
    <rPh sb="0" eb="2">
      <t>チョウヒョウ</t>
    </rPh>
    <phoneticPr fontId="3"/>
  </si>
  <si>
    <t>判定履歴確認画面</t>
    <rPh sb="0" eb="2">
      <t>ハンテイ</t>
    </rPh>
    <rPh sb="2" eb="4">
      <t>リレキ</t>
    </rPh>
    <rPh sb="4" eb="6">
      <t>カクニン</t>
    </rPh>
    <rPh sb="6" eb="8">
      <t>ガメン</t>
    </rPh>
    <phoneticPr fontId="3"/>
  </si>
  <si>
    <t>担当者用本人確認仕掛照会判定制限</t>
    <phoneticPr fontId="3"/>
  </si>
  <si>
    <t>CRM連携帳票出力</t>
    <rPh sb="3" eb="5">
      <t>レンケイ</t>
    </rPh>
    <rPh sb="5" eb="7">
      <t>チョウヒョウ</t>
    </rPh>
    <rPh sb="7" eb="9">
      <t>シュツリョク</t>
    </rPh>
    <phoneticPr fontId="3"/>
  </si>
  <si>
    <t>SOAPフィルタリング</t>
    <phoneticPr fontId="3"/>
  </si>
  <si>
    <t>0000000</t>
    <phoneticPr fontId="3"/>
  </si>
  <si>
    <t>CIF_LOT</t>
    <phoneticPr fontId="3"/>
  </si>
  <si>
    <t>令和</t>
    <rPh sb="0" eb="2">
      <t>レイワ</t>
    </rPh>
    <phoneticPr fontId="3"/>
  </si>
  <si>
    <t>FACTIVA_SANC</t>
    <phoneticPr fontId="3"/>
  </si>
  <si>
    <t>DJ 制裁者</t>
    <rPh sb="3" eb="5">
      <t>セイサイ</t>
    </rPh>
    <rPh sb="5" eb="6">
      <t>シャ</t>
    </rPh>
    <phoneticPr fontId="3"/>
  </si>
  <si>
    <t>FORCE_PAST_FLAG</t>
    <phoneticPr fontId="3"/>
  </si>
  <si>
    <t>FORCE_PAST_FLAG</t>
  </si>
  <si>
    <t>DELIMITER_ID</t>
    <phoneticPr fontId="3"/>
  </si>
  <si>
    <t>DELIMITER</t>
    <phoneticPr fontId="3"/>
  </si>
  <si>
    <t>INSERT INTO</t>
    <phoneticPr fontId="3"/>
  </si>
  <si>
    <t>REFINITIVE PEPs</t>
    <phoneticPr fontId="3"/>
  </si>
  <si>
    <t>REFINITIVE 制裁者</t>
    <rPh sb="11" eb="13">
      <t>セイサイ</t>
    </rPh>
    <rPh sb="13" eb="14">
      <t>シャ</t>
    </rPh>
    <phoneticPr fontId="3"/>
  </si>
  <si>
    <t>JU</t>
    <phoneticPr fontId="3"/>
  </si>
  <si>
    <t>JCIF UN</t>
    <phoneticPr fontId="3"/>
  </si>
  <si>
    <t>RefPEPs</t>
    <phoneticPr fontId="3"/>
  </si>
  <si>
    <t>RefSANC</t>
    <phoneticPr fontId="3"/>
  </si>
  <si>
    <t>2019/04/30</t>
    <phoneticPr fontId="3"/>
  </si>
  <si>
    <t>2019/05/01</t>
    <phoneticPr fontId="3"/>
  </si>
  <si>
    <t>CNF_DIVIDE_STRINGS_TBL</t>
  </si>
  <si>
    <t>個別リストアップロード</t>
  </si>
  <si>
    <t>アップロード依頼画面</t>
  </si>
  <si>
    <t>登録</t>
  </si>
  <si>
    <t>解除</t>
  </si>
  <si>
    <t>戻る</t>
  </si>
  <si>
    <t>シミュレーションフィルタリング結果確認CSV出力制限</t>
    <phoneticPr fontId="3"/>
  </si>
  <si>
    <t>シミュレーションフィルタリング結果確認</t>
    <phoneticPr fontId="3"/>
  </si>
  <si>
    <t>シミュレーションフィルタリング予約</t>
    <phoneticPr fontId="3"/>
  </si>
  <si>
    <t>最大ヒットリスト表示件数（本人確認）</t>
  </si>
  <si>
    <t>最大ヒットリスト表示件数（SOAP）</t>
  </si>
  <si>
    <t>最大ヒットリスト表示件数（バッチ）</t>
  </si>
  <si>
    <t>最大ヒットリスト表示件数（リアル）</t>
  </si>
  <si>
    <t>IS_NATIONALITY_CHECK_NAME</t>
    <phoneticPr fontId="3"/>
  </si>
  <si>
    <t>IS_NATIONALITY_CHECK_ENGNAME</t>
    <phoneticPr fontId="3"/>
  </si>
  <si>
    <t>COMBI_FILE_BATCH</t>
  </si>
  <si>
    <t>C:\aml_filter\parm\online\aml01\combi_OFAC_aml01_online.csv</t>
  </si>
  <si>
    <t>C:\aml_filter\parm\online\aml01\combi_RefPEPs_aml01_online.csv</t>
  </si>
  <si>
    <t>C:\aml_filter\parm\online\aml01\combi_RefSANC_aml01_online.csv</t>
  </si>
  <si>
    <t>C:\aml_filter\parm\online\aml01\combi_SANC_aml01_online.csv</t>
  </si>
  <si>
    <t>C:\aml_filter\parm\online\aml01\combi_MOF_aml01_online.csv</t>
  </si>
  <si>
    <t>C:\aml_filter\parm\online\aml01\combi_JP_aml01_online.csv</t>
  </si>
  <si>
    <t>C:\aml_filter\parm\online\aml01\combi_NPA_aml01_online.csv</t>
  </si>
  <si>
    <t>C:\aml_filter\parm\online\aml01\combi_NPC_aml01_online.csv</t>
  </si>
  <si>
    <t>C:\aml_filter\parm\online\aml01\combi_NPI_aml01_online.csv</t>
  </si>
  <si>
    <t>C:\aml_filter\parm\online\aml01\combi_ASI_aml01_online.csv</t>
  </si>
  <si>
    <t>C:\aml_filter\parm\online\aml01\combi_ASC_aml01_online.csv</t>
  </si>
  <si>
    <t>C:\aml_filter\parm\batch\aml01\combi_RefPEPs_aml01_batch.csv</t>
  </si>
  <si>
    <t>C:\aml_filter\parm\batch\aml01\combi_RefSANC_aml01_batch.csv</t>
  </si>
  <si>
    <t>C:\aml_filter\parm\batch\aml01\combi_PEPs_aml01_batch.csv</t>
  </si>
  <si>
    <t>C:\aml_filter\parm\batch\aml01\combi_SANC_aml01_batch.csv</t>
  </si>
  <si>
    <t>C:\aml_filter\parm\batch\aml01\combi_MOF_aml01_batch.csv</t>
  </si>
  <si>
    <t>C:\aml_filter\parm\batch\aml01\combi_JP_aml01_batch.csv</t>
  </si>
  <si>
    <t>C:\aml_filter\parm\batch\aml01\combi_NPC_aml01_batch.csv</t>
  </si>
  <si>
    <t>C:\aml_filter\parm\batch\aml01\combi_NPI_aml01_batch.csv</t>
  </si>
  <si>
    <t>C:\aml_filter\parm\batch\aml01\combi_ASI_aml01_batch.csv</t>
  </si>
  <si>
    <t>C:\aml_filter\parm\batch\aml01\combi_ASC_aml01_batch.csv</t>
  </si>
  <si>
    <t>C:\aml_filter\parm\batch\aml01\combi_NPA_aml01_batch.csv</t>
    <phoneticPr fontId="3"/>
  </si>
  <si>
    <t>C:\aml_filter\parm\batch\aml01\combi_UN_aml01_batch.csv</t>
    <phoneticPr fontId="3"/>
  </si>
  <si>
    <t>0006</t>
    <phoneticPr fontId="3"/>
  </si>
  <si>
    <t>シミュレーション管理者</t>
    <rPh sb="8" eb="11">
      <t>カンリシャ</t>
    </rPh>
    <phoneticPr fontId="3"/>
  </si>
  <si>
    <t>0007</t>
    <phoneticPr fontId="3"/>
  </si>
  <si>
    <t>シミュレーション担当者</t>
    <rPh sb="8" eb="11">
      <t>タントウシャ</t>
    </rPh>
    <phoneticPr fontId="3"/>
  </si>
  <si>
    <t>SIM_DEF_ID</t>
    <phoneticPr fontId="3"/>
  </si>
  <si>
    <t>WATCH_LIST_FILE</t>
    <phoneticPr fontId="3"/>
  </si>
  <si>
    <t>COMBI_FILE_BATCH</t>
    <phoneticPr fontId="3"/>
  </si>
  <si>
    <t>C:\sim_filter\parm\aml01\combi_RefPEPs_aml01_batch.csv</t>
  </si>
  <si>
    <t>C:\sim_filter\parm\aml01\combi_RefSANC_aml01_batch.csv</t>
  </si>
  <si>
    <t>C:\sim_filter\parm\aml01\combi_PEPs_aml01_batch.csv</t>
  </si>
  <si>
    <t>C:\sim_filter\parm\aml01\combi_SANC_aml01_batch.csv</t>
  </si>
  <si>
    <t>C:\sim_filter\parm\aml01\combi_MOF_aml01_batch.csv</t>
  </si>
  <si>
    <t>C:\sim_filter\parm\aml01\combi_JP_aml01_batch.csv</t>
  </si>
  <si>
    <t>C:\sim_filter\parm\aml01\combi_NPA_aml01_batch.csv</t>
  </si>
  <si>
    <t>C:\sim_filter\parm\aml01\combi_NPC_aml01_batch.csv</t>
  </si>
  <si>
    <t>C:\sim_filter\parm\aml01\combi_NPI_aml01_batch.csv</t>
  </si>
  <si>
    <t>C:\sim_filter\parm\aml01\combi_ASI_aml01_batch.csv</t>
  </si>
  <si>
    <t>C:\sim_filter\parm\aml01\combi_ASC_aml01_batch.csv</t>
  </si>
  <si>
    <t>IS_NATIONALITY_CHECK_ENGNAME</t>
  </si>
  <si>
    <t>C:\sim_filter\parm\aml01\combi_UN_aml01_batch.csv</t>
    <phoneticPr fontId="3"/>
  </si>
  <si>
    <t>MST_SIM_DEF_TBL</t>
    <phoneticPr fontId="3"/>
  </si>
  <si>
    <t>C:\aml_filter\parm\online\aml01\combi_UN_aml01_online.csv</t>
    <phoneticPr fontId="3"/>
  </si>
  <si>
    <t>C:\aml_filter\parm\batch\aml01\combi_OFAC_aml01_batch.csv</t>
    <phoneticPr fontId="3"/>
  </si>
  <si>
    <t>LANGUAGE_TYPE</t>
    <phoneticPr fontId="3"/>
  </si>
  <si>
    <t>MST_LIST_AUTH_TBL</t>
    <phoneticPr fontId="3"/>
  </si>
  <si>
    <t>MNG_DEAL_LIST_DSP_TBL</t>
    <phoneticPr fontId="3"/>
  </si>
  <si>
    <t>MNG_LIST_REF_TBL</t>
    <phoneticPr fontId="3"/>
  </si>
  <si>
    <t>MNG_LIST_SEARCH_ITEM_TBL</t>
    <phoneticPr fontId="3"/>
  </si>
  <si>
    <t>MNG_LIST_DUPE_ITEM_TBL</t>
    <phoneticPr fontId="3"/>
  </si>
  <si>
    <t>シミュレーションフィルタリング環境設定</t>
    <phoneticPr fontId="3"/>
  </si>
  <si>
    <t>リスト追加登録</t>
    <phoneticPr fontId="3"/>
  </si>
  <si>
    <t>ホワイトリスト登録</t>
    <rPh sb="7" eb="9">
      <t>トウロク</t>
    </rPh>
    <phoneticPr fontId="3"/>
  </si>
  <si>
    <t>ホワイトリスト登録</t>
    <phoneticPr fontId="3"/>
  </si>
  <si>
    <t>長期保管判定履歴照会</t>
    <rPh sb="0" eb="2">
      <t>チョウキ</t>
    </rPh>
    <rPh sb="2" eb="4">
      <t>ホカン</t>
    </rPh>
    <rPh sb="4" eb="6">
      <t>ハンテイ</t>
    </rPh>
    <rPh sb="6" eb="8">
      <t>リレキ</t>
    </rPh>
    <rPh sb="8" eb="10">
      <t>ショウカイ</t>
    </rPh>
    <phoneticPr fontId="3"/>
  </si>
  <si>
    <t>長期保管操作ログ照会</t>
    <rPh sb="0" eb="2">
      <t>チョウキ</t>
    </rPh>
    <rPh sb="2" eb="4">
      <t>ホカン</t>
    </rPh>
    <rPh sb="4" eb="6">
      <t>ソウサ</t>
    </rPh>
    <rPh sb="8" eb="10">
      <t>ショウカイ</t>
    </rPh>
    <phoneticPr fontId="3"/>
  </si>
  <si>
    <t>バッチフィルタリング中断処理</t>
    <rPh sb="10" eb="12">
      <t>チュウダン</t>
    </rPh>
    <rPh sb="12" eb="14">
      <t>ショリ</t>
    </rPh>
    <phoneticPr fontId="3"/>
  </si>
  <si>
    <t>バッチフィルタリング中断処理</t>
    <phoneticPr fontId="3"/>
  </si>
  <si>
    <t>SOAPリスト更新</t>
    <rPh sb="7" eb="9">
      <t>コウシン</t>
    </rPh>
    <phoneticPr fontId="3"/>
  </si>
  <si>
    <t>登録</t>
    <rPh sb="0" eb="2">
      <t>トウロク</t>
    </rPh>
    <phoneticPr fontId="3"/>
  </si>
  <si>
    <t>シミュレーションフィルタリング環境設定画面</t>
    <phoneticPr fontId="3"/>
  </si>
  <si>
    <t>登録解除</t>
    <rPh sb="0" eb="2">
      <t>トウロク</t>
    </rPh>
    <rPh sb="2" eb="4">
      <t>カイジョ</t>
    </rPh>
    <phoneticPr fontId="3"/>
  </si>
  <si>
    <t>実行キャンセル</t>
    <phoneticPr fontId="3"/>
  </si>
  <si>
    <t>ファイルの選択</t>
    <phoneticPr fontId="3"/>
  </si>
  <si>
    <t>アップロード画面</t>
    <phoneticPr fontId="3"/>
  </si>
  <si>
    <t>アップロード</t>
  </si>
  <si>
    <t>アップロード画面</t>
  </si>
  <si>
    <t>確定</t>
    <rPh sb="0" eb="2">
      <t>カクテイ</t>
    </rPh>
    <phoneticPr fontId="3"/>
  </si>
  <si>
    <t>アップロード画面へ</t>
  </si>
  <si>
    <t>アップロード結果画面</t>
  </si>
  <si>
    <t>メニュー画面</t>
    <rPh sb="4" eb="6">
      <t>ガメン</t>
    </rPh>
    <phoneticPr fontId="3"/>
  </si>
  <si>
    <t>登録済リスト一覧</t>
  </si>
  <si>
    <t>ダウンロード</t>
  </si>
  <si>
    <t>エラー有</t>
    <rPh sb="3" eb="4">
      <t>アリ</t>
    </rPh>
    <phoneticPr fontId="3"/>
  </si>
  <si>
    <t>検索</t>
    <rPh sb="0" eb="2">
      <t>ケンサク</t>
    </rPh>
    <phoneticPr fontId="3"/>
  </si>
  <si>
    <t>登録済リスト履歴一覧画面</t>
  </si>
  <si>
    <t>クリア</t>
  </si>
  <si>
    <t>編集</t>
    <rPh sb="0" eb="2">
      <t>ヘンシュウ</t>
    </rPh>
    <phoneticPr fontId="3"/>
  </si>
  <si>
    <t>実行</t>
  </si>
  <si>
    <t>登録済リスト変更・削除画面</t>
  </si>
  <si>
    <t>リスト検索画面へ</t>
  </si>
  <si>
    <t>登録済リスト変更・削除結果画面</t>
    <rPh sb="13" eb="15">
      <t>ガメン</t>
    </rPh>
    <phoneticPr fontId="3"/>
  </si>
  <si>
    <t>リスト追加登録</t>
  </si>
  <si>
    <t>新規登録</t>
    <rPh sb="2" eb="4">
      <t>トウロク</t>
    </rPh>
    <phoneticPr fontId="3"/>
  </si>
  <si>
    <t>リスト追加登録一覧画面</t>
  </si>
  <si>
    <t>一時保存リスト選択</t>
  </si>
  <si>
    <t>確認</t>
  </si>
  <si>
    <t>リスト追加登録画面</t>
  </si>
  <si>
    <t>一時保存</t>
  </si>
  <si>
    <t>リスト追加登録画面へ</t>
  </si>
  <si>
    <t>リスト追加登録結果画面</t>
  </si>
  <si>
    <t>ファイルの選択</t>
    <rPh sb="5" eb="7">
      <t>センタク</t>
    </rPh>
    <phoneticPr fontId="3"/>
  </si>
  <si>
    <t>更新</t>
    <rPh sb="0" eb="2">
      <t>コウシン</t>
    </rPh>
    <phoneticPr fontId="3"/>
  </si>
  <si>
    <t>ホワイトリスト登録</t>
  </si>
  <si>
    <t>ホワイトリスト登録・削除画面</t>
  </si>
  <si>
    <t>削除</t>
    <rPh sb="0" eb="2">
      <t>サクジョ</t>
    </rPh>
    <phoneticPr fontId="3"/>
  </si>
  <si>
    <t>ホワイトリスト登録・削除画面へ</t>
  </si>
  <si>
    <t>ホワイトリスト登録・削除結果画面</t>
  </si>
  <si>
    <t>長期保管判定履歴照会</t>
    <rPh sb="0" eb="2">
      <t>チョウキ</t>
    </rPh>
    <rPh sb="2" eb="4">
      <t>ホカン</t>
    </rPh>
    <phoneticPr fontId="3"/>
  </si>
  <si>
    <t>長期保管判定履歴検索一覧画面</t>
    <rPh sb="0" eb="2">
      <t>チョウキ</t>
    </rPh>
    <rPh sb="2" eb="4">
      <t>ホカン</t>
    </rPh>
    <phoneticPr fontId="3"/>
  </si>
  <si>
    <t>表示</t>
    <rPh sb="0" eb="2">
      <t>ヒョウジ</t>
    </rPh>
    <phoneticPr fontId="3"/>
  </si>
  <si>
    <t>長期保管判定履歴確認画面</t>
    <rPh sb="0" eb="2">
      <t>チョウキ</t>
    </rPh>
    <rPh sb="2" eb="4">
      <t>ホカン</t>
    </rPh>
    <phoneticPr fontId="3"/>
  </si>
  <si>
    <t>長期保管操作ログ照会</t>
    <rPh sb="0" eb="2">
      <t>チョウキ</t>
    </rPh>
    <rPh sb="2" eb="4">
      <t>ホカン</t>
    </rPh>
    <phoneticPr fontId="3"/>
  </si>
  <si>
    <t>長期保管操作ログ一覧画面</t>
    <rPh sb="0" eb="2">
      <t>チョウキ</t>
    </rPh>
    <rPh sb="2" eb="4">
      <t>ホカン</t>
    </rPh>
    <phoneticPr fontId="3"/>
  </si>
  <si>
    <t>詳細</t>
    <rPh sb="0" eb="2">
      <t>ショウサイ</t>
    </rPh>
    <phoneticPr fontId="3"/>
  </si>
  <si>
    <t>一覧画面へ</t>
    <rPh sb="0" eb="2">
      <t>イチラン</t>
    </rPh>
    <rPh sb="2" eb="4">
      <t>ガメン</t>
    </rPh>
    <phoneticPr fontId="3"/>
  </si>
  <si>
    <t>長期保管操作ログ詳細画面</t>
    <rPh sb="0" eb="2">
      <t>チョウキ</t>
    </rPh>
    <rPh sb="2" eb="4">
      <t>ホカン</t>
    </rPh>
    <rPh sb="8" eb="10">
      <t>ショウサイ</t>
    </rPh>
    <phoneticPr fontId="3"/>
  </si>
  <si>
    <t>中断</t>
    <rPh sb="0" eb="2">
      <t>チュウダン</t>
    </rPh>
    <phoneticPr fontId="3"/>
  </si>
  <si>
    <t>バッチフィルタリング中断</t>
  </si>
  <si>
    <t>再開</t>
    <rPh sb="0" eb="2">
      <t>サイカイ</t>
    </rPh>
    <phoneticPr fontId="3"/>
  </si>
  <si>
    <t>バッチフィルタリング再開</t>
    <rPh sb="10" eb="12">
      <t>サイカイ</t>
    </rPh>
    <phoneticPr fontId="3"/>
  </si>
  <si>
    <t>SOAPリスト更新</t>
  </si>
  <si>
    <t>一時保存</t>
    <rPh sb="0" eb="2">
      <t>イチジ</t>
    </rPh>
    <rPh sb="2" eb="4">
      <t>ホゾン</t>
    </rPh>
    <phoneticPr fontId="3"/>
  </si>
  <si>
    <t>検索対象者一覧データ アップロード</t>
  </si>
  <si>
    <t>長期保管(本人確認)機密</t>
    <rPh sb="0" eb="2">
      <t>チョウキ</t>
    </rPh>
    <rPh sb="2" eb="4">
      <t>ホカン</t>
    </rPh>
    <rPh sb="5" eb="7">
      <t>ホンニン</t>
    </rPh>
    <rPh sb="7" eb="9">
      <t>カクニン</t>
    </rPh>
    <rPh sb="10" eb="12">
      <t>キミツ</t>
    </rPh>
    <phoneticPr fontId="3"/>
  </si>
  <si>
    <t>長期保管(本人確認)CSV出力制限</t>
    <rPh sb="0" eb="2">
      <t>チョウキ</t>
    </rPh>
    <rPh sb="2" eb="4">
      <t>ホカン</t>
    </rPh>
    <rPh sb="5" eb="7">
      <t>ホンニン</t>
    </rPh>
    <rPh sb="7" eb="9">
      <t>カクニン</t>
    </rPh>
    <rPh sb="13" eb="15">
      <t>シュツリョク</t>
    </rPh>
    <rPh sb="15" eb="17">
      <t>セイゲン</t>
    </rPh>
    <phoneticPr fontId="3"/>
  </si>
  <si>
    <t>長期保管(バッチ)機密</t>
    <rPh sb="0" eb="2">
      <t>チョウキ</t>
    </rPh>
    <rPh sb="2" eb="4">
      <t>ホカン</t>
    </rPh>
    <rPh sb="9" eb="11">
      <t>キミツ</t>
    </rPh>
    <phoneticPr fontId="3"/>
  </si>
  <si>
    <t>長期保管(バッチ)CSV出力制限</t>
    <rPh sb="0" eb="2">
      <t>チョウキ</t>
    </rPh>
    <rPh sb="2" eb="4">
      <t>ホカン</t>
    </rPh>
    <rPh sb="12" eb="14">
      <t>シュツリョク</t>
    </rPh>
    <rPh sb="14" eb="16">
      <t>セイゲン</t>
    </rPh>
    <phoneticPr fontId="3"/>
  </si>
  <si>
    <t>長期保管(リアルタイム)機密</t>
    <rPh sb="0" eb="2">
      <t>チョウキ</t>
    </rPh>
    <rPh sb="2" eb="4">
      <t>ホカン</t>
    </rPh>
    <rPh sb="12" eb="14">
      <t>キミツ</t>
    </rPh>
    <phoneticPr fontId="3"/>
  </si>
  <si>
    <t>長期保管(リアルタイム)CSV出力制限</t>
    <rPh sb="0" eb="2">
      <t>チョウキ</t>
    </rPh>
    <rPh sb="2" eb="4">
      <t>ホカン</t>
    </rPh>
    <rPh sb="15" eb="17">
      <t>シュツリョク</t>
    </rPh>
    <rPh sb="17" eb="19">
      <t>セイゲン</t>
    </rPh>
    <phoneticPr fontId="3"/>
  </si>
  <si>
    <t>CIF_SPLIT_FLG</t>
    <phoneticPr fontId="3"/>
  </si>
  <si>
    <t>CIF_PREFIX</t>
    <phoneticPr fontId="3"/>
  </si>
  <si>
    <t>CIFアップロードID</t>
    <phoneticPr fontId="3"/>
  </si>
  <si>
    <t>CIFファイル通番</t>
    <phoneticPr fontId="3"/>
  </si>
  <si>
    <t>CIFレコードID</t>
    <phoneticPr fontId="3"/>
  </si>
  <si>
    <t>タイプ</t>
    <phoneticPr fontId="3"/>
  </si>
  <si>
    <t>004</t>
    <phoneticPr fontId="3"/>
  </si>
  <si>
    <t>I</t>
    <phoneticPr fontId="3"/>
  </si>
  <si>
    <t>個人</t>
    <rPh sb="0" eb="2">
      <t>コジン</t>
    </rPh>
    <phoneticPr fontId="3"/>
  </si>
  <si>
    <t>法人</t>
    <rPh sb="0" eb="2">
      <t>ホウジン</t>
    </rPh>
    <phoneticPr fontId="3"/>
  </si>
  <si>
    <t>V</t>
    <phoneticPr fontId="3"/>
  </si>
  <si>
    <t>船舶</t>
    <rPh sb="0" eb="2">
      <t>センパク</t>
    </rPh>
    <phoneticPr fontId="3"/>
  </si>
  <si>
    <t>O</t>
    <phoneticPr fontId="3"/>
  </si>
  <si>
    <t>その他</t>
    <rPh sb="2" eb="3">
      <t>タ</t>
    </rPh>
    <phoneticPr fontId="3"/>
  </si>
  <si>
    <t>住所絞込区分</t>
    <rPh sb="0" eb="2">
      <t>ジュウショ</t>
    </rPh>
    <rPh sb="2" eb="4">
      <t>シボリコミ</t>
    </rPh>
    <rPh sb="4" eb="6">
      <t>クブン</t>
    </rPh>
    <phoneticPr fontId="3"/>
  </si>
  <si>
    <t>005</t>
    <phoneticPr fontId="3"/>
  </si>
  <si>
    <t>0</t>
    <phoneticPr fontId="3"/>
  </si>
  <si>
    <t>絞込なし</t>
    <rPh sb="0" eb="2">
      <t>シボリコミ</t>
    </rPh>
    <phoneticPr fontId="3"/>
  </si>
  <si>
    <t>1</t>
    <phoneticPr fontId="3"/>
  </si>
  <si>
    <t>都道府県一致で絞込</t>
    <rPh sb="0" eb="4">
      <t>トドウフケン</t>
    </rPh>
    <rPh sb="4" eb="6">
      <t>イッチ</t>
    </rPh>
    <rPh sb="7" eb="9">
      <t>シボリコミ</t>
    </rPh>
    <phoneticPr fontId="3"/>
  </si>
  <si>
    <t>2</t>
    <phoneticPr fontId="3"/>
  </si>
  <si>
    <t>市区町村一致で絞込</t>
    <rPh sb="0" eb="2">
      <t>シク</t>
    </rPh>
    <rPh sb="2" eb="4">
      <t>チョウソン</t>
    </rPh>
    <rPh sb="4" eb="6">
      <t>イッチ</t>
    </rPh>
    <rPh sb="7" eb="9">
      <t>シボリコミ</t>
    </rPh>
    <phoneticPr fontId="3"/>
  </si>
  <si>
    <t>3</t>
    <phoneticPr fontId="3"/>
  </si>
  <si>
    <t>都道府県・市区町村一致で絞込</t>
    <rPh sb="0" eb="4">
      <t>トドウフケン</t>
    </rPh>
    <rPh sb="5" eb="7">
      <t>シク</t>
    </rPh>
    <rPh sb="7" eb="9">
      <t>チョウソン</t>
    </rPh>
    <rPh sb="9" eb="11">
      <t>イッチ</t>
    </rPh>
    <rPh sb="12" eb="14">
      <t>シボリコミ</t>
    </rPh>
    <phoneticPr fontId="3"/>
  </si>
  <si>
    <t>4</t>
    <phoneticPr fontId="3"/>
  </si>
  <si>
    <t>006</t>
    <phoneticPr fontId="3"/>
  </si>
  <si>
    <t>リスト履歴ステータス</t>
    <rPh sb="3" eb="5">
      <t>リレキ</t>
    </rPh>
    <phoneticPr fontId="3"/>
  </si>
  <si>
    <t>適用中</t>
    <phoneticPr fontId="3"/>
  </si>
  <si>
    <t>待機中</t>
    <rPh sb="0" eb="3">
      <t>タイキチュウ</t>
    </rPh>
    <phoneticPr fontId="3"/>
  </si>
  <si>
    <t>履歴（変更）</t>
    <phoneticPr fontId="3"/>
  </si>
  <si>
    <t>履歴（削除）</t>
    <phoneticPr fontId="3"/>
  </si>
  <si>
    <t>5</t>
    <phoneticPr fontId="3"/>
  </si>
  <si>
    <t>全て</t>
    <rPh sb="0" eb="1">
      <t>スベ</t>
    </rPh>
    <phoneticPr fontId="3"/>
  </si>
  <si>
    <t>LIST_NUM</t>
    <phoneticPr fontId="3"/>
  </si>
  <si>
    <t>IS_ERR</t>
    <phoneticPr fontId="3"/>
  </si>
  <si>
    <t>HST_SAVE_MONTH</t>
    <phoneticPr fontId="3"/>
  </si>
  <si>
    <t>DOWNLOAD_AUTH</t>
    <phoneticPr fontId="3"/>
  </si>
  <si>
    <t>CSV_OUTPUT_AUTH</t>
    <phoneticPr fontId="3"/>
  </si>
  <si>
    <t>SEARCH_AUTH</t>
    <phoneticPr fontId="3"/>
  </si>
  <si>
    <t>TMP_SAVE_AUTH</t>
    <phoneticPr fontId="3"/>
  </si>
  <si>
    <t>CREATE_AUTH</t>
    <phoneticPr fontId="3"/>
  </si>
  <si>
    <t>UPDATE_AUTH</t>
    <phoneticPr fontId="3"/>
  </si>
  <si>
    <t>DELETE_AUTH</t>
    <phoneticPr fontId="3"/>
  </si>
  <si>
    <t>LIST_UPLOAD_AUTH</t>
    <phoneticPr fontId="3"/>
  </si>
  <si>
    <t>ERR_INFO_AUTH</t>
    <phoneticPr fontId="3"/>
  </si>
  <si>
    <t>DOWNLOAD_AUTH</t>
  </si>
  <si>
    <t>CSV_OUTPUT_AUTH</t>
  </si>
  <si>
    <t>SEARCH_AUTH</t>
  </si>
  <si>
    <t>TMP_SAVE_AUTH</t>
  </si>
  <si>
    <t>CREATE_AUTH</t>
  </si>
  <si>
    <t>UPDATE_AUTH</t>
  </si>
  <si>
    <t>DELETE_AUTH</t>
  </si>
  <si>
    <t>LIST_UPLOAD_AUTH</t>
  </si>
  <si>
    <t>ERR_INFO_AUTH</t>
  </si>
  <si>
    <t>CONF_LST_FLG</t>
    <phoneticPr fontId="3"/>
  </si>
  <si>
    <t>CONF_LST_FLG</t>
  </si>
  <si>
    <t>REF_NO</t>
  </si>
  <si>
    <t>REF_NAME</t>
  </si>
  <si>
    <t>CMN_CHECK</t>
    <phoneticPr fontId="3"/>
  </si>
  <si>
    <t>DIGITS</t>
    <phoneticPr fontId="3"/>
  </si>
  <si>
    <t>TYPE_OF_TEXT</t>
    <phoneticPr fontId="3"/>
  </si>
  <si>
    <t>PSN_CHECK</t>
    <phoneticPr fontId="3"/>
  </si>
  <si>
    <t>CHECK_ITEM</t>
    <phoneticPr fontId="3"/>
  </si>
  <si>
    <t>SUB_NO</t>
    <phoneticPr fontId="3"/>
  </si>
  <si>
    <t>LOGICAL_NAME</t>
    <phoneticPr fontId="3"/>
  </si>
  <si>
    <t>PHYSICAL_NAME</t>
    <phoneticPr fontId="3"/>
  </si>
  <si>
    <t>CHECK_FLG</t>
    <phoneticPr fontId="3"/>
  </si>
  <si>
    <t>CSV出力</t>
    <rPh sb="3" eb="5">
      <t>シュツリョク</t>
    </rPh>
    <phoneticPr fontId="3"/>
  </si>
  <si>
    <t>長期保管判定履歴検索一覧画面</t>
    <rPh sb="0" eb="2">
      <t>チョウキ</t>
    </rPh>
    <rPh sb="2" eb="4">
      <t>ホカン</t>
    </rPh>
    <rPh sb="4" eb="6">
      <t>ハンテイ</t>
    </rPh>
    <rPh sb="6" eb="8">
      <t>リレキ</t>
    </rPh>
    <rPh sb="8" eb="10">
      <t>ケンサク</t>
    </rPh>
    <rPh sb="10" eb="12">
      <t>イチラン</t>
    </rPh>
    <rPh sb="12" eb="14">
      <t>ガメン</t>
    </rPh>
    <phoneticPr fontId="3"/>
  </si>
  <si>
    <t>MNG_LIST_ATTR_TBL</t>
  </si>
  <si>
    <t>MNG_LIST_ATTR_TBL</t>
    <phoneticPr fontId="3"/>
  </si>
  <si>
    <t>FILE_NAME</t>
  </si>
  <si>
    <t>UPD_TYPE_SET_FLG</t>
  </si>
  <si>
    <t>ERR_CONTD_FLG</t>
  </si>
  <si>
    <t>DUPE_CHK_FLG</t>
  </si>
  <si>
    <t>RCD_NO_GET_FLG</t>
  </si>
  <si>
    <t>RSV_FLG1</t>
  </si>
  <si>
    <t>RSV_FLG2</t>
  </si>
  <si>
    <t>RSV_FLG3</t>
  </si>
  <si>
    <t>RSV_FLG4</t>
  </si>
  <si>
    <t>RSV_FLG5</t>
  </si>
  <si>
    <t>LIST_TYPE</t>
  </si>
  <si>
    <t>ONLINE_REFLECTION_TARGET</t>
  </si>
  <si>
    <t>FILE_UPD_CNT_SHW_FLG</t>
  </si>
  <si>
    <t>リストアップロードID</t>
    <phoneticPr fontId="3"/>
  </si>
  <si>
    <t>PRF_NAME</t>
    <phoneticPr fontId="3"/>
  </si>
  <si>
    <t>PRF_CODE</t>
    <phoneticPr fontId="3"/>
  </si>
  <si>
    <t>PRF_TYPE</t>
    <phoneticPr fontId="3"/>
  </si>
  <si>
    <t>項目リストアップロード</t>
  </si>
  <si>
    <t>項目リストアップロード</t>
    <phoneticPr fontId="3"/>
  </si>
  <si>
    <t>項目フィルタリング</t>
    <phoneticPr fontId="3"/>
  </si>
  <si>
    <t>フィルタリング実行</t>
  </si>
  <si>
    <t>リスト選択画面</t>
    <rPh sb="3" eb="5">
      <t>センタク</t>
    </rPh>
    <rPh sb="5" eb="7">
      <t>ガメン</t>
    </rPh>
    <phoneticPr fontId="3"/>
  </si>
  <si>
    <t>アップロード依頼画面</t>
    <rPh sb="6" eb="8">
      <t>イライ</t>
    </rPh>
    <rPh sb="8" eb="10">
      <t>ガメン</t>
    </rPh>
    <phoneticPr fontId="3"/>
  </si>
  <si>
    <t>項目フィルタリング</t>
    <rPh sb="0" eb="2">
      <t>コウモク</t>
    </rPh>
    <phoneticPr fontId="3"/>
  </si>
  <si>
    <t>DUPE_CHK_FLG</t>
    <phoneticPr fontId="3"/>
  </si>
  <si>
    <t>2022/01/01 00:00:00</t>
  </si>
  <si>
    <t>全量CIFファイル</t>
  </si>
  <si>
    <t>差分CIFファイル</t>
  </si>
  <si>
    <t>C</t>
  </si>
  <si>
    <t>タイプ</t>
  </si>
  <si>
    <t>FILE_NAME</t>
    <phoneticPr fontId="3"/>
  </si>
  <si>
    <t>全量CIFファイル</t>
    <phoneticPr fontId="3"/>
  </si>
  <si>
    <t>差分CIFファイル</t>
    <phoneticPr fontId="3"/>
  </si>
  <si>
    <t>レコード番号</t>
  </si>
  <si>
    <t>RECORDID</t>
  </si>
  <si>
    <t>TYPE</t>
  </si>
  <si>
    <t>名称</t>
  </si>
  <si>
    <t>NAME</t>
  </si>
  <si>
    <t>別称</t>
  </si>
  <si>
    <t>NAME_SYNONYM</t>
  </si>
  <si>
    <t>住所2</t>
  </si>
  <si>
    <t>ADDRESS2</t>
  </si>
  <si>
    <t>都市</t>
  </si>
  <si>
    <t>CITY</t>
  </si>
  <si>
    <t>国</t>
  </si>
  <si>
    <t>COUNTRY</t>
  </si>
  <si>
    <t>ID情報</t>
  </si>
  <si>
    <t>NATIONALID</t>
  </si>
  <si>
    <t>パスポート番号</t>
  </si>
  <si>
    <t>PASSPORT</t>
  </si>
  <si>
    <t>その他ID情報</t>
  </si>
  <si>
    <t>SEARCHCODE</t>
  </si>
  <si>
    <t>BIC</t>
  </si>
  <si>
    <t>BICCODE</t>
  </si>
  <si>
    <t>設立/生年月日</t>
  </si>
  <si>
    <t>DATEOFBIRTH</t>
  </si>
  <si>
    <t>性別</t>
  </si>
  <si>
    <t>GENDER</t>
  </si>
  <si>
    <t>住所</t>
  </si>
  <si>
    <t>ADDRESS</t>
  </si>
  <si>
    <t>国籍</t>
  </si>
  <si>
    <t>NATIONALITY</t>
  </si>
  <si>
    <t>特定顧客と判断した事由</t>
  </si>
  <si>
    <t>REASONS</t>
  </si>
  <si>
    <t>報道年月日</t>
  </si>
  <si>
    <t>DATE_OF_COVERAGE</t>
  </si>
  <si>
    <t>年齢</t>
  </si>
  <si>
    <t>PRESS_AGE</t>
  </si>
  <si>
    <t>FROM</t>
  </si>
  <si>
    <t>DATE_FROM</t>
  </si>
  <si>
    <t>TO</t>
  </si>
  <si>
    <t>DATE_TO</t>
  </si>
  <si>
    <t>都道府県</t>
  </si>
  <si>
    <t>ADDRESS_PREF</t>
  </si>
  <si>
    <t>市区町村</t>
  </si>
  <si>
    <t>ADDRESS_MUN</t>
  </si>
  <si>
    <t>記号</t>
  </si>
  <si>
    <t>ACCOUNT_SYMBOL</t>
  </si>
  <si>
    <t>番号</t>
  </si>
  <si>
    <t>ACCOUNT_NO</t>
  </si>
  <si>
    <t>FILTERING_LIST_ID</t>
    <phoneticPr fontId="3"/>
  </si>
  <si>
    <t>MST_LIST_IMP_TBL</t>
  </si>
  <si>
    <t>IMP_PROC_ORDER</t>
  </si>
  <si>
    <t>CALL_PROC</t>
  </si>
  <si>
    <t>0000000</t>
  </si>
  <si>
    <t>全リスト共通MT</t>
    <phoneticPr fontId="3"/>
  </si>
  <si>
    <t>CALL_PROC</t>
    <phoneticPr fontId="3"/>
  </si>
  <si>
    <t>リスト取込マスタ</t>
  </si>
  <si>
    <t>MNG_BAT_SUSPEND_TBL</t>
    <phoneticPr fontId="3"/>
  </si>
  <si>
    <t>バッチフィルタリング中断管理</t>
    <rPh sb="10" eb="12">
      <t>チュウダン</t>
    </rPh>
    <rPh sb="12" eb="14">
      <t>カンリ</t>
    </rPh>
    <phoneticPr fontId="3"/>
  </si>
  <si>
    <t>PROC_SERVER</t>
    <phoneticPr fontId="3"/>
  </si>
  <si>
    <t>ALL_BAT_SAS_FLG</t>
    <phoneticPr fontId="3"/>
  </si>
  <si>
    <t>DIFF_BAT_SAS_FLG</t>
    <phoneticPr fontId="3"/>
  </si>
  <si>
    <t>EXECUTE_CNT</t>
    <phoneticPr fontId="3"/>
  </si>
  <si>
    <t>採番補助コード設定</t>
  </si>
  <si>
    <t>NUMBERING_ASSISTANCE_CODE</t>
  </si>
  <si>
    <t>TRANSACTION_TYPE</t>
  </si>
  <si>
    <t>CNF_NUMBERING_ASSISTANCE_CODE_TBL</t>
  </si>
  <si>
    <t>C:\LIST_BATCH\bin\ListImport.bat C:\LIST_BATCH\OUT 0</t>
  </si>
  <si>
    <t>印刷</t>
    <rPh sb="0" eb="2">
      <t>インサツ</t>
    </rPh>
    <phoneticPr fontId="3"/>
  </si>
  <si>
    <t>判定画面</t>
    <phoneticPr fontId="3"/>
  </si>
  <si>
    <t>確認画面</t>
    <rPh sb="0" eb="2">
      <t>カクニン</t>
    </rPh>
    <rPh sb="2" eb="4">
      <t>ガメン</t>
    </rPh>
    <phoneticPr fontId="3"/>
  </si>
  <si>
    <t>オンラインリスト反映</t>
    <phoneticPr fontId="3"/>
  </si>
  <si>
    <t>リストエクスポート</t>
    <phoneticPr fontId="3"/>
  </si>
  <si>
    <t>リスト切り替え</t>
    <rPh sb="3" eb="4">
      <t>キ</t>
    </rPh>
    <rPh sb="5" eb="6">
      <t>カ</t>
    </rPh>
    <phoneticPr fontId="3"/>
  </si>
  <si>
    <t>オンラインリスト反映</t>
    <rPh sb="8" eb="10">
      <t>ハンエイ</t>
    </rPh>
    <phoneticPr fontId="3"/>
  </si>
  <si>
    <t>00000000000000000000000000000001</t>
    <phoneticPr fontId="3"/>
  </si>
  <si>
    <t>登録済リスト参照</t>
    <rPh sb="0" eb="2">
      <t>トウロク</t>
    </rPh>
    <rPh sb="2" eb="3">
      <t>スミ</t>
    </rPh>
    <rPh sb="6" eb="8">
      <t>サンショウ</t>
    </rPh>
    <phoneticPr fontId="3"/>
  </si>
  <si>
    <t>リストアップロード</t>
    <phoneticPr fontId="3"/>
  </si>
  <si>
    <t>変更可否</t>
    <rPh sb="0" eb="4">
      <t>ヘンコウカヒ</t>
    </rPh>
    <phoneticPr fontId="3"/>
  </si>
  <si>
    <t>固定</t>
    <rPh sb="0" eb="2">
      <t>コテイ</t>
    </rPh>
    <phoneticPr fontId="3"/>
  </si>
  <si>
    <t>数式</t>
    <rPh sb="0" eb="2">
      <t>スウシキ</t>
    </rPh>
    <phoneticPr fontId="3"/>
  </si>
  <si>
    <t>MST_USER_TBL</t>
  </si>
  <si>
    <t>HST_PWD_TBL</t>
  </si>
  <si>
    <t>5.0</t>
    <phoneticPr fontId="3"/>
  </si>
  <si>
    <t>NDLC</t>
    <phoneticPr fontId="3"/>
  </si>
  <si>
    <t>MNG_CONN_TBL</t>
  </si>
  <si>
    <t>導入時にヒアリングで決定。</t>
    <rPh sb="0" eb="3">
      <t>ドウニュウジ</t>
    </rPh>
    <rPh sb="10" eb="12">
      <t>ケッテイ</t>
    </rPh>
    <phoneticPr fontId="3"/>
  </si>
  <si>
    <t>PKG標準は固定。</t>
    <rPh sb="3" eb="5">
      <t>ヒョウジュン</t>
    </rPh>
    <rPh sb="6" eb="8">
      <t>コテイ</t>
    </rPh>
    <phoneticPr fontId="3"/>
  </si>
  <si>
    <t>MST_DEAL_TYPE_TBL</t>
  </si>
  <si>
    <t>リアルフィルタリング</t>
    <phoneticPr fontId="3"/>
  </si>
  <si>
    <t>シミュレーション</t>
    <phoneticPr fontId="3"/>
  </si>
  <si>
    <t>リスト管理</t>
    <phoneticPr fontId="3"/>
  </si>
  <si>
    <t>シミュレーション予約</t>
    <rPh sb="8" eb="10">
      <t>ヨヤク</t>
    </rPh>
    <phoneticPr fontId="3"/>
  </si>
  <si>
    <t>シミュレーション結果確認</t>
    <rPh sb="10" eb="12">
      <t>カクニン</t>
    </rPh>
    <phoneticPr fontId="3"/>
  </si>
  <si>
    <t>シミュレーション予約</t>
    <phoneticPr fontId="3"/>
  </si>
  <si>
    <t>長期保管DB参照</t>
  </si>
  <si>
    <t>オンライン反映</t>
  </si>
  <si>
    <t>シミュレーション結果確認</t>
    <phoneticPr fontId="3"/>
  </si>
  <si>
    <t>登録済リスト参照</t>
    <phoneticPr fontId="3"/>
  </si>
  <si>
    <t>取引名</t>
    <rPh sb="0" eb="3">
      <t>トリヒキメイ</t>
    </rPh>
    <phoneticPr fontId="3"/>
  </si>
  <si>
    <t>アップロード画面</t>
    <rPh sb="6" eb="8">
      <t>ガメン</t>
    </rPh>
    <phoneticPr fontId="3"/>
  </si>
  <si>
    <t>取消</t>
    <rPh sb="0" eb="2">
      <t>トリケシ</t>
    </rPh>
    <phoneticPr fontId="3"/>
  </si>
  <si>
    <t>エラーCSV</t>
    <phoneticPr fontId="3"/>
  </si>
  <si>
    <t>アップロード</t>
    <phoneticPr fontId="3"/>
  </si>
  <si>
    <t>差分CSV</t>
    <rPh sb="0" eb="2">
      <t>サブン</t>
    </rPh>
    <phoneticPr fontId="3"/>
  </si>
  <si>
    <t>MST_AUTH_TBL</t>
  </si>
  <si>
    <t>操作ログ照会CSV出力制限</t>
    <phoneticPr fontId="3"/>
  </si>
  <si>
    <t>CNF_PRF_TBL</t>
  </si>
  <si>
    <t>プロファイル名</t>
    <rPh sb="6" eb="7">
      <t>メイ</t>
    </rPh>
    <phoneticPr fontId="3"/>
  </si>
  <si>
    <t>導入時にヒアリングで追加する項目あり。</t>
    <rPh sb="0" eb="3">
      <t>ドウニュウジ</t>
    </rPh>
    <rPh sb="10" eb="12">
      <t>ツイカ</t>
    </rPh>
    <rPh sb="14" eb="16">
      <t>コウモク</t>
    </rPh>
    <phoneticPr fontId="3"/>
  </si>
  <si>
    <t>実行権限名</t>
    <rPh sb="0" eb="4">
      <t>ジッコウケンゲン</t>
    </rPh>
    <rPh sb="4" eb="5">
      <t>メイ</t>
    </rPh>
    <phoneticPr fontId="3"/>
  </si>
  <si>
    <t>MNG_SEQ_NO_TBL</t>
  </si>
  <si>
    <t>MST_LSTORIGIN_TBL</t>
  </si>
  <si>
    <t>MST_LSTDESIGNATION_TBL</t>
  </si>
  <si>
    <t>パッケージ標準</t>
    <phoneticPr fontId="3"/>
  </si>
  <si>
    <t>MST_CODE_TBL</t>
  </si>
  <si>
    <t>CODE_CNF_ID</t>
    <phoneticPr fontId="3"/>
  </si>
  <si>
    <t>MST_WAREKI_SEIREKI_TBL</t>
  </si>
  <si>
    <t>明治</t>
    <phoneticPr fontId="3"/>
  </si>
  <si>
    <t>大正</t>
    <phoneticPr fontId="3"/>
  </si>
  <si>
    <t>昭和</t>
    <phoneticPr fontId="3"/>
  </si>
  <si>
    <t>平成</t>
    <phoneticPr fontId="3"/>
  </si>
  <si>
    <t>MST_BUSINESS_TBL</t>
  </si>
  <si>
    <t>導入時にヒアリングしたリストに対し、初期登録が必要。</t>
    <rPh sb="0" eb="3">
      <t>ドウニュウジ</t>
    </rPh>
    <rPh sb="15" eb="16">
      <t>タイ</t>
    </rPh>
    <rPh sb="18" eb="22">
      <t>ショキトウロク</t>
    </rPh>
    <rPh sb="23" eb="25">
      <t>ヒツヨウ</t>
    </rPh>
    <phoneticPr fontId="3"/>
  </si>
  <si>
    <t>リスト発行元</t>
    <rPh sb="3" eb="6">
      <t>ハッコウモト</t>
    </rPh>
    <phoneticPr fontId="3"/>
  </si>
  <si>
    <t>MST_FILTERING_LIST_TBL</t>
  </si>
  <si>
    <t>CNF_LIST_FILTERING_TBL</t>
  </si>
  <si>
    <t>CNF_UNIT_FILTERING_TBL</t>
  </si>
  <si>
    <t>CNF_CIF_FILE_FILTERING_TBL</t>
  </si>
  <si>
    <t>分割文字列マスタ</t>
    <phoneticPr fontId="3"/>
  </si>
  <si>
    <t>MST_SIM_DEF_TBL</t>
  </si>
  <si>
    <t>MST_LIST_AUTH_TBL</t>
  </si>
  <si>
    <t>プロファイル</t>
    <phoneticPr fontId="3"/>
  </si>
  <si>
    <t>MNG_DEAL_LIST_DSP_TBL</t>
  </si>
  <si>
    <t>導入時にヒアリングしたプロファイルおよびリストに対し、初期登録が必要。</t>
    <rPh sb="0" eb="3">
      <t>ドウニュウジ</t>
    </rPh>
    <rPh sb="24" eb="25">
      <t>タイ</t>
    </rPh>
    <rPh sb="27" eb="31">
      <t>ショキトウロク</t>
    </rPh>
    <rPh sb="32" eb="34">
      <t>ヒツヨウ</t>
    </rPh>
    <phoneticPr fontId="3"/>
  </si>
  <si>
    <t>MNG_LIST_REF_TBL</t>
  </si>
  <si>
    <t>MNG_LIST_SEARCH_ITEM_TBL</t>
  </si>
  <si>
    <t>MNG_LIST_DUPE_ITEM_TBL</t>
  </si>
  <si>
    <t>PKG標準は固定。（一律登録なし）</t>
    <rPh sb="3" eb="5">
      <t>ヒョウジュン</t>
    </rPh>
    <rPh sb="6" eb="8">
      <t>コテイ</t>
    </rPh>
    <rPh sb="10" eb="12">
      <t>イチリツ</t>
    </rPh>
    <rPh sb="12" eb="14">
      <t>トウロク</t>
    </rPh>
    <phoneticPr fontId="3"/>
  </si>
  <si>
    <t>MNG_BAT_SUSPEND_TBL</t>
  </si>
  <si>
    <t>処理サーバ数に合わせて、初期登録が必要。</t>
    <rPh sb="0" eb="2">
      <t>ショリ</t>
    </rPh>
    <rPh sb="5" eb="6">
      <t>スウ</t>
    </rPh>
    <rPh sb="7" eb="8">
      <t>ア</t>
    </rPh>
    <rPh sb="12" eb="14">
      <t>ショキ</t>
    </rPh>
    <rPh sb="14" eb="16">
      <t>トウロク</t>
    </rPh>
    <rPh sb="17" eb="19">
      <t>ヒツヨウ</t>
    </rPh>
    <phoneticPr fontId="3"/>
  </si>
  <si>
    <t>PKG標準の初期登録ユーザのみ追加。</t>
    <rPh sb="3" eb="5">
      <t>ヒョウジュン</t>
    </rPh>
    <rPh sb="6" eb="8">
      <t>ショキ</t>
    </rPh>
    <rPh sb="8" eb="10">
      <t>トウロク</t>
    </rPh>
    <rPh sb="15" eb="17">
      <t>ツイカ</t>
    </rPh>
    <phoneticPr fontId="3"/>
  </si>
  <si>
    <t>UPD_TYPE_SET_FLG</t>
    <phoneticPr fontId="3"/>
  </si>
  <si>
    <t>プロファイルマスタ</t>
    <phoneticPr fontId="3"/>
  </si>
  <si>
    <t>部店マスタ</t>
    <phoneticPr fontId="3"/>
  </si>
  <si>
    <t>実行権限マスタ</t>
  </si>
  <si>
    <t>プロファイル設定</t>
    <phoneticPr fontId="3"/>
  </si>
  <si>
    <t>ファイル属性管理</t>
  </si>
  <si>
    <t>ファイル属性設定</t>
  </si>
  <si>
    <t>通番管理</t>
  </si>
  <si>
    <t>リスト発行元マスタ</t>
  </si>
  <si>
    <t>リスト名マスタ</t>
    <phoneticPr fontId="3"/>
  </si>
  <si>
    <t>コード設定マスタ</t>
    <phoneticPr fontId="3"/>
  </si>
  <si>
    <t>セキュリティ設定</t>
  </si>
  <si>
    <t>業務マスタ</t>
    <rPh sb="0" eb="2">
      <t>ギョウム</t>
    </rPh>
    <phoneticPr fontId="3"/>
  </si>
  <si>
    <t>リスト登録情報</t>
    <rPh sb="3" eb="5">
      <t>トウロク</t>
    </rPh>
    <rPh sb="5" eb="7">
      <t>ジョウホウ</t>
    </rPh>
    <phoneticPr fontId="3"/>
  </si>
  <si>
    <t>フィルタリング対象リストマスタ</t>
    <phoneticPr fontId="3"/>
  </si>
  <si>
    <t>リスト切替フィルタリング設定</t>
    <phoneticPr fontId="3"/>
  </si>
  <si>
    <t>部店フィルタリング設定</t>
    <phoneticPr fontId="3"/>
  </si>
  <si>
    <t>CIFファイルフィルタリング設定</t>
    <phoneticPr fontId="3"/>
  </si>
  <si>
    <t>シミュレーション定義マスタ</t>
    <phoneticPr fontId="3"/>
  </si>
  <si>
    <t>リスト権限マスタ</t>
    <phoneticPr fontId="3"/>
  </si>
  <si>
    <t>取引リスト表示管理</t>
    <phoneticPr fontId="3"/>
  </si>
  <si>
    <t>リスト補足管理</t>
    <phoneticPr fontId="3"/>
  </si>
  <si>
    <t>リスト検索項目管理</t>
    <phoneticPr fontId="3"/>
  </si>
  <si>
    <t>リスト重複チェック項目管理</t>
    <phoneticPr fontId="3"/>
  </si>
  <si>
    <t>リスト処理属性管理</t>
    <phoneticPr fontId="3"/>
  </si>
  <si>
    <t>ORG</t>
  </si>
  <si>
    <t>FS</t>
    <phoneticPr fontId="3"/>
  </si>
  <si>
    <t>dowjones_sanc.xml</t>
    <phoneticPr fontId="3"/>
  </si>
  <si>
    <t>ORG1</t>
    <phoneticPr fontId="3"/>
  </si>
  <si>
    <t>独自リスト1</t>
    <rPh sb="0" eb="2">
      <t>ドクジ</t>
    </rPh>
    <phoneticPr fontId="3"/>
  </si>
  <si>
    <t>C:\aml_filter\parm\online\aml01\combi_ORG1_aml01_online.csv</t>
    <phoneticPr fontId="3"/>
  </si>
  <si>
    <t>C:\aml_filter\parm\batch\aml01\combi_ORG1_aml01_batch.csv</t>
    <phoneticPr fontId="3"/>
  </si>
  <si>
    <t>C:\sim_filter\parm\aml01\combi_ORG1_aml01_batch.csv</t>
    <phoneticPr fontId="3"/>
  </si>
  <si>
    <t>OR1</t>
    <phoneticPr fontId="3"/>
  </si>
  <si>
    <t>独自リスト1.csv</t>
    <phoneticPr fontId="3"/>
  </si>
  <si>
    <t>テスト用部店</t>
    <rPh sb="3" eb="4">
      <t>ヨウ</t>
    </rPh>
    <rPh sb="4" eb="6">
      <t>ブテン</t>
    </rPh>
    <phoneticPr fontId="3"/>
  </si>
  <si>
    <t>検索対象者一覧データ アップロード</t>
    <phoneticPr fontId="3"/>
  </si>
  <si>
    <t>検索対象者一覧ファイル</t>
    <phoneticPr fontId="3"/>
  </si>
  <si>
    <t>D</t>
    <phoneticPr fontId="3"/>
  </si>
  <si>
    <t>CIFUP</t>
    <phoneticPr fontId="3"/>
  </si>
  <si>
    <t>補足1</t>
    <rPh sb="0" eb="2">
      <t>ホソク</t>
    </rPh>
    <phoneticPr fontId="3"/>
  </si>
  <si>
    <t>補足2</t>
    <rPh sb="0" eb="2">
      <t>ホソク</t>
    </rPh>
    <phoneticPr fontId="3"/>
  </si>
  <si>
    <t>補足3</t>
    <rPh sb="0" eb="2">
      <t>ホソク</t>
    </rPh>
    <phoneticPr fontId="3"/>
  </si>
  <si>
    <t>補足4</t>
    <rPh sb="0" eb="2">
      <t>ホソク</t>
    </rPh>
    <phoneticPr fontId="3"/>
  </si>
  <si>
    <t>補足5</t>
    <rPh sb="0" eb="2">
      <t>ホソク</t>
    </rPh>
    <phoneticPr fontId="3"/>
  </si>
  <si>
    <t>補足6</t>
    <rPh sb="0" eb="2">
      <t>ホソク</t>
    </rPh>
    <phoneticPr fontId="3"/>
  </si>
  <si>
    <t>補足7</t>
    <rPh sb="0" eb="2">
      <t>ホソク</t>
    </rPh>
    <phoneticPr fontId="3"/>
  </si>
  <si>
    <t>補足8</t>
    <rPh sb="0" eb="2">
      <t>ホソク</t>
    </rPh>
    <phoneticPr fontId="3"/>
  </si>
  <si>
    <t>補足9</t>
    <rPh sb="0" eb="2">
      <t>ホソク</t>
    </rPh>
    <phoneticPr fontId="3"/>
  </si>
  <si>
    <t>補足10</t>
    <rPh sb="0" eb="2">
      <t>ホソク</t>
    </rPh>
    <phoneticPr fontId="3"/>
  </si>
  <si>
    <t>補足11</t>
    <rPh sb="0" eb="2">
      <t>ホソク</t>
    </rPh>
    <phoneticPr fontId="3"/>
  </si>
  <si>
    <t>補足12</t>
    <rPh sb="0" eb="2">
      <t>ホソク</t>
    </rPh>
    <phoneticPr fontId="3"/>
  </si>
  <si>
    <t>補足13</t>
    <rPh sb="0" eb="2">
      <t>ホソク</t>
    </rPh>
    <phoneticPr fontId="3"/>
  </si>
  <si>
    <t>補足14</t>
    <rPh sb="0" eb="2">
      <t>ホソク</t>
    </rPh>
    <phoneticPr fontId="3"/>
  </si>
  <si>
    <t>補足15</t>
    <rPh sb="0" eb="2">
      <t>ホソク</t>
    </rPh>
    <phoneticPr fontId="3"/>
  </si>
  <si>
    <t>補足16</t>
    <rPh sb="0" eb="2">
      <t>ホソク</t>
    </rPh>
    <phoneticPr fontId="3"/>
  </si>
  <si>
    <t>補足17</t>
    <rPh sb="0" eb="2">
      <t>ホソク</t>
    </rPh>
    <phoneticPr fontId="3"/>
  </si>
  <si>
    <t>補足18</t>
    <rPh sb="0" eb="2">
      <t>ホソク</t>
    </rPh>
    <phoneticPr fontId="3"/>
  </si>
  <si>
    <t>補足19</t>
    <rPh sb="0" eb="2">
      <t>ホソク</t>
    </rPh>
    <phoneticPr fontId="3"/>
  </si>
  <si>
    <t>補足20</t>
    <rPh sb="0" eb="2">
      <t>ホソク</t>
    </rPh>
    <phoneticPr fontId="3"/>
  </si>
  <si>
    <t>補足21</t>
    <rPh sb="0" eb="2">
      <t>ホソク</t>
    </rPh>
    <phoneticPr fontId="3"/>
  </si>
  <si>
    <t>補足22</t>
    <rPh sb="0" eb="2">
      <t>ホソク</t>
    </rPh>
    <phoneticPr fontId="3"/>
  </si>
  <si>
    <t>補足23</t>
    <rPh sb="0" eb="2">
      <t>ホソク</t>
    </rPh>
    <phoneticPr fontId="3"/>
  </si>
  <si>
    <t>補足24</t>
    <rPh sb="0" eb="2">
      <t>ホソク</t>
    </rPh>
    <phoneticPr fontId="3"/>
  </si>
  <si>
    <t>補足25</t>
    <rPh sb="0" eb="2">
      <t>ホソク</t>
    </rPh>
    <phoneticPr fontId="3"/>
  </si>
  <si>
    <t>補足26</t>
    <rPh sb="0" eb="2">
      <t>ホソク</t>
    </rPh>
    <phoneticPr fontId="3"/>
  </si>
  <si>
    <t>補足27</t>
    <rPh sb="0" eb="2">
      <t>ホソク</t>
    </rPh>
    <phoneticPr fontId="3"/>
  </si>
  <si>
    <t>補足28</t>
    <rPh sb="0" eb="2">
      <t>ホソク</t>
    </rPh>
    <phoneticPr fontId="3"/>
  </si>
  <si>
    <t>補足29</t>
    <rPh sb="0" eb="2">
      <t>ホソク</t>
    </rPh>
    <phoneticPr fontId="3"/>
  </si>
  <si>
    <t>補足30</t>
    <rPh sb="0" eb="2">
      <t>ホソク</t>
    </rPh>
    <phoneticPr fontId="3"/>
  </si>
  <si>
    <t>FILE_ID</t>
  </si>
  <si>
    <t>FILE_ID</t>
    <phoneticPr fontId="3"/>
  </si>
  <si>
    <t>DISP_NAME</t>
  </si>
  <si>
    <t>FILE_UPLOAD_FOLDER</t>
  </si>
  <si>
    <t>FILE_UPLOAD_FOLDER</t>
    <phoneticPr fontId="3"/>
  </si>
  <si>
    <t>MNG_OPE_FILE_UPLOAD_TBL</t>
    <phoneticPr fontId="3"/>
  </si>
  <si>
    <t>部店マスタメンテナンス用のSQLファイル</t>
    <phoneticPr fontId="3"/>
  </si>
  <si>
    <t>IPアドレスファイル</t>
    <phoneticPr fontId="3"/>
  </si>
  <si>
    <t>正規化定義ファイル</t>
    <phoneticPr fontId="3"/>
  </si>
  <si>
    <t>フィルタリング定義ファイル</t>
    <phoneticPr fontId="3"/>
  </si>
  <si>
    <t>*.txt</t>
    <phoneticPr fontId="3"/>
  </si>
  <si>
    <t>*.csv</t>
    <phoneticPr fontId="3"/>
  </si>
  <si>
    <t>buten.sql</t>
    <phoneticPr fontId="3"/>
  </si>
  <si>
    <t>AML01_ip_address.csv</t>
    <phoneticPr fontId="3"/>
  </si>
  <si>
    <t>O:\TEMP\IP_IMPORT\data\input</t>
    <phoneticPr fontId="3"/>
  </si>
  <si>
    <t>O:\TEMP\TBL_IMPORT\aml01</t>
    <phoneticPr fontId="3"/>
  </si>
  <si>
    <t>O:\TEMP\COMBI_IMPORT\aml01</t>
    <phoneticPr fontId="3"/>
  </si>
  <si>
    <t>運用ファイルアップロード</t>
    <rPh sb="0" eb="2">
      <t>ウンヨウ</t>
    </rPh>
    <phoneticPr fontId="3"/>
  </si>
  <si>
    <t>運用ファイルアップロード画面</t>
    <rPh sb="12" eb="14">
      <t>ガメン</t>
    </rPh>
    <phoneticPr fontId="3"/>
  </si>
  <si>
    <t>V5開発対応</t>
    <rPh sb="2" eb="6">
      <t>カイハツタイオウ</t>
    </rPh>
    <phoneticPr fontId="3"/>
  </si>
  <si>
    <t>■17_コード設定マスタ
・リストアップロードに関するコードを追加
■34_リスト処理属性管理
・今回の対象リストを追加</t>
    <rPh sb="24" eb="25">
      <t>カン</t>
    </rPh>
    <rPh sb="31" eb="33">
      <t>ツイカ</t>
    </rPh>
    <rPh sb="41" eb="43">
      <t>ショリ</t>
    </rPh>
    <rPh sb="43" eb="45">
      <t>ゾクセイ</t>
    </rPh>
    <rPh sb="45" eb="47">
      <t>カンリ</t>
    </rPh>
    <rPh sb="49" eb="51">
      <t>コンカイ</t>
    </rPh>
    <rPh sb="52" eb="54">
      <t>タイショウ</t>
    </rPh>
    <rPh sb="58" eb="60">
      <t>ツイカ</t>
    </rPh>
    <phoneticPr fontId="3"/>
  </si>
  <si>
    <t>更新種別</t>
    <rPh sb="0" eb="2">
      <t>コウシン</t>
    </rPh>
    <rPh sb="2" eb="4">
      <t>シュベツ</t>
    </rPh>
    <phoneticPr fontId="9"/>
  </si>
  <si>
    <t>007</t>
  </si>
  <si>
    <t>1</t>
  </si>
  <si>
    <t>一括</t>
    <rPh sb="0" eb="2">
      <t>イッカツ</t>
    </rPh>
    <phoneticPr fontId="9"/>
  </si>
  <si>
    <t>2</t>
  </si>
  <si>
    <t>差分更新</t>
    <rPh sb="0" eb="4">
      <t>サブンコウシン</t>
    </rPh>
    <phoneticPr fontId="9"/>
  </si>
  <si>
    <t>アップロード結果</t>
    <rPh sb="6" eb="8">
      <t>ケッカ</t>
    </rPh>
    <phoneticPr fontId="9"/>
  </si>
  <si>
    <t>008</t>
  </si>
  <si>
    <t>取込</t>
    <rPh sb="0" eb="2">
      <t>トリコミ</t>
    </rPh>
    <phoneticPr fontId="9"/>
  </si>
  <si>
    <t>取込中</t>
    <rPh sb="0" eb="2">
      <t>トリコミ</t>
    </rPh>
    <rPh sb="2" eb="3">
      <t>チュウ</t>
    </rPh>
    <phoneticPr fontId="9"/>
  </si>
  <si>
    <t>3</t>
  </si>
  <si>
    <t>警告</t>
    <rPh sb="0" eb="2">
      <t>ケイコク</t>
    </rPh>
    <phoneticPr fontId="9"/>
  </si>
  <si>
    <t>4</t>
  </si>
  <si>
    <t>反映</t>
    <rPh sb="0" eb="2">
      <t>ハンエイ</t>
    </rPh>
    <phoneticPr fontId="9"/>
  </si>
  <si>
    <t>5</t>
  </si>
  <si>
    <t>失敗</t>
    <rPh sb="0" eb="2">
      <t>シッパイ</t>
    </rPh>
    <phoneticPr fontId="9"/>
  </si>
  <si>
    <t>6</t>
  </si>
  <si>
    <t>エラー</t>
  </si>
  <si>
    <t>7</t>
  </si>
  <si>
    <t>取消</t>
    <rPh sb="0" eb="2">
      <t>トリケシ</t>
    </rPh>
    <phoneticPr fontId="9"/>
  </si>
  <si>
    <t>8</t>
  </si>
  <si>
    <t>取消中</t>
    <rPh sb="0" eb="2">
      <t>トリケシ</t>
    </rPh>
    <rPh sb="2" eb="3">
      <t>チュウ</t>
    </rPh>
    <phoneticPr fontId="9"/>
  </si>
  <si>
    <t>インポート結果</t>
    <rPh sb="5" eb="7">
      <t>ケッカ</t>
    </rPh>
    <phoneticPr fontId="9"/>
  </si>
  <si>
    <t>009</t>
  </si>
  <si>
    <t>インポート適用前</t>
  </si>
  <si>
    <t>S</t>
  </si>
  <si>
    <t>インポート成功</t>
  </si>
  <si>
    <t>インポートエラー</t>
  </si>
  <si>
    <t>R</t>
  </si>
  <si>
    <t>インポート処理中</t>
  </si>
  <si>
    <t>P</t>
  </si>
  <si>
    <t>インポート成功（スキップレコードあり）</t>
  </si>
  <si>
    <t>U</t>
  </si>
  <si>
    <t>インポートエラー（想定外）</t>
  </si>
  <si>
    <t>RP</t>
  </si>
  <si>
    <t>RS</t>
  </si>
  <si>
    <t>FA</t>
  </si>
  <si>
    <t>sdn.xml</t>
  </si>
  <si>
    <t>MOF_ORG.csv</t>
  </si>
  <si>
    <t>PEPs_ORG.csv</t>
  </si>
  <si>
    <t>UN_ORG.csv</t>
  </si>
  <si>
    <t>凍結口座名義人リスト.csv</t>
  </si>
  <si>
    <t>凍結口座名義人リスト法人版.csv</t>
  </si>
  <si>
    <t>IB不正送金先口座名義人リスト.csv</t>
  </si>
  <si>
    <t>ASI_ORG.csv</t>
  </si>
  <si>
    <t>ASC_ORG.csv</t>
  </si>
  <si>
    <t>MOF</t>
  </si>
  <si>
    <t>JU</t>
  </si>
  <si>
    <t>NPA</t>
  </si>
  <si>
    <t>NPC</t>
  </si>
  <si>
    <t>NPI</t>
  </si>
  <si>
    <t>ASI</t>
  </si>
  <si>
    <t>ASC</t>
  </si>
  <si>
    <t>OFA</t>
    <phoneticPr fontId="3"/>
  </si>
  <si>
    <t>RSV_FLG1</t>
    <phoneticPr fontId="3"/>
  </si>
  <si>
    <t>貝塚</t>
    <rPh sb="0" eb="2">
      <t>カイヅカ</t>
    </rPh>
    <phoneticPr fontId="3"/>
  </si>
  <si>
    <t>C:\aml_filter\list\watchList\exec\RefPEPs_integratedList.txt</t>
    <phoneticPr fontId="3"/>
  </si>
  <si>
    <t>C:\aml_filter\list\watchList\exec\RefSANC_integratedList.txt</t>
    <phoneticPr fontId="3"/>
  </si>
  <si>
    <t>C:\aml_filter\list\watchList\exec\MOF_integratedList.txt</t>
  </si>
  <si>
    <t>C:\aml_filter\list\watchList\exec\JP_integratedList.txt</t>
  </si>
  <si>
    <t>C:\aml_filter\list\watchList\exec\NPA_integratedList.txt</t>
  </si>
  <si>
    <t>C:\aml_filter\list\watchList\exec\NPC_integratedList.txt</t>
  </si>
  <si>
    <t>C:\aml_filter\list\watchList\exec\NPI_integratedList.txt</t>
  </si>
  <si>
    <t>C:\aml_filter\list\watchList\exec\ASI_integratedList.txt</t>
  </si>
  <si>
    <t>C:\aml_filter\list\watchList\exec\ASC_integratedList.txt</t>
  </si>
  <si>
    <t>C:\aml_filter\list\watchList\exec\ORG1_integratedList.txt</t>
    <phoneticPr fontId="3"/>
  </si>
  <si>
    <t>C:\aml_filter\parm\online\aml01\combi_PEPs_aml01_online.csv</t>
    <phoneticPr fontId="3"/>
  </si>
  <si>
    <t>C:\aml_filter\list\watchList\exec\OFAC_integratedList.txt</t>
  </si>
  <si>
    <t>C:\aml_filter\list\watchList\exec\PEPs_integratedList.txt</t>
    <phoneticPr fontId="3"/>
  </si>
  <si>
    <t>C:\aml_filter\list\watchList\exec\SANC_integratedList.txt</t>
    <phoneticPr fontId="3"/>
  </si>
  <si>
    <t>C:\aml_filter\list\watchList\exec\UN_integratedList.txt</t>
    <phoneticPr fontId="3"/>
  </si>
  <si>
    <t>■15_リスト発行元マスタ
・Phase2時点で使用可能なリスト以外はグレーアウト→グレーアウトを解除
■16_リスト名マスタ
・Phase2時点で使用可能なリスト以外はグレーアウト→グレーアウトを解除
■21_リスト登録情報
・Phase2時点で使用可能なリスト以外はグレーアウト→グレーアウトを解除
■23_フィルタリング定義マスタ
・Phase2時点で使用可能なリスト以外はグレーアウト→グレーアウトを解除
・B列に記載されていたpathをv4環境と同じ内容に変更
■24_リスト切替フィルタリング設定
・Phase2時点で使用可能なリスト以外はグレーアウト→グレーアウトを解除
■25_部店フィルタリング設定
・「15_リスト発行元マスタ」の変更に伴い修正
■26_CIFファイルフィルタリング設定
・「15_リスト発行元マスタ」の変更に伴い修正
■28_シミュレーション定義マスタ
・「15_リスト発行元マスタ」の変更に伴い修正
・B列に記載されていたpathをv4環境と同じ内容に変更
■29_リスト権限マスタ
・Phase2時点で使用可能なリスト以外はグレーアウト→グレーアウトを解除
■30_取引リスト表示管理
・「15_リスト発行元マスタ」の変更に伴い追記</t>
    <rPh sb="21" eb="23">
      <t>ジテン</t>
    </rPh>
    <rPh sb="24" eb="26">
      <t>シヨウ</t>
    </rPh>
    <rPh sb="26" eb="28">
      <t>カノウ</t>
    </rPh>
    <rPh sb="32" eb="34">
      <t>イガイ</t>
    </rPh>
    <rPh sb="49" eb="51">
      <t>カイジョ</t>
    </rPh>
    <rPh sb="59" eb="60">
      <t>メイ</t>
    </rPh>
    <rPh sb="209" eb="210">
      <t>レツ</t>
    </rPh>
    <rPh sb="211" eb="213">
      <t>キサイ</t>
    </rPh>
    <rPh sb="225" eb="227">
      <t>カンキョウ</t>
    </rPh>
    <rPh sb="228" eb="229">
      <t>オナ</t>
    </rPh>
    <rPh sb="230" eb="232">
      <t>ナイヨウ</t>
    </rPh>
    <rPh sb="233" eb="235">
      <t>ヘンコウ</t>
    </rPh>
    <rPh sb="370" eb="372">
      <t>ヘンコウ</t>
    </rPh>
    <rPh sb="373" eb="374">
      <t>トモナ</t>
    </rPh>
    <rPh sb="375" eb="377">
      <t>シュウセイ</t>
    </rPh>
    <rPh sb="535" eb="537">
      <t>ツイキ</t>
    </rPh>
    <phoneticPr fontId="3"/>
  </si>
  <si>
    <t>運用ファイルアップロード</t>
    <phoneticPr fontId="3"/>
  </si>
  <si>
    <t>C:\sim_filter\list\watchList\exec\OFAC_integratedList.txt</t>
  </si>
  <si>
    <t>C:\sim_filter\list\watchList\exec\RefPEPs_integratedList.txt</t>
  </si>
  <si>
    <t>C:\sim_filter\list\watchList\exec\RefSANC_integratedList.txt</t>
  </si>
  <si>
    <t>C:\sim_filter\list\watchList\exec\PEPs_integratedList.txt</t>
  </si>
  <si>
    <t>C:\sim_filter\list\watchList\exec\SANC_integratedList.txt</t>
  </si>
  <si>
    <t>C:\sim_filter\list\watchList\exec\MOF_integratedList.txt</t>
  </si>
  <si>
    <t>C:\sim_filter\list\watchList\exec\JP_integratedList.txt</t>
  </si>
  <si>
    <t>C:\sim_filter\list\watchList\exec\UN_integratedList.txt</t>
  </si>
  <si>
    <t>C:\sim_filter\list\watchList\exec\NPA_integratedList.txt</t>
  </si>
  <si>
    <t>C:\sim_filter\list\watchList\exec\NPC_integratedList.txt</t>
  </si>
  <si>
    <t>C:\sim_filter\list\watchList\exec\NPI_integratedList.txt</t>
  </si>
  <si>
    <t>C:\sim_filter\list\watchList\exec\ASI_integratedList.txt</t>
  </si>
  <si>
    <t>C:\sim_filter\list\watchList\exec\ASC_integratedList.txt</t>
  </si>
  <si>
    <t>王セイテイ</t>
    <rPh sb="0" eb="1">
      <t>オウ</t>
    </rPh>
    <phoneticPr fontId="3"/>
  </si>
  <si>
    <t>OPE_ID</t>
    <phoneticPr fontId="3"/>
  </si>
  <si>
    <t>■8_取引マスタ
・DEAL_ID　No.37行追加
■9_操作マスタ
・OPE_ID　No.179、No.180行追加
■10_実行権限マスタ
・EXEC_AUTH_ID　No.63行追加
■11_プロファイル設定
・EXEC_AUTH_ID　No.63行追加
■40_運用ファイルアップロード管理
・シート追加</t>
    <rPh sb="23" eb="24">
      <t>ギョウ</t>
    </rPh>
    <rPh sb="24" eb="26">
      <t>ツイカ</t>
    </rPh>
    <phoneticPr fontId="3"/>
  </si>
  <si>
    <t>MNG_OPE_FILE_UPLOAD_TBL</t>
  </si>
  <si>
    <t>齋藤奈々</t>
    <rPh sb="0" eb="2">
      <t>サイトウ</t>
    </rPh>
    <rPh sb="2" eb="4">
      <t>ナナ</t>
    </rPh>
    <phoneticPr fontId="3"/>
  </si>
  <si>
    <t>MNG_IPADD_TBL</t>
  </si>
  <si>
    <t>IP_RANGE_ID</t>
  </si>
  <si>
    <t>START_IP</t>
  </si>
  <si>
    <t>END_IP</t>
  </si>
  <si>
    <t>integer</t>
  </si>
  <si>
    <t>varchar</t>
  </si>
  <si>
    <t>設定方法</t>
    <rPh sb="0" eb="4">
      <t>セッテイホウホウ</t>
    </rPh>
    <phoneticPr fontId="3"/>
  </si>
  <si>
    <t>AML</t>
    <phoneticPr fontId="3"/>
  </si>
  <si>
    <t>SIM</t>
    <phoneticPr fontId="3"/>
  </si>
  <si>
    <t>〇</t>
    <phoneticPr fontId="3"/>
  </si>
  <si>
    <t>■テーブル一覧
・「備考」欄を「設定方法」に変更
・「運用ファイルアップロード管理」の設定方法欄を修正
■41_IPアドレス管理
・シート追加（V4からの復元）
■40_運用ファイルアップロード管理
・SQLおよび比較欄の数式を修正</t>
    <phoneticPr fontId="3"/>
  </si>
  <si>
    <t>■35_リスト取込マスタ
・リストID:1～13を追加（ORG1リスト以外の設定）</t>
    <rPh sb="7" eb="9">
      <t>トリコミ</t>
    </rPh>
    <rPh sb="25" eb="27">
      <t>ツイカ</t>
    </rPh>
    <rPh sb="35" eb="37">
      <t>イガイ</t>
    </rPh>
    <rPh sb="38" eb="40">
      <t>セッテイ</t>
    </rPh>
    <phoneticPr fontId="3"/>
  </si>
  <si>
    <t>C:\LIST_BATCH\bin\OFACImport.bat</t>
    <phoneticPr fontId="3"/>
  </si>
  <si>
    <t>C:\LIST_BATCH\bin\RefPEPsImport.bat</t>
    <phoneticPr fontId="3"/>
  </si>
  <si>
    <t>C:\LIST_BATCH\bin\RefSANCImport.bat</t>
    <phoneticPr fontId="3"/>
  </si>
  <si>
    <t>C:\LIST_BATCH\bin\PEPsImport.bat</t>
    <phoneticPr fontId="3"/>
  </si>
  <si>
    <t>C:\LIST_BATCH\bin\ListImport.bat C:\LIST_BATCH\OUT 0</t>
    <phoneticPr fontId="3"/>
  </si>
  <si>
    <t>貝塚瞬</t>
    <rPh sb="0" eb="2">
      <t>カイヅカ</t>
    </rPh>
    <rPh sb="2" eb="3">
      <t>シュン</t>
    </rPh>
    <phoneticPr fontId="3"/>
  </si>
  <si>
    <t>〇</t>
  </si>
  <si>
    <t>OPE_NAME</t>
    <phoneticPr fontId="3"/>
  </si>
  <si>
    <t>FILE_UPDATE_DATE</t>
    <phoneticPr fontId="3"/>
  </si>
  <si>
    <t>シミュレーション予約画面</t>
    <rPh sb="10" eb="12">
      <t>ガメン</t>
    </rPh>
    <phoneticPr fontId="3"/>
  </si>
  <si>
    <t>O:\TEMP\MASTER_MAINTENANCE</t>
    <phoneticPr fontId="3"/>
  </si>
  <si>
    <t>■テーブル一覧
・AML・SIMで必要なtblを確認できるように列を追加
■リスト登録情報
・「FILE_UPDATE_DATE」カラムを追加
■操作マスタ
・OPR_ID 　OPE_NAME
　97　　　 登録
  98　　　 解除
  99　　　 戻る
上記レコードのWIN_NAMEを「シミュレーションフィルタリング予約」→「シミュレーション予約画面」に変更
■40_運用ファイルアップロード管理
・「O:\TEMP\MASTER_MAINTENANCE\aml01」→「O:\TEMP\MASTER_MAINTENANCE」に変更</t>
    <rPh sb="5" eb="7">
      <t>イチラン</t>
    </rPh>
    <rPh sb="17" eb="19">
      <t>ヒツヨウ</t>
    </rPh>
    <rPh sb="24" eb="26">
      <t>カクニン</t>
    </rPh>
    <rPh sb="32" eb="33">
      <t>レツ</t>
    </rPh>
    <rPh sb="34" eb="36">
      <t>ツイカ</t>
    </rPh>
    <rPh sb="41" eb="45">
      <t>トウロクジョウホウ</t>
    </rPh>
    <rPh sb="69" eb="71">
      <t>ツイカ</t>
    </rPh>
    <rPh sb="73" eb="75">
      <t>ソウサ</t>
    </rPh>
    <rPh sb="104" eb="106">
      <t>トウロク</t>
    </rPh>
    <rPh sb="115" eb="117">
      <t>カイジョ</t>
    </rPh>
    <rPh sb="126" eb="127">
      <t>モド</t>
    </rPh>
    <rPh sb="129" eb="131">
      <t>ジョウキ</t>
    </rPh>
    <rPh sb="161" eb="163">
      <t>ヨヤク</t>
    </rPh>
    <rPh sb="174" eb="176">
      <t>ヨヤク</t>
    </rPh>
    <rPh sb="176" eb="178">
      <t>ガメン</t>
    </rPh>
    <rPh sb="180" eb="182">
      <t>ヘンコウ</t>
    </rPh>
    <rPh sb="267" eb="269">
      <t>ヘンコウ</t>
    </rPh>
    <phoneticPr fontId="3"/>
  </si>
  <si>
    <t>THRESHOLD</t>
    <phoneticPr fontId="3"/>
  </si>
  <si>
    <t>高　博</t>
    <rPh sb="0" eb="1">
      <t>コウ</t>
    </rPh>
    <rPh sb="2" eb="3">
      <t>ハク</t>
    </rPh>
    <phoneticPr fontId="3"/>
  </si>
  <si>
    <t xml:space="preserve">■15_リスト発行元マスタ
・「THRESHOLD」カラムを追加
</t>
    <rPh sb="7" eb="10">
      <t>ハッコウモト</t>
    </rPh>
    <rPh sb="30" eb="32">
      <t>ツイカ</t>
    </rPh>
    <phoneticPr fontId="3"/>
  </si>
  <si>
    <t>益田 慧</t>
    <rPh sb="0" eb="2">
      <t>マスダ</t>
    </rPh>
    <rPh sb="3" eb="4">
      <t>ケイ</t>
    </rPh>
    <phoneticPr fontId="3"/>
  </si>
  <si>
    <t>リアルタイム判定画面</t>
    <phoneticPr fontId="3"/>
  </si>
  <si>
    <t>クリア</t>
    <phoneticPr fontId="3"/>
  </si>
  <si>
    <t>登録済リスト履歴一覧画面</t>
    <phoneticPr fontId="3"/>
  </si>
  <si>
    <t>ホワイトリスト登録・削除画面</t>
    <phoneticPr fontId="3"/>
  </si>
  <si>
    <t>■8_取引マスタ
・DEAL_ID:16 (共通リスト登録日照会)を不可→未使用に変更
　※廃止された画面のため
■9_操作マスタ
・OPE_ID:60 (判定済照会.判定済一覧画面.ファイル出力)を未使用→不可に変更
・OPE_ID:83 (メニュー.共通リスト登録日照会)を不可→未使用に変更 ※廃止された画面のため
・OPE_ID:116(登録済リスト履歴一覧画面.クリア)を不可→未使用に変更 ※OPE_IDが利用されていないため
・OPE_ID:117(登録済リスト履歴一覧画面.編集)を不可→未使用に変更 ※廃止されたボタンのため
・OPE_ID:137(ホワイトリスト登録・削除画面.クリア)を不可→未使用に変更 ※OPE_IDが利用されていないため</t>
    <rPh sb="34" eb="36">
      <t>フカ</t>
    </rPh>
    <rPh sb="37" eb="40">
      <t>ミシヨウ</t>
    </rPh>
    <rPh sb="41" eb="43">
      <t>ヘンコウ</t>
    </rPh>
    <rPh sb="46" eb="48">
      <t>ハイシ</t>
    </rPh>
    <rPh sb="51" eb="53">
      <t>ガメン</t>
    </rPh>
    <rPh sb="97" eb="99">
      <t>シュツリョク</t>
    </rPh>
    <rPh sb="101" eb="104">
      <t>ミシヨウ</t>
    </rPh>
    <rPh sb="105" eb="107">
      <t>フカ</t>
    </rPh>
    <rPh sb="108" eb="110">
      <t>ヘンコウ</t>
    </rPh>
    <rPh sb="140" eb="142">
      <t>フカ</t>
    </rPh>
    <rPh sb="143" eb="146">
      <t>ミシヨウ</t>
    </rPh>
    <rPh sb="147" eb="149">
      <t>ヘンコウ</t>
    </rPh>
    <rPh sb="151" eb="153">
      <t>ハイシ</t>
    </rPh>
    <rPh sb="156" eb="158">
      <t>ガメン</t>
    </rPh>
    <rPh sb="192" eb="194">
      <t>フカ</t>
    </rPh>
    <rPh sb="195" eb="198">
      <t>ミシヨウ</t>
    </rPh>
    <rPh sb="199" eb="201">
      <t>ヘンコウ</t>
    </rPh>
    <rPh sb="210" eb="212">
      <t>リヨウ</t>
    </rPh>
    <rPh sb="246" eb="248">
      <t>ヘンシュウ</t>
    </rPh>
    <rPh sb="250" eb="252">
      <t>フカ</t>
    </rPh>
    <rPh sb="253" eb="256">
      <t>ミシヨウ</t>
    </rPh>
    <rPh sb="257" eb="259">
      <t>ヘンコウ</t>
    </rPh>
    <rPh sb="261" eb="263">
      <t>ハイシ</t>
    </rPh>
    <rPh sb="305" eb="307">
      <t>フカ</t>
    </rPh>
    <rPh sb="308" eb="311">
      <t>ミシヨウ</t>
    </rPh>
    <rPh sb="312" eb="314">
      <t>ヘンコウ</t>
    </rPh>
    <phoneticPr fontId="3"/>
  </si>
  <si>
    <t>貝塚 瞬</t>
    <rPh sb="0" eb="2">
      <t>カイヅカ</t>
    </rPh>
    <rPh sb="3" eb="4">
      <t>シュン</t>
    </rPh>
    <phoneticPr fontId="3"/>
  </si>
  <si>
    <t>■32_リスト検索項目管理
・LST＿IDが1～4,6～13の項目を追加</t>
    <rPh sb="31" eb="33">
      <t>コウモク</t>
    </rPh>
    <rPh sb="34" eb="36">
      <t>ツイカ</t>
    </rPh>
    <phoneticPr fontId="3"/>
  </si>
  <si>
    <t>C:\LIST_BATCH\bin\DJListImportFO.bat</t>
    <phoneticPr fontId="3"/>
  </si>
  <si>
    <t>バッチリストアップロードID</t>
    <phoneticPr fontId="3"/>
  </si>
  <si>
    <t>趙</t>
    <rPh sb="0" eb="1">
      <t>チョウ</t>
    </rPh>
    <phoneticPr fontId="3"/>
  </si>
  <si>
    <t>■35_リスト取込マスタ
・LST_ID：6の「C:\LIST_BATCH\bin\ListFormatUp.bat MOF OFF OFF」へ修正
・LST_ID：7の「C:\LIST_BATCH\bin\ListFormatUp.bat MOF OFF OFF」へ修正
・LST_ID：7の「C:\LIST_BATCH\bin\MergeNames.bat PEPs_ORG.csv JP.csv OFF」を削除
・LST_ID：8の「C:\LIST_BATCH\bin\ListFormatUp.bat JU OFF OFF」へ修正
・LST_ID：8の「C:\LIST_BATCH\bin\MergeNames.bat UN_ORG.csv JU.csv OFF」を削除
・LST_ID：9の「C:\LIST_BATCH\bin\ListFormatUp.bat NPA OFF OFF」へ修正
・LST_ID：10の「C:\LIST_BATCH\bin\ListFormatUp.bat NPC OFF OFF」へ修正
・LST_ID：11の「C:\LIST_BATCH\bin\ListFormatUp.bat NPI OFF OFF」へ修正
・LST_ID：12の「C:\LIST_BATCH\bin\ListFormatUp.bat ASI OFF OFF」へ修正
・LST_ID：12の「C:\LIST_BATCH\bin\GrantID.bat ASI_ORG.csv ASI.csv I」を削除
・LST_ID：13の「C:\LIST_BATCH\bin\ListFormatUp.bat ASC OFF OFF」へ修正
・LST_ID：13の「C:\LIST_BATCH\bin\GrantID.bat ASC_ORG.csv ASC.csv C」を削除
・LST_ID：14の「C:\LIST_BATCH\bin\ListFormatUp.bat ORG1 OFF OFF」へ修正</t>
    <phoneticPr fontId="3"/>
  </si>
  <si>
    <t>■14_通番管理
・SEQ_NO_NAMEがバッチリストアップロードIDの項目を追加</t>
    <rPh sb="4" eb="6">
      <t>ツバン</t>
    </rPh>
    <rPh sb="37" eb="39">
      <t>コウモク</t>
    </rPh>
    <rPh sb="40" eb="42">
      <t>ツイカ</t>
    </rPh>
    <phoneticPr fontId="3"/>
  </si>
  <si>
    <t>別冊</t>
    <rPh sb="0" eb="2">
      <t>ベッサツ</t>
    </rPh>
    <phoneticPr fontId="3"/>
  </si>
  <si>
    <t>運用ファイルアップロード管理</t>
  </si>
  <si>
    <t>IPアドレス管理</t>
    <rPh sb="6" eb="8">
      <t>カンリ</t>
    </rPh>
    <phoneticPr fontId="3"/>
  </si>
  <si>
    <t>※基本設計書「【別冊】マスターデータ」にプログラムで固定参照する定義が存在しているもの。</t>
    <rPh sb="1" eb="6">
      <t>キホンセッケイショ</t>
    </rPh>
    <rPh sb="8" eb="10">
      <t>ベッサツ</t>
    </rPh>
    <rPh sb="26" eb="28">
      <t>コテイ</t>
    </rPh>
    <rPh sb="28" eb="30">
      <t>サンショウ</t>
    </rPh>
    <rPh sb="32" eb="34">
      <t>テイギ</t>
    </rPh>
    <rPh sb="35" eb="37">
      <t>ソンザイ</t>
    </rPh>
    <phoneticPr fontId="3"/>
  </si>
  <si>
    <t>インポート成功（スキップレコードあり）</t>
    <phoneticPr fontId="3"/>
  </si>
  <si>
    <t>インポートエラー（想定外）</t>
    <phoneticPr fontId="3"/>
  </si>
  <si>
    <t>■38_親子リスト紐付設定
■39_グループプロファイル変換
・PKGでは作成しないTBLのため削除、後続のシートの番号を変更
全体的に変更可否（網掛け）などについて【別冊】マスターデータとの平仄を合わせて修正</t>
    <rPh sb="4" eb="6">
      <t>オヤコ</t>
    </rPh>
    <rPh sb="9" eb="10">
      <t>ヒモ</t>
    </rPh>
    <rPh sb="10" eb="11">
      <t>ツ</t>
    </rPh>
    <rPh sb="11" eb="13">
      <t>セッテイ</t>
    </rPh>
    <rPh sb="37" eb="39">
      <t>サクセイ</t>
    </rPh>
    <rPh sb="48" eb="50">
      <t>サクジョ</t>
    </rPh>
    <rPh sb="51" eb="53">
      <t>コウゾク</t>
    </rPh>
    <rPh sb="58" eb="60">
      <t>バンゴウ</t>
    </rPh>
    <rPh sb="61" eb="63">
      <t>ヘンコウ</t>
    </rPh>
    <rPh sb="65" eb="68">
      <t>ゼンタイテキ</t>
    </rPh>
    <rPh sb="69" eb="73">
      <t>ヘンコウカヒ</t>
    </rPh>
    <rPh sb="74" eb="76">
      <t>アミカ</t>
    </rPh>
    <rPh sb="85" eb="87">
      <t>ベッサツ</t>
    </rPh>
    <rPh sb="97" eb="99">
      <t>ヒョウソク</t>
    </rPh>
    <rPh sb="100" eb="101">
      <t>ア</t>
    </rPh>
    <rPh sb="104" eb="106">
      <t>シュウセイ</t>
    </rPh>
    <phoneticPr fontId="3"/>
  </si>
  <si>
    <t>RefPEPs.xml</t>
    <phoneticPr fontId="3"/>
  </si>
  <si>
    <t>RefSANC.xml</t>
    <phoneticPr fontId="3"/>
  </si>
  <si>
    <t>■34_リスト処理属性管理
リストファイル名誤りを修正
・Refinitive_peps.xml　⇒　RefPEPs.xml
・Refinitive_sanc.xml　⇒　RefSANC.xml</t>
    <rPh sb="21" eb="22">
      <t>メイ</t>
    </rPh>
    <rPh sb="22" eb="23">
      <t>アヤマ</t>
    </rPh>
    <rPh sb="25" eb="27">
      <t>シュウセイ</t>
    </rPh>
    <phoneticPr fontId="3"/>
  </si>
  <si>
    <t>■10_実行権限マスタ
■12_ファイル属性管理
■13_ファイル属性設定
・全量CIFファイルと差分CIFファイルはファイル属性がプログラム固定のため網掛けに修正</t>
    <phoneticPr fontId="3"/>
  </si>
  <si>
    <t>■28_シミュレーション定義マスタ
以下を修正
（修正前）C:\sim_filter\list\watchList\exec\ORG_integratedList.txt
（修正後）C:\sim_filter\list\watchList\exec\ORG1_integratedList.txt</t>
    <rPh sb="18" eb="20">
      <t>イカ</t>
    </rPh>
    <rPh sb="21" eb="23">
      <t>シュウセイ</t>
    </rPh>
    <rPh sb="25" eb="28">
      <t>シュウセイマエ</t>
    </rPh>
    <rPh sb="87" eb="90">
      <t>シュウセイゴ</t>
    </rPh>
    <phoneticPr fontId="3"/>
  </si>
  <si>
    <t>佐藤　未悠</t>
    <rPh sb="0" eb="2">
      <t>サトウ</t>
    </rPh>
    <rPh sb="3" eb="5">
      <t>ミユウ</t>
    </rPh>
    <phoneticPr fontId="3"/>
  </si>
  <si>
    <t>権限種類</t>
    <rPh sb="0" eb="4">
      <t>ケンゲンシュルイ</t>
    </rPh>
    <phoneticPr fontId="3"/>
  </si>
  <si>
    <t>メニュー表示権限</t>
    <rPh sb="4" eb="8">
      <t>ヒョウジケンゲン</t>
    </rPh>
    <phoneticPr fontId="3"/>
  </si>
  <si>
    <t>操作権限</t>
    <rPh sb="0" eb="4">
      <t>ソウサケンゲン</t>
    </rPh>
    <phoneticPr fontId="3"/>
  </si>
  <si>
    <t>プルダウン表示権限</t>
    <rPh sb="5" eb="7">
      <t>ヒョウジ</t>
    </rPh>
    <rPh sb="7" eb="9">
      <t>ケンゲン</t>
    </rPh>
    <phoneticPr fontId="3"/>
  </si>
  <si>
    <t>画面項目表示権限</t>
    <rPh sb="0" eb="2">
      <t>ガメン</t>
    </rPh>
    <rPh sb="2" eb="4">
      <t>コウモク</t>
    </rPh>
    <rPh sb="4" eb="6">
      <t>ヒョウジ</t>
    </rPh>
    <rPh sb="6" eb="8">
      <t>ケンゲン</t>
    </rPh>
    <phoneticPr fontId="3"/>
  </si>
  <si>
    <t>全ての部店</t>
    <phoneticPr fontId="3"/>
  </si>
  <si>
    <t>RSV_FLG3</t>
    <phoneticPr fontId="3"/>
  </si>
  <si>
    <t>■34_リスト処理属性管理
・RSV_FLG3の値を設定する</t>
    <rPh sb="24" eb="25">
      <t>アタイ</t>
    </rPh>
    <rPh sb="26" eb="28">
      <t>セッテイ</t>
    </rPh>
    <phoneticPr fontId="3"/>
  </si>
  <si>
    <t>カスタマイズメニュー</t>
    <phoneticPr fontId="3"/>
  </si>
  <si>
    <t>PKGでは廃止したメニュー</t>
    <rPh sb="5" eb="7">
      <t>ハイシ</t>
    </rPh>
    <phoneticPr fontId="3"/>
  </si>
  <si>
    <t>備考</t>
    <rPh sb="0" eb="2">
      <t>ビコウ</t>
    </rPh>
    <phoneticPr fontId="3"/>
  </si>
  <si>
    <t>PKGでは廃止したボタン</t>
    <rPh sb="5" eb="7">
      <t>ハイシ</t>
    </rPh>
    <phoneticPr fontId="3"/>
  </si>
  <si>
    <t>PKGでは廃止した画面</t>
    <rPh sb="5" eb="7">
      <t>ハイシ</t>
    </rPh>
    <rPh sb="9" eb="11">
      <t>ガメン</t>
    </rPh>
    <phoneticPr fontId="3"/>
  </si>
  <si>
    <t>カスタマイズ画面</t>
    <rPh sb="6" eb="8">
      <t>ガメン</t>
    </rPh>
    <phoneticPr fontId="3"/>
  </si>
  <si>
    <t>PKGでは廃止したボタンの権限</t>
    <rPh sb="5" eb="7">
      <t>ハイシ</t>
    </rPh>
    <rPh sb="13" eb="15">
      <t>ケンゲン</t>
    </rPh>
    <phoneticPr fontId="3"/>
  </si>
  <si>
    <t>カスタマイズ権限</t>
    <rPh sb="6" eb="8">
      <t>ケンゲン</t>
    </rPh>
    <phoneticPr fontId="3"/>
  </si>
  <si>
    <t>PKGでは廃止したメニューの権限</t>
    <rPh sb="5" eb="7">
      <t>ハイシ</t>
    </rPh>
    <rPh sb="14" eb="16">
      <t>ケンゲン</t>
    </rPh>
    <phoneticPr fontId="3"/>
  </si>
  <si>
    <t>PKGでは不要</t>
    <rPh sb="5" eb="7">
      <t>フヨウ</t>
    </rPh>
    <phoneticPr fontId="3"/>
  </si>
  <si>
    <t>変更可否欄の（未使用）は資材での登録有無と紛らわしいため削除し、枠外に備考を記載する。
PKG標準のDMLにて登録を行っていないものについては「DML登録なし」と記載した。
※未使用でも資材登録アリのケースと資材登録ナシのケースを区別</t>
    <rPh sb="0" eb="5">
      <t>ヘンコウカヒラン</t>
    </rPh>
    <rPh sb="7" eb="10">
      <t>ミシヨウ</t>
    </rPh>
    <rPh sb="12" eb="14">
      <t>シザイ</t>
    </rPh>
    <rPh sb="16" eb="20">
      <t>トウロクウム</t>
    </rPh>
    <rPh sb="21" eb="22">
      <t>マギ</t>
    </rPh>
    <rPh sb="28" eb="30">
      <t>サクジョ</t>
    </rPh>
    <rPh sb="32" eb="34">
      <t>ワクガイ</t>
    </rPh>
    <rPh sb="35" eb="37">
      <t>ビコウ</t>
    </rPh>
    <rPh sb="38" eb="40">
      <t>キサイ</t>
    </rPh>
    <rPh sb="47" eb="49">
      <t>ヒョウジュン</t>
    </rPh>
    <rPh sb="55" eb="57">
      <t>トウロク</t>
    </rPh>
    <rPh sb="58" eb="59">
      <t>オコナ</t>
    </rPh>
    <rPh sb="75" eb="77">
      <t>トウロク</t>
    </rPh>
    <rPh sb="81" eb="83">
      <t>キサイ</t>
    </rPh>
    <phoneticPr fontId="3"/>
  </si>
  <si>
    <t>構築資材</t>
    <rPh sb="0" eb="4">
      <t>コウチクシザイ</t>
    </rPh>
    <phoneticPr fontId="3"/>
  </si>
  <si>
    <t>×</t>
    <phoneticPr fontId="3"/>
  </si>
  <si>
    <t>構築資材</t>
    <rPh sb="0" eb="2">
      <t>コウチク</t>
    </rPh>
    <rPh sb="2" eb="4">
      <t>シザイ</t>
    </rPh>
    <phoneticPr fontId="3"/>
  </si>
  <si>
    <t>■12_ファイル属性管理
全量ファイルと差分ファイルの記号を変更可に修正</t>
    <rPh sb="8" eb="10">
      <t>ゾクセイ</t>
    </rPh>
    <rPh sb="10" eb="12">
      <t>カンリ</t>
    </rPh>
    <rPh sb="13" eb="15">
      <t>ゼンリョウ</t>
    </rPh>
    <rPh sb="20" eb="22">
      <t>サブン</t>
    </rPh>
    <rPh sb="27" eb="29">
      <t>キゴウ</t>
    </rPh>
    <rPh sb="30" eb="32">
      <t>ヘンコウ</t>
    </rPh>
    <rPh sb="32" eb="33">
      <t>カ</t>
    </rPh>
    <rPh sb="34" eb="36">
      <t>シュウセイ</t>
    </rPh>
    <phoneticPr fontId="3"/>
  </si>
  <si>
    <t>■19_和暦西暦対応
IS_DISP_FLGを一律NULLに変更（西暦をデフォルトとする）</t>
    <rPh sb="4" eb="6">
      <t>ワレキ</t>
    </rPh>
    <rPh sb="6" eb="8">
      <t>セイレキ</t>
    </rPh>
    <rPh sb="8" eb="10">
      <t>タイオウ</t>
    </rPh>
    <rPh sb="23" eb="25">
      <t>イチリツ</t>
    </rPh>
    <rPh sb="30" eb="32">
      <t>ヘンコウ</t>
    </rPh>
    <rPh sb="33" eb="35">
      <t>セイレキ</t>
    </rPh>
    <phoneticPr fontId="3"/>
  </si>
  <si>
    <t>■9_操作マスタ
ID:56（ファイル処理状況一覧の「削除」）は構築資材列を×に修正</t>
    <rPh sb="3" eb="5">
      <t>ソウサ</t>
    </rPh>
    <rPh sb="19" eb="21">
      <t>ショリ</t>
    </rPh>
    <rPh sb="21" eb="23">
      <t>ジョウキョウ</t>
    </rPh>
    <rPh sb="23" eb="25">
      <t>イチラン</t>
    </rPh>
    <rPh sb="27" eb="29">
      <t>サクジョ</t>
    </rPh>
    <rPh sb="32" eb="36">
      <t>コウチクシザイ</t>
    </rPh>
    <rPh sb="36" eb="37">
      <t>レツ</t>
    </rPh>
    <rPh sb="40" eb="42">
      <t>シュウセイ</t>
    </rPh>
    <phoneticPr fontId="3"/>
  </si>
  <si>
    <t>〇※使用不可</t>
    <rPh sb="2" eb="6">
      <t>シヨウフカ</t>
    </rPh>
    <phoneticPr fontId="3"/>
  </si>
  <si>
    <r>
      <rPr>
        <u/>
        <sz val="10"/>
        <rFont val="ＭＳ Ｐゴシック"/>
        <family val="3"/>
        <charset val="128"/>
      </rPr>
      <t>一覧へ</t>
    </r>
    <rPh sb="0" eb="2">
      <t>イチラン</t>
    </rPh>
    <phoneticPr fontId="3"/>
  </si>
  <si>
    <t>未使用（取引リスト表示管理で制御）</t>
    <rPh sb="0" eb="3">
      <t>ミシヨウ</t>
    </rPh>
    <rPh sb="4" eb="6">
      <t>トリヒキ</t>
    </rPh>
    <rPh sb="9" eb="13">
      <t>ヒョウジカンリ</t>
    </rPh>
    <rPh sb="14" eb="16">
      <t>セイギョ</t>
    </rPh>
    <phoneticPr fontId="3"/>
  </si>
  <si>
    <t>フィルタリング定義マスタ</t>
    <phoneticPr fontId="3"/>
  </si>
  <si>
    <t>■35_リスト取込マスタ
リストID：7の「C:\LIST_BATCH\bin\ListFormatUp.bat NPI OFF OFF」から「C:\LIST_BATCH\bin\ListFormatUp.bat NPI ON OFF」へ変更</t>
    <rPh sb="119" eb="121">
      <t>ヘンコウ</t>
    </rPh>
    <phoneticPr fontId="3"/>
  </si>
  <si>
    <t>C:\LIST_BATCH\bin\ListFormatUp.bat MOF</t>
    <phoneticPr fontId="3"/>
  </si>
  <si>
    <t>C:\LIST_BATCH\bin\ListFormatUp.bat JU</t>
    <phoneticPr fontId="3"/>
  </si>
  <si>
    <t>C:\LIST_BATCH\bin\ListFormatUp.bat NPA</t>
    <phoneticPr fontId="3"/>
  </si>
  <si>
    <t>C:\LIST_BATCH\bin\ListFormatUp.bat NPC</t>
    <phoneticPr fontId="3"/>
  </si>
  <si>
    <t>C:\LIST_BATCH\bin\ListFormatUp.bat NPI</t>
    <phoneticPr fontId="3"/>
  </si>
  <si>
    <t>C:\LIST_BATCH\bin\ListFormatUp.bat ASI</t>
    <phoneticPr fontId="3"/>
  </si>
  <si>
    <t>C:\LIST_BATCH\bin\ListFormatUp.bat ASC</t>
    <phoneticPr fontId="3"/>
  </si>
  <si>
    <t>C:\LIST_BATCH\bin\ListFormatUp.bat ORG1</t>
    <phoneticPr fontId="3"/>
  </si>
  <si>
    <t>C:\LIST_BATCH\bin\ListFormatUp.bat JCIFPEPs</t>
    <phoneticPr fontId="3"/>
  </si>
  <si>
    <t>高博</t>
    <rPh sb="0" eb="2">
      <t>コウハク</t>
    </rPh>
    <phoneticPr fontId="3"/>
  </si>
  <si>
    <t>■35_リスト取込マスタ
リストID：6の「C:\LIST_BATCH\bin\ListFormatUp.bat MOF OFF OFF」から「C:\LIST_BATCH\bin\ListFormatUp.bat MOF」へ変更
リストID：7の「C:\LIST_BATCH\bin\ListFormatUp.bat JP OFF OFF」から「C:\LIST_BATCH\bin\ListFormatUp.bat JCIFPEPs」へ変更
リストID：8の「C:\LIST_BATCH\bin\ListFormatUp.bat JU OFF OFF」から「C:\LIST_BATCH\bin\ListFormatUp.bat JU」へ変更
リストID：9の「C:\LIST_BATCH\bin\ListFormatUp.bat NPA OFF OFF」から「C:\LIST_BATCH\bin\ListFormatUp.bat NPA」へ変更
リストID：10の「C:\LIST_BATCH\bin\ListFormatUp.bat NPC OFF OFF」から「C:\LIST_BATCH\bin\ListFormatUp.bat NPC」へ変更
リストID：11の「C:\LIST_BATCH\bin\ListFormatUp.bat NPI OFF OFF」から「C:\LIST_BATCH\bin\ListFormatUp.bat NPI」へ変更
リストID：12の「C:\LIST_BATCH\bin\ListFormatUp.bat ASI OFF OFF」から「C:\LIST_BATCH\bin\ListFormatUp.bat ASI」へ変更
リストID：13の「C:\LIST_BATCH\bin\ListFormatUp.bat ASC OFF OFF」から「C:\LIST_BATCH\bin\ListFormatUp.bat ASC」へ変更
リストID：14の「C:\LIST_BATCH\bin\ListFormatUp.bat ORG1 OFF OFF」から「C:\LIST_BATCH\bin\ListFormatUp.bat ORG1」へ変更</t>
    <rPh sb="112" eb="114">
      <t>ヘンコウ</t>
    </rPh>
    <phoneticPr fontId="3"/>
  </si>
  <si>
    <t>リスク管理部門（役席）</t>
  </si>
  <si>
    <t>K</t>
  </si>
  <si>
    <t>リスク管理部門（担当）</t>
  </si>
  <si>
    <t>その他部門（担当）</t>
  </si>
  <si>
    <t>0006</t>
  </si>
  <si>
    <t>0007</t>
  </si>
  <si>
    <t>その他部門（役席）</t>
  </si>
  <si>
    <t>ＡＣＳ</t>
  </si>
  <si>
    <t>ＣＡＦＩＳ</t>
  </si>
  <si>
    <t>0011</t>
  </si>
  <si>
    <t>第１研修</t>
  </si>
  <si>
    <t>0013</t>
  </si>
  <si>
    <t>ＡＮＳＥＲ</t>
  </si>
  <si>
    <t>0014</t>
  </si>
  <si>
    <t>通知サービス</t>
  </si>
  <si>
    <t>0018</t>
  </si>
  <si>
    <t>外為系</t>
  </si>
  <si>
    <t>0023</t>
  </si>
  <si>
    <t>自店練習店１</t>
  </si>
  <si>
    <t>0024</t>
  </si>
  <si>
    <t>自店練習店２</t>
  </si>
  <si>
    <t>0033</t>
  </si>
  <si>
    <t>第３研修</t>
  </si>
  <si>
    <t>0037</t>
  </si>
  <si>
    <t>融資業務支援システム</t>
  </si>
  <si>
    <t>0038</t>
  </si>
  <si>
    <t>融資稟議研修店</t>
  </si>
  <si>
    <t>0039</t>
  </si>
  <si>
    <t>融資稟議自店練習店</t>
  </si>
  <si>
    <t>0041</t>
  </si>
  <si>
    <t>全銀テレ為替店１</t>
  </si>
  <si>
    <t>0042</t>
  </si>
  <si>
    <t>全銀テレ為替店２</t>
  </si>
  <si>
    <t>0043</t>
  </si>
  <si>
    <t>全銀ＭＴ伝送店１</t>
  </si>
  <si>
    <t>0044</t>
  </si>
  <si>
    <t>全銀ＭＴ伝送店２</t>
  </si>
  <si>
    <t>0045</t>
  </si>
  <si>
    <t>ＡＴＭ宝くじ</t>
  </si>
  <si>
    <t>0061</t>
  </si>
  <si>
    <t>オペレーションセンター</t>
  </si>
  <si>
    <t>0062</t>
  </si>
  <si>
    <t>ＯＣＲ集中店</t>
  </si>
  <si>
    <t>0070</t>
  </si>
  <si>
    <t>金沢住宅ローンセンター</t>
  </si>
  <si>
    <t>0071</t>
  </si>
  <si>
    <t>中山住宅ローンセンター</t>
  </si>
  <si>
    <t>0072</t>
  </si>
  <si>
    <t>大船住宅ローンセンター</t>
  </si>
  <si>
    <t>0073</t>
  </si>
  <si>
    <t>相模大野住宅ローンセンター</t>
  </si>
  <si>
    <t>0074</t>
  </si>
  <si>
    <t>川崎住宅ローンセンター</t>
  </si>
  <si>
    <t>0075</t>
  </si>
  <si>
    <t>玉川住宅ローンセンター</t>
  </si>
  <si>
    <t>0076</t>
  </si>
  <si>
    <t>蒲田住宅ローンセンター</t>
  </si>
  <si>
    <t>0080</t>
  </si>
  <si>
    <t>藤沢住宅ローンセンター</t>
  </si>
  <si>
    <t>0081</t>
  </si>
  <si>
    <t>横浜駅前住宅ローンセンター</t>
  </si>
  <si>
    <t>0082</t>
  </si>
  <si>
    <t>厚木住宅ローンセンター</t>
  </si>
  <si>
    <t>0083</t>
  </si>
  <si>
    <t>町田・相模大野住宅ローンセンター</t>
  </si>
  <si>
    <t>0084</t>
  </si>
  <si>
    <t>あざみ野住宅ローンセンター</t>
  </si>
  <si>
    <t>0085</t>
  </si>
  <si>
    <t>横須賀住宅ローンセンター</t>
  </si>
  <si>
    <t>0086</t>
  </si>
  <si>
    <t>アパートローンセンター</t>
  </si>
  <si>
    <t>0087</t>
  </si>
  <si>
    <t>二俣川住宅ローンセンター</t>
  </si>
  <si>
    <t>0088</t>
  </si>
  <si>
    <t>秦野住宅ローンセンター</t>
  </si>
  <si>
    <t>0089</t>
  </si>
  <si>
    <t>溝口住宅ローンセンター</t>
  </si>
  <si>
    <t>0090</t>
  </si>
  <si>
    <t>相模原駅前住宅ローンセンター</t>
  </si>
  <si>
    <t>0091</t>
  </si>
  <si>
    <t>東戸塚駅前住宅ローンセンター</t>
  </si>
  <si>
    <t>0092</t>
  </si>
  <si>
    <t>上大岡住宅ローンセンター</t>
  </si>
  <si>
    <t>0093</t>
  </si>
  <si>
    <t>平塚住宅ローンセンター</t>
  </si>
  <si>
    <t>0094</t>
  </si>
  <si>
    <t>新百合ケ丘住宅ローンセンター</t>
  </si>
  <si>
    <t>0095</t>
  </si>
  <si>
    <t>綱島住宅ローンセンター</t>
  </si>
  <si>
    <t>0096</t>
  </si>
  <si>
    <t>鶴見住宅ローンセンター</t>
  </si>
  <si>
    <t>0097</t>
  </si>
  <si>
    <t>吉祥寺住宅ローンセンター</t>
  </si>
  <si>
    <t>0098</t>
  </si>
  <si>
    <t>大和住宅ローンセンター</t>
  </si>
  <si>
    <t>0099</t>
  </si>
  <si>
    <t>茅ヶ崎住宅ローンセンター</t>
  </si>
  <si>
    <t>0100</t>
  </si>
  <si>
    <t>本部</t>
  </si>
  <si>
    <t>0101</t>
  </si>
  <si>
    <t>本部東京</t>
  </si>
  <si>
    <t>0102</t>
  </si>
  <si>
    <t>オフショア市場</t>
  </si>
  <si>
    <t>0140</t>
  </si>
  <si>
    <t>相互利用店</t>
  </si>
  <si>
    <t>0141</t>
  </si>
  <si>
    <t>ＣＣＭＳセンター</t>
  </si>
  <si>
    <t>0142</t>
  </si>
  <si>
    <t>インターネットセンター</t>
  </si>
  <si>
    <t>0145</t>
  </si>
  <si>
    <t>イーネットＡＴＭセンター</t>
  </si>
  <si>
    <t>0146</t>
  </si>
  <si>
    <t>ローソンＡＴＭセンター</t>
  </si>
  <si>
    <t>0162</t>
  </si>
  <si>
    <t>業務集中センター</t>
  </si>
  <si>
    <t>0163</t>
  </si>
  <si>
    <t>手形決済センター</t>
  </si>
  <si>
    <t>0164</t>
  </si>
  <si>
    <t>コンタクトセンター</t>
  </si>
  <si>
    <t>0185</t>
  </si>
  <si>
    <t>カードローンプラザ</t>
  </si>
  <si>
    <t>0186</t>
  </si>
  <si>
    <t>業務サポートオフィス</t>
  </si>
  <si>
    <t>0190</t>
  </si>
  <si>
    <t>事務センター</t>
  </si>
  <si>
    <t>0191</t>
  </si>
  <si>
    <t>融資業務センター</t>
  </si>
  <si>
    <t>0192</t>
  </si>
  <si>
    <t>住構センター</t>
  </si>
  <si>
    <t>0193</t>
  </si>
  <si>
    <t>システム運用センター</t>
  </si>
  <si>
    <t>0199</t>
  </si>
  <si>
    <t>融資業務センターＴＯＧ</t>
  </si>
  <si>
    <t>0200</t>
  </si>
  <si>
    <t>本店営業部</t>
  </si>
  <si>
    <t>0201</t>
  </si>
  <si>
    <t>本店（行員）</t>
  </si>
  <si>
    <t>0305</t>
  </si>
  <si>
    <t>高田支店</t>
  </si>
  <si>
    <t>0307</t>
  </si>
  <si>
    <t>みなとみらい支店</t>
  </si>
  <si>
    <t>0308</t>
  </si>
  <si>
    <t>新羽支店</t>
  </si>
  <si>
    <t>0309</t>
  </si>
  <si>
    <t>北山田支店</t>
  </si>
  <si>
    <t>0310</t>
  </si>
  <si>
    <t>関内支店</t>
  </si>
  <si>
    <t>0311</t>
  </si>
  <si>
    <t>元町支店</t>
  </si>
  <si>
    <t>0313</t>
  </si>
  <si>
    <t>阪東橋支店</t>
  </si>
  <si>
    <t>0314</t>
  </si>
  <si>
    <t>伊勢佐木町支店</t>
  </si>
  <si>
    <t>0315</t>
  </si>
  <si>
    <t>本牧支店</t>
  </si>
  <si>
    <t>0316</t>
  </si>
  <si>
    <t>県庁支店</t>
  </si>
  <si>
    <t>0317</t>
  </si>
  <si>
    <t>横浜市庁支店</t>
  </si>
  <si>
    <t>0318</t>
  </si>
  <si>
    <t>六ツ川支店</t>
  </si>
  <si>
    <t>0319</t>
  </si>
  <si>
    <t>新本牧支店</t>
  </si>
  <si>
    <t>0320</t>
  </si>
  <si>
    <t>桜木町特別支店</t>
  </si>
  <si>
    <t>0321</t>
  </si>
  <si>
    <t>弘明寺支店</t>
  </si>
  <si>
    <t>0322</t>
  </si>
  <si>
    <t>上大岡支店</t>
  </si>
  <si>
    <t>0323</t>
  </si>
  <si>
    <t>上永谷支店</t>
  </si>
  <si>
    <t>0324</t>
  </si>
  <si>
    <t>本郷台支店</t>
  </si>
  <si>
    <t>0325</t>
  </si>
  <si>
    <t>野庭支店</t>
  </si>
  <si>
    <t>0326</t>
  </si>
  <si>
    <t>湘南桂台支店</t>
  </si>
  <si>
    <t>0327</t>
  </si>
  <si>
    <t>東戸塚駅前支店</t>
  </si>
  <si>
    <t>0328</t>
  </si>
  <si>
    <t>いずみ野支店</t>
  </si>
  <si>
    <t>0331</t>
  </si>
  <si>
    <t>保土ヶ谷支店</t>
  </si>
  <si>
    <t>0332</t>
  </si>
  <si>
    <t>希望ヶ丘支店</t>
  </si>
  <si>
    <t>0333</t>
  </si>
  <si>
    <t>鶴ヶ峯支店</t>
  </si>
  <si>
    <t>0334</t>
  </si>
  <si>
    <t>和田町支店</t>
  </si>
  <si>
    <t>0335</t>
  </si>
  <si>
    <t>二俣川支店</t>
  </si>
  <si>
    <t>0337</t>
  </si>
  <si>
    <t>左近山支店</t>
  </si>
  <si>
    <t>0338</t>
  </si>
  <si>
    <t>西谷支店</t>
  </si>
  <si>
    <t>0339</t>
  </si>
  <si>
    <t>白根支店</t>
  </si>
  <si>
    <t>0340</t>
  </si>
  <si>
    <t>新戸塚支店</t>
  </si>
  <si>
    <t>0341</t>
  </si>
  <si>
    <t>磯子支店</t>
  </si>
  <si>
    <t>0342</t>
  </si>
  <si>
    <t>杉田支店</t>
  </si>
  <si>
    <t>0343</t>
  </si>
  <si>
    <t>洋光台支店</t>
  </si>
  <si>
    <t>0344</t>
  </si>
  <si>
    <t>磯子駅前支店</t>
  </si>
  <si>
    <t>0345</t>
  </si>
  <si>
    <t>南部市場支店</t>
  </si>
  <si>
    <t>0346</t>
  </si>
  <si>
    <t>港南台支店</t>
  </si>
  <si>
    <t>0347</t>
  </si>
  <si>
    <t>能見台駅前支店</t>
  </si>
  <si>
    <t>0348</t>
  </si>
  <si>
    <t>金沢シーサイド支店</t>
  </si>
  <si>
    <t>0349</t>
  </si>
  <si>
    <t>金沢産業センター支店</t>
  </si>
  <si>
    <t>0350</t>
  </si>
  <si>
    <t>金沢文庫支店</t>
  </si>
  <si>
    <t>0351</t>
  </si>
  <si>
    <t>金沢支店</t>
  </si>
  <si>
    <t>0352</t>
  </si>
  <si>
    <t>戸塚南支店</t>
  </si>
  <si>
    <t>0353</t>
  </si>
  <si>
    <t>境木支店</t>
  </si>
  <si>
    <t>0354</t>
  </si>
  <si>
    <t>和泉支店</t>
  </si>
  <si>
    <t>0356</t>
  </si>
  <si>
    <t>瀬谷支店</t>
  </si>
  <si>
    <t>0358</t>
  </si>
  <si>
    <t>三ツ境支店</t>
  </si>
  <si>
    <t>0359</t>
  </si>
  <si>
    <t>戸塚支店</t>
  </si>
  <si>
    <t>0360</t>
  </si>
  <si>
    <t>リテール業務センター出張所</t>
  </si>
  <si>
    <t>0361</t>
  </si>
  <si>
    <t>鶴見支店</t>
  </si>
  <si>
    <t>0362</t>
  </si>
  <si>
    <t>かもめ支店</t>
  </si>
  <si>
    <t>0363</t>
  </si>
  <si>
    <t>鶴見西口支店</t>
  </si>
  <si>
    <t>0364</t>
  </si>
  <si>
    <t>新横浜支店</t>
  </si>
  <si>
    <t>0365</t>
  </si>
  <si>
    <t>十日市場支店</t>
  </si>
  <si>
    <t>0366</t>
  </si>
  <si>
    <t>あざみ野支店</t>
  </si>
  <si>
    <t>0367</t>
  </si>
  <si>
    <t>緑園都市支店</t>
  </si>
  <si>
    <t>0370</t>
  </si>
  <si>
    <t>新子安支店</t>
  </si>
  <si>
    <t>0371</t>
  </si>
  <si>
    <t>六角橋支店</t>
  </si>
  <si>
    <t>0373</t>
  </si>
  <si>
    <t>大口支店</t>
  </si>
  <si>
    <t>0374</t>
  </si>
  <si>
    <t>中央市場支店</t>
  </si>
  <si>
    <t>0375</t>
  </si>
  <si>
    <t>反町支店</t>
  </si>
  <si>
    <t>0378</t>
  </si>
  <si>
    <t>港北ニュータウン南支店</t>
  </si>
  <si>
    <t>0379</t>
  </si>
  <si>
    <t>港北ニュータウン北支店</t>
  </si>
  <si>
    <t>0380</t>
  </si>
  <si>
    <t>仲町台支店</t>
  </si>
  <si>
    <t>0382</t>
  </si>
  <si>
    <t>藤棚支店</t>
  </si>
  <si>
    <t>0383</t>
  </si>
  <si>
    <t>横浜駅前支店</t>
  </si>
  <si>
    <t>0384</t>
  </si>
  <si>
    <t>鴨居駅前支店</t>
  </si>
  <si>
    <t>0385</t>
  </si>
  <si>
    <t>市が尾支店</t>
  </si>
  <si>
    <t>0387</t>
  </si>
  <si>
    <t>横浜若葉台支店</t>
  </si>
  <si>
    <t>0388</t>
  </si>
  <si>
    <t>青葉台支店</t>
  </si>
  <si>
    <t>0389</t>
  </si>
  <si>
    <t>竹山支店</t>
  </si>
  <si>
    <t>0390</t>
  </si>
  <si>
    <t>藤が丘支店</t>
  </si>
  <si>
    <t>0391</t>
  </si>
  <si>
    <t>中山支店</t>
  </si>
  <si>
    <t>0392</t>
  </si>
  <si>
    <t>妙蓮寺支店</t>
  </si>
  <si>
    <t>0393</t>
  </si>
  <si>
    <t>綱島支店</t>
  </si>
  <si>
    <t>0394</t>
  </si>
  <si>
    <t>日吉支店</t>
  </si>
  <si>
    <t>0395</t>
  </si>
  <si>
    <t>菊名支店</t>
  </si>
  <si>
    <t>0396</t>
  </si>
  <si>
    <t>長津田支店</t>
  </si>
  <si>
    <t>0397</t>
  </si>
  <si>
    <t>たまプラーザ支店</t>
  </si>
  <si>
    <t>0398</t>
  </si>
  <si>
    <t>大倉山支店</t>
  </si>
  <si>
    <t>0411</t>
  </si>
  <si>
    <t>渕野辺支店</t>
  </si>
  <si>
    <t>0412</t>
  </si>
  <si>
    <t>上溝支店</t>
  </si>
  <si>
    <t>0413</t>
  </si>
  <si>
    <t>橋本支店</t>
  </si>
  <si>
    <t>0414</t>
  </si>
  <si>
    <t>相模大野支店</t>
  </si>
  <si>
    <t>0415</t>
  </si>
  <si>
    <t>相模原駅前支店</t>
  </si>
  <si>
    <t>0416</t>
  </si>
  <si>
    <t>相武台北支店</t>
  </si>
  <si>
    <t>0417</t>
  </si>
  <si>
    <t>古淵支店</t>
  </si>
  <si>
    <t>0418</t>
  </si>
  <si>
    <t>東林間支店</t>
  </si>
  <si>
    <t>0421</t>
  </si>
  <si>
    <t>中野支店</t>
  </si>
  <si>
    <t>0432</t>
  </si>
  <si>
    <t>愛川支店</t>
  </si>
  <si>
    <t>0441</t>
  </si>
  <si>
    <t>座間支店</t>
  </si>
  <si>
    <t>0442</t>
  </si>
  <si>
    <t>相模台支店</t>
  </si>
  <si>
    <t>0443</t>
  </si>
  <si>
    <t>南海老名支店</t>
  </si>
  <si>
    <t>0445</t>
  </si>
  <si>
    <t>海老名支店</t>
  </si>
  <si>
    <t>0446</t>
  </si>
  <si>
    <t>座間駅前支店</t>
  </si>
  <si>
    <t>0451</t>
  </si>
  <si>
    <t>厚木支店</t>
  </si>
  <si>
    <t>0452</t>
  </si>
  <si>
    <t>緑ヶ丘支店</t>
  </si>
  <si>
    <t>0453</t>
  </si>
  <si>
    <t>さがみ野支店</t>
  </si>
  <si>
    <t>0454</t>
  </si>
  <si>
    <t>綾瀬支店</t>
  </si>
  <si>
    <t>0455</t>
  </si>
  <si>
    <t>森の里支店</t>
  </si>
  <si>
    <t>0511</t>
  </si>
  <si>
    <t>鎌倉支店</t>
  </si>
  <si>
    <t>0512</t>
  </si>
  <si>
    <t>大船支店</t>
  </si>
  <si>
    <t>0521</t>
  </si>
  <si>
    <t>逗子支店</t>
  </si>
  <si>
    <t>0531</t>
  </si>
  <si>
    <t>葉山支店</t>
  </si>
  <si>
    <t>0541</t>
  </si>
  <si>
    <t>横須賀支店</t>
  </si>
  <si>
    <t>0542</t>
  </si>
  <si>
    <t>追浜支店</t>
  </si>
  <si>
    <t>0546</t>
  </si>
  <si>
    <t>浦賀支店</t>
  </si>
  <si>
    <t>0547</t>
  </si>
  <si>
    <t>衣笠支店</t>
  </si>
  <si>
    <t>0548</t>
  </si>
  <si>
    <t>久里浜支店</t>
  </si>
  <si>
    <t>0549</t>
  </si>
  <si>
    <t>馬堀支店</t>
  </si>
  <si>
    <t>0551</t>
  </si>
  <si>
    <t>三崎支店</t>
  </si>
  <si>
    <t>0554</t>
  </si>
  <si>
    <t>北久里浜支店</t>
  </si>
  <si>
    <t>0611</t>
  </si>
  <si>
    <t>藤沢支店</t>
  </si>
  <si>
    <t>0612</t>
  </si>
  <si>
    <t>片瀬支店</t>
  </si>
  <si>
    <t>0613</t>
  </si>
  <si>
    <t>鵠沼支店</t>
  </si>
  <si>
    <t>0614</t>
  </si>
  <si>
    <t>辻堂支店</t>
  </si>
  <si>
    <t>0615</t>
  </si>
  <si>
    <t>長後支店</t>
  </si>
  <si>
    <t>0616</t>
  </si>
  <si>
    <t>善行支店</t>
  </si>
  <si>
    <t>0617</t>
  </si>
  <si>
    <t>湘南シークロス支店</t>
  </si>
  <si>
    <t>0618</t>
  </si>
  <si>
    <t>藤沢中央支店</t>
  </si>
  <si>
    <t>0619</t>
  </si>
  <si>
    <t>湘南ライフタウン支店</t>
  </si>
  <si>
    <t>0621</t>
  </si>
  <si>
    <t>大和支店</t>
  </si>
  <si>
    <t>0622</t>
  </si>
  <si>
    <t>南林間支店</t>
  </si>
  <si>
    <t>0623</t>
  </si>
  <si>
    <t>高座渋谷支店</t>
  </si>
  <si>
    <t>0624</t>
  </si>
  <si>
    <t>中央林間支店</t>
  </si>
  <si>
    <t>0625</t>
  </si>
  <si>
    <t>湘南台支店</t>
  </si>
  <si>
    <t>0626</t>
  </si>
  <si>
    <t>桜ヶ丘支店</t>
  </si>
  <si>
    <t>0631</t>
  </si>
  <si>
    <t>茅ヶ崎支店</t>
  </si>
  <si>
    <t>0632</t>
  </si>
  <si>
    <t>茅ヶ崎南口支店</t>
  </si>
  <si>
    <t>0633</t>
  </si>
  <si>
    <t>寒川支店</t>
  </si>
  <si>
    <t>0641</t>
  </si>
  <si>
    <t>平塚支店</t>
  </si>
  <si>
    <t>0642</t>
  </si>
  <si>
    <t>平塚旭支店</t>
  </si>
  <si>
    <t>0643</t>
  </si>
  <si>
    <t>花水台支店</t>
  </si>
  <si>
    <t>0651</t>
  </si>
  <si>
    <t>大磯支店</t>
  </si>
  <si>
    <t>0652</t>
  </si>
  <si>
    <t>二宮支店</t>
  </si>
  <si>
    <t>0653</t>
  </si>
  <si>
    <t>伊勢原支店</t>
  </si>
  <si>
    <t>0654</t>
  </si>
  <si>
    <t>二宮北支店</t>
  </si>
  <si>
    <t>0655</t>
  </si>
  <si>
    <t>愛甲石田支店</t>
  </si>
  <si>
    <t>0661</t>
  </si>
  <si>
    <t>秦野支店</t>
  </si>
  <si>
    <t>0662</t>
  </si>
  <si>
    <t>渋沢支店</t>
  </si>
  <si>
    <t>0663</t>
  </si>
  <si>
    <t>東海大学駅前支店</t>
  </si>
  <si>
    <t>0721</t>
  </si>
  <si>
    <t>小田原支店</t>
  </si>
  <si>
    <t>0723</t>
  </si>
  <si>
    <t>国府津支店</t>
  </si>
  <si>
    <t>0724</t>
  </si>
  <si>
    <t>下曽我支店</t>
  </si>
  <si>
    <t>0725</t>
  </si>
  <si>
    <t>鴨宮支店</t>
  </si>
  <si>
    <t>0731</t>
  </si>
  <si>
    <t>松田支店</t>
  </si>
  <si>
    <t>0732</t>
  </si>
  <si>
    <t>山北支店</t>
  </si>
  <si>
    <t>0733</t>
  </si>
  <si>
    <t>大雄山支店</t>
  </si>
  <si>
    <t>0734</t>
  </si>
  <si>
    <t>開成支店</t>
  </si>
  <si>
    <t>0741</t>
  </si>
  <si>
    <t>箱根湯本支店</t>
  </si>
  <si>
    <t>0742</t>
  </si>
  <si>
    <t>湯河原支店</t>
  </si>
  <si>
    <t>0810</t>
  </si>
  <si>
    <t>川崎支店</t>
  </si>
  <si>
    <t>0812</t>
  </si>
  <si>
    <t>川崎西口支店</t>
  </si>
  <si>
    <t>0813</t>
  </si>
  <si>
    <t>海老名駅前支店</t>
  </si>
  <si>
    <t>0821</t>
  </si>
  <si>
    <t>大島支店</t>
  </si>
  <si>
    <t>0822</t>
  </si>
  <si>
    <t>大師支店</t>
  </si>
  <si>
    <t>0823</t>
  </si>
  <si>
    <t>御幸支店</t>
  </si>
  <si>
    <t>0824</t>
  </si>
  <si>
    <t>武蔵小杉支店</t>
  </si>
  <si>
    <t>0825</t>
  </si>
  <si>
    <t>溝口支店</t>
  </si>
  <si>
    <t>0826</t>
  </si>
  <si>
    <t>登戸支店</t>
  </si>
  <si>
    <t>0827</t>
  </si>
  <si>
    <t>百合ケ丘支店</t>
  </si>
  <si>
    <t>0828</t>
  </si>
  <si>
    <t>鹿島田支店</t>
  </si>
  <si>
    <t>0829</t>
  </si>
  <si>
    <t>新城支店</t>
  </si>
  <si>
    <t>0830</t>
  </si>
  <si>
    <t>新百合ヶ丘支店</t>
  </si>
  <si>
    <t>0831</t>
  </si>
  <si>
    <t>元住吉支店</t>
  </si>
  <si>
    <t>0832</t>
  </si>
  <si>
    <t>稲田堤支店</t>
  </si>
  <si>
    <t>0833</t>
  </si>
  <si>
    <t>読売ランド駅前支店</t>
  </si>
  <si>
    <t>0834</t>
  </si>
  <si>
    <t>鷺沼支店</t>
  </si>
  <si>
    <t>0837</t>
  </si>
  <si>
    <t>柿生支店</t>
  </si>
  <si>
    <t>0838</t>
  </si>
  <si>
    <t>川崎北部市場支店</t>
  </si>
  <si>
    <t>0841</t>
  </si>
  <si>
    <t>生田支店</t>
  </si>
  <si>
    <t>0842</t>
  </si>
  <si>
    <t>宮前平支店</t>
  </si>
  <si>
    <t>0904</t>
  </si>
  <si>
    <t>品川支店</t>
  </si>
  <si>
    <t>0906</t>
  </si>
  <si>
    <t>五反田駅前支店</t>
  </si>
  <si>
    <t>0907</t>
  </si>
  <si>
    <t>恵比寿支店</t>
  </si>
  <si>
    <t>0910</t>
  </si>
  <si>
    <t>東京支店</t>
  </si>
  <si>
    <t>0911</t>
  </si>
  <si>
    <t>東京支店取次センター出張所</t>
  </si>
  <si>
    <t>0914</t>
  </si>
  <si>
    <t>新橋支店</t>
  </si>
  <si>
    <t>0915</t>
  </si>
  <si>
    <t>調布支店</t>
  </si>
  <si>
    <t>0917</t>
  </si>
  <si>
    <t>玉川支店</t>
  </si>
  <si>
    <t>0920</t>
  </si>
  <si>
    <t>大森支店</t>
  </si>
  <si>
    <t>0922</t>
  </si>
  <si>
    <t>蒲田支店</t>
  </si>
  <si>
    <t>0923</t>
  </si>
  <si>
    <t>自由が丘支店</t>
  </si>
  <si>
    <t>0925</t>
  </si>
  <si>
    <t>新宿支店</t>
  </si>
  <si>
    <t>0926</t>
  </si>
  <si>
    <t>下北沢支店</t>
  </si>
  <si>
    <t>0927</t>
  </si>
  <si>
    <t>渋谷支店</t>
  </si>
  <si>
    <t>0929</t>
  </si>
  <si>
    <t>田町支店</t>
  </si>
  <si>
    <t>0931</t>
  </si>
  <si>
    <t>町田支店</t>
  </si>
  <si>
    <t>0932</t>
  </si>
  <si>
    <t>鶴川西支店</t>
  </si>
  <si>
    <t>0933</t>
  </si>
  <si>
    <t>つくし野支店</t>
  </si>
  <si>
    <t>0934</t>
  </si>
  <si>
    <t>鶴川支店</t>
  </si>
  <si>
    <t>0936</t>
  </si>
  <si>
    <t>成瀬支店</t>
  </si>
  <si>
    <t>0938</t>
  </si>
  <si>
    <t>多摩センター支店</t>
  </si>
  <si>
    <t>0941</t>
  </si>
  <si>
    <t>前橋支店</t>
  </si>
  <si>
    <t>0942</t>
  </si>
  <si>
    <t>高崎支店</t>
  </si>
  <si>
    <t>0943</t>
  </si>
  <si>
    <t>桐生支店</t>
  </si>
  <si>
    <t>0951</t>
  </si>
  <si>
    <t>立川支店</t>
  </si>
  <si>
    <t>0952</t>
  </si>
  <si>
    <t>吉祥寺支店</t>
  </si>
  <si>
    <t>0953</t>
  </si>
  <si>
    <t>成城支店</t>
  </si>
  <si>
    <t>0954</t>
  </si>
  <si>
    <t>錦糸町支店</t>
  </si>
  <si>
    <t>0956</t>
  </si>
  <si>
    <t>八幡山支店</t>
  </si>
  <si>
    <t>0961</t>
  </si>
  <si>
    <t>名古屋支店</t>
  </si>
  <si>
    <t>0971</t>
  </si>
  <si>
    <t>大阪支店</t>
  </si>
  <si>
    <t>横浜銀行</t>
  </si>
  <si>
    <t>地域地区本部</t>
  </si>
  <si>
    <t>営業店</t>
  </si>
  <si>
    <t>海外拠点</t>
  </si>
  <si>
    <t>横浜銀行関連会社</t>
  </si>
  <si>
    <t>総合企画部</t>
  </si>
  <si>
    <t>総合企画部協会担当</t>
  </si>
  <si>
    <t>総合企画部コーポレートコミュニケーション推進室</t>
  </si>
  <si>
    <t>総合企画部主計室</t>
  </si>
  <si>
    <t>総合企画部関連事業室</t>
  </si>
  <si>
    <t>総合企画部秘書室</t>
  </si>
  <si>
    <t>総合企画部サステナビリティ委員会事務局</t>
  </si>
  <si>
    <t>監査役室</t>
  </si>
  <si>
    <t>監査部</t>
  </si>
  <si>
    <t>地域戦略統括部</t>
  </si>
  <si>
    <t>融資部</t>
  </si>
  <si>
    <t>融資部経営サポート室</t>
  </si>
  <si>
    <t>融資部オートコールセンター</t>
  </si>
  <si>
    <t>融資部（融資審査トレーニー）</t>
  </si>
  <si>
    <t>市場営業部</t>
  </si>
  <si>
    <t>市場営業部市場事務センター</t>
  </si>
  <si>
    <t>ソリューション営業部</t>
  </si>
  <si>
    <t>ソリューション営業部サステナビリティ推進室</t>
  </si>
  <si>
    <t>ソリューション営業部ウェルスマネジメント推進室</t>
  </si>
  <si>
    <t>営業戦略部</t>
  </si>
  <si>
    <t>営業戦略部提携住宅ローンセンター</t>
  </si>
  <si>
    <t>営業戦略部アパートローンセンタ</t>
  </si>
  <si>
    <t>国際営業部</t>
  </si>
  <si>
    <t>デジタル戦略部ダイレクト営業推進室</t>
  </si>
  <si>
    <t>ダイレクトソリューション部</t>
  </si>
  <si>
    <t>リスク管理部</t>
  </si>
  <si>
    <t>リスク管理部マネロン等金融犯罪対策室</t>
  </si>
  <si>
    <t>リスク統括部危機管理室</t>
  </si>
  <si>
    <t>リスク管理部コンプライアンス委員会事務局</t>
  </si>
  <si>
    <t>事務サービス部</t>
  </si>
  <si>
    <t>事務サービス部事務サポートセンター</t>
  </si>
  <si>
    <t>事務サービス部証券管理センター</t>
  </si>
  <si>
    <t>事務サービス部融資業務センター</t>
  </si>
  <si>
    <t>事務サービス部リテール業務センター</t>
  </si>
  <si>
    <t>事務サービス部カード業務センター</t>
  </si>
  <si>
    <t>事務サービス部外為事務センター</t>
  </si>
  <si>
    <t>人財部</t>
  </si>
  <si>
    <t>人財部健康管理センター</t>
  </si>
  <si>
    <t>人財部金融ビジネススクール</t>
  </si>
  <si>
    <t>人財部ＤＥＩ推進室</t>
  </si>
  <si>
    <t>本店地区</t>
  </si>
  <si>
    <t>東部地域</t>
  </si>
  <si>
    <t>中部地域</t>
  </si>
  <si>
    <t>西部地域</t>
  </si>
  <si>
    <t>南部地域</t>
  </si>
  <si>
    <t>川崎地域</t>
  </si>
  <si>
    <t>東京・県外地区</t>
  </si>
  <si>
    <t>営業第１部</t>
  </si>
  <si>
    <t>営業第２部</t>
  </si>
  <si>
    <t>営業第３部</t>
  </si>
  <si>
    <t>高田</t>
  </si>
  <si>
    <t>みなとみらい</t>
  </si>
  <si>
    <t>新羽</t>
  </si>
  <si>
    <t>関内</t>
  </si>
  <si>
    <t>元町</t>
  </si>
  <si>
    <t>阪東橋</t>
  </si>
  <si>
    <t>本牧</t>
  </si>
  <si>
    <t>県庁</t>
  </si>
  <si>
    <t>横浜市庁</t>
  </si>
  <si>
    <t>六ツ川</t>
  </si>
  <si>
    <t>弘明寺</t>
  </si>
  <si>
    <t>上大岡</t>
  </si>
  <si>
    <t>上永谷</t>
  </si>
  <si>
    <t>本郷台</t>
  </si>
  <si>
    <t>湘南桂台</t>
  </si>
  <si>
    <t>東戸塚駅前</t>
  </si>
  <si>
    <t>いずみ野</t>
  </si>
  <si>
    <t>保土ケ谷</t>
  </si>
  <si>
    <t>希望ケ丘</t>
  </si>
  <si>
    <t>鶴ケ峯</t>
  </si>
  <si>
    <t>和田町</t>
  </si>
  <si>
    <t>二俣川</t>
  </si>
  <si>
    <t>西谷</t>
  </si>
  <si>
    <t>白根</t>
  </si>
  <si>
    <t>新戸塚</t>
  </si>
  <si>
    <t>磯子</t>
  </si>
  <si>
    <t>杉田</t>
  </si>
  <si>
    <t>洋光台</t>
  </si>
  <si>
    <t>磯子駅前</t>
  </si>
  <si>
    <t>港南台</t>
  </si>
  <si>
    <t>能見台駅前</t>
  </si>
  <si>
    <t>金沢シーサイド</t>
  </si>
  <si>
    <t>金沢産業センター</t>
  </si>
  <si>
    <t>金沢文庫</t>
  </si>
  <si>
    <t>金沢</t>
  </si>
  <si>
    <t>境木</t>
  </si>
  <si>
    <t>和泉</t>
  </si>
  <si>
    <t>瀬谷</t>
  </si>
  <si>
    <t>三ツ境</t>
  </si>
  <si>
    <t>戸塚</t>
  </si>
  <si>
    <t>鶴見</t>
  </si>
  <si>
    <t>鶴見西口</t>
  </si>
  <si>
    <t>新横浜</t>
  </si>
  <si>
    <t>十日市場</t>
  </si>
  <si>
    <t>あざみ野</t>
  </si>
  <si>
    <t>緑園都市</t>
  </si>
  <si>
    <t>六角橋</t>
  </si>
  <si>
    <t>大口</t>
  </si>
  <si>
    <t>中央市場</t>
  </si>
  <si>
    <t>反町</t>
  </si>
  <si>
    <t>港北ニュータウン南</t>
  </si>
  <si>
    <t>港北ニュータウン北</t>
  </si>
  <si>
    <t>仲町台</t>
  </si>
  <si>
    <t>藤棚</t>
  </si>
  <si>
    <t>横浜駅前</t>
  </si>
  <si>
    <t>鴨居駅前</t>
  </si>
  <si>
    <t>市が尾</t>
  </si>
  <si>
    <t>横浜若葉台</t>
  </si>
  <si>
    <t>青葉台</t>
  </si>
  <si>
    <t>竹山</t>
  </si>
  <si>
    <t>中山</t>
  </si>
  <si>
    <t>妙蓮寺</t>
  </si>
  <si>
    <t>綱島</t>
  </si>
  <si>
    <t>日吉</t>
  </si>
  <si>
    <t>菊名</t>
  </si>
  <si>
    <t>長津田</t>
  </si>
  <si>
    <t>たまプラーザ</t>
  </si>
  <si>
    <t>大倉山</t>
  </si>
  <si>
    <t>渕野辺</t>
  </si>
  <si>
    <t>上溝</t>
  </si>
  <si>
    <t>橋本</t>
  </si>
  <si>
    <t>相模大野</t>
  </si>
  <si>
    <t>相模原駅前</t>
  </si>
  <si>
    <t>古淵</t>
  </si>
  <si>
    <t>中野</t>
  </si>
  <si>
    <t>愛川</t>
  </si>
  <si>
    <t>座間</t>
  </si>
  <si>
    <t>相模台</t>
  </si>
  <si>
    <t>南海老名</t>
  </si>
  <si>
    <t>海老名</t>
  </si>
  <si>
    <t>座間駅前</t>
  </si>
  <si>
    <t>厚木</t>
  </si>
  <si>
    <t>緑ケ丘</t>
  </si>
  <si>
    <t>さがみ野</t>
  </si>
  <si>
    <t>綾瀬</t>
  </si>
  <si>
    <t>鎌倉</t>
  </si>
  <si>
    <t>大船</t>
  </si>
  <si>
    <t>逗子</t>
  </si>
  <si>
    <t>葉山</t>
  </si>
  <si>
    <t>横須賀</t>
  </si>
  <si>
    <t>追浜</t>
  </si>
  <si>
    <t>浦賀</t>
  </si>
  <si>
    <t>衣笠</t>
  </si>
  <si>
    <t>久里浜</t>
  </si>
  <si>
    <t>三崎</t>
  </si>
  <si>
    <t>北久里浜</t>
  </si>
  <si>
    <t>藤沢</t>
  </si>
  <si>
    <t>片瀬</t>
  </si>
  <si>
    <t>鵠沼</t>
  </si>
  <si>
    <t>辻堂</t>
  </si>
  <si>
    <t>長後</t>
  </si>
  <si>
    <t>湘南シークロス</t>
  </si>
  <si>
    <t>藤沢中央</t>
  </si>
  <si>
    <t>湘南ライフタウン</t>
  </si>
  <si>
    <t>大和</t>
  </si>
  <si>
    <t>大和大和オークシティ－出</t>
  </si>
  <si>
    <t>南林間</t>
  </si>
  <si>
    <t>高座渋谷</t>
  </si>
  <si>
    <t>中央林間</t>
  </si>
  <si>
    <t>湘南台</t>
  </si>
  <si>
    <t>桜ヶ丘</t>
  </si>
  <si>
    <t>茅ケ崎</t>
  </si>
  <si>
    <t>茅ケ崎住宅ローンセンター</t>
  </si>
  <si>
    <t>寒川</t>
  </si>
  <si>
    <t>平塚</t>
  </si>
  <si>
    <t>平塚旭</t>
  </si>
  <si>
    <t>花水台</t>
  </si>
  <si>
    <t>大磯</t>
  </si>
  <si>
    <t>二宮</t>
  </si>
  <si>
    <t>伊勢原</t>
  </si>
  <si>
    <t>二宮北</t>
  </si>
  <si>
    <t>愛甲石田</t>
  </si>
  <si>
    <t>秦野</t>
  </si>
  <si>
    <t>渋沢</t>
  </si>
  <si>
    <t>東海大学駅前</t>
  </si>
  <si>
    <t>小田原</t>
  </si>
  <si>
    <t>国府津</t>
  </si>
  <si>
    <t>下曽我</t>
  </si>
  <si>
    <t>鴨宮</t>
  </si>
  <si>
    <t>松田</t>
  </si>
  <si>
    <t>山北</t>
  </si>
  <si>
    <t>大雄山</t>
  </si>
  <si>
    <t>箱根湯本</t>
  </si>
  <si>
    <t>湯河原</t>
  </si>
  <si>
    <t>川崎</t>
  </si>
  <si>
    <t>川崎西口</t>
  </si>
  <si>
    <t>海老名駅前</t>
  </si>
  <si>
    <t>大島</t>
  </si>
  <si>
    <t>大師</t>
  </si>
  <si>
    <t>御幸</t>
  </si>
  <si>
    <t>武蔵小杉</t>
  </si>
  <si>
    <t>溝口</t>
  </si>
  <si>
    <t>登戸</t>
  </si>
  <si>
    <t>百合ヶ丘</t>
  </si>
  <si>
    <t>鹿島田</t>
  </si>
  <si>
    <t>新城</t>
  </si>
  <si>
    <t>新百合ヶ丘</t>
  </si>
  <si>
    <t>新百合ヶ丘王禅寺中央－出</t>
  </si>
  <si>
    <t>新百合ヶ丘住宅ローンセンター</t>
  </si>
  <si>
    <t>元住吉</t>
  </si>
  <si>
    <t>稲田堤</t>
  </si>
  <si>
    <t>読売ランド駅前</t>
  </si>
  <si>
    <t>鷺沼</t>
  </si>
  <si>
    <t>柿生</t>
  </si>
  <si>
    <t>川崎北部市場</t>
  </si>
  <si>
    <t>生田</t>
  </si>
  <si>
    <t>宮前平</t>
  </si>
  <si>
    <t>品川</t>
  </si>
  <si>
    <t>五反田駅前</t>
  </si>
  <si>
    <t>恵比寿</t>
  </si>
  <si>
    <t>東京</t>
  </si>
  <si>
    <t>新橋</t>
  </si>
  <si>
    <t>調布</t>
  </si>
  <si>
    <t>玉川</t>
  </si>
  <si>
    <t>大森</t>
  </si>
  <si>
    <t>蒲田</t>
  </si>
  <si>
    <t>自由が丘</t>
  </si>
  <si>
    <t>新宿</t>
  </si>
  <si>
    <t>下北沢</t>
  </si>
  <si>
    <t>渋谷</t>
  </si>
  <si>
    <t>町田</t>
  </si>
  <si>
    <t>鶴川西</t>
  </si>
  <si>
    <t>つくし野</t>
  </si>
  <si>
    <t>鶴川</t>
  </si>
  <si>
    <t>成瀬</t>
  </si>
  <si>
    <t>多摩センター</t>
  </si>
  <si>
    <t>前橋</t>
  </si>
  <si>
    <t>高崎</t>
  </si>
  <si>
    <t>桐生</t>
  </si>
  <si>
    <t>立川</t>
  </si>
  <si>
    <t>吉祥寺</t>
  </si>
  <si>
    <t>成城</t>
  </si>
  <si>
    <t>錦糸町</t>
  </si>
  <si>
    <t>八幡山</t>
  </si>
  <si>
    <t>名古屋</t>
  </si>
  <si>
    <t>大阪</t>
  </si>
  <si>
    <t>ニューヨーク（駐）</t>
  </si>
  <si>
    <t>香港（駐）</t>
  </si>
  <si>
    <t>バンコク駐在員事務所</t>
  </si>
  <si>
    <t>上海</t>
  </si>
  <si>
    <t>シンガポール</t>
  </si>
  <si>
    <t>横浜信用保証</t>
  </si>
  <si>
    <t>浜銀総合研究所</t>
  </si>
  <si>
    <t>横浜キャピタル</t>
  </si>
  <si>
    <t>浜銀ファイナンス</t>
  </si>
  <si>
    <t>はまぎんビジネスチャレンジド</t>
  </si>
  <si>
    <t>バンクカードサービス</t>
  </si>
  <si>
    <t>スカイオーシャン・アセットマネジメント</t>
  </si>
  <si>
    <t>CIFUP</t>
  </si>
  <si>
    <t>警察庁（個人）</t>
    <rPh sb="0" eb="3">
      <t>ケイサツチョウ</t>
    </rPh>
    <rPh sb="4" eb="6">
      <t>コジン</t>
    </rPh>
    <phoneticPr fontId="3"/>
  </si>
  <si>
    <t>警察庁（法人）</t>
    <rPh sb="0" eb="3">
      <t>ケイサツチョウ</t>
    </rPh>
    <phoneticPr fontId="3"/>
  </si>
  <si>
    <t>全銀協（個人）</t>
    <rPh sb="0" eb="3">
      <t>ゼンギンキョウ</t>
    </rPh>
    <rPh sb="4" eb="6">
      <t>コジン</t>
    </rPh>
    <phoneticPr fontId="3"/>
  </si>
  <si>
    <t>全銀協（法人）</t>
    <rPh sb="0" eb="3">
      <t>ゼンギンキョウ</t>
    </rPh>
    <rPh sb="4" eb="6">
      <t>ホウジン</t>
    </rPh>
    <phoneticPr fontId="3"/>
  </si>
  <si>
    <t>DJ_SEISAI</t>
  </si>
  <si>
    <t>DJ OFAC/企業リスト</t>
  </si>
  <si>
    <t>DJ_SHIPS</t>
  </si>
  <si>
    <t>DJ 船舶リスト</t>
  </si>
  <si>
    <t>DJ_GAIKOKU_PEPS</t>
  </si>
  <si>
    <t>DJ 外国ＰＥＰｓ</t>
  </si>
  <si>
    <t>DJ_KOKUNAI_PEPS</t>
  </si>
  <si>
    <t>DJ 国内ＰＥＰｓ</t>
  </si>
  <si>
    <t>ZENGIN_SEIHO</t>
  </si>
  <si>
    <t>全銀協（生保）</t>
    <rPh sb="0" eb="3">
      <t>ゼンギンキョウ</t>
    </rPh>
    <rPh sb="4" eb="6">
      <t>セイホ</t>
    </rPh>
    <phoneticPr fontId="6"/>
  </si>
  <si>
    <t>ZENGIN_SONPO</t>
  </si>
  <si>
    <t>全銀協（損保）</t>
    <rPh sb="0" eb="3">
      <t>ゼンギンキョウ</t>
    </rPh>
    <rPh sb="4" eb="6">
      <t>ソンポ</t>
    </rPh>
    <phoneticPr fontId="6"/>
  </si>
  <si>
    <t>ORIGINAL</t>
  </si>
  <si>
    <t>行内要注意情報</t>
    <rPh sb="0" eb="7">
      <t>コウナイヨウチュウイジョウホウ</t>
    </rPh>
    <phoneticPr fontId="3"/>
  </si>
  <si>
    <t>TOKETSU</t>
  </si>
  <si>
    <t>TOKETSUHOJIN</t>
  </si>
  <si>
    <t>詐欺凍結口座（法人）</t>
  </si>
  <si>
    <t>IBFUSEI</t>
  </si>
  <si>
    <t>IB不正送金先口座名義人リスト</t>
  </si>
  <si>
    <t>全銀協反社リスト（個人）</t>
    <rPh sb="9" eb="11">
      <t>コジン</t>
    </rPh>
    <phoneticPr fontId="3"/>
  </si>
  <si>
    <t>全銀協反社リスト（法人）</t>
  </si>
  <si>
    <t>全銀協反社リスト（生保）</t>
    <rPh sb="0" eb="3">
      <t>ゼンギンキョウ</t>
    </rPh>
    <rPh sb="3" eb="5">
      <t>ハンシャ</t>
    </rPh>
    <rPh sb="9" eb="11">
      <t>セイホ</t>
    </rPh>
    <phoneticPr fontId="6"/>
  </si>
  <si>
    <t>全銀協反社リスト（損保）</t>
    <rPh sb="0" eb="3">
      <t>ゼンギンキョウ</t>
    </rPh>
    <rPh sb="3" eb="5">
      <t>ハンシャ</t>
    </rPh>
    <rPh sb="9" eb="11">
      <t>ソンポ</t>
    </rPh>
    <phoneticPr fontId="6"/>
  </si>
  <si>
    <t>001</t>
  </si>
  <si>
    <t>運転免許証・運転経歴証明書</t>
    <rPh sb="6" eb="8">
      <t>ウンテン</t>
    </rPh>
    <rPh sb="8" eb="10">
      <t>ケイレキ</t>
    </rPh>
    <rPh sb="10" eb="13">
      <t>ショウメイショ</t>
    </rPh>
    <phoneticPr fontId="3"/>
  </si>
  <si>
    <t>個人番号カード</t>
  </si>
  <si>
    <t>20</t>
  </si>
  <si>
    <t>在留カード・特別永住者証明書</t>
  </si>
  <si>
    <t>21</t>
  </si>
  <si>
    <t>22</t>
  </si>
  <si>
    <t>23</t>
  </si>
  <si>
    <t>90</t>
  </si>
  <si>
    <t>91</t>
  </si>
  <si>
    <t>92</t>
  </si>
  <si>
    <t>94</t>
  </si>
  <si>
    <t>95</t>
  </si>
  <si>
    <t>96</t>
  </si>
  <si>
    <t>97</t>
  </si>
  <si>
    <t>98</t>
  </si>
  <si>
    <t>99</t>
  </si>
  <si>
    <t>本人確認未済</t>
  </si>
  <si>
    <t>プルダウンコメント</t>
  </si>
  <si>
    <t>002</t>
  </si>
  <si>
    <t>該当あり（コンプラ先）</t>
  </si>
  <si>
    <t>該当あり（マーク先）</t>
  </si>
  <si>
    <t>該当あり（その他）</t>
  </si>
  <si>
    <t>該当なし</t>
  </si>
  <si>
    <t>その他（手書き補記）</t>
    <rPh sb="4" eb="6">
      <t>テガ</t>
    </rPh>
    <rPh sb="7" eb="9">
      <t>ホキ</t>
    </rPh>
    <phoneticPr fontId="3"/>
  </si>
  <si>
    <t>本人確認　表示注意文言</t>
  </si>
  <si>
    <t>003</t>
  </si>
  <si>
    <t>フリガナ、名称、英字名称いずれか必須</t>
  </si>
  <si>
    <t>004</t>
  </si>
  <si>
    <t>I</t>
  </si>
  <si>
    <t>V</t>
  </si>
  <si>
    <t>005</t>
  </si>
  <si>
    <t>0</t>
  </si>
  <si>
    <t>006</t>
  </si>
  <si>
    <t>適用中</t>
  </si>
  <si>
    <t>履歴（変更）</t>
  </si>
  <si>
    <t>履歴（削除）</t>
  </si>
  <si>
    <t>更新種別</t>
    <rPh sb="0" eb="2">
      <t>コウシン</t>
    </rPh>
    <rPh sb="2" eb="4">
      <t>シュベツ</t>
    </rPh>
    <phoneticPr fontId="3"/>
  </si>
  <si>
    <t>一括</t>
    <rPh sb="0" eb="2">
      <t>イッカツ</t>
    </rPh>
    <phoneticPr fontId="3"/>
  </si>
  <si>
    <t>差分更新</t>
    <rPh sb="0" eb="4">
      <t>サブンコウシン</t>
    </rPh>
    <phoneticPr fontId="3"/>
  </si>
  <si>
    <t>アップロード結果</t>
    <rPh sb="6" eb="8">
      <t>ケッカ</t>
    </rPh>
    <phoneticPr fontId="3"/>
  </si>
  <si>
    <t>取込</t>
    <rPh sb="0" eb="2">
      <t>トリコミ</t>
    </rPh>
    <phoneticPr fontId="3"/>
  </si>
  <si>
    <t>取込中</t>
    <rPh sb="0" eb="2">
      <t>トリコミ</t>
    </rPh>
    <rPh sb="2" eb="3">
      <t>チュウ</t>
    </rPh>
    <phoneticPr fontId="3"/>
  </si>
  <si>
    <t>警告</t>
    <rPh sb="0" eb="2">
      <t>ケイコク</t>
    </rPh>
    <phoneticPr fontId="3"/>
  </si>
  <si>
    <t>反映</t>
    <rPh sb="0" eb="2">
      <t>ハンエイ</t>
    </rPh>
    <phoneticPr fontId="3"/>
  </si>
  <si>
    <t>失敗</t>
    <rPh sb="0" eb="2">
      <t>シッパイ</t>
    </rPh>
    <phoneticPr fontId="3"/>
  </si>
  <si>
    <t>取消中</t>
    <rPh sb="0" eb="2">
      <t>トリケシ</t>
    </rPh>
    <rPh sb="2" eb="3">
      <t>チュウ</t>
    </rPh>
    <phoneticPr fontId="3"/>
  </si>
  <si>
    <t>インポート結果</t>
    <rPh sb="5" eb="7">
      <t>ケッカ</t>
    </rPh>
    <phoneticPr fontId="3"/>
  </si>
  <si>
    <t>BFZ</t>
  </si>
  <si>
    <t>バッチフィルタリング（全量）</t>
    <rPh sb="11" eb="13">
      <t>ゼンリョウ</t>
    </rPh>
    <phoneticPr fontId="3"/>
  </si>
  <si>
    <t>BFS</t>
  </si>
  <si>
    <t>バッチフィルタリング（差分）</t>
    <rPh sb="11" eb="13">
      <t>サブン</t>
    </rPh>
    <phoneticPr fontId="3"/>
  </si>
  <si>
    <t>DSF</t>
  </si>
  <si>
    <t>DMその他（一括フィルタリング）</t>
    <rPh sb="4" eb="5">
      <t>タ</t>
    </rPh>
    <rPh sb="6" eb="8">
      <t>イッカツ</t>
    </rPh>
    <phoneticPr fontId="3"/>
  </si>
  <si>
    <t>SHF</t>
  </si>
  <si>
    <t>新規顧客開設・届出情報変更</t>
    <rPh sb="0" eb="2">
      <t>シンキ</t>
    </rPh>
    <rPh sb="2" eb="4">
      <t>コキャク</t>
    </rPh>
    <rPh sb="4" eb="6">
      <t>カイセツ</t>
    </rPh>
    <rPh sb="7" eb="8">
      <t>トド</t>
    </rPh>
    <rPh sb="8" eb="9">
      <t>デ</t>
    </rPh>
    <rPh sb="9" eb="11">
      <t>ジョウホウ</t>
    </rPh>
    <rPh sb="11" eb="13">
      <t>ヘンコウ</t>
    </rPh>
    <phoneticPr fontId="3"/>
  </si>
  <si>
    <t>C:\aml_filter\parm\batch\aml01\combi_OFAC_aml01_batch.csv</t>
  </si>
  <si>
    <t>C:\aml_filter\parm\batch\aml01\combi_NPA_aml01_batch.csv</t>
  </si>
  <si>
    <t>C:\aml_filter\list\watchList\exec\DSE_integratedList.txt</t>
  </si>
  <si>
    <t>C:\aml_filter\parm\online\aml01\combi_DSE_aml01_online.csv</t>
  </si>
  <si>
    <t>C:\aml_filter\parm\batch\aml01\combi_DSE_aml01_batch.csv</t>
  </si>
  <si>
    <t>C:\aml_filter\list\watchList\exec\DSH_integratedList.txt</t>
  </si>
  <si>
    <t>C:\aml_filter\parm\online\aml01\combi_DSH_aml01_online.csv</t>
  </si>
  <si>
    <t>C:\aml_filter\parm\batch\aml01\combi_DSH_aml01_batch.csv</t>
  </si>
  <si>
    <t>C:\aml_filter\list\watchList\exec\DGP_integratedList.txt</t>
  </si>
  <si>
    <t>C:\aml_filter\parm\online\aml01\combi_DGP_aml01_online.csv</t>
  </si>
  <si>
    <t>C:\aml_filter\parm\batch\aml01\combi_DGP_aml01_batch.csv</t>
  </si>
  <si>
    <t>C:\aml_filter\list\watchList\exec\DKP_integratedList.txt</t>
  </si>
  <si>
    <t>C:\aml_filter\parm\online\aml01\combi_DKP_aml01_online.csv</t>
  </si>
  <si>
    <t>C:\aml_filter\parm\batch\aml01\combi_DKP_aml01_batch.csv</t>
  </si>
  <si>
    <t>C:\aml_filter\list\watchList\exec\ZSE_integratedList.txt</t>
  </si>
  <si>
    <t>C:\aml_filter\parm\online\aml01\combi_ZSE_aml01_online.csv</t>
  </si>
  <si>
    <t>C:\aml_filter\parm\batch\aml01\combi_ZSE_aml01_batch.csv</t>
  </si>
  <si>
    <t>C:\aml_filter\list\watchList\exec\ZSO_integratedList.txt</t>
  </si>
  <si>
    <t>C:\aml_filter\parm\online\aml01\combi_ZSO_aml01_online.csv</t>
  </si>
  <si>
    <t>C:\aml_filter\parm\batch\aml01\combi_ZSO_aml01_batch.csv</t>
  </si>
  <si>
    <t>C:\aml_filter\list\watchList\exec\ORG_integratedList.txt</t>
  </si>
  <si>
    <t>C:\aml_filter\parm\online\aml01\combi_ORG_aml01_online.csv</t>
  </si>
  <si>
    <t>C:\aml_filter\parm\batch\aml01\combi_ORG_aml01_batch.csv</t>
  </si>
  <si>
    <t>A</t>
  </si>
  <si>
    <t>C:\sim_filter\list\watchList\exec\DSE_integratedList.txt</t>
  </si>
  <si>
    <t>C:\sim_filter\list\watchList\exec\DSH_integratedList.txt</t>
  </si>
  <si>
    <t>C:\sim_filter\list\watchList\exec\DGP_integratedList.txt</t>
  </si>
  <si>
    <t>C:\sim_filter\list\watchList\exec\DKP_integratedList.txt</t>
  </si>
  <si>
    <t>C:\sim_filter\list\watchList\exec\ZSE_integratedList.txt</t>
  </si>
  <si>
    <t>C:\sim_filter\list\watchList\exec\ZSO_integratedList.txt</t>
  </si>
  <si>
    <t>C:\sim_filter\list\watchList\exec\ORG_integratedList.txt</t>
  </si>
  <si>
    <t>2022/01/01 0:00:00</t>
  </si>
  <si>
    <t>OFC</t>
  </si>
  <si>
    <t xml:space="preserve"> </t>
  </si>
  <si>
    <t xml:space="preserve">JP </t>
  </si>
  <si>
    <t>PEPs.csv</t>
  </si>
  <si>
    <t>ASI.csv</t>
  </si>
  <si>
    <t>ASC.csv</t>
  </si>
  <si>
    <t>DSE</t>
  </si>
  <si>
    <t>DSE.xml</t>
  </si>
  <si>
    <t>DSH</t>
  </si>
  <si>
    <t>DSH.xml</t>
  </si>
  <si>
    <t>DGP</t>
  </si>
  <si>
    <t>DGP.xml</t>
  </si>
  <si>
    <t>DKP</t>
  </si>
  <si>
    <t>DKP.xml</t>
  </si>
  <si>
    <t>ZSE</t>
  </si>
  <si>
    <t>全銀協生保.csv</t>
  </si>
  <si>
    <t>ZSO</t>
  </si>
  <si>
    <t>全銀協損保.csv</t>
  </si>
  <si>
    <t>行内要注意情報.csv</t>
  </si>
  <si>
    <t>部店マスタメンテナンス用のSQLファイル</t>
  </si>
  <si>
    <t>buten.sql</t>
  </si>
  <si>
    <t>O:\TEMP\MASTER_MAINTENANCE</t>
  </si>
  <si>
    <t>IPアドレスファイル</t>
  </si>
  <si>
    <t>AML01_ip_address.csv</t>
  </si>
  <si>
    <t>O:\TEMP\IP_IMPORT\data\input</t>
  </si>
  <si>
    <t>正規化定義ファイル</t>
  </si>
  <si>
    <t>*.txt</t>
  </si>
  <si>
    <t>O:\TEMP\TBL_IMPORT\aml01</t>
  </si>
  <si>
    <t>フィルタリング定義ファイル</t>
  </si>
  <si>
    <t>*.csv</t>
  </si>
  <si>
    <t>O:\TEMP\COMBI_IMPORT\aml01</t>
  </si>
  <si>
    <t>ヒアリングシート取込み①</t>
    <rPh sb="8" eb="10">
      <t>トリコ</t>
    </rPh>
    <phoneticPr fontId="3"/>
  </si>
  <si>
    <t xml:space="preserve">■1_プロファイルマスタ
・「PRF_NAME」を修正
■5_部店マスタ
・「UNIT_CODE」「UNIT_NAME」を修正
■10_実行権限マスタ
※PKG標準値に準拠
■11_プロファイル設定
・「PRF_ID」「EXEC_AUTH_ID」を修正
■12_ファイル属性管理
・「FILE_ATTR」「DISP_NAME」を修正
■13_ファイル属性設定
・「FILE_ATTR」を修正
■15_リスト発行元マスタ
・「ORIGIN」「ORIGIN_JP」：リスト名を修正
・「LST_ID」「ORIGIN_NO」：リスト数に合わせて修正
・「IS_DISP」：機密リスト設定有無に合わせて修正
・「IS_CHECK」「IS_COM_CHECK」：個人/法人に合わせて修正
・「LANGUAGE_TYPE」：OFACのみ1、他は2に修正
■16_リスト名マスタ
・日本語名称のあるリストのみ反映
■17_コード設定マスタ
・「DSP_STRING」を修正
</t>
  </si>
  <si>
    <t>細井</t>
    <rPh sb="0" eb="2">
      <t>ホソイ</t>
    </rPh>
    <phoneticPr fontId="3"/>
  </si>
  <si>
    <t xml:space="preserve">■18_セキュリティ設定
・「PKG_SEC_VALUE」を修正
■23_フィルタリング定義マスタ
・リストに合わせて修正
・「WATCH_LIST_FILE」のフォルダパスをCドライブ上に修正
■24_リスト切替フィルタリング設定
・"リスト使い分け無し"の設定に修正
■25_部店フィルタリング設定
・"リスト使い分け無し"の設定に修正（全部店ごとにリストを紐づけ）
■26_CIFファイルフィルタリング設定
・"リスト使い分け無し"の設定に修正
■28_シミュレーション定義マスタ
・リストに合わせて修正
・「WATCH_LIST_FILE」のフォルダパスをCドライブ上に修正
</t>
  </si>
  <si>
    <t>Rv指摘修正①</t>
    <rPh sb="2" eb="6">
      <t>シテキシュウセイ</t>
    </rPh>
    <phoneticPr fontId="3"/>
  </si>
  <si>
    <t xml:space="preserve">■5_部店マスタ
・ヒアシ別紙「①【提出用】３桁（勘定店番）」シートの内容を追記
■9_操作マスタ
・OPE_ID：10（パスワード変更画面：キャンセル）の変更可否を「未使用」⇒「不可」に修正
・OPE_ID：60（判定済一覧画面：ファイル出力）の変更可否を「未使用」⇒「不可」に修正
■10_実行権限マスタ
・"EXEC_AUTH_NAME：共通リスト登録日照会"の変更可否を「不可」⇒「未使用」に修正
・「523：27：検索対象者一覧ファイル」を削除
■11_プロファイル設定
・"PRF_ID：2～7"の「EXEC_AUTH_ID：523」をすべて削除
・"PRF_ID：6,7"の「EXEC_AUTH_ID：501,502,511,512,521,522」をすべて削除
■14_通番管理
・「SEQ_NO_NAME：一括フィルタリング」を追加
■17_コード設定マスタ
・「CODE_TYPE：プルダウンコメント」に「DSP_STRING：該当なし」を追加
■18_セキュリティ設定
・最大ヒットリスト表示件数を「100」⇒「300」に修正
■23_フィルタリング定義マスタ
■28_シミュレーション定義マスタ
・各リスト名末尾の数字を削除し、「英字名称」⇒「英字略称」に修正
例）DJ_SHIPS1_integratedList.txt ⇒ DSH_integratedList.txt
■25_部店フィルタリング設定
・部店ごとの適用リストをすべて削除
</t>
    <rPh sb="13" eb="15">
      <t>ベッシ</t>
    </rPh>
    <rPh sb="35" eb="37">
      <t>ナイヨウ</t>
    </rPh>
    <rPh sb="38" eb="40">
      <t>ツイキ</t>
    </rPh>
    <rPh sb="366" eb="368">
      <t>イッカツ</t>
    </rPh>
    <rPh sb="377" eb="379">
      <t>ツイカ</t>
    </rPh>
    <rPh sb="534" eb="538">
      <t>エイジメイショウ</t>
    </rPh>
    <rPh sb="541" eb="545">
      <t>エイジリャクショウ</t>
    </rPh>
    <rPh sb="547" eb="549">
      <t>シュウセイ</t>
    </rPh>
    <phoneticPr fontId="3"/>
  </si>
  <si>
    <t>Rv指摘修正②</t>
    <rPh sb="2" eb="6">
      <t>シテキシュウセイ</t>
    </rPh>
    <phoneticPr fontId="3"/>
  </si>
  <si>
    <t xml:space="preserve">■31_リスト補足管理
・"LST_ID：15"へ「補足1～30」を設定
■32_リスト検索項目管理
・全リストに全項目をそれぞれ追加
</t>
  </si>
  <si>
    <t>基本動作検証_不具合解消</t>
    <rPh sb="0" eb="6">
      <t>キホンドウサケンショウ</t>
    </rPh>
    <rPh sb="7" eb="10">
      <t>フグアイ</t>
    </rPh>
    <rPh sb="10" eb="12">
      <t>カイショウ</t>
    </rPh>
    <phoneticPr fontId="3"/>
  </si>
  <si>
    <t xml:space="preserve">■11_プロファイル設定
・操作ログ照会CSV出力制限（EXEC_AUTH_ID：62）を削除
</t>
  </si>
  <si>
    <t xml:space="preserve">■17_コード設定マスタ
・CODE_CNF_ID=33が重複していたため修正
</t>
  </si>
  <si>
    <t xml:space="preserve">■11_プロファイル設定
・プロファイルID(PRF_ID)2,3,4,5に判定済照会（連動）再判定（EXEC_AUTH_ID：29）を追加
・プロファイルID(PRF_ID)2,3,4に判定済照会再判定（EXEC_AUTH_ID：15）を追加
</t>
    <rPh sb="68" eb="70">
      <t>ツイカ</t>
    </rPh>
    <phoneticPr fontId="3"/>
  </si>
  <si>
    <t>諸</t>
    <rPh sb="0" eb="1">
      <t>ショ</t>
    </rPh>
    <phoneticPr fontId="3"/>
  </si>
  <si>
    <t xml:space="preserve">■15_リスト発行元マスタ
・"ORIGIN_NO"をヒアシ通りとなるよう修正
</t>
    <rPh sb="30" eb="31">
      <t>ドオ</t>
    </rPh>
    <rPh sb="37" eb="39">
      <t>シュウセイ</t>
    </rPh>
    <phoneticPr fontId="3"/>
  </si>
  <si>
    <t>基本動作検証_不具合解消</t>
  </si>
  <si>
    <t>■11_プロファイル設定
・プロファイルID(PRF_ID)2,3に機密リスト参照権限(EXEC_AUTH_ID:4,6,8,12,14,24,28)</t>
    <rPh sb="34" eb="36">
      <t>キミツ</t>
    </rPh>
    <rPh sb="39" eb="41">
      <t>サンショウ</t>
    </rPh>
    <rPh sb="41" eb="43">
      <t>ケンゲン</t>
    </rPh>
    <phoneticPr fontId="3"/>
  </si>
  <si>
    <t xml:space="preserve">■12_ファイル属性管理
・FILE_ATTRがDとなるレコードを削除する。
</t>
    <rPh sb="33" eb="35">
      <t>サクジョ</t>
    </rPh>
    <phoneticPr fontId="3"/>
  </si>
  <si>
    <t>横東実機のマスタ登録内容を元にマスタ定義書を修正</t>
    <rPh sb="0" eb="2">
      <t>ヨコヒガシ</t>
    </rPh>
    <rPh sb="2" eb="4">
      <t>ジッキ</t>
    </rPh>
    <rPh sb="8" eb="10">
      <t>トウロク</t>
    </rPh>
    <rPh sb="10" eb="12">
      <t>ナイヨウ</t>
    </rPh>
    <rPh sb="13" eb="14">
      <t>モト</t>
    </rPh>
    <rPh sb="18" eb="20">
      <t>テイギ</t>
    </rPh>
    <rPh sb="20" eb="21">
      <t>ショ</t>
    </rPh>
    <rPh sb="22" eb="24">
      <t>シュウセイ</t>
    </rPh>
    <phoneticPr fontId="3"/>
  </si>
  <si>
    <t>■13_ファイル属性設定
・EXEC_AUTH_ID：523かつFILE_ATTR：Eのレコードを削除
■25_部店フィルタリング設定、29_リスト権限マスタ、30_取引リスト表示管理、34_リスト処理属性管理、35_リスト取込マスタ
・実機のマスタ登録内容を反映</t>
    <rPh sb="49" eb="51">
      <t>サクジョ</t>
    </rPh>
    <rPh sb="126" eb="128">
      <t>トウロク</t>
    </rPh>
    <rPh sb="128" eb="130">
      <t>ナイヨウ</t>
    </rPh>
    <rPh sb="131" eb="133">
      <t>ハンエイ</t>
    </rPh>
    <phoneticPr fontId="3"/>
  </si>
  <si>
    <t>■32_リスト検索項目管理
・ゆうちょマスタ定義書を参照し、「PHYSICAL_NAME」、「DIGITS」の設定値を追加し、「CHECK_FLG」の設定値を削除</t>
    <rPh sb="22" eb="25">
      <t>テイギショ</t>
    </rPh>
    <rPh sb="26" eb="28">
      <t>サンショウ</t>
    </rPh>
    <rPh sb="55" eb="58">
      <t>セッテイチ</t>
    </rPh>
    <rPh sb="59" eb="61">
      <t>ツイカ</t>
    </rPh>
    <rPh sb="75" eb="78">
      <t>セッテイチ</t>
    </rPh>
    <rPh sb="79" eb="81">
      <t>サクジョ</t>
    </rPh>
    <phoneticPr fontId="3"/>
  </si>
  <si>
    <t>V5開発対応修正取込</t>
    <rPh sb="2" eb="6">
      <t>カイハツタイオウ</t>
    </rPh>
    <rPh sb="6" eb="8">
      <t>シュウセイ</t>
    </rPh>
    <rPh sb="8" eb="10">
      <t>トリコミ</t>
    </rPh>
    <phoneticPr fontId="3"/>
  </si>
  <si>
    <t>陸道七修正取込</t>
    <rPh sb="0" eb="3">
      <t>リクドウシチ</t>
    </rPh>
    <rPh sb="3" eb="5">
      <t>シュウセイ</t>
    </rPh>
    <rPh sb="5" eb="7">
      <t>トリコミ</t>
    </rPh>
    <phoneticPr fontId="3"/>
  </si>
  <si>
    <t>■15_リスト発行元マスタ
LST_ID=15のIS_DISPをYに修正
■21_リスト登録情報
FILE_UPDATE_DATEカラム追加
■34_リスト処理属性管理
・「RSV_FLG1」「RSV_FLG2」を修正
■37_採番補助コード設定
PKGに確認したところ、このテーブルが必要のためグレーアウトを削除</t>
    <rPh sb="34" eb="36">
      <t>シュウセイ</t>
    </rPh>
    <phoneticPr fontId="3"/>
  </si>
  <si>
    <t>PKG最新定義書取込</t>
    <rPh sb="3" eb="5">
      <t>サイシン</t>
    </rPh>
    <rPh sb="5" eb="8">
      <t>テイギショ</t>
    </rPh>
    <rPh sb="8" eb="10">
      <t>トリコミ</t>
    </rPh>
    <phoneticPr fontId="3"/>
  </si>
  <si>
    <t>■35_リスト取込マスタ
・ListFormatUp.batコマンドの引数にOFF OFFを追加
修正前：C:\LIST_BATCH\bin\ListFormatUp.bat NPC 
修正後：C:\LIST_BATCH\bin\ListFormatUp.bat NPC OFF OFF
・OFAC、FAのコマンドを修正
修正前：C:\LIST_BATCH\bin\ListFormatUp.bat OFAC
修正後：C:\LIST_BATCH\bin\OFACImport.bat</t>
    <rPh sb="35" eb="37">
      <t>ヒキスウ</t>
    </rPh>
    <rPh sb="46" eb="48">
      <t>ツイカ</t>
    </rPh>
    <rPh sb="49" eb="52">
      <t>シュウセイマエ</t>
    </rPh>
    <rPh sb="93" eb="96">
      <t>シュウセイゴ</t>
    </rPh>
    <rPh sb="159" eb="161">
      <t>シュウセイ</t>
    </rPh>
    <rPh sb="162" eb="164">
      <t>シュウセイ</t>
    </rPh>
    <rPh sb="164" eb="165">
      <t>マエ</t>
    </rPh>
    <rPh sb="206" eb="209">
      <t>シュウセイゴ</t>
    </rPh>
    <phoneticPr fontId="3"/>
  </si>
  <si>
    <t>Refinitiveリストについて現状では使用不可の旨を記載する。
（PKG構築資材には存在するが顧客リリースでは選択不可、必ず削除すること）
※全シート「構築資材」列を「変更可否」列から分離
※全シート可変項目をPKG側も黄色に設定
■15_リスト発行元マスタ
■23_フィルタリング定義マスタ
■28_シミュレーション定義マスタ
■34_リスト処理属性管理
■35_リスト取込マスタ</t>
    <rPh sb="17" eb="19">
      <t>ゲンジョウ</t>
    </rPh>
    <rPh sb="21" eb="23">
      <t>シヨウ</t>
    </rPh>
    <rPh sb="23" eb="25">
      <t>フカ</t>
    </rPh>
    <rPh sb="26" eb="27">
      <t>ムネ</t>
    </rPh>
    <rPh sb="28" eb="30">
      <t>キサイ</t>
    </rPh>
    <rPh sb="38" eb="40">
      <t>コウチク</t>
    </rPh>
    <rPh sb="40" eb="42">
      <t>シザイ</t>
    </rPh>
    <rPh sb="44" eb="46">
      <t>ソンザイ</t>
    </rPh>
    <rPh sb="49" eb="51">
      <t>コキャク</t>
    </rPh>
    <rPh sb="57" eb="61">
      <t>センタクフカ</t>
    </rPh>
    <rPh sb="62" eb="63">
      <t>カナラ</t>
    </rPh>
    <rPh sb="64" eb="66">
      <t>サクジョ</t>
    </rPh>
    <rPh sb="73" eb="74">
      <t>ゼン</t>
    </rPh>
    <rPh sb="78" eb="82">
      <t>コウチクシザイ</t>
    </rPh>
    <rPh sb="83" eb="84">
      <t>レツ</t>
    </rPh>
    <rPh sb="86" eb="90">
      <t>ヘンコウカヒ</t>
    </rPh>
    <rPh sb="91" eb="92">
      <t>レツ</t>
    </rPh>
    <rPh sb="94" eb="96">
      <t>ブンリ</t>
    </rPh>
    <rPh sb="102" eb="104">
      <t>カヘン</t>
    </rPh>
    <rPh sb="104" eb="106">
      <t>コウモク</t>
    </rPh>
    <rPh sb="110" eb="111">
      <t>ガワ</t>
    </rPh>
    <rPh sb="112" eb="114">
      <t>キイロ</t>
    </rPh>
    <rPh sb="115" eb="117">
      <t>セッテイ</t>
    </rPh>
    <phoneticPr fontId="3"/>
  </si>
  <si>
    <t xml:space="preserve">■34_リスト処理属性管理
・RSV_FLG2を「2」⇒「3」に修正
・RSV_FLG3に「Y」を設定（RSV_FLG2=2,3の場合は「N」を設定）
</t>
    <phoneticPr fontId="3"/>
  </si>
  <si>
    <t>設定確認時修正</t>
    <phoneticPr fontId="3"/>
  </si>
  <si>
    <t xml:space="preserve">■34_リスト処理属性管理
RSV_FLG3を以下方針で修正
・RSV_FLG2=2,3の場合、"N"に設定
・LIST_TYPEがNPA,NPC,NPIの場合、"N"に設定
※上記どちらでもない場合、"Yに設定
</t>
    <phoneticPr fontId="3"/>
  </si>
  <si>
    <t xml:space="preserve">検索対象者一覧ファイル関連の修正
</t>
    <phoneticPr fontId="3"/>
  </si>
  <si>
    <t xml:space="preserve">■10_実行権限マスタ
・EXEC_AUTH_ID=523、DEAL_ID=27を追加
・「検索対象者一覧ファイル」⇒「一括フィルタリング」に修正
■11_プロファイル設定
・PRF_ID=2,3にEXEC_AUTH_ID=523を追加
■13_ファイル属性設定
・EXEC_AUTH_ID=523、FILE_ATTR=Eを追加
</t>
    <phoneticPr fontId="3"/>
  </si>
  <si>
    <t>リスト前処理不具合対応</t>
    <rPh sb="3" eb="6">
      <t>マエショリ</t>
    </rPh>
    <rPh sb="6" eb="11">
      <t>フグアイタイオウ</t>
    </rPh>
    <phoneticPr fontId="3"/>
  </si>
  <si>
    <t xml:space="preserve">■23_フィルタリング定義マスタ
■28_シミュレーション定義マスタ
・OFACウォッチリスト名を「OFAC」⇒「OFC」に修正
</t>
    <rPh sb="47" eb="48">
      <t>メイ</t>
    </rPh>
    <rPh sb="62" eb="64">
      <t>シュウセイ</t>
    </rPh>
    <phoneticPr fontId="3"/>
  </si>
  <si>
    <t>横浜銀行様用出荷設定</t>
    <rPh sb="0" eb="2">
      <t>ヨコハマ</t>
    </rPh>
    <rPh sb="2" eb="4">
      <t>ギンコウ</t>
    </rPh>
    <phoneticPr fontId="3"/>
  </si>
  <si>
    <t>シミュレーション動作確認不具合対応</t>
    <rPh sb="8" eb="12">
      <t>ドウサカクニン</t>
    </rPh>
    <rPh sb="12" eb="15">
      <t>フグアイ</t>
    </rPh>
    <rPh sb="15" eb="17">
      <t>タイオウ</t>
    </rPh>
    <phoneticPr fontId="3"/>
  </si>
  <si>
    <t>C:\sim_filter\parm\aml01\combi_OFAC_aml01_batch.csv</t>
    <phoneticPr fontId="3"/>
  </si>
  <si>
    <t xml:space="preserve">■28_シミュレーション定義マスタ
COMBI_FILE_BATCHの設定内容をwatchlistからcombiファイルに修正
</t>
    <rPh sb="35" eb="39">
      <t>セッテイナイヨウ</t>
    </rPh>
    <rPh sb="61" eb="63">
      <t>シュウセイ</t>
    </rPh>
    <phoneticPr fontId="3"/>
  </si>
  <si>
    <t>IMP_PROC_ORDER</t>
    <phoneticPr fontId="3"/>
  </si>
  <si>
    <t>C:\LIST_BATCH\bin\ListFormatUp.bat ZENGIN_SEIHO</t>
    <phoneticPr fontId="3"/>
  </si>
  <si>
    <t>C:\LIST_BATCH\bin\ListFormatUp.bat ZENGIN_SONPO</t>
    <phoneticPr fontId="3"/>
  </si>
  <si>
    <t>C:\LIST_BATCH\bin\ListFormatUp.bat ORIGINAL</t>
    <phoneticPr fontId="3"/>
  </si>
  <si>
    <t>PKG標準値の修正取込み</t>
  </si>
  <si>
    <t xml:space="preserve">■35_リスト取込マスタ
・「IMP_PROC_ORDER=1」のカラム「CALL_PROC」内の引数("OFF OFF")を削除
・「IMP_PROC_ORDER=1」のカラム「CALL_PROC」内の"リスト名略称"を"Origin"に修正
</t>
    <phoneticPr fontId="3"/>
  </si>
  <si>
    <t>複数DJリスト取込対応</t>
    <rPh sb="0" eb="2">
      <t>フクスウ</t>
    </rPh>
    <rPh sb="7" eb="9">
      <t>トリコミ</t>
    </rPh>
    <rPh sb="9" eb="11">
      <t>タイオウ</t>
    </rPh>
    <phoneticPr fontId="3"/>
  </si>
  <si>
    <t>C:\LIST_BATCH\bin\DJListImportFO.bat</t>
  </si>
  <si>
    <t>C:\LIST_BATCH\bin\DJListImportFO2.bat</t>
  </si>
  <si>
    <t>C:\LIST_BATCH\bin\PEPsImport.bat</t>
  </si>
  <si>
    <t>C:\LIST_BATCH\bin\PEPsImport2.bat</t>
  </si>
  <si>
    <t xml:space="preserve">■34_リスト処理属性管理
・DSE,DSH,DGP,DKPの"RSV_FLG2"を「1」⇒「3」に修正
・DSE,DSH,DGP,DKPの"RSV_FLG3"を「Y」⇒「N」に修正
■35_リスト取込マスタ
「IMP_PROC_ORDER=1」のカラム「CALL_PROC」内のコマンドを以下のように修正
・LST_ID=9：DJリスト取込処理を呼び出すように修正
・LST_ID=10：複製したDJリスト取込処理を呼び出すように修正
・LST_ID=11：DJ PEPsリスト取込処理を呼び出すように修正
・LST_ID=12：複製したDJ PEPsリスト取込処理を呼び出すように修正
</t>
    <phoneticPr fontId="3"/>
  </si>
  <si>
    <t>C:\LIST_BATCH\bin\ListFormatUp.bat JP</t>
    <phoneticPr fontId="3"/>
  </si>
  <si>
    <t>設定不備</t>
    <rPh sb="0" eb="4">
      <t>セッテイフビ</t>
    </rPh>
    <phoneticPr fontId="3"/>
  </si>
  <si>
    <t>三國</t>
    <rPh sb="0" eb="2">
      <t>ミクニ</t>
    </rPh>
    <phoneticPr fontId="3"/>
  </si>
  <si>
    <t>C:\sim_filter\parm\aml01\combi_DSE_aml01_batch.csv</t>
  </si>
  <si>
    <t>C:\sim_filter\parm\aml01\combi_DSH_aml01_batch.csv</t>
  </si>
  <si>
    <t>C:\sim_filter\parm\aml01\combi_DGP_aml01_batch.csv</t>
  </si>
  <si>
    <t>C:\sim_filter\parm\aml01\combi_DKP_aml01_batch.csv</t>
  </si>
  <si>
    <t>C:\sim_filter\parm\aml01\combi_ZSE_aml01_batch.csv</t>
  </si>
  <si>
    <t>C:\sim_filter\parm\aml01\combi_ZSO_aml01_batch.csv</t>
  </si>
  <si>
    <t>C:\sim_filter\parm\aml01\combi_ORG_aml01_batch.csv</t>
  </si>
  <si>
    <t>C:\sim_filter\parm\aml01\combi_OFAC_aml01_batch.csv</t>
  </si>
  <si>
    <t>■14_通番管理
「SEQ_NO_NAME」=「検索対象者一覧ファイル」の値を「一括フィルタリング」に修正
■28_シミュレーション定義マスタ
「COMBI_FILE_BATCH」に記載したパスが間違ったため、下記のように修正。
修正前：C:\sim_filter\parm\batch\amlxx\～～
修正後：C:\sim_filter\parm\amlxx\～～</t>
    <rPh sb="51" eb="53">
      <t>シュウセイ</t>
    </rPh>
    <rPh sb="92" eb="94">
      <t>キサイ</t>
    </rPh>
    <rPh sb="99" eb="101">
      <t>マチガ</t>
    </rPh>
    <rPh sb="106" eb="108">
      <t>カキ</t>
    </rPh>
    <rPh sb="112" eb="114">
      <t>シュウセイ</t>
    </rPh>
    <rPh sb="116" eb="119">
      <t>シュウセイマエ</t>
    </rPh>
    <rPh sb="154" eb="157">
      <t>シュウセイゴ</t>
    </rPh>
    <phoneticPr fontId="3"/>
  </si>
  <si>
    <t>画面アップロード対象のリスト設定内容変更</t>
    <rPh sb="0" eb="2">
      <t>ガメン</t>
    </rPh>
    <rPh sb="8" eb="10">
      <t>タイショウ</t>
    </rPh>
    <rPh sb="14" eb="16">
      <t>セッテイ</t>
    </rPh>
    <rPh sb="16" eb="18">
      <t>ナイヨウ</t>
    </rPh>
    <rPh sb="18" eb="20">
      <t>ヘンコウ</t>
    </rPh>
    <phoneticPr fontId="3"/>
  </si>
  <si>
    <t>■34_リスト処理属性管理
・LST_ID=1～3、9～12、15のレコードのRSV_FLG1を1に修正。</t>
    <phoneticPr fontId="3"/>
  </si>
  <si>
    <t>登録済リスト参照画面の表示不具合対応</t>
    <rPh sb="0" eb="3">
      <t>トウロクズ</t>
    </rPh>
    <rPh sb="6" eb="10">
      <t>サンショウガメン</t>
    </rPh>
    <rPh sb="11" eb="13">
      <t>ヒョウジ</t>
    </rPh>
    <rPh sb="13" eb="16">
      <t>フグアイ</t>
    </rPh>
    <rPh sb="16" eb="18">
      <t>タイオウ</t>
    </rPh>
    <phoneticPr fontId="3"/>
  </si>
  <si>
    <t xml:space="preserve">■21_リスト登録情報
・各リストのおける初期値を登録
</t>
    <rPh sb="13" eb="14">
      <t>カク</t>
    </rPh>
    <rPh sb="21" eb="24">
      <t>ショキチ</t>
    </rPh>
    <rPh sb="25" eb="27">
      <t>トウロク</t>
    </rPh>
    <phoneticPr fontId="3"/>
  </si>
  <si>
    <t>「運用ファイルアップロード」画面の非表示対応</t>
    <rPh sb="14" eb="16">
      <t>ガメン</t>
    </rPh>
    <rPh sb="17" eb="20">
      <t>ヒヒョウジ</t>
    </rPh>
    <rPh sb="20" eb="22">
      <t>タイオウ</t>
    </rPh>
    <phoneticPr fontId="3"/>
  </si>
  <si>
    <t xml:space="preserve">■11_プロファイル設定
・"EXEC_AUTH_ID=63"のレコード削除
</t>
    <rPh sb="36" eb="38">
      <t>サクジョ</t>
    </rPh>
    <phoneticPr fontId="3"/>
  </si>
  <si>
    <t>C:\sim_filter\list\watchList\exec\ORG1_integratedList.txt</t>
    <phoneticPr fontId="3"/>
  </si>
  <si>
    <t>URL連携フィルタリング</t>
    <phoneticPr fontId="3"/>
  </si>
  <si>
    <t>URL連携フィルタリング</t>
    <rPh sb="3" eb="5">
      <t>レンケイ</t>
    </rPh>
    <phoneticPr fontId="3"/>
  </si>
  <si>
    <t>検索対象者一覧アップロード</t>
    <phoneticPr fontId="3"/>
  </si>
  <si>
    <t>ホワイトリスト登録・削除確認画面</t>
    <rPh sb="10" eb="12">
      <t>サクジョ</t>
    </rPh>
    <phoneticPr fontId="3"/>
  </si>
  <si>
    <t>バッチ判定画面</t>
    <phoneticPr fontId="3"/>
  </si>
  <si>
    <t>バッチ確認画面</t>
    <rPh sb="3" eb="5">
      <t>カクニン</t>
    </rPh>
    <rPh sb="5" eb="7">
      <t>ガメン</t>
    </rPh>
    <phoneticPr fontId="3"/>
  </si>
  <si>
    <t>リアルタイム確認画面</t>
    <rPh sb="6" eb="8">
      <t>カクニン</t>
    </rPh>
    <rPh sb="8" eb="10">
      <t>ガメン</t>
    </rPh>
    <phoneticPr fontId="3"/>
  </si>
  <si>
    <t>検索対象者一覧アップロード</t>
    <rPh sb="0" eb="2">
      <t>ケンサク</t>
    </rPh>
    <rPh sb="2" eb="4">
      <t>タイショウ</t>
    </rPh>
    <rPh sb="4" eb="5">
      <t>シャ</t>
    </rPh>
    <rPh sb="5" eb="7">
      <t>イチラン</t>
    </rPh>
    <phoneticPr fontId="3"/>
  </si>
  <si>
    <t>担当者(判定権限あり)</t>
    <rPh sb="0" eb="3">
      <t>タントウシャ</t>
    </rPh>
    <rPh sb="4" eb="6">
      <t>ハンテイ</t>
    </rPh>
    <rPh sb="6" eb="8">
      <t>ケンゲン</t>
    </rPh>
    <phoneticPr fontId="3"/>
  </si>
  <si>
    <t>担当者(判定権限なし)</t>
    <rPh sb="0" eb="3">
      <t>タントウシャ</t>
    </rPh>
    <rPh sb="4" eb="6">
      <t>ハンテイ</t>
    </rPh>
    <rPh sb="6" eb="8">
      <t>ケンゲン</t>
    </rPh>
    <phoneticPr fontId="3"/>
  </si>
  <si>
    <t>PKG標準は固定。（一律登録なしだがTBLは必要。）</t>
    <rPh sb="3" eb="5">
      <t>ヒョウジュン</t>
    </rPh>
    <rPh sb="6" eb="8">
      <t>コテイ</t>
    </rPh>
    <rPh sb="10" eb="12">
      <t>イチリツ</t>
    </rPh>
    <rPh sb="12" eb="14">
      <t>トウロク</t>
    </rPh>
    <rPh sb="22" eb="24">
      <t>ヒツヨウ</t>
    </rPh>
    <phoneticPr fontId="3"/>
  </si>
  <si>
    <t>■14_通番管理
以下のレコードはPKG標準では不要のため削除。
・FACTIVA_SANC
・ORG</t>
    <rPh sb="9" eb="11">
      <t>イカ</t>
    </rPh>
    <rPh sb="20" eb="22">
      <t>ヒョウジュン</t>
    </rPh>
    <rPh sb="24" eb="26">
      <t>フヨウ</t>
    </rPh>
    <rPh sb="29" eb="31">
      <t>サクジョ</t>
    </rPh>
    <phoneticPr fontId="3"/>
  </si>
  <si>
    <t>V5開発対応
CR-0018不具合対応</t>
    <rPh sb="2" eb="6">
      <t>カイハツタイオウ</t>
    </rPh>
    <rPh sb="14" eb="19">
      <t>フグアイタイオウ</t>
    </rPh>
    <phoneticPr fontId="3"/>
  </si>
  <si>
    <t>①■10_実行権限マスタ
8_取引マスタのDEAL_ID=16(共通リスト登録日照会)を削除したのでそれに伴い下記を削除
DEAL_ID=16(共通リスト登録日照会)
②■21_リスト登録情報
LST_ID=1のレコードのHST_SAVE_MONTH=60→HST_SAVE_MONTH=12に変更</t>
    <rPh sb="44" eb="46">
      <t>サクジョ</t>
    </rPh>
    <rPh sb="53" eb="54">
      <t>トモナ</t>
    </rPh>
    <rPh sb="55" eb="57">
      <t>カキ</t>
    </rPh>
    <rPh sb="58" eb="60">
      <t>サクジョ</t>
    </rPh>
    <rPh sb="147" eb="149">
      <t>ヘンコウ</t>
    </rPh>
    <phoneticPr fontId="3"/>
  </si>
  <si>
    <t>貝塚瞬</t>
    <rPh sb="0" eb="3">
      <t>カイヅカシュン</t>
    </rPh>
    <phoneticPr fontId="3"/>
  </si>
  <si>
    <t>V5開発対応
∟OFV5.0-CR-0018_差分フィルタリング仕様変更</t>
    <rPh sb="2" eb="4">
      <t>カイハツ</t>
    </rPh>
    <rPh sb="4" eb="6">
      <t>タイオウ</t>
    </rPh>
    <rPh sb="23" eb="25">
      <t>サブン</t>
    </rPh>
    <rPh sb="32" eb="34">
      <t>シヨウ</t>
    </rPh>
    <rPh sb="34" eb="36">
      <t>ヘンコウ</t>
    </rPh>
    <phoneticPr fontId="3"/>
  </si>
  <si>
    <t>■12_ファイル属性管理
以下のカラムのデフォルト値をNからYへ変更
PAST_APPLY_TYPE、FORCE_PAST_FLAG</t>
    <rPh sb="13" eb="15">
      <t>イカ</t>
    </rPh>
    <rPh sb="25" eb="26">
      <t>アタイ</t>
    </rPh>
    <rPh sb="32" eb="34">
      <t>ヘンコウ</t>
    </rPh>
    <phoneticPr fontId="3"/>
  </si>
  <si>
    <t>V5開発対応
∟OFV5.0-CR-0019_DJ制裁者リスト夜間取込の差分対応</t>
    <rPh sb="2" eb="4">
      <t>カイハツ</t>
    </rPh>
    <rPh sb="4" eb="6">
      <t>タイオウ</t>
    </rPh>
    <rPh sb="25" eb="27">
      <t>セイサイ</t>
    </rPh>
    <rPh sb="27" eb="28">
      <t>シャ</t>
    </rPh>
    <rPh sb="31" eb="33">
      <t>ヤカン</t>
    </rPh>
    <rPh sb="33" eb="35">
      <t>トリコミ</t>
    </rPh>
    <rPh sb="36" eb="38">
      <t>サブン</t>
    </rPh>
    <rPh sb="38" eb="40">
      <t>タイオウ</t>
    </rPh>
    <phoneticPr fontId="3"/>
  </si>
  <si>
    <t>■34_リスト処理属性管理
LST_ID=4のレコードのFILE_NAME=dowjones.xml→FILE_NAME=dowjones_peps.xmlに変更</t>
    <phoneticPr fontId="3"/>
  </si>
  <si>
    <t>検索対象者中断処理対応</t>
    <rPh sb="0" eb="5">
      <t>ケンサクタイショウシャ</t>
    </rPh>
    <rPh sb="5" eb="9">
      <t>チュウダンショリ</t>
    </rPh>
    <rPh sb="9" eb="11">
      <t>タイオウ</t>
    </rPh>
    <phoneticPr fontId="3"/>
  </si>
  <si>
    <t>■36_バッチフィルタリング中断管理
SEARCH_BAT_SAS_FLG 追加</t>
    <rPh sb="38" eb="40">
      <t>ツイカ</t>
    </rPh>
    <phoneticPr fontId="3"/>
  </si>
  <si>
    <t>2024/12/26
(2025/2/13)</t>
    <phoneticPr fontId="3"/>
  </si>
  <si>
    <t>官
(田中 伶奈
マージ対応)</t>
    <rPh sb="0" eb="1">
      <t>カン</t>
    </rPh>
    <rPh sb="3" eb="5">
      <t>タナカ</t>
    </rPh>
    <rPh sb="6" eb="7">
      <t>レイ</t>
    </rPh>
    <rPh sb="7" eb="8">
      <t>ナ</t>
    </rPh>
    <rPh sb="12" eb="14">
      <t>タイオウ</t>
    </rPh>
    <phoneticPr fontId="3"/>
  </si>
  <si>
    <t>dowjones_peps.xml</t>
    <phoneticPr fontId="3"/>
  </si>
  <si>
    <t>SEARCH_BAT_SAS_FLG</t>
    <phoneticPr fontId="3"/>
  </si>
  <si>
    <t xml:space="preserve">■23_フィルタリング定義マスタ
■28_シミュレーション定義マスタ
・OFACウォッチリスト名を「OFC」⇒「OFAC」に修正
</t>
    <rPh sb="47" eb="48">
      <t>メイ</t>
    </rPh>
    <rPh sb="62" eb="64">
      <t>シュウセイ</t>
    </rPh>
    <phoneticPr fontId="3"/>
  </si>
  <si>
    <t>SI設定修正</t>
    <rPh sb="2" eb="4">
      <t>セッテイ</t>
    </rPh>
    <rPh sb="4" eb="6">
      <t>シュウセイ</t>
    </rPh>
    <phoneticPr fontId="3"/>
  </si>
  <si>
    <r>
      <t>C:\sim_filter\list\watchList\exec\OF</t>
    </r>
    <r>
      <rPr>
        <sz val="10"/>
        <color rgb="FFFF0000"/>
        <rFont val="ＭＳ Ｐゴシック"/>
        <family val="3"/>
        <charset val="128"/>
      </rPr>
      <t>A</t>
    </r>
    <r>
      <rPr>
        <sz val="10"/>
        <rFont val="ＭＳ Ｐゴシック"/>
        <family val="3"/>
        <charset val="128"/>
      </rPr>
      <t>C_integratedList.txt</t>
    </r>
    <phoneticPr fontId="3"/>
  </si>
  <si>
    <t xml:space="preserve">■35_リスト取込マスタ
・LST_ID：7のCALL_PROCを「C:\LIST_BATCH\bin\ListFormatUp.bat ASC」 ⇒ 「C:\LIST_BATCH\bin\ListFormatUp.bat ASI」に修正
・LST_ID：8のCALL_PROCを「C:\LIST_BATCH\bin\ListFormatUp.bat ASI」 ⇒ 「C:\LIST_BATCH\bin\ListFormatUp.bat ASC」に修正
</t>
    <rPh sb="7" eb="9">
      <t>トリコミ</t>
    </rPh>
    <rPh sb="224" eb="226">
      <t>シュウセイ</t>
    </rPh>
    <phoneticPr fontId="3"/>
  </si>
  <si>
    <t>9999</t>
    <phoneticPr fontId="3"/>
  </si>
  <si>
    <t xml:space="preserve">■5_部店マスタ
「全ての部店」のUNIT_CODEを001⇒9999に修正
</t>
    <rPh sb="10" eb="11">
      <t>スベ</t>
    </rPh>
    <rPh sb="13" eb="15">
      <t>ブテン</t>
    </rPh>
    <rPh sb="36" eb="38">
      <t>シュウセイ</t>
    </rPh>
    <phoneticPr fontId="3"/>
  </si>
  <si>
    <t>田中</t>
    <rPh sb="0" eb="2">
      <t>タナカ</t>
    </rPh>
    <phoneticPr fontId="3"/>
  </si>
  <si>
    <t>V5開発対応
OFV5.0-CR-0039_未判定放置不具合</t>
    <phoneticPr fontId="3"/>
  </si>
  <si>
    <t>■12_ファイル属性管理
検索対象者一覧ファイルは過去判定をする必要がないため、下記の設定値をY→Nに修正。
PAST_APPLY_TYPE, FORCE_PAST_FLAG</t>
    <rPh sb="8" eb="10">
      <t>ゾクセイ</t>
    </rPh>
    <rPh sb="10" eb="12">
      <t>カンリ</t>
    </rPh>
    <rPh sb="13" eb="17">
      <t>ケンサクタイショウ</t>
    </rPh>
    <rPh sb="17" eb="18">
      <t>シャ</t>
    </rPh>
    <rPh sb="18" eb="20">
      <t>イチラン</t>
    </rPh>
    <rPh sb="25" eb="29">
      <t>カコハンテイ</t>
    </rPh>
    <rPh sb="32" eb="34">
      <t>ヒツヨウ</t>
    </rPh>
    <rPh sb="40" eb="42">
      <t>カキ</t>
    </rPh>
    <rPh sb="43" eb="46">
      <t>セッテイチ</t>
    </rPh>
    <rPh sb="51" eb="53">
      <t>シュウセイ</t>
    </rPh>
    <phoneticPr fontId="3"/>
  </si>
  <si>
    <t>RSV_FLG2</t>
    <phoneticPr fontId="3"/>
  </si>
  <si>
    <t>■34_リスト処理属性管理
LST_ID「1」、「9」、「10」、「11」、「12」のRSV_FLG2「3」⇒「2」に修正</t>
    <phoneticPr fontId="3"/>
  </si>
  <si>
    <r>
      <t>C:\sim_filter\list\watchList\exec\</t>
    </r>
    <r>
      <rPr>
        <sz val="10"/>
        <color rgb="FFFF0000"/>
        <rFont val="ＭＳ Ｐゴシック"/>
        <family val="3"/>
        <charset val="128"/>
      </rPr>
      <t>MOF</t>
    </r>
    <r>
      <rPr>
        <sz val="10"/>
        <rFont val="ＭＳ Ｐゴシック"/>
        <family val="3"/>
        <charset val="128"/>
      </rPr>
      <t>_integratedList.txt</t>
    </r>
    <phoneticPr fontId="3"/>
  </si>
  <si>
    <r>
      <t>C:\sim_filter\parm\aml01\combi_</t>
    </r>
    <r>
      <rPr>
        <sz val="10"/>
        <color rgb="FFFF0000"/>
        <rFont val="ＭＳ Ｐゴシック"/>
        <family val="3"/>
        <charset val="128"/>
      </rPr>
      <t>MOF</t>
    </r>
    <r>
      <rPr>
        <sz val="10"/>
        <rFont val="ＭＳ Ｐゴシック"/>
        <family val="3"/>
        <charset val="128"/>
      </rPr>
      <t>_aml01_batch.csv</t>
    </r>
    <phoneticPr fontId="3"/>
  </si>
  <si>
    <r>
      <t xml:space="preserve">C:\LIST_BATCH\bin\ListFormatUp.bat </t>
    </r>
    <r>
      <rPr>
        <sz val="10"/>
        <color rgb="FFFF0000"/>
        <rFont val="ＭＳ Ｐゴシック"/>
        <family val="3"/>
        <charset val="128"/>
      </rPr>
      <t>MOF</t>
    </r>
    <phoneticPr fontId="3"/>
  </si>
  <si>
    <t>利用リスト変更対応</t>
    <rPh sb="0" eb="2">
      <t>リヨウ</t>
    </rPh>
    <rPh sb="5" eb="7">
      <t>ヘンコウ</t>
    </rPh>
    <rPh sb="7" eb="9">
      <t>タイオウ</t>
    </rPh>
    <phoneticPr fontId="3"/>
  </si>
  <si>
    <t>以下のシートに記載をJU→MOFに修正
　15_リスト発行元マスタ
　23_フィルタリング定義マスタ
　28_シミュレーション定義マスタ
　34_リスト処理属性管理
　35_リスト取込マスタ</t>
    <rPh sb="0" eb="2">
      <t>イカ</t>
    </rPh>
    <rPh sb="7" eb="9">
      <t>キサイ</t>
    </rPh>
    <rPh sb="17" eb="19">
      <t>シュウセイ</t>
    </rPh>
    <phoneticPr fontId="3"/>
  </si>
  <si>
    <t>品川</t>
    <rPh sb="0" eb="2">
      <t>シナガワ</t>
    </rPh>
    <phoneticPr fontId="3"/>
  </si>
  <si>
    <t>MOF.csv</t>
    <phoneticPr fontId="3"/>
  </si>
  <si>
    <t xml:space="preserve">■34_リスト処理属性管理
LST_ID「1」、「2」、「3」、「9」、「10」、「11」、「12」のRSV_FLG1「1」⇒「0」に修正
LST_ID「9」、「10」、「11」、「12」のUPD_TYPE_SET_FLG「1」⇒「2」に修正
</t>
    <phoneticPr fontId="3"/>
  </si>
  <si>
    <t>自動DLリスト連携対象リストのWEBアップロード</t>
    <rPh sb="0" eb="2">
      <t>ジドウ</t>
    </rPh>
    <rPh sb="7" eb="9">
      <t>レンケイ</t>
    </rPh>
    <rPh sb="9" eb="11">
      <t>タイショウ</t>
    </rPh>
    <phoneticPr fontId="3"/>
  </si>
  <si>
    <t>リストアップロード時処理結果出力</t>
    <rPh sb="9" eb="10">
      <t>ジ</t>
    </rPh>
    <rPh sb="10" eb="12">
      <t>ショリ</t>
    </rPh>
    <rPh sb="12" eb="14">
      <t>ケッカ</t>
    </rPh>
    <rPh sb="14" eb="16">
      <t>シュツリョク</t>
    </rPh>
    <phoneticPr fontId="3"/>
  </si>
  <si>
    <t>部店変更</t>
    <rPh sb="0" eb="4">
      <t>ブテンヘンコウ</t>
    </rPh>
    <phoneticPr fontId="3"/>
  </si>
  <si>
    <t>ファイル属性追加</t>
    <phoneticPr fontId="3"/>
  </si>
  <si>
    <t>ＩＴソリューション部</t>
    <phoneticPr fontId="3"/>
  </si>
  <si>
    <t>秘書室</t>
    <phoneticPr fontId="3"/>
  </si>
  <si>
    <t>経営企画部生産性向上推進室</t>
    <phoneticPr fontId="3"/>
  </si>
  <si>
    <t>市場営業部セールス＆トレーディ</t>
    <phoneticPr fontId="3"/>
  </si>
  <si>
    <t>吉祥寺住宅ローンセンター</t>
    <phoneticPr fontId="3"/>
  </si>
  <si>
    <t>F</t>
    <phoneticPr fontId="3"/>
  </si>
  <si>
    <t>G</t>
  </si>
  <si>
    <t>H</t>
    <phoneticPr fontId="3"/>
  </si>
  <si>
    <t>J</t>
    <phoneticPr fontId="3"/>
  </si>
  <si>
    <t>L</t>
  </si>
  <si>
    <t>M</t>
  </si>
  <si>
    <t>一括フィルタリング①</t>
    <rPh sb="0" eb="2">
      <t>イッカツ</t>
    </rPh>
    <phoneticPr fontId="3"/>
  </si>
  <si>
    <t>G</t>
    <phoneticPr fontId="3"/>
  </si>
  <si>
    <t>L</t>
    <phoneticPr fontId="3"/>
  </si>
  <si>
    <t>M</t>
    <phoneticPr fontId="3"/>
  </si>
  <si>
    <t>一括フィルタリング②</t>
  </si>
  <si>
    <t>一括フィルタリング③</t>
  </si>
  <si>
    <t>一括フィルタリング④</t>
  </si>
  <si>
    <t>一括フィルタリング⑤</t>
  </si>
  <si>
    <t>一括フィルタリング⑥</t>
  </si>
  <si>
    <t>一括フィルタリング⑦</t>
  </si>
  <si>
    <t>一括フィルタリング⑧</t>
  </si>
  <si>
    <t>一括フィルタリング⑨</t>
  </si>
  <si>
    <t>一括フィルタリング⑩</t>
  </si>
  <si>
    <t>一括フィルタリング①</t>
    <phoneticPr fontId="3"/>
  </si>
  <si>
    <t>一括フィルタリング⑩</t>
    <phoneticPr fontId="3"/>
  </si>
  <si>
    <t>I</t>
    <phoneticPr fontId="3"/>
  </si>
  <si>
    <t>J</t>
    <phoneticPr fontId="3"/>
  </si>
  <si>
    <t>K</t>
    <phoneticPr fontId="3"/>
  </si>
  <si>
    <t>L</t>
    <phoneticPr fontId="3"/>
  </si>
  <si>
    <t>M</t>
    <phoneticPr fontId="3"/>
  </si>
  <si>
    <t>N</t>
    <phoneticPr fontId="3"/>
  </si>
  <si>
    <t>■10_実行権限マスタ
EXEC_AUTH_ID「521」～「523」のEXEC_AUTH_NAME「一括フィルタリング」→「一括フィルタリング①」に変更
EXEC_AUTH_ID「524」～「550」を追加
■11_プロファイル設定
PRF_ID「2」のEXEC_AUTH_ID「524」～「550」追加
PRF_ID「3」のEXEC_AUTH_ID「524」～「550」追加
PRF_ID「4」のEXEC_AUTH_ID「524」～「549」追加　※「526」、「529」、「532」、「535」、「538」、「541」、「544」、「547」を除く
PRF_ID「5」のEXEC_AUTH_ID「524」～「549」追加　※「526」、「529」、「532」、「535」、「538」、「541」、「544」、「547」を除く
■12_ファイル属性管理
FILE_ATTR「E」のDISP_NAME「一括フィルタリング」→「一括フィルタリング①」に変更
FILE_ATTR「F」～「N」を追加
■13_ファイル属性設定
EXEC_AUTH_ID「524」～「550」を追加
■14_通番管理
SEQ_NO_NAME「一括フィルタリング」→「一括フィルタリング①」に変更
SEQ_NO_NAME「一括フィルタリング②～⑩」を追加
■26_CIFファイルフィルタリング設定
FILE_ATTR「F」～「N」を追加</t>
    <phoneticPr fontId="3"/>
  </si>
  <si>
    <t>testA</t>
    <phoneticPr fontId="3"/>
  </si>
  <si>
    <t>testB</t>
    <phoneticPr fontId="3"/>
  </si>
  <si>
    <t>testC</t>
    <phoneticPr fontId="3"/>
  </si>
  <si>
    <t>testE</t>
    <phoneticPr fontId="3"/>
  </si>
  <si>
    <t>testF</t>
    <phoneticPr fontId="3"/>
  </si>
  <si>
    <t>試行用本店営業部</t>
  </si>
  <si>
    <t>試行用新横浜支店</t>
  </si>
  <si>
    <t>試行用リスク管理部</t>
  </si>
  <si>
    <t>試行用融資部</t>
  </si>
  <si>
    <t>試行用事務サービス部</t>
  </si>
  <si>
    <t>■5_部店マスタ
UNIT_CODE「testA」、「testB」、「testC」、「testE」、「testF」追加
■25_部店フィルタリング設定
UNIT_ID「555」「556」「557」「558」「559」追加</t>
    <rPh sb="57" eb="59">
      <t>ツイカ</t>
    </rPh>
    <phoneticPr fontId="3"/>
  </si>
  <si>
    <t>部店追加</t>
    <rPh sb="0" eb="1">
      <t>ブ</t>
    </rPh>
    <rPh sb="1" eb="2">
      <t>テン</t>
    </rPh>
    <rPh sb="2" eb="4">
      <t>ツイカ</t>
    </rPh>
    <phoneticPr fontId="3"/>
  </si>
  <si>
    <t>■5_部店マスタ
UNIT_CODE「00001」削除
UNIT_CODE「11100」、「12008」、「13606」、「91510」追加
UNIT_CODE「14800」のUNIT_NAME「ＩＣＴ推進部」⇒「ＩＴソリューション部」に修正
UNIT_CODE「14801」のUNIT_NAME「ＩＣＴ推進部セキュリティ統括室」⇒「ＩＴソリューション部セキュリティ統括室」に修正
■25_部店フィルタリング設定
UNIT_ID「272」削除
UNIT_ID「560」「561」「562」「563」追加</t>
    <rPh sb="25" eb="27">
      <t>サクジョ</t>
    </rPh>
    <rPh sb="68" eb="70">
      <t>ツイカ</t>
    </rPh>
    <rPh sb="119" eb="121">
      <t>シュウセイツイカ</t>
    </rPh>
    <phoneticPr fontId="3"/>
  </si>
  <si>
    <t>■1_プロファイルマスタ
PRF_ID「8」追加</t>
    <rPh sb="22" eb="24">
      <t>ツイカ</t>
    </rPh>
    <phoneticPr fontId="3"/>
  </si>
  <si>
    <t>プロファイル追加</t>
    <rPh sb="6" eb="8">
      <t>ツイカ</t>
    </rPh>
    <phoneticPr fontId="3"/>
  </si>
  <si>
    <t>0008</t>
    <phoneticPr fontId="3"/>
  </si>
  <si>
    <t>ロールなし</t>
    <phoneticPr fontId="3"/>
  </si>
  <si>
    <t>財務省</t>
    <phoneticPr fontId="3"/>
  </si>
  <si>
    <t>経営企画部ＡＩ・ＩＴ戦略統括室</t>
    <phoneticPr fontId="3"/>
  </si>
  <si>
    <t>営業本部営業本部事務局</t>
  </si>
  <si>
    <t>営業本部ネットワーク戦略室</t>
  </si>
  <si>
    <t>営業本部お客さま相談室</t>
  </si>
  <si>
    <t>ソリューション営業部コーポレートアドバイザリー室</t>
  </si>
  <si>
    <t>営業戦略部金融資産コンサルティング室</t>
  </si>
  <si>
    <t>リテール戦略部デジタル戦略企画室</t>
  </si>
  <si>
    <t>ダイレクトソリューション部ビジネスソリューションセンター</t>
  </si>
  <si>
    <t>セキュリティ統括部</t>
  </si>
  <si>
    <t>リスク管理部与信企画室</t>
  </si>
  <si>
    <t>リスク管理部統合リスク管理室</t>
  </si>
  <si>
    <t>リスク管理部コンプライアンス統括室</t>
  </si>
  <si>
    <t>コールセンター（ＴＣＩ）</t>
  </si>
  <si>
    <t>2026/04/07 00:00:00</t>
    <phoneticPr fontId="3"/>
  </si>
  <si>
    <t>リテール戦略部（デジタル推進トレーニー）</t>
    <phoneticPr fontId="3"/>
  </si>
  <si>
    <t>リテール戦略部</t>
  </si>
  <si>
    <t>リテール戦略部法人マーケティング室</t>
  </si>
  <si>
    <t>リテール戦略部個人マーケティング室</t>
  </si>
  <si>
    <t>横浜ＦＧ</t>
    <phoneticPr fontId="3"/>
  </si>
  <si>
    <t>阿部</t>
    <rPh sb="0" eb="2">
      <t>アベ</t>
    </rPh>
    <phoneticPr fontId="3"/>
  </si>
  <si>
    <t xml:space="preserve">■5_部店マスタ
UNIT_CODE「12009」、「13101」、「13102」、「13103」、「13815」、「13906」、「14104」、「14110」、「14201」、「14900」、「15007」、「15008」、「15009」、「99963」追加
UNIT_CODE「13902」、「13903」、「13905」、「14801」、「15005」削除
UNIT_CODE「14100」のUNIT_NAME「デジタル戦略部」⇒「リテール戦略部」に修正
UNIT_CODE「14101」のUNIT_NAME「デジタル戦略部決済ビジネス戦略室」⇒「リテール戦略部法人マーケティング室」に修正
UNIT_CODE「14102」のUNIT_NAME「デジタル戦略部マーケティング戦略室」⇒「リテール戦略部個人マーケティング室」に修正
UNIT_CODE「99962」のUNIT_NAME「コンコルディアＦＧ」⇒「横浜ＦＧ」に修正
■25_部店フィルタリング設定
UNIT_ID「564」、「565」、「566」、「567」、「568」、「569」、「570」、「571」、「572」、「573」、「574」、「575」、「576」、「577」追加
UNIT_ID「299」、「300」、「302」、「310」、「314」削除
</t>
    <rPh sb="129" eb="131">
      <t>ツイカ</t>
    </rPh>
    <rPh sb="180" eb="182">
      <t>サクジョ</t>
    </rPh>
    <rPh sb="563" eb="565">
      <t>サクジョ</t>
    </rPh>
    <phoneticPr fontId="3"/>
  </si>
  <si>
    <t>警察庁リスト統合対応</t>
    <rPh sb="0" eb="3">
      <t>ケイサツチョウ</t>
    </rPh>
    <rPh sb="6" eb="8">
      <t>トウゴウ</t>
    </rPh>
    <rPh sb="8" eb="10">
      <t>タイオウ</t>
    </rPh>
    <phoneticPr fontId="3"/>
  </si>
  <si>
    <t>■24_リスト切替フィルタリング設定、25_部店フィルタリング設定、26_CIFファイルフィルタリング設定
FILTERING_DEF_ID「6」を削除
■23_フィルタリング定義マスタ
NPIのIS_ONLY_BATCHを「Y」に変更
■29_リスト権限マスタ
NPIのLIST_UPLOAD_AUTHを「N」に変更</t>
    <rPh sb="7" eb="9">
      <t>キリカエ</t>
    </rPh>
    <rPh sb="16" eb="18">
      <t>セッテイ</t>
    </rPh>
    <rPh sb="22" eb="23">
      <t>ブ</t>
    </rPh>
    <rPh sb="23" eb="24">
      <t>テン</t>
    </rPh>
    <rPh sb="31" eb="33">
      <t>セッテイ</t>
    </rPh>
    <rPh sb="51" eb="53">
      <t>セッテイ</t>
    </rPh>
    <rPh sb="117" eb="119">
      <t>ヘンコウ</t>
    </rPh>
    <rPh sb="128" eb="130">
      <t>ケンゲン</t>
    </rPh>
    <rPh sb="159" eb="161">
      <t>ヘンコウ</t>
    </rPh>
    <phoneticPr fontId="3"/>
  </si>
  <si>
    <t>0009</t>
    <phoneticPr fontId="3"/>
  </si>
  <si>
    <t>L＆F管理者（リスク管理部）</t>
    <phoneticPr fontId="3"/>
  </si>
  <si>
    <t>2026/12/24 00:00:00</t>
    <phoneticPr fontId="28"/>
  </si>
  <si>
    <t>0010</t>
    <phoneticPr fontId="3"/>
  </si>
  <si>
    <t>L＆F管理者（リスク管理部以外）</t>
    <phoneticPr fontId="3"/>
  </si>
  <si>
    <t>0011</t>
    <phoneticPr fontId="3"/>
  </si>
  <si>
    <t>L&amp;F担当者</t>
    <phoneticPr fontId="3"/>
  </si>
  <si>
    <t>LF001</t>
  </si>
  <si>
    <t>一括照合用</t>
    <rPh sb="0" eb="2">
      <t>イッカツ</t>
    </rPh>
    <rPh sb="2" eb="4">
      <t>ショウゴウ</t>
    </rPh>
    <rPh sb="4" eb="5">
      <t>ヨウ</t>
    </rPh>
    <phoneticPr fontId="28"/>
  </si>
  <si>
    <t>2026/12/24 00:00:00</t>
    <phoneticPr fontId="3"/>
  </si>
  <si>
    <t>LF002</t>
  </si>
  <si>
    <t>監査部</t>
    <rPh sb="0" eb="2">
      <t>カンサ</t>
    </rPh>
    <rPh sb="2" eb="3">
      <t>ブ</t>
    </rPh>
    <phoneticPr fontId="28"/>
  </si>
  <si>
    <t>LF003</t>
  </si>
  <si>
    <t>経営企画部</t>
    <rPh sb="0" eb="2">
      <t>ケイエイ</t>
    </rPh>
    <rPh sb="2" eb="4">
      <t>キカク</t>
    </rPh>
    <rPh sb="4" eb="5">
      <t>ブ</t>
    </rPh>
    <phoneticPr fontId="28"/>
  </si>
  <si>
    <t>LF004</t>
  </si>
  <si>
    <t>業務改革室</t>
    <rPh sb="0" eb="5">
      <t>ギョウムカイカクシツ</t>
    </rPh>
    <phoneticPr fontId="28"/>
  </si>
  <si>
    <t>LF005</t>
  </si>
  <si>
    <t>人財部</t>
    <rPh sb="0" eb="3">
      <t>ジンザイブ</t>
    </rPh>
    <phoneticPr fontId="28"/>
  </si>
  <si>
    <t>LF006</t>
  </si>
  <si>
    <t>リスク管理部</t>
    <rPh sb="3" eb="5">
      <t>カンリ</t>
    </rPh>
    <rPh sb="5" eb="6">
      <t>ブ</t>
    </rPh>
    <phoneticPr fontId="28"/>
  </si>
  <si>
    <t>LF007</t>
  </si>
  <si>
    <t>財務経理部</t>
    <rPh sb="0" eb="2">
      <t>ザイム</t>
    </rPh>
    <rPh sb="2" eb="4">
      <t>ケイリ</t>
    </rPh>
    <rPh sb="4" eb="5">
      <t>ブ</t>
    </rPh>
    <phoneticPr fontId="28"/>
  </si>
  <si>
    <t>LF008</t>
  </si>
  <si>
    <t>ＩＴソリューション部</t>
    <rPh sb="9" eb="10">
      <t>ブ</t>
    </rPh>
    <phoneticPr fontId="28"/>
  </si>
  <si>
    <t>LF009</t>
  </si>
  <si>
    <t>営業戦略部</t>
    <rPh sb="0" eb="2">
      <t>エイギョウ</t>
    </rPh>
    <rPh sb="2" eb="5">
      <t>センリャクブ</t>
    </rPh>
    <phoneticPr fontId="28"/>
  </si>
  <si>
    <t>LF010</t>
  </si>
  <si>
    <t>営業推進部</t>
    <rPh sb="0" eb="2">
      <t>エイギョウ</t>
    </rPh>
    <rPh sb="2" eb="4">
      <t>スイシン</t>
    </rPh>
    <rPh sb="4" eb="5">
      <t>ブ</t>
    </rPh>
    <phoneticPr fontId="28"/>
  </si>
  <si>
    <t>LF011</t>
  </si>
  <si>
    <t>与信企画室</t>
    <rPh sb="0" eb="2">
      <t>ヨシン</t>
    </rPh>
    <rPh sb="2" eb="5">
      <t>キカクシツ</t>
    </rPh>
    <phoneticPr fontId="28"/>
  </si>
  <si>
    <t>LF012</t>
  </si>
  <si>
    <t>融資第一部</t>
    <rPh sb="0" eb="2">
      <t>ユウシ</t>
    </rPh>
    <rPh sb="2" eb="4">
      <t>ダイイチ</t>
    </rPh>
    <rPh sb="4" eb="5">
      <t>ブ</t>
    </rPh>
    <phoneticPr fontId="28"/>
  </si>
  <si>
    <t>LF013</t>
  </si>
  <si>
    <t>融資第二部</t>
    <rPh sb="0" eb="2">
      <t>ユウシ</t>
    </rPh>
    <rPh sb="2" eb="4">
      <t>ダイニ</t>
    </rPh>
    <rPh sb="4" eb="5">
      <t>ブ</t>
    </rPh>
    <phoneticPr fontId="28"/>
  </si>
  <si>
    <t>LF014</t>
  </si>
  <si>
    <t>債権管理部</t>
    <rPh sb="0" eb="2">
      <t>サイケン</t>
    </rPh>
    <rPh sb="2" eb="4">
      <t>カンリ</t>
    </rPh>
    <rPh sb="4" eb="5">
      <t>ブ</t>
    </rPh>
    <phoneticPr fontId="28"/>
  </si>
  <si>
    <t>LF015</t>
  </si>
  <si>
    <t>本店営業第一部</t>
    <rPh sb="0" eb="2">
      <t>ホンテン</t>
    </rPh>
    <rPh sb="2" eb="4">
      <t>エイギョウ</t>
    </rPh>
    <rPh sb="4" eb="6">
      <t>ダイイチ</t>
    </rPh>
    <rPh sb="6" eb="7">
      <t>ブ</t>
    </rPh>
    <phoneticPr fontId="28"/>
  </si>
  <si>
    <t>LF016</t>
  </si>
  <si>
    <t>本店営業第二部</t>
    <rPh sb="0" eb="2">
      <t>ホンテン</t>
    </rPh>
    <rPh sb="2" eb="4">
      <t>エイギョウ</t>
    </rPh>
    <rPh sb="4" eb="5">
      <t>ダイ</t>
    </rPh>
    <rPh sb="5" eb="6">
      <t>ニ</t>
    </rPh>
    <rPh sb="6" eb="7">
      <t>ブ</t>
    </rPh>
    <phoneticPr fontId="28"/>
  </si>
  <si>
    <t>LF017</t>
  </si>
  <si>
    <t>本店営業第四部</t>
    <rPh sb="0" eb="2">
      <t>ホンテン</t>
    </rPh>
    <rPh sb="2" eb="4">
      <t>エイギョウ</t>
    </rPh>
    <rPh sb="4" eb="5">
      <t>ダイ</t>
    </rPh>
    <rPh sb="5" eb="7">
      <t>ヨンブ</t>
    </rPh>
    <phoneticPr fontId="28"/>
  </si>
  <si>
    <t>LF018</t>
  </si>
  <si>
    <t>新宿支店</t>
    <rPh sb="0" eb="2">
      <t>シンジュク</t>
    </rPh>
    <rPh sb="2" eb="4">
      <t>シテン</t>
    </rPh>
    <phoneticPr fontId="28"/>
  </si>
  <si>
    <t>LF019</t>
  </si>
  <si>
    <t>池袋支店</t>
    <rPh sb="0" eb="2">
      <t>イケブクロ</t>
    </rPh>
    <rPh sb="2" eb="4">
      <t>シテン</t>
    </rPh>
    <phoneticPr fontId="28"/>
  </si>
  <si>
    <t>LF020</t>
  </si>
  <si>
    <t>横浜支店</t>
    <rPh sb="0" eb="2">
      <t>ヨコハマ</t>
    </rPh>
    <rPh sb="2" eb="4">
      <t>シテン</t>
    </rPh>
    <phoneticPr fontId="28"/>
  </si>
  <si>
    <t>LF021</t>
  </si>
  <si>
    <t>大阪支店</t>
    <rPh sb="0" eb="2">
      <t>オオサカ</t>
    </rPh>
    <rPh sb="2" eb="4">
      <t>シテン</t>
    </rPh>
    <phoneticPr fontId="28"/>
  </si>
  <si>
    <t>LF022</t>
  </si>
  <si>
    <t>名古屋支店</t>
    <rPh sb="0" eb="3">
      <t>ナゴヤ</t>
    </rPh>
    <rPh sb="3" eb="5">
      <t>シテン</t>
    </rPh>
    <phoneticPr fontId="28"/>
  </si>
  <si>
    <t>LF023</t>
  </si>
  <si>
    <t>仙台支店</t>
    <rPh sb="0" eb="2">
      <t>センダイ</t>
    </rPh>
    <rPh sb="2" eb="4">
      <t>シテン</t>
    </rPh>
    <phoneticPr fontId="28"/>
  </si>
  <si>
    <t>LF024</t>
  </si>
  <si>
    <t>福岡支店</t>
    <rPh sb="0" eb="2">
      <t>フクオカ</t>
    </rPh>
    <rPh sb="2" eb="4">
      <t>シテン</t>
    </rPh>
    <phoneticPr fontId="28"/>
  </si>
  <si>
    <t>LF025</t>
  </si>
  <si>
    <t>広島営業部</t>
    <rPh sb="0" eb="2">
      <t>ヒロシマ</t>
    </rPh>
    <rPh sb="2" eb="5">
      <t>エイギョウブ</t>
    </rPh>
    <phoneticPr fontId="28"/>
  </si>
  <si>
    <t>LF・LOANS＋</t>
  </si>
  <si>
    <t>LF・OLION</t>
  </si>
  <si>
    <t>LF・NEON</t>
  </si>
  <si>
    <t>LF・融資先以外</t>
    <rPh sb="3" eb="8">
      <t>ユウシサキイガイ</t>
    </rPh>
    <phoneticPr fontId="28"/>
  </si>
  <si>
    <t>LF・損害金</t>
    <rPh sb="3" eb="6">
      <t>ソンガイキン</t>
    </rPh>
    <phoneticPr fontId="28"/>
  </si>
  <si>
    <t>LF・DM送付先一覧</t>
    <rPh sb="5" eb="10">
      <t>ソウフサキイチラン</t>
    </rPh>
    <phoneticPr fontId="28"/>
  </si>
  <si>
    <t>Q</t>
  </si>
  <si>
    <t>T</t>
  </si>
  <si>
    <t>O</t>
    <phoneticPr fontId="28"/>
  </si>
  <si>
    <t>P</t>
    <phoneticPr fontId="28"/>
  </si>
  <si>
    <t>Q</t>
    <phoneticPr fontId="28"/>
  </si>
  <si>
    <t>R</t>
    <phoneticPr fontId="28"/>
  </si>
  <si>
    <t>S</t>
    <phoneticPr fontId="28"/>
  </si>
  <si>
    <t>T</t>
    <phoneticPr fontId="28"/>
  </si>
  <si>
    <t>BFILE_CINFO</t>
    <phoneticPr fontId="28"/>
  </si>
  <si>
    <t>BファイルC情報</t>
    <phoneticPr fontId="28"/>
  </si>
  <si>
    <t>21</t>
    <phoneticPr fontId="28"/>
  </si>
  <si>
    <t>該当あり（C情報）</t>
  </si>
  <si>
    <t>22</t>
    <phoneticPr fontId="28"/>
  </si>
  <si>
    <t>取消し</t>
  </si>
  <si>
    <t>DSP_ORDER</t>
    <phoneticPr fontId="3"/>
  </si>
  <si>
    <t>NULL</t>
    <phoneticPr fontId="28"/>
  </si>
  <si>
    <t>12</t>
    <phoneticPr fontId="28"/>
  </si>
  <si>
    <t>C:\aml_filter\list\watchList\exec\OFAC_integratedList.txt</t>
    <phoneticPr fontId="3"/>
  </si>
  <si>
    <t>C:\aml_filter\list\watchList\exec\MOF_integratedList.txt</t>
    <phoneticPr fontId="3"/>
  </si>
  <si>
    <t>C:\aml_filter\parm\online\aml01\combi_MOF_aml01_online.csv</t>
    <phoneticPr fontId="3"/>
  </si>
  <si>
    <t>C:\aml_filter\parm\batch\aml01\combi_MOF_aml01_batch.csv</t>
    <phoneticPr fontId="3"/>
  </si>
  <si>
    <t>C:\aml_filter\list\watchList\exec\BC_integratedList.txt</t>
    <phoneticPr fontId="28"/>
  </si>
  <si>
    <t>C:\aml_filter\parm\online\aml01\combi_BC_aml01_online.csv</t>
    <phoneticPr fontId="28"/>
  </si>
  <si>
    <t>C:\aml_filter\parm\batch\aml01\combi_BC_aml01_batch.csv</t>
    <phoneticPr fontId="28"/>
  </si>
  <si>
    <t>Q</t>
    <phoneticPr fontId="3"/>
  </si>
  <si>
    <t>R</t>
    <phoneticPr fontId="3"/>
  </si>
  <si>
    <t>S</t>
    <phoneticPr fontId="3"/>
  </si>
  <si>
    <t>T</t>
    <phoneticPr fontId="3"/>
  </si>
  <si>
    <t>C:\sim_filter\list\watchList\exec\BC_integratedList.txt</t>
    <phoneticPr fontId="3"/>
  </si>
  <si>
    <t>C:\sim_filter\parm\aml01\combi_BC_aml01_batch.csv</t>
    <phoneticPr fontId="3"/>
  </si>
  <si>
    <t>Y</t>
    <phoneticPr fontId="28"/>
  </si>
  <si>
    <t>N</t>
    <phoneticPr fontId="28"/>
  </si>
  <si>
    <t>BC</t>
    <phoneticPr fontId="28"/>
  </si>
  <si>
    <t>BファイルC情報.csv</t>
    <phoneticPr fontId="28"/>
  </si>
  <si>
    <t>L&amp;F対応</t>
    <rPh sb="3" eb="5">
      <t>タイオウ</t>
    </rPh>
    <phoneticPr fontId="3"/>
  </si>
  <si>
    <t>プロファイルの追加・リスト追加・部店追加について下記を修正
1_プロファイルマスタ、5_部店マスタ、10_実行権限マスタ、11_プロファイル設定、12_ファイル属性管理、13_ファイル属性設定、14_通番管理、15_リスト発行元マスタ、16_リスト名マスタ、17_コード設定マスタ、21_リスト登録情報、23_フィルタリング定義マスタ、25_部店フィルタリング設定、26_CIFファイルフィルタリング設定、28_シミュレーション定義マスタ、29_リスト権限マスタ、30_取引リスト表示管理、32_リスト検索項目管理、34_リスト処理属性管理、35_リスト取込マスタ</t>
    <rPh sb="7" eb="9">
      <t>ツイカ</t>
    </rPh>
    <rPh sb="13" eb="15">
      <t>ツイカ</t>
    </rPh>
    <rPh sb="16" eb="20">
      <t>ブテンツイカ</t>
    </rPh>
    <rPh sb="24" eb="26">
      <t>カキ</t>
    </rPh>
    <rPh sb="27" eb="29">
      <t>シュウセイ</t>
    </rPh>
    <phoneticPr fontId="3"/>
  </si>
  <si>
    <t>C:\LIST_BATCH\bin\ListFormatUp.bat BFILE_CINFO</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</si>
</sst>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F400]h:mm:ss\ AM/PM"/>
    <numFmt numFmtId="177" formatCode="yyyy/m/d;@"/>
    <numFmt numFmtId="178" formatCode="0_ "/>
    <numFmt numFmtId="179" formatCode="yyyy/mm/dd"/>
    <numFmt numFmtId="180" formatCode="0_);[Red]\(0\)"/>
    <numFmt numFmtId="181" formatCode="00000"/>
  </numFmts>
  <fonts count="30">
    <font>
      <sz val="10"/>
      <name val="Arial"/>
      <family val="2"/>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10"/>
      <name val="ＭＳ Ｐゴシック"/>
      <family val="3"/>
      <charset val="128"/>
    </font>
    <font>
      <sz val="10"/>
      <name val="ＭＳ Ｐゴシック"/>
      <family val="3"/>
      <charset val="128"/>
    </font>
    <font>
      <sz val="10"/>
      <color indexed="10"/>
      <name val="ＭＳ Ｐゴシック"/>
      <family val="3"/>
      <charset val="128"/>
    </font>
    <font>
      <sz val="9"/>
      <color indexed="81"/>
      <name val="ＭＳ Ｐゴシック"/>
      <family val="3"/>
      <charset val="128"/>
    </font>
    <font>
      <b/>
      <sz val="9"/>
      <color indexed="81"/>
      <name val="ＭＳ Ｐゴシック"/>
      <family val="3"/>
      <charset val="128"/>
    </font>
    <font>
      <sz val="10"/>
      <name val="ＭＳ 明朝"/>
      <family val="1"/>
      <charset val="128"/>
    </font>
    <font>
      <b/>
      <sz val="10"/>
      <name val="ＭＳ Ｐゴシック"/>
      <family val="3"/>
      <charset val="128"/>
    </font>
    <font>
      <u/>
      <sz val="10"/>
      <color indexed="12"/>
      <name val="Arial"/>
      <family val="2"/>
    </font>
    <font>
      <b/>
      <sz val="14"/>
      <name val="ＭＳ Ｐゴシック"/>
      <family val="3"/>
      <charset val="128"/>
    </font>
    <font>
      <sz val="10"/>
      <name val="ＭＳ ゴシック"/>
      <family val="3"/>
      <charset val="128"/>
    </font>
    <font>
      <sz val="11"/>
      <color theme="1"/>
      <name val="ＭＳ Ｐゴシック"/>
      <family val="3"/>
      <charset val="128"/>
      <scheme val="minor"/>
    </font>
    <font>
      <b/>
      <sz val="10"/>
      <color rgb="FFFF0000"/>
      <name val="ＭＳ Ｐゴシック"/>
      <family val="3"/>
      <charset val="128"/>
    </font>
    <font>
      <sz val="10"/>
      <color rgb="FFFF0000"/>
      <name val="ＭＳ Ｐゴシック"/>
      <family val="3"/>
      <charset val="128"/>
    </font>
    <font>
      <sz val="8"/>
      <color indexed="81"/>
      <name val="MS P ゴシック"/>
      <family val="3"/>
      <charset val="128"/>
    </font>
    <font>
      <u/>
      <sz val="10"/>
      <name val="ＭＳ Ｐゴシック"/>
      <family val="3"/>
      <charset val="128"/>
    </font>
    <font>
      <strike/>
      <sz val="10"/>
      <name val="ＭＳ Ｐゴシック"/>
      <family val="3"/>
      <charset val="128"/>
    </font>
    <font>
      <sz val="10"/>
      <color rgb="FFFF0000"/>
      <name val="ＭＳ 明朝"/>
      <family val="1"/>
      <charset val="128"/>
    </font>
    <font>
      <sz val="9"/>
      <color indexed="81"/>
      <name val="MS P ゴシック"/>
      <family val="3"/>
      <charset val="128"/>
    </font>
    <font>
      <u/>
      <sz val="10"/>
      <name val="Arial"/>
      <family val="2"/>
    </font>
    <font>
      <sz val="10"/>
      <name val="ＭＳ Ｐゴシック"/>
      <family val="3"/>
      <charset val="128"/>
      <scheme val="major"/>
    </font>
    <font>
      <b/>
      <strike/>
      <sz val="10"/>
      <name val="ＭＳ Ｐゴシック"/>
      <family val="3"/>
      <charset val="128"/>
    </font>
    <font>
      <sz val="36"/>
      <name val="ＭＳ 明朝"/>
      <family val="1"/>
      <charset val="128"/>
    </font>
    <font>
      <sz val="10"/>
      <color theme="1"/>
      <name val="ＭＳ Ｐゴシック"/>
      <family val="3"/>
      <charset val="128"/>
    </font>
    <font>
      <sz val="10"/>
      <name val="Arial"/>
      <family val="2"/>
    </font>
    <font>
      <sz val="6"/>
      <name val="ＭＳ Ｐゴシック"/>
      <family val="3"/>
      <charset val="128"/>
      <scheme val="minor"/>
    </font>
    <font>
      <strike/>
      <sz val="10"/>
      <color rgb="FFFF0000"/>
      <name val="ＭＳ Ｐゴシック"/>
      <family val="3"/>
      <charset val="128"/>
    </font>
  </fonts>
  <fills count="33">
    <fill>
      <patternFill patternType="none"/>
    </fill>
    <fill>
      <patternFill patternType="gray125"/>
    </fill>
    <fill>
      <patternFill patternType="solid">
        <fgColor indexed="43"/>
        <bgColor indexed="64"/>
      </patternFill>
    </fill>
    <fill>
      <patternFill patternType="lightDown">
        <fgColor indexed="22"/>
        <bgColor indexed="9"/>
      </patternFill>
    </fill>
    <fill>
      <patternFill patternType="lightDown">
        <fgColor indexed="22"/>
      </patternFill>
    </fill>
    <fill>
      <patternFill patternType="solid">
        <fgColor indexed="9"/>
        <bgColor indexed="64"/>
      </patternFill>
    </fill>
    <fill>
      <patternFill patternType="solid">
        <fgColor indexed="9"/>
        <bgColor indexed="22"/>
      </patternFill>
    </fill>
    <fill>
      <patternFill patternType="solid">
        <fgColor indexed="44"/>
        <bgColor indexed="64"/>
      </patternFill>
    </fill>
    <fill>
      <patternFill patternType="solid">
        <fgColor indexed="65"/>
        <bgColor indexed="64"/>
      </patternFill>
    </fill>
    <fill>
      <patternFill patternType="solid">
        <fgColor indexed="42"/>
        <bgColor indexed="64"/>
      </patternFill>
    </fill>
    <fill>
      <patternFill patternType="solid">
        <fgColor indexed="45"/>
        <bgColor indexed="64"/>
      </patternFill>
    </fill>
    <fill>
      <patternFill patternType="solid">
        <fgColor theme="0"/>
        <bgColor indexed="64"/>
      </patternFill>
    </fill>
    <fill>
      <patternFill patternType="solid">
        <fgColor rgb="FFFFFF99"/>
        <bgColor indexed="64"/>
      </patternFill>
    </fill>
    <fill>
      <patternFill patternType="lightDown">
        <fgColor rgb="FFC0C0C0"/>
      </patternFill>
    </fill>
    <fill>
      <patternFill patternType="lightDown">
        <fgColor indexed="22"/>
        <bgColor theme="0"/>
      </patternFill>
    </fill>
    <fill>
      <patternFill patternType="solid">
        <fgColor rgb="FFCCFFCC"/>
        <bgColor indexed="64"/>
      </patternFill>
    </fill>
    <fill>
      <patternFill patternType="solid">
        <fgColor rgb="FF99CCFF"/>
        <bgColor indexed="64"/>
      </patternFill>
    </fill>
    <fill>
      <patternFill patternType="solid">
        <fgColor rgb="FFFFFF99"/>
        <bgColor indexed="22"/>
      </patternFill>
    </fill>
    <fill>
      <patternFill patternType="lightDown">
        <fgColor indexed="22"/>
        <bgColor theme="7" tint="0.79998168889431442"/>
      </patternFill>
    </fill>
    <fill>
      <patternFill patternType="solid">
        <fgColor theme="7" tint="0.79998168889431442"/>
        <bgColor indexed="64"/>
      </patternFill>
    </fill>
    <fill>
      <patternFill patternType="solid">
        <fgColor theme="0"/>
        <bgColor auto="1"/>
      </patternFill>
    </fill>
    <fill>
      <patternFill patternType="solid">
        <fgColor theme="0" tint="-0.34998626667073579"/>
        <bgColor indexed="64"/>
      </patternFill>
    </fill>
    <fill>
      <patternFill patternType="solid">
        <fgColor indexed="9"/>
        <bgColor theme="0"/>
      </patternFill>
    </fill>
    <fill>
      <patternFill patternType="lightDown">
        <fgColor theme="0" tint="-0.24994659260841701"/>
        <bgColor indexed="65"/>
      </patternFill>
    </fill>
    <fill>
      <patternFill patternType="solid">
        <fgColor theme="6" tint="0.79998168889431442"/>
        <bgColor indexed="64"/>
      </patternFill>
    </fill>
    <fill>
      <patternFill patternType="lightDown">
        <fgColor theme="0" tint="-0.24994659260841701"/>
        <bgColor indexed="9"/>
      </patternFill>
    </fill>
    <fill>
      <patternFill patternType="lightDown">
        <fgColor theme="0" tint="-0.24994659260841701"/>
        <bgColor theme="0"/>
      </patternFill>
    </fill>
    <fill>
      <patternFill patternType="lightDown">
        <fgColor theme="0" tint="-0.24994659260841701"/>
        <bgColor theme="7" tint="0.79998168889431442"/>
      </patternFill>
    </fill>
    <fill>
      <patternFill patternType="solid">
        <fgColor theme="0" tint="-0.249977111117893"/>
        <bgColor indexed="64"/>
      </patternFill>
    </fill>
    <fill>
      <patternFill patternType="solid">
        <fgColor rgb="FFFFFF99"/>
        <bgColor theme="0"/>
      </patternFill>
    </fill>
    <fill>
      <patternFill patternType="solid">
        <fgColor rgb="FF00B050"/>
        <bgColor indexed="64"/>
      </patternFill>
    </fill>
    <fill>
      <patternFill patternType="solid">
        <fgColor theme="0" tint="-0.249977111117893"/>
        <bgColor indexed="22"/>
      </patternFill>
    </fill>
    <fill>
      <patternFill patternType="solid">
        <fgColor theme="0"/>
        <bgColor indexed="22"/>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dotted">
        <color indexed="64"/>
      </right>
      <top/>
      <bottom style="thin">
        <color indexed="64"/>
      </bottom>
      <diagonal/>
    </border>
    <border>
      <left/>
      <right style="medium">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thin">
        <color indexed="64"/>
      </top>
      <bottom/>
      <diagonal/>
    </border>
    <border>
      <left/>
      <right style="dotted">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dotted">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tted">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hair">
        <color indexed="64"/>
      </left>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indexed="64"/>
      </left>
      <right style="thin">
        <color indexed="64"/>
      </right>
      <top/>
      <bottom style="medium">
        <color indexed="64"/>
      </bottom>
      <diagonal/>
    </border>
    <border>
      <left/>
      <right style="dotted">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hair">
        <color indexed="64"/>
      </top>
      <bottom style="thin">
        <color indexed="64"/>
      </bottom>
      <diagonal/>
    </border>
    <border>
      <left style="thin">
        <color indexed="64"/>
      </left>
      <right/>
      <top/>
      <bottom/>
      <diagonal/>
    </border>
    <border>
      <left style="thick">
        <color rgb="FFFF0000"/>
      </left>
      <right style="thick">
        <color rgb="FFFF0000"/>
      </right>
      <top style="thick">
        <color rgb="FFFF0000"/>
      </top>
      <bottom style="thick">
        <color rgb="FFFF0000"/>
      </bottom>
      <diagonal/>
    </border>
    <border>
      <left/>
      <right style="thin">
        <color indexed="64"/>
      </right>
      <top/>
      <bottom/>
      <diagonal/>
    </border>
  </borders>
  <cellStyleXfs count="15">
    <xf numFmtId="0" fontId="0" fillId="0" borderId="0"/>
    <xf numFmtId="0" fontId="11" fillId="0" borderId="0" applyNumberFormat="0" applyFill="0" applyBorder="0" applyAlignment="0" applyProtection="0">
      <alignment vertical="top"/>
      <protection locked="0"/>
    </xf>
    <xf numFmtId="0" fontId="2" fillId="0" borderId="0">
      <alignment vertical="center"/>
    </xf>
    <xf numFmtId="0" fontId="14"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27" fillId="0" borderId="0"/>
    <xf numFmtId="0" fontId="11" fillId="0" borderId="0" applyNumberFormat="0" applyFill="0" applyBorder="0" applyAlignment="0" applyProtection="0">
      <alignment vertical="top"/>
      <protection locked="0"/>
    </xf>
  </cellStyleXfs>
  <cellXfs count="395">
    <xf numFmtId="0" fontId="0" fillId="0" borderId="0" xfId="0"/>
    <xf numFmtId="0" fontId="5" fillId="0" borderId="1" xfId="0" applyFont="1" applyBorder="1" applyAlignment="1">
      <alignment vertical="top"/>
    </xf>
    <xf numFmtId="0" fontId="5" fillId="0" borderId="0" xfId="0" applyFont="1" applyAlignment="1">
      <alignment vertical="top"/>
    </xf>
    <xf numFmtId="49" fontId="5" fillId="2" borderId="1" xfId="0" applyNumberFormat="1" applyFont="1" applyFill="1" applyBorder="1" applyAlignment="1">
      <alignment vertical="top"/>
    </xf>
    <xf numFmtId="49" fontId="5" fillId="0" borderId="1" xfId="0" applyNumberFormat="1" applyFont="1" applyBorder="1" applyAlignment="1">
      <alignment vertical="top"/>
    </xf>
    <xf numFmtId="49" fontId="5" fillId="15" borderId="1" xfId="0" applyNumberFormat="1" applyFont="1" applyFill="1" applyBorder="1" applyAlignment="1">
      <alignment vertical="top" wrapText="1"/>
    </xf>
    <xf numFmtId="0" fontId="5" fillId="11" borderId="8" xfId="0" applyFont="1" applyFill="1" applyBorder="1" applyAlignment="1">
      <alignment vertical="top"/>
    </xf>
    <xf numFmtId="0" fontId="5" fillId="11" borderId="12" xfId="0" applyFont="1" applyFill="1" applyBorder="1" applyAlignment="1">
      <alignment vertical="top"/>
    </xf>
    <xf numFmtId="0" fontId="5" fillId="11" borderId="25" xfId="0" applyFont="1" applyFill="1" applyBorder="1" applyAlignment="1">
      <alignment vertical="top"/>
    </xf>
    <xf numFmtId="49" fontId="5" fillId="15" borderId="1" xfId="5" applyNumberFormat="1" applyFont="1" applyFill="1" applyBorder="1" applyAlignment="1">
      <alignment vertical="top" wrapText="1"/>
    </xf>
    <xf numFmtId="49" fontId="5" fillId="15" borderId="21" xfId="0" applyNumberFormat="1" applyFont="1" applyFill="1" applyBorder="1" applyAlignment="1">
      <alignment vertical="top" wrapText="1"/>
    </xf>
    <xf numFmtId="49" fontId="5" fillId="15" borderId="22" xfId="0" applyNumberFormat="1" applyFont="1" applyFill="1" applyBorder="1" applyAlignment="1">
      <alignment vertical="top" wrapText="1"/>
    </xf>
    <xf numFmtId="0" fontId="18" fillId="11" borderId="20" xfId="1" applyFont="1" applyFill="1" applyBorder="1" applyAlignment="1" applyProtection="1">
      <alignment vertical="top"/>
    </xf>
    <xf numFmtId="0" fontId="18" fillId="11" borderId="16" xfId="1" applyFont="1" applyFill="1" applyBorder="1" applyAlignment="1" applyProtection="1">
      <alignment vertical="top"/>
    </xf>
    <xf numFmtId="0" fontId="18" fillId="11" borderId="14" xfId="1" applyFont="1" applyFill="1" applyBorder="1" applyAlignment="1" applyProtection="1">
      <alignment vertical="top"/>
    </xf>
    <xf numFmtId="0" fontId="18" fillId="11" borderId="31" xfId="1" applyFont="1" applyFill="1" applyBorder="1" applyAlignment="1" applyProtection="1">
      <alignment vertical="top"/>
    </xf>
    <xf numFmtId="49" fontId="5" fillId="0" borderId="21" xfId="7" applyNumberFormat="1" applyFont="1" applyBorder="1" applyAlignment="1">
      <alignment vertical="top"/>
    </xf>
    <xf numFmtId="49" fontId="5" fillId="0" borderId="22" xfId="7" applyNumberFormat="1" applyFont="1" applyBorder="1" applyAlignment="1">
      <alignment vertical="top"/>
    </xf>
    <xf numFmtId="49" fontId="5" fillId="0" borderId="47" xfId="7" applyNumberFormat="1" applyFont="1" applyBorder="1" applyAlignment="1">
      <alignment vertical="top"/>
    </xf>
    <xf numFmtId="0" fontId="20" fillId="5" borderId="40" xfId="9" applyFont="1" applyFill="1" applyBorder="1" applyAlignment="1">
      <alignment vertical="top" wrapText="1"/>
    </xf>
    <xf numFmtId="0" fontId="5" fillId="11" borderId="29" xfId="0" applyFont="1" applyFill="1" applyBorder="1" applyAlignment="1">
      <alignment vertical="top"/>
    </xf>
    <xf numFmtId="0" fontId="5" fillId="24" borderId="8" xfId="0" applyFont="1" applyFill="1" applyBorder="1" applyAlignment="1">
      <alignment vertical="top"/>
    </xf>
    <xf numFmtId="0" fontId="18" fillId="24" borderId="16" xfId="1" applyFont="1" applyFill="1" applyBorder="1" applyAlignment="1" applyProtection="1">
      <alignment vertical="top"/>
    </xf>
    <xf numFmtId="0" fontId="5" fillId="24" borderId="12" xfId="0" applyFont="1" applyFill="1" applyBorder="1" applyAlignment="1">
      <alignment vertical="top"/>
    </xf>
    <xf numFmtId="0" fontId="18" fillId="24" borderId="20" xfId="1" applyFont="1" applyFill="1" applyBorder="1" applyAlignment="1" applyProtection="1">
      <alignment vertical="top"/>
    </xf>
    <xf numFmtId="0" fontId="5" fillId="24" borderId="16" xfId="0" applyFont="1" applyFill="1" applyBorder="1" applyAlignment="1">
      <alignment vertical="top"/>
    </xf>
    <xf numFmtId="49" fontId="5" fillId="30" borderId="15" xfId="0" applyNumberFormat="1" applyFont="1" applyFill="1" applyBorder="1" applyAlignment="1">
      <alignment horizontal="center" vertical="top" wrapText="1"/>
    </xf>
    <xf numFmtId="49" fontId="5" fillId="15" borderId="23" xfId="0" applyNumberFormat="1" applyFont="1" applyFill="1" applyBorder="1" applyAlignment="1">
      <alignment vertical="top" wrapText="1"/>
    </xf>
    <xf numFmtId="49" fontId="5" fillId="0" borderId="1" xfId="7" applyNumberFormat="1" applyFont="1" applyBorder="1" applyAlignment="1">
      <alignment vertical="top"/>
    </xf>
    <xf numFmtId="49" fontId="5" fillId="30" borderId="1" xfId="0" applyNumberFormat="1" applyFont="1" applyFill="1" applyBorder="1" applyAlignment="1">
      <alignment horizontal="center" vertical="top" wrapText="1"/>
    </xf>
    <xf numFmtId="0" fontId="22" fillId="0" borderId="0" xfId="1" applyFont="1" applyFill="1" applyAlignment="1" applyProtection="1">
      <alignment horizontal="center" vertical="top"/>
    </xf>
    <xf numFmtId="49" fontId="5" fillId="12" borderId="1" xfId="0" applyNumberFormat="1" applyFont="1" applyFill="1" applyBorder="1" applyAlignment="1">
      <alignment vertical="top"/>
    </xf>
    <xf numFmtId="0" fontId="5" fillId="0" borderId="5" xfId="0" applyFont="1" applyBorder="1" applyAlignment="1">
      <alignment vertical="top"/>
    </xf>
    <xf numFmtId="0" fontId="5" fillId="0" borderId="16" xfId="0" applyFont="1" applyBorder="1" applyAlignment="1">
      <alignment vertical="top"/>
    </xf>
    <xf numFmtId="0" fontId="5" fillId="0" borderId="15" xfId="0" applyFont="1" applyBorder="1" applyAlignment="1">
      <alignment vertical="top"/>
    </xf>
    <xf numFmtId="0" fontId="5" fillId="0" borderId="17" xfId="0" applyFont="1" applyBorder="1" applyAlignment="1">
      <alignment vertical="top"/>
    </xf>
    <xf numFmtId="0" fontId="5" fillId="12" borderId="1" xfId="0" applyFont="1" applyFill="1" applyBorder="1" applyAlignment="1">
      <alignment vertical="top"/>
    </xf>
    <xf numFmtId="49" fontId="5" fillId="15" borderId="1" xfId="0" applyNumberFormat="1" applyFont="1" applyFill="1" applyBorder="1" applyAlignment="1">
      <alignment vertical="top"/>
    </xf>
    <xf numFmtId="49" fontId="5" fillId="12" borderId="21" xfId="0" applyNumberFormat="1" applyFont="1" applyFill="1" applyBorder="1" applyAlignment="1">
      <alignment vertical="top"/>
    </xf>
    <xf numFmtId="49" fontId="5" fillId="15" borderId="5" xfId="0" applyNumberFormat="1" applyFont="1" applyFill="1" applyBorder="1" applyAlignment="1">
      <alignment vertical="top"/>
    </xf>
    <xf numFmtId="0" fontId="5" fillId="12" borderId="5" xfId="0" applyFont="1" applyFill="1" applyBorder="1" applyAlignment="1">
      <alignment vertical="top"/>
    </xf>
    <xf numFmtId="0" fontId="5" fillId="0" borderId="0" xfId="0" applyFont="1" applyAlignment="1">
      <alignment vertical="top" wrapText="1"/>
    </xf>
    <xf numFmtId="49" fontId="5" fillId="12" borderId="21" xfId="0" applyNumberFormat="1" applyFont="1" applyFill="1" applyBorder="1" applyAlignment="1">
      <alignment vertical="top" wrapText="1"/>
    </xf>
    <xf numFmtId="49" fontId="5" fillId="12" borderId="22" xfId="0" applyNumberFormat="1" applyFont="1" applyFill="1" applyBorder="1" applyAlignment="1">
      <alignment vertical="top" wrapText="1"/>
    </xf>
    <xf numFmtId="49" fontId="5" fillId="12" borderId="22" xfId="5" applyNumberFormat="1" applyFont="1" applyFill="1" applyBorder="1" applyAlignment="1">
      <alignment vertical="top" wrapText="1"/>
    </xf>
    <xf numFmtId="0" fontId="5" fillId="0" borderId="1" xfId="0" applyFont="1" applyBorder="1" applyAlignment="1">
      <alignment vertical="top" wrapText="1"/>
    </xf>
    <xf numFmtId="0" fontId="5" fillId="11" borderId="1" xfId="0" applyFont="1" applyFill="1" applyBorder="1" applyAlignment="1">
      <alignment vertical="top"/>
    </xf>
    <xf numFmtId="0" fontId="5" fillId="17" borderId="1" xfId="0" quotePrefix="1" applyFont="1" applyFill="1" applyBorder="1" applyAlignment="1">
      <alignment vertical="top"/>
    </xf>
    <xf numFmtId="0" fontId="5" fillId="12" borderId="1" xfId="0" quotePrefix="1" applyFont="1" applyFill="1" applyBorder="1" applyAlignment="1">
      <alignment vertical="top"/>
    </xf>
    <xf numFmtId="49" fontId="5" fillId="0" borderId="1" xfId="0" quotePrefix="1" applyNumberFormat="1" applyFont="1" applyBorder="1" applyAlignment="1">
      <alignment vertical="top"/>
    </xf>
    <xf numFmtId="0" fontId="5" fillId="17" borderId="1" xfId="0" applyFont="1" applyFill="1" applyBorder="1" applyAlignment="1">
      <alignment vertical="top"/>
    </xf>
    <xf numFmtId="49" fontId="5" fillId="15" borderId="1" xfId="6" applyNumberFormat="1" applyFont="1" applyFill="1" applyBorder="1" applyAlignment="1">
      <alignment vertical="top"/>
    </xf>
    <xf numFmtId="49" fontId="5" fillId="15" borderId="1" xfId="6" applyNumberFormat="1" applyFont="1" applyFill="1" applyBorder="1" applyAlignment="1">
      <alignment horizontal="left" vertical="top"/>
    </xf>
    <xf numFmtId="49" fontId="5" fillId="2" borderId="1" xfId="6" applyNumberFormat="1" applyFont="1" applyFill="1" applyBorder="1" applyAlignment="1">
      <alignment vertical="top"/>
    </xf>
    <xf numFmtId="49" fontId="5" fillId="2" borderId="1" xfId="6" applyNumberFormat="1" applyFont="1" applyFill="1" applyBorder="1" applyAlignment="1">
      <alignment horizontal="left" vertical="top"/>
    </xf>
    <xf numFmtId="177" fontId="5" fillId="12" borderId="1" xfId="0" applyNumberFormat="1" applyFont="1" applyFill="1" applyBorder="1" applyAlignment="1">
      <alignment horizontal="right" vertical="top"/>
    </xf>
    <xf numFmtId="0" fontId="5" fillId="13" borderId="1" xfId="0" applyFont="1" applyFill="1" applyBorder="1" applyAlignment="1">
      <alignment vertical="top"/>
    </xf>
    <xf numFmtId="49" fontId="5" fillId="13" borderId="1" xfId="0" applyNumberFormat="1" applyFont="1" applyFill="1" applyBorder="1" applyAlignment="1">
      <alignment horizontal="right" vertical="top"/>
    </xf>
    <xf numFmtId="49" fontId="5" fillId="13" borderId="1" xfId="0" quotePrefix="1" applyNumberFormat="1" applyFont="1" applyFill="1" applyBorder="1" applyAlignment="1">
      <alignment horizontal="right" vertical="top"/>
    </xf>
    <xf numFmtId="0" fontId="5" fillId="13" borderId="5" xfId="0" applyFont="1" applyFill="1" applyBorder="1" applyAlignment="1">
      <alignment vertical="top"/>
    </xf>
    <xf numFmtId="0" fontId="5" fillId="23" borderId="1" xfId="0" applyFont="1" applyFill="1" applyBorder="1" applyAlignment="1">
      <alignment vertical="top"/>
    </xf>
    <xf numFmtId="0" fontId="5" fillId="12" borderId="1" xfId="0" applyFont="1" applyFill="1" applyBorder="1" applyAlignment="1">
      <alignment horizontal="left" vertical="top"/>
    </xf>
    <xf numFmtId="49" fontId="5" fillId="0" borderId="1" xfId="0" applyNumberFormat="1" applyFont="1" applyBorder="1" applyAlignment="1">
      <alignment horizontal="left" vertical="top"/>
    </xf>
    <xf numFmtId="0" fontId="10" fillId="0" borderId="14" xfId="0" applyFont="1" applyBorder="1" applyAlignment="1">
      <alignment horizontal="left" vertical="top"/>
    </xf>
    <xf numFmtId="49" fontId="5" fillId="15" borderId="1" xfId="6" applyNumberFormat="1" applyFont="1" applyFill="1" applyBorder="1" applyAlignment="1">
      <alignment vertical="top" wrapText="1"/>
    </xf>
    <xf numFmtId="49" fontId="5" fillId="2" borderId="1" xfId="6" applyNumberFormat="1" applyFont="1" applyFill="1" applyBorder="1" applyAlignment="1">
      <alignment vertical="top" wrapText="1"/>
    </xf>
    <xf numFmtId="0" fontId="16" fillId="12" borderId="1" xfId="0" applyFont="1" applyFill="1" applyBorder="1" applyAlignment="1">
      <alignment vertical="top"/>
    </xf>
    <xf numFmtId="0" fontId="16" fillId="0" borderId="16" xfId="0" applyFont="1" applyBorder="1" applyAlignment="1">
      <alignment vertical="top"/>
    </xf>
    <xf numFmtId="0" fontId="5" fillId="4" borderId="1" xfId="0" applyFont="1" applyFill="1" applyBorder="1" applyAlignment="1">
      <alignment vertical="top"/>
    </xf>
    <xf numFmtId="0" fontId="5" fillId="3" borderId="1" xfId="0" applyFont="1" applyFill="1" applyBorder="1" applyAlignment="1">
      <alignment vertical="top"/>
    </xf>
    <xf numFmtId="0" fontId="5" fillId="27" borderId="1" xfId="0" applyFont="1" applyFill="1" applyBorder="1" applyAlignment="1">
      <alignment vertical="top"/>
    </xf>
    <xf numFmtId="49" fontId="5" fillId="15" borderId="1" xfId="8" applyNumberFormat="1" applyFont="1" applyFill="1" applyBorder="1" applyAlignment="1">
      <alignment vertical="top"/>
    </xf>
    <xf numFmtId="49" fontId="5" fillId="2" borderId="1" xfId="8" applyNumberFormat="1" applyFont="1" applyFill="1" applyBorder="1" applyAlignment="1">
      <alignment vertical="top"/>
    </xf>
    <xf numFmtId="0" fontId="5" fillId="23" borderId="1" xfId="0" quotePrefix="1" applyFont="1" applyFill="1" applyBorder="1" applyAlignment="1">
      <alignment vertical="top"/>
    </xf>
    <xf numFmtId="49" fontId="5" fillId="15" borderId="1" xfId="7" applyNumberFormat="1" applyFont="1" applyFill="1" applyBorder="1" applyAlignment="1">
      <alignment vertical="top"/>
    </xf>
    <xf numFmtId="49" fontId="5" fillId="2" borderId="1" xfId="7" applyNumberFormat="1" applyFont="1" applyFill="1" applyBorder="1" applyAlignment="1">
      <alignment vertical="top"/>
    </xf>
    <xf numFmtId="0" fontId="5" fillId="4" borderId="1" xfId="0" quotePrefix="1" applyFont="1" applyFill="1" applyBorder="1" applyAlignment="1">
      <alignment vertical="top"/>
    </xf>
    <xf numFmtId="0" fontId="5" fillId="27" borderId="15" xfId="0" applyFont="1" applyFill="1" applyBorder="1" applyAlignment="1">
      <alignment vertical="top"/>
    </xf>
    <xf numFmtId="0" fontId="5" fillId="23" borderId="15" xfId="0" applyFont="1" applyFill="1" applyBorder="1" applyAlignment="1">
      <alignment vertical="top"/>
    </xf>
    <xf numFmtId="0" fontId="5" fillId="27" borderId="1" xfId="0" quotePrefix="1" applyFont="1" applyFill="1" applyBorder="1" applyAlignment="1">
      <alignment vertical="top"/>
    </xf>
    <xf numFmtId="0" fontId="5" fillId="0" borderId="4" xfId="0" applyFont="1" applyBorder="1" applyAlignment="1">
      <alignment vertical="top"/>
    </xf>
    <xf numFmtId="0" fontId="5" fillId="0" borderId="14" xfId="0" applyFont="1" applyBorder="1" applyAlignment="1">
      <alignment vertical="top"/>
    </xf>
    <xf numFmtId="0" fontId="5" fillId="0" borderId="19" xfId="0" applyFont="1" applyBorder="1" applyAlignment="1">
      <alignment vertical="top"/>
    </xf>
    <xf numFmtId="0" fontId="5" fillId="3" borderId="1" xfId="0" quotePrefix="1" applyFont="1" applyFill="1" applyBorder="1" applyAlignment="1">
      <alignment vertical="top"/>
    </xf>
    <xf numFmtId="176" fontId="5" fillId="3" borderId="1" xfId="0" quotePrefix="1" applyNumberFormat="1" applyFont="1" applyFill="1" applyBorder="1" applyAlignment="1">
      <alignment vertical="top"/>
    </xf>
    <xf numFmtId="0" fontId="10" fillId="15" borderId="10" xfId="0" applyFont="1" applyFill="1" applyBorder="1" applyAlignment="1">
      <alignment horizontal="center" vertical="top"/>
    </xf>
    <xf numFmtId="0" fontId="5" fillId="24" borderId="11" xfId="0" applyFont="1" applyFill="1" applyBorder="1" applyAlignment="1">
      <alignment vertical="top"/>
    </xf>
    <xf numFmtId="0" fontId="5" fillId="24" borderId="13" xfId="0" applyFont="1" applyFill="1" applyBorder="1" applyAlignment="1">
      <alignment horizontal="center" vertical="top"/>
    </xf>
    <xf numFmtId="0" fontId="5" fillId="24" borderId="13" xfId="0" applyFont="1" applyFill="1" applyBorder="1" applyAlignment="1">
      <alignment vertical="top"/>
    </xf>
    <xf numFmtId="0" fontId="5" fillId="24" borderId="7" xfId="0" applyFont="1" applyFill="1" applyBorder="1" applyAlignment="1">
      <alignment vertical="top"/>
    </xf>
    <xf numFmtId="0" fontId="5" fillId="24" borderId="9" xfId="0" applyFont="1" applyFill="1" applyBorder="1" applyAlignment="1">
      <alignment horizontal="center" vertical="top"/>
    </xf>
    <xf numFmtId="0" fontId="5" fillId="24" borderId="9" xfId="0" applyFont="1" applyFill="1" applyBorder="1" applyAlignment="1">
      <alignment vertical="top"/>
    </xf>
    <xf numFmtId="0" fontId="5" fillId="11" borderId="7" xfId="0" applyFont="1" applyFill="1" applyBorder="1" applyAlignment="1">
      <alignment vertical="top"/>
    </xf>
    <xf numFmtId="0" fontId="5" fillId="11" borderId="13" xfId="0" applyFont="1" applyFill="1" applyBorder="1" applyAlignment="1">
      <alignment horizontal="center" vertical="top"/>
    </xf>
    <xf numFmtId="0" fontId="5" fillId="11" borderId="13" xfId="0" applyFont="1" applyFill="1" applyBorder="1" applyAlignment="1">
      <alignment vertical="top"/>
    </xf>
    <xf numFmtId="0" fontId="18" fillId="24" borderId="31" xfId="1" applyFont="1" applyFill="1" applyBorder="1" applyAlignment="1" applyProtection="1">
      <alignment vertical="top"/>
    </xf>
    <xf numFmtId="0" fontId="5" fillId="11" borderId="9" xfId="0" applyFont="1" applyFill="1" applyBorder="1" applyAlignment="1">
      <alignment horizontal="center" vertical="top"/>
    </xf>
    <xf numFmtId="0" fontId="5" fillId="11" borderId="9" xfId="0" applyFont="1" applyFill="1" applyBorder="1" applyAlignment="1">
      <alignment vertical="top"/>
    </xf>
    <xf numFmtId="0" fontId="5" fillId="11" borderId="11" xfId="0" applyFont="1" applyFill="1" applyBorder="1" applyAlignment="1">
      <alignment vertical="top"/>
    </xf>
    <xf numFmtId="0" fontId="5" fillId="11" borderId="24" xfId="0" applyFont="1" applyFill="1" applyBorder="1" applyAlignment="1">
      <alignment vertical="top"/>
    </xf>
    <xf numFmtId="0" fontId="5" fillId="11" borderId="0" xfId="0" applyFont="1" applyFill="1" applyAlignment="1">
      <alignment vertical="top"/>
    </xf>
    <xf numFmtId="0" fontId="5" fillId="11" borderId="26" xfId="0" applyFont="1" applyFill="1" applyBorder="1" applyAlignment="1">
      <alignment horizontal="center" vertical="top"/>
    </xf>
    <xf numFmtId="0" fontId="5" fillId="11" borderId="30" xfId="0" applyFont="1" applyFill="1" applyBorder="1" applyAlignment="1">
      <alignment horizontal="center" vertical="top"/>
    </xf>
    <xf numFmtId="0" fontId="5" fillId="11" borderId="30" xfId="0" applyFont="1" applyFill="1" applyBorder="1" applyAlignment="1">
      <alignment vertical="top"/>
    </xf>
    <xf numFmtId="0" fontId="12" fillId="5" borderId="0" xfId="9" applyFont="1" applyFill="1" applyAlignment="1">
      <alignment vertical="top"/>
    </xf>
    <xf numFmtId="0" fontId="9" fillId="5" borderId="0" xfId="9" applyFont="1" applyFill="1" applyAlignment="1">
      <alignment vertical="top"/>
    </xf>
    <xf numFmtId="49" fontId="13" fillId="5" borderId="0" xfId="9" applyNumberFormat="1" applyFont="1" applyFill="1" applyAlignment="1">
      <alignment vertical="top"/>
    </xf>
    <xf numFmtId="49" fontId="13" fillId="9" borderId="4" xfId="9" applyNumberFormat="1" applyFont="1" applyFill="1" applyBorder="1" applyAlignment="1">
      <alignment horizontal="center" vertical="top"/>
    </xf>
    <xf numFmtId="49" fontId="13" fillId="9" borderId="34" xfId="4" applyNumberFormat="1" applyFont="1" applyFill="1" applyBorder="1" applyAlignment="1">
      <alignment horizontal="center" vertical="top" wrapText="1"/>
    </xf>
    <xf numFmtId="49" fontId="13" fillId="9" borderId="34" xfId="9" applyNumberFormat="1" applyFont="1" applyFill="1" applyBorder="1" applyAlignment="1">
      <alignment horizontal="center" vertical="top"/>
    </xf>
    <xf numFmtId="178" fontId="9" fillId="5" borderId="35" xfId="9" applyNumberFormat="1" applyFont="1" applyFill="1" applyBorder="1" applyAlignment="1">
      <alignment horizontal="center" vertical="top"/>
    </xf>
    <xf numFmtId="49" fontId="9" fillId="5" borderId="35" xfId="4" applyNumberFormat="1" applyFont="1" applyFill="1" applyBorder="1" applyAlignment="1">
      <alignment horizontal="center" vertical="top"/>
    </xf>
    <xf numFmtId="49" fontId="9" fillId="5" borderId="35" xfId="9" applyNumberFormat="1" applyFont="1" applyFill="1" applyBorder="1" applyAlignment="1">
      <alignment horizontal="left" vertical="top" wrapText="1"/>
    </xf>
    <xf numFmtId="179" fontId="9" fillId="5" borderId="35" xfId="9" applyNumberFormat="1" applyFont="1" applyFill="1" applyBorder="1" applyAlignment="1">
      <alignment horizontal="center" vertical="top"/>
    </xf>
    <xf numFmtId="49" fontId="9" fillId="5" borderId="35" xfId="9" applyNumberFormat="1" applyFont="1" applyFill="1" applyBorder="1" applyAlignment="1">
      <alignment horizontal="center" vertical="top"/>
    </xf>
    <xf numFmtId="49" fontId="9" fillId="5" borderId="0" xfId="9" applyNumberFormat="1" applyFont="1" applyFill="1" applyAlignment="1">
      <alignment vertical="top"/>
    </xf>
    <xf numFmtId="49" fontId="20" fillId="5" borderId="40" xfId="4" applyNumberFormat="1" applyFont="1" applyFill="1" applyBorder="1" applyAlignment="1">
      <alignment horizontal="center" vertical="top"/>
    </xf>
    <xf numFmtId="49" fontId="20" fillId="5" borderId="40" xfId="9" applyNumberFormat="1" applyFont="1" applyFill="1" applyBorder="1" applyAlignment="1">
      <alignment horizontal="left" vertical="top" wrapText="1"/>
    </xf>
    <xf numFmtId="14" fontId="20" fillId="5" borderId="40" xfId="9" applyNumberFormat="1" applyFont="1" applyFill="1" applyBorder="1" applyAlignment="1">
      <alignment vertical="top"/>
    </xf>
    <xf numFmtId="0" fontId="20" fillId="5" borderId="41" xfId="9" applyFont="1" applyFill="1" applyBorder="1" applyAlignment="1">
      <alignment horizontal="center" vertical="top"/>
    </xf>
    <xf numFmtId="49" fontId="5" fillId="15" borderId="21" xfId="0" applyNumberFormat="1" applyFont="1" applyFill="1" applyBorder="1" applyAlignment="1">
      <alignment vertical="top"/>
    </xf>
    <xf numFmtId="49" fontId="5" fillId="15" borderId="22" xfId="0" applyNumberFormat="1" applyFont="1" applyFill="1" applyBorder="1" applyAlignment="1">
      <alignment vertical="top"/>
    </xf>
    <xf numFmtId="49" fontId="16" fillId="12" borderId="1" xfId="0" applyNumberFormat="1" applyFont="1" applyFill="1" applyBorder="1" applyAlignment="1">
      <alignment vertical="top"/>
    </xf>
    <xf numFmtId="49" fontId="5" fillId="15" borderId="23" xfId="0" applyNumberFormat="1" applyFont="1" applyFill="1" applyBorder="1" applyAlignment="1">
      <alignment vertical="top"/>
    </xf>
    <xf numFmtId="49" fontId="5" fillId="12" borderId="22" xfId="0" applyNumberFormat="1" applyFont="1" applyFill="1" applyBorder="1" applyAlignment="1">
      <alignment vertical="top"/>
    </xf>
    <xf numFmtId="49" fontId="5" fillId="12" borderId="23" xfId="0" applyNumberFormat="1" applyFont="1" applyFill="1" applyBorder="1" applyAlignment="1">
      <alignment vertical="top"/>
    </xf>
    <xf numFmtId="49" fontId="5" fillId="15" borderId="1" xfId="5" applyNumberFormat="1" applyFont="1" applyFill="1" applyBorder="1" applyAlignment="1">
      <alignment vertical="top"/>
    </xf>
    <xf numFmtId="49" fontId="5" fillId="15" borderId="22" xfId="5" applyNumberFormat="1" applyFont="1" applyFill="1" applyBorder="1" applyAlignment="1">
      <alignment vertical="top"/>
    </xf>
    <xf numFmtId="49" fontId="5" fillId="12" borderId="23" xfId="5" applyNumberFormat="1" applyFont="1" applyFill="1" applyBorder="1" applyAlignment="1">
      <alignment vertical="top"/>
    </xf>
    <xf numFmtId="49" fontId="5" fillId="30" borderId="1" xfId="0" applyNumberFormat="1" applyFont="1" applyFill="1" applyBorder="1" applyAlignment="1">
      <alignment horizontal="center" vertical="top"/>
    </xf>
    <xf numFmtId="0" fontId="5" fillId="12" borderId="1" xfId="0" applyFont="1" applyFill="1" applyBorder="1"/>
    <xf numFmtId="49" fontId="5" fillId="12" borderId="1" xfId="0" applyNumberFormat="1" applyFont="1" applyFill="1" applyBorder="1"/>
    <xf numFmtId="178" fontId="9" fillId="5" borderId="36" xfId="9" applyNumberFormat="1" applyFont="1" applyFill="1" applyBorder="1" applyAlignment="1">
      <alignment horizontal="center" vertical="top"/>
    </xf>
    <xf numFmtId="49" fontId="9" fillId="5" borderId="37" xfId="4" applyNumberFormat="1" applyFont="1" applyFill="1" applyBorder="1" applyAlignment="1">
      <alignment horizontal="center" vertical="top"/>
    </xf>
    <xf numFmtId="49" fontId="9" fillId="5" borderId="37" xfId="9" applyNumberFormat="1" applyFont="1" applyFill="1" applyBorder="1" applyAlignment="1">
      <alignment horizontal="left" vertical="top" wrapText="1"/>
    </xf>
    <xf numFmtId="179" fontId="9" fillId="5" borderId="37" xfId="9" applyNumberFormat="1" applyFont="1" applyFill="1" applyBorder="1" applyAlignment="1">
      <alignment horizontal="center" vertical="top"/>
    </xf>
    <xf numFmtId="49" fontId="9" fillId="5" borderId="38" xfId="9" applyNumberFormat="1" applyFont="1" applyFill="1" applyBorder="1" applyAlignment="1">
      <alignment horizontal="center" vertical="top"/>
    </xf>
    <xf numFmtId="178" fontId="9" fillId="5" borderId="39" xfId="9" applyNumberFormat="1" applyFont="1" applyFill="1" applyBorder="1" applyAlignment="1">
      <alignment horizontal="center" vertical="top"/>
    </xf>
    <xf numFmtId="49" fontId="9" fillId="5" borderId="40" xfId="4" applyNumberFormat="1" applyFont="1" applyFill="1" applyBorder="1" applyAlignment="1">
      <alignment horizontal="center" vertical="top"/>
    </xf>
    <xf numFmtId="49" fontId="9" fillId="5" borderId="40" xfId="9" applyNumberFormat="1" applyFont="1" applyFill="1" applyBorder="1" applyAlignment="1">
      <alignment horizontal="left" vertical="top" wrapText="1"/>
    </xf>
    <xf numFmtId="0" fontId="9" fillId="5" borderId="40" xfId="9" applyFont="1" applyFill="1" applyBorder="1" applyAlignment="1">
      <alignment vertical="top" wrapText="1"/>
    </xf>
    <xf numFmtId="14" fontId="9" fillId="5" borderId="40" xfId="9" applyNumberFormat="1" applyFont="1" applyFill="1" applyBorder="1" applyAlignment="1">
      <alignment vertical="top"/>
    </xf>
    <xf numFmtId="0" fontId="9" fillId="5" borderId="41" xfId="9" applyFont="1" applyFill="1" applyBorder="1" applyAlignment="1">
      <alignment horizontal="center" vertical="top"/>
    </xf>
    <xf numFmtId="0" fontId="5" fillId="10" borderId="1" xfId="0" applyFont="1" applyFill="1" applyBorder="1" applyAlignment="1">
      <alignment vertical="top"/>
    </xf>
    <xf numFmtId="0" fontId="2" fillId="7" borderId="1" xfId="10" applyFill="1" applyBorder="1" applyAlignment="1">
      <alignment horizontal="center" vertical="top"/>
    </xf>
    <xf numFmtId="14" fontId="10" fillId="0" borderId="1" xfId="0" applyNumberFormat="1" applyFont="1" applyBorder="1" applyAlignment="1">
      <alignment horizontal="center" vertical="top"/>
    </xf>
    <xf numFmtId="0" fontId="10" fillId="0" borderId="1" xfId="0" applyFont="1" applyBorder="1" applyAlignment="1">
      <alignment horizontal="center" vertical="top"/>
    </xf>
    <xf numFmtId="0" fontId="5" fillId="28" borderId="1" xfId="0" applyFont="1" applyFill="1" applyBorder="1" applyAlignment="1">
      <alignment vertical="top"/>
    </xf>
    <xf numFmtId="14" fontId="10" fillId="28" borderId="1" xfId="0" applyNumberFormat="1" applyFont="1" applyFill="1" applyBorder="1" applyAlignment="1">
      <alignment horizontal="center" vertical="top"/>
    </xf>
    <xf numFmtId="0" fontId="23" fillId="12" borderId="1" xfId="0" applyFont="1" applyFill="1" applyBorder="1" applyAlignment="1">
      <alignment vertical="top"/>
    </xf>
    <xf numFmtId="14" fontId="10" fillId="11" borderId="16" xfId="0" applyNumberFormat="1" applyFont="1" applyFill="1" applyBorder="1" applyAlignment="1">
      <alignment horizontal="center" vertical="top"/>
    </xf>
    <xf numFmtId="14" fontId="10" fillId="11" borderId="1" xfId="0" applyNumberFormat="1" applyFont="1" applyFill="1" applyBorder="1" applyAlignment="1">
      <alignment horizontal="center" vertical="top"/>
    </xf>
    <xf numFmtId="0" fontId="23" fillId="28" borderId="1" xfId="0" applyFont="1" applyFill="1" applyBorder="1" applyAlignment="1">
      <alignment vertical="top"/>
    </xf>
    <xf numFmtId="49" fontId="5" fillId="28" borderId="1" xfId="0" applyNumberFormat="1" applyFont="1" applyFill="1" applyBorder="1" applyAlignment="1">
      <alignment vertical="top"/>
    </xf>
    <xf numFmtId="0" fontId="18" fillId="0" borderId="0" xfId="1" applyFont="1" applyFill="1" applyBorder="1" applyAlignment="1" applyProtection="1">
      <alignment horizontal="center" vertical="top"/>
    </xf>
    <xf numFmtId="0" fontId="5" fillId="0" borderId="1" xfId="0" applyFont="1" applyBorder="1" applyAlignment="1">
      <alignment horizontal="center" vertical="top"/>
    </xf>
    <xf numFmtId="0" fontId="5" fillId="31" borderId="1" xfId="0" quotePrefix="1" applyFont="1" applyFill="1" applyBorder="1" applyAlignment="1">
      <alignment vertical="top"/>
    </xf>
    <xf numFmtId="0" fontId="5" fillId="28" borderId="1" xfId="0" quotePrefix="1" applyFont="1" applyFill="1" applyBorder="1" applyAlignment="1">
      <alignment vertical="top"/>
    </xf>
    <xf numFmtId="0" fontId="5" fillId="23" borderId="1" xfId="0" applyFont="1" applyFill="1" applyBorder="1" applyAlignment="1">
      <alignment vertical="top" wrapText="1"/>
    </xf>
    <xf numFmtId="0" fontId="5" fillId="14" borderId="1" xfId="0" applyFont="1" applyFill="1" applyBorder="1" applyAlignment="1">
      <alignment vertical="top"/>
    </xf>
    <xf numFmtId="14" fontId="10" fillId="19" borderId="1" xfId="0" applyNumberFormat="1" applyFont="1" applyFill="1" applyBorder="1" applyAlignment="1">
      <alignment horizontal="center" vertical="top"/>
    </xf>
    <xf numFmtId="0" fontId="5" fillId="19" borderId="0" xfId="0" applyFont="1" applyFill="1" applyAlignment="1">
      <alignment vertical="top"/>
    </xf>
    <xf numFmtId="0" fontId="5" fillId="27" borderId="3" xfId="0" applyFont="1" applyFill="1" applyBorder="1" applyAlignment="1">
      <alignment vertical="top"/>
    </xf>
    <xf numFmtId="0" fontId="5" fillId="0" borderId="3" xfId="0" applyFont="1" applyBorder="1" applyAlignment="1">
      <alignment vertical="top"/>
    </xf>
    <xf numFmtId="0" fontId="5" fillId="19" borderId="1" xfId="0" applyFont="1" applyFill="1" applyBorder="1" applyAlignment="1">
      <alignment vertical="top"/>
    </xf>
    <xf numFmtId="0" fontId="5" fillId="27" borderId="2" xfId="0" applyFont="1" applyFill="1" applyBorder="1" applyAlignment="1">
      <alignment vertical="top"/>
    </xf>
    <xf numFmtId="0" fontId="5" fillId="0" borderId="6" xfId="0" applyFont="1" applyBorder="1" applyAlignment="1">
      <alignment vertical="top"/>
    </xf>
    <xf numFmtId="0" fontId="5" fillId="0" borderId="20" xfId="0" applyFont="1" applyBorder="1" applyAlignment="1">
      <alignment vertical="top"/>
    </xf>
    <xf numFmtId="0" fontId="5" fillId="0" borderId="18" xfId="0" applyFont="1" applyBorder="1" applyAlignment="1">
      <alignment vertical="top"/>
    </xf>
    <xf numFmtId="0" fontId="5" fillId="0" borderId="2" xfId="0" applyFont="1" applyBorder="1" applyAlignment="1">
      <alignment vertical="top"/>
    </xf>
    <xf numFmtId="0" fontId="5" fillId="14" borderId="1" xfId="0" quotePrefix="1" applyFont="1" applyFill="1" applyBorder="1" applyAlignment="1">
      <alignment vertical="top"/>
    </xf>
    <xf numFmtId="0" fontId="5" fillId="18" borderId="1" xfId="0" applyFont="1" applyFill="1" applyBorder="1" applyAlignment="1">
      <alignment vertical="top"/>
    </xf>
    <xf numFmtId="0" fontId="5" fillId="19" borderId="5" xfId="0" applyFont="1" applyFill="1" applyBorder="1" applyAlignment="1">
      <alignment vertical="top"/>
    </xf>
    <xf numFmtId="0" fontId="5" fillId="19" borderId="16" xfId="0" applyFont="1" applyFill="1" applyBorder="1" applyAlignment="1">
      <alignment vertical="top"/>
    </xf>
    <xf numFmtId="0" fontId="5" fillId="19" borderId="15" xfId="0" applyFont="1" applyFill="1" applyBorder="1" applyAlignment="1">
      <alignment vertical="top"/>
    </xf>
    <xf numFmtId="0" fontId="22" fillId="0" borderId="0" xfId="1" applyFont="1" applyFill="1" applyBorder="1" applyAlignment="1" applyProtection="1">
      <alignment horizontal="center" vertical="top"/>
    </xf>
    <xf numFmtId="0" fontId="5" fillId="24" borderId="32" xfId="0" applyFont="1" applyFill="1" applyBorder="1" applyAlignment="1">
      <alignment horizontal="center" vertical="top"/>
    </xf>
    <xf numFmtId="0" fontId="5" fillId="24" borderId="30" xfId="0" applyFont="1" applyFill="1" applyBorder="1" applyAlignment="1">
      <alignment horizontal="center" vertical="top"/>
    </xf>
    <xf numFmtId="0" fontId="5" fillId="11" borderId="32" xfId="0" applyFont="1" applyFill="1" applyBorder="1" applyAlignment="1">
      <alignment horizontal="center" vertical="top"/>
    </xf>
    <xf numFmtId="0" fontId="5" fillId="11" borderId="33" xfId="0" applyFont="1" applyFill="1" applyBorder="1" applyAlignment="1">
      <alignment horizontal="center" vertical="top"/>
    </xf>
    <xf numFmtId="0" fontId="5" fillId="11" borderId="42" xfId="0" applyFont="1" applyFill="1" applyBorder="1" applyAlignment="1">
      <alignment vertical="top"/>
    </xf>
    <xf numFmtId="0" fontId="5" fillId="11" borderId="43" xfId="0" applyFont="1" applyFill="1" applyBorder="1" applyAlignment="1">
      <alignment vertical="top"/>
    </xf>
    <xf numFmtId="0" fontId="18" fillId="11" borderId="44" xfId="1" applyFont="1" applyFill="1" applyBorder="1" applyAlignment="1" applyProtection="1">
      <alignment vertical="top"/>
    </xf>
    <xf numFmtId="0" fontId="5" fillId="11" borderId="45" xfId="0" applyFont="1" applyFill="1" applyBorder="1" applyAlignment="1">
      <alignment horizontal="center" vertical="top"/>
    </xf>
    <xf numFmtId="0" fontId="5" fillId="11" borderId="46" xfId="0" applyFont="1" applyFill="1" applyBorder="1" applyAlignment="1">
      <alignment horizontal="center" vertical="top"/>
    </xf>
    <xf numFmtId="0" fontId="5" fillId="11" borderId="46" xfId="0" applyFont="1" applyFill="1" applyBorder="1" applyAlignment="1">
      <alignment vertical="top"/>
    </xf>
    <xf numFmtId="49" fontId="25" fillId="5" borderId="0" xfId="9" applyNumberFormat="1" applyFont="1" applyFill="1" applyAlignment="1">
      <alignment vertical="top"/>
    </xf>
    <xf numFmtId="49" fontId="16" fillId="15" borderId="1" xfId="0" applyNumberFormat="1" applyFont="1" applyFill="1" applyBorder="1" applyAlignment="1">
      <alignment vertical="top"/>
    </xf>
    <xf numFmtId="0" fontId="16" fillId="0" borderId="1" xfId="0" applyFont="1" applyBorder="1" applyAlignment="1">
      <alignment vertical="top"/>
    </xf>
    <xf numFmtId="0" fontId="26" fillId="12" borderId="1" xfId="0" applyFont="1" applyFill="1" applyBorder="1" applyAlignment="1">
      <alignment vertical="top"/>
    </xf>
    <xf numFmtId="0" fontId="16" fillId="12" borderId="1" xfId="0" quotePrefix="1" applyFont="1" applyFill="1" applyBorder="1" applyAlignment="1">
      <alignment vertical="top"/>
    </xf>
    <xf numFmtId="0" fontId="5" fillId="11" borderId="1" xfId="2" applyFont="1" applyFill="1" applyBorder="1">
      <alignment vertical="center"/>
    </xf>
    <xf numFmtId="0" fontId="22" fillId="0" borderId="0" xfId="14" applyFont="1" applyFill="1" applyBorder="1" applyAlignment="1" applyProtection="1">
      <alignment horizontal="center" vertical="top"/>
    </xf>
    <xf numFmtId="0" fontId="22" fillId="0" borderId="0" xfId="14" applyFont="1" applyFill="1" applyAlignment="1" applyProtection="1">
      <alignment horizontal="center" vertical="top"/>
    </xf>
    <xf numFmtId="0" fontId="5" fillId="0" borderId="0" xfId="13" applyFont="1" applyAlignment="1">
      <alignment vertical="top"/>
    </xf>
    <xf numFmtId="0" fontId="5" fillId="10" borderId="1" xfId="13" applyFont="1" applyFill="1" applyBorder="1" applyAlignment="1">
      <alignment vertical="top"/>
    </xf>
    <xf numFmtId="49" fontId="5" fillId="2" borderId="1" xfId="13" applyNumberFormat="1" applyFont="1" applyFill="1" applyBorder="1" applyAlignment="1">
      <alignment horizontal="center" vertical="top"/>
    </xf>
    <xf numFmtId="0" fontId="5" fillId="0" borderId="17" xfId="13" applyFont="1" applyBorder="1" applyAlignment="1">
      <alignment vertical="top"/>
    </xf>
    <xf numFmtId="49" fontId="5" fillId="15" borderId="1" xfId="13" applyNumberFormat="1" applyFont="1" applyFill="1" applyBorder="1" applyAlignment="1">
      <alignment vertical="top"/>
    </xf>
    <xf numFmtId="49" fontId="5" fillId="30" borderId="1" xfId="13" applyNumberFormat="1" applyFont="1" applyFill="1" applyBorder="1" applyAlignment="1">
      <alignment horizontal="center" vertical="top"/>
    </xf>
    <xf numFmtId="49" fontId="5" fillId="0" borderId="1" xfId="13" applyNumberFormat="1" applyFont="1" applyBorder="1" applyAlignment="1">
      <alignment vertical="top"/>
    </xf>
    <xf numFmtId="0" fontId="5" fillId="3" borderId="1" xfId="13" applyFont="1" applyFill="1" applyBorder="1" applyAlignment="1">
      <alignment vertical="top"/>
    </xf>
    <xf numFmtId="0" fontId="5" fillId="3" borderId="1" xfId="13" quotePrefix="1" applyFont="1" applyFill="1" applyBorder="1" applyAlignment="1">
      <alignment vertical="top"/>
    </xf>
    <xf numFmtId="176" fontId="5" fillId="3" borderId="1" xfId="13" quotePrefix="1" applyNumberFormat="1" applyFont="1" applyFill="1" applyBorder="1" applyAlignment="1">
      <alignment vertical="top"/>
    </xf>
    <xf numFmtId="49" fontId="10" fillId="0" borderId="1" xfId="13" applyNumberFormat="1" applyFont="1" applyBorder="1" applyAlignment="1">
      <alignment horizontal="center" vertical="top"/>
    </xf>
    <xf numFmtId="14" fontId="10" fillId="0" borderId="1" xfId="13" applyNumberFormat="1" applyFont="1" applyBorder="1" applyAlignment="1">
      <alignment horizontal="center" vertical="top"/>
    </xf>
    <xf numFmtId="0" fontId="5" fillId="0" borderId="5" xfId="13" applyFont="1" applyBorder="1" applyAlignment="1">
      <alignment vertical="top"/>
    </xf>
    <xf numFmtId="0" fontId="5" fillId="0" borderId="16" xfId="13" applyFont="1" applyBorder="1" applyAlignment="1">
      <alignment vertical="top"/>
    </xf>
    <xf numFmtId="0" fontId="5" fillId="0" borderId="15" xfId="13" applyFont="1" applyBorder="1" applyAlignment="1">
      <alignment vertical="top"/>
    </xf>
    <xf numFmtId="0" fontId="5" fillId="0" borderId="1" xfId="13" applyFont="1" applyBorder="1" applyAlignment="1">
      <alignment vertical="top"/>
    </xf>
    <xf numFmtId="49" fontId="5" fillId="0" borderId="1" xfId="13" quotePrefix="1" applyNumberFormat="1" applyFont="1" applyBorder="1" applyAlignment="1">
      <alignment vertical="top"/>
    </xf>
    <xf numFmtId="0" fontId="5" fillId="12" borderId="1" xfId="13" applyFont="1" applyFill="1" applyBorder="1" applyAlignment="1">
      <alignment vertical="top"/>
    </xf>
    <xf numFmtId="0" fontId="5" fillId="12" borderId="1" xfId="13" quotePrefix="1" applyFont="1" applyFill="1" applyBorder="1" applyAlignment="1">
      <alignment vertical="top"/>
    </xf>
    <xf numFmtId="49" fontId="5" fillId="12" borderId="1" xfId="13" applyNumberFormat="1" applyFont="1" applyFill="1" applyBorder="1" applyAlignment="1">
      <alignment vertical="top"/>
    </xf>
    <xf numFmtId="0" fontId="5" fillId="0" borderId="0" xfId="13" applyFont="1" applyAlignment="1">
      <alignment horizontal="center" vertical="top"/>
    </xf>
    <xf numFmtId="0" fontId="16" fillId="12" borderId="1" xfId="13" applyFont="1" applyFill="1" applyBorder="1" applyAlignment="1">
      <alignment vertical="top"/>
    </xf>
    <xf numFmtId="0" fontId="16" fillId="12" borderId="1" xfId="13" quotePrefix="1" applyFont="1" applyFill="1" applyBorder="1" applyAlignment="1">
      <alignment vertical="top"/>
    </xf>
    <xf numFmtId="49" fontId="16" fillId="12" borderId="1" xfId="13" applyNumberFormat="1" applyFont="1" applyFill="1" applyBorder="1" applyAlignment="1">
      <alignment vertical="top"/>
    </xf>
    <xf numFmtId="49" fontId="5" fillId="2" borderId="1" xfId="13" applyNumberFormat="1" applyFont="1" applyFill="1" applyBorder="1" applyAlignment="1">
      <alignment vertical="top"/>
    </xf>
    <xf numFmtId="14" fontId="5" fillId="3" borderId="1" xfId="13" quotePrefix="1" applyNumberFormat="1" applyFont="1" applyFill="1" applyBorder="1" applyAlignment="1">
      <alignment vertical="top"/>
    </xf>
    <xf numFmtId="14" fontId="10" fillId="22" borderId="1" xfId="13" quotePrefix="1" applyNumberFormat="1" applyFont="1" applyFill="1" applyBorder="1" applyAlignment="1">
      <alignment horizontal="center" vertical="top"/>
    </xf>
    <xf numFmtId="181" fontId="16" fillId="12" borderId="1" xfId="13" quotePrefix="1" applyNumberFormat="1" applyFont="1" applyFill="1" applyBorder="1" applyAlignment="1">
      <alignment horizontal="left"/>
    </xf>
    <xf numFmtId="14" fontId="5" fillId="29" borderId="1" xfId="13" quotePrefix="1" applyNumberFormat="1" applyFont="1" applyFill="1" applyBorder="1" applyAlignment="1">
      <alignment vertical="top"/>
    </xf>
    <xf numFmtId="0" fontId="5" fillId="12" borderId="1" xfId="13" applyFont="1" applyFill="1" applyBorder="1"/>
    <xf numFmtId="181" fontId="5" fillId="12" borderId="1" xfId="13" quotePrefix="1" applyNumberFormat="1" applyFont="1" applyFill="1" applyBorder="1" applyAlignment="1">
      <alignment horizontal="left"/>
    </xf>
    <xf numFmtId="0" fontId="5" fillId="12" borderId="1" xfId="13" quotePrefix="1" applyFont="1" applyFill="1" applyBorder="1"/>
    <xf numFmtId="49" fontId="5" fillId="12" borderId="1" xfId="13" applyNumberFormat="1" applyFont="1" applyFill="1" applyBorder="1"/>
    <xf numFmtId="0" fontId="5" fillId="8" borderId="5" xfId="13" applyFont="1" applyFill="1" applyBorder="1" applyAlignment="1">
      <alignment vertical="top"/>
    </xf>
    <xf numFmtId="0" fontId="5" fillId="8" borderId="16" xfId="13" applyFont="1" applyFill="1" applyBorder="1" applyAlignment="1">
      <alignment vertical="top"/>
    </xf>
    <xf numFmtId="0" fontId="5" fillId="8" borderId="15" xfId="13" applyFont="1" applyFill="1" applyBorder="1" applyAlignment="1">
      <alignment vertical="top"/>
    </xf>
    <xf numFmtId="0" fontId="5" fillId="8" borderId="0" xfId="13" applyFont="1" applyFill="1" applyAlignment="1">
      <alignment vertical="top"/>
    </xf>
    <xf numFmtId="0" fontId="5" fillId="8" borderId="1" xfId="13" applyFont="1" applyFill="1" applyBorder="1" applyAlignment="1">
      <alignment vertical="top"/>
    </xf>
    <xf numFmtId="49" fontId="5" fillId="8" borderId="1" xfId="13" applyNumberFormat="1" applyFont="1" applyFill="1" applyBorder="1" applyAlignment="1">
      <alignment vertical="top"/>
    </xf>
    <xf numFmtId="0" fontId="5" fillId="12" borderId="1" xfId="13" applyFont="1" applyFill="1" applyBorder="1" applyAlignment="1">
      <alignment horizontal="left"/>
    </xf>
    <xf numFmtId="0" fontId="16" fillId="12" borderId="1" xfId="13" applyFont="1" applyFill="1" applyBorder="1"/>
    <xf numFmtId="0" fontId="16" fillId="12" borderId="1" xfId="13" applyFont="1" applyFill="1" applyBorder="1" applyAlignment="1">
      <alignment horizontal="left"/>
    </xf>
    <xf numFmtId="0" fontId="16" fillId="12" borderId="1" xfId="13" quotePrefix="1" applyFont="1" applyFill="1" applyBorder="1"/>
    <xf numFmtId="49" fontId="16" fillId="12" borderId="1" xfId="13" applyNumberFormat="1" applyFont="1" applyFill="1" applyBorder="1"/>
    <xf numFmtId="0" fontId="16" fillId="0" borderId="0" xfId="13" applyFont="1" applyAlignment="1">
      <alignment vertical="top"/>
    </xf>
    <xf numFmtId="0" fontId="16" fillId="8" borderId="5" xfId="13" applyFont="1" applyFill="1" applyBorder="1" applyAlignment="1">
      <alignment vertical="top"/>
    </xf>
    <xf numFmtId="0" fontId="16" fillId="0" borderId="1" xfId="13" applyFont="1" applyBorder="1" applyAlignment="1">
      <alignment vertical="top"/>
    </xf>
    <xf numFmtId="0" fontId="16" fillId="8" borderId="16" xfId="13" applyFont="1" applyFill="1" applyBorder="1" applyAlignment="1">
      <alignment vertical="top"/>
    </xf>
    <xf numFmtId="0" fontId="16" fillId="8" borderId="15" xfId="13" applyFont="1" applyFill="1" applyBorder="1" applyAlignment="1">
      <alignment vertical="top"/>
    </xf>
    <xf numFmtId="0" fontId="16" fillId="8" borderId="0" xfId="13" applyFont="1" applyFill="1" applyAlignment="1">
      <alignment vertical="top"/>
    </xf>
    <xf numFmtId="0" fontId="16" fillId="8" borderId="1" xfId="13" applyFont="1" applyFill="1" applyBorder="1" applyAlignment="1">
      <alignment vertical="top"/>
    </xf>
    <xf numFmtId="49" fontId="16" fillId="8" borderId="1" xfId="13" applyNumberFormat="1" applyFont="1" applyFill="1" applyBorder="1" applyAlignment="1">
      <alignment vertical="top"/>
    </xf>
    <xf numFmtId="0" fontId="18" fillId="0" borderId="0" xfId="14" applyFont="1" applyFill="1" applyBorder="1" applyAlignment="1" applyProtection="1">
      <alignment horizontal="center" vertical="top"/>
    </xf>
    <xf numFmtId="0" fontId="5" fillId="3" borderId="1" xfId="13" applyFont="1" applyFill="1" applyBorder="1" applyAlignment="1">
      <alignment horizontal="left" vertical="top"/>
    </xf>
    <xf numFmtId="0" fontId="5" fillId="25" borderId="1" xfId="13" applyFont="1" applyFill="1" applyBorder="1" applyAlignment="1">
      <alignment vertical="top"/>
    </xf>
    <xf numFmtId="0" fontId="5" fillId="25" borderId="1" xfId="13" applyFont="1" applyFill="1" applyBorder="1" applyAlignment="1">
      <alignment horizontal="left" vertical="top"/>
    </xf>
    <xf numFmtId="0" fontId="5" fillId="23" borderId="1" xfId="13" applyFont="1" applyFill="1" applyBorder="1" applyAlignment="1">
      <alignment vertical="top"/>
    </xf>
    <xf numFmtId="0" fontId="5" fillId="23" borderId="1" xfId="13" applyFont="1" applyFill="1" applyBorder="1" applyAlignment="1">
      <alignment horizontal="left" vertical="top"/>
    </xf>
    <xf numFmtId="0" fontId="16" fillId="27" borderId="1" xfId="13" applyFont="1" applyFill="1" applyBorder="1" applyAlignment="1">
      <alignment vertical="top"/>
    </xf>
    <xf numFmtId="0" fontId="16" fillId="27" borderId="1" xfId="13" applyFont="1" applyFill="1" applyBorder="1" applyAlignment="1">
      <alignment horizontal="left" vertical="top"/>
    </xf>
    <xf numFmtId="14" fontId="15" fillId="19" borderId="1" xfId="13" applyNumberFormat="1" applyFont="1" applyFill="1" applyBorder="1" applyAlignment="1">
      <alignment horizontal="center" vertical="top"/>
    </xf>
    <xf numFmtId="0" fontId="16" fillId="19" borderId="0" xfId="13" applyFont="1" applyFill="1" applyAlignment="1">
      <alignment vertical="top"/>
    </xf>
    <xf numFmtId="0" fontId="5" fillId="27" borderId="1" xfId="13" applyFont="1" applyFill="1" applyBorder="1" applyAlignment="1">
      <alignment vertical="top"/>
    </xf>
    <xf numFmtId="0" fontId="5" fillId="27" borderId="1" xfId="13" applyFont="1" applyFill="1" applyBorder="1" applyAlignment="1">
      <alignment horizontal="left" vertical="top"/>
    </xf>
    <xf numFmtId="14" fontId="10" fillId="19" borderId="1" xfId="13" applyNumberFormat="1" applyFont="1" applyFill="1" applyBorder="1" applyAlignment="1">
      <alignment horizontal="center" vertical="top"/>
    </xf>
    <xf numFmtId="0" fontId="5" fillId="19" borderId="0" xfId="13" applyFont="1" applyFill="1" applyAlignment="1">
      <alignment vertical="top"/>
    </xf>
    <xf numFmtId="0" fontId="5" fillId="26" borderId="1" xfId="13" applyFont="1" applyFill="1" applyBorder="1" applyAlignment="1">
      <alignment vertical="top"/>
    </xf>
    <xf numFmtId="0" fontId="5" fillId="12" borderId="1" xfId="13" applyFont="1" applyFill="1" applyBorder="1" applyAlignment="1">
      <alignment horizontal="left" vertical="top"/>
    </xf>
    <xf numFmtId="14" fontId="15" fillId="0" borderId="1" xfId="13" applyNumberFormat="1" applyFont="1" applyBorder="1" applyAlignment="1">
      <alignment horizontal="center" vertical="top"/>
    </xf>
    <xf numFmtId="0" fontId="16" fillId="12" borderId="1" xfId="13" applyFont="1" applyFill="1" applyBorder="1" applyAlignment="1">
      <alignment horizontal="left" vertical="top"/>
    </xf>
    <xf numFmtId="0" fontId="16" fillId="0" borderId="5" xfId="13" applyFont="1" applyBorder="1" applyAlignment="1">
      <alignment vertical="top"/>
    </xf>
    <xf numFmtId="0" fontId="16" fillId="0" borderId="16" xfId="13" applyFont="1" applyBorder="1" applyAlignment="1">
      <alignment vertical="top"/>
    </xf>
    <xf numFmtId="0" fontId="16" fillId="0" borderId="15" xfId="13" applyFont="1" applyBorder="1" applyAlignment="1">
      <alignment vertical="top"/>
    </xf>
    <xf numFmtId="0" fontId="5" fillId="4" borderId="5" xfId="13" applyFont="1" applyFill="1" applyBorder="1" applyAlignment="1">
      <alignment vertical="top"/>
    </xf>
    <xf numFmtId="0" fontId="5" fillId="4" borderId="1" xfId="13" applyFont="1" applyFill="1" applyBorder="1" applyAlignment="1">
      <alignment horizontal="left" vertical="top"/>
    </xf>
    <xf numFmtId="0" fontId="5" fillId="12" borderId="5" xfId="13" applyFont="1" applyFill="1" applyBorder="1" applyAlignment="1">
      <alignment vertical="top"/>
    </xf>
    <xf numFmtId="0" fontId="5" fillId="12" borderId="5" xfId="13" applyFont="1" applyFill="1" applyBorder="1"/>
    <xf numFmtId="0" fontId="19" fillId="21" borderId="5" xfId="13" applyFont="1" applyFill="1" applyBorder="1" applyAlignment="1">
      <alignment vertical="top"/>
    </xf>
    <xf numFmtId="0" fontId="19" fillId="21" borderId="1" xfId="13" applyFont="1" applyFill="1" applyBorder="1" applyAlignment="1">
      <alignment horizontal="left" vertical="top"/>
    </xf>
    <xf numFmtId="14" fontId="24" fillId="21" borderId="1" xfId="13" applyNumberFormat="1" applyFont="1" applyFill="1" applyBorder="1" applyAlignment="1">
      <alignment horizontal="center" vertical="top"/>
    </xf>
    <xf numFmtId="0" fontId="19" fillId="21" borderId="16" xfId="13" applyFont="1" applyFill="1" applyBorder="1" applyAlignment="1">
      <alignment vertical="top"/>
    </xf>
    <xf numFmtId="0" fontId="19" fillId="21" borderId="15" xfId="13" applyFont="1" applyFill="1" applyBorder="1" applyAlignment="1">
      <alignment vertical="top"/>
    </xf>
    <xf numFmtId="0" fontId="19" fillId="21" borderId="0" xfId="13" applyFont="1" applyFill="1" applyAlignment="1">
      <alignment vertical="top"/>
    </xf>
    <xf numFmtId="0" fontId="19" fillId="21" borderId="1" xfId="13" applyFont="1" applyFill="1" applyBorder="1" applyAlignment="1">
      <alignment vertical="top"/>
    </xf>
    <xf numFmtId="49" fontId="19" fillId="21" borderId="1" xfId="13" applyNumberFormat="1" applyFont="1" applyFill="1" applyBorder="1" applyAlignment="1">
      <alignment vertical="top"/>
    </xf>
    <xf numFmtId="0" fontId="16" fillId="12" borderId="5" xfId="13" applyFont="1" applyFill="1" applyBorder="1" applyAlignment="1">
      <alignment vertical="top"/>
    </xf>
    <xf numFmtId="49" fontId="16" fillId="0" borderId="1" xfId="13" applyNumberFormat="1" applyFont="1" applyBorder="1" applyAlignment="1">
      <alignment vertical="top"/>
    </xf>
    <xf numFmtId="0" fontId="16" fillId="12" borderId="5" xfId="13" applyFont="1" applyFill="1" applyBorder="1"/>
    <xf numFmtId="49" fontId="5" fillId="15" borderId="2" xfId="13" applyNumberFormat="1" applyFont="1" applyFill="1" applyBorder="1" applyAlignment="1">
      <alignment vertical="top"/>
    </xf>
    <xf numFmtId="49" fontId="5" fillId="15" borderId="18" xfId="13" applyNumberFormat="1" applyFont="1" applyFill="1" applyBorder="1" applyAlignment="1">
      <alignment vertical="top"/>
    </xf>
    <xf numFmtId="0" fontId="5" fillId="4" borderId="1" xfId="13" applyFont="1" applyFill="1" applyBorder="1" applyAlignment="1">
      <alignment vertical="top"/>
    </xf>
    <xf numFmtId="0" fontId="5" fillId="12" borderId="2" xfId="13" applyFont="1" applyFill="1" applyBorder="1" applyAlignment="1">
      <alignment vertical="top"/>
    </xf>
    <xf numFmtId="0" fontId="5" fillId="12" borderId="2" xfId="13" applyFont="1" applyFill="1" applyBorder="1" applyAlignment="1">
      <alignment horizontal="left" vertical="top"/>
    </xf>
    <xf numFmtId="0" fontId="16" fillId="4" borderId="1" xfId="13" applyFont="1" applyFill="1" applyBorder="1" applyAlignment="1">
      <alignment vertical="top"/>
    </xf>
    <xf numFmtId="0" fontId="16" fillId="12" borderId="2" xfId="13" applyFont="1" applyFill="1" applyBorder="1" applyAlignment="1">
      <alignment horizontal="left" vertical="top"/>
    </xf>
    <xf numFmtId="0" fontId="26" fillId="12" borderId="2" xfId="13" applyFont="1" applyFill="1" applyBorder="1" applyAlignment="1">
      <alignment horizontal="left" vertical="top"/>
    </xf>
    <xf numFmtId="0" fontId="26" fillId="12" borderId="1" xfId="13" applyFont="1" applyFill="1" applyBorder="1" applyAlignment="1">
      <alignment vertical="top"/>
    </xf>
    <xf numFmtId="49" fontId="5" fillId="4" borderId="1" xfId="13" applyNumberFormat="1" applyFont="1" applyFill="1" applyBorder="1" applyAlignment="1">
      <alignment horizontal="left" vertical="top"/>
    </xf>
    <xf numFmtId="49" fontId="5" fillId="4" borderId="1" xfId="13" applyNumberFormat="1" applyFont="1" applyFill="1" applyBorder="1" applyAlignment="1">
      <alignment vertical="top"/>
    </xf>
    <xf numFmtId="0" fontId="5" fillId="13" borderId="1" xfId="13" applyFont="1" applyFill="1" applyBorder="1" applyAlignment="1">
      <alignment vertical="top"/>
    </xf>
    <xf numFmtId="49" fontId="5" fillId="13" borderId="1" xfId="13" applyNumberFormat="1" applyFont="1" applyFill="1" applyBorder="1" applyAlignment="1">
      <alignment horizontal="left" vertical="top"/>
    </xf>
    <xf numFmtId="49" fontId="5" fillId="13" borderId="1" xfId="13" applyNumberFormat="1" applyFont="1" applyFill="1" applyBorder="1" applyAlignment="1">
      <alignment vertical="top"/>
    </xf>
    <xf numFmtId="0" fontId="5" fillId="14" borderId="1" xfId="13" applyFont="1" applyFill="1" applyBorder="1" applyAlignment="1">
      <alignment vertical="top"/>
    </xf>
    <xf numFmtId="49" fontId="5" fillId="14" borderId="1" xfId="13" applyNumberFormat="1" applyFont="1" applyFill="1" applyBorder="1" applyAlignment="1">
      <alignment horizontal="left" vertical="top"/>
    </xf>
    <xf numFmtId="49" fontId="5" fillId="14" borderId="1" xfId="13" applyNumberFormat="1" applyFont="1" applyFill="1" applyBorder="1" applyAlignment="1">
      <alignment vertical="top"/>
    </xf>
    <xf numFmtId="49" fontId="5" fillId="12" borderId="1" xfId="13" applyNumberFormat="1" applyFont="1" applyFill="1" applyBorder="1" applyAlignment="1">
      <alignment horizontal="left" vertical="top"/>
    </xf>
    <xf numFmtId="49" fontId="16" fillId="12" borderId="1" xfId="13" applyNumberFormat="1" applyFont="1" applyFill="1" applyBorder="1" applyAlignment="1">
      <alignment horizontal="left" vertical="top"/>
    </xf>
    <xf numFmtId="49" fontId="5" fillId="15" borderId="1" xfId="13" applyNumberFormat="1" applyFont="1" applyFill="1" applyBorder="1" applyAlignment="1">
      <alignment vertical="top" wrapText="1"/>
    </xf>
    <xf numFmtId="0" fontId="5" fillId="11" borderId="1" xfId="13" applyFont="1" applyFill="1" applyBorder="1" applyAlignment="1">
      <alignment vertical="top"/>
    </xf>
    <xf numFmtId="0" fontId="5" fillId="28" borderId="1" xfId="13" applyFont="1" applyFill="1" applyBorder="1" applyAlignment="1">
      <alignment vertical="top"/>
    </xf>
    <xf numFmtId="49" fontId="5" fillId="28" borderId="1" xfId="13" applyNumberFormat="1" applyFont="1" applyFill="1" applyBorder="1" applyAlignment="1">
      <alignment vertical="top"/>
    </xf>
    <xf numFmtId="14" fontId="10" fillId="28" borderId="1" xfId="13" applyNumberFormat="1" applyFont="1" applyFill="1" applyBorder="1" applyAlignment="1">
      <alignment horizontal="center" vertical="top"/>
    </xf>
    <xf numFmtId="0" fontId="5" fillId="12" borderId="3" xfId="13" applyFont="1" applyFill="1" applyBorder="1" applyAlignment="1">
      <alignment vertical="top"/>
    </xf>
    <xf numFmtId="49" fontId="16" fillId="12" borderId="5" xfId="13" applyNumberFormat="1" applyFont="1" applyFill="1" applyBorder="1" applyAlignment="1">
      <alignment vertical="top"/>
    </xf>
    <xf numFmtId="0" fontId="16" fillId="12" borderId="49" xfId="13" applyFont="1" applyFill="1" applyBorder="1" applyAlignment="1">
      <alignment vertical="top"/>
    </xf>
    <xf numFmtId="0" fontId="16" fillId="11" borderId="1" xfId="13" applyFont="1" applyFill="1" applyBorder="1" applyAlignment="1">
      <alignment vertical="top"/>
    </xf>
    <xf numFmtId="49" fontId="5" fillId="30" borderId="1" xfId="13" applyNumberFormat="1" applyFont="1" applyFill="1" applyBorder="1" applyAlignment="1">
      <alignment horizontal="center" vertical="top" wrapText="1"/>
    </xf>
    <xf numFmtId="0" fontId="5" fillId="0" borderId="0" xfId="13" applyFont="1" applyAlignment="1">
      <alignment vertical="top" wrapText="1"/>
    </xf>
    <xf numFmtId="0" fontId="5" fillId="0" borderId="1" xfId="13" applyFont="1" applyBorder="1" applyAlignment="1">
      <alignment vertical="top" wrapText="1"/>
    </xf>
    <xf numFmtId="49" fontId="5" fillId="23" borderId="1" xfId="13" applyNumberFormat="1" applyFont="1" applyFill="1" applyBorder="1" applyAlignment="1">
      <alignment vertical="top"/>
    </xf>
    <xf numFmtId="0" fontId="5" fillId="12" borderId="1" xfId="13" applyFont="1" applyFill="1" applyBorder="1" applyAlignment="1">
      <alignment vertical="top" wrapText="1"/>
    </xf>
    <xf numFmtId="0" fontId="5" fillId="12" borderId="5" xfId="13" applyFont="1" applyFill="1" applyBorder="1" applyAlignment="1">
      <alignment vertical="top" wrapText="1"/>
    </xf>
    <xf numFmtId="0" fontId="5" fillId="12" borderId="15" xfId="13" applyFont="1" applyFill="1" applyBorder="1" applyAlignment="1">
      <alignment vertical="top"/>
    </xf>
    <xf numFmtId="0" fontId="5" fillId="23" borderId="1" xfId="13" applyFont="1" applyFill="1" applyBorder="1" applyAlignment="1">
      <alignment vertical="top" wrapText="1"/>
    </xf>
    <xf numFmtId="49" fontId="16" fillId="0" borderId="0" xfId="13" applyNumberFormat="1" applyFont="1" applyAlignment="1">
      <alignment vertical="top"/>
    </xf>
    <xf numFmtId="0" fontId="16" fillId="0" borderId="0" xfId="13" applyFont="1" applyAlignment="1">
      <alignment vertical="top" wrapText="1"/>
    </xf>
    <xf numFmtId="14" fontId="15" fillId="0" borderId="0" xfId="13" applyNumberFormat="1" applyFont="1" applyAlignment="1">
      <alignment horizontal="center" vertical="top"/>
    </xf>
    <xf numFmtId="14" fontId="15" fillId="0" borderId="50" xfId="13" applyNumberFormat="1" applyFont="1" applyBorder="1" applyAlignment="1">
      <alignment horizontal="center" vertical="top"/>
    </xf>
    <xf numFmtId="0" fontId="16" fillId="23" borderId="1" xfId="13" applyFont="1" applyFill="1" applyBorder="1" applyAlignment="1">
      <alignment vertical="top"/>
    </xf>
    <xf numFmtId="49" fontId="16" fillId="23" borderId="1" xfId="13" applyNumberFormat="1" applyFont="1" applyFill="1" applyBorder="1" applyAlignment="1">
      <alignment vertical="top"/>
    </xf>
    <xf numFmtId="0" fontId="16" fillId="23" borderId="1" xfId="13" applyFont="1" applyFill="1" applyBorder="1" applyAlignment="1">
      <alignment vertical="top" wrapText="1"/>
    </xf>
    <xf numFmtId="14" fontId="10" fillId="11" borderId="1" xfId="13" applyNumberFormat="1" applyFont="1" applyFill="1" applyBorder="1" applyAlignment="1">
      <alignment horizontal="center" vertical="top"/>
    </xf>
    <xf numFmtId="14" fontId="15" fillId="11" borderId="1" xfId="13" applyNumberFormat="1" applyFont="1" applyFill="1" applyBorder="1" applyAlignment="1">
      <alignment horizontal="center" vertical="top"/>
    </xf>
    <xf numFmtId="49" fontId="5" fillId="2" borderId="1" xfId="13" applyNumberFormat="1" applyFont="1" applyFill="1" applyBorder="1" applyAlignment="1">
      <alignment vertical="top" wrapText="1"/>
    </xf>
    <xf numFmtId="49" fontId="5" fillId="0" borderId="1" xfId="13" quotePrefix="1" applyNumberFormat="1" applyFont="1" applyBorder="1" applyAlignment="1">
      <alignment vertical="top" wrapText="1"/>
    </xf>
    <xf numFmtId="49" fontId="5" fillId="0" borderId="1" xfId="13" applyNumberFormat="1" applyFont="1" applyBorder="1" applyAlignment="1">
      <alignment vertical="top" wrapText="1"/>
    </xf>
    <xf numFmtId="0" fontId="5" fillId="17" borderId="1" xfId="13" quotePrefix="1" applyFont="1" applyFill="1" applyBorder="1" applyAlignment="1">
      <alignment vertical="top"/>
    </xf>
    <xf numFmtId="180" fontId="5" fillId="12" borderId="1" xfId="13" quotePrefix="1" applyNumberFormat="1" applyFont="1" applyFill="1" applyBorder="1" applyAlignment="1">
      <alignment vertical="top"/>
    </xf>
    <xf numFmtId="14" fontId="10" fillId="6" borderId="1" xfId="13" applyNumberFormat="1" applyFont="1" applyFill="1" applyBorder="1" applyAlignment="1">
      <alignment horizontal="center" vertical="top"/>
    </xf>
    <xf numFmtId="180" fontId="5" fillId="17" borderId="1" xfId="13" quotePrefix="1" applyNumberFormat="1" applyFont="1" applyFill="1" applyBorder="1" applyAlignment="1">
      <alignment vertical="top"/>
    </xf>
    <xf numFmtId="0" fontId="5" fillId="31" borderId="1" xfId="13" quotePrefix="1" applyFont="1" applyFill="1" applyBorder="1" applyAlignment="1">
      <alignment vertical="top"/>
    </xf>
    <xf numFmtId="0" fontId="5" fillId="28" borderId="1" xfId="13" quotePrefix="1" applyFont="1" applyFill="1" applyBorder="1" applyAlignment="1">
      <alignment vertical="top"/>
    </xf>
    <xf numFmtId="180" fontId="5" fillId="28" borderId="1" xfId="13" quotePrefix="1" applyNumberFormat="1" applyFont="1" applyFill="1" applyBorder="1" applyAlignment="1">
      <alignment vertical="top"/>
    </xf>
    <xf numFmtId="14" fontId="10" fillId="32" borderId="1" xfId="13" applyNumberFormat="1" applyFont="1" applyFill="1" applyBorder="1" applyAlignment="1">
      <alignment horizontal="center" vertical="top"/>
    </xf>
    <xf numFmtId="14" fontId="15" fillId="6" borderId="1" xfId="13" applyNumberFormat="1" applyFont="1" applyFill="1" applyBorder="1" applyAlignment="1">
      <alignment horizontal="center" vertical="top"/>
    </xf>
    <xf numFmtId="0" fontId="16" fillId="17" borderId="1" xfId="13" quotePrefix="1" applyFont="1" applyFill="1" applyBorder="1" applyAlignment="1">
      <alignment vertical="top"/>
    </xf>
    <xf numFmtId="180" fontId="16" fillId="17" borderId="1" xfId="13" quotePrefix="1" applyNumberFormat="1" applyFont="1" applyFill="1" applyBorder="1" applyAlignment="1">
      <alignment vertical="top"/>
    </xf>
    <xf numFmtId="0" fontId="16" fillId="0" borderId="0" xfId="0" applyFont="1" applyAlignment="1">
      <alignment vertical="top"/>
    </xf>
    <xf numFmtId="14" fontId="15" fillId="0" borderId="1" xfId="0" applyNumberFormat="1" applyFont="1" applyBorder="1" applyAlignment="1">
      <alignment horizontal="center" vertical="top"/>
    </xf>
    <xf numFmtId="0" fontId="16" fillId="0" borderId="5" xfId="0" applyFont="1" applyBorder="1" applyAlignment="1">
      <alignment vertical="top"/>
    </xf>
    <xf numFmtId="0" fontId="16" fillId="0" borderId="15" xfId="0" applyFont="1" applyBorder="1" applyAlignment="1">
      <alignment vertical="top"/>
    </xf>
    <xf numFmtId="0" fontId="16" fillId="17" borderId="1" xfId="0" quotePrefix="1" applyFont="1" applyFill="1" applyBorder="1" applyAlignment="1">
      <alignment vertical="top"/>
    </xf>
    <xf numFmtId="49" fontId="16" fillId="0" borderId="1" xfId="0" applyNumberFormat="1" applyFont="1" applyBorder="1" applyAlignment="1">
      <alignment vertical="top"/>
    </xf>
    <xf numFmtId="0" fontId="16" fillId="12" borderId="1" xfId="0" applyFont="1" applyFill="1" applyBorder="1"/>
    <xf numFmtId="49" fontId="16" fillId="12" borderId="1" xfId="0" applyNumberFormat="1" applyFont="1" applyFill="1" applyBorder="1"/>
    <xf numFmtId="49" fontId="5" fillId="30" borderId="15" xfId="13" applyNumberFormat="1" applyFont="1" applyFill="1" applyBorder="1" applyAlignment="1">
      <alignment horizontal="center" vertical="top" wrapText="1"/>
    </xf>
    <xf numFmtId="49" fontId="5" fillId="15" borderId="21" xfId="13" applyNumberFormat="1" applyFont="1" applyFill="1" applyBorder="1" applyAlignment="1">
      <alignment vertical="top"/>
    </xf>
    <xf numFmtId="49" fontId="5" fillId="15" borderId="22" xfId="13" applyNumberFormat="1" applyFont="1" applyFill="1" applyBorder="1" applyAlignment="1">
      <alignment vertical="top"/>
    </xf>
    <xf numFmtId="49" fontId="5" fillId="12" borderId="21" xfId="13" applyNumberFormat="1" applyFont="1" applyFill="1" applyBorder="1" applyAlignment="1">
      <alignment vertical="top"/>
    </xf>
    <xf numFmtId="49" fontId="5" fillId="12" borderId="22" xfId="13" applyNumberFormat="1" applyFont="1" applyFill="1" applyBorder="1" applyAlignment="1">
      <alignment vertical="top"/>
    </xf>
    <xf numFmtId="0" fontId="10" fillId="20" borderId="1" xfId="13" applyFont="1" applyFill="1" applyBorder="1" applyAlignment="1">
      <alignment horizontal="center" vertical="top"/>
    </xf>
    <xf numFmtId="49" fontId="5" fillId="15" borderId="21" xfId="13" applyNumberFormat="1" applyFont="1" applyFill="1" applyBorder="1" applyAlignment="1">
      <alignment vertical="top" wrapText="1"/>
    </xf>
    <xf numFmtId="49" fontId="5" fillId="15" borderId="22" xfId="13" applyNumberFormat="1" applyFont="1" applyFill="1" applyBorder="1" applyAlignment="1">
      <alignment vertical="top" wrapText="1"/>
    </xf>
    <xf numFmtId="49" fontId="5" fillId="15" borderId="23" xfId="13" applyNumberFormat="1" applyFont="1" applyFill="1" applyBorder="1" applyAlignment="1">
      <alignment vertical="top" wrapText="1"/>
    </xf>
    <xf numFmtId="0" fontId="9" fillId="5" borderId="41" xfId="9" applyFont="1" applyFill="1" applyBorder="1" applyAlignment="1">
      <alignment horizontal="center" vertical="top" wrapText="1"/>
    </xf>
    <xf numFmtId="0" fontId="29" fillId="12" borderId="5" xfId="13" applyFont="1" applyFill="1" applyBorder="1"/>
    <xf numFmtId="0" fontId="29" fillId="12" borderId="1" xfId="13" applyFont="1" applyFill="1" applyBorder="1" applyAlignment="1">
      <alignment horizontal="left"/>
    </xf>
    <xf numFmtId="0" fontId="29" fillId="0" borderId="0" xfId="13" applyFont="1" applyAlignment="1">
      <alignment vertical="top"/>
    </xf>
    <xf numFmtId="0" fontId="10" fillId="15" borderId="27" xfId="0" applyFont="1" applyFill="1" applyBorder="1" applyAlignment="1">
      <alignment horizontal="center" vertical="top"/>
    </xf>
    <xf numFmtId="0" fontId="10" fillId="15" borderId="28" xfId="0" applyFont="1" applyFill="1" applyBorder="1" applyAlignment="1">
      <alignment horizontal="center" vertical="top"/>
    </xf>
    <xf numFmtId="0" fontId="5" fillId="10" borderId="1" xfId="13" applyFont="1" applyFill="1" applyBorder="1" applyAlignment="1">
      <alignment vertical="top"/>
    </xf>
    <xf numFmtId="0" fontId="2" fillId="7" borderId="5" xfId="10" applyFill="1" applyBorder="1" applyAlignment="1">
      <alignment horizontal="center" vertical="top"/>
    </xf>
    <xf numFmtId="0" fontId="2" fillId="7" borderId="16" xfId="10" applyFill="1" applyBorder="1" applyAlignment="1">
      <alignment horizontal="center" vertical="top"/>
    </xf>
    <xf numFmtId="0" fontId="2" fillId="7" borderId="15" xfId="10" applyFill="1" applyBorder="1" applyAlignment="1">
      <alignment horizontal="center" vertical="top"/>
    </xf>
    <xf numFmtId="0" fontId="2" fillId="15" borderId="5" xfId="13" applyFont="1" applyFill="1" applyBorder="1" applyAlignment="1">
      <alignment horizontal="center" vertical="top"/>
    </xf>
    <xf numFmtId="0" fontId="2" fillId="15" borderId="16" xfId="13" applyFont="1" applyFill="1" applyBorder="1" applyAlignment="1">
      <alignment horizontal="center" vertical="top"/>
    </xf>
    <xf numFmtId="0" fontId="2" fillId="15" borderId="15" xfId="13" applyFont="1" applyFill="1" applyBorder="1" applyAlignment="1">
      <alignment horizontal="center" vertical="top"/>
    </xf>
    <xf numFmtId="0" fontId="2" fillId="15" borderId="5" xfId="0" applyFont="1" applyFill="1" applyBorder="1" applyAlignment="1">
      <alignment horizontal="center" vertical="top"/>
    </xf>
    <xf numFmtId="0" fontId="2" fillId="15" borderId="16" xfId="0" applyFont="1" applyFill="1" applyBorder="1" applyAlignment="1">
      <alignment horizontal="center" vertical="top"/>
    </xf>
    <xf numFmtId="0" fontId="2" fillId="15" borderId="15" xfId="0" applyFont="1" applyFill="1" applyBorder="1" applyAlignment="1">
      <alignment horizontal="center" vertical="top"/>
    </xf>
    <xf numFmtId="0" fontId="2" fillId="16" borderId="5" xfId="10" applyFill="1" applyBorder="1" applyAlignment="1">
      <alignment horizontal="center" vertical="top"/>
    </xf>
    <xf numFmtId="0" fontId="2" fillId="16" borderId="16" xfId="10" applyFill="1" applyBorder="1" applyAlignment="1">
      <alignment horizontal="center" vertical="top"/>
    </xf>
    <xf numFmtId="0" fontId="2" fillId="16" borderId="15" xfId="10" applyFill="1" applyBorder="1" applyAlignment="1">
      <alignment horizontal="center" vertical="top"/>
    </xf>
    <xf numFmtId="0" fontId="5" fillId="10" borderId="1" xfId="0" applyFont="1" applyFill="1" applyBorder="1" applyAlignment="1">
      <alignment vertical="top"/>
    </xf>
    <xf numFmtId="0" fontId="2" fillId="15" borderId="1" xfId="0" applyFont="1" applyFill="1" applyBorder="1" applyAlignment="1">
      <alignment horizontal="center" vertical="top"/>
    </xf>
    <xf numFmtId="0" fontId="2" fillId="7" borderId="1" xfId="10" applyFill="1" applyBorder="1" applyAlignment="1">
      <alignment horizontal="center" vertical="top"/>
    </xf>
    <xf numFmtId="0" fontId="2" fillId="7" borderId="6" xfId="10" applyFill="1" applyBorder="1" applyAlignment="1">
      <alignment horizontal="center" vertical="top"/>
    </xf>
    <xf numFmtId="0" fontId="2" fillId="7" borderId="20" xfId="10" applyFill="1" applyBorder="1" applyAlignment="1">
      <alignment horizontal="center" vertical="top"/>
    </xf>
    <xf numFmtId="0" fontId="5" fillId="15" borderId="5" xfId="13" applyFont="1" applyFill="1" applyBorder="1" applyAlignment="1">
      <alignment horizontal="center" vertical="top"/>
    </xf>
    <xf numFmtId="0" fontId="5" fillId="15" borderId="16" xfId="13" applyFont="1" applyFill="1" applyBorder="1" applyAlignment="1">
      <alignment horizontal="center" vertical="top"/>
    </xf>
    <xf numFmtId="0" fontId="5" fillId="15" borderId="15" xfId="13" applyFont="1" applyFill="1" applyBorder="1" applyAlignment="1">
      <alignment horizontal="center" vertical="top"/>
    </xf>
    <xf numFmtId="0" fontId="5" fillId="7" borderId="48" xfId="10" applyFont="1" applyFill="1" applyBorder="1" applyAlignment="1">
      <alignment horizontal="center" vertical="top"/>
    </xf>
    <xf numFmtId="0" fontId="5" fillId="7" borderId="0" xfId="10" applyFont="1" applyFill="1" applyAlignment="1">
      <alignment horizontal="center" vertical="top"/>
    </xf>
    <xf numFmtId="0" fontId="5" fillId="7" borderId="1" xfId="10" applyFont="1" applyFill="1" applyBorder="1" applyAlignment="1">
      <alignment horizontal="center" vertical="top"/>
    </xf>
    <xf numFmtId="0" fontId="2" fillId="15" borderId="1" xfId="13" applyFont="1" applyFill="1" applyBorder="1" applyAlignment="1">
      <alignment horizontal="center" vertical="top"/>
    </xf>
    <xf numFmtId="0" fontId="5" fillId="0" borderId="14" xfId="0" applyFont="1" applyFill="1" applyBorder="1" applyAlignment="1">
      <alignment vertical="top"/>
    </xf>
    <xf numFmtId="14" fontId="10" fillId="0" borderId="14" xfId="0" applyNumberFormat="1" applyFont="1" applyFill="1" applyBorder="1" applyAlignment="1">
      <alignment horizontal="center" vertical="top"/>
    </xf>
    <xf numFmtId="14" fontId="10" fillId="0" borderId="19" xfId="0" applyNumberFormat="1" applyFont="1" applyFill="1" applyBorder="1" applyAlignment="1">
      <alignment horizontal="center" vertical="top"/>
    </xf>
    <xf numFmtId="0" fontId="5" fillId="0" borderId="0" xfId="0" applyFont="1" applyFill="1" applyBorder="1" applyAlignment="1">
      <alignment vertical="top"/>
    </xf>
    <xf numFmtId="14" fontId="10" fillId="0" borderId="0" xfId="0" applyNumberFormat="1" applyFont="1" applyFill="1" applyBorder="1" applyAlignment="1">
      <alignment horizontal="center" vertical="top"/>
    </xf>
    <xf numFmtId="14" fontId="10" fillId="0" borderId="50" xfId="0" applyNumberFormat="1" applyFont="1" applyFill="1" applyBorder="1" applyAlignment="1">
      <alignment horizontal="center" vertical="top"/>
    </xf>
  </cellXfs>
  <cellStyles count="15">
    <cellStyle name="ハイパーリンク" xfId="1" builtinId="8"/>
    <cellStyle name="ハイパーリンク 2" xfId="14" xr:uid="{F47ACC18-EC4E-4CFB-AB2A-017CBFB2C377}"/>
    <cellStyle name="標準" xfId="0" builtinId="0"/>
    <cellStyle name="標準 2" xfId="2" xr:uid="{00000000-0005-0000-0000-000002000000}"/>
    <cellStyle name="標準 3" xfId="3" xr:uid="{00000000-0005-0000-0000-000003000000}"/>
    <cellStyle name="標準 4" xfId="11" xr:uid="{4311AF4C-9C5A-4633-B6F6-9EB90CB36D60}"/>
    <cellStyle name="標準 4 3" xfId="13" xr:uid="{C2C0514E-962C-4BBD-8665-B2FFE3C966B2}"/>
    <cellStyle name="標準 9" xfId="12" xr:uid="{DE7BB3E9-C28D-489A-ACA9-38CBE504D66B}"/>
    <cellStyle name="標準_Oculus3.0(本人確認版)システム運用マニュアル（サーバ管理者編）_別紙00_各種名称一覧V1.0" xfId="4" xr:uid="{00000000-0005-0000-0000-000004000000}"/>
    <cellStyle name="標準_エンティティ定義書コード設定マスタ" xfId="5" xr:uid="{00000000-0005-0000-0000-000005000000}"/>
    <cellStyle name="標準_エンティティ定義書セキュリティ設定" xfId="6" xr:uid="{00000000-0005-0000-0000-000006000000}"/>
    <cellStyle name="標準_エンティティ定義書取引マスタ" xfId="7" xr:uid="{00000000-0005-0000-0000-000007000000}"/>
    <cellStyle name="標準_エンティティ定義書操作マスタ" xfId="8" xr:uid="{00000000-0005-0000-0000-000008000000}"/>
    <cellStyle name="標準_ヒアリングシート_V1.3" xfId="9" xr:uid="{00000000-0005-0000-0000-000009000000}"/>
    <cellStyle name="標準_開発環境-環境定義パラメータ-2.4-_20080811" xfId="10" xr:uid="{00000000-0005-0000-0000-00000A000000}"/>
  </cellStyles>
  <dxfs count="117">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99CCFF"/>
      <color rgb="FFFFFF99"/>
      <color rgb="FFCCFFCC"/>
      <color rgb="FFFFFF00"/>
      <color rgb="FF0000FF"/>
      <color rgb="FFE4DFEC"/>
      <color rgb="FFC0C0C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357918</xdr:colOff>
      <xdr:row>14</xdr:row>
      <xdr:rowOff>98835</xdr:rowOff>
    </xdr:from>
    <xdr:ext cx="6926802" cy="1769969"/>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357918" y="224767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357918</xdr:colOff>
      <xdr:row>14</xdr:row>
      <xdr:rowOff>98835</xdr:rowOff>
    </xdr:from>
    <xdr:ext cx="6926802" cy="1769969"/>
    <xdr:sp macro="" textlink="">
      <xdr:nvSpPr>
        <xdr:cNvPr id="3" name="テキスト ボックス 2">
          <a:extLst>
            <a:ext uri="{FF2B5EF4-FFF2-40B4-BE49-F238E27FC236}">
              <a16:creationId xmlns:a16="http://schemas.microsoft.com/office/drawing/2014/main" id="{CD330418-8808-4DA7-A17E-B8CB18569AEA}"/>
            </a:ext>
          </a:extLst>
        </xdr:cNvPr>
        <xdr:cNvSpPr txBox="1"/>
      </xdr:nvSpPr>
      <xdr:spPr>
        <a:xfrm>
          <a:off x="357918" y="225148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643215</xdr:colOff>
      <xdr:row>43</xdr:row>
      <xdr:rowOff>76200</xdr:rowOff>
    </xdr:from>
    <xdr:to>
      <xdr:col>11</xdr:col>
      <xdr:colOff>681636</xdr:colOff>
      <xdr:row>48</xdr:row>
      <xdr:rowOff>101048</xdr:rowOff>
    </xdr:to>
    <xdr:sp macro="" textlink="">
      <xdr:nvSpPr>
        <xdr:cNvPr id="2" name="吹き出し: 角を丸めた四角形 1">
          <a:extLst>
            <a:ext uri="{FF2B5EF4-FFF2-40B4-BE49-F238E27FC236}">
              <a16:creationId xmlns:a16="http://schemas.microsoft.com/office/drawing/2014/main" id="{F0F90E2E-9F92-460B-9560-C2926942B223}"/>
            </a:ext>
          </a:extLst>
        </xdr:cNvPr>
        <xdr:cNvSpPr/>
      </xdr:nvSpPr>
      <xdr:spPr>
        <a:xfrm>
          <a:off x="7131101" y="6640286"/>
          <a:ext cx="4784592" cy="786848"/>
        </a:xfrm>
        <a:prstGeom prst="wedgeRoundRectCallout">
          <a:avLst>
            <a:gd name="adj1" fmla="val -61200"/>
            <a:gd name="adj2" fmla="val -6327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r>
            <a:rPr kumimoji="1" lang="en-US" altLang="ja-JP" sz="1100"/>
            <a:t>V4</a:t>
          </a:r>
          <a:r>
            <a:rPr kumimoji="1" lang="ja-JP" altLang="en-US" sz="1100"/>
            <a:t>ではメニュー画面の名称を出すのに使用してる認識だけど、</a:t>
          </a:r>
          <a:endParaRPr kumimoji="1" lang="en-US" altLang="ja-JP" sz="1100"/>
        </a:p>
        <a:p>
          <a:pPr algn="l"/>
          <a:r>
            <a:rPr kumimoji="1" lang="ja-JP" altLang="en-US" sz="1100"/>
            <a:t>ゆうちょ以降では</a:t>
          </a:r>
          <a:r>
            <a:rPr lang="en-US" altLang="ja-JP">
              <a:solidFill>
                <a:srgbClr val="FFFF00"/>
              </a:solidFill>
            </a:rPr>
            <a:t>AML0202ActionEx.java</a:t>
          </a:r>
          <a:r>
            <a:rPr lang="ja-JP" altLang="en-US">
              <a:solidFill>
                <a:srgbClr val="FFFF00"/>
              </a:solidFill>
            </a:rPr>
            <a:t>内で固定定義しているとのこと</a:t>
          </a:r>
          <a:endParaRPr kumimoji="1" lang="en-US" altLang="ja-JP" sz="1100">
            <a:solidFill>
              <a:srgbClr val="FFFF00"/>
            </a:solidFill>
          </a:endParaRPr>
        </a:p>
        <a:p>
          <a:pPr algn="l"/>
          <a:r>
            <a:rPr kumimoji="1" lang="ja-JP" altLang="en-US" sz="1100"/>
            <a:t>⇒基本設計では</a:t>
          </a:r>
          <a:r>
            <a:rPr kumimoji="1" lang="en-US" altLang="ja-JP" sz="1100"/>
            <a:t>TBL</a:t>
          </a:r>
          <a:r>
            <a:rPr kumimoji="1" lang="ja-JP" altLang="en-US" sz="1100"/>
            <a:t>値を出力って書いてあるのが誤記</a:t>
          </a:r>
        </a:p>
      </xdr:txBody>
    </xdr:sp>
    <xdr:clientData/>
  </xdr:twoCellAnchor>
  <xdr:oneCellAnchor>
    <xdr:from>
      <xdr:col>0</xdr:col>
      <xdr:colOff>376645</xdr:colOff>
      <xdr:row>41</xdr:row>
      <xdr:rowOff>26943</xdr:rowOff>
    </xdr:from>
    <xdr:ext cx="6629400" cy="1295400"/>
    <xdr:sp macro="" textlink="">
      <xdr:nvSpPr>
        <xdr:cNvPr id="4" name="テキスト ボックス 3">
          <a:extLst>
            <a:ext uri="{FF2B5EF4-FFF2-40B4-BE49-F238E27FC236}">
              <a16:creationId xmlns:a16="http://schemas.microsoft.com/office/drawing/2014/main" id="{C4482962-09E7-4E98-A262-DDFE72C115F5}"/>
            </a:ext>
          </a:extLst>
        </xdr:cNvPr>
        <xdr:cNvSpPr txBox="1"/>
      </xdr:nvSpPr>
      <xdr:spPr>
        <a:xfrm>
          <a:off x="376645" y="7810229"/>
          <a:ext cx="6629400" cy="12954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画面に表示する取引名はプログラムで固定実装している。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操作ログに出力する際の取引名は取引マスタを参照している。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よって取引マスタの定義はソースコードと一致させる必要がある。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つまり未使用であっても登録する）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284389</xdr:colOff>
      <xdr:row>185</xdr:row>
      <xdr:rowOff>46263</xdr:rowOff>
    </xdr:from>
    <xdr:to>
      <xdr:col>6</xdr:col>
      <xdr:colOff>170089</xdr:colOff>
      <xdr:row>194</xdr:row>
      <xdr:rowOff>74838</xdr:rowOff>
    </xdr:to>
    <xdr:sp macro="" textlink="">
      <xdr:nvSpPr>
        <xdr:cNvPr id="5" name="吹き出し: 角を丸めた四角形 4">
          <a:extLst>
            <a:ext uri="{FF2B5EF4-FFF2-40B4-BE49-F238E27FC236}">
              <a16:creationId xmlns:a16="http://schemas.microsoft.com/office/drawing/2014/main" id="{29AA58AC-FDC3-4B57-A525-1DAC55C6A14C}"/>
            </a:ext>
          </a:extLst>
        </xdr:cNvPr>
        <xdr:cNvSpPr/>
      </xdr:nvSpPr>
      <xdr:spPr>
        <a:xfrm>
          <a:off x="3517446" y="28251149"/>
          <a:ext cx="3282043" cy="1400175"/>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画面名は以下で揃えたい</a:t>
          </a:r>
          <a:br>
            <a:rPr kumimoji="1" lang="en-US" altLang="ja-JP" sz="1100"/>
          </a:br>
          <a:r>
            <a:rPr kumimoji="1" lang="ja-JP" altLang="ja-JP" sz="1100" b="0">
              <a:solidFill>
                <a:srgbClr val="FFFF00"/>
              </a:solidFill>
              <a:effectLst/>
              <a:latin typeface="+mn-lt"/>
              <a:ea typeface="+mn-ea"/>
              <a:cs typeface="+mn-cs"/>
            </a:rPr>
            <a:t>・実際の画面左上バー</a:t>
          </a:r>
          <a:r>
            <a:rPr kumimoji="1" lang="ja-JP" altLang="en-US" sz="1100" b="0">
              <a:solidFill>
                <a:srgbClr val="FFFF00"/>
              </a:solidFill>
              <a:effectLst/>
              <a:latin typeface="+mn-lt"/>
              <a:ea typeface="+mn-ea"/>
              <a:cs typeface="+mn-cs"/>
            </a:rPr>
            <a:t>の</a:t>
          </a:r>
          <a:r>
            <a:rPr kumimoji="1" lang="ja-JP" altLang="ja-JP" sz="1100" b="0">
              <a:solidFill>
                <a:srgbClr val="FFFF00"/>
              </a:solidFill>
              <a:effectLst/>
              <a:latin typeface="+mn-lt"/>
              <a:ea typeface="+mn-ea"/>
              <a:cs typeface="+mn-cs"/>
            </a:rPr>
            <a:t>出力</a:t>
          </a:r>
          <a:r>
            <a:rPr kumimoji="0" lang="ja-JP" altLang="en-US" sz="1100" b="0">
              <a:solidFill>
                <a:srgbClr val="FFFF00"/>
              </a:solidFill>
              <a:effectLst/>
              <a:latin typeface="+mn-lt"/>
              <a:ea typeface="+mn-ea"/>
              <a:cs typeface="+mn-cs"/>
            </a:rPr>
            <a:t>（正とする）</a:t>
          </a:r>
          <a:endParaRPr kumimoji="1" lang="en-US" altLang="ja-JP" sz="1100">
            <a:solidFill>
              <a:srgbClr val="FFFF00"/>
            </a:solidFill>
          </a:endParaRPr>
        </a:p>
        <a:p>
          <a:pPr algn="l"/>
          <a:r>
            <a:rPr kumimoji="1" lang="ja-JP" altLang="en-US" sz="1100" b="0">
              <a:solidFill>
                <a:schemeClr val="bg1"/>
              </a:solidFill>
            </a:rPr>
            <a:t>・</a:t>
          </a:r>
          <a:r>
            <a:rPr kumimoji="1" lang="en-US" altLang="ja-JP" sz="1100" b="0">
              <a:solidFill>
                <a:schemeClr val="bg1"/>
              </a:solidFill>
            </a:rPr>
            <a:t>【</a:t>
          </a:r>
          <a:r>
            <a:rPr kumimoji="1" lang="ja-JP" altLang="en-US" sz="1100" b="0">
              <a:solidFill>
                <a:schemeClr val="bg1"/>
              </a:solidFill>
            </a:rPr>
            <a:t>別冊</a:t>
          </a:r>
          <a:r>
            <a:rPr kumimoji="1" lang="en-US" altLang="ja-JP" sz="1100" b="0">
              <a:solidFill>
                <a:schemeClr val="bg1"/>
              </a:solidFill>
            </a:rPr>
            <a:t>】</a:t>
          </a:r>
          <a:r>
            <a:rPr kumimoji="1" lang="ja-JP" altLang="en-US" sz="1100" b="0">
              <a:solidFill>
                <a:schemeClr val="bg1"/>
              </a:solidFill>
            </a:rPr>
            <a:t>証跡ログ一覧</a:t>
          </a:r>
          <a:endParaRPr kumimoji="1" lang="en-US" altLang="ja-JP" sz="1100" b="0">
            <a:solidFill>
              <a:schemeClr val="bg1"/>
            </a:solidFill>
          </a:endParaRPr>
        </a:p>
        <a:p>
          <a:pPr algn="l"/>
          <a:r>
            <a:rPr kumimoji="1" lang="ja-JP" altLang="en-US" sz="1100" b="0">
              <a:solidFill>
                <a:schemeClr val="bg1"/>
              </a:solidFill>
            </a:rPr>
            <a:t>・各基本設計書</a:t>
          </a:r>
          <a:endParaRPr kumimoji="1" lang="en-US" altLang="ja-JP" sz="1100" b="0">
            <a:solidFill>
              <a:schemeClr val="bg1"/>
            </a:solidFill>
          </a:endParaRPr>
        </a:p>
        <a:p>
          <a:pPr algn="l"/>
          <a:r>
            <a:rPr kumimoji="1" lang="ja-JP" altLang="en-US" sz="1100" b="0">
              <a:solidFill>
                <a:schemeClr val="bg1"/>
              </a:solidFill>
            </a:rPr>
            <a:t>・</a:t>
          </a:r>
          <a:r>
            <a:rPr kumimoji="1" lang="en-US" altLang="ja-JP" sz="1100" b="0">
              <a:solidFill>
                <a:schemeClr val="bg1"/>
              </a:solidFill>
            </a:rPr>
            <a:t>PKG</a:t>
          </a:r>
          <a:r>
            <a:rPr kumimoji="1" lang="ja-JP" altLang="en-US" sz="1100" b="0">
              <a:solidFill>
                <a:schemeClr val="bg1"/>
              </a:solidFill>
            </a:rPr>
            <a:t>説明書</a:t>
          </a:r>
          <a:endParaRPr kumimoji="1" lang="en-US" altLang="ja-JP" sz="1100" b="0">
            <a:solidFill>
              <a:schemeClr val="bg1"/>
            </a:solidFill>
          </a:endParaRPr>
        </a:p>
      </xdr:txBody>
    </xdr:sp>
    <xdr:clientData/>
  </xdr:twoCellAnchor>
  <xdr:twoCellAnchor>
    <xdr:from>
      <xdr:col>6</xdr:col>
      <xdr:colOff>403679</xdr:colOff>
      <xdr:row>185</xdr:row>
      <xdr:rowOff>119743</xdr:rowOff>
    </xdr:from>
    <xdr:to>
      <xdr:col>8</xdr:col>
      <xdr:colOff>816429</xdr:colOff>
      <xdr:row>191</xdr:row>
      <xdr:rowOff>138793</xdr:rowOff>
    </xdr:to>
    <xdr:sp macro="" textlink="">
      <xdr:nvSpPr>
        <xdr:cNvPr id="7" name="吹き出し: 角を丸めた四角形 6">
          <a:extLst>
            <a:ext uri="{FF2B5EF4-FFF2-40B4-BE49-F238E27FC236}">
              <a16:creationId xmlns:a16="http://schemas.microsoft.com/office/drawing/2014/main" id="{98C8C978-86B7-4AC8-AEEF-AEABE5137F02}"/>
            </a:ext>
          </a:extLst>
        </xdr:cNvPr>
        <xdr:cNvSpPr/>
      </xdr:nvSpPr>
      <xdr:spPr>
        <a:xfrm>
          <a:off x="7033079" y="28324629"/>
          <a:ext cx="3645807" cy="933450"/>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FF00"/>
              </a:solidFill>
            </a:rPr>
            <a:t>ボタン増えてるっぽいから追加した</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でも</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別冊</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証跡ログ一覧</a:t>
          </a:r>
          <a:r>
            <a:rPr kumimoji="1" lang="en-US" altLang="ja-JP" sz="1100">
              <a:solidFill>
                <a:schemeClr val="lt1"/>
              </a:solidFill>
              <a:effectLst/>
              <a:latin typeface="+mn-lt"/>
              <a:ea typeface="+mn-ea"/>
              <a:cs typeface="+mn-cs"/>
            </a:rPr>
            <a:t>(WEB</a:t>
          </a:r>
          <a:r>
            <a:rPr kumimoji="1" lang="ja-JP" altLang="ja-JP" sz="1100">
              <a:solidFill>
                <a:schemeClr val="lt1"/>
              </a:solidFill>
              <a:effectLst/>
              <a:latin typeface="+mn-lt"/>
              <a:ea typeface="+mn-ea"/>
              <a:cs typeface="+mn-cs"/>
            </a:rPr>
            <a:t>取引</a:t>
          </a:r>
          <a:r>
            <a:rPr kumimoji="1" lang="en-US" altLang="ja-JP" sz="1100">
              <a:solidFill>
                <a:schemeClr val="lt1"/>
              </a:solidFill>
              <a:effectLst/>
              <a:latin typeface="+mn-lt"/>
              <a:ea typeface="+mn-ea"/>
              <a:cs typeface="+mn-cs"/>
            </a:rPr>
            <a:t>).xls</a:t>
          </a:r>
          <a:r>
            <a:rPr kumimoji="1" lang="ja-JP" altLang="en-US" sz="1100">
              <a:solidFill>
                <a:srgbClr val="FFFF00"/>
              </a:solidFill>
            </a:rPr>
            <a:t>みると</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証跡ログの書き込み処理追加されてるかはあやしい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476250</xdr:colOff>
      <xdr:row>241</xdr:row>
      <xdr:rowOff>150494</xdr:rowOff>
    </xdr:from>
    <xdr:to>
      <xdr:col>6</xdr:col>
      <xdr:colOff>561975</xdr:colOff>
      <xdr:row>252</xdr:row>
      <xdr:rowOff>7619</xdr:rowOff>
    </xdr:to>
    <xdr:sp macro="" textlink="">
      <xdr:nvSpPr>
        <xdr:cNvPr id="2" name="吹き出し: 角を丸めた四角形 1">
          <a:extLst>
            <a:ext uri="{FF2B5EF4-FFF2-40B4-BE49-F238E27FC236}">
              <a16:creationId xmlns:a16="http://schemas.microsoft.com/office/drawing/2014/main" id="{6E179E0C-DA98-494E-89F7-63E289DCBE8B}"/>
            </a:ext>
          </a:extLst>
        </xdr:cNvPr>
        <xdr:cNvSpPr/>
      </xdr:nvSpPr>
      <xdr:spPr>
        <a:xfrm>
          <a:off x="1200150" y="25464134"/>
          <a:ext cx="35909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twoCellAnchor>
    <xdr:from>
      <xdr:col>1</xdr:col>
      <xdr:colOff>476250</xdr:colOff>
      <xdr:row>427</xdr:row>
      <xdr:rowOff>150494</xdr:rowOff>
    </xdr:from>
    <xdr:to>
      <xdr:col>6</xdr:col>
      <xdr:colOff>561975</xdr:colOff>
      <xdr:row>438</xdr:row>
      <xdr:rowOff>7619</xdr:rowOff>
    </xdr:to>
    <xdr:sp macro="" textlink="">
      <xdr:nvSpPr>
        <xdr:cNvPr id="3" name="吹き出し: 角を丸めた四角形 2">
          <a:extLst>
            <a:ext uri="{FF2B5EF4-FFF2-40B4-BE49-F238E27FC236}">
              <a16:creationId xmlns:a16="http://schemas.microsoft.com/office/drawing/2014/main" id="{A4D2016B-5BE2-4F65-A6D0-1D1869B6CCBD}"/>
            </a:ext>
          </a:extLst>
        </xdr:cNvPr>
        <xdr:cNvSpPr/>
      </xdr:nvSpPr>
      <xdr:spPr>
        <a:xfrm>
          <a:off x="1181100" y="71645144"/>
          <a:ext cx="45815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oneCellAnchor>
    <xdr:from>
      <xdr:col>8</xdr:col>
      <xdr:colOff>342900</xdr:colOff>
      <xdr:row>148</xdr:row>
      <xdr:rowOff>66675</xdr:rowOff>
    </xdr:from>
    <xdr:ext cx="2209800" cy="1638300"/>
    <xdr:sp macro="" textlink="">
      <xdr:nvSpPr>
        <xdr:cNvPr id="4" name="テキスト ボックス 3">
          <a:extLst>
            <a:ext uri="{FF2B5EF4-FFF2-40B4-BE49-F238E27FC236}">
              <a16:creationId xmlns:a16="http://schemas.microsoft.com/office/drawing/2014/main" id="{EEB8275C-982F-DB11-838A-FFB5E912336C}"/>
            </a:ext>
          </a:extLst>
        </xdr:cNvPr>
        <xdr:cNvSpPr txBox="1"/>
      </xdr:nvSpPr>
      <xdr:spPr>
        <a:xfrm>
          <a:off x="6705600" y="22640925"/>
          <a:ext cx="2209800" cy="16383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設定削除①</a:t>
          </a:r>
          <a:endParaRPr kumimoji="1" lang="en-US" altLang="ja-JP" sz="1100" b="1">
            <a:solidFill>
              <a:schemeClr val="bg1"/>
            </a:solidFill>
          </a:endParaRPr>
        </a:p>
        <a:p>
          <a:r>
            <a:rPr kumimoji="1" lang="ja-JP" altLang="en-US" sz="1100">
              <a:solidFill>
                <a:schemeClr val="bg1"/>
              </a:solidFill>
            </a:rPr>
            <a:t>その他部門（役席）</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baseline="0">
              <a:solidFill>
                <a:schemeClr val="bg1"/>
              </a:solidFill>
              <a:effectLst/>
              <a:latin typeface="+mn-lt"/>
              <a:ea typeface="+mn-ea"/>
              <a:cs typeface="+mn-cs"/>
            </a:rPr>
            <a:t>・</a:t>
          </a:r>
          <a:r>
            <a:rPr lang="ja-JP" altLang="ja-JP" sz="1100" b="0" i="0" u="none" strike="noStrike" baseline="0">
              <a:solidFill>
                <a:schemeClr val="lt1"/>
              </a:solidFill>
              <a:effectLst/>
              <a:latin typeface="+mn-lt"/>
              <a:ea typeface="+mn-ea"/>
              <a:cs typeface="+mn-cs"/>
            </a:rPr>
            <a:t>未判定照会（連動）全拠点</a:t>
          </a:r>
          <a:r>
            <a:rPr lang="ja-JP" altLang="ja-JP" strike="noStrike" baseline="0">
              <a:effectLst/>
            </a:rPr>
            <a:t> </a:t>
          </a:r>
          <a:endParaRPr lang="en-US" altLang="ja-JP" strike="noStrike"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trike="noStrike" baseline="0">
              <a:solidFill>
                <a:schemeClr val="bg1"/>
              </a:solidFill>
              <a:effectLst/>
            </a:rPr>
            <a:t>・</a:t>
          </a:r>
          <a:r>
            <a:rPr lang="ja-JP" altLang="ja-JP" sz="1100" b="0" i="0" u="none" strike="noStrike">
              <a:solidFill>
                <a:schemeClr val="lt1"/>
              </a:solidFill>
              <a:effectLst/>
              <a:latin typeface="+mn-lt"/>
              <a:ea typeface="+mn-ea"/>
              <a:cs typeface="+mn-cs"/>
            </a:rPr>
            <a:t>判定済照会（連動）全拠点</a:t>
          </a:r>
          <a:r>
            <a:rPr lang="ja-JP" altLang="ja-JP" strike="noStrike">
              <a:effectLst/>
            </a:rPr>
            <a:t> </a:t>
          </a:r>
          <a:endParaRPr lang="ja-JP" altLang="ja-JP" strike="noStrike" baseline="0">
            <a:solidFill>
              <a:schemeClr val="bg1"/>
            </a:solidFill>
            <a:effectLst/>
          </a:endParaRPr>
        </a:p>
      </xdr:txBody>
    </xdr:sp>
    <xdr:clientData/>
  </xdr:oneCellAnchor>
  <xdr:oneCellAnchor>
    <xdr:from>
      <xdr:col>8</xdr:col>
      <xdr:colOff>361950</xdr:colOff>
      <xdr:row>191</xdr:row>
      <xdr:rowOff>142875</xdr:rowOff>
    </xdr:from>
    <xdr:ext cx="2209800" cy="1562100"/>
    <xdr:sp macro="" textlink="">
      <xdr:nvSpPr>
        <xdr:cNvPr id="5" name="テキスト ボックス 4">
          <a:extLst>
            <a:ext uri="{FF2B5EF4-FFF2-40B4-BE49-F238E27FC236}">
              <a16:creationId xmlns:a16="http://schemas.microsoft.com/office/drawing/2014/main" id="{471FD2A7-F6B1-4660-A11A-DB97B6CE6D0B}"/>
            </a:ext>
          </a:extLst>
        </xdr:cNvPr>
        <xdr:cNvSpPr txBox="1"/>
      </xdr:nvSpPr>
      <xdr:spPr>
        <a:xfrm>
          <a:off x="6724650" y="29270325"/>
          <a:ext cx="2209800" cy="15621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設定削除②</a:t>
          </a:r>
          <a:endParaRPr kumimoji="1" lang="en-US" altLang="ja-JP" sz="1100" b="1">
            <a:solidFill>
              <a:schemeClr val="bg1"/>
            </a:solidFill>
          </a:endParaRPr>
        </a:p>
        <a:p>
          <a:r>
            <a:rPr kumimoji="1" lang="ja-JP" altLang="en-US" sz="1100">
              <a:solidFill>
                <a:schemeClr val="bg1"/>
              </a:solidFill>
            </a:rPr>
            <a:t>その他部門（担当）</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eaLnBrk="1" fontAlgn="auto" latinLnBrk="0" hangingPunct="1"/>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eaLnBrk="1" fontAlgn="auto" latinLnBrk="0" hangingPunct="1"/>
          <a:r>
            <a:rPr kumimoji="1" lang="ja-JP" altLang="ja-JP" sz="1100" b="0" i="0" baseline="0">
              <a:solidFill>
                <a:schemeClr val="lt1"/>
              </a:solidFill>
              <a:effectLst/>
              <a:latin typeface="+mn-lt"/>
              <a:ea typeface="+mn-ea"/>
              <a:cs typeface="+mn-cs"/>
            </a:rPr>
            <a:t>・</a:t>
          </a:r>
          <a:r>
            <a:rPr lang="ja-JP" altLang="ja-JP" sz="1100" b="0" i="0" baseline="0">
              <a:solidFill>
                <a:schemeClr val="lt1"/>
              </a:solidFill>
              <a:effectLst/>
              <a:latin typeface="+mn-lt"/>
              <a:ea typeface="+mn-ea"/>
              <a:cs typeface="+mn-cs"/>
            </a:rPr>
            <a:t>未判定照会（連動）全拠点</a:t>
          </a:r>
          <a:r>
            <a:rPr lang="ja-JP" altLang="ja-JP" sz="1100" baseline="0">
              <a:solidFill>
                <a:schemeClr val="lt1"/>
              </a:solidFill>
              <a:effectLst/>
              <a:latin typeface="+mn-lt"/>
              <a:ea typeface="+mn-ea"/>
              <a:cs typeface="+mn-cs"/>
            </a:rPr>
            <a:t> </a:t>
          </a:r>
          <a:endParaRPr lang="ja-JP" altLang="ja-JP">
            <a:effectLst/>
          </a:endParaRPr>
        </a:p>
        <a:p>
          <a:pPr eaLnBrk="1" fontAlgn="auto" latinLnBrk="0" hangingPunct="1"/>
          <a:r>
            <a:rPr lang="ja-JP" altLang="ja-JP" sz="1100" baseline="0">
              <a:solidFill>
                <a:schemeClr val="lt1"/>
              </a:solidFill>
              <a:effectLst/>
              <a:latin typeface="+mn-lt"/>
              <a:ea typeface="+mn-ea"/>
              <a:cs typeface="+mn-cs"/>
            </a:rPr>
            <a:t>・</a:t>
          </a:r>
          <a:r>
            <a:rPr lang="ja-JP" altLang="ja-JP" sz="1100" b="0" i="0">
              <a:solidFill>
                <a:schemeClr val="lt1"/>
              </a:solidFill>
              <a:effectLst/>
              <a:latin typeface="+mn-lt"/>
              <a:ea typeface="+mn-ea"/>
              <a:cs typeface="+mn-cs"/>
            </a:rPr>
            <a:t>判定済照会（連動）全拠点</a:t>
          </a:r>
          <a:r>
            <a:rPr lang="ja-JP" altLang="ja-JP" sz="1100">
              <a:solidFill>
                <a:schemeClr val="lt1"/>
              </a:solidFill>
              <a:effectLst/>
              <a:latin typeface="+mn-lt"/>
              <a:ea typeface="+mn-ea"/>
              <a:cs typeface="+mn-cs"/>
            </a:rPr>
            <a:t>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ja-JP" altLang="ja-JP">
            <a:solidFill>
              <a:schemeClr val="bg1"/>
            </a:solidFill>
            <a:effectLst/>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144558</xdr:colOff>
      <xdr:row>20</xdr:row>
      <xdr:rowOff>78441</xdr:rowOff>
    </xdr:from>
    <xdr:ext cx="6013636" cy="2027145"/>
    <xdr:sp macro="" textlink="">
      <xdr:nvSpPr>
        <xdr:cNvPr id="3" name="テキスト ボックス 2">
          <a:extLst>
            <a:ext uri="{FF2B5EF4-FFF2-40B4-BE49-F238E27FC236}">
              <a16:creationId xmlns:a16="http://schemas.microsoft.com/office/drawing/2014/main" id="{00000000-0008-0000-0D00-000003000000}"/>
            </a:ext>
          </a:extLst>
        </xdr:cNvPr>
        <xdr:cNvSpPr txBox="1"/>
      </xdr:nvSpPr>
      <xdr:spPr>
        <a:xfrm>
          <a:off x="144558" y="3145491"/>
          <a:ext cx="6013636" cy="20271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4-1-4-1●</a:t>
          </a:r>
          <a:r>
            <a:rPr kumimoji="1" lang="ja-JP" altLang="en-US" sz="1600">
              <a:solidFill>
                <a:srgbClr val="FF0000"/>
              </a:solidFill>
              <a:latin typeface="Meiryo UI" panose="020B0604030504040204" pitchFamily="50" charset="-128"/>
              <a:ea typeface="Meiryo UI" panose="020B0604030504040204" pitchFamily="50" charset="-128"/>
            </a:rPr>
            <a:t>　ファイル記号、ファイル属性から</a:t>
          </a:r>
          <a:r>
            <a:rPr kumimoji="1" lang="en-US" altLang="ja-JP" sz="1600">
              <a:solidFill>
                <a:srgbClr val="FF0000"/>
              </a:solidFill>
              <a:latin typeface="Meiryo UI" panose="020B0604030504040204" pitchFamily="50" charset="-128"/>
              <a:ea typeface="Meiryo UI" panose="020B0604030504040204" pitchFamily="50" charset="-128"/>
            </a:rPr>
            <a:t>FILE_ATTR(</a:t>
          </a:r>
          <a:r>
            <a:rPr kumimoji="1" lang="ja-JP" altLang="en-US" sz="1600">
              <a:solidFill>
                <a:srgbClr val="FF0000"/>
              </a:solidFill>
              <a:latin typeface="Meiryo UI" panose="020B0604030504040204" pitchFamily="50" charset="-128"/>
              <a:ea typeface="Meiryo UI" panose="020B0604030504040204" pitchFamily="50" charset="-128"/>
            </a:rPr>
            <a:t>ファイル属性</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と</a:t>
          </a:r>
          <a:r>
            <a:rPr kumimoji="1" lang="en-US" altLang="ja-JP" sz="1600">
              <a:solidFill>
                <a:srgbClr val="FF0000"/>
              </a:solidFill>
              <a:latin typeface="Meiryo UI" panose="020B0604030504040204" pitchFamily="50" charset="-128"/>
              <a:ea typeface="Meiryo UI" panose="020B0604030504040204" pitchFamily="50" charset="-128"/>
            </a:rPr>
            <a:t>DISP_NAME(</a:t>
          </a:r>
          <a:r>
            <a:rPr kumimoji="1" lang="ja-JP" altLang="en-US" sz="1600">
              <a:solidFill>
                <a:srgbClr val="FF0000"/>
              </a:solidFill>
              <a:latin typeface="Meiryo UI" panose="020B0604030504040204" pitchFamily="50" charset="-128"/>
              <a:ea typeface="Meiryo UI" panose="020B0604030504040204" pitchFamily="50" charset="-128"/>
            </a:rPr>
            <a:t>表示名</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を設定。</a:t>
          </a: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PAST_APPLY_TYPE(</a:t>
          </a:r>
          <a:r>
            <a:rPr kumimoji="1" lang="ja-JP" altLang="en-US" sz="1600">
              <a:solidFill>
                <a:srgbClr val="FF0000"/>
              </a:solidFill>
              <a:latin typeface="Meiryo UI" panose="020B0604030504040204" pitchFamily="50" charset="-128"/>
              <a:ea typeface="Meiryo UI" panose="020B0604030504040204" pitchFamily="50" charset="-128"/>
            </a:rPr>
            <a:t>過去判定適用区分：未使用のため固定</a:t>
          </a:r>
          <a:r>
            <a:rPr kumimoji="1" lang="en-US" altLang="ja-JP" sz="1600">
              <a:solidFill>
                <a:srgbClr val="FF0000"/>
              </a:solidFill>
              <a:latin typeface="Meiryo UI" panose="020B0604030504040204" pitchFamily="50" charset="-128"/>
              <a:ea typeface="Meiryo UI" panose="020B0604030504040204" pitchFamily="50" charset="-128"/>
            </a:rPr>
            <a:t>FORCE_PAST_FLAG(</a:t>
          </a:r>
          <a:r>
            <a:rPr kumimoji="1" lang="ja-JP" altLang="en-US" sz="1600">
              <a:solidFill>
                <a:srgbClr val="FF0000"/>
              </a:solidFill>
              <a:latin typeface="Meiryo UI" panose="020B0604030504040204" pitchFamily="50" charset="-128"/>
              <a:ea typeface="Meiryo UI" panose="020B0604030504040204" pitchFamily="50" charset="-128"/>
            </a:rPr>
            <a:t>強制過去判定フラグ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r>
            <a:rPr kumimoji="1" lang="en-US" altLang="ja-JP" sz="1600">
              <a:solidFill>
                <a:srgbClr val="FF0000"/>
              </a:solidFill>
              <a:latin typeface="Meiryo UI" panose="020B0604030504040204" pitchFamily="50" charset="-128"/>
              <a:ea typeface="Meiryo UI" panose="020B0604030504040204" pitchFamily="50" charset="-128"/>
            </a:rPr>
            <a:t>CIF_SPLIT_FLG(CIF</a:t>
          </a:r>
          <a:r>
            <a:rPr kumimoji="1" lang="ja-JP" altLang="en-US" sz="1600">
              <a:solidFill>
                <a:srgbClr val="FF0000"/>
              </a:solidFill>
              <a:latin typeface="Meiryo UI" panose="020B0604030504040204" pitchFamily="50" charset="-128"/>
              <a:ea typeface="Meiryo UI" panose="020B0604030504040204" pitchFamily="50" charset="-128"/>
            </a:rPr>
            <a:t>分割対象フラグ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CIF_PREFIX</a:t>
          </a:r>
          <a:r>
            <a:rPr kumimoji="1" lang="ja-JP" altLang="en-US" sz="1600">
              <a:solidFill>
                <a:srgbClr val="FF0000"/>
              </a:solidFill>
              <a:latin typeface="Meiryo UI" panose="020B0604030504040204" pitchFamily="50" charset="-128"/>
              <a:ea typeface="Meiryo UI" panose="020B0604030504040204" pitchFamily="50" charset="-128"/>
            </a:rPr>
            <a:t>：全量と差分は指定不要、それ以外は「</a:t>
          </a:r>
          <a:r>
            <a:rPr kumimoji="1" lang="en-US" altLang="ja-JP" sz="1600">
              <a:solidFill>
                <a:srgbClr val="FF0000"/>
              </a:solidFill>
              <a:latin typeface="Meiryo UI" panose="020B0604030504040204" pitchFamily="50" charset="-128"/>
              <a:ea typeface="Meiryo UI" panose="020B0604030504040204" pitchFamily="50" charset="-128"/>
            </a:rPr>
            <a:t>CIFUP</a:t>
          </a:r>
          <a:r>
            <a:rPr kumimoji="1" lang="ja-JP" altLang="en-US" sz="1600">
              <a:solidFill>
                <a:srgbClr val="FF0000"/>
              </a:solidFill>
              <a:latin typeface="Meiryo UI" panose="020B0604030504040204" pitchFamily="50" charset="-128"/>
              <a:ea typeface="Meiryo UI" panose="020B0604030504040204" pitchFamily="50" charset="-128"/>
            </a:rPr>
            <a:t>」固定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218372</xdr:colOff>
      <xdr:row>24</xdr:row>
      <xdr:rowOff>126988</xdr:rowOff>
    </xdr:from>
    <xdr:ext cx="5683318" cy="3650627"/>
    <xdr:sp macro="" textlink="">
      <xdr:nvSpPr>
        <xdr:cNvPr id="3" name="テキスト ボックス 2">
          <a:extLst>
            <a:ext uri="{FF2B5EF4-FFF2-40B4-BE49-F238E27FC236}">
              <a16:creationId xmlns:a16="http://schemas.microsoft.com/office/drawing/2014/main" id="{92CCBC88-8F54-493C-A82E-00CB0948474D}"/>
            </a:ext>
          </a:extLst>
        </xdr:cNvPr>
        <xdr:cNvSpPr txBox="1"/>
      </xdr:nvSpPr>
      <xdr:spPr>
        <a:xfrm>
          <a:off x="218372" y="379982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218372</xdr:colOff>
      <xdr:row>30</xdr:row>
      <xdr:rowOff>126988</xdr:rowOff>
    </xdr:from>
    <xdr:ext cx="5683318" cy="3650627"/>
    <xdr:sp macro="" textlink="">
      <xdr:nvSpPr>
        <xdr:cNvPr id="2" name="テキスト ボックス 1">
          <a:extLst>
            <a:ext uri="{FF2B5EF4-FFF2-40B4-BE49-F238E27FC236}">
              <a16:creationId xmlns:a16="http://schemas.microsoft.com/office/drawing/2014/main" id="{688CA906-C14A-4308-BFB0-6307655E6C37}"/>
            </a:ext>
          </a:extLst>
        </xdr:cNvPr>
        <xdr:cNvSpPr txBox="1"/>
      </xdr:nvSpPr>
      <xdr:spPr>
        <a:xfrm>
          <a:off x="218372" y="471803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42</xdr:col>
      <xdr:colOff>1212273</xdr:colOff>
      <xdr:row>18</xdr:row>
      <xdr:rowOff>103909</xdr:rowOff>
    </xdr:from>
    <xdr:to>
      <xdr:col>42</xdr:col>
      <xdr:colOff>5739450</xdr:colOff>
      <xdr:row>29</xdr:row>
      <xdr:rowOff>26486</xdr:rowOff>
    </xdr:to>
    <xdr:sp macro="" textlink="">
      <xdr:nvSpPr>
        <xdr:cNvPr id="4" name="テキスト ボックス 3">
          <a:extLst>
            <a:ext uri="{FF2B5EF4-FFF2-40B4-BE49-F238E27FC236}">
              <a16:creationId xmlns:a16="http://schemas.microsoft.com/office/drawing/2014/main" id="{00000000-0008-0000-1000-000004000000}"/>
            </a:ext>
          </a:extLst>
        </xdr:cNvPr>
        <xdr:cNvSpPr txBox="1"/>
      </xdr:nvSpPr>
      <xdr:spPr>
        <a:xfrm>
          <a:off x="47884773" y="7516091"/>
          <a:ext cx="4527177" cy="16370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3" name="テキスト ボックス 2">
          <a:extLst>
            <a:ext uri="{FF2B5EF4-FFF2-40B4-BE49-F238E27FC236}">
              <a16:creationId xmlns:a16="http://schemas.microsoft.com/office/drawing/2014/main" id="{6CAE54D6-282C-4DDA-B8DF-C325EEBE3941}"/>
            </a:ext>
          </a:extLst>
        </xdr:cNvPr>
        <xdr:cNvSpPr txBox="1"/>
      </xdr:nvSpPr>
      <xdr:spPr>
        <a:xfrm>
          <a:off x="1565014" y="4022912"/>
          <a:ext cx="8242823" cy="237564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twoCellAnchor>
    <xdr:from>
      <xdr:col>42</xdr:col>
      <xdr:colOff>1212273</xdr:colOff>
      <xdr:row>18</xdr:row>
      <xdr:rowOff>103909</xdr:rowOff>
    </xdr:from>
    <xdr:to>
      <xdr:col>42</xdr:col>
      <xdr:colOff>5739450</xdr:colOff>
      <xdr:row>29</xdr:row>
      <xdr:rowOff>26486</xdr:rowOff>
    </xdr:to>
    <xdr:sp macro="" textlink="">
      <xdr:nvSpPr>
        <xdr:cNvPr id="2" name="テキスト ボックス 1">
          <a:extLst>
            <a:ext uri="{FF2B5EF4-FFF2-40B4-BE49-F238E27FC236}">
              <a16:creationId xmlns:a16="http://schemas.microsoft.com/office/drawing/2014/main" id="{55DB5E7B-364A-462C-A88A-528108B804C3}"/>
            </a:ext>
          </a:extLst>
        </xdr:cNvPr>
        <xdr:cNvSpPr txBox="1"/>
      </xdr:nvSpPr>
      <xdr:spPr>
        <a:xfrm>
          <a:off x="30606423" y="3656734"/>
          <a:ext cx="3974727" cy="15989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5" name="テキスト ボックス 4">
          <a:extLst>
            <a:ext uri="{FF2B5EF4-FFF2-40B4-BE49-F238E27FC236}">
              <a16:creationId xmlns:a16="http://schemas.microsoft.com/office/drawing/2014/main" id="{43173C6C-3A7B-4616-BDF4-A010B6900B17}"/>
            </a:ext>
          </a:extLst>
        </xdr:cNvPr>
        <xdr:cNvSpPr txBox="1"/>
      </xdr:nvSpPr>
      <xdr:spPr>
        <a:xfrm>
          <a:off x="1515708" y="3969684"/>
          <a:ext cx="7989570" cy="2308412"/>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33618</xdr:colOff>
      <xdr:row>68</xdr:row>
      <xdr:rowOff>113739</xdr:rowOff>
    </xdr:from>
    <xdr:ext cx="5912784" cy="2066925"/>
    <xdr:sp macro="" textlink="">
      <xdr:nvSpPr>
        <xdr:cNvPr id="3" name="テキスト ボックス 2">
          <a:extLst>
            <a:ext uri="{FF2B5EF4-FFF2-40B4-BE49-F238E27FC236}">
              <a16:creationId xmlns:a16="http://schemas.microsoft.com/office/drawing/2014/main" id="{4A37CE86-0F98-4D7A-8C63-4070A4FBED1D}"/>
            </a:ext>
          </a:extLst>
        </xdr:cNvPr>
        <xdr:cNvSpPr txBox="1"/>
      </xdr:nvSpPr>
      <xdr:spPr>
        <a:xfrm>
          <a:off x="616324" y="10647268"/>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1</xdr:col>
      <xdr:colOff>33618</xdr:colOff>
      <xdr:row>69</xdr:row>
      <xdr:rowOff>113739</xdr:rowOff>
    </xdr:from>
    <xdr:ext cx="5912784" cy="2066925"/>
    <xdr:sp macro="" textlink="">
      <xdr:nvSpPr>
        <xdr:cNvPr id="2" name="テキスト ボックス 1">
          <a:extLst>
            <a:ext uri="{FF2B5EF4-FFF2-40B4-BE49-F238E27FC236}">
              <a16:creationId xmlns:a16="http://schemas.microsoft.com/office/drawing/2014/main" id="{5831814F-137C-49DF-A8FB-87B3E5A2BE09}"/>
            </a:ext>
          </a:extLst>
        </xdr:cNvPr>
        <xdr:cNvSpPr txBox="1"/>
      </xdr:nvSpPr>
      <xdr:spPr>
        <a:xfrm>
          <a:off x="605118" y="10838889"/>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10</xdr:col>
      <xdr:colOff>47625</xdr:colOff>
      <xdr:row>41</xdr:row>
      <xdr:rowOff>1</xdr:rowOff>
    </xdr:from>
    <xdr:to>
      <xdr:col>12</xdr:col>
      <xdr:colOff>123825</xdr:colOff>
      <xdr:row>46</xdr:row>
      <xdr:rowOff>76201</xdr:rowOff>
    </xdr:to>
    <xdr:sp macro="" textlink="">
      <xdr:nvSpPr>
        <xdr:cNvPr id="4" name="テキスト ボックス 3">
          <a:extLst>
            <a:ext uri="{FF2B5EF4-FFF2-40B4-BE49-F238E27FC236}">
              <a16:creationId xmlns:a16="http://schemas.microsoft.com/office/drawing/2014/main" id="{FFB2CB57-331F-4CE7-8F82-5475A2B68B7E}"/>
            </a:ext>
          </a:extLst>
        </xdr:cNvPr>
        <xdr:cNvSpPr txBox="1"/>
      </xdr:nvSpPr>
      <xdr:spPr>
        <a:xfrm>
          <a:off x="9820275" y="6477001"/>
          <a:ext cx="2276475" cy="838200"/>
        </a:xfrm>
        <a:prstGeom prst="borderCallout2">
          <a:avLst>
            <a:gd name="adj1" fmla="val 20878"/>
            <a:gd name="adj2" fmla="val 109659"/>
            <a:gd name="adj3" fmla="val 20878"/>
            <a:gd name="adj4" fmla="val 131032"/>
            <a:gd name="adj5" fmla="val -96768"/>
            <a:gd name="adj6" fmla="val 249986"/>
          </a:avLst>
        </a:prstGeom>
        <a:solidFill>
          <a:schemeClr val="accent1"/>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kumimoji="1" lang="ja-JP" altLang="en-US" sz="1100" b="1"/>
            <a:t>・該当あり（その他）</a:t>
          </a:r>
          <a:endParaRPr kumimoji="1" lang="en-US" altLang="ja-JP" sz="1100" b="1"/>
        </a:p>
        <a:p>
          <a:r>
            <a:rPr kumimoji="1" lang="ja-JP" altLang="en-US" sz="1100" b="1"/>
            <a:t>・該当なし</a:t>
          </a:r>
          <a:endParaRPr kumimoji="1" lang="en-US" altLang="ja-JP" sz="1100" b="1"/>
        </a:p>
        <a:p>
          <a:r>
            <a:rPr kumimoji="1" lang="en-US" altLang="ja-JP" sz="1100" b="1"/>
            <a:t>update</a:t>
          </a:r>
          <a:r>
            <a:rPr kumimoji="1" lang="ja-JP" altLang="en-US" sz="1100" b="1"/>
            <a:t>文が必要</a:t>
          </a:r>
          <a:r>
            <a:rPr kumimoji="1" lang="en-US" altLang="ja-JP" sz="1100" b="1"/>
            <a:t>_20260708 </a:t>
          </a:r>
          <a:r>
            <a:rPr kumimoji="1" lang="ja-JP" altLang="en-US" sz="1100" b="1"/>
            <a:t>あべ</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331470</xdr:colOff>
      <xdr:row>13</xdr:row>
      <xdr:rowOff>83820</xdr:rowOff>
    </xdr:from>
    <xdr:ext cx="6315075" cy="593912"/>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31470" y="2084070"/>
          <a:ext cx="6315075" cy="59391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r>
            <a:rPr kumimoji="1" lang="en-US" altLang="ja-JP" sz="1600">
              <a:solidFill>
                <a:srgbClr val="FF0000"/>
              </a:solidFill>
              <a:latin typeface="Meiryo UI" panose="020B0604030504040204" pitchFamily="50" charset="-128"/>
              <a:ea typeface="Meiryo UI" panose="020B0604030504040204" pitchFamily="50" charset="-128"/>
            </a:rPr>
            <a:t>(MQ</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/SOAP</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135032</xdr:colOff>
      <xdr:row>17</xdr:row>
      <xdr:rowOff>21852</xdr:rowOff>
    </xdr:from>
    <xdr:ext cx="5189443" cy="1683123"/>
    <xdr:sp macro="" textlink="">
      <xdr:nvSpPr>
        <xdr:cNvPr id="2" name="テキスト ボックス 1">
          <a:extLst>
            <a:ext uri="{FF2B5EF4-FFF2-40B4-BE49-F238E27FC236}">
              <a16:creationId xmlns:a16="http://schemas.microsoft.com/office/drawing/2014/main" id="{00000000-0008-0000-1600-000002000000}"/>
            </a:ext>
          </a:extLst>
        </xdr:cNvPr>
        <xdr:cNvSpPr txBox="1"/>
      </xdr:nvSpPr>
      <xdr:spPr>
        <a:xfrm>
          <a:off x="135032" y="2612652"/>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135032</xdr:colOff>
      <xdr:row>17</xdr:row>
      <xdr:rowOff>21852</xdr:rowOff>
    </xdr:from>
    <xdr:ext cx="5189443" cy="1683123"/>
    <xdr:sp macro="" textlink="">
      <xdr:nvSpPr>
        <xdr:cNvPr id="3" name="テキスト ボックス 2">
          <a:extLst>
            <a:ext uri="{FF2B5EF4-FFF2-40B4-BE49-F238E27FC236}">
              <a16:creationId xmlns:a16="http://schemas.microsoft.com/office/drawing/2014/main" id="{FB71694B-571F-4BD7-BC5D-B6C00EAF08E9}"/>
            </a:ext>
          </a:extLst>
        </xdr:cNvPr>
        <xdr:cNvSpPr txBox="1"/>
      </xdr:nvSpPr>
      <xdr:spPr>
        <a:xfrm>
          <a:off x="135032" y="2622177"/>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190501</xdr:colOff>
      <xdr:row>21</xdr:row>
      <xdr:rowOff>95250</xdr:rowOff>
    </xdr:from>
    <xdr:ext cx="3886199" cy="885265"/>
    <xdr:sp macro="" textlink="">
      <xdr:nvSpPr>
        <xdr:cNvPr id="6" name="テキスト ボックス 5">
          <a:extLst>
            <a:ext uri="{FF2B5EF4-FFF2-40B4-BE49-F238E27FC236}">
              <a16:creationId xmlns:a16="http://schemas.microsoft.com/office/drawing/2014/main" id="{00000000-0008-0000-1700-000006000000}"/>
            </a:ext>
          </a:extLst>
        </xdr:cNvPr>
        <xdr:cNvSpPr txBox="1"/>
      </xdr:nvSpPr>
      <xdr:spPr>
        <a:xfrm>
          <a:off x="190501" y="3314700"/>
          <a:ext cx="3886199" cy="88526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指定による適用リストの使い分けなし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123825</xdr:colOff>
      <xdr:row>36</xdr:row>
      <xdr:rowOff>95250</xdr:rowOff>
    </xdr:from>
    <xdr:ext cx="5172075" cy="1647825"/>
    <xdr:sp macro="" textlink="">
      <xdr:nvSpPr>
        <xdr:cNvPr id="6" name="テキスト ボックス 5">
          <a:extLst>
            <a:ext uri="{FF2B5EF4-FFF2-40B4-BE49-F238E27FC236}">
              <a16:creationId xmlns:a16="http://schemas.microsoft.com/office/drawing/2014/main" id="{00000000-0008-0000-1900-000006000000}"/>
            </a:ext>
          </a:extLst>
        </xdr:cNvPr>
        <xdr:cNvSpPr txBox="1"/>
      </xdr:nvSpPr>
      <xdr:spPr>
        <a:xfrm>
          <a:off x="123825" y="3505200"/>
          <a:ext cx="5172075" cy="16478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・デフォルトではフィルタリング対象リストの指定による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22_</a:t>
          </a:r>
          <a:r>
            <a:rPr kumimoji="1" lang="ja-JP" altLang="en-US" sz="1600">
              <a:solidFill>
                <a:srgbClr val="FF0000"/>
              </a:solidFill>
              <a:latin typeface="Meiryo UI" panose="020B0604030504040204" pitchFamily="50" charset="-128"/>
              <a:ea typeface="Meiryo UI" panose="020B0604030504040204" pitchFamily="50" charset="-128"/>
            </a:rPr>
            <a:t>フィルタリング対象リストマスタ」に追加した</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フィルタイング対象リスト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264795</xdr:colOff>
      <xdr:row>31</xdr:row>
      <xdr:rowOff>123825</xdr:rowOff>
    </xdr:from>
    <xdr:ext cx="5057775" cy="1243852"/>
    <xdr:sp macro="" textlink="">
      <xdr:nvSpPr>
        <xdr:cNvPr id="5" name="テキスト ボックス 4">
          <a:extLst>
            <a:ext uri="{FF2B5EF4-FFF2-40B4-BE49-F238E27FC236}">
              <a16:creationId xmlns:a16="http://schemas.microsoft.com/office/drawing/2014/main" id="{00000000-0008-0000-1A00-000005000000}"/>
            </a:ext>
          </a:extLst>
        </xdr:cNvPr>
        <xdr:cNvSpPr txBox="1"/>
      </xdr:nvSpPr>
      <xdr:spPr>
        <a:xfrm>
          <a:off x="264795" y="5172075"/>
          <a:ext cx="505777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・デフォルトで部店ごとの適用リスト使い分けあり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5_</a:t>
          </a:r>
          <a:r>
            <a:rPr kumimoji="1" lang="ja-JP" altLang="en-US" sz="1600">
              <a:solidFill>
                <a:srgbClr val="FF0000"/>
              </a:solidFill>
              <a:latin typeface="Meiryo UI" panose="020B0604030504040204" pitchFamily="50" charset="-128"/>
              <a:ea typeface="Meiryo UI" panose="020B0604030504040204" pitchFamily="50" charset="-128"/>
            </a:rPr>
            <a:t>部店マスタ」に追加した部店ごとに適用リストを設定する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0</xdr:col>
      <xdr:colOff>260910</xdr:colOff>
      <xdr:row>245</xdr:row>
      <xdr:rowOff>16510</xdr:rowOff>
    </xdr:from>
    <xdr:to>
      <xdr:col>6</xdr:col>
      <xdr:colOff>77734</xdr:colOff>
      <xdr:row>255</xdr:row>
      <xdr:rowOff>57600</xdr:rowOff>
    </xdr:to>
    <xdr:sp macro="" textlink="">
      <xdr:nvSpPr>
        <xdr:cNvPr id="4" name="四角形吹き出し 6">
          <a:extLst>
            <a:ext uri="{FF2B5EF4-FFF2-40B4-BE49-F238E27FC236}">
              <a16:creationId xmlns:a16="http://schemas.microsoft.com/office/drawing/2014/main" id="{76A73044-7602-4C64-90B9-56E7A268A325}"/>
            </a:ext>
          </a:extLst>
        </xdr:cNvPr>
        <xdr:cNvSpPr/>
      </xdr:nvSpPr>
      <xdr:spPr bwMode="auto">
        <a:xfrm>
          <a:off x="260910" y="7960360"/>
          <a:ext cx="5369899" cy="1565090"/>
        </a:xfrm>
        <a:custGeom>
          <a:avLst/>
          <a:gdLst>
            <a:gd name="connsiteX0" fmla="*/ 0 w 3473824"/>
            <a:gd name="connsiteY0" fmla="*/ 0 h 1255060"/>
            <a:gd name="connsiteX1" fmla="*/ 2026397 w 3473824"/>
            <a:gd name="connsiteY1" fmla="*/ 0 h 1255060"/>
            <a:gd name="connsiteX2" fmla="*/ 2588485 w 3473824"/>
            <a:gd name="connsiteY2" fmla="*/ -125820 h 1255060"/>
            <a:gd name="connsiteX3" fmla="*/ 2894853 w 3473824"/>
            <a:gd name="connsiteY3" fmla="*/ 0 h 1255060"/>
            <a:gd name="connsiteX4" fmla="*/ 3473824 w 3473824"/>
            <a:gd name="connsiteY4" fmla="*/ 0 h 1255060"/>
            <a:gd name="connsiteX5" fmla="*/ 3473824 w 3473824"/>
            <a:gd name="connsiteY5" fmla="*/ 209177 h 1255060"/>
            <a:gd name="connsiteX6" fmla="*/ 3473824 w 3473824"/>
            <a:gd name="connsiteY6" fmla="*/ 209177 h 1255060"/>
            <a:gd name="connsiteX7" fmla="*/ 3473824 w 3473824"/>
            <a:gd name="connsiteY7" fmla="*/ 522942 h 1255060"/>
            <a:gd name="connsiteX8" fmla="*/ 3473824 w 3473824"/>
            <a:gd name="connsiteY8" fmla="*/ 1255060 h 1255060"/>
            <a:gd name="connsiteX9" fmla="*/ 2894853 w 3473824"/>
            <a:gd name="connsiteY9" fmla="*/ 1255060 h 1255060"/>
            <a:gd name="connsiteX10" fmla="*/ 2026397 w 3473824"/>
            <a:gd name="connsiteY10" fmla="*/ 1255060 h 1255060"/>
            <a:gd name="connsiteX11" fmla="*/ 2026397 w 3473824"/>
            <a:gd name="connsiteY11" fmla="*/ 1255060 h 1255060"/>
            <a:gd name="connsiteX12" fmla="*/ 0 w 3473824"/>
            <a:gd name="connsiteY12" fmla="*/ 1255060 h 1255060"/>
            <a:gd name="connsiteX13" fmla="*/ 0 w 3473824"/>
            <a:gd name="connsiteY13" fmla="*/ 522942 h 1255060"/>
            <a:gd name="connsiteX14" fmla="*/ 0 w 3473824"/>
            <a:gd name="connsiteY14" fmla="*/ 209177 h 1255060"/>
            <a:gd name="connsiteX15" fmla="*/ 0 w 3473824"/>
            <a:gd name="connsiteY15" fmla="*/ 209177 h 1255060"/>
            <a:gd name="connsiteX16" fmla="*/ 0 w 3473824"/>
            <a:gd name="connsiteY16" fmla="*/ 0 h 1255060"/>
            <a:gd name="connsiteX0" fmla="*/ 22412 w 3496236"/>
            <a:gd name="connsiteY0" fmla="*/ 125820 h 1380880"/>
            <a:gd name="connsiteX1" fmla="*/ 0 w 3496236"/>
            <a:gd name="connsiteY1" fmla="*/ 125820 h 1380880"/>
            <a:gd name="connsiteX2" fmla="*/ 2048809 w 3496236"/>
            <a:gd name="connsiteY2" fmla="*/ 125820 h 1380880"/>
            <a:gd name="connsiteX3" fmla="*/ 2610897 w 3496236"/>
            <a:gd name="connsiteY3" fmla="*/ 0 h 1380880"/>
            <a:gd name="connsiteX4" fmla="*/ 2917265 w 3496236"/>
            <a:gd name="connsiteY4" fmla="*/ 125820 h 1380880"/>
            <a:gd name="connsiteX5" fmla="*/ 3496236 w 3496236"/>
            <a:gd name="connsiteY5" fmla="*/ 125820 h 1380880"/>
            <a:gd name="connsiteX6" fmla="*/ 3496236 w 3496236"/>
            <a:gd name="connsiteY6" fmla="*/ 334997 h 1380880"/>
            <a:gd name="connsiteX7" fmla="*/ 3496236 w 3496236"/>
            <a:gd name="connsiteY7" fmla="*/ 334997 h 1380880"/>
            <a:gd name="connsiteX8" fmla="*/ 3496236 w 3496236"/>
            <a:gd name="connsiteY8" fmla="*/ 648762 h 1380880"/>
            <a:gd name="connsiteX9" fmla="*/ 3496236 w 3496236"/>
            <a:gd name="connsiteY9" fmla="*/ 1380880 h 1380880"/>
            <a:gd name="connsiteX10" fmla="*/ 2917265 w 3496236"/>
            <a:gd name="connsiteY10" fmla="*/ 1380880 h 1380880"/>
            <a:gd name="connsiteX11" fmla="*/ 2048809 w 3496236"/>
            <a:gd name="connsiteY11" fmla="*/ 1380880 h 1380880"/>
            <a:gd name="connsiteX12" fmla="*/ 2048809 w 3496236"/>
            <a:gd name="connsiteY12" fmla="*/ 1380880 h 1380880"/>
            <a:gd name="connsiteX13" fmla="*/ 22412 w 3496236"/>
            <a:gd name="connsiteY13" fmla="*/ 1380880 h 1380880"/>
            <a:gd name="connsiteX14" fmla="*/ 22412 w 3496236"/>
            <a:gd name="connsiteY14" fmla="*/ 648762 h 1380880"/>
            <a:gd name="connsiteX15" fmla="*/ 22412 w 3496236"/>
            <a:gd name="connsiteY15" fmla="*/ 334997 h 1380880"/>
            <a:gd name="connsiteX16" fmla="*/ 22412 w 3496236"/>
            <a:gd name="connsiteY16" fmla="*/ 334997 h 1380880"/>
            <a:gd name="connsiteX17" fmla="*/ 22412 w 3496236"/>
            <a:gd name="connsiteY17" fmla="*/ 125820 h 1380880"/>
            <a:gd name="connsiteX0" fmla="*/ 0 w 4347882"/>
            <a:gd name="connsiteY0" fmla="*/ 24967 h 1380880"/>
            <a:gd name="connsiteX1" fmla="*/ 851646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602440 w 4347882"/>
            <a:gd name="connsiteY1" fmla="*/ 159438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2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2028263 w 4347882"/>
            <a:gd name="connsiteY1" fmla="*/ 282702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3 w 4347882"/>
            <a:gd name="connsiteY1" fmla="*/ 125821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0 h 1557619"/>
            <a:gd name="connsiteX1" fmla="*/ 1568823 w 4347882"/>
            <a:gd name="connsiteY1" fmla="*/ 302560 h 1557619"/>
            <a:gd name="connsiteX2" fmla="*/ 2900455 w 4347882"/>
            <a:gd name="connsiteY2" fmla="*/ 302559 h 1557619"/>
            <a:gd name="connsiteX3" fmla="*/ 3462543 w 4347882"/>
            <a:gd name="connsiteY3" fmla="*/ 176739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347882"/>
            <a:gd name="connsiteY0" fmla="*/ 13761 h 1571380"/>
            <a:gd name="connsiteX1" fmla="*/ 1568823 w 4347882"/>
            <a:gd name="connsiteY1" fmla="*/ 316321 h 1571380"/>
            <a:gd name="connsiteX2" fmla="*/ 2900455 w 4347882"/>
            <a:gd name="connsiteY2" fmla="*/ 316320 h 1571380"/>
            <a:gd name="connsiteX3" fmla="*/ 3473748 w 4347882"/>
            <a:gd name="connsiteY3" fmla="*/ 0 h 1571380"/>
            <a:gd name="connsiteX4" fmla="*/ 3768911 w 4347882"/>
            <a:gd name="connsiteY4" fmla="*/ 316320 h 1571380"/>
            <a:gd name="connsiteX5" fmla="*/ 4347882 w 4347882"/>
            <a:gd name="connsiteY5" fmla="*/ 316320 h 1571380"/>
            <a:gd name="connsiteX6" fmla="*/ 4347882 w 4347882"/>
            <a:gd name="connsiteY6" fmla="*/ 525497 h 1571380"/>
            <a:gd name="connsiteX7" fmla="*/ 4347882 w 4347882"/>
            <a:gd name="connsiteY7" fmla="*/ 525497 h 1571380"/>
            <a:gd name="connsiteX8" fmla="*/ 4347882 w 4347882"/>
            <a:gd name="connsiteY8" fmla="*/ 839262 h 1571380"/>
            <a:gd name="connsiteX9" fmla="*/ 4347882 w 4347882"/>
            <a:gd name="connsiteY9" fmla="*/ 1571380 h 1571380"/>
            <a:gd name="connsiteX10" fmla="*/ 3768911 w 4347882"/>
            <a:gd name="connsiteY10" fmla="*/ 1571380 h 1571380"/>
            <a:gd name="connsiteX11" fmla="*/ 2900455 w 4347882"/>
            <a:gd name="connsiteY11" fmla="*/ 1571380 h 1571380"/>
            <a:gd name="connsiteX12" fmla="*/ 2900455 w 4347882"/>
            <a:gd name="connsiteY12" fmla="*/ 1571380 h 1571380"/>
            <a:gd name="connsiteX13" fmla="*/ 874058 w 4347882"/>
            <a:gd name="connsiteY13" fmla="*/ 1571380 h 1571380"/>
            <a:gd name="connsiteX14" fmla="*/ 874058 w 4347882"/>
            <a:gd name="connsiteY14" fmla="*/ 839262 h 1571380"/>
            <a:gd name="connsiteX15" fmla="*/ 874058 w 4347882"/>
            <a:gd name="connsiteY15" fmla="*/ 525497 h 1571380"/>
            <a:gd name="connsiteX16" fmla="*/ 874058 w 4347882"/>
            <a:gd name="connsiteY16" fmla="*/ 525497 h 1571380"/>
            <a:gd name="connsiteX17" fmla="*/ 0 w 4347882"/>
            <a:gd name="connsiteY17" fmla="*/ 13761 h 1571380"/>
            <a:gd name="connsiteX0" fmla="*/ 0 w 4347882"/>
            <a:gd name="connsiteY0" fmla="*/ 0 h 1557619"/>
            <a:gd name="connsiteX1" fmla="*/ 1568823 w 4347882"/>
            <a:gd name="connsiteY1" fmla="*/ 302560 h 1557619"/>
            <a:gd name="connsiteX2" fmla="*/ 2900455 w 4347882"/>
            <a:gd name="connsiteY2" fmla="*/ 302559 h 1557619"/>
            <a:gd name="connsiteX3" fmla="*/ 3518571 w 4347882"/>
            <a:gd name="connsiteY3" fmla="*/ 31062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280647"/>
            <a:gd name="connsiteY0" fmla="*/ 0 h 1535207"/>
            <a:gd name="connsiteX1" fmla="*/ 1501588 w 4280647"/>
            <a:gd name="connsiteY1" fmla="*/ 280148 h 1535207"/>
            <a:gd name="connsiteX2" fmla="*/ 2833220 w 4280647"/>
            <a:gd name="connsiteY2" fmla="*/ 280147 h 1535207"/>
            <a:gd name="connsiteX3" fmla="*/ 3451336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 name="connsiteX0" fmla="*/ 0 w 4280647"/>
            <a:gd name="connsiteY0" fmla="*/ 0 h 1535207"/>
            <a:gd name="connsiteX1" fmla="*/ 1501588 w 4280647"/>
            <a:gd name="connsiteY1" fmla="*/ 280148 h 1535207"/>
            <a:gd name="connsiteX2" fmla="*/ 2833220 w 4280647"/>
            <a:gd name="connsiteY2" fmla="*/ 280147 h 1535207"/>
            <a:gd name="connsiteX3" fmla="*/ 3395307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280647" h="1535207">
              <a:moveTo>
                <a:pt x="0" y="0"/>
              </a:moveTo>
              <a:lnTo>
                <a:pt x="1501588" y="280148"/>
              </a:lnTo>
              <a:lnTo>
                <a:pt x="2833220" y="280147"/>
              </a:lnTo>
              <a:lnTo>
                <a:pt x="3395307" y="8650"/>
              </a:lnTo>
              <a:lnTo>
                <a:pt x="3701676" y="280147"/>
              </a:lnTo>
              <a:lnTo>
                <a:pt x="4280647" y="280147"/>
              </a:lnTo>
              <a:lnTo>
                <a:pt x="4280647" y="489324"/>
              </a:lnTo>
              <a:lnTo>
                <a:pt x="4280647" y="489324"/>
              </a:lnTo>
              <a:lnTo>
                <a:pt x="4280647" y="803089"/>
              </a:lnTo>
              <a:lnTo>
                <a:pt x="4280647" y="1535207"/>
              </a:lnTo>
              <a:lnTo>
                <a:pt x="3701676" y="1535207"/>
              </a:lnTo>
              <a:lnTo>
                <a:pt x="2833220" y="1535207"/>
              </a:lnTo>
              <a:lnTo>
                <a:pt x="2833220" y="1535207"/>
              </a:lnTo>
              <a:lnTo>
                <a:pt x="806823" y="1535207"/>
              </a:lnTo>
              <a:lnTo>
                <a:pt x="806823" y="803089"/>
              </a:lnTo>
              <a:lnTo>
                <a:pt x="806823" y="489324"/>
              </a:lnTo>
              <a:lnTo>
                <a:pt x="806823" y="489324"/>
              </a:lnTo>
              <a:lnTo>
                <a:pt x="0" y="0"/>
              </a:lnTo>
              <a:close/>
            </a:path>
          </a:pathLst>
        </a:custGeom>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ctr" upright="1"/>
        <a:lstStyle/>
        <a:p>
          <a:pPr algn="ctr"/>
          <a:r>
            <a:rPr kumimoji="1" lang="en-US" altLang="ja-JP" sz="2000"/>
            <a:t>IN_COMP_CODE</a:t>
          </a:r>
          <a:r>
            <a:rPr kumimoji="1" lang="ja-JP" altLang="en-US" sz="2000"/>
            <a:t>は</a:t>
          </a:r>
          <a:br>
            <a:rPr kumimoji="1" lang="en-US" altLang="ja-JP" sz="2000"/>
          </a:br>
          <a:r>
            <a:rPr kumimoji="1" lang="ja-JP" altLang="en-US" sz="2000"/>
            <a:t>スキーマ毎に設定する</a:t>
          </a:r>
          <a:br>
            <a:rPr kumimoji="1" lang="en-US" altLang="ja-JP" sz="2000"/>
          </a:br>
          <a:r>
            <a:rPr kumimoji="1" lang="ja-JP" altLang="en-US" sz="2000"/>
            <a:t>（</a:t>
          </a:r>
          <a:r>
            <a:rPr kumimoji="1" lang="en-US" altLang="ja-JP" sz="2000"/>
            <a:t>aml02</a:t>
          </a:r>
          <a:r>
            <a:rPr kumimoji="1" lang="ja-JP" altLang="en-US" sz="2000"/>
            <a:t>なら</a:t>
          </a:r>
          <a:r>
            <a:rPr kumimoji="1" lang="en-US" altLang="ja-JP" sz="2000"/>
            <a:t>B</a:t>
          </a:r>
          <a:r>
            <a:rPr kumimoji="1" lang="ja-JP" altLang="en-US" sz="2000"/>
            <a:t>など）</a:t>
          </a:r>
          <a:endParaRPr kumimoji="1" lang="en-US" altLang="ja-JP" sz="2000"/>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706306</xdr:colOff>
      <xdr:row>21</xdr:row>
      <xdr:rowOff>37876</xdr:rowOff>
    </xdr:from>
    <xdr:ext cx="3158939" cy="1243852"/>
    <xdr:sp macro="" textlink="">
      <xdr:nvSpPr>
        <xdr:cNvPr id="2" name="テキスト ボックス 1">
          <a:extLst>
            <a:ext uri="{FF2B5EF4-FFF2-40B4-BE49-F238E27FC236}">
              <a16:creationId xmlns:a16="http://schemas.microsoft.com/office/drawing/2014/main" id="{00000000-0008-0000-1C00-000002000000}"/>
            </a:ext>
          </a:extLst>
        </xdr:cNvPr>
        <xdr:cNvSpPr txBox="1"/>
      </xdr:nvSpPr>
      <xdr:spPr>
        <a:xfrm>
          <a:off x="706306" y="3257326"/>
          <a:ext cx="3158939"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分割文字列用設定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・フィルタリング時に特定文字列を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デリミタと見なす場合に設定する。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484367</xdr:colOff>
      <xdr:row>39</xdr:row>
      <xdr:rowOff>36278</xdr:rowOff>
    </xdr:from>
    <xdr:ext cx="6051688" cy="1317445"/>
    <xdr:sp macro="" textlink="">
      <xdr:nvSpPr>
        <xdr:cNvPr id="2" name="テキスト ボックス 1">
          <a:extLst>
            <a:ext uri="{FF2B5EF4-FFF2-40B4-BE49-F238E27FC236}">
              <a16:creationId xmlns:a16="http://schemas.microsoft.com/office/drawing/2014/main" id="{00000000-0008-0000-1D00-000002000000}"/>
            </a:ext>
          </a:extLst>
        </xdr:cNvPr>
        <xdr:cNvSpPr txBox="1"/>
      </xdr:nvSpPr>
      <xdr:spPr>
        <a:xfrm>
          <a:off x="1227317" y="5998928"/>
          <a:ext cx="6051688" cy="13174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シミュレーションフィルタリング用設定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・アプリケーション導入型の場合に設定する。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サーバ導入型の場合は</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サーバに設定するため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a:t>
          </a:r>
          <a:r>
            <a:rPr kumimoji="1" lang="en-US" altLang="ja-JP" sz="1600" strike="sngStrike" baseline="0">
              <a:solidFill>
                <a:srgbClr val="FF0000"/>
              </a:solidFill>
              <a:latin typeface="Meiryo UI" panose="020B0604030504040204" pitchFamily="50" charset="-128"/>
              <a:ea typeface="Meiryo UI" panose="020B0604030504040204" pitchFamily="50" charset="-128"/>
            </a:rPr>
            <a:t>[%pgServer%]</a:t>
          </a:r>
          <a:r>
            <a:rPr kumimoji="1" lang="ja-JP" altLang="en-US" sz="1600" strike="sngStrike" baseline="0">
              <a:solidFill>
                <a:srgbClr val="FF0000"/>
              </a:solidFill>
              <a:latin typeface="Meiryo UI" panose="020B0604030504040204" pitchFamily="50" charset="-128"/>
              <a:ea typeface="Meiryo UI" panose="020B0604030504040204" pitchFamily="50" charset="-128"/>
            </a:rPr>
            <a:t>は</a:t>
          </a:r>
          <a:r>
            <a:rPr kumimoji="1" lang="en-US" altLang="ja-JP" sz="1600" strike="sngStrike" baseline="0">
              <a:solidFill>
                <a:srgbClr val="FF0000"/>
              </a:solidFill>
              <a:latin typeface="Meiryo UI" panose="020B0604030504040204" pitchFamily="50" charset="-128"/>
              <a:ea typeface="Meiryo UI" panose="020B0604030504040204" pitchFamily="50" charset="-128"/>
            </a:rPr>
            <a:t>DB</a:t>
          </a:r>
          <a:r>
            <a:rPr kumimoji="1" lang="ja-JP" altLang="en-US" sz="1600" strike="sngStrike" baseline="0">
              <a:solidFill>
                <a:srgbClr val="FF0000"/>
              </a:solidFill>
              <a:latin typeface="Meiryo UI" panose="020B0604030504040204" pitchFamily="50" charset="-128"/>
              <a:ea typeface="Meiryo UI" panose="020B0604030504040204" pitchFamily="50" charset="-128"/>
            </a:rPr>
            <a:t>サーバ名にする</a:t>
          </a:r>
          <a:r>
            <a:rPr kumimoji="1" lang="ja-JP" altLang="en-US" sz="1000" strike="noStrike" baseline="0">
              <a:solidFill>
                <a:schemeClr val="tx1"/>
              </a:solidFill>
              <a:latin typeface="Meiryo UI" panose="020B0604030504040204" pitchFamily="50" charset="-128"/>
              <a:ea typeface="Meiryo UI" panose="020B0604030504040204" pitchFamily="50" charset="-128"/>
            </a:rPr>
            <a:t>　</a:t>
          </a:r>
          <a:r>
            <a:rPr kumimoji="1" lang="en-US" altLang="ja-JP" sz="1000" strike="noStrike" baseline="0">
              <a:solidFill>
                <a:schemeClr val="tx1"/>
              </a:solidFill>
              <a:latin typeface="Meiryo UI" panose="020B0604030504040204" pitchFamily="50" charset="-128"/>
              <a:ea typeface="Meiryo UI" panose="020B0604030504040204" pitchFamily="50" charset="-128"/>
            </a:rPr>
            <a:t>PKG</a:t>
          </a:r>
          <a:r>
            <a:rPr kumimoji="1" lang="ja-JP" altLang="en-US" sz="1000" strike="noStrike" baseline="0">
              <a:solidFill>
                <a:schemeClr val="tx1"/>
              </a:solidFill>
              <a:latin typeface="Meiryo UI" panose="020B0604030504040204" pitchFamily="50" charset="-128"/>
              <a:ea typeface="Meiryo UI" panose="020B0604030504040204" pitchFamily="50" charset="-128"/>
            </a:rPr>
            <a:t>は</a:t>
          </a:r>
          <a:r>
            <a:rPr kumimoji="1" lang="en-US" altLang="ja-JP" sz="1000" strike="noStrike" baseline="0">
              <a:solidFill>
                <a:schemeClr val="tx1"/>
              </a:solidFill>
              <a:latin typeface="Meiryo UI" panose="020B0604030504040204" pitchFamily="50" charset="-128"/>
              <a:ea typeface="Meiryo UI" panose="020B0604030504040204" pitchFamily="50" charset="-128"/>
            </a:rPr>
            <a:t>AP/DB</a:t>
          </a:r>
          <a:r>
            <a:rPr kumimoji="1" lang="ja-JP" altLang="en-US" sz="1000" strike="noStrike" baseline="0">
              <a:solidFill>
                <a:schemeClr val="tx1"/>
              </a:solidFill>
              <a:latin typeface="Meiryo UI" panose="020B0604030504040204" pitchFamily="50" charset="-128"/>
              <a:ea typeface="Meiryo UI" panose="020B0604030504040204" pitchFamily="50" charset="-128"/>
            </a:rPr>
            <a:t>同居だよ</a:t>
          </a:r>
          <a:endParaRPr kumimoji="1" lang="en-US" altLang="ja-JP" sz="1000" strike="noStrike" baseline="0">
            <a:solidFill>
              <a:schemeClr val="tx1"/>
            </a:solidFill>
            <a:latin typeface="Meiryo UI" panose="020B0604030504040204" pitchFamily="50" charset="-128"/>
            <a:ea typeface="Meiryo UI" panose="020B0604030504040204" pitchFamily="50" charset="-128"/>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421926</xdr:colOff>
      <xdr:row>19</xdr:row>
      <xdr:rowOff>7483</xdr:rowOff>
    </xdr:from>
    <xdr:ext cx="6935560" cy="4515971"/>
    <xdr:sp macro="" textlink="">
      <xdr:nvSpPr>
        <xdr:cNvPr id="6" name="テキスト ボックス 5">
          <a:extLst>
            <a:ext uri="{FF2B5EF4-FFF2-40B4-BE49-F238E27FC236}">
              <a16:creationId xmlns:a16="http://schemas.microsoft.com/office/drawing/2014/main" id="{81D6E1B1-B8B8-4522-8C6C-A83FC376BF04}"/>
            </a:ext>
          </a:extLst>
        </xdr:cNvPr>
        <xdr:cNvSpPr txBox="1"/>
      </xdr:nvSpPr>
      <xdr:spPr>
        <a:xfrm>
          <a:off x="421926" y="3302012"/>
          <a:ext cx="6935560" cy="451597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リスト権限マスタ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・プロファイル毎にリスト管理メニューで参照可能なリストを設定する。（一律</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リスト管理メニューを表示可能なプロファイルのみでよい？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br>
            <a:rPr kumimoji="1" lang="en-US" altLang="ja-JP" sz="1600">
              <a:solidFill>
                <a:srgbClr val="008000"/>
              </a:solidFill>
              <a:latin typeface="Meiryo UI" panose="020B0604030504040204" pitchFamily="50" charset="-128"/>
              <a:ea typeface="Meiryo UI" panose="020B0604030504040204" pitchFamily="50" charset="-128"/>
            </a:rPr>
          </a:b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・ダウンロード権限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CSV</a:t>
          </a:r>
          <a:r>
            <a:rPr kumimoji="1" lang="ja-JP" altLang="en-US" sz="1600">
              <a:solidFill>
                <a:srgbClr val="008000"/>
              </a:solidFill>
              <a:latin typeface="Meiryo UI" panose="020B0604030504040204" pitchFamily="50" charset="-128"/>
              <a:ea typeface="Meiryo UI" panose="020B0604030504040204" pitchFamily="50" charset="-128"/>
            </a:rPr>
            <a:t>出力権限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・一時保存権限（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・登録権限（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・削除権限（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リストアップロード</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・リストアップロード権限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・エラー情報権限</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108584</xdr:colOff>
      <xdr:row>722</xdr:row>
      <xdr:rowOff>121919</xdr:rowOff>
    </xdr:from>
    <xdr:ext cx="8101966" cy="11593831"/>
    <xdr:sp macro="" textlink="">
      <xdr:nvSpPr>
        <xdr:cNvPr id="3" name="テキスト ボックス 2">
          <a:extLst>
            <a:ext uri="{FF2B5EF4-FFF2-40B4-BE49-F238E27FC236}">
              <a16:creationId xmlns:a16="http://schemas.microsoft.com/office/drawing/2014/main" id="{4F6840BD-C114-4C1A-80E6-23EEDA48E6A1}"/>
            </a:ext>
          </a:extLst>
        </xdr:cNvPr>
        <xdr:cNvSpPr txBox="1"/>
      </xdr:nvSpPr>
      <xdr:spPr>
        <a:xfrm>
          <a:off x="108584" y="102858569"/>
          <a:ext cx="8101966" cy="1159383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取引リスト表示管理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取引</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リストで参照可能なリストを設定する。（ゆうちょでの追加機能）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この</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は確認・判定画面の上部の一覧の「リストデータ」「設立／生年月日」を制御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3-18 </a:t>
          </a:r>
          <a:r>
            <a:rPr kumimoji="1" lang="ja-JP" altLang="en-US" sz="1600">
              <a:solidFill>
                <a:srgbClr val="FF0000"/>
              </a:solidFill>
              <a:latin typeface="Meiryo UI" panose="020B0604030504040204" pitchFamily="50" charset="-128"/>
              <a:ea typeface="Meiryo UI" panose="020B0604030504040204" pitchFamily="50" charset="-128"/>
            </a:rPr>
            <a:t>リストの使い分け機密リスト設定</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機密リスト権限有り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全店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時点</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判定権限あり</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機密リスト権限無し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判定権限なし</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担当者はこの</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で設定する画面自体が参照不可なので設定不要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対象取引</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6:</a:t>
          </a:r>
          <a:r>
            <a:rPr kumimoji="1" lang="ja-JP" altLang="en-US" sz="1600">
              <a:solidFill>
                <a:srgbClr val="FF0000"/>
              </a:solidFill>
              <a:latin typeface="Meiryo UI" panose="020B0604030504040204" pitchFamily="50" charset="-128"/>
              <a:ea typeface="Meiryo UI" panose="020B0604030504040204" pitchFamily="50" charset="-128"/>
            </a:rPr>
            <a:t>本人確認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7:</a:t>
          </a:r>
          <a:r>
            <a:rPr kumimoji="1" lang="ja-JP" altLang="en-US" sz="1600">
              <a:solidFill>
                <a:srgbClr val="FF0000"/>
              </a:solidFill>
              <a:latin typeface="Meiryo UI" panose="020B0604030504040204" pitchFamily="50" charset="-128"/>
              <a:ea typeface="Meiryo UI" panose="020B0604030504040204" pitchFamily="50" charset="-128"/>
            </a:rPr>
            <a:t>本人確認仕掛照会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8:</a:t>
          </a:r>
          <a:r>
            <a:rPr kumimoji="1" lang="ja-JP" altLang="en-US" sz="1600">
              <a:solidFill>
                <a:srgbClr val="FF0000"/>
              </a:solidFill>
              <a:latin typeface="Meiryo UI" panose="020B0604030504040204" pitchFamily="50" charset="-128"/>
              <a:ea typeface="Meiryo UI" panose="020B0604030504040204" pitchFamily="50" charset="-128"/>
            </a:rPr>
            <a:t>判定履歴照会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10:</a:t>
          </a:r>
          <a:r>
            <a:rPr kumimoji="1" lang="ja-JP" altLang="en-US" sz="1600">
              <a:solidFill>
                <a:srgbClr val="FF0000"/>
              </a:solidFill>
              <a:latin typeface="Meiryo UI" panose="020B0604030504040204" pitchFamily="50" charset="-128"/>
              <a:ea typeface="Meiryo UI" panose="020B0604030504040204" pitchFamily="50" charset="-128"/>
            </a:rPr>
            <a:t>未判定照会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11:</a:t>
          </a:r>
          <a:r>
            <a:rPr kumimoji="1" lang="ja-JP" altLang="en-US" sz="1600">
              <a:solidFill>
                <a:srgbClr val="FF0000"/>
              </a:solidFill>
              <a:latin typeface="Meiryo UI" panose="020B0604030504040204" pitchFamily="50" charset="-128"/>
              <a:ea typeface="Meiryo UI" panose="020B0604030504040204" pitchFamily="50" charset="-128"/>
            </a:rPr>
            <a:t>判定済照会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br>
            <a:rPr kumimoji="1" lang="en-US" altLang="ja-JP" sz="1600">
              <a:solidFill>
                <a:srgbClr val="00B0F0"/>
              </a:solidFill>
              <a:latin typeface="Meiryo UI" panose="020B0604030504040204" pitchFamily="50" charset="-128"/>
              <a:ea typeface="Meiryo UI" panose="020B0604030504040204" pitchFamily="50" charset="-128"/>
            </a:rPr>
          </a:br>
          <a:r>
            <a:rPr kumimoji="1" lang="en-US" altLang="ja-JP" sz="1600">
              <a:solidFill>
                <a:srgbClr val="FF0000"/>
              </a:solidFill>
              <a:latin typeface="Meiryo UI" panose="020B0604030504040204" pitchFamily="50" charset="-128"/>
              <a:ea typeface="Meiryo UI" panose="020B0604030504040204" pitchFamily="50" charset="-128"/>
            </a:rPr>
            <a:t>15:</a:t>
          </a:r>
          <a:r>
            <a:rPr kumimoji="1" lang="ja-JP" altLang="en-US" sz="1600">
              <a:solidFill>
                <a:srgbClr val="FF0000"/>
              </a:solidFill>
              <a:latin typeface="Meiryo UI" panose="020B0604030504040204" pitchFamily="50" charset="-128"/>
              <a:ea typeface="Meiryo UI" panose="020B0604030504040204" pitchFamily="50" charset="-128"/>
            </a:rPr>
            <a:t>判定済照会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p>
        <a:p>
          <a:pPr>
            <a:lnSpc>
              <a:spcPts val="2000"/>
            </a:lnSpc>
          </a:pPr>
          <a:r>
            <a:rPr kumimoji="1" lang="ja-JP" altLang="en-US" sz="1600">
              <a:solidFill>
                <a:srgbClr val="00B0F0"/>
              </a:solidFill>
              <a:latin typeface="Meiryo UI" panose="020B0604030504040204" pitchFamily="50" charset="-128"/>
              <a:ea typeface="Meiryo UI" panose="020B0604030504040204" pitchFamily="50" charset="-128"/>
            </a:rPr>
            <a:t>　　　　　　　　　　　　　　　　　⇒ゆうちょでは</a:t>
          </a:r>
          <a:r>
            <a:rPr kumimoji="1" lang="en-US" altLang="ja-JP" sz="1600">
              <a:solidFill>
                <a:srgbClr val="00B0F0"/>
              </a:solidFill>
              <a:latin typeface="Meiryo UI" panose="020B0604030504040204" pitchFamily="50" charset="-128"/>
              <a:ea typeface="Meiryo UI" panose="020B0604030504040204" pitchFamily="50" charset="-128"/>
            </a:rPr>
            <a:t>SOAP</a:t>
          </a:r>
          <a:r>
            <a:rPr kumimoji="1" lang="ja-JP" altLang="en-US" sz="1600">
              <a:solidFill>
                <a:srgbClr val="00B0F0"/>
              </a:solidFill>
              <a:latin typeface="Meiryo UI" panose="020B0604030504040204" pitchFamily="50" charset="-128"/>
              <a:ea typeface="Meiryo UI" panose="020B0604030504040204" pitchFamily="50" charset="-128"/>
            </a:rPr>
            <a:t>に不具合があって追加修正しているため</a:t>
          </a:r>
          <a:endParaRPr kumimoji="1" lang="en-US" altLang="ja-JP" sz="1600">
            <a:solidFill>
              <a:srgbClr val="00B0F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取引</a:t>
          </a: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リスト設定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プロファイル数はヒアリングにより可変</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レコード存在なし：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本人確認・・・リスト選択プルダウンに出ない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判定済照会など・・・ヒットしてても当該リストのヒット結果が表示されない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レコードが存在したうえで</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上記で該当リストが表示された上で、内容だけが表示されない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＜ヒアリングシートからの設定の仕方＞</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ヒアリングシートでは、プロファイル単位でしか機密リスト設定ができない。</a:t>
          </a:r>
          <a:endParaRPr kumimoji="1" lang="en-US" altLang="ja-JP" sz="1600" strike="sng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プロファイル設定（各取引で機密リストが見れるかどうか）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②</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リスト設定（そのリストが機密かどうか）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①で機密リスト権限を持つプロファイル：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  </a:t>
          </a:r>
          <a:r>
            <a:rPr kumimoji="1" lang="ja-JP" altLang="en-US" sz="1600" strike="noStrike" baseline="0">
              <a:solidFill>
                <a:srgbClr val="FF0000"/>
              </a:solidFill>
              <a:latin typeface="Meiryo UI" panose="020B0604030504040204" pitchFamily="50" charset="-128"/>
              <a:ea typeface="Meiryo UI" panose="020B0604030504040204" pitchFamily="50" charset="-128"/>
            </a:rPr>
            <a:t>取引ごとに全リストに対して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①で機密リスト権限を持たないプロファイル：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CONF_LST_FLG=N</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取引ごとに②の機密じゃないリストに対して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※PKG</a:t>
          </a:r>
          <a:r>
            <a:rPr kumimoji="1" lang="ja-JP" altLang="en-US" sz="1600" strike="noStrike" baseline="0">
              <a:solidFill>
                <a:srgbClr val="FF0000"/>
              </a:solidFill>
              <a:latin typeface="Meiryo UI" panose="020B0604030504040204" pitchFamily="50" charset="-128"/>
              <a:ea typeface="Meiryo UI" panose="020B0604030504040204" pitchFamily="50" charset="-128"/>
            </a:rPr>
            <a:t>標準では「</a:t>
          </a:r>
          <a:r>
            <a:rPr kumimoji="1" lang="en-US" altLang="ja-JP" sz="1600" strike="noStrike" baseline="0">
              <a:solidFill>
                <a:srgbClr val="FF0000"/>
              </a:solidFill>
              <a:latin typeface="Meiryo UI" panose="020B0604030504040204" pitchFamily="50" charset="-128"/>
              <a:ea typeface="Meiryo UI" panose="020B0604030504040204" pitchFamily="50" charset="-128"/>
            </a:rPr>
            <a:t>PRF_ID=5</a:t>
          </a:r>
          <a:r>
            <a:rPr kumimoji="1" lang="ja-JP" altLang="en-US" sz="1600" strike="noStrike" baseline="0">
              <a:solidFill>
                <a:srgbClr val="FF0000"/>
              </a:solidFill>
              <a:latin typeface="Meiryo UI" panose="020B0604030504040204" pitchFamily="50" charset="-128"/>
              <a:ea typeface="Meiryo UI" panose="020B0604030504040204" pitchFamily="50" charset="-128"/>
            </a:rPr>
            <a:t>」のひとは「すべてのリストが機密で参照権限なし」と設定</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10</xdr:col>
      <xdr:colOff>504825</xdr:colOff>
      <xdr:row>723</xdr:row>
      <xdr:rowOff>19050</xdr:rowOff>
    </xdr:from>
    <xdr:to>
      <xdr:col>16</xdr:col>
      <xdr:colOff>888880</xdr:colOff>
      <xdr:row>764</xdr:row>
      <xdr:rowOff>18269</xdr:rowOff>
    </xdr:to>
    <xdr:pic>
      <xdr:nvPicPr>
        <xdr:cNvPr id="4" name="図 3">
          <a:extLst>
            <a:ext uri="{FF2B5EF4-FFF2-40B4-BE49-F238E27FC236}">
              <a16:creationId xmlns:a16="http://schemas.microsoft.com/office/drawing/2014/main" id="{60A4B3D2-D20E-4CA7-94D6-C552A421B27E}"/>
            </a:ext>
          </a:extLst>
        </xdr:cNvPr>
        <xdr:cNvPicPr>
          <a:picLocks noChangeAspect="1"/>
        </xdr:cNvPicPr>
      </xdr:nvPicPr>
      <xdr:blipFill>
        <a:blip xmlns:r="http://schemas.openxmlformats.org/officeDocument/2006/relationships" r:embed="rId1"/>
        <a:stretch>
          <a:fillRect/>
        </a:stretch>
      </xdr:blipFill>
      <xdr:spPr>
        <a:xfrm>
          <a:off x="8677275" y="102908100"/>
          <a:ext cx="5851405" cy="624761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0</xdr:col>
      <xdr:colOff>135030</xdr:colOff>
      <xdr:row>64</xdr:row>
      <xdr:rowOff>32161</xdr:rowOff>
    </xdr:from>
    <xdr:ext cx="5627595" cy="1243852"/>
    <xdr:sp macro="" textlink="">
      <xdr:nvSpPr>
        <xdr:cNvPr id="2" name="テキスト ボックス 1">
          <a:extLst>
            <a:ext uri="{FF2B5EF4-FFF2-40B4-BE49-F238E27FC236}">
              <a16:creationId xmlns:a16="http://schemas.microsoft.com/office/drawing/2014/main" id="{00000000-0008-0000-2000-000002000000}"/>
            </a:ext>
          </a:extLst>
        </xdr:cNvPr>
        <xdr:cNvSpPr txBox="1"/>
      </xdr:nvSpPr>
      <xdr:spPr>
        <a:xfrm>
          <a:off x="135030" y="5232811"/>
          <a:ext cx="562759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リスト補足管理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・リストの補足情報</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30</a:t>
          </a:r>
          <a:r>
            <a:rPr kumimoji="1" lang="ja-JP" altLang="en-US" sz="1600">
              <a:solidFill>
                <a:srgbClr val="008000"/>
              </a:solidFill>
              <a:latin typeface="Meiryo UI" panose="020B0604030504040204" pitchFamily="50" charset="-128"/>
              <a:ea typeface="Meiryo UI" panose="020B0604030504040204" pitchFamily="50" charset="-128"/>
            </a:rPr>
            <a:t>の設定をする。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（リスト毎に違う名称・桁数などを個別設定できるようにする機能）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ORG</a:t>
          </a:r>
          <a:r>
            <a:rPr kumimoji="1" lang="ja-JP" altLang="en-US" sz="1600">
              <a:solidFill>
                <a:srgbClr val="008000"/>
              </a:solidFill>
              <a:latin typeface="Meiryo UI" panose="020B0604030504040204" pitchFamily="50" charset="-128"/>
              <a:ea typeface="Meiryo UI" panose="020B0604030504040204" pitchFamily="50" charset="-128"/>
            </a:rPr>
            <a:t>のみヒアリング可能</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2</xdr:col>
      <xdr:colOff>292826</xdr:colOff>
      <xdr:row>339</xdr:row>
      <xdr:rowOff>127363</xdr:rowOff>
    </xdr:from>
    <xdr:ext cx="5650367" cy="1221105"/>
    <xdr:sp macro="" textlink="">
      <xdr:nvSpPr>
        <xdr:cNvPr id="2" name="テキスト ボックス 1">
          <a:extLst>
            <a:ext uri="{FF2B5EF4-FFF2-40B4-BE49-F238E27FC236}">
              <a16:creationId xmlns:a16="http://schemas.microsoft.com/office/drawing/2014/main" id="{68BDFC3B-5802-4243-BEAD-656350940644}"/>
            </a:ext>
          </a:extLst>
        </xdr:cNvPr>
        <xdr:cNvSpPr txBox="1"/>
      </xdr:nvSpPr>
      <xdr:spPr>
        <a:xfrm>
          <a:off x="1326969" y="52242720"/>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5" name="吹き出し: 角を丸めた四角形 4">
          <a:extLst>
            <a:ext uri="{FF2B5EF4-FFF2-40B4-BE49-F238E27FC236}">
              <a16:creationId xmlns:a16="http://schemas.microsoft.com/office/drawing/2014/main" id="{BB49DE81-0D06-49CF-A306-3DE1D31BA681}"/>
            </a:ext>
          </a:extLst>
        </xdr:cNvPr>
        <xdr:cNvSpPr/>
      </xdr:nvSpPr>
      <xdr:spPr>
        <a:xfrm>
          <a:off x="4838700" y="54047572"/>
          <a:ext cx="4652555" cy="2152650"/>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oneCellAnchor>
    <xdr:from>
      <xdr:col>2</xdr:col>
      <xdr:colOff>292826</xdr:colOff>
      <xdr:row>339</xdr:row>
      <xdr:rowOff>127363</xdr:rowOff>
    </xdr:from>
    <xdr:ext cx="5650367" cy="1221105"/>
    <xdr:sp macro="" textlink="">
      <xdr:nvSpPr>
        <xdr:cNvPr id="3" name="テキスト ボックス 2">
          <a:extLst>
            <a:ext uri="{FF2B5EF4-FFF2-40B4-BE49-F238E27FC236}">
              <a16:creationId xmlns:a16="http://schemas.microsoft.com/office/drawing/2014/main" id="{213EE9FE-3D8A-4DEB-9906-3EFB53BF8752}"/>
            </a:ext>
          </a:extLst>
        </xdr:cNvPr>
        <xdr:cNvSpPr txBox="1"/>
      </xdr:nvSpPr>
      <xdr:spPr>
        <a:xfrm>
          <a:off x="1292951" y="51810013"/>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4" name="吹き出し: 角を丸めた四角形 3">
          <a:extLst>
            <a:ext uri="{FF2B5EF4-FFF2-40B4-BE49-F238E27FC236}">
              <a16:creationId xmlns:a16="http://schemas.microsoft.com/office/drawing/2014/main" id="{87E8FB22-AF08-4274-BE5B-49895810ED57}"/>
            </a:ext>
          </a:extLst>
        </xdr:cNvPr>
        <xdr:cNvSpPr/>
      </xdr:nvSpPr>
      <xdr:spPr>
        <a:xfrm>
          <a:off x="4703989" y="53647522"/>
          <a:ext cx="4475662" cy="2193471"/>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256761</xdr:colOff>
      <xdr:row>12</xdr:row>
      <xdr:rowOff>140804</xdr:rowOff>
    </xdr:from>
    <xdr:ext cx="5789543" cy="2261153"/>
    <xdr:sp macro="" textlink="">
      <xdr:nvSpPr>
        <xdr:cNvPr id="4" name="テキスト ボックス 3">
          <a:extLst>
            <a:ext uri="{FF2B5EF4-FFF2-40B4-BE49-F238E27FC236}">
              <a16:creationId xmlns:a16="http://schemas.microsoft.com/office/drawing/2014/main" id="{FA194270-83B9-45BC-B885-289B24698B3A}"/>
            </a:ext>
          </a:extLst>
        </xdr:cNvPr>
        <xdr:cNvSpPr txBox="1"/>
      </xdr:nvSpPr>
      <xdr:spPr>
        <a:xfrm>
          <a:off x="256761" y="1954695"/>
          <a:ext cx="5789543" cy="226115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リスト重複チェック項目管理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※V5</a:t>
          </a:r>
          <a:r>
            <a:rPr kumimoji="1" lang="ja-JP" altLang="en-US" sz="1600">
              <a:solidFill>
                <a:srgbClr val="008000"/>
              </a:solidFill>
              <a:latin typeface="Meiryo UI" panose="020B0604030504040204" pitchFamily="50" charset="-128"/>
              <a:ea typeface="Meiryo UI" panose="020B0604030504040204" pitchFamily="50" charset="-128"/>
            </a:rPr>
            <a:t>ではヒアリングしないため「一律チェックなし＝レコードなし」</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3-15 </a:t>
          </a:r>
          <a:r>
            <a:rPr kumimoji="1" lang="ja-JP" altLang="en-US" sz="1600">
              <a:solidFill>
                <a:srgbClr val="FF0000"/>
              </a:solidFill>
              <a:latin typeface="Meiryo UI" panose="020B0604030504040204" pitchFamily="50" charset="-128"/>
              <a:ea typeface="Meiryo UI" panose="020B0604030504040204" pitchFamily="50" charset="-128"/>
            </a:rPr>
            <a:t>リスト重複チェック仕様</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ゆうちょはリストを手動で差分追加しているので、すでに</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に入っているレコードと重複することがあるためにチェックが必要だった。公的リスト使う＆全量登録する分には発生しないはず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1</xdr:col>
      <xdr:colOff>59055</xdr:colOff>
      <xdr:row>23</xdr:row>
      <xdr:rowOff>105445</xdr:rowOff>
    </xdr:from>
    <xdr:ext cx="6935560" cy="11989399"/>
    <xdr:sp macro="" textlink="">
      <xdr:nvSpPr>
        <xdr:cNvPr id="4" name="テキスト ボックス 3">
          <a:extLst>
            <a:ext uri="{FF2B5EF4-FFF2-40B4-BE49-F238E27FC236}">
              <a16:creationId xmlns:a16="http://schemas.microsoft.com/office/drawing/2014/main" id="{D8F26150-5022-4201-A8E8-1A43D57B0040}"/>
            </a:ext>
          </a:extLst>
        </xdr:cNvPr>
        <xdr:cNvSpPr txBox="1"/>
      </xdr:nvSpPr>
      <xdr:spPr>
        <a:xfrm>
          <a:off x="440055" y="8201695"/>
          <a:ext cx="6935560" cy="1198939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リスト処理属性管理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ヒアリングなしのものについて</a:t>
          </a:r>
          <a:r>
            <a:rPr kumimoji="1" lang="en-US" altLang="ja-JP" sz="1600">
              <a:solidFill>
                <a:srgbClr val="FF0000"/>
              </a:solidFill>
              <a:latin typeface="Meiryo UI" panose="020B0604030504040204" pitchFamily="50" charset="-128"/>
              <a:ea typeface="Meiryo UI" panose="020B0604030504040204" pitchFamily="50" charset="-128"/>
            </a:rPr>
            <a:t>V5</a:t>
          </a:r>
          <a:r>
            <a:rPr kumimoji="1" lang="ja-JP" altLang="en-US" sz="1600">
              <a:solidFill>
                <a:srgbClr val="FF0000"/>
              </a:solidFill>
              <a:latin typeface="Meiryo UI" panose="020B0604030504040204" pitchFamily="50" charset="-128"/>
              <a:ea typeface="Meiryo UI" panose="020B0604030504040204" pitchFamily="50" charset="-128"/>
            </a:rPr>
            <a:t>ではどれに固定する？↓一旦こんな感じしてみた</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rPr>
            <a:t>・オンライン反映対象</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・ファイルアップロード件数表示フラグ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・重複チェックフラグ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008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公的リスト⇒</a:t>
          </a:r>
          <a:r>
            <a:rPr kumimoji="1" lang="en-US" altLang="ja-JP" sz="1600">
              <a:solidFill>
                <a:srgbClr val="FF0000"/>
              </a:solidFill>
              <a:latin typeface="Meiryo UI" panose="020B0604030504040204" pitchFamily="50" charset="-128"/>
              <a:ea typeface="Meiryo UI" panose="020B0604030504040204" pitchFamily="50" charset="-128"/>
              <a:cs typeface="+mn-cs"/>
            </a:rPr>
            <a:t>AML01:0</a:t>
          </a:r>
          <a:r>
            <a:rPr kumimoji="1" lang="ja-JP" altLang="en-US" sz="1600">
              <a:solidFill>
                <a:srgbClr val="FF0000"/>
              </a:solidFill>
              <a:latin typeface="Meiryo UI" panose="020B0604030504040204" pitchFamily="50" charset="-128"/>
              <a:ea typeface="Meiryo UI" panose="020B0604030504040204" pitchFamily="50" charset="-128"/>
              <a:cs typeface="+mn-cs"/>
            </a:rPr>
            <a:t>、他のスキーマ</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en-US" altLang="ja-JP" sz="1600">
              <a:solidFill>
                <a:srgbClr val="008000"/>
              </a:solidFill>
              <a:latin typeface="Meiryo UI" panose="020B0604030504040204" pitchFamily="50" charset="-128"/>
              <a:ea typeface="Meiryo UI" panose="020B0604030504040204" pitchFamily="50" charset="-128"/>
              <a:cs typeface="+mn-cs"/>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2(</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：独自リスト、</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CSV</a:t>
          </a:r>
          <a:r>
            <a:rPr kumimoji="1" lang="ja-JP" altLang="en-US" sz="1600">
              <a:solidFill>
                <a:srgbClr val="FF0000"/>
              </a:solidFill>
              <a:latin typeface="Meiryo UI" panose="020B0604030504040204" pitchFamily="50" charset="-128"/>
              <a:ea typeface="Meiryo UI" panose="020B0604030504040204" pitchFamily="50" charset="-128"/>
            </a:rPr>
            <a:t>ファイル、</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ファイル（変換なし）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ゆうちょの</a:t>
          </a:r>
          <a:r>
            <a:rPr kumimoji="1" lang="en-US" altLang="ja-JP" sz="1600">
              <a:solidFill>
                <a:srgbClr val="FF0000"/>
              </a:solidFill>
              <a:latin typeface="Meiryo UI" panose="020B0604030504040204" pitchFamily="50" charset="-128"/>
              <a:ea typeface="Meiryo UI" panose="020B0604030504040204" pitchFamily="50" charset="-128"/>
            </a:rPr>
            <a:t>DJ</a:t>
          </a:r>
          <a:r>
            <a:rPr kumimoji="1" lang="ja-JP" altLang="en-US" sz="1600">
              <a:solidFill>
                <a:srgbClr val="FF0000"/>
              </a:solidFill>
              <a:latin typeface="Meiryo UI" panose="020B0604030504040204" pitchFamily="50" charset="-128"/>
              <a:ea typeface="Meiryo UI" panose="020B0604030504040204" pitchFamily="50" charset="-128"/>
            </a:rPr>
            <a:t>（直接</a:t>
          </a:r>
          <a:r>
            <a:rPr kumimoji="1" lang="en-US" altLang="ja-JP" sz="1600">
              <a:solidFill>
                <a:srgbClr val="FF0000"/>
              </a:solidFill>
              <a:latin typeface="Meiryo UI" panose="020B0604030504040204" pitchFamily="50" charset="-128"/>
              <a:ea typeface="Meiryo UI" panose="020B0604030504040204" pitchFamily="50" charset="-128"/>
            </a:rPr>
            <a:t>DB</a:t>
          </a:r>
          <a:r>
            <a:rPr kumimoji="1" lang="ja-JP" altLang="en-US" sz="1600">
              <a:solidFill>
                <a:srgbClr val="FF0000"/>
              </a:solidFill>
              <a:latin typeface="Meiryo UI" panose="020B0604030504040204" pitchFamily="50" charset="-128"/>
              <a:ea typeface="Meiryo UI" panose="020B0604030504040204" pitchFamily="50" charset="-128"/>
            </a:rPr>
            <a:t>取り込む、</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標準では存在しない）</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3(</a:t>
          </a:r>
          <a:r>
            <a:rPr kumimoji="1" lang="en-US" altLang="ja-JP" sz="1600">
              <a:solidFill>
                <a:srgbClr val="FF0000"/>
              </a:solidFill>
              <a:latin typeface="Meiryo UI" panose="020B0604030504040204" pitchFamily="50" charset="-128"/>
              <a:ea typeface="Meiryo UI" panose="020B0604030504040204" pitchFamily="50" charset="-128"/>
            </a:rPr>
            <a:t>Y</a:t>
          </a:r>
          <a:r>
            <a:rPr kumimoji="1" lang="ja-JP" altLang="en-US" sz="1600">
              <a:solidFill>
                <a:srgbClr val="FF0000"/>
              </a:solidFill>
              <a:latin typeface="Meiryo UI" panose="020B0604030504040204" pitchFamily="50" charset="-128"/>
              <a:ea typeface="Meiryo UI" panose="020B0604030504040204" pitchFamily="50" charset="-128"/>
            </a:rPr>
            <a:t>：ヘッダーあり、</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：ヘッダーなし；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予備フラグ</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は「</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」か「</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」の場合、</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に設定する</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4(※</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5(※</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最終更新日時</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ゆうちょはリストを差分更新しているが、</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としては一括更新だけでよいのでは？</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⇒設定値的には</a:t>
          </a:r>
          <a:r>
            <a:rPr kumimoji="1" lang="en-US" altLang="ja-JP" sz="1600">
              <a:solidFill>
                <a:srgbClr val="FF0000"/>
              </a:solidFill>
              <a:latin typeface="Meiryo UI" panose="020B0604030504040204" pitchFamily="50" charset="-128"/>
              <a:ea typeface="Meiryo UI" panose="020B0604030504040204" pitchFamily="50" charset="-128"/>
            </a:rPr>
            <a:t>UPD_TYPE_SET_FLG=</a:t>
          </a:r>
          <a:r>
            <a:rPr kumimoji="1" lang="ja-JP" altLang="en-US" sz="1600">
              <a:solidFill>
                <a:srgbClr val="FF0000"/>
              </a:solidFill>
              <a:latin typeface="Meiryo UI" panose="020B0604030504040204" pitchFamily="50" charset="-128"/>
              <a:ea typeface="Meiryo UI" panose="020B0604030504040204" pitchFamily="50" charset="-128"/>
            </a:rPr>
            <a:t>１とすべきだが、そもそも画面にラジオボタン表示したくない気もするが</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今後ゆうちょも合流すると選択は可能にすべき。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一旦、現状はヒアリングなしの固定。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リストの途中レコードが</a:t>
          </a:r>
          <a:r>
            <a:rPr kumimoji="1" lang="en-US" altLang="ja-JP" sz="1600">
              <a:solidFill>
                <a:srgbClr val="008000"/>
              </a:solidFill>
              <a:latin typeface="Meiryo UI" panose="020B0604030504040204" pitchFamily="50" charset="-128"/>
              <a:ea typeface="Meiryo UI" panose="020B0604030504040204" pitchFamily="50" charset="-128"/>
            </a:rPr>
            <a:t>import</a:t>
          </a:r>
          <a:r>
            <a:rPr kumimoji="1" lang="ja-JP" altLang="en-US" sz="1600">
              <a:solidFill>
                <a:srgbClr val="008000"/>
              </a:solidFill>
              <a:latin typeface="Meiryo UI" panose="020B0604030504040204" pitchFamily="50" charset="-128"/>
              <a:ea typeface="Meiryo UI" panose="020B0604030504040204" pitchFamily="50" charset="-128"/>
            </a:rPr>
            <a:t>エラーの時にスキップして継続するか、すべてロールバックしてエラー終了するか。</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件登録しようとして</a:t>
          </a:r>
          <a:r>
            <a:rPr kumimoji="1" lang="en-US" altLang="ja-JP" sz="1600">
              <a:solidFill>
                <a:srgbClr val="008000"/>
              </a:solidFill>
              <a:latin typeface="Meiryo UI" panose="020B0604030504040204" pitchFamily="50" charset="-128"/>
              <a:ea typeface="Meiryo UI" panose="020B0604030504040204" pitchFamily="50" charset="-128"/>
            </a:rPr>
            <a:t>10</a:t>
          </a:r>
          <a:r>
            <a:rPr kumimoji="1" lang="ja-JP" altLang="en-US" sz="1600">
              <a:solidFill>
                <a:srgbClr val="008000"/>
              </a:solidFill>
              <a:latin typeface="Meiryo UI" panose="020B0604030504040204" pitchFamily="50" charset="-128"/>
              <a:ea typeface="Meiryo UI" panose="020B0604030504040204" pitchFamily="50" charset="-128"/>
            </a:rPr>
            <a:t>件目がエラーの時</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9</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を登録</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：なにも登録されない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PKG</a:t>
          </a:r>
          <a:r>
            <a:rPr kumimoji="1" lang="ja-JP" altLang="en-US" sz="1600">
              <a:solidFill>
                <a:srgbClr val="008000"/>
              </a:solidFill>
              <a:latin typeface="Meiryo UI" panose="020B0604030504040204" pitchFamily="50" charset="-128"/>
              <a:ea typeface="Meiryo UI" panose="020B0604030504040204" pitchFamily="50" charset="-128"/>
            </a:rPr>
            <a:t>は現行踏襲と考えると</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にすべき</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アップロード件数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確認ダイアログ出す仕様にする場合、</a:t>
          </a:r>
          <a:r>
            <a:rPr kumimoji="1" lang="en-US" altLang="ja-JP" sz="1600">
              <a:solidFill>
                <a:srgbClr val="008000"/>
              </a:solidFill>
              <a:latin typeface="Meiryo UI" panose="020B0604030504040204" pitchFamily="50" charset="-128"/>
              <a:ea typeface="Meiryo UI" panose="020B0604030504040204" pitchFamily="50" charset="-128"/>
            </a:rPr>
            <a:t>Phase3</a:t>
          </a:r>
          <a:r>
            <a:rPr kumimoji="1" lang="ja-JP" altLang="en-US" sz="1600">
              <a:solidFill>
                <a:srgbClr val="008000"/>
              </a:solidFill>
              <a:latin typeface="Meiryo UI" panose="020B0604030504040204" pitchFamily="50" charset="-128"/>
              <a:ea typeface="Meiryo UI" panose="020B0604030504040204" pitchFamily="50" charset="-128"/>
            </a:rPr>
            <a:t>で追加するリストに対して「</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件」のカウント方法を作り込まないといけないかもしれない。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一括と差分を混在するなら確認のために必要、一括固定ならいらないのでは</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（確認の目的が一括と差分を間違えないことなので）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（最終の件数をアップロード後に見えるので）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自動：番号書いてたら採用するし、なければ続きで勝手に採番する⇒差分用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手動：番号書いてないとダメ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一括更新のときはレコード番号を同じの使いたい、つまり番号空欄は</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差分更新だったら、前回の続きから採番したい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marL="0" indent="0">
            <a:lnSpc>
              <a:spcPts val="2000"/>
            </a:lnSpc>
          </a:pPr>
          <a:r>
            <a:rPr kumimoji="1" lang="ja-JP" altLang="en-US" sz="1600">
              <a:solidFill>
                <a:srgbClr val="FF0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FF0000"/>
              </a:solidFill>
              <a:latin typeface="Meiryo UI" panose="020B0604030504040204" pitchFamily="50" charset="-128"/>
              <a:ea typeface="Meiryo UI" panose="020B0604030504040204" pitchFamily="50" charset="-128"/>
              <a:cs typeface="+mn-cs"/>
            </a:rPr>
            <a:t>1</a:t>
          </a:r>
          <a:br>
            <a:rPr kumimoji="1" lang="en-US" altLang="ja-JP" sz="1600">
              <a:solidFill>
                <a:srgbClr val="FF0000"/>
              </a:solidFill>
              <a:latin typeface="Meiryo UI" panose="020B0604030504040204" pitchFamily="50" charset="-128"/>
              <a:ea typeface="Meiryo UI" panose="020B0604030504040204" pitchFamily="50" charset="-128"/>
              <a:cs typeface="+mn-cs"/>
            </a:rPr>
          </a:br>
          <a:r>
            <a:rPr kumimoji="1" lang="ja-JP" altLang="en-US" sz="1600">
              <a:solidFill>
                <a:srgbClr val="FF0000"/>
              </a:solidFill>
              <a:latin typeface="Meiryo UI" panose="020B0604030504040204" pitchFamily="50" charset="-128"/>
              <a:ea typeface="Meiryo UI" panose="020B0604030504040204" pitchFamily="50" charset="-128"/>
              <a:cs typeface="+mn-cs"/>
            </a:rPr>
            <a:t>公的リストは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スキーマを対象として登録する前提で</a:t>
          </a:r>
          <a:br>
            <a:rPr kumimoji="1" lang="ja-JP" altLang="en-US" sz="1600">
              <a:solidFill>
                <a:srgbClr val="FF0000"/>
              </a:solidFill>
              <a:latin typeface="Meiryo UI" panose="020B0604030504040204" pitchFamily="50" charset="-128"/>
              <a:ea typeface="Meiryo UI" panose="020B0604030504040204" pitchFamily="50" charset="-128"/>
              <a:cs typeface="+mn-cs"/>
            </a:rPr>
          </a:br>
          <a:r>
            <a:rPr kumimoji="1" lang="en-US" altLang="ja-JP" sz="1600">
              <a:solidFill>
                <a:srgbClr val="FF0000"/>
              </a:solidFill>
              <a:latin typeface="Meiryo UI" panose="020B0604030504040204" pitchFamily="50" charset="-128"/>
              <a:ea typeface="Meiryo UI" panose="020B0604030504040204" pitchFamily="50" charset="-128"/>
              <a:cs typeface="+mn-cs"/>
            </a:rPr>
            <a:t>AML01</a:t>
          </a:r>
          <a:r>
            <a:rPr kumimoji="1" lang="ja-JP" altLang="en-US" sz="1600">
              <a:solidFill>
                <a:srgbClr val="FF0000"/>
              </a:solidFill>
              <a:latin typeface="Meiryo UI" panose="020B0604030504040204" pitchFamily="50" charset="-128"/>
              <a:ea typeface="Meiryo UI" panose="020B0604030504040204" pitchFamily="50" charset="-128"/>
              <a:cs typeface="+mn-cs"/>
            </a:rPr>
            <a:t>は０</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対象</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に設定し、他のスキーマは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対象外</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に設定する</a:t>
          </a:r>
          <a:endParaRPr kumimoji="1" lang="en-US" altLang="ja-JP" sz="1600">
            <a:solidFill>
              <a:srgbClr val="FF0000"/>
            </a:solidFill>
            <a:latin typeface="Meiryo UI" panose="020B0604030504040204" pitchFamily="50" charset="-128"/>
            <a:ea typeface="Meiryo UI" panose="020B0604030504040204" pitchFamily="50" charset="-128"/>
            <a:cs typeface="+mn-cs"/>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11</xdr:col>
      <xdr:colOff>302895</xdr:colOff>
      <xdr:row>24</xdr:row>
      <xdr:rowOff>7620</xdr:rowOff>
    </xdr:from>
    <xdr:to>
      <xdr:col>19</xdr:col>
      <xdr:colOff>2168826</xdr:colOff>
      <xdr:row>53</xdr:row>
      <xdr:rowOff>59681</xdr:rowOff>
    </xdr:to>
    <xdr:pic>
      <xdr:nvPicPr>
        <xdr:cNvPr id="2" name="図 1">
          <a:extLst>
            <a:ext uri="{FF2B5EF4-FFF2-40B4-BE49-F238E27FC236}">
              <a16:creationId xmlns:a16="http://schemas.microsoft.com/office/drawing/2014/main" id="{AFF447FA-22F4-4F9C-9FDA-C64856950DA3}"/>
            </a:ext>
          </a:extLst>
        </xdr:cNvPr>
        <xdr:cNvPicPr>
          <a:picLocks noChangeAspect="1"/>
        </xdr:cNvPicPr>
      </xdr:nvPicPr>
      <xdr:blipFill>
        <a:blip xmlns:r="http://schemas.openxmlformats.org/officeDocument/2006/relationships" r:embed="rId1"/>
        <a:stretch>
          <a:fillRect/>
        </a:stretch>
      </xdr:blipFill>
      <xdr:spPr>
        <a:xfrm>
          <a:off x="7456170" y="3989070"/>
          <a:ext cx="6719871" cy="447737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3982183</xdr:colOff>
      <xdr:row>36</xdr:row>
      <xdr:rowOff>106240</xdr:rowOff>
    </xdr:from>
    <xdr:to>
      <xdr:col>3</xdr:col>
      <xdr:colOff>322174</xdr:colOff>
      <xdr:row>55</xdr:row>
      <xdr:rowOff>18262</xdr:rowOff>
    </xdr:to>
    <xdr:pic>
      <xdr:nvPicPr>
        <xdr:cNvPr id="3" name="図 2">
          <a:extLst>
            <a:ext uri="{FF2B5EF4-FFF2-40B4-BE49-F238E27FC236}">
              <a16:creationId xmlns:a16="http://schemas.microsoft.com/office/drawing/2014/main" id="{346DA643-46FF-413F-9CB3-7EA378383AA8}"/>
            </a:ext>
          </a:extLst>
        </xdr:cNvPr>
        <xdr:cNvPicPr>
          <a:picLocks noChangeAspect="1"/>
        </xdr:cNvPicPr>
      </xdr:nvPicPr>
      <xdr:blipFill>
        <a:blip xmlns:r="http://schemas.openxmlformats.org/officeDocument/2006/relationships" r:embed="rId1"/>
        <a:stretch>
          <a:fillRect/>
        </a:stretch>
      </xdr:blipFill>
      <xdr:spPr>
        <a:xfrm>
          <a:off x="5153758" y="6830890"/>
          <a:ext cx="3817116" cy="2807622"/>
        </a:xfrm>
        <a:prstGeom prst="rect">
          <a:avLst/>
        </a:prstGeom>
      </xdr:spPr>
    </xdr:pic>
    <xdr:clientData/>
  </xdr:twoCellAnchor>
  <xdr:twoCellAnchor editAs="oneCell">
    <xdr:from>
      <xdr:col>5</xdr:col>
      <xdr:colOff>47625</xdr:colOff>
      <xdr:row>36</xdr:row>
      <xdr:rowOff>97155</xdr:rowOff>
    </xdr:from>
    <xdr:to>
      <xdr:col>8</xdr:col>
      <xdr:colOff>135255</xdr:colOff>
      <xdr:row>68</xdr:row>
      <xdr:rowOff>38100</xdr:rowOff>
    </xdr:to>
    <xdr:pic>
      <xdr:nvPicPr>
        <xdr:cNvPr id="4" name="図 3">
          <a:extLst>
            <a:ext uri="{FF2B5EF4-FFF2-40B4-BE49-F238E27FC236}">
              <a16:creationId xmlns:a16="http://schemas.microsoft.com/office/drawing/2014/main" id="{881AB839-83ED-443E-ADA4-56CB87CD0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821805"/>
          <a:ext cx="5907405" cy="4817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0</xdr:col>
      <xdr:colOff>302895</xdr:colOff>
      <xdr:row>8</xdr:row>
      <xdr:rowOff>9525</xdr:rowOff>
    </xdr:from>
    <xdr:ext cx="8456295" cy="4044315"/>
    <xdr:sp macro="" textlink="">
      <xdr:nvSpPr>
        <xdr:cNvPr id="2" name="テキスト ボックス 1">
          <a:extLst>
            <a:ext uri="{FF2B5EF4-FFF2-40B4-BE49-F238E27FC236}">
              <a16:creationId xmlns:a16="http://schemas.microsoft.com/office/drawing/2014/main" id="{CE781B2D-3FAD-42F9-A9EE-BC36BCAFA34F}"/>
            </a:ext>
          </a:extLst>
        </xdr:cNvPr>
        <xdr:cNvSpPr txBox="1"/>
      </xdr:nvSpPr>
      <xdr:spPr>
        <a:xfrm>
          <a:off x="302895" y="1243965"/>
          <a:ext cx="8456295" cy="404431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バッチフィリング中断管理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・サーバ数に合わせて初期登録が必要</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・ヒアリングはしていない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ゆうちょでの中断は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作業のみ。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障害発生時などに、</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が叩く想定で中断のバッチ（ツール）のみが用意されている。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運用メニューからは実行できない（ゆうちょに運用メニューはない）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マニュアルは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向けのもののみ存在する（ユーザ向けはない）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検索対象者は中断できる仕組みはない（５万件くらいなので最初からやり直し想定）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中断ツールは本</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にするだけ。アプリがフラグを見て勝手に止まる。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その後フィルタリングを普通に実行すると、続きから勝手にはじめる。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にする再開ツールは存在するけど、上記の手順でいけるので使ってない）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⇒改修一覧に記載しておく</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0</xdr:col>
      <xdr:colOff>339835</xdr:colOff>
      <xdr:row>16</xdr:row>
      <xdr:rowOff>40584</xdr:rowOff>
    </xdr:from>
    <xdr:ext cx="3957845" cy="1262435"/>
    <xdr:sp macro="" textlink="">
      <xdr:nvSpPr>
        <xdr:cNvPr id="2" name="テキスト ボックス 1">
          <a:extLst>
            <a:ext uri="{FF2B5EF4-FFF2-40B4-BE49-F238E27FC236}">
              <a16:creationId xmlns:a16="http://schemas.microsoft.com/office/drawing/2014/main" id="{D5F302EA-EA3B-4907-A8D1-C99EB7773E5C}"/>
            </a:ext>
          </a:extLst>
        </xdr:cNvPr>
        <xdr:cNvSpPr txBox="1"/>
      </xdr:nvSpPr>
      <xdr:spPr>
        <a:xfrm>
          <a:off x="339835" y="2494224"/>
          <a:ext cx="3957845" cy="126243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採番補助コード設定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・親子リスト紐付設定とつながる。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・ゆうちょ専用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ただし</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は必須のため空で用意する。</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0</xdr:col>
      <xdr:colOff>335280</xdr:colOff>
      <xdr:row>20</xdr:row>
      <xdr:rowOff>30480</xdr:rowOff>
    </xdr:from>
    <xdr:ext cx="8475358" cy="1217751"/>
    <xdr:sp macro="" textlink="">
      <xdr:nvSpPr>
        <xdr:cNvPr id="2" name="テキスト ボックス 1">
          <a:extLst>
            <a:ext uri="{FF2B5EF4-FFF2-40B4-BE49-F238E27FC236}">
              <a16:creationId xmlns:a16="http://schemas.microsoft.com/office/drawing/2014/main" id="{4B2C0D2D-C618-4EBB-8E30-B356F8A2BE28}"/>
            </a:ext>
          </a:extLst>
        </xdr:cNvPr>
        <xdr:cNvSpPr txBox="1"/>
      </xdr:nvSpPr>
      <xdr:spPr>
        <a:xfrm>
          <a:off x="335280" y="3101340"/>
          <a:ext cx="8475358" cy="121775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ログイン可能な</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アドレス範囲設定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アドレスによる制御をしない場合は設定不要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・初期構築時に登録するときのみ設定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運用にて設定可能なため必須ではない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culus-filterV5.0_&#12510;&#12473;&#12479;&#23450;&#32681;&#26360;_AML01_&#27178;&#27996;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Oculus-filterV5.0_&#12510;&#12473;&#12479;&#23450;&#32681;&#26360;_&#36890;&#24120;&#12473;&#12461;&#12540;&#12510;1"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60%20&#12486;&#12473;&#12488;(&#20869;&#37096;)/01_&#12486;&#12473;&#12488;&#35373;&#35336;/!old/bk20260817_&#12486;&#12473;&#12488;&#35373;&#35336;&#26360;.xlsx" TargetMode="External"/><Relationship Id="rId2" Type="http://schemas.openxmlformats.org/officeDocument/2006/relationships/externalLinkPath" Target="file:///\\core-fs\Projects\International\CUST\NTTD(MEJAR)\03_&#23567;&#21475;&#26696;&#20214;\2026\20260204_L&amp;F&#23566;&#20837;\60%20&#12486;&#12473;&#12488;(&#20869;&#37096;)\01_&#12486;&#12473;&#12488;&#35373;&#35336;\!old\bk20260817_&#12486;&#12473;&#12488;&#35373;&#35336;&#26360;.xlsx" TargetMode="External"/><Relationship Id="rId1" Type="http://schemas.openxmlformats.org/officeDocument/2006/relationships/externalLinkPath" Target="/International/CUST/NTTD(MEJAR)/03_&#23567;&#21475;&#26696;&#20214;/2026/20260204_L&amp;F&#23566;&#20837;/60%20&#12486;&#12473;&#12488;(&#20869;&#37096;)/01_&#12486;&#12473;&#12488;&#35373;&#35336;/!old/bk20260817_&#12486;&#12473;&#12488;&#35373;&#35336;&#26360;.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8_&#21462;&#24341;&#12510;&#12473;&#1247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sheetData sheetId="1"/>
      <sheetData sheetId="2">
        <row r="1">
          <cell r="H1" t="str">
            <v>横浜銀行様用出荷設定</v>
          </cell>
        </row>
        <row r="3">
          <cell r="A3">
            <v>1</v>
          </cell>
          <cell r="B3" t="str">
            <v>0001</v>
          </cell>
          <cell r="C3" t="str">
            <v>セキュリティ管理者</v>
          </cell>
          <cell r="D3" t="str">
            <v>K</v>
          </cell>
          <cell r="E3" t="str">
            <v>2018/01/01 00:00:00</v>
          </cell>
        </row>
        <row r="4">
          <cell r="A4">
            <v>2</v>
          </cell>
          <cell r="B4" t="str">
            <v>0002</v>
          </cell>
          <cell r="C4" t="str">
            <v>管理者(全店)</v>
          </cell>
          <cell r="D4" t="str">
            <v>K</v>
          </cell>
          <cell r="E4" t="str">
            <v>2018/01/01 00:00:00</v>
          </cell>
        </row>
        <row r="5">
          <cell r="A5">
            <v>3</v>
          </cell>
          <cell r="B5" t="str">
            <v>0003</v>
          </cell>
          <cell r="C5" t="str">
            <v>管理者(自店)</v>
          </cell>
          <cell r="D5" t="str">
            <v>P</v>
          </cell>
          <cell r="E5" t="str">
            <v>2018/01/01 00:00:00</v>
          </cell>
        </row>
        <row r="6">
          <cell r="A6">
            <v>4</v>
          </cell>
          <cell r="B6" t="str">
            <v>0004</v>
          </cell>
          <cell r="C6" t="str">
            <v>担当者(判定権限あり)</v>
          </cell>
          <cell r="D6" t="str">
            <v>P</v>
          </cell>
          <cell r="E6" t="str">
            <v>2018/01/01 00:00:00</v>
          </cell>
        </row>
        <row r="7">
          <cell r="A7">
            <v>5</v>
          </cell>
          <cell r="B7" t="str">
            <v>0005</v>
          </cell>
          <cell r="C7" t="str">
            <v>担当者(判定権限なし)</v>
          </cell>
          <cell r="D7" t="str">
            <v>P</v>
          </cell>
          <cell r="E7" t="str">
            <v>2018/01/01 00:00:00</v>
          </cell>
        </row>
        <row r="8">
          <cell r="A8">
            <v>6</v>
          </cell>
          <cell r="B8" t="str">
            <v>0006</v>
          </cell>
          <cell r="C8" t="str">
            <v>シミュレーション管理者</v>
          </cell>
          <cell r="D8" t="str">
            <v>P</v>
          </cell>
          <cell r="E8" t="str">
            <v>2018/01/01 00:00:00</v>
          </cell>
        </row>
        <row r="9">
          <cell r="A9">
            <v>7</v>
          </cell>
          <cell r="B9" t="str">
            <v>0007</v>
          </cell>
          <cell r="C9" t="str">
            <v>シミュレーション担当者</v>
          </cell>
          <cell r="D9" t="str">
            <v>P</v>
          </cell>
          <cell r="E9" t="str">
            <v>2018/01/01 00:00:00</v>
          </cell>
        </row>
      </sheetData>
      <sheetData sheetId="3"/>
      <sheetData sheetId="4"/>
      <sheetData sheetId="5"/>
      <sheetData sheetId="6"/>
      <sheetData sheetId="7"/>
      <sheetData sheetId="8"/>
      <sheetData sheetId="9">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sheetData sheetId="11"/>
      <sheetData sheetId="12"/>
      <sheetData sheetId="13"/>
      <sheetData sheetId="14"/>
      <sheetData sheetId="15"/>
      <sheetData sheetId="16">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テスト設計書"/>
      <sheetName val="1_プロファイルマスタ"/>
      <sheetName val="5_部店マスタ"/>
      <sheetName val="8_取引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21_リスト登録情報"/>
      <sheetName val="23_フィルタリング定義マスタ"/>
      <sheetName val="24_リスト切替フィルタリング設定"/>
      <sheetName val="25_部店フィルタリング設定"/>
      <sheetName val="26_CIFファイルフィルタリング設定"/>
      <sheetName val="28_シミュレーション定義マスタ"/>
      <sheetName val="29_リスト権限マスタ"/>
      <sheetName val="30_取引リスト表示管理"/>
      <sheetName val="32_リスト検索項目管理"/>
      <sheetName val="34_リスト処理属性管理"/>
      <sheetName val="35_リスト取込マスタ"/>
      <sheetName val="別紙_削除テーブル"/>
    </sheetNames>
    <sheetDataSet>
      <sheetData sheetId="0"/>
      <sheetData sheetId="1">
        <row r="1">
          <cell r="H1" t="str">
            <v>横浜銀行様用出荷設定</v>
          </cell>
        </row>
        <row r="3">
          <cell r="A3">
            <v>1</v>
          </cell>
          <cell r="B3" t="str">
            <v>0001</v>
          </cell>
          <cell r="C3" t="str">
            <v>セキュリティ管理者</v>
          </cell>
          <cell r="D3" t="str">
            <v>K</v>
          </cell>
          <cell r="E3" t="str">
            <v>2018/01/01 00:00:00</v>
          </cell>
          <cell r="F3" t="str">
            <v>〇</v>
          </cell>
          <cell r="G3" t="str">
            <v>不可</v>
          </cell>
          <cell r="H3">
            <v>1</v>
          </cell>
          <cell r="I3" t="str">
            <v>0001</v>
          </cell>
          <cell r="J3" t="str">
            <v>セキュリティ管理者</v>
          </cell>
          <cell r="K3" t="str">
            <v>K</v>
          </cell>
          <cell r="L3" t="str">
            <v>2018/01/01 00:00:00</v>
          </cell>
        </row>
        <row r="4">
          <cell r="A4">
            <v>2</v>
          </cell>
          <cell r="B4" t="str">
            <v>0002</v>
          </cell>
          <cell r="C4" t="str">
            <v>管理者(全店)</v>
          </cell>
          <cell r="D4" t="str">
            <v>K</v>
          </cell>
          <cell r="E4" t="str">
            <v>2018/01/01 00:00:00</v>
          </cell>
          <cell r="F4" t="str">
            <v>〇</v>
          </cell>
          <cell r="G4" t="str">
            <v>可</v>
          </cell>
          <cell r="H4">
            <v>2</v>
          </cell>
          <cell r="I4" t="str">
            <v>0002</v>
          </cell>
          <cell r="J4" t="str">
            <v>リスク管理部門（役席）</v>
          </cell>
          <cell r="K4" t="str">
            <v>K</v>
          </cell>
          <cell r="L4" t="str">
            <v>2018/01/01 00:00:00</v>
          </cell>
        </row>
        <row r="5">
          <cell r="A5">
            <v>3</v>
          </cell>
          <cell r="B5" t="str">
            <v>0003</v>
          </cell>
          <cell r="C5" t="str">
            <v>管理者(自店)</v>
          </cell>
          <cell r="D5" t="str">
            <v>P</v>
          </cell>
          <cell r="E5" t="str">
            <v>2018/01/01 00:00:00</v>
          </cell>
          <cell r="F5" t="str">
            <v>〇</v>
          </cell>
          <cell r="G5" t="str">
            <v>可</v>
          </cell>
          <cell r="H5">
            <v>3</v>
          </cell>
          <cell r="I5" t="str">
            <v>0003</v>
          </cell>
          <cell r="J5" t="str">
            <v>リスク管理部門（担当）</v>
          </cell>
          <cell r="K5" t="str">
            <v>P</v>
          </cell>
          <cell r="L5" t="str">
            <v>2018/01/01 00:00:00</v>
          </cell>
        </row>
        <row r="6">
          <cell r="A6">
            <v>4</v>
          </cell>
          <cell r="B6" t="str">
            <v>0004</v>
          </cell>
          <cell r="C6" t="str">
            <v>担当者(判定権限あり)</v>
          </cell>
          <cell r="D6" t="str">
            <v>P</v>
          </cell>
          <cell r="E6" t="str">
            <v>2018/01/01 00:00:00</v>
          </cell>
          <cell r="F6" t="str">
            <v>〇</v>
          </cell>
          <cell r="G6" t="str">
            <v>可</v>
          </cell>
          <cell r="H6">
            <v>4</v>
          </cell>
          <cell r="I6" t="str">
            <v>0004</v>
          </cell>
          <cell r="J6" t="str">
            <v>その他部門（役席）</v>
          </cell>
          <cell r="K6" t="str">
            <v>P</v>
          </cell>
          <cell r="L6" t="str">
            <v>2018/01/01 00:00:00</v>
          </cell>
        </row>
        <row r="7">
          <cell r="A7">
            <v>5</v>
          </cell>
          <cell r="B7" t="str">
            <v>0005</v>
          </cell>
          <cell r="C7" t="str">
            <v>担当者(判定権限なし)</v>
          </cell>
          <cell r="D7" t="str">
            <v>P</v>
          </cell>
          <cell r="E7" t="str">
            <v>2018/01/01 00:00:00</v>
          </cell>
          <cell r="F7" t="str">
            <v>〇</v>
          </cell>
          <cell r="G7" t="str">
            <v>可</v>
          </cell>
          <cell r="H7">
            <v>5</v>
          </cell>
          <cell r="I7" t="str">
            <v>0005</v>
          </cell>
          <cell r="J7" t="str">
            <v>その他部門（担当）</v>
          </cell>
          <cell r="K7" t="str">
            <v>P</v>
          </cell>
          <cell r="L7" t="str">
            <v>2018/01/01 00:00:00</v>
          </cell>
        </row>
        <row r="8">
          <cell r="A8">
            <v>6</v>
          </cell>
          <cell r="B8" t="str">
            <v>0006</v>
          </cell>
          <cell r="C8" t="str">
            <v>シミュレーション管理者</v>
          </cell>
          <cell r="D8" t="str">
            <v>P</v>
          </cell>
          <cell r="E8" t="str">
            <v>2018/01/01 00:00:00</v>
          </cell>
          <cell r="F8" t="str">
            <v>〇</v>
          </cell>
          <cell r="G8" t="str">
            <v>可</v>
          </cell>
          <cell r="H8">
            <v>6</v>
          </cell>
          <cell r="I8" t="str">
            <v>0006</v>
          </cell>
          <cell r="J8" t="str">
            <v>シミュレーション管理者</v>
          </cell>
          <cell r="K8" t="str">
            <v>P</v>
          </cell>
          <cell r="L8" t="str">
            <v>2018/01/01 00:00:00</v>
          </cell>
        </row>
        <row r="9">
          <cell r="A9">
            <v>7</v>
          </cell>
          <cell r="B9" t="str">
            <v>0007</v>
          </cell>
          <cell r="C9" t="str">
            <v>シミュレーション担当者</v>
          </cell>
          <cell r="D9" t="str">
            <v>P</v>
          </cell>
          <cell r="E9" t="str">
            <v>2018/01/01 00:00:00</v>
          </cell>
          <cell r="F9" t="str">
            <v>〇</v>
          </cell>
          <cell r="G9" t="str">
            <v>可</v>
          </cell>
          <cell r="H9">
            <v>7</v>
          </cell>
          <cell r="I9" t="str">
            <v>0007</v>
          </cell>
          <cell r="J9" t="str">
            <v>シミュレーション担当者</v>
          </cell>
          <cell r="K9" t="str">
            <v>P</v>
          </cell>
          <cell r="L9" t="str">
            <v>2018/01/01 00:00:00</v>
          </cell>
        </row>
        <row r="10">
          <cell r="H10">
            <v>8</v>
          </cell>
          <cell r="I10" t="str">
            <v>0008</v>
          </cell>
          <cell r="J10" t="str">
            <v>ロールなし</v>
          </cell>
          <cell r="K10" t="str">
            <v>P</v>
          </cell>
          <cell r="L10" t="str">
            <v>2018/01/01 00:00:00</v>
          </cell>
        </row>
        <row r="11">
          <cell r="H11">
            <v>9</v>
          </cell>
          <cell r="I11" t="str">
            <v>0009</v>
          </cell>
          <cell r="J11" t="str">
            <v>L＆F管理者（リスク管理部）</v>
          </cell>
          <cell r="K11" t="str">
            <v>P</v>
          </cell>
          <cell r="L11" t="str">
            <v>2026/12/24 00:00:00</v>
          </cell>
        </row>
        <row r="12">
          <cell r="H12">
            <v>10</v>
          </cell>
          <cell r="I12" t="str">
            <v>0010</v>
          </cell>
          <cell r="J12" t="str">
            <v>L＆F管理者（リスク管理部以外）</v>
          </cell>
          <cell r="K12" t="str">
            <v>P</v>
          </cell>
          <cell r="L12" t="str">
            <v>2026/12/24 00:00:00</v>
          </cell>
        </row>
        <row r="13">
          <cell r="H13">
            <v>11</v>
          </cell>
          <cell r="I13" t="str">
            <v>0011</v>
          </cell>
          <cell r="J13" t="str">
            <v>L&amp;F担当者</v>
          </cell>
          <cell r="K13" t="str">
            <v>P</v>
          </cell>
          <cell r="L13" t="str">
            <v>2026/12/24 00:00:00</v>
          </cell>
        </row>
      </sheetData>
      <sheetData sheetId="2"/>
      <sheetData sheetId="3">
        <row r="3">
          <cell r="J3">
            <v>1</v>
          </cell>
          <cell r="K3" t="str">
            <v>ログイン</v>
          </cell>
          <cell r="L3">
            <v>1</v>
          </cell>
          <cell r="M3">
            <v>1</v>
          </cell>
          <cell r="N3" t="str">
            <v>NULL</v>
          </cell>
          <cell r="O3" t="str">
            <v>NULL</v>
          </cell>
          <cell r="P3" t="str">
            <v>NULL</v>
          </cell>
        </row>
        <row r="4">
          <cell r="J4">
            <v>2</v>
          </cell>
          <cell r="K4" t="str">
            <v>メニュー</v>
          </cell>
          <cell r="L4">
            <v>1</v>
          </cell>
          <cell r="M4">
            <v>1</v>
          </cell>
          <cell r="N4" t="str">
            <v>NULL</v>
          </cell>
          <cell r="O4" t="str">
            <v>NULL</v>
          </cell>
          <cell r="P4" t="str">
            <v>NULL</v>
          </cell>
        </row>
        <row r="5">
          <cell r="J5">
            <v>3</v>
          </cell>
          <cell r="K5" t="str">
            <v>ヘッダー</v>
          </cell>
          <cell r="L5">
            <v>1</v>
          </cell>
          <cell r="M5">
            <v>1</v>
          </cell>
          <cell r="N5" t="str">
            <v>NULL</v>
          </cell>
          <cell r="O5" t="str">
            <v>NULL</v>
          </cell>
          <cell r="P5" t="str">
            <v>NULL</v>
          </cell>
        </row>
        <row r="6">
          <cell r="J6">
            <v>4</v>
          </cell>
          <cell r="K6" t="str">
            <v>パスワード変更</v>
          </cell>
          <cell r="L6">
            <v>2</v>
          </cell>
          <cell r="M6">
            <v>1</v>
          </cell>
          <cell r="N6" t="str">
            <v>NULL</v>
          </cell>
          <cell r="O6" t="str">
            <v>NULL</v>
          </cell>
          <cell r="P6" t="str">
            <v>NULL</v>
          </cell>
        </row>
        <row r="7">
          <cell r="J7">
            <v>5</v>
          </cell>
          <cell r="K7" t="str">
            <v>ユーザ管理</v>
          </cell>
          <cell r="L7">
            <v>2</v>
          </cell>
          <cell r="M7">
            <v>1</v>
          </cell>
          <cell r="N7" t="str">
            <v>NULL</v>
          </cell>
          <cell r="O7" t="str">
            <v>NULL</v>
          </cell>
          <cell r="P7" t="str">
            <v>NULL</v>
          </cell>
        </row>
        <row r="8">
          <cell r="J8">
            <v>6</v>
          </cell>
          <cell r="K8" t="str">
            <v>本人確認</v>
          </cell>
          <cell r="L8">
            <v>3</v>
          </cell>
          <cell r="M8">
            <v>1</v>
          </cell>
          <cell r="N8" t="str">
            <v>NULL</v>
          </cell>
          <cell r="O8" t="str">
            <v>NULL</v>
          </cell>
          <cell r="P8" t="str">
            <v>NULL</v>
          </cell>
        </row>
        <row r="9">
          <cell r="J9">
            <v>7</v>
          </cell>
          <cell r="K9" t="str">
            <v>本人確認仕掛照会</v>
          </cell>
          <cell r="L9">
            <v>3</v>
          </cell>
          <cell r="M9">
            <v>1</v>
          </cell>
          <cell r="N9" t="str">
            <v>NULL</v>
          </cell>
          <cell r="O9" t="str">
            <v>NULL</v>
          </cell>
          <cell r="P9" t="str">
            <v>NULL</v>
          </cell>
        </row>
        <row r="10">
          <cell r="J10">
            <v>8</v>
          </cell>
          <cell r="K10" t="str">
            <v>判定履歴照会</v>
          </cell>
          <cell r="L10">
            <v>3</v>
          </cell>
          <cell r="M10">
            <v>1</v>
          </cell>
          <cell r="N10" t="str">
            <v>NULL</v>
          </cell>
          <cell r="O10" t="str">
            <v>NULL</v>
          </cell>
          <cell r="P10" t="str">
            <v>NULL</v>
          </cell>
        </row>
        <row r="11">
          <cell r="J11">
            <v>9</v>
          </cell>
          <cell r="K11" t="str">
            <v>操作ログ照会</v>
          </cell>
          <cell r="L11">
            <v>2</v>
          </cell>
          <cell r="M11">
            <v>1</v>
          </cell>
          <cell r="N11" t="str">
            <v>NULL</v>
          </cell>
          <cell r="O11" t="str">
            <v>NULL</v>
          </cell>
          <cell r="P11" t="str">
            <v>NULL</v>
          </cell>
        </row>
        <row r="12">
          <cell r="J12">
            <v>10</v>
          </cell>
          <cell r="K12" t="str">
            <v>未判定照会</v>
          </cell>
          <cell r="L12">
            <v>4</v>
          </cell>
          <cell r="M12">
            <v>1</v>
          </cell>
          <cell r="N12" t="str">
            <v>NULL</v>
          </cell>
          <cell r="O12" t="str">
            <v>NULL</v>
          </cell>
          <cell r="P12" t="str">
            <v>NULL</v>
          </cell>
        </row>
        <row r="13">
          <cell r="J13">
            <v>11</v>
          </cell>
          <cell r="K13" t="str">
            <v>判定済照会</v>
          </cell>
          <cell r="L13">
            <v>4</v>
          </cell>
          <cell r="M13">
            <v>1</v>
          </cell>
          <cell r="N13" t="str">
            <v>NULL</v>
          </cell>
          <cell r="O13" t="str">
            <v>NULL</v>
          </cell>
          <cell r="P13" t="str">
            <v>NULL</v>
          </cell>
        </row>
        <row r="14">
          <cell r="J14">
            <v>12</v>
          </cell>
          <cell r="K14" t="str">
            <v>ファイル処理状況照会</v>
          </cell>
          <cell r="L14">
            <v>4</v>
          </cell>
          <cell r="M14">
            <v>1</v>
          </cell>
          <cell r="N14" t="str">
            <v>NULL</v>
          </cell>
          <cell r="O14" t="str">
            <v>NULL</v>
          </cell>
          <cell r="P14" t="str">
            <v>NULL</v>
          </cell>
        </row>
        <row r="15">
          <cell r="J15">
            <v>13</v>
          </cell>
          <cell r="K15" t="str">
            <v>バッチフィルタリング</v>
          </cell>
          <cell r="L15">
            <v>4</v>
          </cell>
          <cell r="M15">
            <v>1</v>
          </cell>
          <cell r="N15" t="str">
            <v>NULL</v>
          </cell>
          <cell r="O15" t="str">
            <v>NULL</v>
          </cell>
          <cell r="P15" t="str">
            <v>NULL</v>
          </cell>
        </row>
        <row r="16">
          <cell r="J16">
            <v>14</v>
          </cell>
          <cell r="K16" t="str">
            <v>未判定照会（連動）</v>
          </cell>
          <cell r="L16">
            <v>5</v>
          </cell>
          <cell r="M16">
            <v>1</v>
          </cell>
          <cell r="N16" t="str">
            <v>NULL</v>
          </cell>
          <cell r="O16" t="str">
            <v>NULL</v>
          </cell>
          <cell r="P16" t="str">
            <v>NULL</v>
          </cell>
        </row>
        <row r="17">
          <cell r="J17">
            <v>15</v>
          </cell>
          <cell r="K17" t="str">
            <v>判定済照会（連動）</v>
          </cell>
          <cell r="L17">
            <v>5</v>
          </cell>
          <cell r="M17">
            <v>1</v>
          </cell>
          <cell r="N17" t="str">
            <v>NULL</v>
          </cell>
          <cell r="O17" t="str">
            <v>NULL</v>
          </cell>
          <cell r="P17" t="str">
            <v>NULL</v>
          </cell>
        </row>
        <row r="18">
          <cell r="J18"/>
          <cell r="K18"/>
          <cell r="L18"/>
          <cell r="M18"/>
          <cell r="N18"/>
          <cell r="O18"/>
          <cell r="P18"/>
        </row>
        <row r="19">
          <cell r="J19">
            <v>17</v>
          </cell>
          <cell r="K19" t="str">
            <v>URL連携フィルタリング</v>
          </cell>
          <cell r="L19">
            <v>3</v>
          </cell>
          <cell r="M19">
            <v>1</v>
          </cell>
          <cell r="N19" t="str">
            <v>NULL</v>
          </cell>
          <cell r="O19" t="str">
            <v>NULL</v>
          </cell>
          <cell r="P19" t="str">
            <v>NULL</v>
          </cell>
        </row>
        <row r="20">
          <cell r="J20"/>
          <cell r="K20"/>
          <cell r="L20"/>
          <cell r="M20"/>
          <cell r="N20"/>
          <cell r="O20"/>
          <cell r="P20"/>
        </row>
        <row r="21">
          <cell r="J21"/>
          <cell r="K21"/>
          <cell r="L21"/>
          <cell r="M21"/>
          <cell r="N21"/>
          <cell r="O21"/>
          <cell r="P21"/>
        </row>
        <row r="22">
          <cell r="J22">
            <v>20</v>
          </cell>
          <cell r="K22" t="str">
            <v>SOAPフィルタリング</v>
          </cell>
          <cell r="L22">
            <v>5</v>
          </cell>
          <cell r="M22">
            <v>1</v>
          </cell>
          <cell r="N22" t="str">
            <v>NULL</v>
          </cell>
          <cell r="O22" t="str">
            <v>NULL</v>
          </cell>
          <cell r="P22" t="str">
            <v>NULL</v>
          </cell>
        </row>
        <row r="23">
          <cell r="J23"/>
          <cell r="K23"/>
          <cell r="L23"/>
          <cell r="M23"/>
          <cell r="N23"/>
          <cell r="O23"/>
          <cell r="P23"/>
        </row>
        <row r="24">
          <cell r="J24"/>
          <cell r="K24"/>
          <cell r="L24"/>
          <cell r="M24"/>
          <cell r="N24"/>
          <cell r="O24"/>
          <cell r="P24"/>
        </row>
        <row r="25">
          <cell r="J25"/>
          <cell r="K25"/>
          <cell r="L25"/>
          <cell r="M25"/>
          <cell r="N25"/>
          <cell r="O25"/>
          <cell r="P25"/>
        </row>
        <row r="26">
          <cell r="J26">
            <v>24</v>
          </cell>
          <cell r="K26" t="str">
            <v>シミュレーション予約</v>
          </cell>
          <cell r="L26">
            <v>6</v>
          </cell>
          <cell r="M26">
            <v>1</v>
          </cell>
          <cell r="N26" t="str">
            <v>NULL</v>
          </cell>
          <cell r="O26" t="str">
            <v>NULL</v>
          </cell>
          <cell r="P26" t="str">
            <v>NULL</v>
          </cell>
        </row>
        <row r="27">
          <cell r="J27">
            <v>25</v>
          </cell>
          <cell r="K27" t="str">
            <v>シミュレーション結果確認</v>
          </cell>
          <cell r="L27">
            <v>6</v>
          </cell>
          <cell r="M27">
            <v>1</v>
          </cell>
          <cell r="N27" t="str">
            <v>NULL</v>
          </cell>
          <cell r="O27" t="str">
            <v>NULL</v>
          </cell>
          <cell r="P27" t="str">
            <v>NULL</v>
          </cell>
        </row>
        <row r="28">
          <cell r="J28"/>
          <cell r="K28"/>
          <cell r="L28"/>
          <cell r="M28"/>
          <cell r="N28"/>
          <cell r="O28"/>
          <cell r="P28"/>
        </row>
        <row r="29">
          <cell r="J29">
            <v>27</v>
          </cell>
          <cell r="K29" t="str">
            <v>検索対象者一覧アップロード</v>
          </cell>
          <cell r="L29">
            <v>4</v>
          </cell>
          <cell r="M29">
            <v>1</v>
          </cell>
          <cell r="N29" t="str">
            <v>NULL</v>
          </cell>
          <cell r="O29" t="str">
            <v>NULL</v>
          </cell>
          <cell r="P29" t="str">
            <v>NULL</v>
          </cell>
        </row>
        <row r="30">
          <cell r="J30">
            <v>28</v>
          </cell>
          <cell r="K30" t="str">
            <v>登録済リスト参照</v>
          </cell>
          <cell r="L30">
            <v>7</v>
          </cell>
          <cell r="M30">
            <v>1</v>
          </cell>
          <cell r="N30" t="str">
            <v>NULL</v>
          </cell>
          <cell r="O30" t="str">
            <v>NULL</v>
          </cell>
          <cell r="P30" t="str">
            <v>NULL</v>
          </cell>
        </row>
        <row r="31">
          <cell r="J31"/>
          <cell r="K31"/>
          <cell r="L31"/>
          <cell r="M31"/>
          <cell r="N31"/>
          <cell r="O31"/>
          <cell r="P31"/>
        </row>
        <row r="32">
          <cell r="J32">
            <v>30</v>
          </cell>
          <cell r="K32" t="str">
            <v>リストアップロード</v>
          </cell>
          <cell r="L32">
            <v>7</v>
          </cell>
          <cell r="M32">
            <v>1</v>
          </cell>
          <cell r="N32" t="str">
            <v>NULL</v>
          </cell>
          <cell r="O32" t="str">
            <v>NULL</v>
          </cell>
          <cell r="P32" t="str">
            <v>NULL</v>
          </cell>
        </row>
        <row r="33">
          <cell r="J33">
            <v>31</v>
          </cell>
          <cell r="K33" t="str">
            <v>ホワイトリスト登録</v>
          </cell>
          <cell r="L33">
            <v>7</v>
          </cell>
          <cell r="M33">
            <v>1</v>
          </cell>
          <cell r="N33" t="str">
            <v>NULL</v>
          </cell>
          <cell r="O33" t="str">
            <v>NULL</v>
          </cell>
          <cell r="P33" t="str">
            <v>NULL</v>
          </cell>
        </row>
        <row r="34">
          <cell r="J34"/>
          <cell r="K34"/>
          <cell r="L34"/>
          <cell r="M34"/>
          <cell r="N34"/>
          <cell r="O34"/>
          <cell r="P34"/>
        </row>
        <row r="35">
          <cell r="J35"/>
          <cell r="K35"/>
          <cell r="L35"/>
          <cell r="M35"/>
          <cell r="N35"/>
          <cell r="O35"/>
          <cell r="P35"/>
        </row>
        <row r="36">
          <cell r="J36">
            <v>34</v>
          </cell>
          <cell r="K36" t="str">
            <v>バッチフィルタリング中断処理</v>
          </cell>
          <cell r="L36">
            <v>4</v>
          </cell>
          <cell r="M36">
            <v>1</v>
          </cell>
          <cell r="N36" t="str">
            <v>NULL</v>
          </cell>
          <cell r="O36" t="str">
            <v>NULL</v>
          </cell>
          <cell r="P36" t="str">
            <v>NULL</v>
          </cell>
        </row>
        <row r="37">
          <cell r="J37"/>
          <cell r="K37"/>
          <cell r="L37"/>
          <cell r="M37"/>
          <cell r="N37"/>
          <cell r="O37"/>
          <cell r="P37"/>
        </row>
        <row r="38">
          <cell r="J38"/>
          <cell r="K38"/>
          <cell r="L38"/>
          <cell r="M38"/>
          <cell r="N38"/>
          <cell r="O38"/>
          <cell r="P38"/>
        </row>
        <row r="39">
          <cell r="J39">
            <v>37</v>
          </cell>
          <cell r="K39" t="str">
            <v>運用ファイルアップロード</v>
          </cell>
          <cell r="L39">
            <v>2</v>
          </cell>
          <cell r="M39">
            <v>1</v>
          </cell>
          <cell r="N39" t="str">
            <v>NULL</v>
          </cell>
          <cell r="O39" t="str">
            <v>NULL</v>
          </cell>
          <cell r="P39" t="str">
            <v>NULL</v>
          </cell>
        </row>
      </sheetData>
      <sheetData sheetId="4">
        <row r="3">
          <cell r="A3">
            <v>1</v>
          </cell>
          <cell r="B3">
            <v>4</v>
          </cell>
          <cell r="C3" t="str">
            <v>パスワード変更</v>
          </cell>
          <cell r="F3">
            <v>1</v>
          </cell>
          <cell r="G3">
            <v>4</v>
          </cell>
          <cell r="H3" t="str">
            <v>パスワード変更</v>
          </cell>
        </row>
        <row r="4">
          <cell r="A4">
            <v>2</v>
          </cell>
          <cell r="B4">
            <v>5</v>
          </cell>
          <cell r="C4" t="str">
            <v>ユーザ管理</v>
          </cell>
          <cell r="F4">
            <v>2</v>
          </cell>
          <cell r="G4">
            <v>5</v>
          </cell>
          <cell r="H4" t="str">
            <v>ユーザ管理</v>
          </cell>
        </row>
        <row r="5">
          <cell r="A5">
            <v>3</v>
          </cell>
          <cell r="B5">
            <v>6</v>
          </cell>
          <cell r="C5" t="str">
            <v>本人確認</v>
          </cell>
          <cell r="F5">
            <v>3</v>
          </cell>
          <cell r="G5">
            <v>6</v>
          </cell>
          <cell r="H5" t="str">
            <v>本人確認</v>
          </cell>
        </row>
        <row r="6">
          <cell r="A6">
            <v>4</v>
          </cell>
          <cell r="B6">
            <v>6</v>
          </cell>
          <cell r="C6" t="str">
            <v>本人確認機密</v>
          </cell>
          <cell r="F6">
            <v>4</v>
          </cell>
          <cell r="G6">
            <v>6</v>
          </cell>
          <cell r="H6" t="str">
            <v>本人確認機密</v>
          </cell>
        </row>
        <row r="7">
          <cell r="A7">
            <v>5</v>
          </cell>
          <cell r="B7">
            <v>7</v>
          </cell>
          <cell r="C7" t="str">
            <v>本人確認仕掛照会</v>
          </cell>
          <cell r="F7">
            <v>5</v>
          </cell>
          <cell r="G7">
            <v>7</v>
          </cell>
          <cell r="H7" t="str">
            <v>本人確認仕掛照会</v>
          </cell>
        </row>
        <row r="8">
          <cell r="A8">
            <v>6</v>
          </cell>
          <cell r="B8">
            <v>7</v>
          </cell>
          <cell r="C8" t="str">
            <v>本人確認仕掛照会機密</v>
          </cell>
          <cell r="F8">
            <v>6</v>
          </cell>
          <cell r="G8">
            <v>7</v>
          </cell>
          <cell r="H8" t="str">
            <v>本人確認仕掛照会機密</v>
          </cell>
        </row>
        <row r="9">
          <cell r="A9">
            <v>7</v>
          </cell>
          <cell r="B9">
            <v>8</v>
          </cell>
          <cell r="C9" t="str">
            <v>判定履歴照会</v>
          </cell>
          <cell r="F9">
            <v>7</v>
          </cell>
          <cell r="G9">
            <v>8</v>
          </cell>
          <cell r="H9" t="str">
            <v>判定履歴照会</v>
          </cell>
        </row>
        <row r="10">
          <cell r="A10">
            <v>8</v>
          </cell>
          <cell r="B10">
            <v>8</v>
          </cell>
          <cell r="C10" t="str">
            <v>判定履歴照会機密</v>
          </cell>
          <cell r="F10">
            <v>8</v>
          </cell>
          <cell r="G10">
            <v>8</v>
          </cell>
          <cell r="H10" t="str">
            <v>判定履歴照会機密</v>
          </cell>
        </row>
        <row r="11">
          <cell r="A11">
            <v>9</v>
          </cell>
          <cell r="B11">
            <v>8</v>
          </cell>
          <cell r="C11" t="str">
            <v>判定履歴照会全拠点</v>
          </cell>
          <cell r="F11">
            <v>9</v>
          </cell>
          <cell r="G11">
            <v>8</v>
          </cell>
          <cell r="H11" t="str">
            <v>判定履歴照会全拠点</v>
          </cell>
        </row>
        <row r="12">
          <cell r="A12">
            <v>10</v>
          </cell>
          <cell r="B12">
            <v>9</v>
          </cell>
          <cell r="C12" t="str">
            <v>操作ログ照会</v>
          </cell>
          <cell r="F12">
            <v>10</v>
          </cell>
          <cell r="G12">
            <v>9</v>
          </cell>
          <cell r="H12" t="str">
            <v>操作ログ照会</v>
          </cell>
        </row>
        <row r="13">
          <cell r="A13">
            <v>11</v>
          </cell>
          <cell r="B13">
            <v>10</v>
          </cell>
          <cell r="C13" t="str">
            <v>未判定照会</v>
          </cell>
          <cell r="F13">
            <v>11</v>
          </cell>
          <cell r="G13">
            <v>10</v>
          </cell>
          <cell r="H13" t="str">
            <v>未判定照会</v>
          </cell>
        </row>
        <row r="14">
          <cell r="A14">
            <v>12</v>
          </cell>
          <cell r="B14">
            <v>10</v>
          </cell>
          <cell r="C14" t="str">
            <v>未判定照会機密</v>
          </cell>
          <cell r="F14">
            <v>12</v>
          </cell>
          <cell r="G14">
            <v>10</v>
          </cell>
          <cell r="H14" t="str">
            <v>未判定照会機密</v>
          </cell>
        </row>
        <row r="15">
          <cell r="A15">
            <v>13</v>
          </cell>
          <cell r="B15">
            <v>11</v>
          </cell>
          <cell r="C15" t="str">
            <v>判定済照会</v>
          </cell>
          <cell r="F15">
            <v>13</v>
          </cell>
          <cell r="G15">
            <v>11</v>
          </cell>
          <cell r="H15" t="str">
            <v>判定済照会</v>
          </cell>
        </row>
        <row r="16">
          <cell r="A16">
            <v>14</v>
          </cell>
          <cell r="B16">
            <v>11</v>
          </cell>
          <cell r="C16" t="str">
            <v>判定済照会機密</v>
          </cell>
          <cell r="F16">
            <v>14</v>
          </cell>
          <cell r="G16">
            <v>11</v>
          </cell>
          <cell r="H16" t="str">
            <v>判定済照会機密</v>
          </cell>
        </row>
        <row r="17">
          <cell r="A17">
            <v>15</v>
          </cell>
          <cell r="B17">
            <v>11</v>
          </cell>
          <cell r="C17" t="str">
            <v>判定済照会再判定</v>
          </cell>
          <cell r="F17">
            <v>15</v>
          </cell>
          <cell r="G17">
            <v>11</v>
          </cell>
          <cell r="H17" t="str">
            <v>判定済照会再判定</v>
          </cell>
        </row>
        <row r="18">
          <cell r="A18">
            <v>16</v>
          </cell>
          <cell r="B18">
            <v>12</v>
          </cell>
          <cell r="C18" t="str">
            <v>ファイル処理状況照会</v>
          </cell>
          <cell r="F18">
            <v>16</v>
          </cell>
          <cell r="G18">
            <v>12</v>
          </cell>
          <cell r="H18" t="str">
            <v>ファイル処理状況照会</v>
          </cell>
        </row>
        <row r="19">
          <cell r="A19">
            <v>18</v>
          </cell>
          <cell r="B19">
            <v>7</v>
          </cell>
          <cell r="C19" t="str">
            <v>本人確認仕掛照会判定制限</v>
          </cell>
          <cell r="F19">
            <v>18</v>
          </cell>
          <cell r="G19">
            <v>7</v>
          </cell>
          <cell r="H19" t="str">
            <v>本人確認仕掛照会判定制限</v>
          </cell>
        </row>
        <row r="20">
          <cell r="A20">
            <v>19</v>
          </cell>
          <cell r="B20">
            <v>10</v>
          </cell>
          <cell r="C20" t="str">
            <v>未判定照会判定制限</v>
          </cell>
          <cell r="F20">
            <v>19</v>
          </cell>
          <cell r="G20">
            <v>10</v>
          </cell>
          <cell r="H20" t="str">
            <v>未判定照会判定制限</v>
          </cell>
        </row>
        <row r="21">
          <cell r="A21">
            <v>20</v>
          </cell>
          <cell r="B21">
            <v>7</v>
          </cell>
          <cell r="C21" t="str">
            <v>本人確認仕掛照会全拠点</v>
          </cell>
          <cell r="F21">
            <v>20</v>
          </cell>
          <cell r="G21">
            <v>7</v>
          </cell>
          <cell r="H21" t="str">
            <v>本人確認仕掛照会全拠点</v>
          </cell>
        </row>
        <row r="22">
          <cell r="A22">
            <v>21</v>
          </cell>
          <cell r="B22">
            <v>10</v>
          </cell>
          <cell r="C22" t="str">
            <v>未判定照会全拠点</v>
          </cell>
          <cell r="F22">
            <v>21</v>
          </cell>
          <cell r="G22">
            <v>10</v>
          </cell>
          <cell r="H22" t="str">
            <v>未判定照会全拠点</v>
          </cell>
        </row>
        <row r="23">
          <cell r="A23">
            <v>22</v>
          </cell>
          <cell r="B23">
            <v>11</v>
          </cell>
          <cell r="C23" t="str">
            <v>判定済照会全拠点</v>
          </cell>
          <cell r="F23">
            <v>22</v>
          </cell>
          <cell r="G23">
            <v>11</v>
          </cell>
          <cell r="H23" t="str">
            <v>判定済照会全拠点</v>
          </cell>
        </row>
        <row r="24">
          <cell r="A24">
            <v>23</v>
          </cell>
          <cell r="B24">
            <v>14</v>
          </cell>
          <cell r="C24" t="str">
            <v>未判定照会（連動）</v>
          </cell>
          <cell r="F24">
            <v>23</v>
          </cell>
          <cell r="G24">
            <v>14</v>
          </cell>
          <cell r="H24" t="str">
            <v>未判定照会（連動）</v>
          </cell>
        </row>
        <row r="25">
          <cell r="A25">
            <v>24</v>
          </cell>
          <cell r="B25">
            <v>14</v>
          </cell>
          <cell r="C25" t="str">
            <v>未判定照会（連動）機密</v>
          </cell>
          <cell r="F25">
            <v>24</v>
          </cell>
          <cell r="G25">
            <v>14</v>
          </cell>
          <cell r="H25" t="str">
            <v>未判定照会（連動）機密</v>
          </cell>
        </row>
        <row r="26">
          <cell r="A26">
            <v>25</v>
          </cell>
          <cell r="B26">
            <v>14</v>
          </cell>
          <cell r="C26" t="str">
            <v>未判定照会（連動）判定制限</v>
          </cell>
          <cell r="F26">
            <v>25</v>
          </cell>
          <cell r="G26">
            <v>14</v>
          </cell>
          <cell r="H26" t="str">
            <v>未判定照会（連動）判定制限</v>
          </cell>
        </row>
        <row r="27">
          <cell r="A27">
            <v>26</v>
          </cell>
          <cell r="B27">
            <v>14</v>
          </cell>
          <cell r="C27" t="str">
            <v>未判定照会（連動）全拠点</v>
          </cell>
          <cell r="F27">
            <v>26</v>
          </cell>
          <cell r="G27">
            <v>14</v>
          </cell>
          <cell r="H27" t="str">
            <v>未判定照会（連動）全拠点</v>
          </cell>
        </row>
        <row r="28">
          <cell r="A28">
            <v>27</v>
          </cell>
          <cell r="B28">
            <v>15</v>
          </cell>
          <cell r="C28" t="str">
            <v>判定済照会（連動）</v>
          </cell>
          <cell r="F28">
            <v>27</v>
          </cell>
          <cell r="G28">
            <v>15</v>
          </cell>
          <cell r="H28" t="str">
            <v>判定済照会（連動）</v>
          </cell>
        </row>
        <row r="29">
          <cell r="A29">
            <v>28</v>
          </cell>
          <cell r="B29">
            <v>15</v>
          </cell>
          <cell r="C29" t="str">
            <v>判定済照会（連動）機密</v>
          </cell>
          <cell r="F29">
            <v>28</v>
          </cell>
          <cell r="G29">
            <v>15</v>
          </cell>
          <cell r="H29" t="str">
            <v>判定済照会（連動）機密</v>
          </cell>
        </row>
        <row r="30">
          <cell r="A30">
            <v>29</v>
          </cell>
          <cell r="B30">
            <v>15</v>
          </cell>
          <cell r="C30" t="str">
            <v>判定済照会（連動）再判定</v>
          </cell>
          <cell r="F30">
            <v>29</v>
          </cell>
          <cell r="G30">
            <v>15</v>
          </cell>
          <cell r="H30" t="str">
            <v>判定済照会（連動）再判定</v>
          </cell>
        </row>
        <row r="31">
          <cell r="A31">
            <v>30</v>
          </cell>
          <cell r="B31">
            <v>15</v>
          </cell>
          <cell r="C31" t="str">
            <v>判定済照会（連動）全拠点</v>
          </cell>
          <cell r="F31">
            <v>30</v>
          </cell>
          <cell r="G31">
            <v>15</v>
          </cell>
          <cell r="H31" t="str">
            <v>判定済照会（連動）全拠点</v>
          </cell>
        </row>
        <row r="32">
          <cell r="A32">
            <v>31</v>
          </cell>
          <cell r="B32">
            <v>7</v>
          </cell>
          <cell r="C32" t="str">
            <v>本人確認仕掛照会CSV出力制限</v>
          </cell>
          <cell r="F32">
            <v>31</v>
          </cell>
          <cell r="G32">
            <v>7</v>
          </cell>
          <cell r="H32" t="str">
            <v>本人確認仕掛照会CSV出力制限</v>
          </cell>
        </row>
        <row r="33">
          <cell r="A33">
            <v>32</v>
          </cell>
          <cell r="B33">
            <v>8</v>
          </cell>
          <cell r="C33" t="str">
            <v>判定履歴照会ファイル出力制限</v>
          </cell>
          <cell r="F33">
            <v>32</v>
          </cell>
          <cell r="G33">
            <v>8</v>
          </cell>
          <cell r="H33" t="str">
            <v>判定履歴照会ファイル出力制限</v>
          </cell>
        </row>
        <row r="34">
          <cell r="A34">
            <v>33</v>
          </cell>
          <cell r="B34">
            <v>8</v>
          </cell>
          <cell r="C34" t="str">
            <v>判定履歴照会CSV出力制限</v>
          </cell>
          <cell r="F34">
            <v>33</v>
          </cell>
          <cell r="G34">
            <v>8</v>
          </cell>
          <cell r="H34" t="str">
            <v>判定履歴照会CSV出力制限</v>
          </cell>
        </row>
        <row r="35">
          <cell r="A35">
            <v>34</v>
          </cell>
          <cell r="B35">
            <v>10</v>
          </cell>
          <cell r="C35" t="str">
            <v>未判定照会CSV出力制限</v>
          </cell>
          <cell r="F35">
            <v>34</v>
          </cell>
          <cell r="G35">
            <v>10</v>
          </cell>
          <cell r="H35" t="str">
            <v>未判定照会CSV出力制限</v>
          </cell>
        </row>
        <row r="36">
          <cell r="A36">
            <v>35</v>
          </cell>
          <cell r="B36">
            <v>11</v>
          </cell>
          <cell r="C36" t="str">
            <v>判定済照会ファイル出力制限</v>
          </cell>
          <cell r="F36">
            <v>35</v>
          </cell>
          <cell r="G36">
            <v>11</v>
          </cell>
          <cell r="H36" t="str">
            <v>判定済照会ファイル出力制限</v>
          </cell>
        </row>
        <row r="37">
          <cell r="A37">
            <v>36</v>
          </cell>
          <cell r="B37">
            <v>11</v>
          </cell>
          <cell r="C37" t="str">
            <v>判定済照会CSV出力制限</v>
          </cell>
          <cell r="F37">
            <v>36</v>
          </cell>
          <cell r="G37">
            <v>11</v>
          </cell>
          <cell r="H37" t="str">
            <v>判定済照会CSV出力制限</v>
          </cell>
        </row>
        <row r="38">
          <cell r="A38">
            <v>37</v>
          </cell>
          <cell r="B38">
            <v>14</v>
          </cell>
          <cell r="C38" t="str">
            <v>未判定照会（連動）CSV出力制限</v>
          </cell>
          <cell r="F38">
            <v>37</v>
          </cell>
          <cell r="G38">
            <v>14</v>
          </cell>
          <cell r="H38" t="str">
            <v>未判定照会（連動）CSV出力制限</v>
          </cell>
        </row>
        <row r="39">
          <cell r="A39">
            <v>38</v>
          </cell>
          <cell r="B39">
            <v>15</v>
          </cell>
          <cell r="C39" t="str">
            <v>判定済照会（連動）ファイル出力制限</v>
          </cell>
          <cell r="F39">
            <v>38</v>
          </cell>
          <cell r="G39">
            <v>15</v>
          </cell>
          <cell r="H39" t="str">
            <v>判定済照会（連動）ファイル出力制限</v>
          </cell>
        </row>
        <row r="40">
          <cell r="A40">
            <v>39</v>
          </cell>
          <cell r="B40">
            <v>15</v>
          </cell>
          <cell r="C40" t="str">
            <v>判定済照会（連動）CSV出力制限</v>
          </cell>
          <cell r="F40">
            <v>39</v>
          </cell>
          <cell r="G40">
            <v>15</v>
          </cell>
          <cell r="H40" t="str">
            <v>判定済照会（連動）CSV出力制限</v>
          </cell>
        </row>
        <row r="41">
          <cell r="A41">
            <v>40</v>
          </cell>
          <cell r="B41">
            <v>16</v>
          </cell>
          <cell r="C41" t="str">
            <v>共通リスト登録日照会</v>
          </cell>
          <cell r="F41"/>
          <cell r="G41"/>
          <cell r="H41"/>
        </row>
        <row r="42">
          <cell r="A42">
            <v>41</v>
          </cell>
          <cell r="B42">
            <v>17</v>
          </cell>
          <cell r="C42" t="str">
            <v>URL連携フィルタリング</v>
          </cell>
          <cell r="F42">
            <v>41</v>
          </cell>
          <cell r="G42">
            <v>17</v>
          </cell>
          <cell r="H42" t="str">
            <v>URL連携フィルタリング</v>
          </cell>
        </row>
        <row r="43">
          <cell r="A43">
            <v>42</v>
          </cell>
          <cell r="B43">
            <v>18</v>
          </cell>
          <cell r="C43" t="str">
            <v>CRM連携フィルタリング</v>
          </cell>
          <cell r="F43"/>
          <cell r="G43"/>
          <cell r="H43"/>
        </row>
        <row r="44">
          <cell r="A44">
            <v>43</v>
          </cell>
          <cell r="B44">
            <v>19</v>
          </cell>
          <cell r="C44" t="str">
            <v>CRM連携帳票出力</v>
          </cell>
          <cell r="F44"/>
          <cell r="G44"/>
          <cell r="H44"/>
        </row>
        <row r="45">
          <cell r="A45">
            <v>44</v>
          </cell>
          <cell r="B45">
            <v>24</v>
          </cell>
          <cell r="C45" t="str">
            <v>シミュレーションフィルタリング予約</v>
          </cell>
          <cell r="F45">
            <v>44</v>
          </cell>
          <cell r="G45">
            <v>24</v>
          </cell>
          <cell r="H45" t="str">
            <v>シミュレーションフィルタリング予約</v>
          </cell>
        </row>
        <row r="46">
          <cell r="A46">
            <v>45</v>
          </cell>
          <cell r="B46">
            <v>25</v>
          </cell>
          <cell r="C46" t="str">
            <v>シミュレーションフィルタリング結果確認</v>
          </cell>
          <cell r="F46">
            <v>45</v>
          </cell>
          <cell r="G46">
            <v>25</v>
          </cell>
          <cell r="H46" t="str">
            <v>シミュレーションフィルタリング結果確認</v>
          </cell>
        </row>
        <row r="47">
          <cell r="A47">
            <v>46</v>
          </cell>
          <cell r="B47">
            <v>25</v>
          </cell>
          <cell r="C47" t="str">
            <v>シミュレーションフィルタリング結果確認CSV出力制限</v>
          </cell>
          <cell r="F47">
            <v>46</v>
          </cell>
          <cell r="G47">
            <v>25</v>
          </cell>
          <cell r="H47" t="str">
            <v>シミュレーションフィルタリング結果確認CSV出力制限</v>
          </cell>
        </row>
        <row r="48">
          <cell r="A48">
            <v>47</v>
          </cell>
          <cell r="B48">
            <v>26</v>
          </cell>
          <cell r="C48" t="str">
            <v>シミュレーションフィルタリング環境設定</v>
          </cell>
          <cell r="F48"/>
          <cell r="G48"/>
          <cell r="H48"/>
        </row>
        <row r="49">
          <cell r="A49">
            <v>48</v>
          </cell>
          <cell r="B49">
            <v>27</v>
          </cell>
          <cell r="C49" t="str">
            <v>検索対象者一覧データ アップロード</v>
          </cell>
          <cell r="F49">
            <v>48</v>
          </cell>
          <cell r="G49">
            <v>27</v>
          </cell>
          <cell r="H49" t="str">
            <v>検索対象者一覧データ アップロード</v>
          </cell>
        </row>
        <row r="50">
          <cell r="A50">
            <v>49</v>
          </cell>
          <cell r="B50">
            <v>28</v>
          </cell>
          <cell r="C50" t="str">
            <v>登録済リスト参照</v>
          </cell>
          <cell r="F50">
            <v>49</v>
          </cell>
          <cell r="G50">
            <v>28</v>
          </cell>
          <cell r="H50" t="str">
            <v>登録済リスト参照</v>
          </cell>
        </row>
        <row r="51">
          <cell r="A51">
            <v>50</v>
          </cell>
          <cell r="B51">
            <v>29</v>
          </cell>
          <cell r="C51" t="str">
            <v>リスト追加登録</v>
          </cell>
          <cell r="F51"/>
          <cell r="G51"/>
          <cell r="H51"/>
        </row>
        <row r="52">
          <cell r="A52">
            <v>51</v>
          </cell>
          <cell r="B52">
            <v>30</v>
          </cell>
          <cell r="C52" t="str">
            <v>リストアップロード</v>
          </cell>
          <cell r="F52">
            <v>51</v>
          </cell>
          <cell r="G52">
            <v>30</v>
          </cell>
          <cell r="H52" t="str">
            <v>リストアップロード</v>
          </cell>
        </row>
        <row r="53">
          <cell r="A53">
            <v>52</v>
          </cell>
          <cell r="B53">
            <v>31</v>
          </cell>
          <cell r="C53" t="str">
            <v>ホワイトリスト登録</v>
          </cell>
          <cell r="F53">
            <v>52</v>
          </cell>
          <cell r="G53">
            <v>31</v>
          </cell>
          <cell r="H53" t="str">
            <v>ホワイトリスト登録</v>
          </cell>
        </row>
        <row r="54">
          <cell r="A54">
            <v>53</v>
          </cell>
          <cell r="B54">
            <v>32</v>
          </cell>
          <cell r="C54" t="str">
            <v>長期保管判定履歴照会</v>
          </cell>
          <cell r="F54"/>
          <cell r="G54"/>
          <cell r="H54"/>
        </row>
        <row r="55">
          <cell r="A55">
            <v>54</v>
          </cell>
          <cell r="B55">
            <v>32</v>
          </cell>
          <cell r="C55" t="str">
            <v>長期保管(本人確認)機密</v>
          </cell>
          <cell r="F55"/>
          <cell r="G55"/>
          <cell r="H55"/>
        </row>
        <row r="56">
          <cell r="A56">
            <v>55</v>
          </cell>
          <cell r="B56">
            <v>32</v>
          </cell>
          <cell r="C56" t="str">
            <v>長期保管(本人確認)CSV出力制限</v>
          </cell>
          <cell r="F56"/>
          <cell r="G56"/>
          <cell r="H56"/>
        </row>
        <row r="57">
          <cell r="A57">
            <v>56</v>
          </cell>
          <cell r="B57">
            <v>32</v>
          </cell>
          <cell r="C57" t="str">
            <v>長期保管(バッチ)機密</v>
          </cell>
          <cell r="F57"/>
          <cell r="G57"/>
          <cell r="H57"/>
        </row>
        <row r="58">
          <cell r="A58">
            <v>57</v>
          </cell>
          <cell r="B58">
            <v>32</v>
          </cell>
          <cell r="C58" t="str">
            <v>長期保管(バッチ)CSV出力制限</v>
          </cell>
          <cell r="F58"/>
          <cell r="G58"/>
          <cell r="H58"/>
        </row>
        <row r="59">
          <cell r="A59">
            <v>58</v>
          </cell>
          <cell r="B59">
            <v>32</v>
          </cell>
          <cell r="C59" t="str">
            <v>長期保管(リアルタイム)機密</v>
          </cell>
          <cell r="F59"/>
          <cell r="G59"/>
          <cell r="H59"/>
        </row>
        <row r="60">
          <cell r="A60">
            <v>59</v>
          </cell>
          <cell r="B60">
            <v>32</v>
          </cell>
          <cell r="C60" t="str">
            <v>長期保管(リアルタイム)CSV出力制限</v>
          </cell>
          <cell r="F60"/>
          <cell r="G60"/>
          <cell r="H60"/>
        </row>
        <row r="61">
          <cell r="A61">
            <v>60</v>
          </cell>
          <cell r="B61">
            <v>33</v>
          </cell>
          <cell r="C61" t="str">
            <v>長期保管操作ログ照会</v>
          </cell>
          <cell r="F61"/>
          <cell r="G61"/>
          <cell r="H61"/>
        </row>
        <row r="62">
          <cell r="A62">
            <v>61</v>
          </cell>
          <cell r="B62">
            <v>36</v>
          </cell>
          <cell r="C62" t="str">
            <v>オンラインリスト反映</v>
          </cell>
          <cell r="F62"/>
          <cell r="G62"/>
          <cell r="H62"/>
        </row>
        <row r="63">
          <cell r="A63">
            <v>62</v>
          </cell>
          <cell r="B63">
            <v>9</v>
          </cell>
          <cell r="C63" t="str">
            <v>操作ログ照会CSV出力制限</v>
          </cell>
          <cell r="F63">
            <v>62</v>
          </cell>
          <cell r="G63">
            <v>9</v>
          </cell>
          <cell r="H63" t="str">
            <v>操作ログ照会CSV出力制限</v>
          </cell>
        </row>
        <row r="64">
          <cell r="A64">
            <v>63</v>
          </cell>
          <cell r="B64">
            <v>37</v>
          </cell>
          <cell r="C64" t="str">
            <v>運用ファイルアップロード</v>
          </cell>
          <cell r="F64">
            <v>63</v>
          </cell>
          <cell r="G64">
            <v>37</v>
          </cell>
          <cell r="H64" t="str">
            <v>運用ファイルアップロード</v>
          </cell>
        </row>
        <row r="65">
          <cell r="A65">
            <v>1001</v>
          </cell>
          <cell r="B65">
            <v>6</v>
          </cell>
          <cell r="C65" t="str">
            <v>担当者用本人確認判定制限</v>
          </cell>
          <cell r="F65">
            <v>1001</v>
          </cell>
          <cell r="G65">
            <v>6</v>
          </cell>
          <cell r="H65" t="str">
            <v>担当者用本人確認判定制限</v>
          </cell>
        </row>
        <row r="66">
          <cell r="A66">
            <v>1002</v>
          </cell>
          <cell r="B66">
            <v>7</v>
          </cell>
          <cell r="C66" t="str">
            <v>担当者用本人確認仕掛照会判定制限</v>
          </cell>
          <cell r="F66">
            <v>1002</v>
          </cell>
          <cell r="G66">
            <v>7</v>
          </cell>
          <cell r="H66" t="str">
            <v>担当者用本人確認仕掛照会判定制限</v>
          </cell>
        </row>
        <row r="67">
          <cell r="A67">
            <v>1003</v>
          </cell>
          <cell r="B67">
            <v>10</v>
          </cell>
          <cell r="C67" t="str">
            <v>担当者用未判定照会判定制限</v>
          </cell>
          <cell r="F67">
            <v>1003</v>
          </cell>
          <cell r="G67">
            <v>10</v>
          </cell>
          <cell r="H67" t="str">
            <v>担当者用未判定照会判定制限</v>
          </cell>
        </row>
        <row r="68">
          <cell r="A68">
            <v>1004</v>
          </cell>
          <cell r="B68">
            <v>14</v>
          </cell>
          <cell r="C68" t="str">
            <v>担当者用未判定照会（連動）判定制限</v>
          </cell>
          <cell r="F68">
            <v>1004</v>
          </cell>
          <cell r="G68">
            <v>14</v>
          </cell>
          <cell r="H68" t="str">
            <v>担当者用未判定照会（連動）判定制限</v>
          </cell>
        </row>
        <row r="69">
          <cell r="A69">
            <v>1100</v>
          </cell>
          <cell r="B69">
            <v>21</v>
          </cell>
          <cell r="C69" t="str">
            <v>個別リストアップロード</v>
          </cell>
          <cell r="F69"/>
          <cell r="G69"/>
          <cell r="H69"/>
        </row>
        <row r="70">
          <cell r="A70">
            <v>1101</v>
          </cell>
          <cell r="B70">
            <v>22</v>
          </cell>
          <cell r="C70" t="str">
            <v>項目リストアップロード</v>
          </cell>
          <cell r="F70"/>
          <cell r="G70"/>
          <cell r="H70"/>
        </row>
        <row r="71">
          <cell r="A71">
            <v>2001</v>
          </cell>
          <cell r="B71">
            <v>6</v>
          </cell>
          <cell r="C71" t="str">
            <v>本人確認注意文言表示</v>
          </cell>
          <cell r="F71">
            <v>2001</v>
          </cell>
          <cell r="G71">
            <v>6</v>
          </cell>
          <cell r="H71" t="str">
            <v>本人確認注意文言表示</v>
          </cell>
        </row>
        <row r="72">
          <cell r="A72">
            <v>501</v>
          </cell>
          <cell r="B72">
            <v>10</v>
          </cell>
          <cell r="C72" t="str">
            <v>全量CIFファイル</v>
          </cell>
          <cell r="F72">
            <v>501</v>
          </cell>
          <cell r="G72">
            <v>10</v>
          </cell>
          <cell r="H72" t="str">
            <v>全量CIFファイル</v>
          </cell>
        </row>
        <row r="73">
          <cell r="A73">
            <v>502</v>
          </cell>
          <cell r="B73">
            <v>11</v>
          </cell>
          <cell r="C73" t="str">
            <v>全量CIFファイル</v>
          </cell>
          <cell r="F73">
            <v>502</v>
          </cell>
          <cell r="G73">
            <v>11</v>
          </cell>
          <cell r="H73" t="str">
            <v>全量CIFファイル</v>
          </cell>
        </row>
        <row r="74">
          <cell r="A74">
            <v>511</v>
          </cell>
          <cell r="B74">
            <v>10</v>
          </cell>
          <cell r="C74" t="str">
            <v>差分CIFファイル</v>
          </cell>
          <cell r="F74">
            <v>511</v>
          </cell>
          <cell r="G74">
            <v>10</v>
          </cell>
          <cell r="H74" t="str">
            <v>差分CIFファイル</v>
          </cell>
        </row>
        <row r="75">
          <cell r="A75">
            <v>512</v>
          </cell>
          <cell r="B75">
            <v>11</v>
          </cell>
          <cell r="C75" t="str">
            <v>差分CIFファイル</v>
          </cell>
          <cell r="F75">
            <v>512</v>
          </cell>
          <cell r="G75">
            <v>11</v>
          </cell>
          <cell r="H75" t="str">
            <v>差分CIFファイル</v>
          </cell>
        </row>
        <row r="76">
          <cell r="A76">
            <v>521</v>
          </cell>
          <cell r="B76">
            <v>10</v>
          </cell>
          <cell r="C76" t="str">
            <v>検索対象者一覧ファイル</v>
          </cell>
          <cell r="F76">
            <v>521</v>
          </cell>
          <cell r="G76">
            <v>10</v>
          </cell>
          <cell r="H76" t="str">
            <v>一括フィルタリング①</v>
          </cell>
        </row>
        <row r="77">
          <cell r="A77">
            <v>522</v>
          </cell>
          <cell r="B77">
            <v>11</v>
          </cell>
          <cell r="C77" t="str">
            <v>検索対象者一覧ファイル</v>
          </cell>
          <cell r="F77">
            <v>522</v>
          </cell>
          <cell r="G77">
            <v>11</v>
          </cell>
          <cell r="H77" t="str">
            <v>一括フィルタリング①</v>
          </cell>
        </row>
        <row r="78">
          <cell r="A78">
            <v>523</v>
          </cell>
          <cell r="B78">
            <v>27</v>
          </cell>
          <cell r="C78" t="str">
            <v>検索対象者一覧ファイル</v>
          </cell>
          <cell r="F78">
            <v>523</v>
          </cell>
          <cell r="G78">
            <v>27</v>
          </cell>
          <cell r="H78" t="str">
            <v>一括フィルタリング①</v>
          </cell>
        </row>
        <row r="79">
          <cell r="F79">
            <v>524</v>
          </cell>
          <cell r="G79">
            <v>10</v>
          </cell>
          <cell r="H79" t="str">
            <v>一括フィルタリング②</v>
          </cell>
        </row>
        <row r="80">
          <cell r="F80">
            <v>525</v>
          </cell>
          <cell r="G80">
            <v>11</v>
          </cell>
          <cell r="H80" t="str">
            <v>一括フィルタリング②</v>
          </cell>
        </row>
        <row r="81">
          <cell r="F81">
            <v>526</v>
          </cell>
          <cell r="G81">
            <v>27</v>
          </cell>
          <cell r="H81" t="str">
            <v>一括フィルタリング②</v>
          </cell>
        </row>
        <row r="82">
          <cell r="F82">
            <v>527</v>
          </cell>
          <cell r="G82">
            <v>10</v>
          </cell>
          <cell r="H82" t="str">
            <v>一括フィルタリング③</v>
          </cell>
        </row>
        <row r="83">
          <cell r="F83">
            <v>528</v>
          </cell>
          <cell r="G83">
            <v>11</v>
          </cell>
          <cell r="H83" t="str">
            <v>一括フィルタリング③</v>
          </cell>
        </row>
        <row r="84">
          <cell r="F84">
            <v>529</v>
          </cell>
          <cell r="G84">
            <v>27</v>
          </cell>
          <cell r="H84" t="str">
            <v>一括フィルタリング③</v>
          </cell>
        </row>
        <row r="85">
          <cell r="F85">
            <v>530</v>
          </cell>
          <cell r="G85">
            <v>10</v>
          </cell>
          <cell r="H85" t="str">
            <v>一括フィルタリング④</v>
          </cell>
        </row>
        <row r="86">
          <cell r="F86">
            <v>531</v>
          </cell>
          <cell r="G86">
            <v>11</v>
          </cell>
          <cell r="H86" t="str">
            <v>一括フィルタリング④</v>
          </cell>
        </row>
        <row r="87">
          <cell r="F87">
            <v>532</v>
          </cell>
          <cell r="G87">
            <v>27</v>
          </cell>
          <cell r="H87" t="str">
            <v>一括フィルタリング④</v>
          </cell>
        </row>
        <row r="88">
          <cell r="F88">
            <v>533</v>
          </cell>
          <cell r="G88">
            <v>10</v>
          </cell>
          <cell r="H88" t="str">
            <v>一括フィルタリング⑤</v>
          </cell>
        </row>
        <row r="89">
          <cell r="F89">
            <v>534</v>
          </cell>
          <cell r="G89">
            <v>11</v>
          </cell>
          <cell r="H89" t="str">
            <v>一括フィルタリング⑤</v>
          </cell>
        </row>
        <row r="90">
          <cell r="F90">
            <v>535</v>
          </cell>
          <cell r="G90">
            <v>27</v>
          </cell>
          <cell r="H90" t="str">
            <v>一括フィルタリング⑤</v>
          </cell>
        </row>
        <row r="91">
          <cell r="F91">
            <v>536</v>
          </cell>
          <cell r="G91">
            <v>10</v>
          </cell>
          <cell r="H91" t="str">
            <v>一括フィルタリング⑥</v>
          </cell>
        </row>
        <row r="92">
          <cell r="F92">
            <v>537</v>
          </cell>
          <cell r="G92">
            <v>11</v>
          </cell>
          <cell r="H92" t="str">
            <v>一括フィルタリング⑥</v>
          </cell>
        </row>
        <row r="93">
          <cell r="F93">
            <v>538</v>
          </cell>
          <cell r="G93">
            <v>27</v>
          </cell>
          <cell r="H93" t="str">
            <v>一括フィルタリング⑥</v>
          </cell>
        </row>
        <row r="94">
          <cell r="F94">
            <v>539</v>
          </cell>
          <cell r="G94">
            <v>10</v>
          </cell>
          <cell r="H94" t="str">
            <v>一括フィルタリング⑦</v>
          </cell>
        </row>
        <row r="95">
          <cell r="F95">
            <v>540</v>
          </cell>
          <cell r="G95">
            <v>11</v>
          </cell>
          <cell r="H95" t="str">
            <v>一括フィルタリング⑦</v>
          </cell>
        </row>
        <row r="96">
          <cell r="F96">
            <v>541</v>
          </cell>
          <cell r="G96">
            <v>27</v>
          </cell>
          <cell r="H96" t="str">
            <v>一括フィルタリング⑦</v>
          </cell>
        </row>
        <row r="97">
          <cell r="F97">
            <v>542</v>
          </cell>
          <cell r="G97">
            <v>10</v>
          </cell>
          <cell r="H97" t="str">
            <v>一括フィルタリング⑧</v>
          </cell>
        </row>
        <row r="98">
          <cell r="F98">
            <v>543</v>
          </cell>
          <cell r="G98">
            <v>11</v>
          </cell>
          <cell r="H98" t="str">
            <v>一括フィルタリング⑧</v>
          </cell>
        </row>
        <row r="99">
          <cell r="F99">
            <v>544</v>
          </cell>
          <cell r="G99">
            <v>27</v>
          </cell>
          <cell r="H99" t="str">
            <v>一括フィルタリング⑧</v>
          </cell>
        </row>
        <row r="100">
          <cell r="F100">
            <v>545</v>
          </cell>
          <cell r="G100">
            <v>10</v>
          </cell>
          <cell r="H100" t="str">
            <v>一括フィルタリング⑨</v>
          </cell>
        </row>
        <row r="101">
          <cell r="F101">
            <v>546</v>
          </cell>
          <cell r="G101">
            <v>11</v>
          </cell>
          <cell r="H101" t="str">
            <v>一括フィルタリング⑨</v>
          </cell>
        </row>
        <row r="102">
          <cell r="F102">
            <v>547</v>
          </cell>
          <cell r="G102">
            <v>27</v>
          </cell>
          <cell r="H102" t="str">
            <v>一括フィルタリング⑨</v>
          </cell>
        </row>
        <row r="103">
          <cell r="F103">
            <v>548</v>
          </cell>
          <cell r="G103">
            <v>10</v>
          </cell>
          <cell r="H103" t="str">
            <v>一括フィルタリング⑩</v>
          </cell>
        </row>
        <row r="104">
          <cell r="F104">
            <v>549</v>
          </cell>
          <cell r="G104">
            <v>11</v>
          </cell>
          <cell r="H104" t="str">
            <v>一括フィルタリング⑩</v>
          </cell>
        </row>
        <row r="105">
          <cell r="F105">
            <v>550</v>
          </cell>
          <cell r="G105">
            <v>27</v>
          </cell>
          <cell r="H105" t="str">
            <v>一括フィルタリング⑩</v>
          </cell>
        </row>
        <row r="106">
          <cell r="F106">
            <v>551</v>
          </cell>
          <cell r="G106">
            <v>10</v>
          </cell>
          <cell r="H106" t="str">
            <v>LF・LOANS＋</v>
          </cell>
        </row>
        <row r="107">
          <cell r="F107">
            <v>552</v>
          </cell>
          <cell r="G107">
            <v>11</v>
          </cell>
          <cell r="H107" t="str">
            <v>LF・LOANS＋</v>
          </cell>
        </row>
        <row r="108">
          <cell r="F108">
            <v>553</v>
          </cell>
          <cell r="G108">
            <v>27</v>
          </cell>
          <cell r="H108" t="str">
            <v>LF・LOANS＋</v>
          </cell>
        </row>
        <row r="109">
          <cell r="F109">
            <v>554</v>
          </cell>
          <cell r="G109">
            <v>10</v>
          </cell>
          <cell r="H109" t="str">
            <v>LF・OLION</v>
          </cell>
        </row>
        <row r="110">
          <cell r="F110">
            <v>555</v>
          </cell>
          <cell r="G110">
            <v>11</v>
          </cell>
          <cell r="H110" t="str">
            <v>LF・OLION</v>
          </cell>
        </row>
        <row r="111">
          <cell r="F111">
            <v>556</v>
          </cell>
          <cell r="G111">
            <v>27</v>
          </cell>
          <cell r="H111" t="str">
            <v>LF・OLION</v>
          </cell>
        </row>
        <row r="112">
          <cell r="F112">
            <v>557</v>
          </cell>
          <cell r="G112">
            <v>10</v>
          </cell>
          <cell r="H112" t="str">
            <v>LF・NEON</v>
          </cell>
        </row>
        <row r="113">
          <cell r="F113">
            <v>558</v>
          </cell>
          <cell r="G113">
            <v>11</v>
          </cell>
          <cell r="H113" t="str">
            <v>LF・NEON</v>
          </cell>
        </row>
        <row r="114">
          <cell r="F114">
            <v>559</v>
          </cell>
          <cell r="G114">
            <v>27</v>
          </cell>
          <cell r="H114" t="str">
            <v>LF・NEON</v>
          </cell>
        </row>
        <row r="115">
          <cell r="F115">
            <v>560</v>
          </cell>
          <cell r="G115">
            <v>10</v>
          </cell>
          <cell r="H115" t="str">
            <v>LF・融資先以外</v>
          </cell>
        </row>
        <row r="116">
          <cell r="F116">
            <v>561</v>
          </cell>
          <cell r="G116">
            <v>11</v>
          </cell>
          <cell r="H116" t="str">
            <v>LF・融資先以外</v>
          </cell>
        </row>
        <row r="117">
          <cell r="F117">
            <v>562</v>
          </cell>
          <cell r="G117">
            <v>27</v>
          </cell>
          <cell r="H117" t="str">
            <v>LF・融資先以外</v>
          </cell>
        </row>
        <row r="118">
          <cell r="F118">
            <v>563</v>
          </cell>
          <cell r="G118">
            <v>10</v>
          </cell>
          <cell r="H118" t="str">
            <v>LF・損害金</v>
          </cell>
        </row>
        <row r="119">
          <cell r="F119">
            <v>564</v>
          </cell>
          <cell r="G119">
            <v>11</v>
          </cell>
          <cell r="H119" t="str">
            <v>LF・損害金</v>
          </cell>
        </row>
        <row r="120">
          <cell r="F120">
            <v>565</v>
          </cell>
          <cell r="G120">
            <v>27</v>
          </cell>
          <cell r="H120" t="str">
            <v>LF・損害金</v>
          </cell>
        </row>
        <row r="121">
          <cell r="F121">
            <v>566</v>
          </cell>
          <cell r="G121">
            <v>10</v>
          </cell>
          <cell r="H121" t="str">
            <v>LF・DM送付先一覧</v>
          </cell>
        </row>
        <row r="122">
          <cell r="F122">
            <v>567</v>
          </cell>
          <cell r="G122">
            <v>11</v>
          </cell>
          <cell r="H122" t="str">
            <v>LF・DM送付先一覧</v>
          </cell>
        </row>
        <row r="123">
          <cell r="F123">
            <v>568</v>
          </cell>
          <cell r="G123">
            <v>27</v>
          </cell>
          <cell r="H123" t="str">
            <v>LF・DM送付先一覧</v>
          </cell>
        </row>
      </sheetData>
      <sheetData sheetId="5"/>
      <sheetData sheetId="6"/>
      <sheetData sheetId="7"/>
      <sheetData sheetId="8"/>
      <sheetData sheetId="9">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cell r="U3">
            <v>1</v>
          </cell>
          <cell r="V3" t="str">
            <v>OFAC</v>
          </cell>
          <cell r="W3" t="str">
            <v>OFAC</v>
          </cell>
          <cell r="X3" t="str">
            <v>Y</v>
          </cell>
          <cell r="Y3" t="str">
            <v>NULL</v>
          </cell>
          <cell r="Z3" t="str">
            <v>NULL</v>
          </cell>
          <cell r="AA3" t="str">
            <v>NULL</v>
          </cell>
          <cell r="AB3" t="str">
            <v>E</v>
          </cell>
          <cell r="AC3" t="str">
            <v>NULL</v>
          </cell>
          <cell r="AD3" t="str">
            <v>2018/01/01 00:00:00</v>
          </cell>
          <cell r="AE3" t="str">
            <v>Y</v>
          </cell>
          <cell r="AF3">
            <v>2</v>
          </cell>
          <cell r="AG3" t="str">
            <v>Y</v>
          </cell>
          <cell r="AH3">
            <v>1</v>
          </cell>
          <cell r="AI3" t="str">
            <v>N</v>
          </cell>
          <cell r="AJ3" t="str">
            <v>N</v>
          </cell>
          <cell r="AK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cell r="U4">
            <v>2</v>
          </cell>
          <cell r="V4" t="str">
            <v>JP</v>
          </cell>
          <cell r="W4" t="str">
            <v>JCIF PEPs</v>
          </cell>
          <cell r="X4" t="str">
            <v>Y</v>
          </cell>
          <cell r="Y4" t="str">
            <v>NULL</v>
          </cell>
          <cell r="Z4" t="str">
            <v>NULL</v>
          </cell>
          <cell r="AA4" t="str">
            <v>NULL</v>
          </cell>
          <cell r="AB4" t="str">
            <v>E</v>
          </cell>
          <cell r="AC4" t="str">
            <v>NULL</v>
          </cell>
          <cell r="AD4" t="str">
            <v>2018/01/01 00:00:00</v>
          </cell>
          <cell r="AE4" t="str">
            <v>Y</v>
          </cell>
          <cell r="AF4">
            <v>8</v>
          </cell>
          <cell r="AG4" t="str">
            <v>Y</v>
          </cell>
          <cell r="AH4">
            <v>2</v>
          </cell>
          <cell r="AI4" t="str">
            <v>N</v>
          </cell>
          <cell r="AJ4" t="str">
            <v>N</v>
          </cell>
          <cell r="AK4">
            <v>2</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cell r="U5">
            <v>3</v>
          </cell>
          <cell r="V5" t="str">
            <v>MOF</v>
          </cell>
          <cell r="W5" t="str">
            <v>財務省</v>
          </cell>
          <cell r="X5" t="str">
            <v>Y</v>
          </cell>
          <cell r="Y5" t="str">
            <v>NULL</v>
          </cell>
          <cell r="Z5" t="str">
            <v>NULL</v>
          </cell>
          <cell r="AA5" t="str">
            <v>NULL</v>
          </cell>
          <cell r="AB5" t="str">
            <v>E</v>
          </cell>
          <cell r="AC5" t="str">
            <v>NULL</v>
          </cell>
          <cell r="AD5" t="str">
            <v>2018/01/01 00:00:00</v>
          </cell>
          <cell r="AE5" t="str">
            <v>Y</v>
          </cell>
          <cell r="AF5">
            <v>9</v>
          </cell>
          <cell r="AG5" t="str">
            <v>Y</v>
          </cell>
          <cell r="AH5">
            <v>3</v>
          </cell>
          <cell r="AI5" t="str">
            <v>N</v>
          </cell>
          <cell r="AJ5" t="str">
            <v>N</v>
          </cell>
          <cell r="AK5">
            <v>2</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cell r="U6">
            <v>4</v>
          </cell>
          <cell r="V6" t="str">
            <v>NPA</v>
          </cell>
          <cell r="W6" t="str">
            <v>警察庁（個人）</v>
          </cell>
          <cell r="X6" t="str">
            <v>Y</v>
          </cell>
          <cell r="Y6" t="str">
            <v>NULL</v>
          </cell>
          <cell r="Z6" t="str">
            <v>NULL</v>
          </cell>
          <cell r="AA6" t="str">
            <v>NULL</v>
          </cell>
          <cell r="AB6" t="str">
            <v>E</v>
          </cell>
          <cell r="AC6" t="str">
            <v>NULL</v>
          </cell>
          <cell r="AD6" t="str">
            <v>2018/01/01 00:00:00</v>
          </cell>
          <cell r="AE6" t="str">
            <v>Y</v>
          </cell>
          <cell r="AF6">
            <v>10</v>
          </cell>
          <cell r="AG6" t="str">
            <v>N</v>
          </cell>
          <cell r="AH6">
            <v>4</v>
          </cell>
          <cell r="AI6" t="str">
            <v>N</v>
          </cell>
          <cell r="AJ6" t="str">
            <v>N</v>
          </cell>
          <cell r="AK6">
            <v>2</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cell r="U7">
            <v>5</v>
          </cell>
          <cell r="V7" t="str">
            <v>NPC</v>
          </cell>
          <cell r="W7" t="str">
            <v>警察庁（法人）</v>
          </cell>
          <cell r="X7" t="str">
            <v>Y</v>
          </cell>
          <cell r="Y7" t="str">
            <v>NULL</v>
          </cell>
          <cell r="Z7" t="str">
            <v>NULL</v>
          </cell>
          <cell r="AA7" t="str">
            <v>NULL</v>
          </cell>
          <cell r="AB7" t="str">
            <v>E</v>
          </cell>
          <cell r="AC7" t="str">
            <v>NULL</v>
          </cell>
          <cell r="AD7" t="str">
            <v>2018/01/01 00:00:00</v>
          </cell>
          <cell r="AE7" t="str">
            <v>N</v>
          </cell>
          <cell r="AF7">
            <v>11</v>
          </cell>
          <cell r="AG7" t="str">
            <v>Y</v>
          </cell>
          <cell r="AH7">
            <v>5</v>
          </cell>
          <cell r="AI7" t="str">
            <v>N</v>
          </cell>
          <cell r="AJ7" t="str">
            <v>N</v>
          </cell>
          <cell r="AK7">
            <v>2</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cell r="U8">
            <v>6</v>
          </cell>
          <cell r="V8" t="str">
            <v>NPI</v>
          </cell>
          <cell r="W8" t="str">
            <v>警察庁（IB）</v>
          </cell>
          <cell r="X8" t="str">
            <v>Y</v>
          </cell>
          <cell r="Y8" t="str">
            <v>NULL</v>
          </cell>
          <cell r="Z8" t="str">
            <v>NULL</v>
          </cell>
          <cell r="AA8" t="str">
            <v>NULL</v>
          </cell>
          <cell r="AB8" t="str">
            <v>E</v>
          </cell>
          <cell r="AC8" t="str">
            <v>NULL</v>
          </cell>
          <cell r="AD8" t="str">
            <v>2018/01/01 00:00:00</v>
          </cell>
          <cell r="AE8" t="str">
            <v>Y</v>
          </cell>
          <cell r="AF8">
            <v>12</v>
          </cell>
          <cell r="AG8" t="str">
            <v>N</v>
          </cell>
          <cell r="AH8">
            <v>6</v>
          </cell>
          <cell r="AI8" t="str">
            <v>N</v>
          </cell>
          <cell r="AJ8" t="str">
            <v>N</v>
          </cell>
          <cell r="AK8">
            <v>2</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cell r="U9">
            <v>7</v>
          </cell>
          <cell r="V9" t="str">
            <v>ASI</v>
          </cell>
          <cell r="W9" t="str">
            <v>全銀協（個人）</v>
          </cell>
          <cell r="X9" t="str">
            <v>Y</v>
          </cell>
          <cell r="Y9" t="str">
            <v>NULL</v>
          </cell>
          <cell r="Z9" t="str">
            <v>NULL</v>
          </cell>
          <cell r="AA9" t="str">
            <v>NULL</v>
          </cell>
          <cell r="AB9" t="str">
            <v>E</v>
          </cell>
          <cell r="AC9" t="str">
            <v>NULL</v>
          </cell>
          <cell r="AD9" t="str">
            <v>2018/01/01 00:00:00</v>
          </cell>
          <cell r="AE9" t="str">
            <v>Y</v>
          </cell>
          <cell r="AF9">
            <v>13</v>
          </cell>
          <cell r="AG9" t="str">
            <v>N</v>
          </cell>
          <cell r="AH9">
            <v>7</v>
          </cell>
          <cell r="AI9" t="str">
            <v>N</v>
          </cell>
          <cell r="AJ9" t="str">
            <v>N</v>
          </cell>
          <cell r="AK9">
            <v>2</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cell r="U10">
            <v>8</v>
          </cell>
          <cell r="V10" t="str">
            <v>ASC</v>
          </cell>
          <cell r="W10" t="str">
            <v>全銀協（法人）</v>
          </cell>
          <cell r="X10" t="str">
            <v>Y</v>
          </cell>
          <cell r="Y10" t="str">
            <v>NULL</v>
          </cell>
          <cell r="Z10" t="str">
            <v>NULL</v>
          </cell>
          <cell r="AA10" t="str">
            <v>NULL</v>
          </cell>
          <cell r="AB10" t="str">
            <v>E</v>
          </cell>
          <cell r="AC10" t="str">
            <v>NULL</v>
          </cell>
          <cell r="AD10" t="str">
            <v>2018/01/01 00:00:00</v>
          </cell>
          <cell r="AE10" t="str">
            <v>N</v>
          </cell>
          <cell r="AF10">
            <v>14</v>
          </cell>
          <cell r="AG10" t="str">
            <v>Y</v>
          </cell>
          <cell r="AH10">
            <v>8</v>
          </cell>
          <cell r="AI10" t="str">
            <v>N</v>
          </cell>
          <cell r="AJ10" t="str">
            <v>N</v>
          </cell>
          <cell r="AK10">
            <v>2</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cell r="U11">
            <v>9</v>
          </cell>
          <cell r="V11" t="str">
            <v>DJ_SEISAI</v>
          </cell>
          <cell r="W11" t="str">
            <v>DJ OFAC/企業リスト</v>
          </cell>
          <cell r="X11" t="str">
            <v>Y</v>
          </cell>
          <cell r="Y11" t="str">
            <v>NULL</v>
          </cell>
          <cell r="Z11" t="str">
            <v>NULL</v>
          </cell>
          <cell r="AA11" t="str">
            <v>NULL</v>
          </cell>
          <cell r="AB11" t="str">
            <v>E</v>
          </cell>
          <cell r="AC11" t="str">
            <v>NULL</v>
          </cell>
          <cell r="AD11" t="str">
            <v>2018/01/01 00:00:00</v>
          </cell>
          <cell r="AE11" t="str">
            <v>Y</v>
          </cell>
          <cell r="AF11">
            <v>15</v>
          </cell>
          <cell r="AG11" t="str">
            <v>Y</v>
          </cell>
          <cell r="AH11">
            <v>9</v>
          </cell>
          <cell r="AI11" t="str">
            <v>N</v>
          </cell>
          <cell r="AJ11" t="str">
            <v>N</v>
          </cell>
          <cell r="AK11">
            <v>2</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cell r="U12">
            <v>10</v>
          </cell>
          <cell r="V12" t="str">
            <v>DJ_SHIPS</v>
          </cell>
          <cell r="W12" t="str">
            <v>DJ 船舶リスト</v>
          </cell>
          <cell r="X12" t="str">
            <v>Y</v>
          </cell>
          <cell r="Y12" t="str">
            <v>NULL</v>
          </cell>
          <cell r="Z12" t="str">
            <v>NULL</v>
          </cell>
          <cell r="AA12" t="str">
            <v>NULL</v>
          </cell>
          <cell r="AB12" t="str">
            <v>E</v>
          </cell>
          <cell r="AC12" t="str">
            <v>NULL</v>
          </cell>
          <cell r="AD12" t="str">
            <v>2018/01/01 00:00:00</v>
          </cell>
          <cell r="AE12" t="str">
            <v>Y</v>
          </cell>
          <cell r="AF12">
            <v>16</v>
          </cell>
          <cell r="AG12" t="str">
            <v>Y</v>
          </cell>
          <cell r="AH12">
            <v>10</v>
          </cell>
          <cell r="AI12" t="str">
            <v>N</v>
          </cell>
          <cell r="AJ12" t="str">
            <v>N</v>
          </cell>
          <cell r="AK12">
            <v>2</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cell r="U13">
            <v>11</v>
          </cell>
          <cell r="V13" t="str">
            <v>DJ_GAIKOKU_PEPS</v>
          </cell>
          <cell r="W13" t="str">
            <v>DJ 外国ＰＥＰｓ</v>
          </cell>
          <cell r="X13" t="str">
            <v>Y</v>
          </cell>
          <cell r="Y13" t="str">
            <v>NULL</v>
          </cell>
          <cell r="Z13" t="str">
            <v>NULL</v>
          </cell>
          <cell r="AA13" t="str">
            <v>NULL</v>
          </cell>
          <cell r="AB13" t="str">
            <v>E</v>
          </cell>
          <cell r="AC13" t="str">
            <v>NULL</v>
          </cell>
          <cell r="AD13" t="str">
            <v>2018/01/01 00:00:00</v>
          </cell>
          <cell r="AE13" t="str">
            <v>Y</v>
          </cell>
          <cell r="AF13">
            <v>17</v>
          </cell>
          <cell r="AG13" t="str">
            <v>Y</v>
          </cell>
          <cell r="AH13">
            <v>11</v>
          </cell>
          <cell r="AI13" t="str">
            <v>N</v>
          </cell>
          <cell r="AJ13" t="str">
            <v>N</v>
          </cell>
          <cell r="AK13">
            <v>2</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cell r="U14">
            <v>12</v>
          </cell>
          <cell r="V14" t="str">
            <v>DJ_KOKUNAI_PEPS</v>
          </cell>
          <cell r="W14" t="str">
            <v>DJ 国内ＰＥＰｓ</v>
          </cell>
          <cell r="X14" t="str">
            <v>Y</v>
          </cell>
          <cell r="Y14" t="str">
            <v>NULL</v>
          </cell>
          <cell r="Z14" t="str">
            <v>NULL</v>
          </cell>
          <cell r="AA14" t="str">
            <v>NULL</v>
          </cell>
          <cell r="AB14" t="str">
            <v>E</v>
          </cell>
          <cell r="AC14" t="str">
            <v>NULL</v>
          </cell>
          <cell r="AD14" t="str">
            <v>2018/01/01 00:00:00</v>
          </cell>
          <cell r="AE14" t="str">
            <v>Y</v>
          </cell>
          <cell r="AF14">
            <v>18</v>
          </cell>
          <cell r="AG14" t="str">
            <v>Y</v>
          </cell>
          <cell r="AH14">
            <v>12</v>
          </cell>
          <cell r="AI14" t="str">
            <v>N</v>
          </cell>
          <cell r="AJ14" t="str">
            <v>N</v>
          </cell>
          <cell r="AK14">
            <v>2</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cell r="U15">
            <v>13</v>
          </cell>
          <cell r="V15" t="str">
            <v>ZENGIN_SEIHO</v>
          </cell>
          <cell r="W15" t="str">
            <v>全銀協（生保）</v>
          </cell>
          <cell r="X15" t="str">
            <v>Y</v>
          </cell>
          <cell r="Y15" t="str">
            <v>NULL</v>
          </cell>
          <cell r="Z15" t="str">
            <v>NULL</v>
          </cell>
          <cell r="AA15" t="str">
            <v>NULL</v>
          </cell>
          <cell r="AB15" t="str">
            <v>E</v>
          </cell>
          <cell r="AC15" t="str">
            <v>NULL</v>
          </cell>
          <cell r="AD15" t="str">
            <v>2018/01/01 00:00:00</v>
          </cell>
          <cell r="AE15" t="str">
            <v>Y</v>
          </cell>
          <cell r="AF15">
            <v>19</v>
          </cell>
          <cell r="AG15" t="str">
            <v>Y</v>
          </cell>
          <cell r="AH15">
            <v>13</v>
          </cell>
          <cell r="AI15" t="str">
            <v>N</v>
          </cell>
          <cell r="AJ15" t="str">
            <v>N</v>
          </cell>
          <cell r="AK15">
            <v>2</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cell r="U16">
            <v>14</v>
          </cell>
          <cell r="V16" t="str">
            <v>ZENGIN_SONPO</v>
          </cell>
          <cell r="W16" t="str">
            <v>全銀協（損保）</v>
          </cell>
          <cell r="X16" t="str">
            <v>Y</v>
          </cell>
          <cell r="Y16" t="str">
            <v>NULL</v>
          </cell>
          <cell r="Z16" t="str">
            <v>NULL</v>
          </cell>
          <cell r="AA16" t="str">
            <v>NULL</v>
          </cell>
          <cell r="AB16" t="str">
            <v>E</v>
          </cell>
          <cell r="AC16" t="str">
            <v>NULL</v>
          </cell>
          <cell r="AD16" t="str">
            <v>2018/01/01 00:00:00</v>
          </cell>
          <cell r="AE16" t="str">
            <v>Y</v>
          </cell>
          <cell r="AF16">
            <v>20</v>
          </cell>
          <cell r="AG16" t="str">
            <v>Y</v>
          </cell>
          <cell r="AH16">
            <v>14</v>
          </cell>
          <cell r="AI16" t="str">
            <v>N</v>
          </cell>
          <cell r="AJ16" t="str">
            <v>N</v>
          </cell>
          <cell r="AK16">
            <v>2</v>
          </cell>
        </row>
        <row r="17">
          <cell r="U17">
            <v>15</v>
          </cell>
          <cell r="V17" t="str">
            <v>ORIGINAL</v>
          </cell>
          <cell r="W17" t="str">
            <v>行内要注意情報</v>
          </cell>
          <cell r="X17" t="str">
            <v>Y</v>
          </cell>
          <cell r="Y17" t="str">
            <v>NULL</v>
          </cell>
          <cell r="Z17" t="str">
            <v>NULL</v>
          </cell>
          <cell r="AA17" t="str">
            <v>NULL</v>
          </cell>
          <cell r="AB17" t="str">
            <v>E</v>
          </cell>
          <cell r="AC17" t="str">
            <v>NULL</v>
          </cell>
          <cell r="AD17" t="str">
            <v>2018/01/01 00:00:00</v>
          </cell>
          <cell r="AE17" t="str">
            <v>Y</v>
          </cell>
          <cell r="AF17">
            <v>1</v>
          </cell>
          <cell r="AG17" t="str">
            <v>Y</v>
          </cell>
          <cell r="AH17">
            <v>15</v>
          </cell>
          <cell r="AI17" t="str">
            <v>N</v>
          </cell>
          <cell r="AJ17" t="str">
            <v>N</v>
          </cell>
          <cell r="AK17">
            <v>2</v>
          </cell>
        </row>
        <row r="18">
          <cell r="U18">
            <v>16</v>
          </cell>
          <cell r="V18" t="str">
            <v>BFILE_CINFO</v>
          </cell>
          <cell r="W18" t="str">
            <v>BファイルC情報</v>
          </cell>
          <cell r="X18" t="str">
            <v>Y</v>
          </cell>
          <cell r="Y18" t="str">
            <v>NULL</v>
          </cell>
          <cell r="Z18" t="str">
            <v>NULL</v>
          </cell>
          <cell r="AA18" t="str">
            <v>NULL</v>
          </cell>
          <cell r="AB18" t="str">
            <v>E</v>
          </cell>
          <cell r="AC18" t="str">
            <v>NULL</v>
          </cell>
          <cell r="AD18" t="str">
            <v>2018/01/01 00:00:00</v>
          </cell>
          <cell r="AE18" t="str">
            <v>Y</v>
          </cell>
          <cell r="AF18">
            <v>31</v>
          </cell>
          <cell r="AG18" t="str">
            <v>Y</v>
          </cell>
          <cell r="AH18">
            <v>16</v>
          </cell>
          <cell r="AI18" t="str">
            <v>N</v>
          </cell>
          <cell r="AJ18" t="str">
            <v>N</v>
          </cell>
          <cell r="AK18">
            <v>2</v>
          </cell>
        </row>
        <row r="19">
          <cell r="U19"/>
          <cell r="V19"/>
          <cell r="W19"/>
          <cell r="X19"/>
          <cell r="Y19"/>
          <cell r="Z19"/>
          <cell r="AA19"/>
          <cell r="AB19"/>
          <cell r="AC19"/>
          <cell r="AD19"/>
          <cell r="AE19"/>
          <cell r="AF19"/>
          <cell r="AG19"/>
          <cell r="AH19"/>
          <cell r="AI19"/>
          <cell r="AJ19"/>
          <cell r="AK19"/>
        </row>
        <row r="20">
          <cell r="U20"/>
          <cell r="V20"/>
          <cell r="W20"/>
          <cell r="X20"/>
          <cell r="Y20"/>
          <cell r="Z20"/>
          <cell r="AA20"/>
          <cell r="AB20"/>
          <cell r="AC20"/>
          <cell r="AD20"/>
          <cell r="AE20"/>
          <cell r="AF20"/>
          <cell r="AG20"/>
          <cell r="AH20"/>
          <cell r="AI20"/>
          <cell r="AJ20"/>
          <cell r="AK20"/>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_取引マスタ"/>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comments" Target="../comments11.xml"/><Relationship Id="rId5" Type="http://schemas.openxmlformats.org/officeDocument/2006/relationships/vmlDrawing" Target="../drawings/vmlDrawing11.vml"/><Relationship Id="rId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comments" Target="../comments14.xml"/><Relationship Id="rId5" Type="http://schemas.openxmlformats.org/officeDocument/2006/relationships/vmlDrawing" Target="../drawings/vmlDrawing14.vml"/><Relationship Id="rId4"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7.xml"/><Relationship Id="rId1" Type="http://schemas.openxmlformats.org/officeDocument/2006/relationships/printerSettings" Target="../printerSettings/printerSettings49.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0.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comments" Target="../comments17.xml"/><Relationship Id="rId5" Type="http://schemas.openxmlformats.org/officeDocument/2006/relationships/vmlDrawing" Target="../drawings/vmlDrawing17.vml"/><Relationship Id="rId4"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6" Type="http://schemas.openxmlformats.org/officeDocument/2006/relationships/comments" Target="../comments20.xml"/><Relationship Id="rId5" Type="http://schemas.openxmlformats.org/officeDocument/2006/relationships/vmlDrawing" Target="../drawings/vmlDrawing20.vml"/><Relationship Id="rId4"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0.xml"/><Relationship Id="rId1" Type="http://schemas.openxmlformats.org/officeDocument/2006/relationships/printerSettings" Target="../printerSettings/printerSettings63.bin"/><Relationship Id="rId4"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1.xml"/><Relationship Id="rId1" Type="http://schemas.openxmlformats.org/officeDocument/2006/relationships/printerSettings" Target="../printerSettings/printerSettings64.bin"/><Relationship Id="rId4"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6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12.xml"/><Relationship Id="rId1" Type="http://schemas.openxmlformats.org/officeDocument/2006/relationships/printerSettings" Target="../printerSettings/printerSettings66.bin"/><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13.xml"/><Relationship Id="rId1" Type="http://schemas.openxmlformats.org/officeDocument/2006/relationships/printerSettings" Target="../printerSettings/printerSettings67.bin"/><Relationship Id="rId4" Type="http://schemas.openxmlformats.org/officeDocument/2006/relationships/comments" Target="../comments2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4.xml"/><Relationship Id="rId1" Type="http://schemas.openxmlformats.org/officeDocument/2006/relationships/printerSettings" Target="../printerSettings/printerSettings68.bin"/><Relationship Id="rId4" Type="http://schemas.openxmlformats.org/officeDocument/2006/relationships/comments" Target="../comments26.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15.xml"/><Relationship Id="rId1" Type="http://schemas.openxmlformats.org/officeDocument/2006/relationships/printerSettings" Target="../printerSettings/printerSettings69.bin"/><Relationship Id="rId4" Type="http://schemas.openxmlformats.org/officeDocument/2006/relationships/comments" Target="../comments27.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6.xml"/><Relationship Id="rId1" Type="http://schemas.openxmlformats.org/officeDocument/2006/relationships/printerSettings" Target="../printerSettings/printerSettings70.bin"/><Relationship Id="rId4" Type="http://schemas.openxmlformats.org/officeDocument/2006/relationships/comments" Target="../comments28.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7.xml"/><Relationship Id="rId1" Type="http://schemas.openxmlformats.org/officeDocument/2006/relationships/printerSettings" Target="../printerSettings/printerSettings71.bin"/><Relationship Id="rId4" Type="http://schemas.openxmlformats.org/officeDocument/2006/relationships/comments" Target="../comments2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18.xml"/><Relationship Id="rId1" Type="http://schemas.openxmlformats.org/officeDocument/2006/relationships/printerSettings" Target="../printerSettings/printerSettings72.bin"/><Relationship Id="rId4" Type="http://schemas.openxmlformats.org/officeDocument/2006/relationships/comments" Target="../comments30.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19.xml"/><Relationship Id="rId1" Type="http://schemas.openxmlformats.org/officeDocument/2006/relationships/printerSettings" Target="../printerSettings/printerSettings73.bin"/><Relationship Id="rId4" Type="http://schemas.openxmlformats.org/officeDocument/2006/relationships/comments" Target="../comments31.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20.xml"/><Relationship Id="rId1" Type="http://schemas.openxmlformats.org/officeDocument/2006/relationships/printerSettings" Target="../printerSettings/printerSettings74.bin"/><Relationship Id="rId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1.xml"/><Relationship Id="rId1" Type="http://schemas.openxmlformats.org/officeDocument/2006/relationships/printerSettings" Target="../printerSettings/printerSettings75.bin"/><Relationship Id="rId4" Type="http://schemas.openxmlformats.org/officeDocument/2006/relationships/comments" Target="../comments33.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22.xml"/><Relationship Id="rId1" Type="http://schemas.openxmlformats.org/officeDocument/2006/relationships/printerSettings" Target="../printerSettings/printerSettings76.bin"/><Relationship Id="rId4" Type="http://schemas.openxmlformats.org/officeDocument/2006/relationships/comments" Target="../comments34.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23.xml"/><Relationship Id="rId1" Type="http://schemas.openxmlformats.org/officeDocument/2006/relationships/printerSettings" Target="../printerSettings/printerSettings77.bin"/><Relationship Id="rId4" Type="http://schemas.openxmlformats.org/officeDocument/2006/relationships/comments" Target="../comments35.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24.xml"/><Relationship Id="rId1" Type="http://schemas.openxmlformats.org/officeDocument/2006/relationships/printerSettings" Target="../printerSettings/printerSettings78.bin"/><Relationship Id="rId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25.xml"/><Relationship Id="rId1" Type="http://schemas.openxmlformats.org/officeDocument/2006/relationships/printerSettings" Target="../printerSettings/printerSettings79.bin"/><Relationship Id="rId4"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80.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26.xml"/><Relationship Id="rId1" Type="http://schemas.openxmlformats.org/officeDocument/2006/relationships/printerSettings" Target="../printerSettings/printerSettings81.bin"/><Relationship Id="rId4" Type="http://schemas.openxmlformats.org/officeDocument/2006/relationships/comments" Target="../comments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pageSetUpPr fitToPage="1"/>
  </sheetPr>
  <dimension ref="A1:G75"/>
  <sheetViews>
    <sheetView tabSelected="1" view="pageBreakPreview" zoomScaleNormal="100" zoomScaleSheetLayoutView="100" workbookViewId="0">
      <pane ySplit="3" topLeftCell="A72" activePane="bottomLeft" state="frozen"/>
      <selection sqref="A1:E1"/>
      <selection pane="bottomLeft" activeCell="A72" sqref="A72"/>
    </sheetView>
  </sheetViews>
  <sheetFormatPr defaultColWidth="3" defaultRowHeight="12"/>
  <cols>
    <col min="1" max="1" width="6.140625" style="105" customWidth="1"/>
    <col min="2" max="2" width="9.140625" style="105" customWidth="1"/>
    <col min="3" max="3" width="28.5703125" style="105" customWidth="1"/>
    <col min="4" max="4" width="90" style="105" customWidth="1"/>
    <col min="5" max="5" width="12" style="105" customWidth="1"/>
    <col min="6" max="6" width="14.5703125" style="105" customWidth="1"/>
    <col min="7" max="16384" width="3" style="105"/>
  </cols>
  <sheetData>
    <row r="1" spans="1:7" ht="17.25">
      <c r="A1" s="104" t="s">
        <v>379</v>
      </c>
    </row>
    <row r="2" spans="1:7">
      <c r="A2" s="106"/>
    </row>
    <row r="3" spans="1:7" s="106" customFormat="1" ht="27" customHeight="1">
      <c r="A3" s="107" t="s">
        <v>294</v>
      </c>
      <c r="B3" s="108" t="s">
        <v>295</v>
      </c>
      <c r="C3" s="109" t="s">
        <v>296</v>
      </c>
      <c r="D3" s="109" t="s">
        <v>297</v>
      </c>
      <c r="E3" s="109" t="s">
        <v>298</v>
      </c>
      <c r="F3" s="109" t="s">
        <v>299</v>
      </c>
    </row>
    <row r="4" spans="1:7" s="115" customFormat="1" ht="42">
      <c r="A4" s="110">
        <v>1</v>
      </c>
      <c r="B4" s="111" t="s">
        <v>818</v>
      </c>
      <c r="C4" s="112" t="s">
        <v>300</v>
      </c>
      <c r="D4" s="112" t="s">
        <v>301</v>
      </c>
      <c r="E4" s="113">
        <v>43081</v>
      </c>
      <c r="F4" s="114" t="s">
        <v>819</v>
      </c>
      <c r="G4" s="186"/>
    </row>
    <row r="5" spans="1:7" s="115" customFormat="1" ht="48">
      <c r="A5" s="132">
        <v>2</v>
      </c>
      <c r="B5" s="133" t="s">
        <v>818</v>
      </c>
      <c r="C5" s="134" t="s">
        <v>966</v>
      </c>
      <c r="D5" s="134" t="s">
        <v>967</v>
      </c>
      <c r="E5" s="135">
        <v>43081</v>
      </c>
      <c r="F5" s="136" t="s">
        <v>819</v>
      </c>
      <c r="G5" s="186"/>
    </row>
    <row r="6" spans="1:7" s="115" customFormat="1" ht="264">
      <c r="A6" s="110">
        <v>3</v>
      </c>
      <c r="B6" s="111" t="s">
        <v>818</v>
      </c>
      <c r="C6" s="112" t="s">
        <v>966</v>
      </c>
      <c r="D6" s="112" t="s">
        <v>1039</v>
      </c>
      <c r="E6" s="113">
        <v>45583</v>
      </c>
      <c r="F6" s="114" t="s">
        <v>1023</v>
      </c>
      <c r="G6" s="186"/>
    </row>
    <row r="7" spans="1:7" ht="120">
      <c r="A7" s="137">
        <v>4</v>
      </c>
      <c r="B7" s="138" t="s">
        <v>818</v>
      </c>
      <c r="C7" s="139" t="s">
        <v>966</v>
      </c>
      <c r="D7" s="140" t="s">
        <v>1056</v>
      </c>
      <c r="E7" s="141">
        <v>45595</v>
      </c>
      <c r="F7" s="142" t="s">
        <v>1054</v>
      </c>
      <c r="G7" s="186"/>
    </row>
    <row r="8" spans="1:7" ht="96">
      <c r="A8" s="137">
        <v>5</v>
      </c>
      <c r="B8" s="138" t="s">
        <v>818</v>
      </c>
      <c r="C8" s="139" t="s">
        <v>966</v>
      </c>
      <c r="D8" s="140" t="s">
        <v>1069</v>
      </c>
      <c r="E8" s="141">
        <v>45602</v>
      </c>
      <c r="F8" s="142" t="s">
        <v>1058</v>
      </c>
      <c r="G8" s="186"/>
    </row>
    <row r="9" spans="1:7" ht="42">
      <c r="A9" s="137">
        <v>6</v>
      </c>
      <c r="B9" s="138" t="s">
        <v>818</v>
      </c>
      <c r="C9" s="139" t="s">
        <v>966</v>
      </c>
      <c r="D9" s="140" t="s">
        <v>1070</v>
      </c>
      <c r="E9" s="141">
        <v>45606</v>
      </c>
      <c r="F9" s="142" t="s">
        <v>1058</v>
      </c>
      <c r="G9" s="186"/>
    </row>
    <row r="10" spans="1:7" ht="166.9" customHeight="1">
      <c r="A10" s="137">
        <v>7</v>
      </c>
      <c r="B10" s="138" t="s">
        <v>818</v>
      </c>
      <c r="C10" s="139" t="s">
        <v>966</v>
      </c>
      <c r="D10" s="140" t="s">
        <v>1082</v>
      </c>
      <c r="E10" s="141">
        <v>45607</v>
      </c>
      <c r="F10" s="142" t="s">
        <v>1076</v>
      </c>
    </row>
    <row r="11" spans="1:7" ht="36">
      <c r="A11" s="137">
        <v>8</v>
      </c>
      <c r="B11" s="138" t="s">
        <v>818</v>
      </c>
      <c r="C11" s="139" t="s">
        <v>966</v>
      </c>
      <c r="D11" s="140" t="s">
        <v>1085</v>
      </c>
      <c r="E11" s="141">
        <v>45608</v>
      </c>
      <c r="F11" s="142" t="s">
        <v>1084</v>
      </c>
    </row>
    <row r="12" spans="1:7" ht="142.9" customHeight="1">
      <c r="A12" s="137">
        <v>9</v>
      </c>
      <c r="B12" s="138" t="s">
        <v>818</v>
      </c>
      <c r="C12" s="139" t="s">
        <v>966</v>
      </c>
      <c r="D12" s="140" t="s">
        <v>1091</v>
      </c>
      <c r="E12" s="141">
        <v>45611</v>
      </c>
      <c r="F12" s="142" t="s">
        <v>1086</v>
      </c>
    </row>
    <row r="13" spans="1:7" ht="36.6" customHeight="1">
      <c r="A13" s="137">
        <v>10</v>
      </c>
      <c r="B13" s="138" t="s">
        <v>818</v>
      </c>
      <c r="C13" s="139" t="s">
        <v>966</v>
      </c>
      <c r="D13" s="140" t="s">
        <v>1093</v>
      </c>
      <c r="E13" s="141">
        <v>45612</v>
      </c>
      <c r="F13" s="142" t="s">
        <v>1092</v>
      </c>
    </row>
    <row r="14" spans="1:7" ht="186" customHeight="1">
      <c r="A14" s="137">
        <v>11</v>
      </c>
      <c r="B14" s="138" t="s">
        <v>818</v>
      </c>
      <c r="C14" s="139" t="s">
        <v>966</v>
      </c>
      <c r="D14" s="140" t="s">
        <v>1097</v>
      </c>
      <c r="E14" s="141">
        <v>45615</v>
      </c>
      <c r="F14" s="142" t="s">
        <v>1096</v>
      </c>
    </row>
    <row r="15" spans="1:7" ht="24">
      <c r="A15" s="137">
        <v>12</v>
      </c>
      <c r="B15" s="138" t="s">
        <v>818</v>
      </c>
      <c r="C15" s="139" t="s">
        <v>966</v>
      </c>
      <c r="D15" s="140" t="s">
        <v>1098</v>
      </c>
      <c r="E15" s="141">
        <v>45615</v>
      </c>
      <c r="F15" s="142" t="s">
        <v>1084</v>
      </c>
    </row>
    <row r="16" spans="1:7" ht="60">
      <c r="A16" s="137">
        <v>13</v>
      </c>
      <c r="B16" s="138" t="s">
        <v>818</v>
      </c>
      <c r="C16" s="139" t="s">
        <v>966</v>
      </c>
      <c r="D16" s="140" t="s">
        <v>1105</v>
      </c>
      <c r="E16" s="141">
        <v>45617</v>
      </c>
      <c r="F16" s="142" t="s">
        <v>1058</v>
      </c>
    </row>
    <row r="17" spans="1:6" ht="48">
      <c r="A17" s="137">
        <v>14</v>
      </c>
      <c r="B17" s="138" t="s">
        <v>818</v>
      </c>
      <c r="C17" s="139" t="s">
        <v>966</v>
      </c>
      <c r="D17" s="140" t="s">
        <v>1108</v>
      </c>
      <c r="E17" s="141">
        <v>45618</v>
      </c>
      <c r="F17" s="142" t="s">
        <v>1086</v>
      </c>
    </row>
    <row r="18" spans="1:6" ht="48">
      <c r="A18" s="137">
        <v>15</v>
      </c>
      <c r="B18" s="138" t="s">
        <v>818</v>
      </c>
      <c r="C18" s="139" t="s">
        <v>966</v>
      </c>
      <c r="D18" s="140" t="s">
        <v>1109</v>
      </c>
      <c r="E18" s="141">
        <v>45621</v>
      </c>
      <c r="F18" s="142" t="s">
        <v>1058</v>
      </c>
    </row>
    <row r="19" spans="1:6" ht="61.5" customHeight="1">
      <c r="A19" s="137">
        <v>16</v>
      </c>
      <c r="B19" s="138" t="s">
        <v>818</v>
      </c>
      <c r="C19" s="139" t="s">
        <v>966</v>
      </c>
      <c r="D19" s="140" t="s">
        <v>1110</v>
      </c>
      <c r="E19" s="141">
        <v>45623</v>
      </c>
      <c r="F19" s="142" t="s">
        <v>1111</v>
      </c>
    </row>
    <row r="20" spans="1:6" ht="36.6" customHeight="1">
      <c r="A20" s="137">
        <v>17</v>
      </c>
      <c r="B20" s="138" t="s">
        <v>818</v>
      </c>
      <c r="C20" s="139" t="s">
        <v>966</v>
      </c>
      <c r="D20" s="140" t="s">
        <v>1119</v>
      </c>
      <c r="E20" s="141">
        <v>45631</v>
      </c>
      <c r="F20" s="142" t="s">
        <v>1054</v>
      </c>
    </row>
    <row r="21" spans="1:6" ht="36">
      <c r="A21" s="137">
        <v>18</v>
      </c>
      <c r="B21" s="138" t="s">
        <v>818</v>
      </c>
      <c r="C21" s="139" t="s">
        <v>966</v>
      </c>
      <c r="D21" s="140" t="s">
        <v>1130</v>
      </c>
      <c r="E21" s="141">
        <v>45632</v>
      </c>
      <c r="F21" s="142" t="s">
        <v>1058</v>
      </c>
    </row>
    <row r="22" spans="1:6" ht="120">
      <c r="A22" s="137">
        <v>19</v>
      </c>
      <c r="B22" s="138" t="s">
        <v>818</v>
      </c>
      <c r="C22" s="139" t="s">
        <v>966</v>
      </c>
      <c r="D22" s="140" t="s">
        <v>2121</v>
      </c>
      <c r="E22" s="141">
        <v>45639</v>
      </c>
      <c r="F22" s="142" t="s">
        <v>1058</v>
      </c>
    </row>
    <row r="23" spans="1:6" ht="24">
      <c r="A23" s="137">
        <v>20</v>
      </c>
      <c r="B23" s="138" t="s">
        <v>818</v>
      </c>
      <c r="C23" s="139" t="s">
        <v>966</v>
      </c>
      <c r="D23" s="140" t="s">
        <v>1134</v>
      </c>
      <c r="E23" s="141">
        <v>45639</v>
      </c>
      <c r="F23" s="142" t="s">
        <v>1058</v>
      </c>
    </row>
    <row r="24" spans="1:6" ht="24">
      <c r="A24" s="137">
        <v>21</v>
      </c>
      <c r="B24" s="138" t="s">
        <v>818</v>
      </c>
      <c r="C24" s="139" t="s">
        <v>966</v>
      </c>
      <c r="D24" s="140" t="s">
        <v>1135</v>
      </c>
      <c r="E24" s="141">
        <v>45639</v>
      </c>
      <c r="F24" s="142" t="s">
        <v>1058</v>
      </c>
    </row>
    <row r="25" spans="1:6" ht="24">
      <c r="A25" s="137">
        <v>22</v>
      </c>
      <c r="B25" s="138" t="s">
        <v>818</v>
      </c>
      <c r="C25" s="139" t="s">
        <v>966</v>
      </c>
      <c r="D25" s="140" t="s">
        <v>1136</v>
      </c>
      <c r="E25" s="141">
        <v>45639</v>
      </c>
      <c r="F25" s="142" t="s">
        <v>1058</v>
      </c>
    </row>
    <row r="26" spans="1:6" ht="36.75" customHeight="1">
      <c r="A26" s="137">
        <v>23</v>
      </c>
      <c r="B26" s="138" t="s">
        <v>818</v>
      </c>
      <c r="C26" s="139" t="s">
        <v>966</v>
      </c>
      <c r="D26" s="140" t="s">
        <v>1141</v>
      </c>
      <c r="E26" s="141">
        <v>45644</v>
      </c>
      <c r="F26" s="142" t="s">
        <v>1096</v>
      </c>
    </row>
    <row r="27" spans="1:6" ht="248.45" customHeight="1">
      <c r="A27" s="137">
        <v>24</v>
      </c>
      <c r="B27" s="138" t="s">
        <v>818</v>
      </c>
      <c r="C27" s="139" t="s">
        <v>966</v>
      </c>
      <c r="D27" s="140" t="s">
        <v>1152</v>
      </c>
      <c r="E27" s="141">
        <v>45646</v>
      </c>
      <c r="F27" s="142" t="s">
        <v>1151</v>
      </c>
    </row>
    <row r="28" spans="1:6" ht="36.75" customHeight="1">
      <c r="A28" s="137">
        <v>25</v>
      </c>
      <c r="B28" s="138" t="s">
        <v>818</v>
      </c>
      <c r="C28" s="139" t="s">
        <v>2096</v>
      </c>
      <c r="D28" s="140" t="s">
        <v>2097</v>
      </c>
      <c r="E28" s="141">
        <v>45547</v>
      </c>
      <c r="F28" s="142" t="s">
        <v>2098</v>
      </c>
    </row>
    <row r="29" spans="1:6" ht="36.75" customHeight="1">
      <c r="A29" s="137">
        <v>26</v>
      </c>
      <c r="B29" s="138" t="s">
        <v>818</v>
      </c>
      <c r="C29" s="139" t="s">
        <v>2096</v>
      </c>
      <c r="D29" s="140" t="s">
        <v>2099</v>
      </c>
      <c r="E29" s="141">
        <v>45547</v>
      </c>
      <c r="F29" s="142" t="s">
        <v>2098</v>
      </c>
    </row>
    <row r="30" spans="1:6" ht="36.75" customHeight="1">
      <c r="A30" s="137">
        <v>27</v>
      </c>
      <c r="B30" s="138" t="s">
        <v>818</v>
      </c>
      <c r="C30" s="139" t="s">
        <v>2100</v>
      </c>
      <c r="D30" s="140" t="s">
        <v>2101</v>
      </c>
      <c r="E30" s="141">
        <v>45554</v>
      </c>
      <c r="F30" s="142" t="s">
        <v>2098</v>
      </c>
    </row>
    <row r="31" spans="1:6" ht="36.75" customHeight="1">
      <c r="A31" s="137">
        <v>28</v>
      </c>
      <c r="B31" s="138" t="s">
        <v>818</v>
      </c>
      <c r="C31" s="139" t="s">
        <v>2102</v>
      </c>
      <c r="D31" s="140" t="s">
        <v>2103</v>
      </c>
      <c r="E31" s="141">
        <v>45554</v>
      </c>
      <c r="F31" s="142" t="s">
        <v>2098</v>
      </c>
    </row>
    <row r="32" spans="1:6" ht="36.75" customHeight="1">
      <c r="A32" s="137">
        <v>29</v>
      </c>
      <c r="B32" s="138" t="s">
        <v>818</v>
      </c>
      <c r="C32" s="139" t="s">
        <v>2104</v>
      </c>
      <c r="D32" s="140" t="s">
        <v>2105</v>
      </c>
      <c r="E32" s="141">
        <v>45560</v>
      </c>
      <c r="F32" s="142" t="s">
        <v>2098</v>
      </c>
    </row>
    <row r="33" spans="1:6" ht="36.75" customHeight="1">
      <c r="A33" s="137">
        <v>30</v>
      </c>
      <c r="B33" s="138" t="s">
        <v>818</v>
      </c>
      <c r="C33" s="139" t="s">
        <v>2104</v>
      </c>
      <c r="D33" s="140" t="s">
        <v>2106</v>
      </c>
      <c r="E33" s="141">
        <v>45562</v>
      </c>
      <c r="F33" s="142" t="s">
        <v>2098</v>
      </c>
    </row>
    <row r="34" spans="1:6" ht="36.75" customHeight="1">
      <c r="A34" s="137">
        <v>31</v>
      </c>
      <c r="B34" s="138" t="s">
        <v>818</v>
      </c>
      <c r="C34" s="139" t="s">
        <v>2104</v>
      </c>
      <c r="D34" s="140" t="s">
        <v>2107</v>
      </c>
      <c r="E34" s="141">
        <v>45572</v>
      </c>
      <c r="F34" s="142" t="s">
        <v>2108</v>
      </c>
    </row>
    <row r="35" spans="1:6" ht="36.75" customHeight="1">
      <c r="A35" s="137">
        <v>32</v>
      </c>
      <c r="B35" s="138" t="s">
        <v>818</v>
      </c>
      <c r="C35" s="139" t="s">
        <v>2104</v>
      </c>
      <c r="D35" s="140" t="s">
        <v>2109</v>
      </c>
      <c r="E35" s="141">
        <v>45580</v>
      </c>
      <c r="F35" s="142" t="s">
        <v>2098</v>
      </c>
    </row>
    <row r="36" spans="1:6" ht="36.75" customHeight="1">
      <c r="A36" s="137">
        <v>33</v>
      </c>
      <c r="B36" s="138" t="s">
        <v>818</v>
      </c>
      <c r="C36" s="139" t="s">
        <v>2110</v>
      </c>
      <c r="D36" s="140" t="s">
        <v>2111</v>
      </c>
      <c r="E36" s="141">
        <v>45588</v>
      </c>
      <c r="F36" s="142" t="s">
        <v>2108</v>
      </c>
    </row>
    <row r="37" spans="1:6" ht="36.75" customHeight="1">
      <c r="A37" s="137">
        <v>34</v>
      </c>
      <c r="B37" s="138" t="s">
        <v>818</v>
      </c>
      <c r="C37" s="139" t="s">
        <v>2104</v>
      </c>
      <c r="D37" s="140" t="s">
        <v>2112</v>
      </c>
      <c r="E37" s="141">
        <v>45589</v>
      </c>
      <c r="F37" s="142" t="s">
        <v>2108</v>
      </c>
    </row>
    <row r="38" spans="1:6" ht="36.75" customHeight="1">
      <c r="A38" s="137">
        <v>35</v>
      </c>
      <c r="B38" s="138" t="s">
        <v>818</v>
      </c>
      <c r="C38" s="139" t="s">
        <v>2113</v>
      </c>
      <c r="D38" s="140" t="s">
        <v>2114</v>
      </c>
      <c r="E38" s="141">
        <v>45593</v>
      </c>
      <c r="F38" s="142" t="s">
        <v>2108</v>
      </c>
    </row>
    <row r="39" spans="1:6" ht="36.75" customHeight="1">
      <c r="A39" s="137">
        <v>36</v>
      </c>
      <c r="B39" s="138" t="s">
        <v>818</v>
      </c>
      <c r="C39" s="139" t="s">
        <v>2104</v>
      </c>
      <c r="D39" s="140" t="s">
        <v>2115</v>
      </c>
      <c r="E39" s="141">
        <v>45595</v>
      </c>
      <c r="F39" s="142" t="s">
        <v>2108</v>
      </c>
    </row>
    <row r="40" spans="1:6" ht="36.75" customHeight="1">
      <c r="A40" s="137">
        <v>37</v>
      </c>
      <c r="B40" s="138" t="s">
        <v>818</v>
      </c>
      <c r="C40" s="139" t="s">
        <v>2116</v>
      </c>
      <c r="D40" s="140" t="s">
        <v>967</v>
      </c>
      <c r="E40" s="141">
        <v>45616</v>
      </c>
      <c r="F40" s="142" t="s">
        <v>2108</v>
      </c>
    </row>
    <row r="41" spans="1:6" ht="264">
      <c r="A41" s="137">
        <v>38</v>
      </c>
      <c r="B41" s="138" t="s">
        <v>818</v>
      </c>
      <c r="C41" s="139" t="s">
        <v>2116</v>
      </c>
      <c r="D41" s="140" t="s">
        <v>1039</v>
      </c>
      <c r="E41" s="141">
        <v>45616</v>
      </c>
      <c r="F41" s="142" t="s">
        <v>2108</v>
      </c>
    </row>
    <row r="42" spans="1:6" ht="120">
      <c r="A42" s="137">
        <v>39</v>
      </c>
      <c r="B42" s="138" t="s">
        <v>818</v>
      </c>
      <c r="C42" s="139" t="s">
        <v>966</v>
      </c>
      <c r="D42" s="140" t="s">
        <v>1056</v>
      </c>
      <c r="E42" s="141">
        <v>45616</v>
      </c>
      <c r="F42" s="142" t="s">
        <v>2108</v>
      </c>
    </row>
    <row r="43" spans="1:6" ht="132">
      <c r="A43" s="137">
        <v>40</v>
      </c>
      <c r="B43" s="138" t="s">
        <v>818</v>
      </c>
      <c r="C43" s="139" t="s">
        <v>2117</v>
      </c>
      <c r="D43" s="140" t="s">
        <v>2118</v>
      </c>
      <c r="E43" s="141">
        <v>45616</v>
      </c>
      <c r="F43" s="142" t="s">
        <v>2108</v>
      </c>
    </row>
    <row r="44" spans="1:6" ht="96">
      <c r="A44" s="137">
        <v>41</v>
      </c>
      <c r="B44" s="138" t="s">
        <v>818</v>
      </c>
      <c r="C44" s="139" t="s">
        <v>2119</v>
      </c>
      <c r="D44" s="140" t="s">
        <v>2120</v>
      </c>
      <c r="E44" s="141">
        <v>45630</v>
      </c>
      <c r="F44" s="142" t="s">
        <v>2108</v>
      </c>
    </row>
    <row r="45" spans="1:6" ht="48">
      <c r="A45" s="137">
        <v>42</v>
      </c>
      <c r="B45" s="138" t="s">
        <v>818</v>
      </c>
      <c r="C45" s="139" t="s">
        <v>2119</v>
      </c>
      <c r="D45" s="140" t="s">
        <v>2122</v>
      </c>
      <c r="E45" s="141">
        <v>45637</v>
      </c>
      <c r="F45" s="142" t="s">
        <v>2098</v>
      </c>
    </row>
    <row r="46" spans="1:6" ht="72">
      <c r="A46" s="137">
        <v>43</v>
      </c>
      <c r="B46" s="138" t="s">
        <v>818</v>
      </c>
      <c r="C46" s="139" t="s">
        <v>2123</v>
      </c>
      <c r="D46" s="140" t="s">
        <v>2124</v>
      </c>
      <c r="E46" s="141">
        <v>45638</v>
      </c>
      <c r="F46" s="142" t="s">
        <v>2098</v>
      </c>
    </row>
    <row r="47" spans="1:6" ht="120">
      <c r="A47" s="137">
        <v>44</v>
      </c>
      <c r="B47" s="138" t="s">
        <v>818</v>
      </c>
      <c r="C47" s="139" t="s">
        <v>2125</v>
      </c>
      <c r="D47" s="140" t="s">
        <v>2126</v>
      </c>
      <c r="E47" s="141">
        <v>45638</v>
      </c>
      <c r="F47" s="142" t="s">
        <v>2098</v>
      </c>
    </row>
    <row r="48" spans="1:6" ht="48">
      <c r="A48" s="137">
        <v>45</v>
      </c>
      <c r="B48" s="138" t="s">
        <v>818</v>
      </c>
      <c r="C48" s="139" t="s">
        <v>2127</v>
      </c>
      <c r="D48" s="140" t="s">
        <v>2128</v>
      </c>
      <c r="E48" s="141">
        <v>45646</v>
      </c>
      <c r="F48" s="142" t="s">
        <v>2098</v>
      </c>
    </row>
    <row r="49" spans="1:6" ht="36">
      <c r="A49" s="137">
        <v>46</v>
      </c>
      <c r="B49" s="138" t="s">
        <v>818</v>
      </c>
      <c r="C49" s="139" t="s">
        <v>2130</v>
      </c>
      <c r="D49" s="140" t="s">
        <v>2132</v>
      </c>
      <c r="E49" s="141">
        <v>45651</v>
      </c>
      <c r="F49" s="142" t="s">
        <v>2108</v>
      </c>
    </row>
    <row r="50" spans="1:6" ht="48">
      <c r="A50" s="137">
        <v>47</v>
      </c>
      <c r="B50" s="138" t="s">
        <v>818</v>
      </c>
      <c r="C50" s="139" t="s">
        <v>2137</v>
      </c>
      <c r="D50" s="140" t="s">
        <v>2138</v>
      </c>
      <c r="E50" s="141">
        <v>45653</v>
      </c>
      <c r="F50" s="142" t="s">
        <v>2098</v>
      </c>
    </row>
    <row r="51" spans="1:6" ht="132">
      <c r="A51" s="137">
        <v>48</v>
      </c>
      <c r="B51" s="138" t="s">
        <v>818</v>
      </c>
      <c r="C51" s="139" t="s">
        <v>2139</v>
      </c>
      <c r="D51" s="140" t="s">
        <v>2144</v>
      </c>
      <c r="E51" s="141">
        <v>45654</v>
      </c>
      <c r="F51" s="142" t="s">
        <v>2098</v>
      </c>
    </row>
    <row r="52" spans="1:6" ht="82.9" customHeight="1">
      <c r="A52" s="137">
        <v>49</v>
      </c>
      <c r="B52" s="138" t="s">
        <v>818</v>
      </c>
      <c r="C52" s="139" t="s">
        <v>2146</v>
      </c>
      <c r="D52" s="140" t="s">
        <v>2192</v>
      </c>
      <c r="E52" s="141">
        <v>45663</v>
      </c>
      <c r="F52" s="142" t="s">
        <v>2147</v>
      </c>
    </row>
    <row r="53" spans="1:6" ht="88.15" customHeight="1">
      <c r="A53" s="137">
        <v>50</v>
      </c>
      <c r="B53" s="138" t="s">
        <v>818</v>
      </c>
      <c r="C53" s="139" t="s">
        <v>2146</v>
      </c>
      <c r="D53" s="140" t="s">
        <v>2156</v>
      </c>
      <c r="E53" s="141">
        <v>45673</v>
      </c>
      <c r="F53" s="142" t="s">
        <v>2108</v>
      </c>
    </row>
    <row r="54" spans="1:6" ht="39" customHeight="1">
      <c r="A54" s="110">
        <f t="shared" ref="A54:A75" si="0">ROW()-3</f>
        <v>51</v>
      </c>
      <c r="B54" s="138" t="s">
        <v>818</v>
      </c>
      <c r="C54" s="139" t="s">
        <v>2157</v>
      </c>
      <c r="D54" s="140" t="s">
        <v>2158</v>
      </c>
      <c r="E54" s="141">
        <v>45691</v>
      </c>
      <c r="F54" s="142" t="s">
        <v>2108</v>
      </c>
    </row>
    <row r="55" spans="1:6" ht="36">
      <c r="A55" s="110">
        <f t="shared" si="0"/>
        <v>52</v>
      </c>
      <c r="B55" s="138" t="s">
        <v>818</v>
      </c>
      <c r="C55" s="139" t="s">
        <v>2159</v>
      </c>
      <c r="D55" s="140" t="s">
        <v>2160</v>
      </c>
      <c r="E55" s="141">
        <v>45692</v>
      </c>
      <c r="F55" s="142" t="s">
        <v>2098</v>
      </c>
    </row>
    <row r="56" spans="1:6" ht="36">
      <c r="A56" s="110">
        <f t="shared" si="0"/>
        <v>53</v>
      </c>
      <c r="B56" s="138" t="s">
        <v>818</v>
      </c>
      <c r="C56" s="139" t="s">
        <v>2161</v>
      </c>
      <c r="D56" s="140" t="s">
        <v>2162</v>
      </c>
      <c r="E56" s="141">
        <v>45715</v>
      </c>
      <c r="F56" s="142" t="s">
        <v>2098</v>
      </c>
    </row>
    <row r="57" spans="1:6" ht="48">
      <c r="A57" s="110">
        <f t="shared" si="0"/>
        <v>54</v>
      </c>
      <c r="B57" s="138" t="s">
        <v>818</v>
      </c>
      <c r="C57" s="139" t="s">
        <v>966</v>
      </c>
      <c r="D57" s="140" t="s">
        <v>2175</v>
      </c>
      <c r="E57" s="141">
        <v>45664</v>
      </c>
      <c r="F57" s="142" t="s">
        <v>1058</v>
      </c>
    </row>
    <row r="58" spans="1:6" ht="60">
      <c r="A58" s="110">
        <f t="shared" si="0"/>
        <v>55</v>
      </c>
      <c r="B58" s="138" t="s">
        <v>818</v>
      </c>
      <c r="C58" s="139" t="s">
        <v>2176</v>
      </c>
      <c r="D58" s="140" t="s">
        <v>2177</v>
      </c>
      <c r="E58" s="141">
        <v>45678</v>
      </c>
      <c r="F58" s="142" t="s">
        <v>2178</v>
      </c>
    </row>
    <row r="59" spans="1:6" ht="36">
      <c r="A59" s="110">
        <f t="shared" si="0"/>
        <v>56</v>
      </c>
      <c r="B59" s="138" t="s">
        <v>818</v>
      </c>
      <c r="C59" s="139" t="s">
        <v>2179</v>
      </c>
      <c r="D59" s="140" t="s">
        <v>2180</v>
      </c>
      <c r="E59" s="141">
        <v>45673</v>
      </c>
      <c r="F59" s="142" t="s">
        <v>1096</v>
      </c>
    </row>
    <row r="60" spans="1:6" ht="36">
      <c r="A60" s="110">
        <f t="shared" si="0"/>
        <v>57</v>
      </c>
      <c r="B60" s="138" t="s">
        <v>818</v>
      </c>
      <c r="C60" s="139" t="s">
        <v>2181</v>
      </c>
      <c r="D60" s="140" t="s">
        <v>2182</v>
      </c>
      <c r="E60" s="141">
        <v>45694</v>
      </c>
      <c r="F60" s="142" t="s">
        <v>1058</v>
      </c>
    </row>
    <row r="61" spans="1:6" ht="36">
      <c r="A61" s="110">
        <f t="shared" si="0"/>
        <v>58</v>
      </c>
      <c r="B61" s="138" t="s">
        <v>818</v>
      </c>
      <c r="C61" s="139" t="s">
        <v>2183</v>
      </c>
      <c r="D61" s="140" t="s">
        <v>2184</v>
      </c>
      <c r="E61" s="141" t="s">
        <v>2185</v>
      </c>
      <c r="F61" s="358" t="s">
        <v>2186</v>
      </c>
    </row>
    <row r="62" spans="1:6" ht="48">
      <c r="A62" s="110">
        <f t="shared" si="0"/>
        <v>59</v>
      </c>
      <c r="B62" s="138" t="s">
        <v>818</v>
      </c>
      <c r="C62" s="139" t="s">
        <v>2190</v>
      </c>
      <c r="D62" s="140" t="s">
        <v>2189</v>
      </c>
      <c r="E62" s="141">
        <v>45734</v>
      </c>
      <c r="F62" s="142" t="s">
        <v>2108</v>
      </c>
    </row>
    <row r="63" spans="1:6" ht="36">
      <c r="A63" s="110">
        <f t="shared" si="0"/>
        <v>60</v>
      </c>
      <c r="B63" s="138" t="s">
        <v>818</v>
      </c>
      <c r="C63" s="139" t="s">
        <v>2190</v>
      </c>
      <c r="D63" s="140" t="s">
        <v>2194</v>
      </c>
      <c r="E63" s="141">
        <v>45769</v>
      </c>
      <c r="F63" s="142" t="s">
        <v>2098</v>
      </c>
    </row>
    <row r="64" spans="1:6" ht="45.75" customHeight="1">
      <c r="A64" s="110">
        <f t="shared" si="0"/>
        <v>61</v>
      </c>
      <c r="B64" s="138" t="s">
        <v>818</v>
      </c>
      <c r="C64" s="139" t="s">
        <v>2208</v>
      </c>
      <c r="D64" s="140" t="s">
        <v>2207</v>
      </c>
      <c r="E64" s="141">
        <v>45826</v>
      </c>
      <c r="F64" s="142" t="s">
        <v>2195</v>
      </c>
    </row>
    <row r="65" spans="1:6" ht="36">
      <c r="A65" s="110">
        <f t="shared" si="0"/>
        <v>62</v>
      </c>
      <c r="B65" s="138" t="s">
        <v>818</v>
      </c>
      <c r="C65" s="139" t="s">
        <v>2196</v>
      </c>
      <c r="D65" s="140" t="s">
        <v>2197</v>
      </c>
      <c r="E65" s="141">
        <v>45771</v>
      </c>
      <c r="F65" s="358" t="s">
        <v>1058</v>
      </c>
    </row>
    <row r="66" spans="1:6" ht="24">
      <c r="A66" s="110">
        <f t="shared" si="0"/>
        <v>63</v>
      </c>
      <c r="B66" s="138" t="s">
        <v>818</v>
      </c>
      <c r="C66" s="139" t="s">
        <v>2209</v>
      </c>
      <c r="D66" s="140" t="s">
        <v>2199</v>
      </c>
      <c r="E66" s="141">
        <v>45828</v>
      </c>
      <c r="F66" s="142" t="s">
        <v>2195</v>
      </c>
    </row>
    <row r="67" spans="1:6" ht="72">
      <c r="A67" s="110">
        <f t="shared" si="0"/>
        <v>64</v>
      </c>
      <c r="B67" s="138" t="s">
        <v>818</v>
      </c>
      <c r="C67" s="139" t="s">
        <v>2203</v>
      </c>
      <c r="D67" s="140" t="s">
        <v>2204</v>
      </c>
      <c r="E67" s="141">
        <v>45831</v>
      </c>
      <c r="F67" s="142" t="s">
        <v>2205</v>
      </c>
    </row>
    <row r="68" spans="1:6" ht="120">
      <c r="A68" s="110">
        <f t="shared" si="0"/>
        <v>65</v>
      </c>
      <c r="B68" s="138" t="s">
        <v>818</v>
      </c>
      <c r="C68" s="139" t="s">
        <v>2210</v>
      </c>
      <c r="D68" s="140" t="s">
        <v>2257</v>
      </c>
      <c r="E68" s="141">
        <v>45882</v>
      </c>
      <c r="F68" s="142" t="s">
        <v>2195</v>
      </c>
    </row>
    <row r="69" spans="1:6" ht="312">
      <c r="A69" s="110">
        <f t="shared" si="0"/>
        <v>66</v>
      </c>
      <c r="B69" s="138" t="s">
        <v>818</v>
      </c>
      <c r="C69" s="139" t="s">
        <v>2211</v>
      </c>
      <c r="D69" s="140" t="s">
        <v>2244</v>
      </c>
      <c r="E69" s="141">
        <v>45882</v>
      </c>
      <c r="F69" s="142" t="s">
        <v>2195</v>
      </c>
    </row>
    <row r="70" spans="1:6" ht="64.900000000000006" customHeight="1">
      <c r="A70" s="110">
        <f t="shared" si="0"/>
        <v>67</v>
      </c>
      <c r="B70" s="138" t="s">
        <v>818</v>
      </c>
      <c r="C70" s="139" t="s">
        <v>2256</v>
      </c>
      <c r="D70" s="140" t="s">
        <v>2255</v>
      </c>
      <c r="E70" s="141">
        <v>45890</v>
      </c>
      <c r="F70" s="142" t="s">
        <v>2147</v>
      </c>
    </row>
    <row r="71" spans="1:6" ht="40.5" customHeight="1">
      <c r="A71" s="110">
        <f t="shared" si="0"/>
        <v>68</v>
      </c>
      <c r="B71" s="138" t="s">
        <v>818</v>
      </c>
      <c r="C71" s="139" t="s">
        <v>2259</v>
      </c>
      <c r="D71" s="140" t="s">
        <v>2258</v>
      </c>
      <c r="E71" s="141">
        <v>45957</v>
      </c>
      <c r="F71" s="142" t="s">
        <v>2195</v>
      </c>
    </row>
    <row r="72" spans="1:6" ht="192">
      <c r="A72" s="110">
        <f t="shared" si="0"/>
        <v>69</v>
      </c>
      <c r="B72" s="138" t="s">
        <v>818</v>
      </c>
      <c r="C72" s="139" t="s">
        <v>2256</v>
      </c>
      <c r="D72" s="140" t="s">
        <v>2283</v>
      </c>
      <c r="E72" s="141">
        <v>46119</v>
      </c>
      <c r="F72" s="142" t="s">
        <v>2282</v>
      </c>
    </row>
    <row r="73" spans="1:6" ht="108">
      <c r="A73" s="110">
        <f t="shared" si="0"/>
        <v>70</v>
      </c>
      <c r="B73" s="138" t="s">
        <v>818</v>
      </c>
      <c r="C73" s="139" t="s">
        <v>2284</v>
      </c>
      <c r="D73" s="140" t="s">
        <v>2285</v>
      </c>
      <c r="E73" s="141">
        <v>46125</v>
      </c>
      <c r="F73" s="142" t="s">
        <v>2147</v>
      </c>
    </row>
    <row r="74" spans="1:6" ht="96">
      <c r="A74" s="110">
        <f t="shared" si="0"/>
        <v>71</v>
      </c>
      <c r="B74" s="116" t="s">
        <v>818</v>
      </c>
      <c r="C74" s="117" t="s">
        <v>2384</v>
      </c>
      <c r="D74" s="19" t="s">
        <v>2385</v>
      </c>
      <c r="E74" s="118">
        <v>46252</v>
      </c>
      <c r="F74" s="119" t="s">
        <v>2282</v>
      </c>
    </row>
    <row r="75" spans="1:6">
      <c r="A75" s="110">
        <f t="shared" si="0"/>
        <v>72</v>
      </c>
      <c r="B75" s="116"/>
      <c r="C75" s="117"/>
      <c r="D75" s="19"/>
      <c r="E75" s="118"/>
      <c r="F75" s="119"/>
    </row>
  </sheetData>
  <customSheetViews>
    <customSheetView guid="{41A6F6ED-3982-4919-BC9A-6F2592FC85B2}"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1"/>
      <headerFooter alignWithMargins="0">
        <oddFooter>&amp;L&amp;8&amp;F&amp;C&amp;8&amp;P&amp;R&amp;8© NTT DATA Getronics Corporation</oddFooter>
      </headerFooter>
    </customSheetView>
    <customSheetView guid="{549ABE1E-E963-4443-A258-999BB6BCA479}"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2"/>
      <headerFooter alignWithMargins="0">
        <oddFooter>&amp;L&amp;8&amp;F&amp;C&amp;8&amp;P&amp;R&amp;8© NTT DATA Getronics Corporation</oddFooter>
      </headerFooter>
    </customSheetView>
  </customSheetViews>
  <phoneticPr fontId="3"/>
  <pageMargins left="0.39370078740157483" right="0.39370078740157483" top="0.39370078740157483" bottom="0.39370078740157483" header="0.11811023622047245" footer="7.874015748031496E-2"/>
  <pageSetup paperSize="9" scale="86" fitToHeight="0" orientation="landscape" r:id="rId3"/>
  <headerFooter alignWithMargins="0">
    <oddFooter>&amp;L&amp;8&amp;F&amp;C&amp;8&amp;P&amp;R&amp;8© NTT DATA Getronics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H41"/>
  <sheetViews>
    <sheetView view="pageBreakPreview" zoomScaleNormal="100" zoomScaleSheetLayoutView="100" workbookViewId="0">
      <selection activeCell="D33" sqref="D33"/>
    </sheetView>
  </sheetViews>
  <sheetFormatPr defaultColWidth="8.85546875" defaultRowHeight="12"/>
  <cols>
    <col min="1" max="1" width="2.5703125" style="2" customWidth="1"/>
    <col min="2" max="2" width="3.5703125" style="2" bestFit="1" customWidth="1"/>
    <col min="3" max="3" width="36" style="2" customWidth="1"/>
    <col min="4" max="4" width="32.140625" style="2" bestFit="1" customWidth="1"/>
    <col min="5" max="5" width="5.5703125" style="2" bestFit="1" customWidth="1"/>
    <col min="6" max="7" width="8.85546875" style="2"/>
    <col min="8" max="8" width="60.85546875" style="2" bestFit="1" customWidth="1"/>
    <col min="9" max="9" width="2.5703125" style="2" customWidth="1"/>
    <col min="10" max="16384" width="8.85546875" style="2"/>
  </cols>
  <sheetData>
    <row r="1" spans="2:8" ht="12.75" thickBot="1">
      <c r="E1" s="2" t="s">
        <v>1102</v>
      </c>
    </row>
    <row r="2" spans="2:8" ht="12.75" thickBot="1">
      <c r="B2" s="362" t="s">
        <v>217</v>
      </c>
      <c r="C2" s="363"/>
      <c r="D2" s="363"/>
      <c r="E2" s="85" t="s">
        <v>1099</v>
      </c>
      <c r="F2" s="85" t="s">
        <v>1066</v>
      </c>
      <c r="G2" s="85" t="s">
        <v>1067</v>
      </c>
      <c r="H2" s="85" t="s">
        <v>1065</v>
      </c>
    </row>
    <row r="3" spans="2:8">
      <c r="B3" s="86">
        <v>1</v>
      </c>
      <c r="C3" s="23" t="s">
        <v>218</v>
      </c>
      <c r="D3" s="24" t="s">
        <v>878</v>
      </c>
      <c r="E3" s="176" t="s">
        <v>1068</v>
      </c>
      <c r="F3" s="87" t="s">
        <v>1068</v>
      </c>
      <c r="G3" s="87"/>
      <c r="H3" s="88" t="s">
        <v>821</v>
      </c>
    </row>
    <row r="4" spans="2:8">
      <c r="B4" s="89">
        <v>2</v>
      </c>
      <c r="C4" s="21" t="s">
        <v>219</v>
      </c>
      <c r="D4" s="25" t="s">
        <v>220</v>
      </c>
      <c r="E4" s="177" t="s">
        <v>1068</v>
      </c>
      <c r="F4" s="90" t="s">
        <v>1068</v>
      </c>
      <c r="G4" s="90"/>
      <c r="H4" s="91" t="s">
        <v>876</v>
      </c>
    </row>
    <row r="5" spans="2:8">
      <c r="B5" s="89">
        <v>3</v>
      </c>
      <c r="C5" s="21" t="s">
        <v>221</v>
      </c>
      <c r="D5" s="25" t="s">
        <v>222</v>
      </c>
      <c r="E5" s="177" t="s">
        <v>1068</v>
      </c>
      <c r="F5" s="90" t="s">
        <v>1068</v>
      </c>
      <c r="G5" s="90"/>
      <c r="H5" s="91" t="s">
        <v>876</v>
      </c>
    </row>
    <row r="6" spans="2:8">
      <c r="B6" s="89">
        <v>4</v>
      </c>
      <c r="C6" s="21" t="s">
        <v>223</v>
      </c>
      <c r="D6" s="25" t="s">
        <v>224</v>
      </c>
      <c r="E6" s="177" t="s">
        <v>1068</v>
      </c>
      <c r="F6" s="90" t="s">
        <v>1068</v>
      </c>
      <c r="G6" s="90"/>
      <c r="H6" s="91" t="s">
        <v>876</v>
      </c>
    </row>
    <row r="7" spans="2:8">
      <c r="B7" s="89">
        <v>5</v>
      </c>
      <c r="C7" s="21" t="s">
        <v>225</v>
      </c>
      <c r="D7" s="22" t="s">
        <v>879</v>
      </c>
      <c r="E7" s="176" t="s">
        <v>1068</v>
      </c>
      <c r="F7" s="87" t="s">
        <v>1068</v>
      </c>
      <c r="G7" s="87" t="s">
        <v>1068</v>
      </c>
      <c r="H7" s="88" t="s">
        <v>821</v>
      </c>
    </row>
    <row r="8" spans="2:8">
      <c r="B8" s="89">
        <v>6</v>
      </c>
      <c r="C8" s="21" t="s">
        <v>226</v>
      </c>
      <c r="D8" s="25" t="s">
        <v>227</v>
      </c>
      <c r="E8" s="177" t="s">
        <v>1068</v>
      </c>
      <c r="F8" s="90" t="s">
        <v>1068</v>
      </c>
      <c r="G8" s="90"/>
      <c r="H8" s="91" t="s">
        <v>876</v>
      </c>
    </row>
    <row r="9" spans="2:8">
      <c r="B9" s="89">
        <v>7</v>
      </c>
      <c r="C9" s="21" t="s">
        <v>228</v>
      </c>
      <c r="D9" s="25" t="s">
        <v>229</v>
      </c>
      <c r="E9" s="177" t="s">
        <v>1068</v>
      </c>
      <c r="F9" s="90" t="s">
        <v>1068</v>
      </c>
      <c r="G9" s="90"/>
      <c r="H9" s="91" t="s">
        <v>822</v>
      </c>
    </row>
    <row r="10" spans="2:8">
      <c r="B10" s="89">
        <v>8</v>
      </c>
      <c r="C10" s="21" t="s">
        <v>230</v>
      </c>
      <c r="D10" s="25" t="s">
        <v>56</v>
      </c>
      <c r="E10" s="177" t="s">
        <v>1068</v>
      </c>
      <c r="F10" s="90" t="s">
        <v>1068</v>
      </c>
      <c r="G10" s="90"/>
      <c r="H10" s="91" t="s">
        <v>822</v>
      </c>
    </row>
    <row r="11" spans="2:8">
      <c r="B11" s="89">
        <v>9</v>
      </c>
      <c r="C11" s="21" t="s">
        <v>231</v>
      </c>
      <c r="D11" s="25" t="s">
        <v>77</v>
      </c>
      <c r="E11" s="177" t="s">
        <v>1068</v>
      </c>
      <c r="F11" s="90" t="s">
        <v>1068</v>
      </c>
      <c r="G11" s="90"/>
      <c r="H11" s="91" t="s">
        <v>822</v>
      </c>
    </row>
    <row r="12" spans="2:8">
      <c r="B12" s="89">
        <v>10</v>
      </c>
      <c r="C12" s="21" t="s">
        <v>232</v>
      </c>
      <c r="D12" s="22" t="s">
        <v>880</v>
      </c>
      <c r="E12" s="176" t="s">
        <v>1068</v>
      </c>
      <c r="F12" s="87" t="s">
        <v>1068</v>
      </c>
      <c r="G12" s="87"/>
      <c r="H12" s="88" t="s">
        <v>844</v>
      </c>
    </row>
    <row r="13" spans="2:8">
      <c r="B13" s="89">
        <v>11</v>
      </c>
      <c r="C13" s="21" t="s">
        <v>233</v>
      </c>
      <c r="D13" s="22" t="s">
        <v>881</v>
      </c>
      <c r="E13" s="176" t="s">
        <v>1068</v>
      </c>
      <c r="F13" s="87" t="s">
        <v>1068</v>
      </c>
      <c r="G13" s="87"/>
      <c r="H13" s="88" t="s">
        <v>821</v>
      </c>
    </row>
    <row r="14" spans="2:8">
      <c r="B14" s="92">
        <v>12</v>
      </c>
      <c r="C14" s="6" t="s">
        <v>234</v>
      </c>
      <c r="D14" s="13" t="s">
        <v>882</v>
      </c>
      <c r="E14" s="178"/>
      <c r="F14" s="93" t="s">
        <v>1068</v>
      </c>
      <c r="G14" s="93" t="s">
        <v>1077</v>
      </c>
      <c r="H14" s="94" t="s">
        <v>821</v>
      </c>
    </row>
    <row r="15" spans="2:8">
      <c r="B15" s="92">
        <v>13</v>
      </c>
      <c r="C15" s="6" t="s">
        <v>235</v>
      </c>
      <c r="D15" s="13" t="s">
        <v>883</v>
      </c>
      <c r="E15" s="178"/>
      <c r="F15" s="93" t="s">
        <v>1068</v>
      </c>
      <c r="G15" s="93"/>
      <c r="H15" s="94" t="s">
        <v>821</v>
      </c>
    </row>
    <row r="16" spans="2:8">
      <c r="B16" s="89">
        <v>14</v>
      </c>
      <c r="C16" s="21" t="s">
        <v>236</v>
      </c>
      <c r="D16" s="95" t="s">
        <v>884</v>
      </c>
      <c r="E16" s="176" t="s">
        <v>1068</v>
      </c>
      <c r="F16" s="87" t="s">
        <v>1068</v>
      </c>
      <c r="G16" s="87"/>
      <c r="H16" s="88" t="s">
        <v>844</v>
      </c>
    </row>
    <row r="17" spans="2:8">
      <c r="B17" s="92">
        <v>15</v>
      </c>
      <c r="C17" s="6" t="s">
        <v>237</v>
      </c>
      <c r="D17" s="13" t="s">
        <v>885</v>
      </c>
      <c r="E17" s="178"/>
      <c r="F17" s="93" t="s">
        <v>1068</v>
      </c>
      <c r="G17" s="93" t="s">
        <v>1077</v>
      </c>
      <c r="H17" s="94" t="s">
        <v>821</v>
      </c>
    </row>
    <row r="18" spans="2:8">
      <c r="B18" s="92">
        <v>16</v>
      </c>
      <c r="C18" s="6" t="s">
        <v>238</v>
      </c>
      <c r="D18" s="13" t="s">
        <v>886</v>
      </c>
      <c r="E18" s="178"/>
      <c r="F18" s="93" t="s">
        <v>1068</v>
      </c>
      <c r="G18" s="93"/>
      <c r="H18" s="94" t="s">
        <v>821</v>
      </c>
    </row>
    <row r="19" spans="2:8">
      <c r="B19" s="89">
        <v>17</v>
      </c>
      <c r="C19" s="21" t="s">
        <v>239</v>
      </c>
      <c r="D19" s="22" t="s">
        <v>887</v>
      </c>
      <c r="E19" s="176" t="s">
        <v>1068</v>
      </c>
      <c r="F19" s="87" t="s">
        <v>1068</v>
      </c>
      <c r="G19" s="87"/>
      <c r="H19" s="88" t="s">
        <v>821</v>
      </c>
    </row>
    <row r="20" spans="2:8">
      <c r="B20" s="89">
        <v>18</v>
      </c>
      <c r="C20" s="21" t="s">
        <v>240</v>
      </c>
      <c r="D20" s="22" t="s">
        <v>888</v>
      </c>
      <c r="E20" s="176" t="s">
        <v>1068</v>
      </c>
      <c r="F20" s="87" t="s">
        <v>1068</v>
      </c>
      <c r="G20" s="87"/>
      <c r="H20" s="88" t="s">
        <v>821</v>
      </c>
    </row>
    <row r="21" spans="2:8">
      <c r="B21" s="89">
        <v>19</v>
      </c>
      <c r="C21" s="21" t="s">
        <v>242</v>
      </c>
      <c r="D21" s="22" t="s">
        <v>243</v>
      </c>
      <c r="E21" s="177" t="s">
        <v>1068</v>
      </c>
      <c r="F21" s="90" t="s">
        <v>1068</v>
      </c>
      <c r="G21" s="90"/>
      <c r="H21" s="91" t="s">
        <v>822</v>
      </c>
    </row>
    <row r="22" spans="2:8">
      <c r="B22" s="92">
        <v>20</v>
      </c>
      <c r="C22" s="6" t="s">
        <v>256</v>
      </c>
      <c r="D22" s="13" t="s">
        <v>889</v>
      </c>
      <c r="E22" s="178"/>
      <c r="F22" s="93" t="s">
        <v>1068</v>
      </c>
      <c r="G22" s="93"/>
      <c r="H22" s="94" t="s">
        <v>821</v>
      </c>
    </row>
    <row r="23" spans="2:8">
      <c r="B23" s="92">
        <v>21</v>
      </c>
      <c r="C23" s="6" t="s">
        <v>380</v>
      </c>
      <c r="D23" s="13" t="s">
        <v>890</v>
      </c>
      <c r="E23" s="102"/>
      <c r="F23" s="93" t="s">
        <v>1068</v>
      </c>
      <c r="G23" s="96"/>
      <c r="H23" s="97" t="s">
        <v>858</v>
      </c>
    </row>
    <row r="24" spans="2:8">
      <c r="B24" s="92">
        <v>22</v>
      </c>
      <c r="C24" s="6" t="s">
        <v>439</v>
      </c>
      <c r="D24" s="13" t="s">
        <v>891</v>
      </c>
      <c r="E24" s="178"/>
      <c r="F24" s="93" t="s">
        <v>1068</v>
      </c>
      <c r="G24" s="93"/>
      <c r="H24" s="94" t="s">
        <v>821</v>
      </c>
    </row>
    <row r="25" spans="2:8">
      <c r="B25" s="92">
        <v>23</v>
      </c>
      <c r="C25" s="6" t="s">
        <v>382</v>
      </c>
      <c r="D25" s="13" t="s">
        <v>1140</v>
      </c>
      <c r="E25" s="178"/>
      <c r="F25" s="93" t="s">
        <v>1068</v>
      </c>
      <c r="G25" s="93" t="s">
        <v>1077</v>
      </c>
      <c r="H25" s="94" t="s">
        <v>821</v>
      </c>
    </row>
    <row r="26" spans="2:8">
      <c r="B26" s="92">
        <v>24</v>
      </c>
      <c r="C26" s="6" t="s">
        <v>387</v>
      </c>
      <c r="D26" s="13" t="s">
        <v>892</v>
      </c>
      <c r="E26" s="178"/>
      <c r="F26" s="93" t="s">
        <v>1068</v>
      </c>
      <c r="G26" s="93"/>
      <c r="H26" s="94" t="s">
        <v>821</v>
      </c>
    </row>
    <row r="27" spans="2:8">
      <c r="B27" s="92">
        <v>25</v>
      </c>
      <c r="C27" s="6" t="s">
        <v>388</v>
      </c>
      <c r="D27" s="13" t="s">
        <v>893</v>
      </c>
      <c r="E27" s="178"/>
      <c r="F27" s="93" t="s">
        <v>1068</v>
      </c>
      <c r="G27" s="93"/>
      <c r="H27" s="94" t="s">
        <v>821</v>
      </c>
    </row>
    <row r="28" spans="2:8">
      <c r="B28" s="92">
        <v>26</v>
      </c>
      <c r="C28" s="6" t="s">
        <v>389</v>
      </c>
      <c r="D28" s="13" t="s">
        <v>894</v>
      </c>
      <c r="E28" s="178"/>
      <c r="F28" s="93" t="s">
        <v>1068</v>
      </c>
      <c r="G28" s="93" t="s">
        <v>1077</v>
      </c>
      <c r="H28" s="94" t="s">
        <v>821</v>
      </c>
    </row>
    <row r="29" spans="2:8">
      <c r="B29" s="92">
        <v>27</v>
      </c>
      <c r="C29" s="6" t="s">
        <v>495</v>
      </c>
      <c r="D29" s="13" t="s">
        <v>864</v>
      </c>
      <c r="E29" s="178"/>
      <c r="F29" s="93" t="s">
        <v>1068</v>
      </c>
      <c r="G29" s="93"/>
      <c r="H29" s="94" t="s">
        <v>821</v>
      </c>
    </row>
    <row r="30" spans="2:8">
      <c r="B30" s="92">
        <v>28</v>
      </c>
      <c r="C30" s="6" t="s">
        <v>554</v>
      </c>
      <c r="D30" s="13" t="s">
        <v>895</v>
      </c>
      <c r="E30" s="178"/>
      <c r="F30" s="93" t="s">
        <v>1068</v>
      </c>
      <c r="G30" s="93" t="s">
        <v>1077</v>
      </c>
      <c r="H30" s="94" t="s">
        <v>821</v>
      </c>
    </row>
    <row r="31" spans="2:8">
      <c r="B31" s="98">
        <v>29</v>
      </c>
      <c r="C31" s="7" t="s">
        <v>558</v>
      </c>
      <c r="D31" s="12" t="s">
        <v>896</v>
      </c>
      <c r="E31" s="178"/>
      <c r="F31" s="93" t="s">
        <v>1068</v>
      </c>
      <c r="G31" s="93"/>
      <c r="H31" s="94" t="s">
        <v>869</v>
      </c>
    </row>
    <row r="32" spans="2:8">
      <c r="B32" s="92">
        <v>30</v>
      </c>
      <c r="C32" s="6" t="s">
        <v>559</v>
      </c>
      <c r="D32" s="13" t="s">
        <v>897</v>
      </c>
      <c r="E32" s="178"/>
      <c r="F32" s="93" t="s">
        <v>1068</v>
      </c>
      <c r="G32" s="93"/>
      <c r="H32" s="94" t="s">
        <v>869</v>
      </c>
    </row>
    <row r="33" spans="2:8">
      <c r="B33" s="92">
        <v>31</v>
      </c>
      <c r="C33" s="6" t="s">
        <v>560</v>
      </c>
      <c r="D33" s="13" t="s">
        <v>898</v>
      </c>
      <c r="E33" s="178"/>
      <c r="F33" s="93" t="s">
        <v>1068</v>
      </c>
      <c r="G33" s="93"/>
      <c r="H33" s="94" t="s">
        <v>821</v>
      </c>
    </row>
    <row r="34" spans="2:8">
      <c r="B34" s="92">
        <v>32</v>
      </c>
      <c r="C34" s="6" t="s">
        <v>561</v>
      </c>
      <c r="D34" s="13" t="s">
        <v>899</v>
      </c>
      <c r="E34" s="102"/>
      <c r="F34" s="93" t="s">
        <v>1068</v>
      </c>
      <c r="G34" s="96"/>
      <c r="H34" s="97" t="s">
        <v>858</v>
      </c>
    </row>
    <row r="35" spans="2:8">
      <c r="B35" s="99">
        <v>33</v>
      </c>
      <c r="C35" s="8" t="s">
        <v>562</v>
      </c>
      <c r="D35" s="100" t="s">
        <v>900</v>
      </c>
      <c r="E35" s="102"/>
      <c r="F35" s="96" t="s">
        <v>1068</v>
      </c>
      <c r="G35" s="96"/>
      <c r="H35" s="97" t="s">
        <v>873</v>
      </c>
    </row>
    <row r="36" spans="2:8">
      <c r="B36" s="99">
        <v>34</v>
      </c>
      <c r="C36" s="8" t="s">
        <v>703</v>
      </c>
      <c r="D36" s="14" t="s">
        <v>901</v>
      </c>
      <c r="E36" s="179"/>
      <c r="F36" s="93" t="s">
        <v>1068</v>
      </c>
      <c r="G36" s="101"/>
      <c r="H36" s="97" t="s">
        <v>858</v>
      </c>
    </row>
    <row r="37" spans="2:8">
      <c r="B37" s="99">
        <v>35</v>
      </c>
      <c r="C37" s="8" t="s">
        <v>785</v>
      </c>
      <c r="D37" s="14" t="s">
        <v>791</v>
      </c>
      <c r="E37" s="179"/>
      <c r="F37" s="93" t="s">
        <v>1068</v>
      </c>
      <c r="G37" s="101"/>
      <c r="H37" s="97" t="s">
        <v>858</v>
      </c>
    </row>
    <row r="38" spans="2:8">
      <c r="B38" s="99">
        <v>36</v>
      </c>
      <c r="C38" s="8" t="s">
        <v>792</v>
      </c>
      <c r="D38" s="15" t="s">
        <v>793</v>
      </c>
      <c r="E38" s="102"/>
      <c r="F38" s="93" t="s">
        <v>1068</v>
      </c>
      <c r="G38" s="102"/>
      <c r="H38" s="103" t="s">
        <v>875</v>
      </c>
    </row>
    <row r="39" spans="2:8">
      <c r="B39" s="92">
        <v>37</v>
      </c>
      <c r="C39" s="20" t="s">
        <v>801</v>
      </c>
      <c r="D39" s="13" t="s">
        <v>798</v>
      </c>
      <c r="E39" s="102"/>
      <c r="F39" s="96" t="s">
        <v>1068</v>
      </c>
      <c r="G39" s="102"/>
      <c r="H39" s="103" t="s">
        <v>2174</v>
      </c>
    </row>
    <row r="40" spans="2:8">
      <c r="B40" s="92">
        <v>38</v>
      </c>
      <c r="C40" s="6" t="s">
        <v>1057</v>
      </c>
      <c r="D40" s="13" t="s">
        <v>1100</v>
      </c>
      <c r="E40" s="102"/>
      <c r="F40" s="96" t="s">
        <v>1068</v>
      </c>
      <c r="G40" s="96"/>
      <c r="H40" s="97" t="s">
        <v>822</v>
      </c>
    </row>
    <row r="41" spans="2:8" ht="12.75" thickBot="1">
      <c r="B41" s="180">
        <v>39</v>
      </c>
      <c r="C41" s="181" t="s">
        <v>952</v>
      </c>
      <c r="D41" s="182" t="s">
        <v>1101</v>
      </c>
      <c r="E41" s="183"/>
      <c r="F41" s="184" t="s">
        <v>1068</v>
      </c>
      <c r="G41" s="184"/>
      <c r="H41" s="185" t="s">
        <v>821</v>
      </c>
    </row>
  </sheetData>
  <customSheetViews>
    <customSheetView guid="{41A6F6ED-3982-4919-BC9A-6F2592FC85B2}">
      <pageMargins left="0.75" right="0.75" top="1" bottom="1" header="0.5" footer="0.5"/>
      <pageSetup paperSize="9" orientation="portrait" horizontalDpi="300" verticalDpi="300" r:id="rId1"/>
      <headerFooter alignWithMargins="0"/>
    </customSheetView>
    <customSheetView guid="{549ABE1E-E963-4443-A258-999BB6BCA479}">
      <pageMargins left="0.75" right="0.75" top="1" bottom="1" header="0.5" footer="0.5"/>
      <pageSetup paperSize="9" orientation="portrait" horizontalDpi="300" verticalDpi="300" r:id="rId2"/>
      <headerFooter alignWithMargins="0"/>
    </customSheetView>
  </customSheetViews>
  <mergeCells count="1">
    <mergeCell ref="B2:D2"/>
  </mergeCells>
  <phoneticPr fontId="3"/>
  <hyperlinks>
    <hyperlink ref="D3" location="'1_プロファイルマスタ'!A1" display="プロファイルマスタ" xr:uid="{00000000-0004-0000-0100-000000000000}"/>
    <hyperlink ref="D7" location="'5_部店マスタ'!A1" display="部店マスタ" xr:uid="{00000000-0004-0000-0100-000001000000}"/>
    <hyperlink ref="D12" location="'10_実行権限マスタ'!A1" display="実行権限マスタ" xr:uid="{00000000-0004-0000-0100-000002000000}"/>
    <hyperlink ref="D13" location="'11_プロファイル設定'!A1" display="プロファイル設定" xr:uid="{00000000-0004-0000-0100-000003000000}"/>
    <hyperlink ref="D14" location="'12_ファイル属性管理'!A1" display="ファイル属性管理" xr:uid="{00000000-0004-0000-0100-000004000000}"/>
    <hyperlink ref="D15" location="'13_ファイル属性設定'!A1" display="ファイル属性設定" xr:uid="{00000000-0004-0000-0100-000005000000}"/>
    <hyperlink ref="D17" location="'15_リスト発行元マスタ'!A1" display="リスト発行元マスタ" xr:uid="{00000000-0004-0000-0100-000006000000}"/>
    <hyperlink ref="D18" location="'16_リスト名マスタ'!A1" display="リスト名マスタ" xr:uid="{00000000-0004-0000-0100-000007000000}"/>
    <hyperlink ref="D20" location="'18_セキュリティ設定'!A1" display="セキュリティ設定" xr:uid="{00000000-0004-0000-0100-000008000000}"/>
    <hyperlink ref="D23" location="'21_リスト登録情報'!A1" display="リスト登録情報" xr:uid="{00000000-0004-0000-0100-000009000000}"/>
    <hyperlink ref="D24" location="'22_フィルタリング対象リストマスタ'!A1" display="フィルタリング対象リストマスタ" xr:uid="{00000000-0004-0000-0100-00000A000000}"/>
    <hyperlink ref="D25" location="'23_フィルタリング定義マスタ'!A1" display="フィルタリング定義マスタ" xr:uid="{00000000-0004-0000-0100-00000B000000}"/>
    <hyperlink ref="D28" location="'26_CIFファイルフィルタリング設定'!A1" display="CIFファイルフィルタリング設定" xr:uid="{00000000-0004-0000-0100-00000C000000}"/>
    <hyperlink ref="D31" location="'29_リスト権限マスタ'!A1" display="リスト権限マスタ" xr:uid="{00000000-0004-0000-0100-00000E000000}"/>
    <hyperlink ref="D32" location="'30_取引リスト表示管理'!A1" display="取引リスト表示管理" xr:uid="{00000000-0004-0000-0100-00000F000000}"/>
    <hyperlink ref="D33" location="'31_リスト補足管理'!A1" display="リスト補足管理" xr:uid="{00000000-0004-0000-0100-000010000000}"/>
    <hyperlink ref="D34" location="'32_リスト検索項目管理'!A1" display="リスト検索項目管理" xr:uid="{00000000-0004-0000-0100-000011000000}"/>
    <hyperlink ref="D36" location="'34_リスト処理属性管理'!A1" display="リスト処理属性管理" xr:uid="{00000000-0004-0000-0100-000013000000}"/>
    <hyperlink ref="D16" location="'14_通番管理'!A1" display="通番管理" xr:uid="{00000000-0004-0000-0100-000014000000}"/>
    <hyperlink ref="D19" location="'17_コード設定マスタ'!A1" display="コード設定マスタ" xr:uid="{00000000-0004-0000-0100-000015000000}"/>
    <hyperlink ref="D26" location="'24_リスト切替フィルタリング設定'!A1" display="リスト切替フィルタリング設定" xr:uid="{00000000-0004-0000-0100-000016000000}"/>
    <hyperlink ref="D38" location="'36_バッチフィルタリング中断管理'!A1" display="バッチフィルタリング中断管理" xr:uid="{00000000-0004-0000-0100-000017000000}"/>
    <hyperlink ref="D37" location="'35_リスト取込マスタ'!A1" display="リスト取込マスタ" xr:uid="{00000000-0004-0000-0100-000018000000}"/>
    <hyperlink ref="D39" location="'37_採番補助コード設定'!A1" display="採番補助コード設定" xr:uid="{00000000-0004-0000-0100-00001A000000}"/>
    <hyperlink ref="D22" location="'20_業務マスタ'!A1" display="業務マスタ" xr:uid="{28439918-2382-4B15-A7BB-886ACAE9E975}"/>
    <hyperlink ref="D27" location="'25_部店フィルタリング設定'!A1" display="部店フィルタリング設定" xr:uid="{A06C253D-FABA-4AEA-9E03-61FC26A3F3D4}"/>
    <hyperlink ref="D29" location="'27_分割文字列設定'!A1" display="分割文字列マスタ" xr:uid="{E6B30264-D229-4660-8667-D52A2EDCE5FF}"/>
    <hyperlink ref="D30" location="'28_シミュレーション定義マスタ'!A1" display="シミュレーション定義マスタ" xr:uid="{00000000-0004-0000-0100-00000D000000}"/>
    <hyperlink ref="D41" location="'39_IPアドレス管理'!A1" display="IPアドレス管理" xr:uid="{330327F0-2086-4066-8E79-08779C4930E3}"/>
    <hyperlink ref="D40" location="'38_運用ファイルアップロード管理'!A1" display="運用ファイルアップロード管理" xr:uid="{C77397D1-A36E-4B16-9620-9B9143F4B4E8}"/>
    <hyperlink ref="D21" location="'19_和暦西暦対応'!A1" display="和暦西暦対応" xr:uid="{C3C0313C-23F8-4DEA-B460-C7CFDFCE0599}"/>
  </hyperlinks>
  <pageMargins left="0.75" right="0.75" top="1" bottom="1" header="0.5" footer="0.5"/>
  <pageSetup paperSize="9" scale="80" fitToHeight="0" orientation="landscape" horizontalDpi="300" verticalDpi="300" r:id="rId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D13"/>
  <sheetViews>
    <sheetView view="pageBreakPreview" zoomScaleNormal="85" zoomScaleSheetLayoutView="100" workbookViewId="0">
      <pane ySplit="2" topLeftCell="A3" activePane="bottomLeft" state="frozen"/>
      <selection sqref="A1:E1"/>
      <selection pane="bottomLeft" sqref="A1:E1"/>
    </sheetView>
  </sheetViews>
  <sheetFormatPr defaultColWidth="9.140625" defaultRowHeight="12"/>
  <cols>
    <col min="1" max="1" width="12.85546875" style="194" customWidth="1"/>
    <col min="2" max="2" width="14.28515625" style="194" customWidth="1"/>
    <col min="3" max="3" width="21.140625" style="194" bestFit="1" customWidth="1"/>
    <col min="4" max="4" width="10.140625" style="194" bestFit="1" customWidth="1"/>
    <col min="5" max="5" width="19.85546875" style="194" bestFit="1" customWidth="1"/>
    <col min="6" max="6" width="13.7109375" style="194" bestFit="1" customWidth="1"/>
    <col min="7" max="7" width="13.7109375" style="214" bestFit="1" customWidth="1"/>
    <col min="8" max="8" width="7.5703125" style="194" bestFit="1" customWidth="1"/>
    <col min="9" max="9" width="10.5703125" style="194" bestFit="1" customWidth="1"/>
    <col min="10" max="10" width="53.42578125" style="194" bestFit="1" customWidth="1"/>
    <col min="11" max="11" width="10.140625" style="194" bestFit="1" customWidth="1"/>
    <col min="12" max="12" width="19.85546875" style="194" bestFit="1" customWidth="1"/>
    <col min="13" max="13" width="9.140625" style="194"/>
    <col min="14" max="14" width="12.5703125" style="194" bestFit="1" customWidth="1"/>
    <col min="15" max="15" width="13.5703125" style="194" bestFit="1" customWidth="1"/>
    <col min="16" max="16" width="8.85546875" style="194" bestFit="1" customWidth="1"/>
    <col min="17" max="17" width="87.42578125" style="194" customWidth="1"/>
    <col min="18" max="18" width="5.42578125" style="194" bestFit="1" customWidth="1"/>
    <col min="19" max="19" width="9.140625" style="194"/>
    <col min="20" max="20" width="7.85546875" style="194" bestFit="1" customWidth="1"/>
    <col min="21" max="22" width="10.5703125" style="194" bestFit="1" customWidth="1"/>
    <col min="23" max="23" width="10.140625" style="194" bestFit="1" customWidth="1"/>
    <col min="24" max="24" width="19.85546875" style="194" bestFit="1" customWidth="1"/>
    <col min="25" max="25" width="9.140625" style="194"/>
    <col min="26" max="26" width="10.85546875" style="194" customWidth="1"/>
    <col min="27" max="27" width="34.140625" style="194" customWidth="1"/>
    <col min="28" max="28" width="34.42578125" style="194" customWidth="1"/>
    <col min="29" max="29" width="10.42578125" style="194" customWidth="1"/>
    <col min="30" max="30" width="32.42578125" style="194" customWidth="1"/>
    <col min="31" max="16384" width="9.140625" style="194"/>
  </cols>
  <sheetData>
    <row r="1" spans="1:30" ht="13.5">
      <c r="A1" s="368" t="s">
        <v>0</v>
      </c>
      <c r="B1" s="369"/>
      <c r="C1" s="369"/>
      <c r="D1" s="369"/>
      <c r="E1" s="370"/>
      <c r="F1" s="192"/>
      <c r="G1" s="193" t="s">
        <v>1138</v>
      </c>
      <c r="H1" s="365" t="s">
        <v>2129</v>
      </c>
      <c r="I1" s="366"/>
      <c r="J1" s="366"/>
      <c r="K1" s="366"/>
      <c r="L1" s="367"/>
      <c r="N1" s="364" t="s">
        <v>205</v>
      </c>
      <c r="O1" s="364"/>
      <c r="P1" s="364"/>
      <c r="Q1" s="364"/>
      <c r="R1" s="364"/>
      <c r="T1" s="196" t="s">
        <v>2</v>
      </c>
      <c r="U1" s="196" t="s">
        <v>3</v>
      </c>
      <c r="V1" s="196" t="s">
        <v>4</v>
      </c>
      <c r="W1" s="196" t="s">
        <v>5</v>
      </c>
      <c r="X1" s="196" t="s">
        <v>6</v>
      </c>
      <c r="Z1" s="197"/>
    </row>
    <row r="2" spans="1:30">
      <c r="A2" s="198" t="s">
        <v>2</v>
      </c>
      <c r="B2" s="198" t="s">
        <v>3</v>
      </c>
      <c r="C2" s="198" t="s">
        <v>4</v>
      </c>
      <c r="D2" s="198" t="s">
        <v>5</v>
      </c>
      <c r="E2" s="198" t="s">
        <v>6</v>
      </c>
      <c r="F2" s="199" t="s">
        <v>1131</v>
      </c>
      <c r="G2" s="199" t="s">
        <v>813</v>
      </c>
      <c r="H2" s="198" t="s">
        <v>141</v>
      </c>
      <c r="I2" s="198" t="s">
        <v>719</v>
      </c>
      <c r="J2" s="198" t="s">
        <v>718</v>
      </c>
      <c r="K2" s="198" t="s">
        <v>720</v>
      </c>
      <c r="L2" s="198" t="s">
        <v>40</v>
      </c>
      <c r="N2" s="195" t="s">
        <v>814</v>
      </c>
      <c r="O2" s="195" t="s">
        <v>814</v>
      </c>
      <c r="P2" s="195" t="s">
        <v>814</v>
      </c>
      <c r="Q2" s="195" t="s">
        <v>815</v>
      </c>
      <c r="R2" s="195" t="s">
        <v>814</v>
      </c>
      <c r="T2" s="196" t="s">
        <v>815</v>
      </c>
      <c r="U2" s="196" t="s">
        <v>815</v>
      </c>
      <c r="V2" s="196" t="s">
        <v>815</v>
      </c>
      <c r="W2" s="196" t="s">
        <v>815</v>
      </c>
      <c r="X2" s="196" t="s">
        <v>815</v>
      </c>
      <c r="Z2" s="200"/>
      <c r="AA2" s="200"/>
      <c r="AB2" s="200"/>
      <c r="AC2" s="200"/>
      <c r="AD2" s="200"/>
    </row>
    <row r="3" spans="1:30">
      <c r="A3" s="201">
        <v>1</v>
      </c>
      <c r="B3" s="202" t="s">
        <v>7</v>
      </c>
      <c r="C3" s="201" t="s">
        <v>12</v>
      </c>
      <c r="D3" s="201" t="s">
        <v>13</v>
      </c>
      <c r="E3" s="203" t="s">
        <v>456</v>
      </c>
      <c r="F3" s="204" t="s">
        <v>1068</v>
      </c>
      <c r="G3" s="205" t="s">
        <v>15</v>
      </c>
      <c r="H3" s="201">
        <v>1</v>
      </c>
      <c r="I3" s="202" t="s">
        <v>7</v>
      </c>
      <c r="J3" s="201" t="s">
        <v>12</v>
      </c>
      <c r="K3" s="201" t="s">
        <v>13</v>
      </c>
      <c r="L3" s="203" t="s">
        <v>456</v>
      </c>
      <c r="N3" s="206" t="s">
        <v>208</v>
      </c>
      <c r="O3" s="207" t="s">
        <v>1</v>
      </c>
      <c r="P3" s="207" t="s">
        <v>206</v>
      </c>
      <c r="Q3" s="207" t="str">
        <f t="shared" ref="Q3:Q13" si="0">H3&amp;" , "&amp;"'"&amp;I3&amp;"'"&amp;" , "&amp;"'"&amp;J3&amp;"'"&amp;" , "&amp;"'"&amp;K3&amp;"'"&amp;" , "&amp;"to_timestamp('"&amp;L3&amp;"'"&amp;" , "&amp;"'yyyy/MM/dd hh24:mi:ss')"</f>
        <v>1 , '0001' , 'セキュリティ管理者' , 'K' , to_timestamp('2018/01/01 00:00:00' , 'yyyy/MM/dd hh24:mi:ss')</v>
      </c>
      <c r="R3" s="208" t="s">
        <v>207</v>
      </c>
      <c r="T3" s="209" t="b">
        <f t="shared" ref="T3:X13" si="1">IF(H3="","",EXACT(H3,Z3))</f>
        <v>0</v>
      </c>
      <c r="U3" s="209" t="b">
        <f t="shared" si="1"/>
        <v>0</v>
      </c>
      <c r="V3" s="209" t="b">
        <f t="shared" si="1"/>
        <v>0</v>
      </c>
      <c r="W3" s="209" t="b">
        <f t="shared" si="1"/>
        <v>0</v>
      </c>
      <c r="X3" s="209" t="b">
        <f t="shared" si="1"/>
        <v>0</v>
      </c>
      <c r="Z3" s="200"/>
      <c r="AA3" s="210"/>
      <c r="AB3" s="200"/>
      <c r="AC3" s="200"/>
      <c r="AD3" s="200"/>
    </row>
    <row r="4" spans="1:30">
      <c r="A4" s="211">
        <v>2</v>
      </c>
      <c r="B4" s="212" t="s">
        <v>8</v>
      </c>
      <c r="C4" s="211" t="s">
        <v>330</v>
      </c>
      <c r="D4" s="211" t="s">
        <v>13</v>
      </c>
      <c r="E4" s="213" t="s">
        <v>455</v>
      </c>
      <c r="F4" s="204" t="s">
        <v>1068</v>
      </c>
      <c r="G4" s="205" t="s">
        <v>43</v>
      </c>
      <c r="H4" s="211">
        <v>2</v>
      </c>
      <c r="I4" s="211" t="s">
        <v>8</v>
      </c>
      <c r="J4" s="211" t="s">
        <v>1153</v>
      </c>
      <c r="K4" s="211" t="s">
        <v>1154</v>
      </c>
      <c r="L4" s="211" t="s">
        <v>455</v>
      </c>
      <c r="N4" s="206" t="s">
        <v>208</v>
      </c>
      <c r="O4" s="207" t="s">
        <v>1</v>
      </c>
      <c r="P4" s="207" t="s">
        <v>206</v>
      </c>
      <c r="Q4" s="207" t="str">
        <f t="shared" si="0"/>
        <v>2 , '0002' , 'リスク管理部門（役席）' , 'K' , to_timestamp('2018/01/01 00:00:00' , 'yyyy/MM/dd hh24:mi:ss')</v>
      </c>
      <c r="R4" s="208" t="s">
        <v>207</v>
      </c>
      <c r="T4" s="209" t="b">
        <f t="shared" si="1"/>
        <v>0</v>
      </c>
      <c r="U4" s="209" t="b">
        <f t="shared" si="1"/>
        <v>0</v>
      </c>
      <c r="V4" s="209" t="b">
        <f t="shared" si="1"/>
        <v>0</v>
      </c>
      <c r="W4" s="209" t="b">
        <f t="shared" si="1"/>
        <v>0</v>
      </c>
      <c r="X4" s="209" t="b">
        <f t="shared" si="1"/>
        <v>0</v>
      </c>
      <c r="Z4" s="200"/>
      <c r="AA4" s="210"/>
      <c r="AB4" s="200"/>
      <c r="AC4" s="200"/>
      <c r="AD4" s="200"/>
    </row>
    <row r="5" spans="1:30">
      <c r="A5" s="211">
        <v>3</v>
      </c>
      <c r="B5" s="212" t="s">
        <v>9</v>
      </c>
      <c r="C5" s="211" t="s">
        <v>331</v>
      </c>
      <c r="D5" s="211" t="s">
        <v>14</v>
      </c>
      <c r="E5" s="213" t="s">
        <v>455</v>
      </c>
      <c r="F5" s="204" t="s">
        <v>1068</v>
      </c>
      <c r="G5" s="205" t="s">
        <v>43</v>
      </c>
      <c r="H5" s="211">
        <v>3</v>
      </c>
      <c r="I5" s="211" t="s">
        <v>9</v>
      </c>
      <c r="J5" s="211" t="s">
        <v>1155</v>
      </c>
      <c r="K5" s="211" t="s">
        <v>998</v>
      </c>
      <c r="L5" s="211" t="s">
        <v>455</v>
      </c>
      <c r="N5" s="206" t="s">
        <v>208</v>
      </c>
      <c r="O5" s="207" t="s">
        <v>1</v>
      </c>
      <c r="P5" s="207" t="s">
        <v>206</v>
      </c>
      <c r="Q5" s="207" t="str">
        <f t="shared" si="0"/>
        <v>3 , '0003' , 'リスク管理部門（担当）' , 'P' , to_timestamp('2018/01/01 00:00:00' , 'yyyy/MM/dd hh24:mi:ss')</v>
      </c>
      <c r="R5" s="208" t="s">
        <v>207</v>
      </c>
      <c r="T5" s="209" t="b">
        <f t="shared" si="1"/>
        <v>0</v>
      </c>
      <c r="U5" s="209" t="b">
        <f t="shared" si="1"/>
        <v>0</v>
      </c>
      <c r="V5" s="209" t="b">
        <f t="shared" si="1"/>
        <v>0</v>
      </c>
      <c r="W5" s="209" t="b">
        <f t="shared" si="1"/>
        <v>0</v>
      </c>
      <c r="X5" s="209" t="b">
        <f t="shared" si="1"/>
        <v>0</v>
      </c>
      <c r="Z5" s="200"/>
      <c r="AA5" s="210"/>
      <c r="AB5" s="200"/>
      <c r="AC5" s="200"/>
      <c r="AD5" s="200"/>
    </row>
    <row r="6" spans="1:30">
      <c r="A6" s="211">
        <v>4</v>
      </c>
      <c r="B6" s="212" t="s">
        <v>10</v>
      </c>
      <c r="C6" s="211" t="s">
        <v>2172</v>
      </c>
      <c r="D6" s="211" t="s">
        <v>14</v>
      </c>
      <c r="E6" s="213" t="s">
        <v>455</v>
      </c>
      <c r="F6" s="204" t="s">
        <v>1068</v>
      </c>
      <c r="G6" s="205" t="s">
        <v>43</v>
      </c>
      <c r="H6" s="211">
        <v>4</v>
      </c>
      <c r="I6" s="211" t="s">
        <v>10</v>
      </c>
      <c r="J6" s="211" t="s">
        <v>1159</v>
      </c>
      <c r="K6" s="211" t="s">
        <v>998</v>
      </c>
      <c r="L6" s="211" t="s">
        <v>455</v>
      </c>
      <c r="N6" s="206" t="s">
        <v>208</v>
      </c>
      <c r="O6" s="207" t="s">
        <v>1</v>
      </c>
      <c r="P6" s="207" t="s">
        <v>206</v>
      </c>
      <c r="Q6" s="207" t="str">
        <f t="shared" si="0"/>
        <v>4 , '0004' , 'その他部門（役席）' , 'P' , to_timestamp('2018/01/01 00:00:00' , 'yyyy/MM/dd hh24:mi:ss')</v>
      </c>
      <c r="R6" s="208" t="s">
        <v>207</v>
      </c>
      <c r="T6" s="209" t="b">
        <f t="shared" si="1"/>
        <v>0</v>
      </c>
      <c r="U6" s="209" t="b">
        <f t="shared" si="1"/>
        <v>0</v>
      </c>
      <c r="V6" s="209" t="b">
        <f t="shared" si="1"/>
        <v>0</v>
      </c>
      <c r="W6" s="209" t="b">
        <f t="shared" si="1"/>
        <v>0</v>
      </c>
      <c r="X6" s="209" t="b">
        <f t="shared" si="1"/>
        <v>0</v>
      </c>
      <c r="Z6" s="200"/>
      <c r="AA6" s="210"/>
      <c r="AB6" s="200"/>
      <c r="AC6" s="200"/>
      <c r="AD6" s="200"/>
    </row>
    <row r="7" spans="1:30">
      <c r="A7" s="211">
        <v>5</v>
      </c>
      <c r="B7" s="212" t="s">
        <v>11</v>
      </c>
      <c r="C7" s="211" t="s">
        <v>2173</v>
      </c>
      <c r="D7" s="211" t="s">
        <v>14</v>
      </c>
      <c r="E7" s="213" t="s">
        <v>455</v>
      </c>
      <c r="F7" s="204" t="s">
        <v>1068</v>
      </c>
      <c r="G7" s="205" t="s">
        <v>43</v>
      </c>
      <c r="H7" s="211">
        <v>5</v>
      </c>
      <c r="I7" s="211" t="s">
        <v>11</v>
      </c>
      <c r="J7" s="211" t="s">
        <v>1156</v>
      </c>
      <c r="K7" s="211" t="s">
        <v>998</v>
      </c>
      <c r="L7" s="211" t="s">
        <v>455</v>
      </c>
      <c r="N7" s="206" t="s">
        <v>208</v>
      </c>
      <c r="O7" s="207" t="s">
        <v>1</v>
      </c>
      <c r="P7" s="207" t="s">
        <v>206</v>
      </c>
      <c r="Q7" s="207" t="str">
        <f t="shared" si="0"/>
        <v>5 , '0005' , 'その他部門（担当）' , 'P' , to_timestamp('2018/01/01 00:00:00' , 'yyyy/MM/dd hh24:mi:ss')</v>
      </c>
      <c r="R7" s="208" t="s">
        <v>207</v>
      </c>
      <c r="T7" s="209" t="b">
        <f t="shared" si="1"/>
        <v>0</v>
      </c>
      <c r="U7" s="209" t="b">
        <f t="shared" si="1"/>
        <v>0</v>
      </c>
      <c r="V7" s="209" t="b">
        <f t="shared" si="1"/>
        <v>0</v>
      </c>
      <c r="W7" s="209" t="b">
        <f t="shared" si="1"/>
        <v>0</v>
      </c>
      <c r="X7" s="209" t="b">
        <f t="shared" si="1"/>
        <v>0</v>
      </c>
      <c r="Z7" s="200"/>
      <c r="AA7" s="210"/>
      <c r="AB7" s="200"/>
      <c r="AC7" s="200"/>
      <c r="AD7" s="200"/>
    </row>
    <row r="8" spans="1:30">
      <c r="A8" s="211">
        <v>6</v>
      </c>
      <c r="B8" s="212" t="s">
        <v>534</v>
      </c>
      <c r="C8" s="211" t="s">
        <v>535</v>
      </c>
      <c r="D8" s="211" t="s">
        <v>14</v>
      </c>
      <c r="E8" s="213" t="s">
        <v>455</v>
      </c>
      <c r="F8" s="204" t="s">
        <v>1068</v>
      </c>
      <c r="G8" s="205" t="s">
        <v>43</v>
      </c>
      <c r="H8" s="211">
        <v>6</v>
      </c>
      <c r="I8" s="212" t="s">
        <v>1157</v>
      </c>
      <c r="J8" s="211" t="s">
        <v>535</v>
      </c>
      <c r="K8" s="211" t="s">
        <v>998</v>
      </c>
      <c r="L8" s="213" t="s">
        <v>455</v>
      </c>
      <c r="N8" s="206" t="s">
        <v>208</v>
      </c>
      <c r="O8" s="207" t="s">
        <v>1</v>
      </c>
      <c r="P8" s="207" t="s">
        <v>206</v>
      </c>
      <c r="Q8" s="207" t="str">
        <f t="shared" si="0"/>
        <v>6 , '0006' , 'シミュレーション管理者' , 'P' , to_timestamp('2018/01/01 00:00:00' , 'yyyy/MM/dd hh24:mi:ss')</v>
      </c>
      <c r="R8" s="208" t="s">
        <v>207</v>
      </c>
      <c r="T8" s="209" t="b">
        <f t="shared" si="1"/>
        <v>0</v>
      </c>
      <c r="U8" s="209" t="b">
        <f t="shared" si="1"/>
        <v>0</v>
      </c>
      <c r="V8" s="209" t="b">
        <f t="shared" si="1"/>
        <v>0</v>
      </c>
      <c r="W8" s="209" t="b">
        <f t="shared" si="1"/>
        <v>0</v>
      </c>
      <c r="X8" s="209" t="b">
        <f t="shared" si="1"/>
        <v>0</v>
      </c>
      <c r="Z8" s="200"/>
      <c r="AA8" s="210"/>
      <c r="AB8" s="200"/>
      <c r="AC8" s="200"/>
      <c r="AD8" s="200"/>
    </row>
    <row r="9" spans="1:30">
      <c r="A9" s="211">
        <v>7</v>
      </c>
      <c r="B9" s="212" t="s">
        <v>536</v>
      </c>
      <c r="C9" s="211" t="s">
        <v>537</v>
      </c>
      <c r="D9" s="211" t="s">
        <v>14</v>
      </c>
      <c r="E9" s="213" t="s">
        <v>455</v>
      </c>
      <c r="F9" s="204" t="s">
        <v>1068</v>
      </c>
      <c r="G9" s="205" t="s">
        <v>43</v>
      </c>
      <c r="H9" s="211">
        <v>7</v>
      </c>
      <c r="I9" s="212" t="s">
        <v>1158</v>
      </c>
      <c r="J9" s="211" t="s">
        <v>537</v>
      </c>
      <c r="K9" s="211" t="s">
        <v>998</v>
      </c>
      <c r="L9" s="213" t="s">
        <v>455</v>
      </c>
      <c r="N9" s="206" t="s">
        <v>208</v>
      </c>
      <c r="O9" s="207" t="s">
        <v>1</v>
      </c>
      <c r="P9" s="207" t="s">
        <v>206</v>
      </c>
      <c r="Q9" s="207" t="str">
        <f t="shared" si="0"/>
        <v>7 , '0007' , 'シミュレーション担当者' , 'P' , to_timestamp('2018/01/01 00:00:00' , 'yyyy/MM/dd hh24:mi:ss')</v>
      </c>
      <c r="R9" s="208" t="s">
        <v>207</v>
      </c>
      <c r="T9" s="209" t="b">
        <f t="shared" si="1"/>
        <v>0</v>
      </c>
      <c r="U9" s="209" t="b">
        <f t="shared" si="1"/>
        <v>0</v>
      </c>
      <c r="V9" s="209" t="b">
        <f t="shared" si="1"/>
        <v>0</v>
      </c>
      <c r="W9" s="209" t="b">
        <f t="shared" si="1"/>
        <v>0</v>
      </c>
      <c r="X9" s="209" t="b">
        <f t="shared" si="1"/>
        <v>0</v>
      </c>
      <c r="Z9" s="200"/>
      <c r="AA9" s="210"/>
      <c r="AB9" s="200"/>
      <c r="AC9" s="200"/>
      <c r="AD9" s="200"/>
    </row>
    <row r="10" spans="1:30">
      <c r="H10" s="211">
        <v>8</v>
      </c>
      <c r="I10" s="212" t="s">
        <v>2260</v>
      </c>
      <c r="J10" s="211" t="s">
        <v>2261</v>
      </c>
      <c r="K10" s="211" t="s">
        <v>998</v>
      </c>
      <c r="L10" s="213" t="s">
        <v>455</v>
      </c>
      <c r="N10" s="206" t="s">
        <v>208</v>
      </c>
      <c r="O10" s="207" t="s">
        <v>1</v>
      </c>
      <c r="P10" s="207" t="s">
        <v>206</v>
      </c>
      <c r="Q10" s="207" t="str">
        <f t="shared" si="0"/>
        <v>8 , '0008' , 'ロールなし' , 'P' , to_timestamp('2018/01/01 00:00:00' , 'yyyy/MM/dd hh24:mi:ss')</v>
      </c>
      <c r="R10" s="208" t="s">
        <v>207</v>
      </c>
      <c r="T10" s="209" t="b">
        <f t="shared" si="1"/>
        <v>0</v>
      </c>
      <c r="U10" s="209" t="b">
        <f t="shared" si="1"/>
        <v>0</v>
      </c>
      <c r="V10" s="209" t="b">
        <f t="shared" si="1"/>
        <v>0</v>
      </c>
      <c r="W10" s="209" t="b">
        <f t="shared" si="1"/>
        <v>0</v>
      </c>
      <c r="X10" s="209" t="b">
        <f t="shared" si="1"/>
        <v>0</v>
      </c>
      <c r="Z10" s="200"/>
      <c r="AA10" s="210"/>
      <c r="AB10" s="200"/>
      <c r="AC10" s="200"/>
      <c r="AD10" s="200"/>
    </row>
    <row r="11" spans="1:30">
      <c r="H11" s="215">
        <v>9</v>
      </c>
      <c r="I11" s="216" t="s">
        <v>2286</v>
      </c>
      <c r="J11" s="215" t="s">
        <v>2287</v>
      </c>
      <c r="K11" s="215" t="s">
        <v>998</v>
      </c>
      <c r="L11" s="217" t="s">
        <v>2288</v>
      </c>
      <c r="N11" s="206" t="s">
        <v>208</v>
      </c>
      <c r="O11" s="207" t="s">
        <v>1</v>
      </c>
      <c r="P11" s="207" t="s">
        <v>206</v>
      </c>
      <c r="Q11" s="207" t="str">
        <f t="shared" si="0"/>
        <v>9 , '0009' , 'L＆F管理者（リスク管理部）' , 'P' , to_timestamp('2026/12/24 00:00:00' , 'yyyy/MM/dd hh24:mi:ss')</v>
      </c>
      <c r="R11" s="208" t="s">
        <v>207</v>
      </c>
      <c r="T11" s="209" t="b">
        <f t="shared" si="1"/>
        <v>0</v>
      </c>
      <c r="U11" s="209" t="b">
        <f t="shared" si="1"/>
        <v>0</v>
      </c>
      <c r="V11" s="209" t="b">
        <f t="shared" si="1"/>
        <v>0</v>
      </c>
      <c r="W11" s="209" t="b">
        <f t="shared" si="1"/>
        <v>0</v>
      </c>
      <c r="X11" s="209" t="b">
        <f t="shared" si="1"/>
        <v>0</v>
      </c>
      <c r="Z11" s="200"/>
      <c r="AA11" s="210"/>
      <c r="AB11" s="200"/>
      <c r="AC11" s="200"/>
      <c r="AD11" s="200"/>
    </row>
    <row r="12" spans="1:30">
      <c r="H12" s="215">
        <v>10</v>
      </c>
      <c r="I12" s="216" t="s">
        <v>2289</v>
      </c>
      <c r="J12" s="215" t="s">
        <v>2290</v>
      </c>
      <c r="K12" s="215" t="s">
        <v>998</v>
      </c>
      <c r="L12" s="217" t="s">
        <v>2288</v>
      </c>
      <c r="N12" s="206" t="s">
        <v>208</v>
      </c>
      <c r="O12" s="207" t="s">
        <v>1</v>
      </c>
      <c r="P12" s="207" t="s">
        <v>206</v>
      </c>
      <c r="Q12" s="207" t="str">
        <f t="shared" si="0"/>
        <v>10 , '0010' , 'L＆F管理者（リスク管理部以外）' , 'P' , to_timestamp('2026/12/24 00:00:00' , 'yyyy/MM/dd hh24:mi:ss')</v>
      </c>
      <c r="R12" s="208" t="s">
        <v>207</v>
      </c>
      <c r="T12" s="209" t="b">
        <f t="shared" si="1"/>
        <v>0</v>
      </c>
      <c r="U12" s="209" t="b">
        <f t="shared" si="1"/>
        <v>0</v>
      </c>
      <c r="V12" s="209" t="b">
        <f t="shared" si="1"/>
        <v>0</v>
      </c>
      <c r="W12" s="209" t="b">
        <f t="shared" si="1"/>
        <v>0</v>
      </c>
      <c r="X12" s="209" t="b">
        <f t="shared" si="1"/>
        <v>0</v>
      </c>
      <c r="Z12" s="200"/>
      <c r="AA12" s="210"/>
      <c r="AB12" s="200"/>
      <c r="AC12" s="200"/>
      <c r="AD12" s="200"/>
    </row>
    <row r="13" spans="1:30">
      <c r="H13" s="215">
        <v>11</v>
      </c>
      <c r="I13" s="216" t="s">
        <v>2291</v>
      </c>
      <c r="J13" s="215" t="s">
        <v>2292</v>
      </c>
      <c r="K13" s="215" t="s">
        <v>998</v>
      </c>
      <c r="L13" s="217" t="s">
        <v>2288</v>
      </c>
      <c r="N13" s="206" t="s">
        <v>208</v>
      </c>
      <c r="O13" s="207" t="s">
        <v>1</v>
      </c>
      <c r="P13" s="207" t="s">
        <v>206</v>
      </c>
      <c r="Q13" s="207" t="str">
        <f t="shared" si="0"/>
        <v>11 , '0011' , 'L&amp;F担当者' , 'P' , to_timestamp('2026/12/24 00:00:00' , 'yyyy/MM/dd hh24:mi:ss')</v>
      </c>
      <c r="R13" s="208" t="s">
        <v>207</v>
      </c>
      <c r="T13" s="209" t="b">
        <f t="shared" si="1"/>
        <v>0</v>
      </c>
      <c r="U13" s="209" t="b">
        <f t="shared" si="1"/>
        <v>0</v>
      </c>
      <c r="V13" s="209" t="b">
        <f t="shared" si="1"/>
        <v>0</v>
      </c>
      <c r="W13" s="209" t="b">
        <f t="shared" si="1"/>
        <v>0</v>
      </c>
      <c r="X13" s="209" t="b">
        <f t="shared" si="1"/>
        <v>0</v>
      </c>
      <c r="Z13" s="200"/>
      <c r="AA13" s="210"/>
      <c r="AB13" s="200"/>
      <c r="AC13" s="200"/>
      <c r="AD13" s="200"/>
    </row>
  </sheetData>
  <autoFilter ref="A2:AD2" xr:uid="{00000000-0001-0000-0200-000000000000}"/>
  <customSheetViews>
    <customSheetView guid="{41A6F6ED-3982-4919-BC9A-6F2592FC85B2}" scale="85" showPageBreaks="1" printArea="1" view="pageBreakPreview">
      <selection activeCell="E27" sqref="E27"/>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6" priority="1" stopIfTrue="1" operator="equal">
      <formula>"-設定しない-"</formula>
    </cfRule>
    <cfRule type="cellIs" dxfId="115" priority="2" stopIfTrue="1" operator="equal">
      <formula>"-ユーザ毎に設定が有効になる項目の為省略-"</formula>
    </cfRule>
    <cfRule type="cellIs" dxfId="114" priority="3" stopIfTrue="1" operator="equal">
      <formula>"□"</formula>
    </cfRule>
  </conditionalFormatting>
  <hyperlinks>
    <hyperlink ref="G1" location="テーブル一覧!A1" display="一覧へ" xr:uid="{1F368EAF-A7B3-4AED-9796-F778AFF0BAE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2" man="1"/>
    <brk id="18" max="1048575" man="1"/>
  </col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P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8.42578125" style="2" bestFit="1" customWidth="1"/>
    <col min="2" max="2" width="11.5703125" style="2" bestFit="1" customWidth="1"/>
    <col min="3" max="3" width="21" style="2" bestFit="1" customWidth="1"/>
    <col min="4" max="4" width="10.5703125" style="2" customWidth="1"/>
    <col min="5" max="5" width="8.5703125" style="2" bestFit="1" customWidth="1"/>
    <col min="6" max="6" width="7" style="2" bestFit="1" customWidth="1"/>
    <col min="7" max="8" width="20.42578125" style="2" bestFit="1" customWidth="1"/>
    <col min="9" max="10" width="13.7109375" style="2" bestFit="1" customWidth="1"/>
    <col min="11" max="11" width="8.85546875" style="2" bestFit="1" customWidth="1"/>
    <col min="12" max="12" width="11.85546875" style="2" bestFit="1" customWidth="1"/>
    <col min="13" max="13" width="21.5703125" style="2" bestFit="1" customWidth="1"/>
    <col min="14" max="14" width="7.5703125" style="2" bestFit="1" customWidth="1"/>
    <col min="15" max="15" width="8.85546875" style="2" bestFit="1" customWidth="1"/>
    <col min="16" max="16" width="7.42578125" style="2" bestFit="1" customWidth="1"/>
    <col min="17" max="18" width="20.5703125" style="2" bestFit="1" customWidth="1"/>
    <col min="19" max="19" width="9.140625" style="2"/>
    <col min="20" max="20" width="14.5703125" style="2" bestFit="1" customWidth="1"/>
    <col min="21" max="21" width="16.85546875" style="2" bestFit="1" customWidth="1"/>
    <col min="22" max="22" width="9.140625" style="2"/>
    <col min="23" max="23" width="153.5703125" style="2" bestFit="1" customWidth="1"/>
    <col min="24" max="24" width="5.5703125" style="2" bestFit="1" customWidth="1"/>
    <col min="25" max="25" width="9.140625" style="2"/>
    <col min="26" max="26" width="8.85546875" style="2" bestFit="1" customWidth="1"/>
    <col min="27" max="28" width="12" style="2" bestFit="1" customWidth="1"/>
    <col min="29" max="29" width="7.85546875" style="2" bestFit="1" customWidth="1"/>
    <col min="30" max="30" width="9" style="2" bestFit="1" customWidth="1"/>
    <col min="31" max="31" width="7.85546875" style="2" bestFit="1" customWidth="1"/>
    <col min="32" max="32" width="14.140625" style="2" bestFit="1" customWidth="1"/>
    <col min="33" max="33" width="20" style="2" bestFit="1" customWidth="1"/>
    <col min="34" max="40" width="9.140625" style="2"/>
    <col min="41" max="42" width="16.140625" style="2" bestFit="1" customWidth="1"/>
    <col min="43" max="16384" width="9.140625" style="2"/>
  </cols>
  <sheetData>
    <row r="1" spans="1:42" ht="13.5">
      <c r="A1" s="371" t="s">
        <v>0</v>
      </c>
      <c r="B1" s="372"/>
      <c r="C1" s="372"/>
      <c r="D1" s="372"/>
      <c r="E1" s="372"/>
      <c r="F1" s="372"/>
      <c r="G1" s="372"/>
      <c r="H1" s="373"/>
      <c r="I1" s="175"/>
      <c r="J1" s="30" t="s">
        <v>1138</v>
      </c>
      <c r="K1" s="374" t="str">
        <f>'1_プロファイルマスタ'!$H$1</f>
        <v>横浜銀行様用出荷設定</v>
      </c>
      <c r="L1" s="375"/>
      <c r="M1" s="375"/>
      <c r="N1" s="375"/>
      <c r="O1" s="375"/>
      <c r="P1" s="375"/>
      <c r="Q1" s="375"/>
      <c r="R1" s="376"/>
      <c r="T1" s="377" t="s">
        <v>205</v>
      </c>
      <c r="U1" s="377"/>
      <c r="V1" s="377"/>
      <c r="W1" s="377"/>
      <c r="X1" s="377"/>
      <c r="AI1" s="35"/>
    </row>
    <row r="2" spans="1:42">
      <c r="A2" s="37" t="s">
        <v>17</v>
      </c>
      <c r="B2" s="37" t="s">
        <v>18</v>
      </c>
      <c r="C2" s="37" t="s">
        <v>19</v>
      </c>
      <c r="D2" s="37" t="s">
        <v>2</v>
      </c>
      <c r="E2" s="37" t="s">
        <v>20</v>
      </c>
      <c r="F2" s="37" t="s">
        <v>21</v>
      </c>
      <c r="G2" s="37" t="s">
        <v>22</v>
      </c>
      <c r="H2" s="37" t="s">
        <v>6</v>
      </c>
      <c r="I2" s="129" t="s">
        <v>1131</v>
      </c>
      <c r="J2" s="129" t="s">
        <v>813</v>
      </c>
      <c r="K2" s="37" t="s">
        <v>17</v>
      </c>
      <c r="L2" s="37" t="s">
        <v>18</v>
      </c>
      <c r="M2" s="37" t="s">
        <v>19</v>
      </c>
      <c r="N2" s="37" t="s">
        <v>2</v>
      </c>
      <c r="O2" s="37" t="s">
        <v>20</v>
      </c>
      <c r="P2" s="37" t="s">
        <v>21</v>
      </c>
      <c r="Q2" s="37" t="s">
        <v>22</v>
      </c>
      <c r="R2" s="37" t="s">
        <v>6</v>
      </c>
      <c r="T2" s="143" t="s">
        <v>814</v>
      </c>
      <c r="U2" s="143" t="s">
        <v>814</v>
      </c>
      <c r="V2" s="143" t="s">
        <v>814</v>
      </c>
      <c r="W2" s="143" t="s">
        <v>815</v>
      </c>
      <c r="X2" s="143" t="s">
        <v>814</v>
      </c>
      <c r="Z2" s="3" t="s">
        <v>17</v>
      </c>
      <c r="AA2" s="3" t="s">
        <v>18</v>
      </c>
      <c r="AB2" s="3" t="s">
        <v>19</v>
      </c>
      <c r="AC2" s="3" t="s">
        <v>2</v>
      </c>
      <c r="AD2" s="3" t="s">
        <v>20</v>
      </c>
      <c r="AE2" s="3" t="s">
        <v>21</v>
      </c>
      <c r="AF2" s="3" t="s">
        <v>22</v>
      </c>
      <c r="AG2" s="3" t="s">
        <v>6</v>
      </c>
      <c r="AI2" s="4"/>
      <c r="AJ2" s="4"/>
      <c r="AK2" s="4"/>
      <c r="AL2" s="4"/>
      <c r="AM2" s="4"/>
      <c r="AN2" s="4"/>
      <c r="AO2" s="4"/>
      <c r="AP2" s="4"/>
    </row>
    <row r="3" spans="1:42">
      <c r="A3" s="69">
        <v>1</v>
      </c>
      <c r="B3" s="69" t="s">
        <v>16</v>
      </c>
      <c r="C3" s="69" t="s">
        <v>23</v>
      </c>
      <c r="D3" s="83">
        <v>1</v>
      </c>
      <c r="E3" s="69" t="s">
        <v>24</v>
      </c>
      <c r="F3" s="69" t="s">
        <v>24</v>
      </c>
      <c r="G3" s="84" t="s">
        <v>456</v>
      </c>
      <c r="H3" s="84" t="s">
        <v>456</v>
      </c>
      <c r="I3" s="145" t="s">
        <v>1068</v>
      </c>
      <c r="J3" s="145" t="s">
        <v>15</v>
      </c>
      <c r="K3" s="69">
        <v>1</v>
      </c>
      <c r="L3" s="69" t="s">
        <v>16</v>
      </c>
      <c r="M3" s="69" t="s">
        <v>23</v>
      </c>
      <c r="N3" s="83">
        <v>1</v>
      </c>
      <c r="O3" s="69" t="s">
        <v>24</v>
      </c>
      <c r="P3" s="69" t="s">
        <v>24</v>
      </c>
      <c r="Q3" s="84" t="s">
        <v>456</v>
      </c>
      <c r="R3" s="84" t="s">
        <v>456</v>
      </c>
      <c r="T3" s="32" t="s">
        <v>372</v>
      </c>
      <c r="U3" s="33" t="s">
        <v>816</v>
      </c>
      <c r="V3" s="33" t="s">
        <v>371</v>
      </c>
      <c r="W3" s="33" t="str">
        <f>K3&amp;" , "&amp;"'"&amp;L3&amp;"'"&amp;" , "&amp;"'"&amp;M3&amp;"'"&amp;" , "&amp;N3&amp;" , "&amp;"'"&amp;O3&amp;"'"&amp;" , "&amp;"'"&amp;P3&amp;"'"&amp;" , "&amp;"to_timestamp('"&amp;Q3&amp;"'"&amp;" , "&amp;"'yyyy/MM/dd hh24:mi:ss')"&amp;" , "&amp;"to_timestamp('"&amp;R3&amp;"'"&amp;" , "&amp;"'yyyy/MM/dd hh24:mi:ss')"</f>
        <v>1 , 'SO1' , 'セキュリティオフィサー1' , 1 , 'N' , 'N' , to_timestamp('2018/01/01 00:00:00' , 'yyyy/MM/dd hh24:mi:ss') , to_timestamp('2018/01/01 00:00:00' , 'yyyy/MM/dd hh24:mi:ss')</v>
      </c>
      <c r="X3" s="34" t="s">
        <v>370</v>
      </c>
      <c r="Z3" s="1" t="b">
        <f>IF(K3="","",EXACT(K3,AI3))</f>
        <v>0</v>
      </c>
      <c r="AA3" s="1" t="b">
        <f t="shared" ref="AA3:AG3" si="0">IF(L3="","",EXACT(L3,AJ3))</f>
        <v>0</v>
      </c>
      <c r="AB3" s="1" t="b">
        <f t="shared" si="0"/>
        <v>0</v>
      </c>
      <c r="AC3" s="1" t="b">
        <f t="shared" si="0"/>
        <v>0</v>
      </c>
      <c r="AD3" s="1" t="b">
        <f t="shared" si="0"/>
        <v>0</v>
      </c>
      <c r="AE3" s="1" t="b">
        <f t="shared" si="0"/>
        <v>0</v>
      </c>
      <c r="AF3" s="1" t="b">
        <f t="shared" si="0"/>
        <v>0</v>
      </c>
      <c r="AG3" s="1" t="b">
        <f t="shared" si="0"/>
        <v>0</v>
      </c>
      <c r="AI3" s="4"/>
      <c r="AJ3" s="4"/>
      <c r="AK3" s="4"/>
      <c r="AL3" s="4"/>
      <c r="AM3" s="4"/>
      <c r="AN3" s="4"/>
      <c r="AO3" s="4"/>
      <c r="AP3" s="4"/>
    </row>
  </sheetData>
  <autoFilter ref="A2:AP2" xr:uid="{00000000-0001-0000-0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H1"/>
    <mergeCell ref="K1:R1"/>
    <mergeCell ref="T1:X1"/>
  </mergeCells>
  <phoneticPr fontId="3"/>
  <conditionalFormatting sqref="A1">
    <cfRule type="cellIs" dxfId="113" priority="1" stopIfTrue="1" operator="equal">
      <formula>"-設定しない-"</formula>
    </cfRule>
    <cfRule type="cellIs" dxfId="112" priority="2" stopIfTrue="1" operator="equal">
      <formula>"-ユーザ毎に設定が有効になる項目の為省略-"</formula>
    </cfRule>
    <cfRule type="cellIs" dxfId="111" priority="3" stopIfTrue="1" operator="equal">
      <formula>"□"</formula>
    </cfRule>
  </conditionalFormatting>
  <hyperlinks>
    <hyperlink ref="J1" location="テーブル一覧!A1" display="一覧へ" xr:uid="{C1212477-AA34-486E-B99D-C98CAFA8BCB7}"/>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19" man="1"/>
    <brk id="24" max="19" man="1"/>
  </colBreak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D3"/>
  <sheetViews>
    <sheetView view="pageBreakPreview" zoomScaleNormal="85" zoomScaleSheetLayoutView="100" workbookViewId="0">
      <pane ySplit="2" topLeftCell="A3" activePane="bottomLeft" state="frozen"/>
      <selection sqref="A1:XFD1048576"/>
      <selection pane="bottomLeft" activeCell="A3" sqref="A3"/>
    </sheetView>
  </sheetViews>
  <sheetFormatPr defaultColWidth="9.140625" defaultRowHeight="12"/>
  <cols>
    <col min="1" max="1" width="12" style="2" bestFit="1" customWidth="1"/>
    <col min="2" max="2" width="8.5703125" style="2" bestFit="1" customWidth="1"/>
    <col min="3" max="3" width="27.5703125" style="2" bestFit="1" customWidth="1"/>
    <col min="4" max="4" width="10" style="2" bestFit="1" customWidth="1"/>
    <col min="5" max="5" width="20.5703125" style="2" bestFit="1" customWidth="1"/>
    <col min="6" max="6" width="13.7109375" style="2" bestFit="1" customWidth="1"/>
    <col min="7" max="7" width="9.42578125" style="2" bestFit="1" customWidth="1"/>
    <col min="8" max="8" width="12" style="2" bestFit="1" customWidth="1"/>
    <col min="9" max="9" width="8.5703125" style="2" bestFit="1" customWidth="1"/>
    <col min="10" max="10" width="27.5703125" style="2" bestFit="1" customWidth="1"/>
    <col min="11" max="11" width="10" style="2" bestFit="1" customWidth="1"/>
    <col min="12" max="12" width="20.5703125" style="2" bestFit="1" customWidth="1"/>
    <col min="13" max="13" width="9.140625" style="2"/>
    <col min="14" max="14" width="16" style="2" bestFit="1" customWidth="1"/>
    <col min="15" max="15" width="15.85546875" style="2" bestFit="1" customWidth="1"/>
    <col min="16" max="16" width="10" style="2" bestFit="1" customWidth="1"/>
    <col min="17" max="17" width="95.42578125" style="2" bestFit="1" customWidth="1"/>
    <col min="18" max="18" width="2.85546875" style="2" bestFit="1" customWidth="1"/>
    <col min="19" max="19" width="9.140625" style="2"/>
    <col min="20" max="20" width="12" style="2" bestFit="1" customWidth="1"/>
    <col min="21" max="21" width="8.5703125" style="2" bestFit="1" customWidth="1"/>
    <col min="22" max="22" width="7.85546875" style="2" bestFit="1" customWidth="1"/>
    <col min="23" max="23" width="10" style="2" bestFit="1" customWidth="1"/>
    <col min="24" max="24" width="15.140625" style="2" bestFit="1" customWidth="1"/>
    <col min="25" max="27" width="9.140625" style="2"/>
    <col min="28" max="28" width="28.140625" style="2" customWidth="1"/>
    <col min="29" max="29" width="9.140625" style="2"/>
    <col min="30" max="30" width="20.42578125" style="2" customWidth="1"/>
    <col min="31" max="16384" width="9.140625" style="2"/>
  </cols>
  <sheetData>
    <row r="1" spans="1:30" ht="13.5">
      <c r="A1" s="378" t="s">
        <v>0</v>
      </c>
      <c r="B1" s="378"/>
      <c r="C1" s="378"/>
      <c r="D1" s="378"/>
      <c r="E1" s="378"/>
      <c r="F1" s="175"/>
      <c r="G1" s="30" t="s">
        <v>1138</v>
      </c>
      <c r="H1" s="365" t="str">
        <f>'1_プロファイルマスタ'!$H$1</f>
        <v>横浜銀行様用出荷設定</v>
      </c>
      <c r="I1" s="366"/>
      <c r="J1" s="366"/>
      <c r="K1" s="366"/>
      <c r="L1" s="367"/>
      <c r="N1" s="377" t="s">
        <v>205</v>
      </c>
      <c r="O1" s="377"/>
      <c r="P1" s="377"/>
      <c r="Q1" s="377"/>
      <c r="R1" s="377"/>
      <c r="Z1" s="35"/>
    </row>
    <row r="2" spans="1:30">
      <c r="A2" s="37" t="s">
        <v>339</v>
      </c>
      <c r="B2" s="37" t="s">
        <v>17</v>
      </c>
      <c r="C2" s="37" t="s">
        <v>26</v>
      </c>
      <c r="D2" s="37" t="s">
        <v>27</v>
      </c>
      <c r="E2" s="37" t="s">
        <v>28</v>
      </c>
      <c r="F2" s="129" t="s">
        <v>1131</v>
      </c>
      <c r="G2" s="129" t="s">
        <v>813</v>
      </c>
      <c r="H2" s="37" t="s">
        <v>25</v>
      </c>
      <c r="I2" s="37" t="s">
        <v>17</v>
      </c>
      <c r="J2" s="37" t="s">
        <v>26</v>
      </c>
      <c r="K2" s="37" t="s">
        <v>27</v>
      </c>
      <c r="L2" s="37" t="s">
        <v>28</v>
      </c>
      <c r="N2" s="143" t="s">
        <v>814</v>
      </c>
      <c r="O2" s="143" t="s">
        <v>814</v>
      </c>
      <c r="P2" s="143" t="s">
        <v>814</v>
      </c>
      <c r="Q2" s="143" t="s">
        <v>815</v>
      </c>
      <c r="R2" s="143" t="s">
        <v>814</v>
      </c>
      <c r="T2" s="3" t="s">
        <v>25</v>
      </c>
      <c r="U2" s="3" t="s">
        <v>17</v>
      </c>
      <c r="V2" s="3" t="s">
        <v>26</v>
      </c>
      <c r="W2" s="3" t="s">
        <v>27</v>
      </c>
      <c r="X2" s="3" t="s">
        <v>28</v>
      </c>
      <c r="Z2" s="4"/>
      <c r="AA2" s="4"/>
      <c r="AB2" s="4"/>
      <c r="AC2" s="4"/>
      <c r="AD2" s="4"/>
    </row>
    <row r="3" spans="1:30">
      <c r="A3" s="69">
        <v>1</v>
      </c>
      <c r="B3" s="69">
        <v>1</v>
      </c>
      <c r="C3" s="83" t="s">
        <v>29</v>
      </c>
      <c r="D3" s="69" t="s">
        <v>30</v>
      </c>
      <c r="E3" s="83" t="s">
        <v>455</v>
      </c>
      <c r="F3" s="145" t="s">
        <v>1068</v>
      </c>
      <c r="G3" s="145" t="s">
        <v>15</v>
      </c>
      <c r="H3" s="69">
        <v>1</v>
      </c>
      <c r="I3" s="69">
        <v>1</v>
      </c>
      <c r="J3" s="83" t="s">
        <v>29</v>
      </c>
      <c r="K3" s="69" t="s">
        <v>30</v>
      </c>
      <c r="L3" s="83" t="s">
        <v>455</v>
      </c>
      <c r="N3" s="32" t="s">
        <v>372</v>
      </c>
      <c r="O3" s="33" t="s">
        <v>817</v>
      </c>
      <c r="P3" s="33" t="s">
        <v>371</v>
      </c>
      <c r="Q3" s="33" t="str">
        <f>H3&amp;" , "&amp;I3&amp;" , "&amp;"'"&amp;J3&amp;"'"&amp;" , "&amp;"'"&amp;K3&amp;"'"&amp;" , "&amp;"to_timestamp('"&amp;L3&amp;"'"&amp;" , "&amp;"'yyyy/MM/dd hh24:mi:ss')"</f>
        <v>1 , 1 , '8Mrb3gxpLCN6pveJHEqxbw==' , 'Y' , to_timestamp('2018/01/01 00:00:00' , 'yyyy/MM/dd hh24:mi:ss')</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4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0" priority="1" stopIfTrue="1" operator="equal">
      <formula>"-設定しない-"</formula>
    </cfRule>
    <cfRule type="cellIs" dxfId="109" priority="2" stopIfTrue="1" operator="equal">
      <formula>"-ユーザ毎に設定が有効になる項目の為省略-"</formula>
    </cfRule>
    <cfRule type="cellIs" dxfId="108" priority="3" stopIfTrue="1" operator="equal">
      <formula>"□"</formula>
    </cfRule>
  </conditionalFormatting>
  <hyperlinks>
    <hyperlink ref="G1" location="テーブル一覧!A1" display="一覧へ" xr:uid="{E796CE06-8054-471A-AAE1-F816116A524F}"/>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42" man="1"/>
    <brk id="18" max="1048575" man="1"/>
  </colBreaks>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8.5703125" style="2" bestFit="1" customWidth="1"/>
    <col min="3" max="3" width="20.5703125" style="2" bestFit="1" customWidth="1"/>
    <col min="4" max="4" width="12.42578125" style="2" bestFit="1" customWidth="1"/>
    <col min="5" max="5" width="16" style="2" bestFit="1" customWidth="1"/>
    <col min="6" max="7" width="13.7109375" style="2" bestFit="1" customWidth="1"/>
    <col min="8" max="9" width="8.5703125" style="2" bestFit="1" customWidth="1"/>
    <col min="10" max="10" width="20.5703125" style="2" bestFit="1" customWidth="1"/>
    <col min="11" max="11" width="12.42578125" style="2" bestFit="1" customWidth="1"/>
    <col min="12" max="12" width="16" style="2" bestFit="1" customWidth="1"/>
    <col min="13" max="13" width="9.140625" style="2"/>
    <col min="14" max="14" width="16" style="2" bestFit="1" customWidth="1"/>
    <col min="15" max="15" width="18.140625" style="2" bestFit="1" customWidth="1"/>
    <col min="16" max="16" width="9.140625" style="2"/>
    <col min="17" max="17" width="69" style="2" bestFit="1" customWidth="1"/>
    <col min="18" max="18" width="5.42578125" style="2" bestFit="1" customWidth="1"/>
    <col min="19" max="19" width="9.140625" style="2"/>
    <col min="20" max="21" width="8.5703125" style="2" bestFit="1" customWidth="1"/>
    <col min="22" max="22" width="18" style="2" bestFit="1" customWidth="1"/>
    <col min="23" max="23" width="12.42578125" style="2" bestFit="1" customWidth="1"/>
    <col min="24" max="24" width="16" style="2" bestFit="1" customWidth="1"/>
    <col min="25" max="27" width="9.140625" style="2"/>
    <col min="28" max="28" width="19.42578125" style="2" customWidth="1"/>
    <col min="29" max="16384" width="9.140625" style="2"/>
  </cols>
  <sheetData>
    <row r="1" spans="1:30" ht="13.5">
      <c r="A1" s="371" t="s">
        <v>0</v>
      </c>
      <c r="B1" s="372"/>
      <c r="C1" s="372"/>
      <c r="D1" s="372"/>
      <c r="E1" s="373"/>
      <c r="F1" s="175"/>
      <c r="G1" s="30" t="s">
        <v>1138</v>
      </c>
      <c r="H1" s="365" t="str">
        <f>'1_プロファイルマスタ'!$H$1</f>
        <v>横浜銀行様用出荷設定</v>
      </c>
      <c r="I1" s="366"/>
      <c r="J1" s="366"/>
      <c r="K1" s="366"/>
      <c r="L1" s="367"/>
      <c r="N1" s="377" t="s">
        <v>205</v>
      </c>
      <c r="O1" s="377"/>
      <c r="P1" s="377"/>
      <c r="Q1" s="377"/>
      <c r="R1" s="377"/>
      <c r="Z1" s="35"/>
    </row>
    <row r="2" spans="1:30">
      <c r="A2" s="37" t="s">
        <v>17</v>
      </c>
      <c r="B2" s="37" t="s">
        <v>31</v>
      </c>
      <c r="C2" s="37" t="s">
        <v>32</v>
      </c>
      <c r="D2" s="37" t="s">
        <v>33</v>
      </c>
      <c r="E2" s="37" t="s">
        <v>34</v>
      </c>
      <c r="F2" s="129" t="s">
        <v>1131</v>
      </c>
      <c r="G2" s="129" t="s">
        <v>813</v>
      </c>
      <c r="H2" s="37" t="s">
        <v>17</v>
      </c>
      <c r="I2" s="37" t="s">
        <v>31</v>
      </c>
      <c r="J2" s="37" t="s">
        <v>32</v>
      </c>
      <c r="K2" s="37" t="s">
        <v>33</v>
      </c>
      <c r="L2" s="37" t="s">
        <v>34</v>
      </c>
      <c r="N2" s="143" t="s">
        <v>814</v>
      </c>
      <c r="O2" s="143" t="s">
        <v>814</v>
      </c>
      <c r="P2" s="143" t="s">
        <v>814</v>
      </c>
      <c r="Q2" s="143" t="s">
        <v>815</v>
      </c>
      <c r="R2" s="143" t="s">
        <v>814</v>
      </c>
      <c r="T2" s="3" t="s">
        <v>17</v>
      </c>
      <c r="U2" s="3" t="s">
        <v>31</v>
      </c>
      <c r="V2" s="3" t="s">
        <v>32</v>
      </c>
      <c r="W2" s="3" t="s">
        <v>33</v>
      </c>
      <c r="X2" s="3" t="s">
        <v>34</v>
      </c>
      <c r="Z2" s="4"/>
      <c r="AA2" s="4"/>
      <c r="AB2" s="4"/>
      <c r="AC2" s="4"/>
      <c r="AD2" s="4"/>
    </row>
    <row r="3" spans="1:30">
      <c r="A3" s="69">
        <v>1</v>
      </c>
      <c r="B3" s="69" t="s">
        <v>360</v>
      </c>
      <c r="C3" s="83" t="s">
        <v>455</v>
      </c>
      <c r="D3" s="69" t="s">
        <v>35</v>
      </c>
      <c r="E3" s="83">
        <v>0</v>
      </c>
      <c r="F3" s="145" t="s">
        <v>1068</v>
      </c>
      <c r="G3" s="145" t="s">
        <v>15</v>
      </c>
      <c r="H3" s="69">
        <v>1</v>
      </c>
      <c r="I3" s="69" t="s">
        <v>360</v>
      </c>
      <c r="J3" s="83" t="s">
        <v>455</v>
      </c>
      <c r="K3" s="69" t="s">
        <v>35</v>
      </c>
      <c r="L3" s="83">
        <v>0</v>
      </c>
      <c r="N3" s="32" t="s">
        <v>372</v>
      </c>
      <c r="O3" s="33" t="s">
        <v>820</v>
      </c>
      <c r="P3" s="33" t="s">
        <v>371</v>
      </c>
      <c r="Q3" s="33" t="str">
        <f>H3&amp;" , "&amp;I3&amp;" , "&amp;"to_timestamp('"&amp;J3&amp;"'"&amp;" , "&amp;"'yyyy/MM/dd hh24:mi:ss')"&amp;" , "&amp;"'"&amp;K3&amp;"'"&amp;" , "&amp;L3</f>
        <v>1 , NULL , to_timestamp('2018/01/01 00:00:00' , 'yyyy/MM/dd hh24:mi:ss') , 'O' , 0</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7" priority="1" stopIfTrue="1" operator="equal">
      <formula>"-設定しない-"</formula>
    </cfRule>
    <cfRule type="cellIs" dxfId="106" priority="2" stopIfTrue="1" operator="equal">
      <formula>"-ユーザ毎に設定が有効になる項目の為省略-"</formula>
    </cfRule>
    <cfRule type="cellIs" dxfId="105" priority="3" stopIfTrue="1" operator="equal">
      <formula>"□"</formula>
    </cfRule>
  </conditionalFormatting>
  <hyperlinks>
    <hyperlink ref="G1" location="テーブル一覧!A1" display="一覧へ" xr:uid="{4247FFCA-5E52-4C0E-A169-F445387959FD}"/>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598"/>
  <sheetViews>
    <sheetView view="pageBreakPreview" zoomScaleNormal="85" zoomScaleSheetLayoutView="100" workbookViewId="0">
      <pane ySplit="2" topLeftCell="A569" activePane="bottomLeft" state="frozen"/>
      <selection sqref="A1:E1"/>
      <selection pane="bottomLeft" activeCell="H574" sqref="H574:H598"/>
    </sheetView>
  </sheetViews>
  <sheetFormatPr defaultColWidth="9.140625" defaultRowHeight="12"/>
  <cols>
    <col min="1" max="1" width="8.5703125" style="194" bestFit="1" customWidth="1"/>
    <col min="2" max="2" width="11.140625" style="194" bestFit="1" customWidth="1"/>
    <col min="3" max="3" width="24.42578125" style="194" bestFit="1" customWidth="1"/>
    <col min="4" max="4" width="10.85546875" style="194" bestFit="1" customWidth="1"/>
    <col min="5" max="5" width="20.5703125" style="194" bestFit="1" customWidth="1"/>
    <col min="6" max="7" width="13.7109375" style="194" bestFit="1" customWidth="1"/>
    <col min="8" max="8" width="8" style="194" bestFit="1" customWidth="1"/>
    <col min="9" max="9" width="11.140625" style="194" bestFit="1" customWidth="1"/>
    <col min="10" max="10" width="46.5703125" style="194" bestFit="1" customWidth="1"/>
    <col min="11" max="11" width="10.85546875" style="194" bestFit="1" customWidth="1"/>
    <col min="12" max="12" width="20.5703125" style="194" bestFit="1" customWidth="1"/>
    <col min="13" max="13" width="9.140625" style="194" customWidth="1"/>
    <col min="14" max="14" width="12.5703125" style="194" bestFit="1" customWidth="1"/>
    <col min="15" max="15" width="14.140625" style="194" bestFit="1" customWidth="1"/>
    <col min="16" max="16" width="9.140625" style="194"/>
    <col min="17" max="17" width="81" style="194" bestFit="1" customWidth="1"/>
    <col min="18" max="18" width="5.42578125" style="194" bestFit="1" customWidth="1"/>
    <col min="19" max="19" width="9.140625" style="194"/>
    <col min="20" max="20" width="8" style="194" bestFit="1" customWidth="1"/>
    <col min="21" max="22" width="11.140625" style="194" bestFit="1" customWidth="1"/>
    <col min="23" max="23" width="10.85546875" style="194" bestFit="1" customWidth="1"/>
    <col min="24" max="24" width="19.85546875" style="194" bestFit="1" customWidth="1"/>
    <col min="25" max="27" width="9.140625" style="194"/>
    <col min="28" max="28" width="13.42578125" style="194" customWidth="1"/>
    <col min="29" max="29" width="9.140625" style="194"/>
    <col min="30" max="30" width="23.5703125" style="194" customWidth="1"/>
    <col min="31" max="16384" width="9.140625" style="194"/>
  </cols>
  <sheetData>
    <row r="1" spans="1:30" ht="13.5">
      <c r="A1" s="368" t="s">
        <v>0</v>
      </c>
      <c r="B1" s="369"/>
      <c r="C1" s="369"/>
      <c r="D1" s="369"/>
      <c r="E1" s="370"/>
      <c r="F1" s="192"/>
      <c r="G1" s="193" t="s">
        <v>1138</v>
      </c>
      <c r="H1" s="365" t="str">
        <f>'[1]1_プロファイルマスタ'!$H$1</f>
        <v>横浜銀行様用出荷設定</v>
      </c>
      <c r="I1" s="366"/>
      <c r="J1" s="366"/>
      <c r="K1" s="366"/>
      <c r="L1" s="367"/>
      <c r="N1" s="364" t="s">
        <v>205</v>
      </c>
      <c r="O1" s="364"/>
      <c r="P1" s="364"/>
      <c r="Q1" s="364"/>
      <c r="R1" s="364"/>
      <c r="Z1" s="197"/>
    </row>
    <row r="2" spans="1:30">
      <c r="A2" s="198" t="s">
        <v>45</v>
      </c>
      <c r="B2" s="198" t="s">
        <v>37</v>
      </c>
      <c r="C2" s="198" t="s">
        <v>38</v>
      </c>
      <c r="D2" s="198" t="s">
        <v>39</v>
      </c>
      <c r="E2" s="198" t="s">
        <v>40</v>
      </c>
      <c r="F2" s="199" t="s">
        <v>1131</v>
      </c>
      <c r="G2" s="199" t="s">
        <v>813</v>
      </c>
      <c r="H2" s="198" t="s">
        <v>45</v>
      </c>
      <c r="I2" s="198" t="s">
        <v>37</v>
      </c>
      <c r="J2" s="198" t="s">
        <v>38</v>
      </c>
      <c r="K2" s="198" t="s">
        <v>39</v>
      </c>
      <c r="L2" s="198" t="s">
        <v>40</v>
      </c>
      <c r="N2" s="195" t="s">
        <v>814</v>
      </c>
      <c r="O2" s="195" t="s">
        <v>814</v>
      </c>
      <c r="P2" s="195" t="s">
        <v>814</v>
      </c>
      <c r="Q2" s="195" t="s">
        <v>815</v>
      </c>
      <c r="R2" s="195" t="s">
        <v>814</v>
      </c>
      <c r="T2" s="218" t="s">
        <v>45</v>
      </c>
      <c r="U2" s="218" t="s">
        <v>37</v>
      </c>
      <c r="V2" s="218" t="s">
        <v>38</v>
      </c>
      <c r="W2" s="218" t="s">
        <v>39</v>
      </c>
      <c r="X2" s="218" t="s">
        <v>40</v>
      </c>
      <c r="Z2" s="200"/>
      <c r="AA2" s="200"/>
      <c r="AB2" s="200"/>
      <c r="AC2" s="200"/>
      <c r="AD2" s="200"/>
    </row>
    <row r="3" spans="1:30">
      <c r="A3" s="201">
        <v>1</v>
      </c>
      <c r="B3" s="212" t="s">
        <v>41</v>
      </c>
      <c r="C3" s="202" t="s">
        <v>1117</v>
      </c>
      <c r="D3" s="201" t="s">
        <v>24</v>
      </c>
      <c r="E3" s="219" t="s">
        <v>455</v>
      </c>
      <c r="F3" s="220" t="s">
        <v>1068</v>
      </c>
      <c r="G3" s="205" t="s">
        <v>15</v>
      </c>
      <c r="H3" s="201">
        <v>1</v>
      </c>
      <c r="I3" s="221" t="s">
        <v>2193</v>
      </c>
      <c r="J3" s="202" t="s">
        <v>42</v>
      </c>
      <c r="K3" s="201" t="s">
        <v>24</v>
      </c>
      <c r="L3" s="219" t="s">
        <v>455</v>
      </c>
      <c r="N3" s="206" t="s">
        <v>208</v>
      </c>
      <c r="O3" s="209" t="s">
        <v>36</v>
      </c>
      <c r="P3" s="207" t="s">
        <v>206</v>
      </c>
      <c r="Q3" s="207" t="str">
        <f>H3&amp;" , "&amp;"'"&amp;I3&amp;"'"&amp;" , "&amp;"'"&amp;J3&amp;"'"&amp;" , "&amp;"'"&amp;K3&amp;"'"&amp;" , "&amp;"to_timestamp('"&amp;L3&amp;"'"&amp;" , "&amp;"'yyyy/MM/dd hh24:mi:ss')"</f>
        <v>1 , '9999' , '全ての部店' , 'N' , to_timestamp('2018/01/01 00:00:00' , 'yyyy/MM/dd hh24:mi:ss')</v>
      </c>
      <c r="R3" s="208" t="s">
        <v>207</v>
      </c>
      <c r="T3" s="209" t="b">
        <f t="shared" ref="T3:X18" si="0">IF(H3="","",EXACT(H3,Z3))</f>
        <v>0</v>
      </c>
      <c r="U3" s="209" t="b">
        <f t="shared" si="0"/>
        <v>0</v>
      </c>
      <c r="V3" s="209" t="b">
        <f t="shared" si="0"/>
        <v>0</v>
      </c>
      <c r="W3" s="209" t="b">
        <f t="shared" si="0"/>
        <v>0</v>
      </c>
      <c r="X3" s="209" t="b">
        <f t="shared" si="0"/>
        <v>0</v>
      </c>
      <c r="Z3" s="200"/>
      <c r="AA3" s="200"/>
      <c r="AB3" s="200"/>
      <c r="AC3" s="200"/>
      <c r="AD3" s="200"/>
    </row>
    <row r="4" spans="1:30">
      <c r="A4" s="211">
        <v>2</v>
      </c>
      <c r="B4" s="212" t="s">
        <v>340</v>
      </c>
      <c r="C4" s="211" t="s">
        <v>912</v>
      </c>
      <c r="D4" s="211" t="s">
        <v>24</v>
      </c>
      <c r="E4" s="222" t="s">
        <v>455</v>
      </c>
      <c r="F4" s="220" t="s">
        <v>1068</v>
      </c>
      <c r="G4" s="205" t="s">
        <v>43</v>
      </c>
      <c r="H4" s="223">
        <v>2</v>
      </c>
      <c r="I4" s="224" t="s">
        <v>9</v>
      </c>
      <c r="J4" s="225" t="s">
        <v>1160</v>
      </c>
      <c r="K4" s="223" t="s">
        <v>326</v>
      </c>
      <c r="L4" s="226" t="s">
        <v>455</v>
      </c>
      <c r="N4" s="227" t="s">
        <v>208</v>
      </c>
      <c r="O4" s="209" t="s">
        <v>36</v>
      </c>
      <c r="P4" s="228" t="s">
        <v>206</v>
      </c>
      <c r="Q4" s="228" t="str">
        <f t="shared" ref="Q4:Q67" si="1">H4&amp;" , "&amp;"'"&amp;I4&amp;"'"&amp;" , "&amp;"'"&amp;J4&amp;"'"&amp;" , "&amp;"'"&amp;K4&amp;"'"&amp;" , "&amp;"to_timestamp('"&amp;L4&amp;"'"&amp;" , "&amp;"'yyyy/MM/dd hh24:mi:ss')"</f>
        <v>2 , '0003' , 'ＡＣＳ' , 'N' , to_timestamp('2018/01/01 00:00:00' , 'yyyy/MM/dd hh24:mi:ss')</v>
      </c>
      <c r="R4" s="229" t="s">
        <v>207</v>
      </c>
      <c r="S4" s="230"/>
      <c r="T4" s="231" t="b">
        <f t="shared" si="0"/>
        <v>0</v>
      </c>
      <c r="U4" s="231" t="b">
        <f t="shared" si="0"/>
        <v>0</v>
      </c>
      <c r="V4" s="231" t="b">
        <f t="shared" si="0"/>
        <v>0</v>
      </c>
      <c r="W4" s="231" t="b">
        <f t="shared" si="0"/>
        <v>0</v>
      </c>
      <c r="X4" s="231" t="b">
        <f t="shared" si="0"/>
        <v>0</v>
      </c>
      <c r="Y4" s="230"/>
      <c r="Z4" s="231"/>
      <c r="AA4" s="232"/>
      <c r="AB4" s="231"/>
      <c r="AC4" s="231"/>
      <c r="AD4" s="232"/>
    </row>
    <row r="5" spans="1:30">
      <c r="G5" s="205" t="s">
        <v>43</v>
      </c>
      <c r="H5" s="223">
        <v>3</v>
      </c>
      <c r="I5" s="224" t="s">
        <v>11</v>
      </c>
      <c r="J5" s="225" t="s">
        <v>1161</v>
      </c>
      <c r="K5" s="223" t="s">
        <v>326</v>
      </c>
      <c r="L5" s="226" t="s">
        <v>455</v>
      </c>
      <c r="N5" s="227" t="s">
        <v>208</v>
      </c>
      <c r="O5" s="209" t="s">
        <v>36</v>
      </c>
      <c r="P5" s="228" t="s">
        <v>206</v>
      </c>
      <c r="Q5" s="228" t="str">
        <f t="shared" si="1"/>
        <v>3 , '0005' , 'ＣＡＦＩＳ' , 'N' , to_timestamp('2018/01/01 00:00:00' , 'yyyy/MM/dd hh24:mi:ss')</v>
      </c>
      <c r="R5" s="229" t="s">
        <v>207</v>
      </c>
      <c r="S5" s="230"/>
      <c r="T5" s="231" t="b">
        <f t="shared" si="0"/>
        <v>0</v>
      </c>
      <c r="U5" s="231" t="b">
        <f t="shared" si="0"/>
        <v>0</v>
      </c>
      <c r="V5" s="231" t="b">
        <f t="shared" si="0"/>
        <v>0</v>
      </c>
      <c r="W5" s="231" t="b">
        <f t="shared" si="0"/>
        <v>0</v>
      </c>
      <c r="X5" s="231" t="b">
        <f t="shared" si="0"/>
        <v>0</v>
      </c>
      <c r="Y5" s="230"/>
      <c r="Z5" s="231"/>
      <c r="AA5" s="232"/>
      <c r="AB5" s="231"/>
      <c r="AC5" s="231"/>
      <c r="AD5" s="232"/>
    </row>
    <row r="6" spans="1:30">
      <c r="G6" s="205" t="s">
        <v>43</v>
      </c>
      <c r="H6" s="223">
        <v>4</v>
      </c>
      <c r="I6" s="224" t="s">
        <v>1162</v>
      </c>
      <c r="J6" s="225" t="s">
        <v>1163</v>
      </c>
      <c r="K6" s="223" t="s">
        <v>326</v>
      </c>
      <c r="L6" s="226" t="s">
        <v>455</v>
      </c>
      <c r="N6" s="227" t="s">
        <v>208</v>
      </c>
      <c r="O6" s="209" t="s">
        <v>36</v>
      </c>
      <c r="P6" s="228" t="s">
        <v>206</v>
      </c>
      <c r="Q6" s="228" t="str">
        <f t="shared" si="1"/>
        <v>4 , '0011' , '第１研修' , 'N' , to_timestamp('2018/01/01 00:00:00' , 'yyyy/MM/dd hh24:mi:ss')</v>
      </c>
      <c r="R6" s="229" t="s">
        <v>207</v>
      </c>
      <c r="S6" s="230"/>
      <c r="T6" s="231" t="b">
        <f t="shared" si="0"/>
        <v>0</v>
      </c>
      <c r="U6" s="231" t="b">
        <f t="shared" si="0"/>
        <v>0</v>
      </c>
      <c r="V6" s="231" t="b">
        <f t="shared" si="0"/>
        <v>0</v>
      </c>
      <c r="W6" s="231" t="b">
        <f t="shared" si="0"/>
        <v>0</v>
      </c>
      <c r="X6" s="231" t="b">
        <f t="shared" si="0"/>
        <v>0</v>
      </c>
      <c r="Y6" s="230"/>
      <c r="Z6" s="231"/>
      <c r="AA6" s="232"/>
      <c r="AB6" s="231"/>
      <c r="AC6" s="231"/>
      <c r="AD6" s="232"/>
    </row>
    <row r="7" spans="1:30">
      <c r="G7" s="205" t="s">
        <v>43</v>
      </c>
      <c r="H7" s="223">
        <v>5</v>
      </c>
      <c r="I7" s="224" t="s">
        <v>1164</v>
      </c>
      <c r="J7" s="225" t="s">
        <v>1165</v>
      </c>
      <c r="K7" s="223" t="s">
        <v>326</v>
      </c>
      <c r="L7" s="226" t="s">
        <v>455</v>
      </c>
      <c r="N7" s="227" t="s">
        <v>208</v>
      </c>
      <c r="O7" s="209" t="s">
        <v>36</v>
      </c>
      <c r="P7" s="228" t="s">
        <v>206</v>
      </c>
      <c r="Q7" s="228" t="str">
        <f t="shared" si="1"/>
        <v>5 , '0013' , 'ＡＮＳＥＲ' , 'N' , to_timestamp('2018/01/01 00:00:00' , 'yyyy/MM/dd hh24:mi:ss')</v>
      </c>
      <c r="R7" s="229" t="s">
        <v>207</v>
      </c>
      <c r="S7" s="230"/>
      <c r="T7" s="231" t="b">
        <f t="shared" si="0"/>
        <v>0</v>
      </c>
      <c r="U7" s="231" t="b">
        <f t="shared" si="0"/>
        <v>0</v>
      </c>
      <c r="V7" s="231" t="b">
        <f t="shared" si="0"/>
        <v>0</v>
      </c>
      <c r="W7" s="231" t="b">
        <f t="shared" si="0"/>
        <v>0</v>
      </c>
      <c r="X7" s="231" t="b">
        <f t="shared" si="0"/>
        <v>0</v>
      </c>
      <c r="Y7" s="230"/>
      <c r="Z7" s="231"/>
      <c r="AA7" s="232"/>
      <c r="AB7" s="231"/>
      <c r="AC7" s="231"/>
      <c r="AD7" s="232"/>
    </row>
    <row r="8" spans="1:30">
      <c r="G8" s="205" t="s">
        <v>43</v>
      </c>
      <c r="H8" s="223">
        <v>6</v>
      </c>
      <c r="I8" s="224" t="s">
        <v>1166</v>
      </c>
      <c r="J8" s="225" t="s">
        <v>1167</v>
      </c>
      <c r="K8" s="223" t="s">
        <v>326</v>
      </c>
      <c r="L8" s="226" t="s">
        <v>455</v>
      </c>
      <c r="N8" s="227" t="s">
        <v>208</v>
      </c>
      <c r="O8" s="209" t="s">
        <v>36</v>
      </c>
      <c r="P8" s="228" t="s">
        <v>206</v>
      </c>
      <c r="Q8" s="228" t="str">
        <f t="shared" si="1"/>
        <v>6 , '0014' , '通知サービス' , 'N' , to_timestamp('2018/01/01 00:00:00' , 'yyyy/MM/dd hh24:mi:ss')</v>
      </c>
      <c r="R8" s="229" t="s">
        <v>207</v>
      </c>
      <c r="S8" s="230"/>
      <c r="T8" s="231" t="b">
        <f t="shared" si="0"/>
        <v>0</v>
      </c>
      <c r="U8" s="231" t="b">
        <f t="shared" si="0"/>
        <v>0</v>
      </c>
      <c r="V8" s="231" t="b">
        <f t="shared" si="0"/>
        <v>0</v>
      </c>
      <c r="W8" s="231" t="b">
        <f t="shared" si="0"/>
        <v>0</v>
      </c>
      <c r="X8" s="231" t="b">
        <f t="shared" si="0"/>
        <v>0</v>
      </c>
      <c r="Y8" s="230"/>
      <c r="Z8" s="231"/>
      <c r="AA8" s="232"/>
      <c r="AB8" s="231"/>
      <c r="AC8" s="231"/>
      <c r="AD8" s="232"/>
    </row>
    <row r="9" spans="1:30">
      <c r="G9" s="205" t="s">
        <v>43</v>
      </c>
      <c r="H9" s="223">
        <v>7</v>
      </c>
      <c r="I9" s="224" t="s">
        <v>1168</v>
      </c>
      <c r="J9" s="225" t="s">
        <v>1169</v>
      </c>
      <c r="K9" s="223" t="s">
        <v>326</v>
      </c>
      <c r="L9" s="226" t="s">
        <v>455</v>
      </c>
      <c r="N9" s="227" t="s">
        <v>208</v>
      </c>
      <c r="O9" s="209" t="s">
        <v>36</v>
      </c>
      <c r="P9" s="228" t="s">
        <v>206</v>
      </c>
      <c r="Q9" s="228" t="str">
        <f t="shared" si="1"/>
        <v>7 , '0018' , '外為系' , 'N' , to_timestamp('2018/01/01 00:00:00' , 'yyyy/MM/dd hh24:mi:ss')</v>
      </c>
      <c r="R9" s="229" t="s">
        <v>207</v>
      </c>
      <c r="S9" s="230"/>
      <c r="T9" s="231" t="b">
        <f t="shared" si="0"/>
        <v>0</v>
      </c>
      <c r="U9" s="231" t="b">
        <f t="shared" si="0"/>
        <v>0</v>
      </c>
      <c r="V9" s="231" t="b">
        <f t="shared" si="0"/>
        <v>0</v>
      </c>
      <c r="W9" s="231" t="b">
        <f t="shared" si="0"/>
        <v>0</v>
      </c>
      <c r="X9" s="231" t="b">
        <f t="shared" si="0"/>
        <v>0</v>
      </c>
      <c r="Y9" s="230"/>
      <c r="Z9" s="231"/>
      <c r="AA9" s="232"/>
      <c r="AB9" s="231"/>
      <c r="AC9" s="231"/>
      <c r="AD9" s="232"/>
    </row>
    <row r="10" spans="1:30">
      <c r="G10" s="205" t="s">
        <v>43</v>
      </c>
      <c r="H10" s="223">
        <v>8</v>
      </c>
      <c r="I10" s="224" t="s">
        <v>1170</v>
      </c>
      <c r="J10" s="225" t="s">
        <v>1171</v>
      </c>
      <c r="K10" s="223" t="s">
        <v>326</v>
      </c>
      <c r="L10" s="226" t="s">
        <v>455</v>
      </c>
      <c r="N10" s="227" t="s">
        <v>208</v>
      </c>
      <c r="O10" s="209" t="s">
        <v>36</v>
      </c>
      <c r="P10" s="228" t="s">
        <v>206</v>
      </c>
      <c r="Q10" s="228" t="str">
        <f t="shared" si="1"/>
        <v>8 , '0023' , '自店練習店１' , 'N' , to_timestamp('2018/01/01 00:00:00' , 'yyyy/MM/dd hh24:mi:ss')</v>
      </c>
      <c r="R10" s="229" t="s">
        <v>207</v>
      </c>
      <c r="S10" s="230"/>
      <c r="T10" s="231" t="b">
        <f t="shared" si="0"/>
        <v>0</v>
      </c>
      <c r="U10" s="231" t="b">
        <f t="shared" si="0"/>
        <v>0</v>
      </c>
      <c r="V10" s="231" t="b">
        <f t="shared" si="0"/>
        <v>0</v>
      </c>
      <c r="W10" s="231" t="b">
        <f t="shared" si="0"/>
        <v>0</v>
      </c>
      <c r="X10" s="231" t="b">
        <f t="shared" si="0"/>
        <v>0</v>
      </c>
      <c r="Y10" s="230"/>
      <c r="Z10" s="231"/>
      <c r="AA10" s="232"/>
      <c r="AB10" s="231"/>
      <c r="AC10" s="231"/>
      <c r="AD10" s="232"/>
    </row>
    <row r="11" spans="1:30">
      <c r="G11" s="205" t="s">
        <v>43</v>
      </c>
      <c r="H11" s="223">
        <v>9</v>
      </c>
      <c r="I11" s="224" t="s">
        <v>1172</v>
      </c>
      <c r="J11" s="225" t="s">
        <v>1173</v>
      </c>
      <c r="K11" s="223" t="s">
        <v>326</v>
      </c>
      <c r="L11" s="226" t="s">
        <v>455</v>
      </c>
      <c r="N11" s="227" t="s">
        <v>208</v>
      </c>
      <c r="O11" s="209" t="s">
        <v>36</v>
      </c>
      <c r="P11" s="228" t="s">
        <v>206</v>
      </c>
      <c r="Q11" s="228" t="str">
        <f t="shared" si="1"/>
        <v>9 , '0024' , '自店練習店２' , 'N' , to_timestamp('2018/01/01 00:00:00' , 'yyyy/MM/dd hh24:mi:ss')</v>
      </c>
      <c r="R11" s="229" t="s">
        <v>207</v>
      </c>
      <c r="S11" s="230"/>
      <c r="T11" s="231" t="b">
        <f t="shared" si="0"/>
        <v>0</v>
      </c>
      <c r="U11" s="231" t="b">
        <f t="shared" si="0"/>
        <v>0</v>
      </c>
      <c r="V11" s="231" t="b">
        <f t="shared" si="0"/>
        <v>0</v>
      </c>
      <c r="W11" s="231" t="b">
        <f t="shared" si="0"/>
        <v>0</v>
      </c>
      <c r="X11" s="231" t="b">
        <f t="shared" si="0"/>
        <v>0</v>
      </c>
      <c r="Y11" s="230"/>
      <c r="Z11" s="231"/>
      <c r="AA11" s="232"/>
      <c r="AB11" s="231"/>
      <c r="AC11" s="231"/>
      <c r="AD11" s="232"/>
    </row>
    <row r="12" spans="1:30">
      <c r="G12" s="205" t="s">
        <v>43</v>
      </c>
      <c r="H12" s="223">
        <v>10</v>
      </c>
      <c r="I12" s="224" t="s">
        <v>1174</v>
      </c>
      <c r="J12" s="225" t="s">
        <v>1175</v>
      </c>
      <c r="K12" s="223" t="s">
        <v>326</v>
      </c>
      <c r="L12" s="226" t="s">
        <v>455</v>
      </c>
      <c r="N12" s="227" t="s">
        <v>208</v>
      </c>
      <c r="O12" s="209" t="s">
        <v>36</v>
      </c>
      <c r="P12" s="228" t="s">
        <v>206</v>
      </c>
      <c r="Q12" s="228" t="str">
        <f t="shared" si="1"/>
        <v>10 , '0033' , '第３研修' , 'N' , to_timestamp('2018/01/01 00:00:00' , 'yyyy/MM/dd hh24:mi:ss')</v>
      </c>
      <c r="R12" s="229" t="s">
        <v>207</v>
      </c>
      <c r="S12" s="230"/>
      <c r="T12" s="231" t="b">
        <f t="shared" si="0"/>
        <v>0</v>
      </c>
      <c r="U12" s="231" t="b">
        <f t="shared" si="0"/>
        <v>0</v>
      </c>
      <c r="V12" s="231" t="b">
        <f t="shared" si="0"/>
        <v>0</v>
      </c>
      <c r="W12" s="231" t="b">
        <f t="shared" si="0"/>
        <v>0</v>
      </c>
      <c r="X12" s="231" t="b">
        <f t="shared" si="0"/>
        <v>0</v>
      </c>
      <c r="Y12" s="230"/>
      <c r="Z12" s="231"/>
      <c r="AA12" s="232"/>
      <c r="AB12" s="231"/>
      <c r="AC12" s="231"/>
      <c r="AD12" s="232"/>
    </row>
    <row r="13" spans="1:30">
      <c r="H13" s="223">
        <v>11</v>
      </c>
      <c r="I13" s="224" t="s">
        <v>1176</v>
      </c>
      <c r="J13" s="225" t="s">
        <v>1177</v>
      </c>
      <c r="K13" s="223" t="s">
        <v>326</v>
      </c>
      <c r="L13" s="226" t="s">
        <v>455</v>
      </c>
      <c r="N13" s="227" t="s">
        <v>208</v>
      </c>
      <c r="O13" s="209" t="s">
        <v>36</v>
      </c>
      <c r="P13" s="228" t="s">
        <v>206</v>
      </c>
      <c r="Q13" s="228" t="str">
        <f t="shared" si="1"/>
        <v>11 , '0037' , '融資業務支援システム' , 'N' , to_timestamp('2018/01/01 00:00:00' , 'yyyy/MM/dd hh24:mi:ss')</v>
      </c>
      <c r="R13" s="229" t="s">
        <v>207</v>
      </c>
      <c r="S13" s="230"/>
      <c r="T13" s="231" t="b">
        <f t="shared" si="0"/>
        <v>0</v>
      </c>
      <c r="U13" s="231" t="b">
        <f t="shared" si="0"/>
        <v>0</v>
      </c>
      <c r="V13" s="231" t="b">
        <f t="shared" si="0"/>
        <v>0</v>
      </c>
      <c r="W13" s="231" t="b">
        <f t="shared" si="0"/>
        <v>0</v>
      </c>
      <c r="X13" s="231" t="b">
        <f t="shared" si="0"/>
        <v>0</v>
      </c>
      <c r="Y13" s="230"/>
      <c r="Z13" s="231"/>
      <c r="AA13" s="232"/>
      <c r="AB13" s="231"/>
      <c r="AC13" s="231"/>
      <c r="AD13" s="232"/>
    </row>
    <row r="14" spans="1:30">
      <c r="H14" s="223">
        <v>12</v>
      </c>
      <c r="I14" s="224" t="s">
        <v>1178</v>
      </c>
      <c r="J14" s="225" t="s">
        <v>1179</v>
      </c>
      <c r="K14" s="223" t="s">
        <v>326</v>
      </c>
      <c r="L14" s="226" t="s">
        <v>455</v>
      </c>
      <c r="N14" s="227" t="s">
        <v>208</v>
      </c>
      <c r="O14" s="209" t="s">
        <v>36</v>
      </c>
      <c r="P14" s="228" t="s">
        <v>206</v>
      </c>
      <c r="Q14" s="228" t="str">
        <f t="shared" si="1"/>
        <v>12 , '0038' , '融資稟議研修店' , 'N' , to_timestamp('2018/01/01 00:00:00' , 'yyyy/MM/dd hh24:mi:ss')</v>
      </c>
      <c r="R14" s="229" t="s">
        <v>207</v>
      </c>
      <c r="S14" s="230"/>
      <c r="T14" s="231" t="b">
        <f t="shared" si="0"/>
        <v>0</v>
      </c>
      <c r="U14" s="231" t="b">
        <f t="shared" si="0"/>
        <v>0</v>
      </c>
      <c r="V14" s="231" t="b">
        <f t="shared" si="0"/>
        <v>0</v>
      </c>
      <c r="W14" s="231" t="b">
        <f t="shared" si="0"/>
        <v>0</v>
      </c>
      <c r="X14" s="231" t="b">
        <f t="shared" si="0"/>
        <v>0</v>
      </c>
      <c r="Y14" s="230"/>
      <c r="Z14" s="231"/>
      <c r="AA14" s="232"/>
      <c r="AB14" s="231"/>
      <c r="AC14" s="231"/>
      <c r="AD14" s="232"/>
    </row>
    <row r="15" spans="1:30">
      <c r="H15" s="223">
        <v>13</v>
      </c>
      <c r="I15" s="224" t="s">
        <v>1180</v>
      </c>
      <c r="J15" s="225" t="s">
        <v>1181</v>
      </c>
      <c r="K15" s="223" t="s">
        <v>326</v>
      </c>
      <c r="L15" s="226" t="s">
        <v>455</v>
      </c>
      <c r="N15" s="227" t="s">
        <v>208</v>
      </c>
      <c r="O15" s="209" t="s">
        <v>36</v>
      </c>
      <c r="P15" s="228" t="s">
        <v>206</v>
      </c>
      <c r="Q15" s="228" t="str">
        <f t="shared" si="1"/>
        <v>13 , '0039' , '融資稟議自店練習店' , 'N' , to_timestamp('2018/01/01 00:00:00' , 'yyyy/MM/dd hh24:mi:ss')</v>
      </c>
      <c r="R15" s="229" t="s">
        <v>207</v>
      </c>
      <c r="S15" s="230"/>
      <c r="T15" s="231" t="b">
        <f t="shared" si="0"/>
        <v>0</v>
      </c>
      <c r="U15" s="231" t="b">
        <f t="shared" si="0"/>
        <v>0</v>
      </c>
      <c r="V15" s="231" t="b">
        <f t="shared" si="0"/>
        <v>0</v>
      </c>
      <c r="W15" s="231" t="b">
        <f t="shared" si="0"/>
        <v>0</v>
      </c>
      <c r="X15" s="231" t="b">
        <f t="shared" si="0"/>
        <v>0</v>
      </c>
      <c r="Y15" s="230"/>
      <c r="Z15" s="231"/>
      <c r="AA15" s="232"/>
      <c r="AB15" s="231"/>
      <c r="AC15" s="231"/>
      <c r="AD15" s="232"/>
    </row>
    <row r="16" spans="1:30">
      <c r="H16" s="223">
        <v>14</v>
      </c>
      <c r="I16" s="224" t="s">
        <v>1182</v>
      </c>
      <c r="J16" s="225" t="s">
        <v>1183</v>
      </c>
      <c r="K16" s="223" t="s">
        <v>326</v>
      </c>
      <c r="L16" s="226" t="s">
        <v>455</v>
      </c>
      <c r="N16" s="227" t="s">
        <v>208</v>
      </c>
      <c r="O16" s="209" t="s">
        <v>36</v>
      </c>
      <c r="P16" s="228" t="s">
        <v>206</v>
      </c>
      <c r="Q16" s="228" t="str">
        <f t="shared" si="1"/>
        <v>14 , '0041' , '全銀テレ為替店１' , 'N' , to_timestamp('2018/01/01 00:00:00' , 'yyyy/MM/dd hh24:mi:ss')</v>
      </c>
      <c r="R16" s="229" t="s">
        <v>207</v>
      </c>
      <c r="S16" s="230"/>
      <c r="T16" s="231" t="b">
        <f t="shared" si="0"/>
        <v>0</v>
      </c>
      <c r="U16" s="231" t="b">
        <f t="shared" si="0"/>
        <v>0</v>
      </c>
      <c r="V16" s="231" t="b">
        <f t="shared" si="0"/>
        <v>0</v>
      </c>
      <c r="W16" s="231" t="b">
        <f t="shared" si="0"/>
        <v>0</v>
      </c>
      <c r="X16" s="231" t="b">
        <f t="shared" si="0"/>
        <v>0</v>
      </c>
      <c r="Y16" s="230"/>
      <c r="Z16" s="231"/>
      <c r="AA16" s="232"/>
      <c r="AB16" s="231"/>
      <c r="AC16" s="231"/>
      <c r="AD16" s="232"/>
    </row>
    <row r="17" spans="8:30">
      <c r="H17" s="223">
        <v>15</v>
      </c>
      <c r="I17" s="224" t="s">
        <v>1184</v>
      </c>
      <c r="J17" s="225" t="s">
        <v>1185</v>
      </c>
      <c r="K17" s="223" t="s">
        <v>326</v>
      </c>
      <c r="L17" s="226" t="s">
        <v>455</v>
      </c>
      <c r="N17" s="227" t="s">
        <v>208</v>
      </c>
      <c r="O17" s="209" t="s">
        <v>36</v>
      </c>
      <c r="P17" s="228" t="s">
        <v>206</v>
      </c>
      <c r="Q17" s="228" t="str">
        <f t="shared" si="1"/>
        <v>15 , '0042' , '全銀テレ為替店２' , 'N' , to_timestamp('2018/01/01 00:00:00' , 'yyyy/MM/dd hh24:mi:ss')</v>
      </c>
      <c r="R17" s="229" t="s">
        <v>207</v>
      </c>
      <c r="S17" s="230"/>
      <c r="T17" s="231" t="b">
        <f t="shared" si="0"/>
        <v>0</v>
      </c>
      <c r="U17" s="231" t="b">
        <f t="shared" si="0"/>
        <v>0</v>
      </c>
      <c r="V17" s="231" t="b">
        <f t="shared" si="0"/>
        <v>0</v>
      </c>
      <c r="W17" s="231" t="b">
        <f t="shared" si="0"/>
        <v>0</v>
      </c>
      <c r="X17" s="231" t="b">
        <f t="shared" si="0"/>
        <v>0</v>
      </c>
      <c r="Y17" s="230"/>
      <c r="Z17" s="231"/>
      <c r="AA17" s="232"/>
      <c r="AB17" s="231"/>
      <c r="AC17" s="231"/>
      <c r="AD17" s="232"/>
    </row>
    <row r="18" spans="8:30">
      <c r="H18" s="223">
        <v>16</v>
      </c>
      <c r="I18" s="224" t="s">
        <v>1186</v>
      </c>
      <c r="J18" s="225" t="s">
        <v>1187</v>
      </c>
      <c r="K18" s="223" t="s">
        <v>326</v>
      </c>
      <c r="L18" s="226" t="s">
        <v>455</v>
      </c>
      <c r="N18" s="227" t="s">
        <v>208</v>
      </c>
      <c r="O18" s="209" t="s">
        <v>36</v>
      </c>
      <c r="P18" s="228" t="s">
        <v>206</v>
      </c>
      <c r="Q18" s="228" t="str">
        <f t="shared" si="1"/>
        <v>16 , '0043' , '全銀ＭＴ伝送店１' , 'N' , to_timestamp('2018/01/01 00:00:00' , 'yyyy/MM/dd hh24:mi:ss')</v>
      </c>
      <c r="R18" s="229" t="s">
        <v>207</v>
      </c>
      <c r="S18" s="230"/>
      <c r="T18" s="231" t="b">
        <f t="shared" si="0"/>
        <v>0</v>
      </c>
      <c r="U18" s="231" t="b">
        <f t="shared" si="0"/>
        <v>0</v>
      </c>
      <c r="V18" s="231" t="b">
        <f t="shared" si="0"/>
        <v>0</v>
      </c>
      <c r="W18" s="231" t="b">
        <f t="shared" si="0"/>
        <v>0</v>
      </c>
      <c r="X18" s="231" t="b">
        <f t="shared" si="0"/>
        <v>0</v>
      </c>
      <c r="Y18" s="230"/>
      <c r="Z18" s="231"/>
      <c r="AA18" s="232"/>
      <c r="AB18" s="231"/>
      <c r="AC18" s="231"/>
      <c r="AD18" s="232"/>
    </row>
    <row r="19" spans="8:30">
      <c r="H19" s="223">
        <v>17</v>
      </c>
      <c r="I19" s="224" t="s">
        <v>1188</v>
      </c>
      <c r="J19" s="225" t="s">
        <v>1189</v>
      </c>
      <c r="K19" s="223" t="s">
        <v>326</v>
      </c>
      <c r="L19" s="226" t="s">
        <v>455</v>
      </c>
      <c r="N19" s="227" t="s">
        <v>208</v>
      </c>
      <c r="O19" s="209" t="s">
        <v>36</v>
      </c>
      <c r="P19" s="228" t="s">
        <v>206</v>
      </c>
      <c r="Q19" s="228" t="str">
        <f t="shared" si="1"/>
        <v>17 , '0044' , '全銀ＭＴ伝送店２' , 'N' , to_timestamp('2018/01/01 00:00:00' , 'yyyy/MM/dd hh24:mi:ss')</v>
      </c>
      <c r="R19" s="229" t="s">
        <v>207</v>
      </c>
      <c r="S19" s="230"/>
      <c r="T19" s="231" t="b">
        <f t="shared" ref="T19:X69" si="2">IF(H19="","",EXACT(H19,Z19))</f>
        <v>0</v>
      </c>
      <c r="U19" s="231" t="b">
        <f t="shared" si="2"/>
        <v>0</v>
      </c>
      <c r="V19" s="231" t="b">
        <f t="shared" si="2"/>
        <v>0</v>
      </c>
      <c r="W19" s="231" t="b">
        <f t="shared" si="2"/>
        <v>0</v>
      </c>
      <c r="X19" s="231" t="b">
        <f t="shared" si="2"/>
        <v>0</v>
      </c>
      <c r="Y19" s="230"/>
      <c r="Z19" s="231"/>
      <c r="AA19" s="232"/>
      <c r="AB19" s="231"/>
      <c r="AC19" s="231"/>
      <c r="AD19" s="232"/>
    </row>
    <row r="20" spans="8:30">
      <c r="H20" s="223">
        <v>18</v>
      </c>
      <c r="I20" s="224" t="s">
        <v>1190</v>
      </c>
      <c r="J20" s="225" t="s">
        <v>1191</v>
      </c>
      <c r="K20" s="223" t="s">
        <v>326</v>
      </c>
      <c r="L20" s="226" t="s">
        <v>455</v>
      </c>
      <c r="N20" s="227" t="s">
        <v>208</v>
      </c>
      <c r="O20" s="209" t="s">
        <v>36</v>
      </c>
      <c r="P20" s="228" t="s">
        <v>206</v>
      </c>
      <c r="Q20" s="228" t="str">
        <f t="shared" si="1"/>
        <v>18 , '0045' , 'ＡＴＭ宝くじ' , 'N' , to_timestamp('2018/01/01 00:00:00' , 'yyyy/MM/dd hh24:mi:ss')</v>
      </c>
      <c r="R20" s="229" t="s">
        <v>207</v>
      </c>
      <c r="S20" s="230"/>
      <c r="T20" s="231" t="b">
        <f t="shared" si="2"/>
        <v>0</v>
      </c>
      <c r="U20" s="231" t="b">
        <f t="shared" si="2"/>
        <v>0</v>
      </c>
      <c r="V20" s="231" t="b">
        <f t="shared" si="2"/>
        <v>0</v>
      </c>
      <c r="W20" s="231" t="b">
        <f t="shared" si="2"/>
        <v>0</v>
      </c>
      <c r="X20" s="231" t="b">
        <f t="shared" si="2"/>
        <v>0</v>
      </c>
      <c r="Y20" s="230"/>
      <c r="Z20" s="231"/>
      <c r="AA20" s="232"/>
      <c r="AB20" s="231"/>
      <c r="AC20" s="231"/>
      <c r="AD20" s="232"/>
    </row>
    <row r="21" spans="8:30">
      <c r="H21" s="223">
        <v>19</v>
      </c>
      <c r="I21" s="224" t="s">
        <v>1192</v>
      </c>
      <c r="J21" s="225" t="s">
        <v>1193</v>
      </c>
      <c r="K21" s="223" t="s">
        <v>326</v>
      </c>
      <c r="L21" s="226" t="s">
        <v>455</v>
      </c>
      <c r="N21" s="227" t="s">
        <v>208</v>
      </c>
      <c r="O21" s="209" t="s">
        <v>36</v>
      </c>
      <c r="P21" s="228" t="s">
        <v>206</v>
      </c>
      <c r="Q21" s="228" t="str">
        <f t="shared" si="1"/>
        <v>19 , '0061' , 'オペレーションセンター' , 'N' , to_timestamp('2018/01/01 00:00:00' , 'yyyy/MM/dd hh24:mi:ss')</v>
      </c>
      <c r="R21" s="229" t="s">
        <v>207</v>
      </c>
      <c r="S21" s="230"/>
      <c r="T21" s="231" t="b">
        <f t="shared" si="2"/>
        <v>0</v>
      </c>
      <c r="U21" s="231" t="b">
        <f t="shared" si="2"/>
        <v>0</v>
      </c>
      <c r="V21" s="231" t="b">
        <f t="shared" si="2"/>
        <v>0</v>
      </c>
      <c r="W21" s="231" t="b">
        <f t="shared" si="2"/>
        <v>0</v>
      </c>
      <c r="X21" s="231" t="b">
        <f t="shared" si="2"/>
        <v>0</v>
      </c>
      <c r="Y21" s="230"/>
      <c r="Z21" s="231"/>
      <c r="AA21" s="232"/>
      <c r="AB21" s="231"/>
      <c r="AC21" s="231"/>
      <c r="AD21" s="232"/>
    </row>
    <row r="22" spans="8:30">
      <c r="H22" s="223">
        <v>20</v>
      </c>
      <c r="I22" s="224" t="s">
        <v>1194</v>
      </c>
      <c r="J22" s="225" t="s">
        <v>1195</v>
      </c>
      <c r="K22" s="223" t="s">
        <v>326</v>
      </c>
      <c r="L22" s="226" t="s">
        <v>455</v>
      </c>
      <c r="N22" s="227" t="s">
        <v>208</v>
      </c>
      <c r="O22" s="209" t="s">
        <v>36</v>
      </c>
      <c r="P22" s="228" t="s">
        <v>206</v>
      </c>
      <c r="Q22" s="228" t="str">
        <f t="shared" si="1"/>
        <v>20 , '0062' , 'ＯＣＲ集中店' , 'N' , to_timestamp('2018/01/01 00:00:00' , 'yyyy/MM/dd hh24:mi:ss')</v>
      </c>
      <c r="R22" s="229" t="s">
        <v>207</v>
      </c>
      <c r="S22" s="230"/>
      <c r="T22" s="231" t="b">
        <f t="shared" si="2"/>
        <v>0</v>
      </c>
      <c r="U22" s="231" t="b">
        <f t="shared" si="2"/>
        <v>0</v>
      </c>
      <c r="V22" s="231" t="b">
        <f t="shared" si="2"/>
        <v>0</v>
      </c>
      <c r="W22" s="231" t="b">
        <f t="shared" si="2"/>
        <v>0</v>
      </c>
      <c r="X22" s="231" t="b">
        <f t="shared" si="2"/>
        <v>0</v>
      </c>
      <c r="Y22" s="230"/>
      <c r="Z22" s="231"/>
      <c r="AA22" s="232"/>
      <c r="AB22" s="231"/>
      <c r="AC22" s="231"/>
      <c r="AD22" s="232"/>
    </row>
    <row r="23" spans="8:30">
      <c r="H23" s="223">
        <v>21</v>
      </c>
      <c r="I23" s="224" t="s">
        <v>1196</v>
      </c>
      <c r="J23" s="225" t="s">
        <v>1197</v>
      </c>
      <c r="K23" s="223" t="s">
        <v>326</v>
      </c>
      <c r="L23" s="226" t="s">
        <v>455</v>
      </c>
      <c r="N23" s="227" t="s">
        <v>208</v>
      </c>
      <c r="O23" s="209" t="s">
        <v>36</v>
      </c>
      <c r="P23" s="228" t="s">
        <v>206</v>
      </c>
      <c r="Q23" s="228" t="str">
        <f t="shared" si="1"/>
        <v>21 , '0070' , '金沢住宅ローンセンター' , 'N' , to_timestamp('2018/01/01 00:00:00' , 'yyyy/MM/dd hh24:mi:ss')</v>
      </c>
      <c r="R23" s="229" t="s">
        <v>207</v>
      </c>
      <c r="S23" s="230"/>
      <c r="T23" s="231" t="b">
        <f t="shared" si="2"/>
        <v>0</v>
      </c>
      <c r="U23" s="231" t="b">
        <f t="shared" si="2"/>
        <v>0</v>
      </c>
      <c r="V23" s="231" t="b">
        <f t="shared" si="2"/>
        <v>0</v>
      </c>
      <c r="W23" s="231" t="b">
        <f t="shared" si="2"/>
        <v>0</v>
      </c>
      <c r="X23" s="231" t="b">
        <f t="shared" si="2"/>
        <v>0</v>
      </c>
      <c r="Y23" s="230"/>
      <c r="Z23" s="231"/>
      <c r="AA23" s="232"/>
      <c r="AB23" s="231"/>
      <c r="AC23" s="231"/>
      <c r="AD23" s="232"/>
    </row>
    <row r="24" spans="8:30">
      <c r="H24" s="223">
        <v>22</v>
      </c>
      <c r="I24" s="224" t="s">
        <v>1198</v>
      </c>
      <c r="J24" s="225" t="s">
        <v>1199</v>
      </c>
      <c r="K24" s="223" t="s">
        <v>326</v>
      </c>
      <c r="L24" s="226" t="s">
        <v>455</v>
      </c>
      <c r="N24" s="227" t="s">
        <v>208</v>
      </c>
      <c r="O24" s="209" t="s">
        <v>36</v>
      </c>
      <c r="P24" s="228" t="s">
        <v>206</v>
      </c>
      <c r="Q24" s="228" t="str">
        <f t="shared" si="1"/>
        <v>22 , '0071' , '中山住宅ローンセンター' , 'N' , to_timestamp('2018/01/01 00:00:00' , 'yyyy/MM/dd hh24:mi:ss')</v>
      </c>
      <c r="R24" s="229" t="s">
        <v>207</v>
      </c>
      <c r="S24" s="230"/>
      <c r="T24" s="231" t="b">
        <f t="shared" si="2"/>
        <v>0</v>
      </c>
      <c r="U24" s="231" t="b">
        <f t="shared" si="2"/>
        <v>0</v>
      </c>
      <c r="V24" s="231" t="b">
        <f t="shared" si="2"/>
        <v>0</v>
      </c>
      <c r="W24" s="231" t="b">
        <f t="shared" si="2"/>
        <v>0</v>
      </c>
      <c r="X24" s="231" t="b">
        <f t="shared" si="2"/>
        <v>0</v>
      </c>
      <c r="Y24" s="230"/>
      <c r="Z24" s="231"/>
      <c r="AA24" s="232"/>
      <c r="AB24" s="231"/>
      <c r="AC24" s="231"/>
      <c r="AD24" s="232"/>
    </row>
    <row r="25" spans="8:30">
      <c r="H25" s="223">
        <v>23</v>
      </c>
      <c r="I25" s="224" t="s">
        <v>1200</v>
      </c>
      <c r="J25" s="225" t="s">
        <v>1201</v>
      </c>
      <c r="K25" s="223" t="s">
        <v>326</v>
      </c>
      <c r="L25" s="226" t="s">
        <v>455</v>
      </c>
      <c r="N25" s="227" t="s">
        <v>208</v>
      </c>
      <c r="O25" s="209" t="s">
        <v>36</v>
      </c>
      <c r="P25" s="228" t="s">
        <v>206</v>
      </c>
      <c r="Q25" s="228" t="str">
        <f t="shared" si="1"/>
        <v>23 , '0072' , '大船住宅ローンセンター' , 'N' , to_timestamp('2018/01/01 00:00:00' , 'yyyy/MM/dd hh24:mi:ss')</v>
      </c>
      <c r="R25" s="229" t="s">
        <v>207</v>
      </c>
      <c r="S25" s="230"/>
      <c r="T25" s="231" t="b">
        <f t="shared" si="2"/>
        <v>0</v>
      </c>
      <c r="U25" s="231" t="b">
        <f t="shared" si="2"/>
        <v>0</v>
      </c>
      <c r="V25" s="231" t="b">
        <f t="shared" si="2"/>
        <v>0</v>
      </c>
      <c r="W25" s="231" t="b">
        <f t="shared" si="2"/>
        <v>0</v>
      </c>
      <c r="X25" s="231" t="b">
        <f t="shared" si="2"/>
        <v>0</v>
      </c>
      <c r="Y25" s="230"/>
      <c r="Z25" s="231"/>
      <c r="AA25" s="232"/>
      <c r="AB25" s="231"/>
      <c r="AC25" s="231"/>
      <c r="AD25" s="232"/>
    </row>
    <row r="26" spans="8:30">
      <c r="H26" s="223">
        <v>24</v>
      </c>
      <c r="I26" s="224" t="s">
        <v>1202</v>
      </c>
      <c r="J26" s="225" t="s">
        <v>1203</v>
      </c>
      <c r="K26" s="223" t="s">
        <v>326</v>
      </c>
      <c r="L26" s="226" t="s">
        <v>455</v>
      </c>
      <c r="N26" s="227" t="s">
        <v>208</v>
      </c>
      <c r="O26" s="209" t="s">
        <v>36</v>
      </c>
      <c r="P26" s="228" t="s">
        <v>206</v>
      </c>
      <c r="Q26" s="228" t="str">
        <f t="shared" si="1"/>
        <v>24 , '0073' , '相模大野住宅ローンセンター' , 'N' , to_timestamp('2018/01/01 00:00:00' , 'yyyy/MM/dd hh24:mi:ss')</v>
      </c>
      <c r="R26" s="229" t="s">
        <v>207</v>
      </c>
      <c r="S26" s="230"/>
      <c r="T26" s="231" t="b">
        <f t="shared" si="2"/>
        <v>0</v>
      </c>
      <c r="U26" s="231" t="b">
        <f t="shared" si="2"/>
        <v>0</v>
      </c>
      <c r="V26" s="231" t="b">
        <f t="shared" si="2"/>
        <v>0</v>
      </c>
      <c r="W26" s="231" t="b">
        <f t="shared" si="2"/>
        <v>0</v>
      </c>
      <c r="X26" s="231" t="b">
        <f t="shared" si="2"/>
        <v>0</v>
      </c>
      <c r="Y26" s="230"/>
      <c r="Z26" s="231"/>
      <c r="AA26" s="232"/>
      <c r="AB26" s="231"/>
      <c r="AC26" s="231"/>
      <c r="AD26" s="232"/>
    </row>
    <row r="27" spans="8:30">
      <c r="H27" s="223">
        <v>25</v>
      </c>
      <c r="I27" s="224" t="s">
        <v>1204</v>
      </c>
      <c r="J27" s="225" t="s">
        <v>1205</v>
      </c>
      <c r="K27" s="223" t="s">
        <v>326</v>
      </c>
      <c r="L27" s="226" t="s">
        <v>455</v>
      </c>
      <c r="N27" s="227" t="s">
        <v>208</v>
      </c>
      <c r="O27" s="209" t="s">
        <v>36</v>
      </c>
      <c r="P27" s="228" t="s">
        <v>206</v>
      </c>
      <c r="Q27" s="228" t="str">
        <f t="shared" si="1"/>
        <v>25 , '0074' , '川崎住宅ローンセンター' , 'N' , to_timestamp('2018/01/01 00:00:00' , 'yyyy/MM/dd hh24:mi:ss')</v>
      </c>
      <c r="R27" s="229" t="s">
        <v>207</v>
      </c>
      <c r="S27" s="230"/>
      <c r="T27" s="231" t="b">
        <f t="shared" si="2"/>
        <v>0</v>
      </c>
      <c r="U27" s="231" t="b">
        <f t="shared" si="2"/>
        <v>0</v>
      </c>
      <c r="V27" s="231" t="b">
        <f t="shared" si="2"/>
        <v>0</v>
      </c>
      <c r="W27" s="231" t="b">
        <f t="shared" si="2"/>
        <v>0</v>
      </c>
      <c r="X27" s="231" t="b">
        <f t="shared" si="2"/>
        <v>0</v>
      </c>
      <c r="Y27" s="230"/>
      <c r="Z27" s="231"/>
      <c r="AA27" s="232"/>
      <c r="AB27" s="231"/>
      <c r="AC27" s="231"/>
      <c r="AD27" s="232"/>
    </row>
    <row r="28" spans="8:30">
      <c r="H28" s="223">
        <v>26</v>
      </c>
      <c r="I28" s="224" t="s">
        <v>1206</v>
      </c>
      <c r="J28" s="225" t="s">
        <v>1207</v>
      </c>
      <c r="K28" s="223" t="s">
        <v>326</v>
      </c>
      <c r="L28" s="226" t="s">
        <v>455</v>
      </c>
      <c r="N28" s="227" t="s">
        <v>208</v>
      </c>
      <c r="O28" s="209" t="s">
        <v>36</v>
      </c>
      <c r="P28" s="228" t="s">
        <v>206</v>
      </c>
      <c r="Q28" s="228" t="str">
        <f t="shared" si="1"/>
        <v>26 , '0075' , '玉川住宅ローンセンター' , 'N' , to_timestamp('2018/01/01 00:00:00' , 'yyyy/MM/dd hh24:mi:ss')</v>
      </c>
      <c r="R28" s="229" t="s">
        <v>207</v>
      </c>
      <c r="S28" s="230"/>
      <c r="T28" s="231" t="b">
        <f t="shared" si="2"/>
        <v>0</v>
      </c>
      <c r="U28" s="231" t="b">
        <f t="shared" si="2"/>
        <v>0</v>
      </c>
      <c r="V28" s="231" t="b">
        <f t="shared" si="2"/>
        <v>0</v>
      </c>
      <c r="W28" s="231" t="b">
        <f t="shared" si="2"/>
        <v>0</v>
      </c>
      <c r="X28" s="231" t="b">
        <f t="shared" si="2"/>
        <v>0</v>
      </c>
      <c r="Y28" s="230"/>
      <c r="Z28" s="231"/>
      <c r="AA28" s="232"/>
      <c r="AB28" s="231"/>
      <c r="AC28" s="231"/>
      <c r="AD28" s="232"/>
    </row>
    <row r="29" spans="8:30">
      <c r="H29" s="223">
        <v>27</v>
      </c>
      <c r="I29" s="224" t="s">
        <v>1208</v>
      </c>
      <c r="J29" s="225" t="s">
        <v>1209</v>
      </c>
      <c r="K29" s="223" t="s">
        <v>326</v>
      </c>
      <c r="L29" s="226" t="s">
        <v>455</v>
      </c>
      <c r="N29" s="227" t="s">
        <v>208</v>
      </c>
      <c r="O29" s="209" t="s">
        <v>36</v>
      </c>
      <c r="P29" s="228" t="s">
        <v>206</v>
      </c>
      <c r="Q29" s="228" t="str">
        <f t="shared" si="1"/>
        <v>27 , '0076' , '蒲田住宅ローンセンター' , 'N' , to_timestamp('2018/01/01 00:00:00' , 'yyyy/MM/dd hh24:mi:ss')</v>
      </c>
      <c r="R29" s="229" t="s">
        <v>207</v>
      </c>
      <c r="S29" s="230"/>
      <c r="T29" s="231" t="b">
        <f t="shared" si="2"/>
        <v>0</v>
      </c>
      <c r="U29" s="231" t="b">
        <f t="shared" si="2"/>
        <v>0</v>
      </c>
      <c r="V29" s="231" t="b">
        <f t="shared" si="2"/>
        <v>0</v>
      </c>
      <c r="W29" s="231" t="b">
        <f t="shared" si="2"/>
        <v>0</v>
      </c>
      <c r="X29" s="231" t="b">
        <f t="shared" si="2"/>
        <v>0</v>
      </c>
      <c r="Y29" s="230"/>
      <c r="Z29" s="231"/>
      <c r="AA29" s="232"/>
      <c r="AB29" s="231"/>
      <c r="AC29" s="231"/>
      <c r="AD29" s="232"/>
    </row>
    <row r="30" spans="8:30">
      <c r="H30" s="223">
        <v>28</v>
      </c>
      <c r="I30" s="224" t="s">
        <v>1210</v>
      </c>
      <c r="J30" s="225" t="s">
        <v>1211</v>
      </c>
      <c r="K30" s="223" t="s">
        <v>326</v>
      </c>
      <c r="L30" s="226" t="s">
        <v>455</v>
      </c>
      <c r="N30" s="227" t="s">
        <v>208</v>
      </c>
      <c r="O30" s="209" t="s">
        <v>36</v>
      </c>
      <c r="P30" s="228" t="s">
        <v>206</v>
      </c>
      <c r="Q30" s="228" t="str">
        <f t="shared" si="1"/>
        <v>28 , '0080' , '藤沢住宅ローンセンター' , 'N' , to_timestamp('2018/01/01 00:00:00' , 'yyyy/MM/dd hh24:mi:ss')</v>
      </c>
      <c r="R30" s="229" t="s">
        <v>207</v>
      </c>
      <c r="S30" s="230"/>
      <c r="T30" s="231" t="b">
        <f t="shared" si="2"/>
        <v>0</v>
      </c>
      <c r="U30" s="231" t="b">
        <f t="shared" si="2"/>
        <v>0</v>
      </c>
      <c r="V30" s="231" t="b">
        <f t="shared" si="2"/>
        <v>0</v>
      </c>
      <c r="W30" s="231" t="b">
        <f t="shared" si="2"/>
        <v>0</v>
      </c>
      <c r="X30" s="231" t="b">
        <f t="shared" si="2"/>
        <v>0</v>
      </c>
      <c r="Y30" s="230"/>
      <c r="Z30" s="231"/>
      <c r="AA30" s="232"/>
      <c r="AB30" s="231"/>
      <c r="AC30" s="231"/>
      <c r="AD30" s="232"/>
    </row>
    <row r="31" spans="8:30">
      <c r="H31" s="223">
        <v>29</v>
      </c>
      <c r="I31" s="224" t="s">
        <v>1212</v>
      </c>
      <c r="J31" s="225" t="s">
        <v>1213</v>
      </c>
      <c r="K31" s="223" t="s">
        <v>326</v>
      </c>
      <c r="L31" s="226" t="s">
        <v>455</v>
      </c>
      <c r="N31" s="227" t="s">
        <v>208</v>
      </c>
      <c r="O31" s="209" t="s">
        <v>36</v>
      </c>
      <c r="P31" s="228" t="s">
        <v>206</v>
      </c>
      <c r="Q31" s="228" t="str">
        <f t="shared" si="1"/>
        <v>29 , '0081' , '横浜駅前住宅ローンセンター' , 'N' , to_timestamp('2018/01/01 00:00:00' , 'yyyy/MM/dd hh24:mi:ss')</v>
      </c>
      <c r="R31" s="229" t="s">
        <v>207</v>
      </c>
      <c r="S31" s="230"/>
      <c r="T31" s="231" t="b">
        <f t="shared" si="2"/>
        <v>0</v>
      </c>
      <c r="U31" s="231" t="b">
        <f t="shared" si="2"/>
        <v>0</v>
      </c>
      <c r="V31" s="231" t="b">
        <f t="shared" si="2"/>
        <v>0</v>
      </c>
      <c r="W31" s="231" t="b">
        <f t="shared" si="2"/>
        <v>0</v>
      </c>
      <c r="X31" s="231" t="b">
        <f t="shared" si="2"/>
        <v>0</v>
      </c>
      <c r="Y31" s="230"/>
      <c r="Z31" s="231"/>
      <c r="AA31" s="232"/>
      <c r="AB31" s="231"/>
      <c r="AC31" s="231"/>
      <c r="AD31" s="232"/>
    </row>
    <row r="32" spans="8:30">
      <c r="H32" s="223">
        <v>30</v>
      </c>
      <c r="I32" s="224" t="s">
        <v>1214</v>
      </c>
      <c r="J32" s="225" t="s">
        <v>1215</v>
      </c>
      <c r="K32" s="223" t="s">
        <v>326</v>
      </c>
      <c r="L32" s="226" t="s">
        <v>455</v>
      </c>
      <c r="N32" s="227" t="s">
        <v>208</v>
      </c>
      <c r="O32" s="209" t="s">
        <v>36</v>
      </c>
      <c r="P32" s="228" t="s">
        <v>206</v>
      </c>
      <c r="Q32" s="228" t="str">
        <f t="shared" si="1"/>
        <v>30 , '0082' , '厚木住宅ローンセンター' , 'N' , to_timestamp('2018/01/01 00:00:00' , 'yyyy/MM/dd hh24:mi:ss')</v>
      </c>
      <c r="R32" s="229" t="s">
        <v>207</v>
      </c>
      <c r="S32" s="230"/>
      <c r="T32" s="231" t="b">
        <f t="shared" si="2"/>
        <v>0</v>
      </c>
      <c r="U32" s="231" t="b">
        <f t="shared" si="2"/>
        <v>0</v>
      </c>
      <c r="V32" s="231" t="b">
        <f t="shared" si="2"/>
        <v>0</v>
      </c>
      <c r="W32" s="231" t="b">
        <f t="shared" si="2"/>
        <v>0</v>
      </c>
      <c r="X32" s="231" t="b">
        <f t="shared" si="2"/>
        <v>0</v>
      </c>
      <c r="Y32" s="230"/>
      <c r="Z32" s="231"/>
      <c r="AA32" s="232"/>
      <c r="AB32" s="231"/>
      <c r="AC32" s="231"/>
      <c r="AD32" s="232"/>
    </row>
    <row r="33" spans="8:30">
      <c r="H33" s="223">
        <v>31</v>
      </c>
      <c r="I33" s="224" t="s">
        <v>1216</v>
      </c>
      <c r="J33" s="225" t="s">
        <v>1217</v>
      </c>
      <c r="K33" s="223" t="s">
        <v>326</v>
      </c>
      <c r="L33" s="226" t="s">
        <v>455</v>
      </c>
      <c r="N33" s="227" t="s">
        <v>208</v>
      </c>
      <c r="O33" s="209" t="s">
        <v>36</v>
      </c>
      <c r="P33" s="228" t="s">
        <v>206</v>
      </c>
      <c r="Q33" s="228" t="str">
        <f t="shared" si="1"/>
        <v>31 , '0083' , '町田・相模大野住宅ローンセンター' , 'N' , to_timestamp('2018/01/01 00:00:00' , 'yyyy/MM/dd hh24:mi:ss')</v>
      </c>
      <c r="R33" s="229" t="s">
        <v>207</v>
      </c>
      <c r="S33" s="230"/>
      <c r="T33" s="231" t="b">
        <f t="shared" si="2"/>
        <v>0</v>
      </c>
      <c r="U33" s="231" t="b">
        <f t="shared" si="2"/>
        <v>0</v>
      </c>
      <c r="V33" s="231" t="b">
        <f t="shared" si="2"/>
        <v>0</v>
      </c>
      <c r="W33" s="231" t="b">
        <f t="shared" si="2"/>
        <v>0</v>
      </c>
      <c r="X33" s="231" t="b">
        <f t="shared" si="2"/>
        <v>0</v>
      </c>
      <c r="Y33" s="230"/>
      <c r="Z33" s="231"/>
      <c r="AA33" s="232"/>
      <c r="AB33" s="231"/>
      <c r="AC33" s="231"/>
      <c r="AD33" s="232"/>
    </row>
    <row r="34" spans="8:30">
      <c r="H34" s="223">
        <v>32</v>
      </c>
      <c r="I34" s="224" t="s">
        <v>1218</v>
      </c>
      <c r="J34" s="225" t="s">
        <v>1219</v>
      </c>
      <c r="K34" s="223" t="s">
        <v>326</v>
      </c>
      <c r="L34" s="226" t="s">
        <v>455</v>
      </c>
      <c r="N34" s="227" t="s">
        <v>208</v>
      </c>
      <c r="O34" s="209" t="s">
        <v>36</v>
      </c>
      <c r="P34" s="228" t="s">
        <v>206</v>
      </c>
      <c r="Q34" s="228" t="str">
        <f t="shared" si="1"/>
        <v>32 , '0084' , 'あざみ野住宅ローンセンター' , 'N' , to_timestamp('2018/01/01 00:00:00' , 'yyyy/MM/dd hh24:mi:ss')</v>
      </c>
      <c r="R34" s="229" t="s">
        <v>207</v>
      </c>
      <c r="S34" s="230"/>
      <c r="T34" s="231" t="b">
        <f t="shared" si="2"/>
        <v>0</v>
      </c>
      <c r="U34" s="231" t="b">
        <f t="shared" si="2"/>
        <v>0</v>
      </c>
      <c r="V34" s="231" t="b">
        <f t="shared" si="2"/>
        <v>0</v>
      </c>
      <c r="W34" s="231" t="b">
        <f t="shared" si="2"/>
        <v>0</v>
      </c>
      <c r="X34" s="231" t="b">
        <f t="shared" si="2"/>
        <v>0</v>
      </c>
      <c r="Y34" s="230"/>
      <c r="Z34" s="231"/>
      <c r="AA34" s="232"/>
      <c r="AB34" s="231"/>
      <c r="AC34" s="231"/>
      <c r="AD34" s="232"/>
    </row>
    <row r="35" spans="8:30">
      <c r="H35" s="223">
        <v>33</v>
      </c>
      <c r="I35" s="224" t="s">
        <v>1220</v>
      </c>
      <c r="J35" s="225" t="s">
        <v>1221</v>
      </c>
      <c r="K35" s="223" t="s">
        <v>326</v>
      </c>
      <c r="L35" s="226" t="s">
        <v>455</v>
      </c>
      <c r="N35" s="227" t="s">
        <v>208</v>
      </c>
      <c r="O35" s="209" t="s">
        <v>36</v>
      </c>
      <c r="P35" s="228" t="s">
        <v>206</v>
      </c>
      <c r="Q35" s="228" t="str">
        <f t="shared" si="1"/>
        <v>33 , '0085' , '横須賀住宅ローンセンター' , 'N' , to_timestamp('2018/01/01 00:00:00' , 'yyyy/MM/dd hh24:mi:ss')</v>
      </c>
      <c r="R35" s="229" t="s">
        <v>207</v>
      </c>
      <c r="S35" s="230"/>
      <c r="T35" s="231" t="b">
        <f t="shared" si="2"/>
        <v>0</v>
      </c>
      <c r="U35" s="231" t="b">
        <f t="shared" si="2"/>
        <v>0</v>
      </c>
      <c r="V35" s="231" t="b">
        <f t="shared" si="2"/>
        <v>0</v>
      </c>
      <c r="W35" s="231" t="b">
        <f t="shared" si="2"/>
        <v>0</v>
      </c>
      <c r="X35" s="231" t="b">
        <f t="shared" si="2"/>
        <v>0</v>
      </c>
      <c r="Y35" s="230"/>
      <c r="Z35" s="231"/>
      <c r="AA35" s="232"/>
      <c r="AB35" s="231"/>
      <c r="AC35" s="231"/>
      <c r="AD35" s="232"/>
    </row>
    <row r="36" spans="8:30">
      <c r="H36" s="223">
        <v>34</v>
      </c>
      <c r="I36" s="224" t="s">
        <v>1222</v>
      </c>
      <c r="J36" s="225" t="s">
        <v>1223</v>
      </c>
      <c r="K36" s="223" t="s">
        <v>326</v>
      </c>
      <c r="L36" s="226" t="s">
        <v>455</v>
      </c>
      <c r="N36" s="227" t="s">
        <v>208</v>
      </c>
      <c r="O36" s="209" t="s">
        <v>36</v>
      </c>
      <c r="P36" s="228" t="s">
        <v>206</v>
      </c>
      <c r="Q36" s="228" t="str">
        <f t="shared" si="1"/>
        <v>34 , '0086' , 'アパートローンセンター' , 'N' , to_timestamp('2018/01/01 00:00:00' , 'yyyy/MM/dd hh24:mi:ss')</v>
      </c>
      <c r="R36" s="229" t="s">
        <v>207</v>
      </c>
      <c r="S36" s="230"/>
      <c r="T36" s="231" t="b">
        <f t="shared" si="2"/>
        <v>0</v>
      </c>
      <c r="U36" s="231" t="b">
        <f t="shared" si="2"/>
        <v>0</v>
      </c>
      <c r="V36" s="231" t="b">
        <f t="shared" si="2"/>
        <v>0</v>
      </c>
      <c r="W36" s="231" t="b">
        <f t="shared" si="2"/>
        <v>0</v>
      </c>
      <c r="X36" s="231" t="b">
        <f t="shared" si="2"/>
        <v>0</v>
      </c>
      <c r="Y36" s="230"/>
      <c r="Z36" s="231"/>
      <c r="AA36" s="232"/>
      <c r="AB36" s="231"/>
      <c r="AC36" s="231"/>
      <c r="AD36" s="232"/>
    </row>
    <row r="37" spans="8:30">
      <c r="H37" s="223">
        <v>35</v>
      </c>
      <c r="I37" s="224" t="s">
        <v>1224</v>
      </c>
      <c r="J37" s="225" t="s">
        <v>1225</v>
      </c>
      <c r="K37" s="223" t="s">
        <v>326</v>
      </c>
      <c r="L37" s="226" t="s">
        <v>455</v>
      </c>
      <c r="N37" s="227" t="s">
        <v>208</v>
      </c>
      <c r="O37" s="209" t="s">
        <v>36</v>
      </c>
      <c r="P37" s="228" t="s">
        <v>206</v>
      </c>
      <c r="Q37" s="228" t="str">
        <f t="shared" si="1"/>
        <v>35 , '0087' , '二俣川住宅ローンセンター' , 'N' , to_timestamp('2018/01/01 00:00:00' , 'yyyy/MM/dd hh24:mi:ss')</v>
      </c>
      <c r="R37" s="229" t="s">
        <v>207</v>
      </c>
      <c r="S37" s="230"/>
      <c r="T37" s="231" t="b">
        <f t="shared" si="2"/>
        <v>0</v>
      </c>
      <c r="U37" s="231" t="b">
        <f t="shared" si="2"/>
        <v>0</v>
      </c>
      <c r="V37" s="231" t="b">
        <f t="shared" si="2"/>
        <v>0</v>
      </c>
      <c r="W37" s="231" t="b">
        <f t="shared" si="2"/>
        <v>0</v>
      </c>
      <c r="X37" s="231" t="b">
        <f t="shared" si="2"/>
        <v>0</v>
      </c>
      <c r="Y37" s="230"/>
      <c r="Z37" s="231"/>
      <c r="AA37" s="232"/>
      <c r="AB37" s="231"/>
      <c r="AC37" s="231"/>
      <c r="AD37" s="232"/>
    </row>
    <row r="38" spans="8:30">
      <c r="H38" s="223">
        <v>36</v>
      </c>
      <c r="I38" s="224" t="s">
        <v>1226</v>
      </c>
      <c r="J38" s="225" t="s">
        <v>1227</v>
      </c>
      <c r="K38" s="223" t="s">
        <v>326</v>
      </c>
      <c r="L38" s="226" t="s">
        <v>455</v>
      </c>
      <c r="N38" s="227" t="s">
        <v>208</v>
      </c>
      <c r="O38" s="209" t="s">
        <v>36</v>
      </c>
      <c r="P38" s="228" t="s">
        <v>206</v>
      </c>
      <c r="Q38" s="228" t="str">
        <f t="shared" si="1"/>
        <v>36 , '0088' , '秦野住宅ローンセンター' , 'N' , to_timestamp('2018/01/01 00:00:00' , 'yyyy/MM/dd hh24:mi:ss')</v>
      </c>
      <c r="R38" s="229" t="s">
        <v>207</v>
      </c>
      <c r="S38" s="230"/>
      <c r="T38" s="231" t="b">
        <f t="shared" si="2"/>
        <v>0</v>
      </c>
      <c r="U38" s="231" t="b">
        <f t="shared" si="2"/>
        <v>0</v>
      </c>
      <c r="V38" s="231" t="b">
        <f t="shared" si="2"/>
        <v>0</v>
      </c>
      <c r="W38" s="231" t="b">
        <f t="shared" si="2"/>
        <v>0</v>
      </c>
      <c r="X38" s="231" t="b">
        <f t="shared" si="2"/>
        <v>0</v>
      </c>
      <c r="Y38" s="230"/>
      <c r="Z38" s="231"/>
      <c r="AA38" s="232"/>
      <c r="AB38" s="231"/>
      <c r="AC38" s="231"/>
      <c r="AD38" s="232"/>
    </row>
    <row r="39" spans="8:30">
      <c r="H39" s="223">
        <v>37</v>
      </c>
      <c r="I39" s="224" t="s">
        <v>1228</v>
      </c>
      <c r="J39" s="225" t="s">
        <v>1229</v>
      </c>
      <c r="K39" s="223" t="s">
        <v>326</v>
      </c>
      <c r="L39" s="226" t="s">
        <v>455</v>
      </c>
      <c r="N39" s="227" t="s">
        <v>208</v>
      </c>
      <c r="O39" s="209" t="s">
        <v>36</v>
      </c>
      <c r="P39" s="228" t="s">
        <v>206</v>
      </c>
      <c r="Q39" s="228" t="str">
        <f t="shared" si="1"/>
        <v>37 , '0089' , '溝口住宅ローンセンター' , 'N' , to_timestamp('2018/01/01 00:00:00' , 'yyyy/MM/dd hh24:mi:ss')</v>
      </c>
      <c r="R39" s="229" t="s">
        <v>207</v>
      </c>
      <c r="S39" s="230"/>
      <c r="T39" s="231" t="b">
        <f t="shared" si="2"/>
        <v>0</v>
      </c>
      <c r="U39" s="231" t="b">
        <f t="shared" si="2"/>
        <v>0</v>
      </c>
      <c r="V39" s="231" t="b">
        <f t="shared" si="2"/>
        <v>0</v>
      </c>
      <c r="W39" s="231" t="b">
        <f t="shared" si="2"/>
        <v>0</v>
      </c>
      <c r="X39" s="231" t="b">
        <f t="shared" si="2"/>
        <v>0</v>
      </c>
      <c r="Y39" s="230"/>
      <c r="Z39" s="231"/>
      <c r="AA39" s="232"/>
      <c r="AB39" s="231"/>
      <c r="AC39" s="231"/>
      <c r="AD39" s="232"/>
    </row>
    <row r="40" spans="8:30">
      <c r="H40" s="223">
        <v>38</v>
      </c>
      <c r="I40" s="224" t="s">
        <v>1230</v>
      </c>
      <c r="J40" s="225" t="s">
        <v>1231</v>
      </c>
      <c r="K40" s="223" t="s">
        <v>326</v>
      </c>
      <c r="L40" s="226" t="s">
        <v>455</v>
      </c>
      <c r="N40" s="227" t="s">
        <v>208</v>
      </c>
      <c r="O40" s="209" t="s">
        <v>36</v>
      </c>
      <c r="P40" s="228" t="s">
        <v>206</v>
      </c>
      <c r="Q40" s="228" t="str">
        <f t="shared" si="1"/>
        <v>38 , '0090' , '相模原駅前住宅ローンセンター' , 'N' , to_timestamp('2018/01/01 00:00:00' , 'yyyy/MM/dd hh24:mi:ss')</v>
      </c>
      <c r="R40" s="229" t="s">
        <v>207</v>
      </c>
      <c r="S40" s="230"/>
      <c r="T40" s="231" t="b">
        <f t="shared" si="2"/>
        <v>0</v>
      </c>
      <c r="U40" s="231" t="b">
        <f t="shared" si="2"/>
        <v>0</v>
      </c>
      <c r="V40" s="231" t="b">
        <f t="shared" si="2"/>
        <v>0</v>
      </c>
      <c r="W40" s="231" t="b">
        <f t="shared" si="2"/>
        <v>0</v>
      </c>
      <c r="X40" s="231" t="b">
        <f t="shared" si="2"/>
        <v>0</v>
      </c>
      <c r="Y40" s="230"/>
      <c r="Z40" s="231"/>
      <c r="AA40" s="232"/>
      <c r="AB40" s="231"/>
      <c r="AC40" s="231"/>
      <c r="AD40" s="232"/>
    </row>
    <row r="41" spans="8:30">
      <c r="H41" s="223">
        <v>39</v>
      </c>
      <c r="I41" s="224" t="s">
        <v>1232</v>
      </c>
      <c r="J41" s="225" t="s">
        <v>1233</v>
      </c>
      <c r="K41" s="223" t="s">
        <v>326</v>
      </c>
      <c r="L41" s="226" t="s">
        <v>455</v>
      </c>
      <c r="N41" s="227" t="s">
        <v>208</v>
      </c>
      <c r="O41" s="209" t="s">
        <v>36</v>
      </c>
      <c r="P41" s="228" t="s">
        <v>206</v>
      </c>
      <c r="Q41" s="228" t="str">
        <f t="shared" si="1"/>
        <v>39 , '0091' , '東戸塚駅前住宅ローンセンター' , 'N' , to_timestamp('2018/01/01 00:00:00' , 'yyyy/MM/dd hh24:mi:ss')</v>
      </c>
      <c r="R41" s="229" t="s">
        <v>207</v>
      </c>
      <c r="S41" s="230"/>
      <c r="T41" s="231" t="b">
        <f t="shared" si="2"/>
        <v>0</v>
      </c>
      <c r="U41" s="231" t="b">
        <f t="shared" si="2"/>
        <v>0</v>
      </c>
      <c r="V41" s="231" t="b">
        <f t="shared" si="2"/>
        <v>0</v>
      </c>
      <c r="W41" s="231" t="b">
        <f t="shared" si="2"/>
        <v>0</v>
      </c>
      <c r="X41" s="231" t="b">
        <f t="shared" si="2"/>
        <v>0</v>
      </c>
      <c r="Y41" s="230"/>
      <c r="Z41" s="231"/>
      <c r="AA41" s="232"/>
      <c r="AB41" s="231"/>
      <c r="AC41" s="231"/>
      <c r="AD41" s="232"/>
    </row>
    <row r="42" spans="8:30">
      <c r="H42" s="223">
        <v>40</v>
      </c>
      <c r="I42" s="224" t="s">
        <v>1234</v>
      </c>
      <c r="J42" s="225" t="s">
        <v>1235</v>
      </c>
      <c r="K42" s="223" t="s">
        <v>326</v>
      </c>
      <c r="L42" s="226" t="s">
        <v>455</v>
      </c>
      <c r="N42" s="227" t="s">
        <v>208</v>
      </c>
      <c r="O42" s="209" t="s">
        <v>36</v>
      </c>
      <c r="P42" s="228" t="s">
        <v>206</v>
      </c>
      <c r="Q42" s="228" t="str">
        <f t="shared" si="1"/>
        <v>40 , '0092' , '上大岡住宅ローンセンター' , 'N' , to_timestamp('2018/01/01 00:00:00' , 'yyyy/MM/dd hh24:mi:ss')</v>
      </c>
      <c r="R42" s="229" t="s">
        <v>207</v>
      </c>
      <c r="S42" s="230"/>
      <c r="T42" s="231" t="b">
        <f t="shared" si="2"/>
        <v>0</v>
      </c>
      <c r="U42" s="231" t="b">
        <f t="shared" si="2"/>
        <v>0</v>
      </c>
      <c r="V42" s="231" t="b">
        <f t="shared" si="2"/>
        <v>0</v>
      </c>
      <c r="W42" s="231" t="b">
        <f t="shared" si="2"/>
        <v>0</v>
      </c>
      <c r="X42" s="231" t="b">
        <f t="shared" si="2"/>
        <v>0</v>
      </c>
      <c r="Y42" s="230"/>
      <c r="Z42" s="231"/>
      <c r="AA42" s="232"/>
      <c r="AB42" s="231"/>
      <c r="AC42" s="231"/>
      <c r="AD42" s="232"/>
    </row>
    <row r="43" spans="8:30">
      <c r="H43" s="223">
        <v>41</v>
      </c>
      <c r="I43" s="224" t="s">
        <v>1236</v>
      </c>
      <c r="J43" s="225" t="s">
        <v>1237</v>
      </c>
      <c r="K43" s="223" t="s">
        <v>326</v>
      </c>
      <c r="L43" s="226" t="s">
        <v>455</v>
      </c>
      <c r="N43" s="227" t="s">
        <v>208</v>
      </c>
      <c r="O43" s="209" t="s">
        <v>36</v>
      </c>
      <c r="P43" s="228" t="s">
        <v>206</v>
      </c>
      <c r="Q43" s="228" t="str">
        <f t="shared" si="1"/>
        <v>41 , '0093' , '平塚住宅ローンセンター' , 'N' , to_timestamp('2018/01/01 00:00:00' , 'yyyy/MM/dd hh24:mi:ss')</v>
      </c>
      <c r="R43" s="229" t="s">
        <v>207</v>
      </c>
      <c r="S43" s="230"/>
      <c r="T43" s="231" t="b">
        <f t="shared" si="2"/>
        <v>0</v>
      </c>
      <c r="U43" s="231" t="b">
        <f t="shared" si="2"/>
        <v>0</v>
      </c>
      <c r="V43" s="231" t="b">
        <f t="shared" si="2"/>
        <v>0</v>
      </c>
      <c r="W43" s="231" t="b">
        <f t="shared" si="2"/>
        <v>0</v>
      </c>
      <c r="X43" s="231" t="b">
        <f t="shared" si="2"/>
        <v>0</v>
      </c>
      <c r="Y43" s="230"/>
      <c r="Z43" s="231"/>
      <c r="AA43" s="232"/>
      <c r="AB43" s="231"/>
      <c r="AC43" s="231"/>
      <c r="AD43" s="232"/>
    </row>
    <row r="44" spans="8:30">
      <c r="H44" s="223">
        <v>42</v>
      </c>
      <c r="I44" s="224" t="s">
        <v>1238</v>
      </c>
      <c r="J44" s="225" t="s">
        <v>1239</v>
      </c>
      <c r="K44" s="223" t="s">
        <v>326</v>
      </c>
      <c r="L44" s="226" t="s">
        <v>455</v>
      </c>
      <c r="N44" s="227" t="s">
        <v>208</v>
      </c>
      <c r="O44" s="209" t="s">
        <v>36</v>
      </c>
      <c r="P44" s="228" t="s">
        <v>206</v>
      </c>
      <c r="Q44" s="228" t="str">
        <f t="shared" si="1"/>
        <v>42 , '0094' , '新百合ケ丘住宅ローンセンター' , 'N' , to_timestamp('2018/01/01 00:00:00' , 'yyyy/MM/dd hh24:mi:ss')</v>
      </c>
      <c r="R44" s="229" t="s">
        <v>207</v>
      </c>
      <c r="S44" s="230"/>
      <c r="T44" s="231" t="b">
        <f t="shared" si="2"/>
        <v>0</v>
      </c>
      <c r="U44" s="231" t="b">
        <f t="shared" si="2"/>
        <v>0</v>
      </c>
      <c r="V44" s="231" t="b">
        <f t="shared" si="2"/>
        <v>0</v>
      </c>
      <c r="W44" s="231" t="b">
        <f t="shared" si="2"/>
        <v>0</v>
      </c>
      <c r="X44" s="231" t="b">
        <f t="shared" si="2"/>
        <v>0</v>
      </c>
      <c r="Y44" s="230"/>
      <c r="Z44" s="231"/>
      <c r="AA44" s="232"/>
      <c r="AB44" s="231"/>
      <c r="AC44" s="231"/>
      <c r="AD44" s="232"/>
    </row>
    <row r="45" spans="8:30">
      <c r="H45" s="223">
        <v>43</v>
      </c>
      <c r="I45" s="224" t="s">
        <v>1240</v>
      </c>
      <c r="J45" s="225" t="s">
        <v>1241</v>
      </c>
      <c r="K45" s="223" t="s">
        <v>326</v>
      </c>
      <c r="L45" s="226" t="s">
        <v>455</v>
      </c>
      <c r="N45" s="227" t="s">
        <v>208</v>
      </c>
      <c r="O45" s="209" t="s">
        <v>36</v>
      </c>
      <c r="P45" s="228" t="s">
        <v>206</v>
      </c>
      <c r="Q45" s="228" t="str">
        <f t="shared" si="1"/>
        <v>43 , '0095' , '綱島住宅ローンセンター' , 'N' , to_timestamp('2018/01/01 00:00:00' , 'yyyy/MM/dd hh24:mi:ss')</v>
      </c>
      <c r="R45" s="229" t="s">
        <v>207</v>
      </c>
      <c r="S45" s="230"/>
      <c r="T45" s="231" t="b">
        <f t="shared" si="2"/>
        <v>0</v>
      </c>
      <c r="U45" s="231" t="b">
        <f t="shared" si="2"/>
        <v>0</v>
      </c>
      <c r="V45" s="231" t="b">
        <f t="shared" si="2"/>
        <v>0</v>
      </c>
      <c r="W45" s="231" t="b">
        <f t="shared" si="2"/>
        <v>0</v>
      </c>
      <c r="X45" s="231" t="b">
        <f t="shared" si="2"/>
        <v>0</v>
      </c>
      <c r="Y45" s="230"/>
      <c r="Z45" s="231"/>
      <c r="AA45" s="232"/>
      <c r="AB45" s="231"/>
      <c r="AC45" s="231"/>
      <c r="AD45" s="232"/>
    </row>
    <row r="46" spans="8:30">
      <c r="H46" s="223">
        <v>44</v>
      </c>
      <c r="I46" s="224" t="s">
        <v>1242</v>
      </c>
      <c r="J46" s="225" t="s">
        <v>1243</v>
      </c>
      <c r="K46" s="223" t="s">
        <v>326</v>
      </c>
      <c r="L46" s="226" t="s">
        <v>455</v>
      </c>
      <c r="N46" s="227" t="s">
        <v>208</v>
      </c>
      <c r="O46" s="209" t="s">
        <v>36</v>
      </c>
      <c r="P46" s="228" t="s">
        <v>206</v>
      </c>
      <c r="Q46" s="228" t="str">
        <f t="shared" si="1"/>
        <v>44 , '0096' , '鶴見住宅ローンセンター' , 'N' , to_timestamp('2018/01/01 00:00:00' , 'yyyy/MM/dd hh24:mi:ss')</v>
      </c>
      <c r="R46" s="229" t="s">
        <v>207</v>
      </c>
      <c r="S46" s="230"/>
      <c r="T46" s="231" t="b">
        <f t="shared" si="2"/>
        <v>0</v>
      </c>
      <c r="U46" s="231" t="b">
        <f t="shared" si="2"/>
        <v>0</v>
      </c>
      <c r="V46" s="231" t="b">
        <f t="shared" si="2"/>
        <v>0</v>
      </c>
      <c r="W46" s="231" t="b">
        <f t="shared" si="2"/>
        <v>0</v>
      </c>
      <c r="X46" s="231" t="b">
        <f t="shared" si="2"/>
        <v>0</v>
      </c>
      <c r="Y46" s="230"/>
      <c r="Z46" s="231"/>
      <c r="AA46" s="232"/>
      <c r="AB46" s="231"/>
      <c r="AC46" s="231"/>
      <c r="AD46" s="232"/>
    </row>
    <row r="47" spans="8:30">
      <c r="H47" s="223">
        <v>45</v>
      </c>
      <c r="I47" s="224" t="s">
        <v>1244</v>
      </c>
      <c r="J47" s="225" t="s">
        <v>1245</v>
      </c>
      <c r="K47" s="223" t="s">
        <v>326</v>
      </c>
      <c r="L47" s="226" t="s">
        <v>455</v>
      </c>
      <c r="N47" s="227" t="s">
        <v>208</v>
      </c>
      <c r="O47" s="209" t="s">
        <v>36</v>
      </c>
      <c r="P47" s="228" t="s">
        <v>206</v>
      </c>
      <c r="Q47" s="228" t="str">
        <f t="shared" si="1"/>
        <v>45 , '0097' , '吉祥寺住宅ローンセンター' , 'N' , to_timestamp('2018/01/01 00:00:00' , 'yyyy/MM/dd hh24:mi:ss')</v>
      </c>
      <c r="R47" s="229" t="s">
        <v>207</v>
      </c>
      <c r="S47" s="230"/>
      <c r="T47" s="231" t="b">
        <f t="shared" si="2"/>
        <v>0</v>
      </c>
      <c r="U47" s="231" t="b">
        <f t="shared" si="2"/>
        <v>0</v>
      </c>
      <c r="V47" s="231" t="b">
        <f t="shared" si="2"/>
        <v>0</v>
      </c>
      <c r="W47" s="231" t="b">
        <f t="shared" si="2"/>
        <v>0</v>
      </c>
      <c r="X47" s="231" t="b">
        <f t="shared" si="2"/>
        <v>0</v>
      </c>
      <c r="Y47" s="230"/>
      <c r="Z47" s="231"/>
      <c r="AA47" s="232"/>
      <c r="AB47" s="231"/>
      <c r="AC47" s="231"/>
      <c r="AD47" s="232"/>
    </row>
    <row r="48" spans="8:30">
      <c r="H48" s="223">
        <v>46</v>
      </c>
      <c r="I48" s="224" t="s">
        <v>1246</v>
      </c>
      <c r="J48" s="225" t="s">
        <v>1247</v>
      </c>
      <c r="K48" s="223" t="s">
        <v>326</v>
      </c>
      <c r="L48" s="226" t="s">
        <v>455</v>
      </c>
      <c r="N48" s="227" t="s">
        <v>208</v>
      </c>
      <c r="O48" s="209" t="s">
        <v>36</v>
      </c>
      <c r="P48" s="228" t="s">
        <v>206</v>
      </c>
      <c r="Q48" s="228" t="str">
        <f t="shared" si="1"/>
        <v>46 , '0098' , '大和住宅ローンセンター' , 'N' , to_timestamp('2018/01/01 00:00:00' , 'yyyy/MM/dd hh24:mi:ss')</v>
      </c>
      <c r="R48" s="229" t="s">
        <v>207</v>
      </c>
      <c r="S48" s="230"/>
      <c r="T48" s="231" t="b">
        <f t="shared" si="2"/>
        <v>0</v>
      </c>
      <c r="U48" s="231" t="b">
        <f t="shared" si="2"/>
        <v>0</v>
      </c>
      <c r="V48" s="231" t="b">
        <f t="shared" si="2"/>
        <v>0</v>
      </c>
      <c r="W48" s="231" t="b">
        <f t="shared" si="2"/>
        <v>0</v>
      </c>
      <c r="X48" s="231" t="b">
        <f t="shared" si="2"/>
        <v>0</v>
      </c>
      <c r="Y48" s="230"/>
      <c r="Z48" s="231"/>
      <c r="AA48" s="232"/>
      <c r="AB48" s="231"/>
      <c r="AC48" s="231"/>
      <c r="AD48" s="232"/>
    </row>
    <row r="49" spans="8:30">
      <c r="H49" s="223">
        <v>47</v>
      </c>
      <c r="I49" s="224" t="s">
        <v>1248</v>
      </c>
      <c r="J49" s="225" t="s">
        <v>1249</v>
      </c>
      <c r="K49" s="223" t="s">
        <v>326</v>
      </c>
      <c r="L49" s="226" t="s">
        <v>455</v>
      </c>
      <c r="N49" s="227" t="s">
        <v>208</v>
      </c>
      <c r="O49" s="209" t="s">
        <v>36</v>
      </c>
      <c r="P49" s="228" t="s">
        <v>206</v>
      </c>
      <c r="Q49" s="228" t="str">
        <f t="shared" si="1"/>
        <v>47 , '0099' , '茅ヶ崎住宅ローンセンター' , 'N' , to_timestamp('2018/01/01 00:00:00' , 'yyyy/MM/dd hh24:mi:ss')</v>
      </c>
      <c r="R49" s="229" t="s">
        <v>207</v>
      </c>
      <c r="S49" s="230"/>
      <c r="T49" s="231" t="b">
        <f t="shared" si="2"/>
        <v>0</v>
      </c>
      <c r="U49" s="231" t="b">
        <f t="shared" si="2"/>
        <v>0</v>
      </c>
      <c r="V49" s="231" t="b">
        <f t="shared" si="2"/>
        <v>0</v>
      </c>
      <c r="W49" s="231" t="b">
        <f t="shared" si="2"/>
        <v>0</v>
      </c>
      <c r="X49" s="231" t="b">
        <f t="shared" si="2"/>
        <v>0</v>
      </c>
      <c r="Y49" s="230"/>
      <c r="Z49" s="231"/>
      <c r="AA49" s="232"/>
      <c r="AB49" s="231"/>
      <c r="AC49" s="231"/>
      <c r="AD49" s="232"/>
    </row>
    <row r="50" spans="8:30">
      <c r="H50" s="223">
        <v>48</v>
      </c>
      <c r="I50" s="224" t="s">
        <v>1250</v>
      </c>
      <c r="J50" s="225" t="s">
        <v>1251</v>
      </c>
      <c r="K50" s="223" t="s">
        <v>326</v>
      </c>
      <c r="L50" s="226" t="s">
        <v>455</v>
      </c>
      <c r="N50" s="227" t="s">
        <v>208</v>
      </c>
      <c r="O50" s="209" t="s">
        <v>36</v>
      </c>
      <c r="P50" s="228" t="s">
        <v>206</v>
      </c>
      <c r="Q50" s="228" t="str">
        <f t="shared" si="1"/>
        <v>48 , '0100' , '本部' , 'N' , to_timestamp('2018/01/01 00:00:00' , 'yyyy/MM/dd hh24:mi:ss')</v>
      </c>
      <c r="R50" s="229" t="s">
        <v>207</v>
      </c>
      <c r="S50" s="230"/>
      <c r="T50" s="231" t="b">
        <f t="shared" si="2"/>
        <v>0</v>
      </c>
      <c r="U50" s="231" t="b">
        <f t="shared" si="2"/>
        <v>0</v>
      </c>
      <c r="V50" s="231" t="b">
        <f t="shared" si="2"/>
        <v>0</v>
      </c>
      <c r="W50" s="231" t="b">
        <f t="shared" si="2"/>
        <v>0</v>
      </c>
      <c r="X50" s="231" t="b">
        <f t="shared" si="2"/>
        <v>0</v>
      </c>
      <c r="Y50" s="230"/>
      <c r="Z50" s="231"/>
      <c r="AA50" s="232"/>
      <c r="AB50" s="231"/>
      <c r="AC50" s="231"/>
      <c r="AD50" s="232"/>
    </row>
    <row r="51" spans="8:30">
      <c r="H51" s="223">
        <v>49</v>
      </c>
      <c r="I51" s="224" t="s">
        <v>1252</v>
      </c>
      <c r="J51" s="225" t="s">
        <v>1253</v>
      </c>
      <c r="K51" s="223" t="s">
        <v>326</v>
      </c>
      <c r="L51" s="226" t="s">
        <v>455</v>
      </c>
      <c r="N51" s="227" t="s">
        <v>208</v>
      </c>
      <c r="O51" s="209" t="s">
        <v>36</v>
      </c>
      <c r="P51" s="228" t="s">
        <v>206</v>
      </c>
      <c r="Q51" s="228" t="str">
        <f t="shared" si="1"/>
        <v>49 , '0101' , '本部東京' , 'N' , to_timestamp('2018/01/01 00:00:00' , 'yyyy/MM/dd hh24:mi:ss')</v>
      </c>
      <c r="R51" s="229" t="s">
        <v>207</v>
      </c>
      <c r="S51" s="230"/>
      <c r="T51" s="231" t="b">
        <f t="shared" si="2"/>
        <v>0</v>
      </c>
      <c r="U51" s="231" t="b">
        <f t="shared" si="2"/>
        <v>0</v>
      </c>
      <c r="V51" s="231" t="b">
        <f t="shared" si="2"/>
        <v>0</v>
      </c>
      <c r="W51" s="231" t="b">
        <f t="shared" si="2"/>
        <v>0</v>
      </c>
      <c r="X51" s="231" t="b">
        <f t="shared" si="2"/>
        <v>0</v>
      </c>
      <c r="Y51" s="230"/>
      <c r="Z51" s="231"/>
      <c r="AA51" s="232"/>
      <c r="AB51" s="231"/>
      <c r="AC51" s="231"/>
      <c r="AD51" s="232"/>
    </row>
    <row r="52" spans="8:30">
      <c r="H52" s="223">
        <v>50</v>
      </c>
      <c r="I52" s="224" t="s">
        <v>1254</v>
      </c>
      <c r="J52" s="225" t="s">
        <v>1255</v>
      </c>
      <c r="K52" s="223" t="s">
        <v>326</v>
      </c>
      <c r="L52" s="226" t="s">
        <v>455</v>
      </c>
      <c r="N52" s="227" t="s">
        <v>208</v>
      </c>
      <c r="O52" s="209" t="s">
        <v>36</v>
      </c>
      <c r="P52" s="228" t="s">
        <v>206</v>
      </c>
      <c r="Q52" s="228" t="str">
        <f t="shared" si="1"/>
        <v>50 , '0102' , 'オフショア市場' , 'N' , to_timestamp('2018/01/01 00:00:00' , 'yyyy/MM/dd hh24:mi:ss')</v>
      </c>
      <c r="R52" s="229" t="s">
        <v>207</v>
      </c>
      <c r="S52" s="230"/>
      <c r="T52" s="231" t="b">
        <f t="shared" si="2"/>
        <v>0</v>
      </c>
      <c r="U52" s="231" t="b">
        <f t="shared" si="2"/>
        <v>0</v>
      </c>
      <c r="V52" s="231" t="b">
        <f t="shared" si="2"/>
        <v>0</v>
      </c>
      <c r="W52" s="231" t="b">
        <f t="shared" si="2"/>
        <v>0</v>
      </c>
      <c r="X52" s="231" t="b">
        <f t="shared" si="2"/>
        <v>0</v>
      </c>
      <c r="Y52" s="230"/>
      <c r="Z52" s="231"/>
      <c r="AA52" s="232"/>
      <c r="AB52" s="231"/>
      <c r="AC52" s="231"/>
      <c r="AD52" s="232"/>
    </row>
    <row r="53" spans="8:30">
      <c r="H53" s="223">
        <v>51</v>
      </c>
      <c r="I53" s="224" t="s">
        <v>1256</v>
      </c>
      <c r="J53" s="225" t="s">
        <v>1257</v>
      </c>
      <c r="K53" s="223" t="s">
        <v>326</v>
      </c>
      <c r="L53" s="226" t="s">
        <v>455</v>
      </c>
      <c r="N53" s="227" t="s">
        <v>208</v>
      </c>
      <c r="O53" s="209" t="s">
        <v>36</v>
      </c>
      <c r="P53" s="228" t="s">
        <v>206</v>
      </c>
      <c r="Q53" s="228" t="str">
        <f t="shared" si="1"/>
        <v>51 , '0140' , '相互利用店' , 'N' , to_timestamp('2018/01/01 00:00:00' , 'yyyy/MM/dd hh24:mi:ss')</v>
      </c>
      <c r="R53" s="229" t="s">
        <v>207</v>
      </c>
      <c r="S53" s="230"/>
      <c r="T53" s="231" t="b">
        <f t="shared" si="2"/>
        <v>0</v>
      </c>
      <c r="U53" s="231" t="b">
        <f t="shared" si="2"/>
        <v>0</v>
      </c>
      <c r="V53" s="231" t="b">
        <f t="shared" si="2"/>
        <v>0</v>
      </c>
      <c r="W53" s="231" t="b">
        <f t="shared" si="2"/>
        <v>0</v>
      </c>
      <c r="X53" s="231" t="b">
        <f t="shared" si="2"/>
        <v>0</v>
      </c>
      <c r="Y53" s="230"/>
      <c r="Z53" s="231"/>
      <c r="AA53" s="232"/>
      <c r="AB53" s="231"/>
      <c r="AC53" s="231"/>
      <c r="AD53" s="232"/>
    </row>
    <row r="54" spans="8:30">
      <c r="H54" s="223">
        <v>52</v>
      </c>
      <c r="I54" s="224" t="s">
        <v>1258</v>
      </c>
      <c r="J54" s="225" t="s">
        <v>1259</v>
      </c>
      <c r="K54" s="223" t="s">
        <v>326</v>
      </c>
      <c r="L54" s="226" t="s">
        <v>455</v>
      </c>
      <c r="N54" s="227" t="s">
        <v>208</v>
      </c>
      <c r="O54" s="209" t="s">
        <v>36</v>
      </c>
      <c r="P54" s="228" t="s">
        <v>206</v>
      </c>
      <c r="Q54" s="228" t="str">
        <f t="shared" si="1"/>
        <v>52 , '0141' , 'ＣＣＭＳセンター' , 'N' , to_timestamp('2018/01/01 00:00:00' , 'yyyy/MM/dd hh24:mi:ss')</v>
      </c>
      <c r="R54" s="229" t="s">
        <v>207</v>
      </c>
      <c r="S54" s="230"/>
      <c r="T54" s="231" t="b">
        <f t="shared" si="2"/>
        <v>0</v>
      </c>
      <c r="U54" s="231" t="b">
        <f t="shared" si="2"/>
        <v>0</v>
      </c>
      <c r="V54" s="231" t="b">
        <f t="shared" si="2"/>
        <v>0</v>
      </c>
      <c r="W54" s="231" t="b">
        <f t="shared" si="2"/>
        <v>0</v>
      </c>
      <c r="X54" s="231" t="b">
        <f t="shared" si="2"/>
        <v>0</v>
      </c>
      <c r="Y54" s="230"/>
      <c r="Z54" s="231"/>
      <c r="AA54" s="232"/>
      <c r="AB54" s="231"/>
      <c r="AC54" s="231"/>
      <c r="AD54" s="232"/>
    </row>
    <row r="55" spans="8:30">
      <c r="H55" s="223">
        <v>53</v>
      </c>
      <c r="I55" s="224" t="s">
        <v>1260</v>
      </c>
      <c r="J55" s="225" t="s">
        <v>1261</v>
      </c>
      <c r="K55" s="223" t="s">
        <v>326</v>
      </c>
      <c r="L55" s="226" t="s">
        <v>455</v>
      </c>
      <c r="N55" s="227" t="s">
        <v>208</v>
      </c>
      <c r="O55" s="209" t="s">
        <v>36</v>
      </c>
      <c r="P55" s="228" t="s">
        <v>206</v>
      </c>
      <c r="Q55" s="228" t="str">
        <f t="shared" si="1"/>
        <v>53 , '0142' , 'インターネットセンター' , 'N' , to_timestamp('2018/01/01 00:00:00' , 'yyyy/MM/dd hh24:mi:ss')</v>
      </c>
      <c r="R55" s="229" t="s">
        <v>207</v>
      </c>
      <c r="S55" s="230"/>
      <c r="T55" s="231" t="b">
        <f t="shared" si="2"/>
        <v>0</v>
      </c>
      <c r="U55" s="231" t="b">
        <f t="shared" si="2"/>
        <v>0</v>
      </c>
      <c r="V55" s="231" t="b">
        <f t="shared" si="2"/>
        <v>0</v>
      </c>
      <c r="W55" s="231" t="b">
        <f t="shared" si="2"/>
        <v>0</v>
      </c>
      <c r="X55" s="231" t="b">
        <f t="shared" si="2"/>
        <v>0</v>
      </c>
      <c r="Y55" s="230"/>
      <c r="Z55" s="231"/>
      <c r="AA55" s="232"/>
      <c r="AB55" s="231"/>
      <c r="AC55" s="231"/>
      <c r="AD55" s="232"/>
    </row>
    <row r="56" spans="8:30">
      <c r="H56" s="223">
        <v>54</v>
      </c>
      <c r="I56" s="224" t="s">
        <v>1262</v>
      </c>
      <c r="J56" s="225" t="s">
        <v>1263</v>
      </c>
      <c r="K56" s="223" t="s">
        <v>326</v>
      </c>
      <c r="L56" s="226" t="s">
        <v>455</v>
      </c>
      <c r="N56" s="227" t="s">
        <v>208</v>
      </c>
      <c r="O56" s="209" t="s">
        <v>36</v>
      </c>
      <c r="P56" s="228" t="s">
        <v>206</v>
      </c>
      <c r="Q56" s="228" t="str">
        <f t="shared" si="1"/>
        <v>54 , '0145' , 'イーネットＡＴＭセンター' , 'N' , to_timestamp('2018/01/01 00:00:00' , 'yyyy/MM/dd hh24:mi:ss')</v>
      </c>
      <c r="R56" s="229" t="s">
        <v>207</v>
      </c>
      <c r="S56" s="230"/>
      <c r="T56" s="231" t="b">
        <f t="shared" si="2"/>
        <v>0</v>
      </c>
      <c r="U56" s="231" t="b">
        <f t="shared" si="2"/>
        <v>0</v>
      </c>
      <c r="V56" s="231" t="b">
        <f t="shared" si="2"/>
        <v>0</v>
      </c>
      <c r="W56" s="231" t="b">
        <f t="shared" si="2"/>
        <v>0</v>
      </c>
      <c r="X56" s="231" t="b">
        <f t="shared" si="2"/>
        <v>0</v>
      </c>
      <c r="Y56" s="230"/>
      <c r="Z56" s="231"/>
      <c r="AA56" s="232"/>
      <c r="AB56" s="231"/>
      <c r="AC56" s="231"/>
      <c r="AD56" s="232"/>
    </row>
    <row r="57" spans="8:30">
      <c r="H57" s="223">
        <v>55</v>
      </c>
      <c r="I57" s="224" t="s">
        <v>1264</v>
      </c>
      <c r="J57" s="225" t="s">
        <v>1265</v>
      </c>
      <c r="K57" s="223" t="s">
        <v>326</v>
      </c>
      <c r="L57" s="226" t="s">
        <v>455</v>
      </c>
      <c r="N57" s="227" t="s">
        <v>208</v>
      </c>
      <c r="O57" s="209" t="s">
        <v>36</v>
      </c>
      <c r="P57" s="228" t="s">
        <v>206</v>
      </c>
      <c r="Q57" s="228" t="str">
        <f t="shared" si="1"/>
        <v>55 , '0146' , 'ローソンＡＴＭセンター' , 'N' , to_timestamp('2018/01/01 00:00:00' , 'yyyy/MM/dd hh24:mi:ss')</v>
      </c>
      <c r="R57" s="229" t="s">
        <v>207</v>
      </c>
      <c r="S57" s="230"/>
      <c r="T57" s="231" t="b">
        <f t="shared" si="2"/>
        <v>0</v>
      </c>
      <c r="U57" s="231" t="b">
        <f t="shared" si="2"/>
        <v>0</v>
      </c>
      <c r="V57" s="231" t="b">
        <f t="shared" si="2"/>
        <v>0</v>
      </c>
      <c r="W57" s="231" t="b">
        <f t="shared" si="2"/>
        <v>0</v>
      </c>
      <c r="X57" s="231" t="b">
        <f t="shared" si="2"/>
        <v>0</v>
      </c>
      <c r="Y57" s="230"/>
      <c r="Z57" s="231"/>
      <c r="AA57" s="232"/>
      <c r="AB57" s="231"/>
      <c r="AC57" s="231"/>
      <c r="AD57" s="232"/>
    </row>
    <row r="58" spans="8:30">
      <c r="H58" s="223">
        <v>56</v>
      </c>
      <c r="I58" s="224" t="s">
        <v>1266</v>
      </c>
      <c r="J58" s="225" t="s">
        <v>1267</v>
      </c>
      <c r="K58" s="223" t="s">
        <v>326</v>
      </c>
      <c r="L58" s="226" t="s">
        <v>455</v>
      </c>
      <c r="N58" s="227" t="s">
        <v>208</v>
      </c>
      <c r="O58" s="209" t="s">
        <v>36</v>
      </c>
      <c r="P58" s="228" t="s">
        <v>206</v>
      </c>
      <c r="Q58" s="228" t="str">
        <f t="shared" si="1"/>
        <v>56 , '0162' , '業務集中センター' , 'N' , to_timestamp('2018/01/01 00:00:00' , 'yyyy/MM/dd hh24:mi:ss')</v>
      </c>
      <c r="R58" s="229" t="s">
        <v>207</v>
      </c>
      <c r="S58" s="230"/>
      <c r="T58" s="231" t="b">
        <f t="shared" si="2"/>
        <v>0</v>
      </c>
      <c r="U58" s="231" t="b">
        <f t="shared" si="2"/>
        <v>0</v>
      </c>
      <c r="V58" s="231" t="b">
        <f t="shared" si="2"/>
        <v>0</v>
      </c>
      <c r="W58" s="231" t="b">
        <f t="shared" si="2"/>
        <v>0</v>
      </c>
      <c r="X58" s="231" t="b">
        <f t="shared" si="2"/>
        <v>0</v>
      </c>
      <c r="Y58" s="230"/>
      <c r="Z58" s="231"/>
      <c r="AA58" s="232"/>
      <c r="AB58" s="231"/>
      <c r="AC58" s="231"/>
      <c r="AD58" s="232"/>
    </row>
    <row r="59" spans="8:30">
      <c r="H59" s="223">
        <v>57</v>
      </c>
      <c r="I59" s="224" t="s">
        <v>1268</v>
      </c>
      <c r="J59" s="225" t="s">
        <v>1269</v>
      </c>
      <c r="K59" s="223" t="s">
        <v>326</v>
      </c>
      <c r="L59" s="226" t="s">
        <v>455</v>
      </c>
      <c r="N59" s="227" t="s">
        <v>208</v>
      </c>
      <c r="O59" s="209" t="s">
        <v>36</v>
      </c>
      <c r="P59" s="228" t="s">
        <v>206</v>
      </c>
      <c r="Q59" s="228" t="str">
        <f t="shared" si="1"/>
        <v>57 , '0163' , '手形決済センター' , 'N' , to_timestamp('2018/01/01 00:00:00' , 'yyyy/MM/dd hh24:mi:ss')</v>
      </c>
      <c r="R59" s="229" t="s">
        <v>207</v>
      </c>
      <c r="S59" s="230"/>
      <c r="T59" s="231" t="b">
        <f t="shared" si="2"/>
        <v>0</v>
      </c>
      <c r="U59" s="231" t="b">
        <f t="shared" si="2"/>
        <v>0</v>
      </c>
      <c r="V59" s="231" t="b">
        <f t="shared" si="2"/>
        <v>0</v>
      </c>
      <c r="W59" s="231" t="b">
        <f t="shared" si="2"/>
        <v>0</v>
      </c>
      <c r="X59" s="231" t="b">
        <f t="shared" si="2"/>
        <v>0</v>
      </c>
      <c r="Y59" s="230"/>
      <c r="Z59" s="231"/>
      <c r="AA59" s="232"/>
      <c r="AB59" s="231"/>
      <c r="AC59" s="231"/>
      <c r="AD59" s="232"/>
    </row>
    <row r="60" spans="8:30">
      <c r="H60" s="223">
        <v>58</v>
      </c>
      <c r="I60" s="224" t="s">
        <v>1270</v>
      </c>
      <c r="J60" s="225" t="s">
        <v>1271</v>
      </c>
      <c r="K60" s="223" t="s">
        <v>326</v>
      </c>
      <c r="L60" s="226" t="s">
        <v>455</v>
      </c>
      <c r="N60" s="227" t="s">
        <v>208</v>
      </c>
      <c r="O60" s="209" t="s">
        <v>36</v>
      </c>
      <c r="P60" s="228" t="s">
        <v>206</v>
      </c>
      <c r="Q60" s="228" t="str">
        <f t="shared" si="1"/>
        <v>58 , '0164' , 'コンタクトセンター' , 'N' , to_timestamp('2018/01/01 00:00:00' , 'yyyy/MM/dd hh24:mi:ss')</v>
      </c>
      <c r="R60" s="229" t="s">
        <v>207</v>
      </c>
      <c r="S60" s="230"/>
      <c r="T60" s="231" t="b">
        <f t="shared" si="2"/>
        <v>0</v>
      </c>
      <c r="U60" s="231" t="b">
        <f t="shared" si="2"/>
        <v>0</v>
      </c>
      <c r="V60" s="231" t="b">
        <f t="shared" si="2"/>
        <v>0</v>
      </c>
      <c r="W60" s="231" t="b">
        <f t="shared" si="2"/>
        <v>0</v>
      </c>
      <c r="X60" s="231" t="b">
        <f t="shared" si="2"/>
        <v>0</v>
      </c>
      <c r="Y60" s="230"/>
      <c r="Z60" s="231"/>
      <c r="AA60" s="232"/>
      <c r="AB60" s="231"/>
      <c r="AC60" s="231"/>
      <c r="AD60" s="232"/>
    </row>
    <row r="61" spans="8:30">
      <c r="H61" s="223">
        <v>59</v>
      </c>
      <c r="I61" s="224" t="s">
        <v>1272</v>
      </c>
      <c r="J61" s="225" t="s">
        <v>1273</v>
      </c>
      <c r="K61" s="223" t="s">
        <v>326</v>
      </c>
      <c r="L61" s="226" t="s">
        <v>455</v>
      </c>
      <c r="N61" s="227" t="s">
        <v>208</v>
      </c>
      <c r="O61" s="209" t="s">
        <v>36</v>
      </c>
      <c r="P61" s="228" t="s">
        <v>206</v>
      </c>
      <c r="Q61" s="228" t="str">
        <f t="shared" si="1"/>
        <v>59 , '0185' , 'カードローンプラザ' , 'N' , to_timestamp('2018/01/01 00:00:00' , 'yyyy/MM/dd hh24:mi:ss')</v>
      </c>
      <c r="R61" s="229" t="s">
        <v>207</v>
      </c>
      <c r="S61" s="230"/>
      <c r="T61" s="231" t="b">
        <f t="shared" si="2"/>
        <v>0</v>
      </c>
      <c r="U61" s="231" t="b">
        <f t="shared" si="2"/>
        <v>0</v>
      </c>
      <c r="V61" s="231" t="b">
        <f t="shared" si="2"/>
        <v>0</v>
      </c>
      <c r="W61" s="231" t="b">
        <f t="shared" si="2"/>
        <v>0</v>
      </c>
      <c r="X61" s="231" t="b">
        <f t="shared" si="2"/>
        <v>0</v>
      </c>
      <c r="Y61" s="230"/>
      <c r="Z61" s="231"/>
      <c r="AA61" s="232"/>
      <c r="AB61" s="231"/>
      <c r="AC61" s="231"/>
      <c r="AD61" s="232"/>
    </row>
    <row r="62" spans="8:30">
      <c r="H62" s="223">
        <v>60</v>
      </c>
      <c r="I62" s="224" t="s">
        <v>1274</v>
      </c>
      <c r="J62" s="225" t="s">
        <v>1275</v>
      </c>
      <c r="K62" s="223" t="s">
        <v>326</v>
      </c>
      <c r="L62" s="226" t="s">
        <v>455</v>
      </c>
      <c r="N62" s="227" t="s">
        <v>208</v>
      </c>
      <c r="O62" s="209" t="s">
        <v>36</v>
      </c>
      <c r="P62" s="228" t="s">
        <v>206</v>
      </c>
      <c r="Q62" s="228" t="str">
        <f t="shared" si="1"/>
        <v>60 , '0186' , '業務サポートオフィス' , 'N' , to_timestamp('2018/01/01 00:00:00' , 'yyyy/MM/dd hh24:mi:ss')</v>
      </c>
      <c r="R62" s="229" t="s">
        <v>207</v>
      </c>
      <c r="S62" s="230"/>
      <c r="T62" s="231" t="b">
        <f t="shared" si="2"/>
        <v>0</v>
      </c>
      <c r="U62" s="231" t="b">
        <f t="shared" si="2"/>
        <v>0</v>
      </c>
      <c r="V62" s="231" t="b">
        <f t="shared" si="2"/>
        <v>0</v>
      </c>
      <c r="W62" s="231" t="b">
        <f t="shared" si="2"/>
        <v>0</v>
      </c>
      <c r="X62" s="231" t="b">
        <f t="shared" si="2"/>
        <v>0</v>
      </c>
      <c r="Y62" s="230"/>
      <c r="Z62" s="231"/>
      <c r="AA62" s="232"/>
      <c r="AB62" s="231"/>
      <c r="AC62" s="231"/>
      <c r="AD62" s="232"/>
    </row>
    <row r="63" spans="8:30">
      <c r="H63" s="223">
        <v>61</v>
      </c>
      <c r="I63" s="224" t="s">
        <v>1276</v>
      </c>
      <c r="J63" s="225" t="s">
        <v>1277</v>
      </c>
      <c r="K63" s="223" t="s">
        <v>326</v>
      </c>
      <c r="L63" s="226" t="s">
        <v>455</v>
      </c>
      <c r="N63" s="227" t="s">
        <v>208</v>
      </c>
      <c r="O63" s="209" t="s">
        <v>36</v>
      </c>
      <c r="P63" s="228" t="s">
        <v>206</v>
      </c>
      <c r="Q63" s="228" t="str">
        <f t="shared" si="1"/>
        <v>61 , '0190' , '事務センター' , 'N' , to_timestamp('2018/01/01 00:00:00' , 'yyyy/MM/dd hh24:mi:ss')</v>
      </c>
      <c r="R63" s="229" t="s">
        <v>207</v>
      </c>
      <c r="S63" s="230"/>
      <c r="T63" s="231" t="b">
        <f t="shared" si="2"/>
        <v>0</v>
      </c>
      <c r="U63" s="231" t="b">
        <f t="shared" si="2"/>
        <v>0</v>
      </c>
      <c r="V63" s="231" t="b">
        <f t="shared" si="2"/>
        <v>0</v>
      </c>
      <c r="W63" s="231" t="b">
        <f t="shared" si="2"/>
        <v>0</v>
      </c>
      <c r="X63" s="231" t="b">
        <f t="shared" si="2"/>
        <v>0</v>
      </c>
      <c r="Y63" s="230"/>
      <c r="Z63" s="231"/>
      <c r="AA63" s="232"/>
      <c r="AB63" s="231"/>
      <c r="AC63" s="231"/>
      <c r="AD63" s="232"/>
    </row>
    <row r="64" spans="8:30">
      <c r="H64" s="223">
        <v>62</v>
      </c>
      <c r="I64" s="224" t="s">
        <v>1278</v>
      </c>
      <c r="J64" s="225" t="s">
        <v>1279</v>
      </c>
      <c r="K64" s="223" t="s">
        <v>326</v>
      </c>
      <c r="L64" s="226" t="s">
        <v>455</v>
      </c>
      <c r="N64" s="227" t="s">
        <v>208</v>
      </c>
      <c r="O64" s="209" t="s">
        <v>36</v>
      </c>
      <c r="P64" s="228" t="s">
        <v>206</v>
      </c>
      <c r="Q64" s="228" t="str">
        <f t="shared" si="1"/>
        <v>62 , '0191' , '融資業務センター' , 'N' , to_timestamp('2018/01/01 00:00:00' , 'yyyy/MM/dd hh24:mi:ss')</v>
      </c>
      <c r="R64" s="229" t="s">
        <v>207</v>
      </c>
      <c r="S64" s="230"/>
      <c r="T64" s="231" t="b">
        <f t="shared" si="2"/>
        <v>0</v>
      </c>
      <c r="U64" s="231" t="b">
        <f t="shared" si="2"/>
        <v>0</v>
      </c>
      <c r="V64" s="231" t="b">
        <f t="shared" si="2"/>
        <v>0</v>
      </c>
      <c r="W64" s="231" t="b">
        <f t="shared" si="2"/>
        <v>0</v>
      </c>
      <c r="X64" s="231" t="b">
        <f t="shared" si="2"/>
        <v>0</v>
      </c>
      <c r="Y64" s="230"/>
      <c r="Z64" s="231"/>
      <c r="AA64" s="232"/>
      <c r="AB64" s="231"/>
      <c r="AC64" s="231"/>
      <c r="AD64" s="232"/>
    </row>
    <row r="65" spans="8:30">
      <c r="H65" s="223">
        <v>63</v>
      </c>
      <c r="I65" s="224" t="s">
        <v>1280</v>
      </c>
      <c r="J65" s="225" t="s">
        <v>1281</v>
      </c>
      <c r="K65" s="223" t="s">
        <v>326</v>
      </c>
      <c r="L65" s="226" t="s">
        <v>455</v>
      </c>
      <c r="N65" s="227" t="s">
        <v>208</v>
      </c>
      <c r="O65" s="209" t="s">
        <v>36</v>
      </c>
      <c r="P65" s="228" t="s">
        <v>206</v>
      </c>
      <c r="Q65" s="228" t="str">
        <f t="shared" si="1"/>
        <v>63 , '0192' , '住構センター' , 'N' , to_timestamp('2018/01/01 00:00:00' , 'yyyy/MM/dd hh24:mi:ss')</v>
      </c>
      <c r="R65" s="229" t="s">
        <v>207</v>
      </c>
      <c r="S65" s="230"/>
      <c r="T65" s="231" t="b">
        <f t="shared" si="2"/>
        <v>0</v>
      </c>
      <c r="U65" s="231" t="b">
        <f t="shared" si="2"/>
        <v>0</v>
      </c>
      <c r="V65" s="231" t="b">
        <f t="shared" si="2"/>
        <v>0</v>
      </c>
      <c r="W65" s="231" t="b">
        <f t="shared" si="2"/>
        <v>0</v>
      </c>
      <c r="X65" s="231" t="b">
        <f t="shared" si="2"/>
        <v>0</v>
      </c>
      <c r="Y65" s="230"/>
      <c r="Z65" s="231"/>
      <c r="AA65" s="232"/>
      <c r="AB65" s="231"/>
      <c r="AC65" s="231"/>
      <c r="AD65" s="232"/>
    </row>
    <row r="66" spans="8:30">
      <c r="H66" s="223">
        <v>64</v>
      </c>
      <c r="I66" s="224" t="s">
        <v>1282</v>
      </c>
      <c r="J66" s="225" t="s">
        <v>1283</v>
      </c>
      <c r="K66" s="223" t="s">
        <v>326</v>
      </c>
      <c r="L66" s="226" t="s">
        <v>455</v>
      </c>
      <c r="N66" s="227" t="s">
        <v>208</v>
      </c>
      <c r="O66" s="209" t="s">
        <v>36</v>
      </c>
      <c r="P66" s="228" t="s">
        <v>206</v>
      </c>
      <c r="Q66" s="228" t="str">
        <f t="shared" si="1"/>
        <v>64 , '0193' , 'システム運用センター' , 'N' , to_timestamp('2018/01/01 00:00:00' , 'yyyy/MM/dd hh24:mi:ss')</v>
      </c>
      <c r="R66" s="229" t="s">
        <v>207</v>
      </c>
      <c r="S66" s="230"/>
      <c r="T66" s="231" t="b">
        <f t="shared" si="2"/>
        <v>0</v>
      </c>
      <c r="U66" s="231" t="b">
        <f t="shared" si="2"/>
        <v>0</v>
      </c>
      <c r="V66" s="231" t="b">
        <f t="shared" si="2"/>
        <v>0</v>
      </c>
      <c r="W66" s="231" t="b">
        <f t="shared" si="2"/>
        <v>0</v>
      </c>
      <c r="X66" s="231" t="b">
        <f t="shared" si="2"/>
        <v>0</v>
      </c>
      <c r="Y66" s="230"/>
      <c r="Z66" s="231"/>
      <c r="AA66" s="232"/>
      <c r="AB66" s="231"/>
      <c r="AC66" s="231"/>
      <c r="AD66" s="232"/>
    </row>
    <row r="67" spans="8:30">
      <c r="H67" s="223">
        <v>65</v>
      </c>
      <c r="I67" s="224" t="s">
        <v>1284</v>
      </c>
      <c r="J67" s="225" t="s">
        <v>1285</v>
      </c>
      <c r="K67" s="223" t="s">
        <v>326</v>
      </c>
      <c r="L67" s="226" t="s">
        <v>455</v>
      </c>
      <c r="N67" s="227" t="s">
        <v>208</v>
      </c>
      <c r="O67" s="209" t="s">
        <v>36</v>
      </c>
      <c r="P67" s="228" t="s">
        <v>206</v>
      </c>
      <c r="Q67" s="228" t="str">
        <f t="shared" si="1"/>
        <v>65 , '0199' , '融資業務センターＴＯＧ' , 'N' , to_timestamp('2018/01/01 00:00:00' , 'yyyy/MM/dd hh24:mi:ss')</v>
      </c>
      <c r="R67" s="229" t="s">
        <v>207</v>
      </c>
      <c r="S67" s="230"/>
      <c r="T67" s="231" t="b">
        <f t="shared" si="2"/>
        <v>0</v>
      </c>
      <c r="U67" s="231" t="b">
        <f t="shared" si="2"/>
        <v>0</v>
      </c>
      <c r="V67" s="231" t="b">
        <f t="shared" si="2"/>
        <v>0</v>
      </c>
      <c r="W67" s="231" t="b">
        <f t="shared" si="2"/>
        <v>0</v>
      </c>
      <c r="X67" s="231" t="b">
        <f t="shared" si="2"/>
        <v>0</v>
      </c>
      <c r="Y67" s="230"/>
      <c r="Z67" s="231"/>
      <c r="AA67" s="232"/>
      <c r="AB67" s="231"/>
      <c r="AC67" s="231"/>
      <c r="AD67" s="232"/>
    </row>
    <row r="68" spans="8:30">
      <c r="H68" s="223">
        <v>66</v>
      </c>
      <c r="I68" s="224" t="s">
        <v>1286</v>
      </c>
      <c r="J68" s="225" t="s">
        <v>1287</v>
      </c>
      <c r="K68" s="223" t="s">
        <v>326</v>
      </c>
      <c r="L68" s="226" t="s">
        <v>455</v>
      </c>
      <c r="N68" s="227" t="s">
        <v>208</v>
      </c>
      <c r="O68" s="209" t="s">
        <v>36</v>
      </c>
      <c r="P68" s="228" t="s">
        <v>206</v>
      </c>
      <c r="Q68" s="228" t="str">
        <f t="shared" ref="Q68:Q131" si="3">H68&amp;" , "&amp;"'"&amp;I68&amp;"'"&amp;" , "&amp;"'"&amp;J68&amp;"'"&amp;" , "&amp;"'"&amp;K68&amp;"'"&amp;" , "&amp;"to_timestamp('"&amp;L68&amp;"'"&amp;" , "&amp;"'yyyy/MM/dd hh24:mi:ss')"</f>
        <v>66 , '0200' , '本店営業部' , 'N' , to_timestamp('2018/01/01 00:00:00' , 'yyyy/MM/dd hh24:mi:ss')</v>
      </c>
      <c r="R68" s="229" t="s">
        <v>207</v>
      </c>
      <c r="S68" s="230"/>
      <c r="T68" s="231" t="b">
        <f t="shared" si="2"/>
        <v>0</v>
      </c>
      <c r="U68" s="231" t="b">
        <f t="shared" si="2"/>
        <v>0</v>
      </c>
      <c r="V68" s="231" t="b">
        <f t="shared" si="2"/>
        <v>0</v>
      </c>
      <c r="W68" s="231" t="b">
        <f t="shared" si="2"/>
        <v>0</v>
      </c>
      <c r="X68" s="231" t="b">
        <f t="shared" si="2"/>
        <v>0</v>
      </c>
      <c r="Y68" s="230"/>
      <c r="Z68" s="231"/>
      <c r="AA68" s="232"/>
      <c r="AB68" s="231"/>
      <c r="AC68" s="231"/>
      <c r="AD68" s="232"/>
    </row>
    <row r="69" spans="8:30">
      <c r="H69" s="223">
        <v>67</v>
      </c>
      <c r="I69" s="224" t="s">
        <v>1288</v>
      </c>
      <c r="J69" s="225" t="s">
        <v>1289</v>
      </c>
      <c r="K69" s="223" t="s">
        <v>326</v>
      </c>
      <c r="L69" s="226" t="s">
        <v>455</v>
      </c>
      <c r="N69" s="227" t="s">
        <v>208</v>
      </c>
      <c r="O69" s="209" t="s">
        <v>36</v>
      </c>
      <c r="P69" s="228" t="s">
        <v>206</v>
      </c>
      <c r="Q69" s="228" t="str">
        <f t="shared" si="3"/>
        <v>67 , '0201' , '本店（行員）' , 'N' , to_timestamp('2018/01/01 00:00:00' , 'yyyy/MM/dd hh24:mi:ss')</v>
      </c>
      <c r="R69" s="229" t="s">
        <v>207</v>
      </c>
      <c r="S69" s="230"/>
      <c r="T69" s="231" t="b">
        <f t="shared" si="2"/>
        <v>0</v>
      </c>
      <c r="U69" s="231" t="b">
        <f t="shared" si="2"/>
        <v>0</v>
      </c>
      <c r="V69" s="231" t="b">
        <f t="shared" si="2"/>
        <v>0</v>
      </c>
      <c r="W69" s="231" t="b">
        <f t="shared" si="2"/>
        <v>0</v>
      </c>
      <c r="X69" s="231" t="b">
        <f t="shared" si="2"/>
        <v>0</v>
      </c>
      <c r="Y69" s="230"/>
      <c r="Z69" s="231"/>
      <c r="AA69" s="232"/>
      <c r="AB69" s="231"/>
      <c r="AC69" s="231"/>
      <c r="AD69" s="232"/>
    </row>
    <row r="70" spans="8:30">
      <c r="H70" s="223">
        <v>68</v>
      </c>
      <c r="I70" s="224" t="s">
        <v>1290</v>
      </c>
      <c r="J70" s="225" t="s">
        <v>1291</v>
      </c>
      <c r="K70" s="223" t="s">
        <v>326</v>
      </c>
      <c r="L70" s="226" t="s">
        <v>455</v>
      </c>
      <c r="N70" s="227" t="s">
        <v>208</v>
      </c>
      <c r="O70" s="209" t="s">
        <v>36</v>
      </c>
      <c r="P70" s="228" t="s">
        <v>206</v>
      </c>
      <c r="Q70" s="228" t="str">
        <f t="shared" si="3"/>
        <v>68 , '0305' , '高田支店' , 'N' , to_timestamp('2018/01/01 00:00:00' , 'yyyy/MM/dd hh24:mi:ss')</v>
      </c>
      <c r="R70" s="229" t="s">
        <v>207</v>
      </c>
      <c r="S70" s="230"/>
      <c r="T70" s="231" t="b">
        <f t="shared" ref="T70:X120" si="4">IF(H70="","",EXACT(H70,Z70))</f>
        <v>0</v>
      </c>
      <c r="U70" s="231" t="b">
        <f t="shared" si="4"/>
        <v>0</v>
      </c>
      <c r="V70" s="231" t="b">
        <f t="shared" si="4"/>
        <v>0</v>
      </c>
      <c r="W70" s="231" t="b">
        <f t="shared" si="4"/>
        <v>0</v>
      </c>
      <c r="X70" s="231" t="b">
        <f t="shared" si="4"/>
        <v>0</v>
      </c>
      <c r="Y70" s="230"/>
      <c r="Z70" s="231"/>
      <c r="AA70" s="232"/>
      <c r="AB70" s="231"/>
      <c r="AC70" s="231"/>
      <c r="AD70" s="232"/>
    </row>
    <row r="71" spans="8:30">
      <c r="H71" s="223">
        <v>69</v>
      </c>
      <c r="I71" s="224" t="s">
        <v>1292</v>
      </c>
      <c r="J71" s="225" t="s">
        <v>1293</v>
      </c>
      <c r="K71" s="223" t="s">
        <v>326</v>
      </c>
      <c r="L71" s="226" t="s">
        <v>455</v>
      </c>
      <c r="N71" s="227" t="s">
        <v>208</v>
      </c>
      <c r="O71" s="209" t="s">
        <v>36</v>
      </c>
      <c r="P71" s="228" t="s">
        <v>206</v>
      </c>
      <c r="Q71" s="228" t="str">
        <f t="shared" si="3"/>
        <v>69 , '0307' , 'みなとみらい支店' , 'N' , to_timestamp('2018/01/01 00:00:00' , 'yyyy/MM/dd hh24:mi:ss')</v>
      </c>
      <c r="R71" s="229" t="s">
        <v>207</v>
      </c>
      <c r="S71" s="230"/>
      <c r="T71" s="231" t="b">
        <f t="shared" si="4"/>
        <v>0</v>
      </c>
      <c r="U71" s="231" t="b">
        <f t="shared" si="4"/>
        <v>0</v>
      </c>
      <c r="V71" s="231" t="b">
        <f t="shared" si="4"/>
        <v>0</v>
      </c>
      <c r="W71" s="231" t="b">
        <f t="shared" si="4"/>
        <v>0</v>
      </c>
      <c r="X71" s="231" t="b">
        <f t="shared" si="4"/>
        <v>0</v>
      </c>
      <c r="Y71" s="230"/>
      <c r="Z71" s="231"/>
      <c r="AA71" s="232"/>
      <c r="AB71" s="231"/>
      <c r="AC71" s="231"/>
      <c r="AD71" s="232"/>
    </row>
    <row r="72" spans="8:30">
      <c r="H72" s="223">
        <v>70</v>
      </c>
      <c r="I72" s="224" t="s">
        <v>1294</v>
      </c>
      <c r="J72" s="225" t="s">
        <v>1295</v>
      </c>
      <c r="K72" s="223" t="s">
        <v>326</v>
      </c>
      <c r="L72" s="226" t="s">
        <v>455</v>
      </c>
      <c r="N72" s="227" t="s">
        <v>208</v>
      </c>
      <c r="O72" s="209" t="s">
        <v>36</v>
      </c>
      <c r="P72" s="228" t="s">
        <v>206</v>
      </c>
      <c r="Q72" s="228" t="str">
        <f t="shared" si="3"/>
        <v>70 , '0308' , '新羽支店' , 'N' , to_timestamp('2018/01/01 00:00:00' , 'yyyy/MM/dd hh24:mi:ss')</v>
      </c>
      <c r="R72" s="229" t="s">
        <v>207</v>
      </c>
      <c r="S72" s="230"/>
      <c r="T72" s="231" t="b">
        <f t="shared" si="4"/>
        <v>0</v>
      </c>
      <c r="U72" s="231" t="b">
        <f t="shared" si="4"/>
        <v>0</v>
      </c>
      <c r="V72" s="231" t="b">
        <f t="shared" si="4"/>
        <v>0</v>
      </c>
      <c r="W72" s="231" t="b">
        <f t="shared" si="4"/>
        <v>0</v>
      </c>
      <c r="X72" s="231" t="b">
        <f t="shared" si="4"/>
        <v>0</v>
      </c>
      <c r="Y72" s="230"/>
      <c r="Z72" s="231"/>
      <c r="AA72" s="232"/>
      <c r="AB72" s="231"/>
      <c r="AC72" s="231"/>
      <c r="AD72" s="232"/>
    </row>
    <row r="73" spans="8:30">
      <c r="H73" s="223">
        <v>71</v>
      </c>
      <c r="I73" s="224" t="s">
        <v>1296</v>
      </c>
      <c r="J73" s="225" t="s">
        <v>1297</v>
      </c>
      <c r="K73" s="223" t="s">
        <v>326</v>
      </c>
      <c r="L73" s="226" t="s">
        <v>455</v>
      </c>
      <c r="N73" s="227" t="s">
        <v>208</v>
      </c>
      <c r="O73" s="209" t="s">
        <v>36</v>
      </c>
      <c r="P73" s="228" t="s">
        <v>206</v>
      </c>
      <c r="Q73" s="228" t="str">
        <f t="shared" si="3"/>
        <v>71 , '0309' , '北山田支店' , 'N' , to_timestamp('2018/01/01 00:00:00' , 'yyyy/MM/dd hh24:mi:ss')</v>
      </c>
      <c r="R73" s="229" t="s">
        <v>207</v>
      </c>
      <c r="S73" s="230"/>
      <c r="T73" s="231" t="b">
        <f t="shared" si="4"/>
        <v>0</v>
      </c>
      <c r="U73" s="231" t="b">
        <f t="shared" si="4"/>
        <v>0</v>
      </c>
      <c r="V73" s="231" t="b">
        <f t="shared" si="4"/>
        <v>0</v>
      </c>
      <c r="W73" s="231" t="b">
        <f t="shared" si="4"/>
        <v>0</v>
      </c>
      <c r="X73" s="231" t="b">
        <f t="shared" si="4"/>
        <v>0</v>
      </c>
      <c r="Y73" s="230"/>
      <c r="Z73" s="231"/>
      <c r="AA73" s="232"/>
      <c r="AB73" s="231"/>
      <c r="AC73" s="231"/>
      <c r="AD73" s="232"/>
    </row>
    <row r="74" spans="8:30">
      <c r="H74" s="223">
        <v>72</v>
      </c>
      <c r="I74" s="224" t="s">
        <v>1298</v>
      </c>
      <c r="J74" s="225" t="s">
        <v>1299</v>
      </c>
      <c r="K74" s="223" t="s">
        <v>326</v>
      </c>
      <c r="L74" s="226" t="s">
        <v>455</v>
      </c>
      <c r="N74" s="227" t="s">
        <v>208</v>
      </c>
      <c r="O74" s="209" t="s">
        <v>36</v>
      </c>
      <c r="P74" s="228" t="s">
        <v>206</v>
      </c>
      <c r="Q74" s="228" t="str">
        <f t="shared" si="3"/>
        <v>72 , '0310' , '関内支店' , 'N' , to_timestamp('2018/01/01 00:00:00' , 'yyyy/MM/dd hh24:mi:ss')</v>
      </c>
      <c r="R74" s="229" t="s">
        <v>207</v>
      </c>
      <c r="S74" s="230"/>
      <c r="T74" s="231" t="b">
        <f t="shared" si="4"/>
        <v>0</v>
      </c>
      <c r="U74" s="231" t="b">
        <f t="shared" si="4"/>
        <v>0</v>
      </c>
      <c r="V74" s="231" t="b">
        <f t="shared" si="4"/>
        <v>0</v>
      </c>
      <c r="W74" s="231" t="b">
        <f t="shared" si="4"/>
        <v>0</v>
      </c>
      <c r="X74" s="231" t="b">
        <f t="shared" si="4"/>
        <v>0</v>
      </c>
      <c r="Y74" s="230"/>
      <c r="Z74" s="231"/>
      <c r="AA74" s="232"/>
      <c r="AB74" s="231"/>
      <c r="AC74" s="231"/>
      <c r="AD74" s="232"/>
    </row>
    <row r="75" spans="8:30">
      <c r="H75" s="223">
        <v>73</v>
      </c>
      <c r="I75" s="224" t="s">
        <v>1300</v>
      </c>
      <c r="J75" s="225" t="s">
        <v>1301</v>
      </c>
      <c r="K75" s="223" t="s">
        <v>326</v>
      </c>
      <c r="L75" s="226" t="s">
        <v>455</v>
      </c>
      <c r="N75" s="227" t="s">
        <v>208</v>
      </c>
      <c r="O75" s="209" t="s">
        <v>36</v>
      </c>
      <c r="P75" s="228" t="s">
        <v>206</v>
      </c>
      <c r="Q75" s="228" t="str">
        <f t="shared" si="3"/>
        <v>73 , '0311' , '元町支店' , 'N' , to_timestamp('2018/01/01 00:00:00' , 'yyyy/MM/dd hh24:mi:ss')</v>
      </c>
      <c r="R75" s="229" t="s">
        <v>207</v>
      </c>
      <c r="S75" s="230"/>
      <c r="T75" s="231" t="b">
        <f t="shared" si="4"/>
        <v>0</v>
      </c>
      <c r="U75" s="231" t="b">
        <f t="shared" si="4"/>
        <v>0</v>
      </c>
      <c r="V75" s="231" t="b">
        <f t="shared" si="4"/>
        <v>0</v>
      </c>
      <c r="W75" s="231" t="b">
        <f t="shared" si="4"/>
        <v>0</v>
      </c>
      <c r="X75" s="231" t="b">
        <f t="shared" si="4"/>
        <v>0</v>
      </c>
      <c r="Y75" s="230"/>
      <c r="Z75" s="231"/>
      <c r="AA75" s="232"/>
      <c r="AB75" s="231"/>
      <c r="AC75" s="231"/>
      <c r="AD75" s="232"/>
    </row>
    <row r="76" spans="8:30">
      <c r="H76" s="223">
        <v>74</v>
      </c>
      <c r="I76" s="224" t="s">
        <v>1302</v>
      </c>
      <c r="J76" s="225" t="s">
        <v>1303</v>
      </c>
      <c r="K76" s="223" t="s">
        <v>326</v>
      </c>
      <c r="L76" s="226" t="s">
        <v>455</v>
      </c>
      <c r="N76" s="227" t="s">
        <v>208</v>
      </c>
      <c r="O76" s="209" t="s">
        <v>36</v>
      </c>
      <c r="P76" s="228" t="s">
        <v>206</v>
      </c>
      <c r="Q76" s="228" t="str">
        <f t="shared" si="3"/>
        <v>74 , '0313' , '阪東橋支店' , 'N' , to_timestamp('2018/01/01 00:00:00' , 'yyyy/MM/dd hh24:mi:ss')</v>
      </c>
      <c r="R76" s="229" t="s">
        <v>207</v>
      </c>
      <c r="S76" s="230"/>
      <c r="T76" s="231" t="b">
        <f t="shared" si="4"/>
        <v>0</v>
      </c>
      <c r="U76" s="231" t="b">
        <f t="shared" si="4"/>
        <v>0</v>
      </c>
      <c r="V76" s="231" t="b">
        <f t="shared" si="4"/>
        <v>0</v>
      </c>
      <c r="W76" s="231" t="b">
        <f t="shared" si="4"/>
        <v>0</v>
      </c>
      <c r="X76" s="231" t="b">
        <f t="shared" si="4"/>
        <v>0</v>
      </c>
      <c r="Y76" s="230"/>
      <c r="Z76" s="231"/>
      <c r="AA76" s="232"/>
      <c r="AB76" s="231"/>
      <c r="AC76" s="231"/>
      <c r="AD76" s="232"/>
    </row>
    <row r="77" spans="8:30">
      <c r="H77" s="223">
        <v>75</v>
      </c>
      <c r="I77" s="224" t="s">
        <v>1304</v>
      </c>
      <c r="J77" s="225" t="s">
        <v>1305</v>
      </c>
      <c r="K77" s="223" t="s">
        <v>326</v>
      </c>
      <c r="L77" s="226" t="s">
        <v>455</v>
      </c>
      <c r="N77" s="227" t="s">
        <v>208</v>
      </c>
      <c r="O77" s="209" t="s">
        <v>36</v>
      </c>
      <c r="P77" s="228" t="s">
        <v>206</v>
      </c>
      <c r="Q77" s="228" t="str">
        <f t="shared" si="3"/>
        <v>75 , '0314' , '伊勢佐木町支店' , 'N' , to_timestamp('2018/01/01 00:00:00' , 'yyyy/MM/dd hh24:mi:ss')</v>
      </c>
      <c r="R77" s="229" t="s">
        <v>207</v>
      </c>
      <c r="S77" s="230"/>
      <c r="T77" s="231" t="b">
        <f t="shared" si="4"/>
        <v>0</v>
      </c>
      <c r="U77" s="231" t="b">
        <f t="shared" si="4"/>
        <v>0</v>
      </c>
      <c r="V77" s="231" t="b">
        <f t="shared" si="4"/>
        <v>0</v>
      </c>
      <c r="W77" s="231" t="b">
        <f t="shared" si="4"/>
        <v>0</v>
      </c>
      <c r="X77" s="231" t="b">
        <f t="shared" si="4"/>
        <v>0</v>
      </c>
      <c r="Y77" s="230"/>
      <c r="Z77" s="231"/>
      <c r="AA77" s="232"/>
      <c r="AB77" s="231"/>
      <c r="AC77" s="231"/>
      <c r="AD77" s="232"/>
    </row>
    <row r="78" spans="8:30">
      <c r="H78" s="223">
        <v>76</v>
      </c>
      <c r="I78" s="224" t="s">
        <v>1306</v>
      </c>
      <c r="J78" s="225" t="s">
        <v>1307</v>
      </c>
      <c r="K78" s="223" t="s">
        <v>326</v>
      </c>
      <c r="L78" s="226" t="s">
        <v>455</v>
      </c>
      <c r="N78" s="227" t="s">
        <v>208</v>
      </c>
      <c r="O78" s="209" t="s">
        <v>36</v>
      </c>
      <c r="P78" s="228" t="s">
        <v>206</v>
      </c>
      <c r="Q78" s="228" t="str">
        <f t="shared" si="3"/>
        <v>76 , '0315' , '本牧支店' , 'N' , to_timestamp('2018/01/01 00:00:00' , 'yyyy/MM/dd hh24:mi:ss')</v>
      </c>
      <c r="R78" s="229" t="s">
        <v>207</v>
      </c>
      <c r="S78" s="230"/>
      <c r="T78" s="231" t="b">
        <f t="shared" si="4"/>
        <v>0</v>
      </c>
      <c r="U78" s="231" t="b">
        <f t="shared" si="4"/>
        <v>0</v>
      </c>
      <c r="V78" s="231" t="b">
        <f t="shared" si="4"/>
        <v>0</v>
      </c>
      <c r="W78" s="231" t="b">
        <f t="shared" si="4"/>
        <v>0</v>
      </c>
      <c r="X78" s="231" t="b">
        <f t="shared" si="4"/>
        <v>0</v>
      </c>
      <c r="Y78" s="230"/>
      <c r="Z78" s="231"/>
      <c r="AA78" s="232"/>
      <c r="AB78" s="231"/>
      <c r="AC78" s="231"/>
      <c r="AD78" s="232"/>
    </row>
    <row r="79" spans="8:30">
      <c r="H79" s="223">
        <v>77</v>
      </c>
      <c r="I79" s="224" t="s">
        <v>1308</v>
      </c>
      <c r="J79" s="225" t="s">
        <v>1309</v>
      </c>
      <c r="K79" s="223" t="s">
        <v>326</v>
      </c>
      <c r="L79" s="226" t="s">
        <v>455</v>
      </c>
      <c r="N79" s="227" t="s">
        <v>208</v>
      </c>
      <c r="O79" s="209" t="s">
        <v>36</v>
      </c>
      <c r="P79" s="228" t="s">
        <v>206</v>
      </c>
      <c r="Q79" s="228" t="str">
        <f t="shared" si="3"/>
        <v>77 , '0316' , '県庁支店' , 'N' , to_timestamp('2018/01/01 00:00:00' , 'yyyy/MM/dd hh24:mi:ss')</v>
      </c>
      <c r="R79" s="229" t="s">
        <v>207</v>
      </c>
      <c r="S79" s="230"/>
      <c r="T79" s="231" t="b">
        <f t="shared" si="4"/>
        <v>0</v>
      </c>
      <c r="U79" s="231" t="b">
        <f t="shared" si="4"/>
        <v>0</v>
      </c>
      <c r="V79" s="231" t="b">
        <f t="shared" si="4"/>
        <v>0</v>
      </c>
      <c r="W79" s="231" t="b">
        <f t="shared" si="4"/>
        <v>0</v>
      </c>
      <c r="X79" s="231" t="b">
        <f t="shared" si="4"/>
        <v>0</v>
      </c>
      <c r="Y79" s="230"/>
      <c r="Z79" s="231"/>
      <c r="AA79" s="232"/>
      <c r="AB79" s="231"/>
      <c r="AC79" s="231"/>
      <c r="AD79" s="232"/>
    </row>
    <row r="80" spans="8:30">
      <c r="H80" s="223">
        <v>78</v>
      </c>
      <c r="I80" s="224" t="s">
        <v>1310</v>
      </c>
      <c r="J80" s="225" t="s">
        <v>1311</v>
      </c>
      <c r="K80" s="223" t="s">
        <v>326</v>
      </c>
      <c r="L80" s="226" t="s">
        <v>455</v>
      </c>
      <c r="N80" s="227" t="s">
        <v>208</v>
      </c>
      <c r="O80" s="209" t="s">
        <v>36</v>
      </c>
      <c r="P80" s="228" t="s">
        <v>206</v>
      </c>
      <c r="Q80" s="228" t="str">
        <f t="shared" si="3"/>
        <v>78 , '0317' , '横浜市庁支店' , 'N' , to_timestamp('2018/01/01 00:00:00' , 'yyyy/MM/dd hh24:mi:ss')</v>
      </c>
      <c r="R80" s="229" t="s">
        <v>207</v>
      </c>
      <c r="S80" s="230"/>
      <c r="T80" s="231" t="b">
        <f t="shared" si="4"/>
        <v>0</v>
      </c>
      <c r="U80" s="231" t="b">
        <f t="shared" si="4"/>
        <v>0</v>
      </c>
      <c r="V80" s="231" t="b">
        <f t="shared" si="4"/>
        <v>0</v>
      </c>
      <c r="W80" s="231" t="b">
        <f t="shared" si="4"/>
        <v>0</v>
      </c>
      <c r="X80" s="231" t="b">
        <f t="shared" si="4"/>
        <v>0</v>
      </c>
      <c r="Y80" s="230"/>
      <c r="Z80" s="231"/>
      <c r="AA80" s="232"/>
      <c r="AB80" s="231"/>
      <c r="AC80" s="231"/>
      <c r="AD80" s="232"/>
    </row>
    <row r="81" spans="8:30">
      <c r="H81" s="223">
        <v>79</v>
      </c>
      <c r="I81" s="224" t="s">
        <v>1312</v>
      </c>
      <c r="J81" s="225" t="s">
        <v>1313</v>
      </c>
      <c r="K81" s="223" t="s">
        <v>326</v>
      </c>
      <c r="L81" s="226" t="s">
        <v>455</v>
      </c>
      <c r="N81" s="227" t="s">
        <v>208</v>
      </c>
      <c r="O81" s="209" t="s">
        <v>36</v>
      </c>
      <c r="P81" s="228" t="s">
        <v>206</v>
      </c>
      <c r="Q81" s="228" t="str">
        <f t="shared" si="3"/>
        <v>79 , '0318' , '六ツ川支店' , 'N' , to_timestamp('2018/01/01 00:00:00' , 'yyyy/MM/dd hh24:mi:ss')</v>
      </c>
      <c r="R81" s="229" t="s">
        <v>207</v>
      </c>
      <c r="S81" s="230"/>
      <c r="T81" s="231" t="b">
        <f t="shared" si="4"/>
        <v>0</v>
      </c>
      <c r="U81" s="231" t="b">
        <f t="shared" si="4"/>
        <v>0</v>
      </c>
      <c r="V81" s="231" t="b">
        <f t="shared" si="4"/>
        <v>0</v>
      </c>
      <c r="W81" s="231" t="b">
        <f t="shared" si="4"/>
        <v>0</v>
      </c>
      <c r="X81" s="231" t="b">
        <f t="shared" si="4"/>
        <v>0</v>
      </c>
      <c r="Y81" s="230"/>
      <c r="Z81" s="231"/>
      <c r="AA81" s="232"/>
      <c r="AB81" s="231"/>
      <c r="AC81" s="231"/>
      <c r="AD81" s="232"/>
    </row>
    <row r="82" spans="8:30">
      <c r="H82" s="223">
        <v>80</v>
      </c>
      <c r="I82" s="224" t="s">
        <v>1314</v>
      </c>
      <c r="J82" s="225" t="s">
        <v>1315</v>
      </c>
      <c r="K82" s="223" t="s">
        <v>326</v>
      </c>
      <c r="L82" s="226" t="s">
        <v>455</v>
      </c>
      <c r="N82" s="227" t="s">
        <v>208</v>
      </c>
      <c r="O82" s="209" t="s">
        <v>36</v>
      </c>
      <c r="P82" s="228" t="s">
        <v>206</v>
      </c>
      <c r="Q82" s="228" t="str">
        <f t="shared" si="3"/>
        <v>80 , '0319' , '新本牧支店' , 'N' , to_timestamp('2018/01/01 00:00:00' , 'yyyy/MM/dd hh24:mi:ss')</v>
      </c>
      <c r="R82" s="229" t="s">
        <v>207</v>
      </c>
      <c r="S82" s="230"/>
      <c r="T82" s="231" t="b">
        <f t="shared" si="4"/>
        <v>0</v>
      </c>
      <c r="U82" s="231" t="b">
        <f t="shared" si="4"/>
        <v>0</v>
      </c>
      <c r="V82" s="231" t="b">
        <f t="shared" si="4"/>
        <v>0</v>
      </c>
      <c r="W82" s="231" t="b">
        <f t="shared" si="4"/>
        <v>0</v>
      </c>
      <c r="X82" s="231" t="b">
        <f t="shared" si="4"/>
        <v>0</v>
      </c>
      <c r="Y82" s="230"/>
      <c r="Z82" s="231"/>
      <c r="AA82" s="232"/>
      <c r="AB82" s="231"/>
      <c r="AC82" s="231"/>
      <c r="AD82" s="232"/>
    </row>
    <row r="83" spans="8:30">
      <c r="H83" s="223">
        <v>81</v>
      </c>
      <c r="I83" s="224" t="s">
        <v>1316</v>
      </c>
      <c r="J83" s="225" t="s">
        <v>1317</v>
      </c>
      <c r="K83" s="223" t="s">
        <v>326</v>
      </c>
      <c r="L83" s="226" t="s">
        <v>455</v>
      </c>
      <c r="N83" s="227" t="s">
        <v>208</v>
      </c>
      <c r="O83" s="209" t="s">
        <v>36</v>
      </c>
      <c r="P83" s="228" t="s">
        <v>206</v>
      </c>
      <c r="Q83" s="228" t="str">
        <f t="shared" si="3"/>
        <v>81 , '0320' , '桜木町特別支店' , 'N' , to_timestamp('2018/01/01 00:00:00' , 'yyyy/MM/dd hh24:mi:ss')</v>
      </c>
      <c r="R83" s="229" t="s">
        <v>207</v>
      </c>
      <c r="S83" s="230"/>
      <c r="T83" s="231" t="b">
        <f t="shared" si="4"/>
        <v>0</v>
      </c>
      <c r="U83" s="231" t="b">
        <f t="shared" si="4"/>
        <v>0</v>
      </c>
      <c r="V83" s="231" t="b">
        <f t="shared" si="4"/>
        <v>0</v>
      </c>
      <c r="W83" s="231" t="b">
        <f t="shared" si="4"/>
        <v>0</v>
      </c>
      <c r="X83" s="231" t="b">
        <f t="shared" si="4"/>
        <v>0</v>
      </c>
      <c r="Y83" s="230"/>
      <c r="Z83" s="231"/>
      <c r="AA83" s="232"/>
      <c r="AB83" s="231"/>
      <c r="AC83" s="231"/>
      <c r="AD83" s="232"/>
    </row>
    <row r="84" spans="8:30">
      <c r="H84" s="223">
        <v>82</v>
      </c>
      <c r="I84" s="224" t="s">
        <v>1318</v>
      </c>
      <c r="J84" s="225" t="s">
        <v>1319</v>
      </c>
      <c r="K84" s="223" t="s">
        <v>326</v>
      </c>
      <c r="L84" s="226" t="s">
        <v>455</v>
      </c>
      <c r="N84" s="227" t="s">
        <v>208</v>
      </c>
      <c r="O84" s="209" t="s">
        <v>36</v>
      </c>
      <c r="P84" s="228" t="s">
        <v>206</v>
      </c>
      <c r="Q84" s="228" t="str">
        <f t="shared" si="3"/>
        <v>82 , '0321' , '弘明寺支店' , 'N' , to_timestamp('2018/01/01 00:00:00' , 'yyyy/MM/dd hh24:mi:ss')</v>
      </c>
      <c r="R84" s="229" t="s">
        <v>207</v>
      </c>
      <c r="S84" s="230"/>
      <c r="T84" s="231" t="b">
        <f t="shared" si="4"/>
        <v>0</v>
      </c>
      <c r="U84" s="231" t="b">
        <f t="shared" si="4"/>
        <v>0</v>
      </c>
      <c r="V84" s="231" t="b">
        <f t="shared" si="4"/>
        <v>0</v>
      </c>
      <c r="W84" s="231" t="b">
        <f t="shared" si="4"/>
        <v>0</v>
      </c>
      <c r="X84" s="231" t="b">
        <f t="shared" si="4"/>
        <v>0</v>
      </c>
      <c r="Y84" s="230"/>
      <c r="Z84" s="231"/>
      <c r="AA84" s="232"/>
      <c r="AB84" s="231"/>
      <c r="AC84" s="231"/>
      <c r="AD84" s="232"/>
    </row>
    <row r="85" spans="8:30">
      <c r="H85" s="223">
        <v>83</v>
      </c>
      <c r="I85" s="224" t="s">
        <v>1320</v>
      </c>
      <c r="J85" s="225" t="s">
        <v>1321</v>
      </c>
      <c r="K85" s="223" t="s">
        <v>326</v>
      </c>
      <c r="L85" s="226" t="s">
        <v>455</v>
      </c>
      <c r="N85" s="227" t="s">
        <v>208</v>
      </c>
      <c r="O85" s="209" t="s">
        <v>36</v>
      </c>
      <c r="P85" s="228" t="s">
        <v>206</v>
      </c>
      <c r="Q85" s="228" t="str">
        <f t="shared" si="3"/>
        <v>83 , '0322' , '上大岡支店' , 'N' , to_timestamp('2018/01/01 00:00:00' , 'yyyy/MM/dd hh24:mi:ss')</v>
      </c>
      <c r="R85" s="229" t="s">
        <v>207</v>
      </c>
      <c r="S85" s="230"/>
      <c r="T85" s="231" t="b">
        <f t="shared" si="4"/>
        <v>0</v>
      </c>
      <c r="U85" s="231" t="b">
        <f t="shared" si="4"/>
        <v>0</v>
      </c>
      <c r="V85" s="231" t="b">
        <f t="shared" si="4"/>
        <v>0</v>
      </c>
      <c r="W85" s="231" t="b">
        <f t="shared" si="4"/>
        <v>0</v>
      </c>
      <c r="X85" s="231" t="b">
        <f t="shared" si="4"/>
        <v>0</v>
      </c>
      <c r="Y85" s="230"/>
      <c r="Z85" s="231"/>
      <c r="AA85" s="232"/>
      <c r="AB85" s="231"/>
      <c r="AC85" s="231"/>
      <c r="AD85" s="232"/>
    </row>
    <row r="86" spans="8:30">
      <c r="H86" s="223">
        <v>84</v>
      </c>
      <c r="I86" s="224" t="s">
        <v>1322</v>
      </c>
      <c r="J86" s="225" t="s">
        <v>1323</v>
      </c>
      <c r="K86" s="223" t="s">
        <v>326</v>
      </c>
      <c r="L86" s="226" t="s">
        <v>455</v>
      </c>
      <c r="N86" s="227" t="s">
        <v>208</v>
      </c>
      <c r="O86" s="209" t="s">
        <v>36</v>
      </c>
      <c r="P86" s="228" t="s">
        <v>206</v>
      </c>
      <c r="Q86" s="228" t="str">
        <f t="shared" si="3"/>
        <v>84 , '0323' , '上永谷支店' , 'N' , to_timestamp('2018/01/01 00:00:00' , 'yyyy/MM/dd hh24:mi:ss')</v>
      </c>
      <c r="R86" s="229" t="s">
        <v>207</v>
      </c>
      <c r="S86" s="230"/>
      <c r="T86" s="231" t="b">
        <f t="shared" si="4"/>
        <v>0</v>
      </c>
      <c r="U86" s="231" t="b">
        <f t="shared" si="4"/>
        <v>0</v>
      </c>
      <c r="V86" s="231" t="b">
        <f t="shared" si="4"/>
        <v>0</v>
      </c>
      <c r="W86" s="231" t="b">
        <f t="shared" si="4"/>
        <v>0</v>
      </c>
      <c r="X86" s="231" t="b">
        <f t="shared" si="4"/>
        <v>0</v>
      </c>
      <c r="Y86" s="230"/>
      <c r="Z86" s="231"/>
      <c r="AA86" s="232"/>
      <c r="AB86" s="231"/>
      <c r="AC86" s="231"/>
      <c r="AD86" s="232"/>
    </row>
    <row r="87" spans="8:30">
      <c r="H87" s="223">
        <v>85</v>
      </c>
      <c r="I87" s="224" t="s">
        <v>1324</v>
      </c>
      <c r="J87" s="225" t="s">
        <v>1325</v>
      </c>
      <c r="K87" s="223" t="s">
        <v>326</v>
      </c>
      <c r="L87" s="226" t="s">
        <v>455</v>
      </c>
      <c r="N87" s="227" t="s">
        <v>208</v>
      </c>
      <c r="O87" s="209" t="s">
        <v>36</v>
      </c>
      <c r="P87" s="228" t="s">
        <v>206</v>
      </c>
      <c r="Q87" s="228" t="str">
        <f t="shared" si="3"/>
        <v>85 , '0324' , '本郷台支店' , 'N' , to_timestamp('2018/01/01 00:00:00' , 'yyyy/MM/dd hh24:mi:ss')</v>
      </c>
      <c r="R87" s="229" t="s">
        <v>207</v>
      </c>
      <c r="S87" s="230"/>
      <c r="T87" s="231" t="b">
        <f t="shared" si="4"/>
        <v>0</v>
      </c>
      <c r="U87" s="231" t="b">
        <f t="shared" si="4"/>
        <v>0</v>
      </c>
      <c r="V87" s="231" t="b">
        <f t="shared" si="4"/>
        <v>0</v>
      </c>
      <c r="W87" s="231" t="b">
        <f t="shared" si="4"/>
        <v>0</v>
      </c>
      <c r="X87" s="231" t="b">
        <f t="shared" si="4"/>
        <v>0</v>
      </c>
      <c r="Y87" s="230"/>
      <c r="Z87" s="231"/>
      <c r="AA87" s="232"/>
      <c r="AB87" s="231"/>
      <c r="AC87" s="231"/>
      <c r="AD87" s="232"/>
    </row>
    <row r="88" spans="8:30">
      <c r="H88" s="223">
        <v>86</v>
      </c>
      <c r="I88" s="224" t="s">
        <v>1326</v>
      </c>
      <c r="J88" s="225" t="s">
        <v>1327</v>
      </c>
      <c r="K88" s="223" t="s">
        <v>326</v>
      </c>
      <c r="L88" s="226" t="s">
        <v>455</v>
      </c>
      <c r="N88" s="227" t="s">
        <v>208</v>
      </c>
      <c r="O88" s="209" t="s">
        <v>36</v>
      </c>
      <c r="P88" s="228" t="s">
        <v>206</v>
      </c>
      <c r="Q88" s="228" t="str">
        <f t="shared" si="3"/>
        <v>86 , '0325' , '野庭支店' , 'N' , to_timestamp('2018/01/01 00:00:00' , 'yyyy/MM/dd hh24:mi:ss')</v>
      </c>
      <c r="R88" s="229" t="s">
        <v>207</v>
      </c>
      <c r="S88" s="230"/>
      <c r="T88" s="231" t="b">
        <f t="shared" si="4"/>
        <v>0</v>
      </c>
      <c r="U88" s="231" t="b">
        <f t="shared" si="4"/>
        <v>0</v>
      </c>
      <c r="V88" s="231" t="b">
        <f t="shared" si="4"/>
        <v>0</v>
      </c>
      <c r="W88" s="231" t="b">
        <f t="shared" si="4"/>
        <v>0</v>
      </c>
      <c r="X88" s="231" t="b">
        <f t="shared" si="4"/>
        <v>0</v>
      </c>
      <c r="Y88" s="230"/>
      <c r="Z88" s="231"/>
      <c r="AA88" s="232"/>
      <c r="AB88" s="231"/>
      <c r="AC88" s="231"/>
      <c r="AD88" s="232"/>
    </row>
    <row r="89" spans="8:30">
      <c r="H89" s="223">
        <v>87</v>
      </c>
      <c r="I89" s="224" t="s">
        <v>1328</v>
      </c>
      <c r="J89" s="225" t="s">
        <v>1329</v>
      </c>
      <c r="K89" s="223" t="s">
        <v>326</v>
      </c>
      <c r="L89" s="226" t="s">
        <v>455</v>
      </c>
      <c r="N89" s="227" t="s">
        <v>208</v>
      </c>
      <c r="O89" s="209" t="s">
        <v>36</v>
      </c>
      <c r="P89" s="228" t="s">
        <v>206</v>
      </c>
      <c r="Q89" s="228" t="str">
        <f t="shared" si="3"/>
        <v>87 , '0326' , '湘南桂台支店' , 'N' , to_timestamp('2018/01/01 00:00:00' , 'yyyy/MM/dd hh24:mi:ss')</v>
      </c>
      <c r="R89" s="229" t="s">
        <v>207</v>
      </c>
      <c r="S89" s="230"/>
      <c r="T89" s="231" t="b">
        <f t="shared" si="4"/>
        <v>0</v>
      </c>
      <c r="U89" s="231" t="b">
        <f t="shared" si="4"/>
        <v>0</v>
      </c>
      <c r="V89" s="231" t="b">
        <f t="shared" si="4"/>
        <v>0</v>
      </c>
      <c r="W89" s="231" t="b">
        <f t="shared" si="4"/>
        <v>0</v>
      </c>
      <c r="X89" s="231" t="b">
        <f t="shared" si="4"/>
        <v>0</v>
      </c>
      <c r="Y89" s="230"/>
      <c r="Z89" s="231"/>
      <c r="AA89" s="232"/>
      <c r="AB89" s="231"/>
      <c r="AC89" s="231"/>
      <c r="AD89" s="232"/>
    </row>
    <row r="90" spans="8:30">
      <c r="H90" s="223">
        <v>88</v>
      </c>
      <c r="I90" s="224" t="s">
        <v>1330</v>
      </c>
      <c r="J90" s="225" t="s">
        <v>1331</v>
      </c>
      <c r="K90" s="223" t="s">
        <v>326</v>
      </c>
      <c r="L90" s="226" t="s">
        <v>455</v>
      </c>
      <c r="N90" s="227" t="s">
        <v>208</v>
      </c>
      <c r="O90" s="209" t="s">
        <v>36</v>
      </c>
      <c r="P90" s="228" t="s">
        <v>206</v>
      </c>
      <c r="Q90" s="228" t="str">
        <f t="shared" si="3"/>
        <v>88 , '0327' , '東戸塚駅前支店' , 'N' , to_timestamp('2018/01/01 00:00:00' , 'yyyy/MM/dd hh24:mi:ss')</v>
      </c>
      <c r="R90" s="229" t="s">
        <v>207</v>
      </c>
      <c r="S90" s="230"/>
      <c r="T90" s="231" t="b">
        <f t="shared" si="4"/>
        <v>0</v>
      </c>
      <c r="U90" s="231" t="b">
        <f t="shared" si="4"/>
        <v>0</v>
      </c>
      <c r="V90" s="231" t="b">
        <f t="shared" si="4"/>
        <v>0</v>
      </c>
      <c r="W90" s="231" t="b">
        <f t="shared" si="4"/>
        <v>0</v>
      </c>
      <c r="X90" s="231" t="b">
        <f t="shared" si="4"/>
        <v>0</v>
      </c>
      <c r="Y90" s="230"/>
      <c r="Z90" s="231"/>
      <c r="AA90" s="232"/>
      <c r="AB90" s="231"/>
      <c r="AC90" s="231"/>
      <c r="AD90" s="232"/>
    </row>
    <row r="91" spans="8:30">
      <c r="H91" s="223">
        <v>89</v>
      </c>
      <c r="I91" s="224" t="s">
        <v>1332</v>
      </c>
      <c r="J91" s="225" t="s">
        <v>1333</v>
      </c>
      <c r="K91" s="223" t="s">
        <v>326</v>
      </c>
      <c r="L91" s="226" t="s">
        <v>455</v>
      </c>
      <c r="N91" s="227" t="s">
        <v>208</v>
      </c>
      <c r="O91" s="209" t="s">
        <v>36</v>
      </c>
      <c r="P91" s="228" t="s">
        <v>206</v>
      </c>
      <c r="Q91" s="228" t="str">
        <f t="shared" si="3"/>
        <v>89 , '0328' , 'いずみ野支店' , 'N' , to_timestamp('2018/01/01 00:00:00' , 'yyyy/MM/dd hh24:mi:ss')</v>
      </c>
      <c r="R91" s="229" t="s">
        <v>207</v>
      </c>
      <c r="S91" s="230"/>
      <c r="T91" s="231" t="b">
        <f t="shared" si="4"/>
        <v>0</v>
      </c>
      <c r="U91" s="231" t="b">
        <f t="shared" si="4"/>
        <v>0</v>
      </c>
      <c r="V91" s="231" t="b">
        <f t="shared" si="4"/>
        <v>0</v>
      </c>
      <c r="W91" s="231" t="b">
        <f t="shared" si="4"/>
        <v>0</v>
      </c>
      <c r="X91" s="231" t="b">
        <f t="shared" si="4"/>
        <v>0</v>
      </c>
      <c r="Y91" s="230"/>
      <c r="Z91" s="231"/>
      <c r="AA91" s="232"/>
      <c r="AB91" s="231"/>
      <c r="AC91" s="231"/>
      <c r="AD91" s="232"/>
    </row>
    <row r="92" spans="8:30">
      <c r="H92" s="223">
        <v>90</v>
      </c>
      <c r="I92" s="224" t="s">
        <v>1334</v>
      </c>
      <c r="J92" s="225" t="s">
        <v>1335</v>
      </c>
      <c r="K92" s="223" t="s">
        <v>326</v>
      </c>
      <c r="L92" s="226" t="s">
        <v>455</v>
      </c>
      <c r="N92" s="227" t="s">
        <v>208</v>
      </c>
      <c r="O92" s="209" t="s">
        <v>36</v>
      </c>
      <c r="P92" s="228" t="s">
        <v>206</v>
      </c>
      <c r="Q92" s="228" t="str">
        <f t="shared" si="3"/>
        <v>90 , '0331' , '保土ヶ谷支店' , 'N' , to_timestamp('2018/01/01 00:00:00' , 'yyyy/MM/dd hh24:mi:ss')</v>
      </c>
      <c r="R92" s="229" t="s">
        <v>207</v>
      </c>
      <c r="S92" s="230"/>
      <c r="T92" s="231" t="b">
        <f t="shared" si="4"/>
        <v>0</v>
      </c>
      <c r="U92" s="231" t="b">
        <f t="shared" si="4"/>
        <v>0</v>
      </c>
      <c r="V92" s="231" t="b">
        <f t="shared" si="4"/>
        <v>0</v>
      </c>
      <c r="W92" s="231" t="b">
        <f t="shared" si="4"/>
        <v>0</v>
      </c>
      <c r="X92" s="231" t="b">
        <f t="shared" si="4"/>
        <v>0</v>
      </c>
      <c r="Y92" s="230"/>
      <c r="Z92" s="231"/>
      <c r="AA92" s="232"/>
      <c r="AB92" s="231"/>
      <c r="AC92" s="231"/>
      <c r="AD92" s="232"/>
    </row>
    <row r="93" spans="8:30">
      <c r="H93" s="223">
        <v>91</v>
      </c>
      <c r="I93" s="224" t="s">
        <v>1336</v>
      </c>
      <c r="J93" s="225" t="s">
        <v>1337</v>
      </c>
      <c r="K93" s="223" t="s">
        <v>326</v>
      </c>
      <c r="L93" s="226" t="s">
        <v>455</v>
      </c>
      <c r="N93" s="227" t="s">
        <v>208</v>
      </c>
      <c r="O93" s="209" t="s">
        <v>36</v>
      </c>
      <c r="P93" s="228" t="s">
        <v>206</v>
      </c>
      <c r="Q93" s="228" t="str">
        <f t="shared" si="3"/>
        <v>91 , '0332' , '希望ヶ丘支店' , 'N' , to_timestamp('2018/01/01 00:00:00' , 'yyyy/MM/dd hh24:mi:ss')</v>
      </c>
      <c r="R93" s="229" t="s">
        <v>207</v>
      </c>
      <c r="S93" s="230"/>
      <c r="T93" s="231" t="b">
        <f t="shared" si="4"/>
        <v>0</v>
      </c>
      <c r="U93" s="231" t="b">
        <f t="shared" si="4"/>
        <v>0</v>
      </c>
      <c r="V93" s="231" t="b">
        <f t="shared" si="4"/>
        <v>0</v>
      </c>
      <c r="W93" s="231" t="b">
        <f t="shared" si="4"/>
        <v>0</v>
      </c>
      <c r="X93" s="231" t="b">
        <f t="shared" si="4"/>
        <v>0</v>
      </c>
      <c r="Y93" s="230"/>
      <c r="Z93" s="231"/>
      <c r="AA93" s="232"/>
      <c r="AB93" s="231"/>
      <c r="AC93" s="231"/>
      <c r="AD93" s="232"/>
    </row>
    <row r="94" spans="8:30">
      <c r="H94" s="223">
        <v>92</v>
      </c>
      <c r="I94" s="224" t="s">
        <v>1338</v>
      </c>
      <c r="J94" s="225" t="s">
        <v>1339</v>
      </c>
      <c r="K94" s="223" t="s">
        <v>326</v>
      </c>
      <c r="L94" s="226" t="s">
        <v>455</v>
      </c>
      <c r="N94" s="227" t="s">
        <v>208</v>
      </c>
      <c r="O94" s="209" t="s">
        <v>36</v>
      </c>
      <c r="P94" s="228" t="s">
        <v>206</v>
      </c>
      <c r="Q94" s="228" t="str">
        <f t="shared" si="3"/>
        <v>92 , '0333' , '鶴ヶ峯支店' , 'N' , to_timestamp('2018/01/01 00:00:00' , 'yyyy/MM/dd hh24:mi:ss')</v>
      </c>
      <c r="R94" s="229" t="s">
        <v>207</v>
      </c>
      <c r="S94" s="230"/>
      <c r="T94" s="231" t="b">
        <f t="shared" si="4"/>
        <v>0</v>
      </c>
      <c r="U94" s="231" t="b">
        <f t="shared" si="4"/>
        <v>0</v>
      </c>
      <c r="V94" s="231" t="b">
        <f t="shared" si="4"/>
        <v>0</v>
      </c>
      <c r="W94" s="231" t="b">
        <f t="shared" si="4"/>
        <v>0</v>
      </c>
      <c r="X94" s="231" t="b">
        <f t="shared" si="4"/>
        <v>0</v>
      </c>
      <c r="Y94" s="230"/>
      <c r="Z94" s="231"/>
      <c r="AA94" s="232"/>
      <c r="AB94" s="231"/>
      <c r="AC94" s="231"/>
      <c r="AD94" s="232"/>
    </row>
    <row r="95" spans="8:30">
      <c r="H95" s="223">
        <v>93</v>
      </c>
      <c r="I95" s="224" t="s">
        <v>1340</v>
      </c>
      <c r="J95" s="225" t="s">
        <v>1341</v>
      </c>
      <c r="K95" s="223" t="s">
        <v>326</v>
      </c>
      <c r="L95" s="226" t="s">
        <v>455</v>
      </c>
      <c r="N95" s="227" t="s">
        <v>208</v>
      </c>
      <c r="O95" s="209" t="s">
        <v>36</v>
      </c>
      <c r="P95" s="228" t="s">
        <v>206</v>
      </c>
      <c r="Q95" s="228" t="str">
        <f t="shared" si="3"/>
        <v>93 , '0334' , '和田町支店' , 'N' , to_timestamp('2018/01/01 00:00:00' , 'yyyy/MM/dd hh24:mi:ss')</v>
      </c>
      <c r="R95" s="229" t="s">
        <v>207</v>
      </c>
      <c r="S95" s="230"/>
      <c r="T95" s="231" t="b">
        <f t="shared" si="4"/>
        <v>0</v>
      </c>
      <c r="U95" s="231" t="b">
        <f t="shared" si="4"/>
        <v>0</v>
      </c>
      <c r="V95" s="231" t="b">
        <f t="shared" si="4"/>
        <v>0</v>
      </c>
      <c r="W95" s="231" t="b">
        <f t="shared" si="4"/>
        <v>0</v>
      </c>
      <c r="X95" s="231" t="b">
        <f t="shared" si="4"/>
        <v>0</v>
      </c>
      <c r="Y95" s="230"/>
      <c r="Z95" s="231"/>
      <c r="AA95" s="232"/>
      <c r="AB95" s="231"/>
      <c r="AC95" s="231"/>
      <c r="AD95" s="232"/>
    </row>
    <row r="96" spans="8:30">
      <c r="H96" s="223">
        <v>94</v>
      </c>
      <c r="I96" s="224" t="s">
        <v>1342</v>
      </c>
      <c r="J96" s="225" t="s">
        <v>1343</v>
      </c>
      <c r="K96" s="223" t="s">
        <v>326</v>
      </c>
      <c r="L96" s="226" t="s">
        <v>455</v>
      </c>
      <c r="N96" s="227" t="s">
        <v>208</v>
      </c>
      <c r="O96" s="209" t="s">
        <v>36</v>
      </c>
      <c r="P96" s="228" t="s">
        <v>206</v>
      </c>
      <c r="Q96" s="228" t="str">
        <f t="shared" si="3"/>
        <v>94 , '0335' , '二俣川支店' , 'N' , to_timestamp('2018/01/01 00:00:00' , 'yyyy/MM/dd hh24:mi:ss')</v>
      </c>
      <c r="R96" s="229" t="s">
        <v>207</v>
      </c>
      <c r="S96" s="230"/>
      <c r="T96" s="231" t="b">
        <f t="shared" si="4"/>
        <v>0</v>
      </c>
      <c r="U96" s="231" t="b">
        <f t="shared" si="4"/>
        <v>0</v>
      </c>
      <c r="V96" s="231" t="b">
        <f t="shared" si="4"/>
        <v>0</v>
      </c>
      <c r="W96" s="231" t="b">
        <f t="shared" si="4"/>
        <v>0</v>
      </c>
      <c r="X96" s="231" t="b">
        <f t="shared" si="4"/>
        <v>0</v>
      </c>
      <c r="Y96" s="230"/>
      <c r="Z96" s="231"/>
      <c r="AA96" s="232"/>
      <c r="AB96" s="231"/>
      <c r="AC96" s="231"/>
      <c r="AD96" s="232"/>
    </row>
    <row r="97" spans="8:30">
      <c r="H97" s="223">
        <v>95</v>
      </c>
      <c r="I97" s="224" t="s">
        <v>1344</v>
      </c>
      <c r="J97" s="225" t="s">
        <v>1345</v>
      </c>
      <c r="K97" s="223" t="s">
        <v>326</v>
      </c>
      <c r="L97" s="226" t="s">
        <v>455</v>
      </c>
      <c r="N97" s="227" t="s">
        <v>208</v>
      </c>
      <c r="O97" s="209" t="s">
        <v>36</v>
      </c>
      <c r="P97" s="228" t="s">
        <v>206</v>
      </c>
      <c r="Q97" s="228" t="str">
        <f t="shared" si="3"/>
        <v>95 , '0337' , '左近山支店' , 'N' , to_timestamp('2018/01/01 00:00:00' , 'yyyy/MM/dd hh24:mi:ss')</v>
      </c>
      <c r="R97" s="229" t="s">
        <v>207</v>
      </c>
      <c r="S97" s="230"/>
      <c r="T97" s="231" t="b">
        <f t="shared" si="4"/>
        <v>0</v>
      </c>
      <c r="U97" s="231" t="b">
        <f t="shared" si="4"/>
        <v>0</v>
      </c>
      <c r="V97" s="231" t="b">
        <f t="shared" si="4"/>
        <v>0</v>
      </c>
      <c r="W97" s="231" t="b">
        <f t="shared" si="4"/>
        <v>0</v>
      </c>
      <c r="X97" s="231" t="b">
        <f t="shared" si="4"/>
        <v>0</v>
      </c>
      <c r="Y97" s="230"/>
      <c r="Z97" s="231"/>
      <c r="AA97" s="232"/>
      <c r="AB97" s="231"/>
      <c r="AC97" s="231"/>
      <c r="AD97" s="232"/>
    </row>
    <row r="98" spans="8:30">
      <c r="H98" s="223">
        <v>96</v>
      </c>
      <c r="I98" s="224" t="s">
        <v>1346</v>
      </c>
      <c r="J98" s="225" t="s">
        <v>1347</v>
      </c>
      <c r="K98" s="223" t="s">
        <v>326</v>
      </c>
      <c r="L98" s="226" t="s">
        <v>455</v>
      </c>
      <c r="N98" s="227" t="s">
        <v>208</v>
      </c>
      <c r="O98" s="209" t="s">
        <v>36</v>
      </c>
      <c r="P98" s="228" t="s">
        <v>206</v>
      </c>
      <c r="Q98" s="228" t="str">
        <f t="shared" si="3"/>
        <v>96 , '0338' , '西谷支店' , 'N' , to_timestamp('2018/01/01 00:00:00' , 'yyyy/MM/dd hh24:mi:ss')</v>
      </c>
      <c r="R98" s="229" t="s">
        <v>207</v>
      </c>
      <c r="S98" s="230"/>
      <c r="T98" s="231" t="b">
        <f t="shared" si="4"/>
        <v>0</v>
      </c>
      <c r="U98" s="231" t="b">
        <f t="shared" si="4"/>
        <v>0</v>
      </c>
      <c r="V98" s="231" t="b">
        <f t="shared" si="4"/>
        <v>0</v>
      </c>
      <c r="W98" s="231" t="b">
        <f t="shared" si="4"/>
        <v>0</v>
      </c>
      <c r="X98" s="231" t="b">
        <f t="shared" si="4"/>
        <v>0</v>
      </c>
      <c r="Y98" s="230"/>
      <c r="Z98" s="231"/>
      <c r="AA98" s="232"/>
      <c r="AB98" s="231"/>
      <c r="AC98" s="231"/>
      <c r="AD98" s="232"/>
    </row>
    <row r="99" spans="8:30">
      <c r="H99" s="223">
        <v>97</v>
      </c>
      <c r="I99" s="224" t="s">
        <v>1348</v>
      </c>
      <c r="J99" s="225" t="s">
        <v>1349</v>
      </c>
      <c r="K99" s="223" t="s">
        <v>326</v>
      </c>
      <c r="L99" s="226" t="s">
        <v>455</v>
      </c>
      <c r="N99" s="227" t="s">
        <v>208</v>
      </c>
      <c r="O99" s="209" t="s">
        <v>36</v>
      </c>
      <c r="P99" s="228" t="s">
        <v>206</v>
      </c>
      <c r="Q99" s="228" t="str">
        <f t="shared" si="3"/>
        <v>97 , '0339' , '白根支店' , 'N' , to_timestamp('2018/01/01 00:00:00' , 'yyyy/MM/dd hh24:mi:ss')</v>
      </c>
      <c r="R99" s="229" t="s">
        <v>207</v>
      </c>
      <c r="S99" s="230"/>
      <c r="T99" s="231" t="b">
        <f t="shared" si="4"/>
        <v>0</v>
      </c>
      <c r="U99" s="231" t="b">
        <f t="shared" si="4"/>
        <v>0</v>
      </c>
      <c r="V99" s="231" t="b">
        <f t="shared" si="4"/>
        <v>0</v>
      </c>
      <c r="W99" s="231" t="b">
        <f t="shared" si="4"/>
        <v>0</v>
      </c>
      <c r="X99" s="231" t="b">
        <f t="shared" si="4"/>
        <v>0</v>
      </c>
      <c r="Y99" s="230"/>
      <c r="Z99" s="231"/>
      <c r="AA99" s="232"/>
      <c r="AB99" s="231"/>
      <c r="AC99" s="231"/>
      <c r="AD99" s="232"/>
    </row>
    <row r="100" spans="8:30">
      <c r="H100" s="223">
        <v>98</v>
      </c>
      <c r="I100" s="224" t="s">
        <v>1350</v>
      </c>
      <c r="J100" s="225" t="s">
        <v>1351</v>
      </c>
      <c r="K100" s="223" t="s">
        <v>326</v>
      </c>
      <c r="L100" s="226" t="s">
        <v>455</v>
      </c>
      <c r="N100" s="227" t="s">
        <v>208</v>
      </c>
      <c r="O100" s="209" t="s">
        <v>36</v>
      </c>
      <c r="P100" s="228" t="s">
        <v>206</v>
      </c>
      <c r="Q100" s="228" t="str">
        <f t="shared" si="3"/>
        <v>98 , '0340' , '新戸塚支店' , 'N' , to_timestamp('2018/01/01 00:00:00' , 'yyyy/MM/dd hh24:mi:ss')</v>
      </c>
      <c r="R100" s="229" t="s">
        <v>207</v>
      </c>
      <c r="S100" s="230"/>
      <c r="T100" s="231" t="b">
        <f t="shared" si="4"/>
        <v>0</v>
      </c>
      <c r="U100" s="231" t="b">
        <f t="shared" si="4"/>
        <v>0</v>
      </c>
      <c r="V100" s="231" t="b">
        <f t="shared" si="4"/>
        <v>0</v>
      </c>
      <c r="W100" s="231" t="b">
        <f t="shared" si="4"/>
        <v>0</v>
      </c>
      <c r="X100" s="231" t="b">
        <f t="shared" si="4"/>
        <v>0</v>
      </c>
      <c r="Y100" s="230"/>
      <c r="Z100" s="231"/>
      <c r="AA100" s="232"/>
      <c r="AB100" s="231"/>
      <c r="AC100" s="231"/>
      <c r="AD100" s="232"/>
    </row>
    <row r="101" spans="8:30">
      <c r="H101" s="223">
        <v>99</v>
      </c>
      <c r="I101" s="224" t="s">
        <v>1352</v>
      </c>
      <c r="J101" s="225" t="s">
        <v>1353</v>
      </c>
      <c r="K101" s="223" t="s">
        <v>326</v>
      </c>
      <c r="L101" s="226" t="s">
        <v>455</v>
      </c>
      <c r="N101" s="227" t="s">
        <v>208</v>
      </c>
      <c r="O101" s="209" t="s">
        <v>36</v>
      </c>
      <c r="P101" s="228" t="s">
        <v>206</v>
      </c>
      <c r="Q101" s="228" t="str">
        <f t="shared" si="3"/>
        <v>99 , '0341' , '磯子支店' , 'N' , to_timestamp('2018/01/01 00:00:00' , 'yyyy/MM/dd hh24:mi:ss')</v>
      </c>
      <c r="R101" s="229" t="s">
        <v>207</v>
      </c>
      <c r="S101" s="230"/>
      <c r="T101" s="231" t="b">
        <f t="shared" si="4"/>
        <v>0</v>
      </c>
      <c r="U101" s="231" t="b">
        <f t="shared" si="4"/>
        <v>0</v>
      </c>
      <c r="V101" s="231" t="b">
        <f t="shared" si="4"/>
        <v>0</v>
      </c>
      <c r="W101" s="231" t="b">
        <f t="shared" si="4"/>
        <v>0</v>
      </c>
      <c r="X101" s="231" t="b">
        <f t="shared" si="4"/>
        <v>0</v>
      </c>
      <c r="Y101" s="230"/>
      <c r="Z101" s="231"/>
      <c r="AA101" s="232"/>
      <c r="AB101" s="231"/>
      <c r="AC101" s="231"/>
      <c r="AD101" s="232"/>
    </row>
    <row r="102" spans="8:30">
      <c r="H102" s="223">
        <v>100</v>
      </c>
      <c r="I102" s="224" t="s">
        <v>1354</v>
      </c>
      <c r="J102" s="225" t="s">
        <v>1355</v>
      </c>
      <c r="K102" s="223" t="s">
        <v>326</v>
      </c>
      <c r="L102" s="226" t="s">
        <v>455</v>
      </c>
      <c r="N102" s="227" t="s">
        <v>208</v>
      </c>
      <c r="O102" s="209" t="s">
        <v>36</v>
      </c>
      <c r="P102" s="228" t="s">
        <v>206</v>
      </c>
      <c r="Q102" s="228" t="str">
        <f t="shared" si="3"/>
        <v>100 , '0342' , '杉田支店' , 'N' , to_timestamp('2018/01/01 00:00:00' , 'yyyy/MM/dd hh24:mi:ss')</v>
      </c>
      <c r="R102" s="229" t="s">
        <v>207</v>
      </c>
      <c r="S102" s="230"/>
      <c r="T102" s="231" t="b">
        <f t="shared" si="4"/>
        <v>0</v>
      </c>
      <c r="U102" s="231" t="b">
        <f t="shared" si="4"/>
        <v>0</v>
      </c>
      <c r="V102" s="231" t="b">
        <f t="shared" si="4"/>
        <v>0</v>
      </c>
      <c r="W102" s="231" t="b">
        <f t="shared" si="4"/>
        <v>0</v>
      </c>
      <c r="X102" s="231" t="b">
        <f t="shared" si="4"/>
        <v>0</v>
      </c>
      <c r="Y102" s="230"/>
      <c r="Z102" s="231"/>
      <c r="AA102" s="232"/>
      <c r="AB102" s="231"/>
      <c r="AC102" s="231"/>
      <c r="AD102" s="232"/>
    </row>
    <row r="103" spans="8:30">
      <c r="H103" s="223">
        <v>101</v>
      </c>
      <c r="I103" s="224" t="s">
        <v>1356</v>
      </c>
      <c r="J103" s="225" t="s">
        <v>1357</v>
      </c>
      <c r="K103" s="223" t="s">
        <v>326</v>
      </c>
      <c r="L103" s="226" t="s">
        <v>455</v>
      </c>
      <c r="N103" s="227" t="s">
        <v>208</v>
      </c>
      <c r="O103" s="209" t="s">
        <v>36</v>
      </c>
      <c r="P103" s="228" t="s">
        <v>206</v>
      </c>
      <c r="Q103" s="228" t="str">
        <f t="shared" si="3"/>
        <v>101 , '0343' , '洋光台支店' , 'N' , to_timestamp('2018/01/01 00:00:00' , 'yyyy/MM/dd hh24:mi:ss')</v>
      </c>
      <c r="R103" s="229" t="s">
        <v>207</v>
      </c>
      <c r="S103" s="230"/>
      <c r="T103" s="231" t="b">
        <f t="shared" si="4"/>
        <v>0</v>
      </c>
      <c r="U103" s="231" t="b">
        <f t="shared" si="4"/>
        <v>0</v>
      </c>
      <c r="V103" s="231" t="b">
        <f t="shared" si="4"/>
        <v>0</v>
      </c>
      <c r="W103" s="231" t="b">
        <f t="shared" si="4"/>
        <v>0</v>
      </c>
      <c r="X103" s="231" t="b">
        <f t="shared" si="4"/>
        <v>0</v>
      </c>
      <c r="Y103" s="230"/>
      <c r="Z103" s="231"/>
      <c r="AA103" s="232"/>
      <c r="AB103" s="231"/>
      <c r="AC103" s="231"/>
      <c r="AD103" s="232"/>
    </row>
    <row r="104" spans="8:30">
      <c r="H104" s="223">
        <v>102</v>
      </c>
      <c r="I104" s="224" t="s">
        <v>1358</v>
      </c>
      <c r="J104" s="225" t="s">
        <v>1359</v>
      </c>
      <c r="K104" s="223" t="s">
        <v>326</v>
      </c>
      <c r="L104" s="226" t="s">
        <v>455</v>
      </c>
      <c r="N104" s="227" t="s">
        <v>208</v>
      </c>
      <c r="O104" s="209" t="s">
        <v>36</v>
      </c>
      <c r="P104" s="228" t="s">
        <v>206</v>
      </c>
      <c r="Q104" s="228" t="str">
        <f t="shared" si="3"/>
        <v>102 , '0344' , '磯子駅前支店' , 'N' , to_timestamp('2018/01/01 00:00:00' , 'yyyy/MM/dd hh24:mi:ss')</v>
      </c>
      <c r="R104" s="229" t="s">
        <v>207</v>
      </c>
      <c r="S104" s="230"/>
      <c r="T104" s="231" t="b">
        <f t="shared" si="4"/>
        <v>0</v>
      </c>
      <c r="U104" s="231" t="b">
        <f t="shared" si="4"/>
        <v>0</v>
      </c>
      <c r="V104" s="231" t="b">
        <f t="shared" si="4"/>
        <v>0</v>
      </c>
      <c r="W104" s="231" t="b">
        <f t="shared" si="4"/>
        <v>0</v>
      </c>
      <c r="X104" s="231" t="b">
        <f t="shared" si="4"/>
        <v>0</v>
      </c>
      <c r="Y104" s="230"/>
      <c r="Z104" s="231"/>
      <c r="AA104" s="232"/>
      <c r="AB104" s="231"/>
      <c r="AC104" s="231"/>
      <c r="AD104" s="232"/>
    </row>
    <row r="105" spans="8:30">
      <c r="H105" s="223">
        <v>103</v>
      </c>
      <c r="I105" s="224" t="s">
        <v>1360</v>
      </c>
      <c r="J105" s="225" t="s">
        <v>1361</v>
      </c>
      <c r="K105" s="223" t="s">
        <v>326</v>
      </c>
      <c r="L105" s="226" t="s">
        <v>455</v>
      </c>
      <c r="N105" s="227" t="s">
        <v>208</v>
      </c>
      <c r="O105" s="209" t="s">
        <v>36</v>
      </c>
      <c r="P105" s="228" t="s">
        <v>206</v>
      </c>
      <c r="Q105" s="228" t="str">
        <f t="shared" si="3"/>
        <v>103 , '0345' , '南部市場支店' , 'N' , to_timestamp('2018/01/01 00:00:00' , 'yyyy/MM/dd hh24:mi:ss')</v>
      </c>
      <c r="R105" s="229" t="s">
        <v>207</v>
      </c>
      <c r="S105" s="230"/>
      <c r="T105" s="231" t="b">
        <f t="shared" si="4"/>
        <v>0</v>
      </c>
      <c r="U105" s="231" t="b">
        <f t="shared" si="4"/>
        <v>0</v>
      </c>
      <c r="V105" s="231" t="b">
        <f t="shared" si="4"/>
        <v>0</v>
      </c>
      <c r="W105" s="231" t="b">
        <f t="shared" si="4"/>
        <v>0</v>
      </c>
      <c r="X105" s="231" t="b">
        <f t="shared" si="4"/>
        <v>0</v>
      </c>
      <c r="Y105" s="230"/>
      <c r="Z105" s="231"/>
      <c r="AA105" s="232"/>
      <c r="AB105" s="231"/>
      <c r="AC105" s="231"/>
      <c r="AD105" s="232"/>
    </row>
    <row r="106" spans="8:30">
      <c r="H106" s="223">
        <v>104</v>
      </c>
      <c r="I106" s="224" t="s">
        <v>1362</v>
      </c>
      <c r="J106" s="225" t="s">
        <v>1363</v>
      </c>
      <c r="K106" s="223" t="s">
        <v>326</v>
      </c>
      <c r="L106" s="226" t="s">
        <v>455</v>
      </c>
      <c r="N106" s="227" t="s">
        <v>208</v>
      </c>
      <c r="O106" s="209" t="s">
        <v>36</v>
      </c>
      <c r="P106" s="228" t="s">
        <v>206</v>
      </c>
      <c r="Q106" s="228" t="str">
        <f t="shared" si="3"/>
        <v>104 , '0346' , '港南台支店' , 'N' , to_timestamp('2018/01/01 00:00:00' , 'yyyy/MM/dd hh24:mi:ss')</v>
      </c>
      <c r="R106" s="229" t="s">
        <v>207</v>
      </c>
      <c r="S106" s="230"/>
      <c r="T106" s="231" t="b">
        <f t="shared" si="4"/>
        <v>0</v>
      </c>
      <c r="U106" s="231" t="b">
        <f t="shared" si="4"/>
        <v>0</v>
      </c>
      <c r="V106" s="231" t="b">
        <f t="shared" si="4"/>
        <v>0</v>
      </c>
      <c r="W106" s="231" t="b">
        <f t="shared" si="4"/>
        <v>0</v>
      </c>
      <c r="X106" s="231" t="b">
        <f t="shared" si="4"/>
        <v>0</v>
      </c>
      <c r="Y106" s="230"/>
      <c r="Z106" s="231"/>
      <c r="AA106" s="232"/>
      <c r="AB106" s="231"/>
      <c r="AC106" s="231"/>
      <c r="AD106" s="232"/>
    </row>
    <row r="107" spans="8:30">
      <c r="H107" s="223">
        <v>105</v>
      </c>
      <c r="I107" s="224" t="s">
        <v>1364</v>
      </c>
      <c r="J107" s="225" t="s">
        <v>1365</v>
      </c>
      <c r="K107" s="223" t="s">
        <v>326</v>
      </c>
      <c r="L107" s="226" t="s">
        <v>455</v>
      </c>
      <c r="N107" s="227" t="s">
        <v>208</v>
      </c>
      <c r="O107" s="209" t="s">
        <v>36</v>
      </c>
      <c r="P107" s="228" t="s">
        <v>206</v>
      </c>
      <c r="Q107" s="228" t="str">
        <f t="shared" si="3"/>
        <v>105 , '0347' , '能見台駅前支店' , 'N' , to_timestamp('2018/01/01 00:00:00' , 'yyyy/MM/dd hh24:mi:ss')</v>
      </c>
      <c r="R107" s="229" t="s">
        <v>207</v>
      </c>
      <c r="S107" s="230"/>
      <c r="T107" s="231" t="b">
        <f t="shared" si="4"/>
        <v>0</v>
      </c>
      <c r="U107" s="231" t="b">
        <f t="shared" si="4"/>
        <v>0</v>
      </c>
      <c r="V107" s="231" t="b">
        <f t="shared" si="4"/>
        <v>0</v>
      </c>
      <c r="W107" s="231" t="b">
        <f t="shared" si="4"/>
        <v>0</v>
      </c>
      <c r="X107" s="231" t="b">
        <f t="shared" si="4"/>
        <v>0</v>
      </c>
      <c r="Y107" s="230"/>
      <c r="Z107" s="231"/>
      <c r="AA107" s="232"/>
      <c r="AB107" s="231"/>
      <c r="AC107" s="231"/>
      <c r="AD107" s="232"/>
    </row>
    <row r="108" spans="8:30">
      <c r="H108" s="223">
        <v>106</v>
      </c>
      <c r="I108" s="224" t="s">
        <v>1366</v>
      </c>
      <c r="J108" s="225" t="s">
        <v>1367</v>
      </c>
      <c r="K108" s="223" t="s">
        <v>326</v>
      </c>
      <c r="L108" s="226" t="s">
        <v>455</v>
      </c>
      <c r="N108" s="227" t="s">
        <v>208</v>
      </c>
      <c r="O108" s="209" t="s">
        <v>36</v>
      </c>
      <c r="P108" s="228" t="s">
        <v>206</v>
      </c>
      <c r="Q108" s="228" t="str">
        <f t="shared" si="3"/>
        <v>106 , '0348' , '金沢シーサイド支店' , 'N' , to_timestamp('2018/01/01 00:00:00' , 'yyyy/MM/dd hh24:mi:ss')</v>
      </c>
      <c r="R108" s="229" t="s">
        <v>207</v>
      </c>
      <c r="S108" s="230"/>
      <c r="T108" s="231" t="b">
        <f t="shared" si="4"/>
        <v>0</v>
      </c>
      <c r="U108" s="231" t="b">
        <f t="shared" si="4"/>
        <v>0</v>
      </c>
      <c r="V108" s="231" t="b">
        <f t="shared" si="4"/>
        <v>0</v>
      </c>
      <c r="W108" s="231" t="b">
        <f t="shared" si="4"/>
        <v>0</v>
      </c>
      <c r="X108" s="231" t="b">
        <f t="shared" si="4"/>
        <v>0</v>
      </c>
      <c r="Y108" s="230"/>
      <c r="Z108" s="231"/>
      <c r="AA108" s="232"/>
      <c r="AB108" s="231"/>
      <c r="AC108" s="231"/>
      <c r="AD108" s="232"/>
    </row>
    <row r="109" spans="8:30">
      <c r="H109" s="223">
        <v>107</v>
      </c>
      <c r="I109" s="224" t="s">
        <v>1368</v>
      </c>
      <c r="J109" s="225" t="s">
        <v>1369</v>
      </c>
      <c r="K109" s="223" t="s">
        <v>326</v>
      </c>
      <c r="L109" s="226" t="s">
        <v>455</v>
      </c>
      <c r="N109" s="227" t="s">
        <v>208</v>
      </c>
      <c r="O109" s="209" t="s">
        <v>36</v>
      </c>
      <c r="P109" s="228" t="s">
        <v>206</v>
      </c>
      <c r="Q109" s="228" t="str">
        <f t="shared" si="3"/>
        <v>107 , '0349' , '金沢産業センター支店' , 'N' , to_timestamp('2018/01/01 00:00:00' , 'yyyy/MM/dd hh24:mi:ss')</v>
      </c>
      <c r="R109" s="229" t="s">
        <v>207</v>
      </c>
      <c r="S109" s="230"/>
      <c r="T109" s="231" t="b">
        <f t="shared" si="4"/>
        <v>0</v>
      </c>
      <c r="U109" s="231" t="b">
        <f t="shared" si="4"/>
        <v>0</v>
      </c>
      <c r="V109" s="231" t="b">
        <f t="shared" si="4"/>
        <v>0</v>
      </c>
      <c r="W109" s="231" t="b">
        <f t="shared" si="4"/>
        <v>0</v>
      </c>
      <c r="X109" s="231" t="b">
        <f t="shared" si="4"/>
        <v>0</v>
      </c>
      <c r="Y109" s="230"/>
      <c r="Z109" s="231"/>
      <c r="AA109" s="232"/>
      <c r="AB109" s="231"/>
      <c r="AC109" s="231"/>
      <c r="AD109" s="232"/>
    </row>
    <row r="110" spans="8:30">
      <c r="H110" s="223">
        <v>108</v>
      </c>
      <c r="I110" s="224" t="s">
        <v>1370</v>
      </c>
      <c r="J110" s="225" t="s">
        <v>1371</v>
      </c>
      <c r="K110" s="223" t="s">
        <v>326</v>
      </c>
      <c r="L110" s="226" t="s">
        <v>455</v>
      </c>
      <c r="N110" s="227" t="s">
        <v>208</v>
      </c>
      <c r="O110" s="209" t="s">
        <v>36</v>
      </c>
      <c r="P110" s="228" t="s">
        <v>206</v>
      </c>
      <c r="Q110" s="228" t="str">
        <f t="shared" si="3"/>
        <v>108 , '0350' , '金沢文庫支店' , 'N' , to_timestamp('2018/01/01 00:00:00' , 'yyyy/MM/dd hh24:mi:ss')</v>
      </c>
      <c r="R110" s="229" t="s">
        <v>207</v>
      </c>
      <c r="S110" s="230"/>
      <c r="T110" s="231" t="b">
        <f t="shared" si="4"/>
        <v>0</v>
      </c>
      <c r="U110" s="231" t="b">
        <f t="shared" si="4"/>
        <v>0</v>
      </c>
      <c r="V110" s="231" t="b">
        <f t="shared" si="4"/>
        <v>0</v>
      </c>
      <c r="W110" s="231" t="b">
        <f t="shared" si="4"/>
        <v>0</v>
      </c>
      <c r="X110" s="231" t="b">
        <f t="shared" si="4"/>
        <v>0</v>
      </c>
      <c r="Y110" s="230"/>
      <c r="Z110" s="231"/>
      <c r="AA110" s="232"/>
      <c r="AB110" s="231"/>
      <c r="AC110" s="231"/>
      <c r="AD110" s="232"/>
    </row>
    <row r="111" spans="8:30">
      <c r="H111" s="223">
        <v>109</v>
      </c>
      <c r="I111" s="224" t="s">
        <v>1372</v>
      </c>
      <c r="J111" s="225" t="s">
        <v>1373</v>
      </c>
      <c r="K111" s="223" t="s">
        <v>326</v>
      </c>
      <c r="L111" s="226" t="s">
        <v>455</v>
      </c>
      <c r="N111" s="227" t="s">
        <v>208</v>
      </c>
      <c r="O111" s="209" t="s">
        <v>36</v>
      </c>
      <c r="P111" s="228" t="s">
        <v>206</v>
      </c>
      <c r="Q111" s="228" t="str">
        <f t="shared" si="3"/>
        <v>109 , '0351' , '金沢支店' , 'N' , to_timestamp('2018/01/01 00:00:00' , 'yyyy/MM/dd hh24:mi:ss')</v>
      </c>
      <c r="R111" s="229" t="s">
        <v>207</v>
      </c>
      <c r="S111" s="230"/>
      <c r="T111" s="231" t="b">
        <f t="shared" si="4"/>
        <v>0</v>
      </c>
      <c r="U111" s="231" t="b">
        <f t="shared" si="4"/>
        <v>0</v>
      </c>
      <c r="V111" s="231" t="b">
        <f t="shared" si="4"/>
        <v>0</v>
      </c>
      <c r="W111" s="231" t="b">
        <f t="shared" si="4"/>
        <v>0</v>
      </c>
      <c r="X111" s="231" t="b">
        <f t="shared" si="4"/>
        <v>0</v>
      </c>
      <c r="Y111" s="230"/>
      <c r="Z111" s="231"/>
      <c r="AA111" s="232"/>
      <c r="AB111" s="231"/>
      <c r="AC111" s="231"/>
      <c r="AD111" s="232"/>
    </row>
    <row r="112" spans="8:30">
      <c r="H112" s="223">
        <v>110</v>
      </c>
      <c r="I112" s="224" t="s">
        <v>1374</v>
      </c>
      <c r="J112" s="225" t="s">
        <v>1375</v>
      </c>
      <c r="K112" s="223" t="s">
        <v>326</v>
      </c>
      <c r="L112" s="226" t="s">
        <v>455</v>
      </c>
      <c r="N112" s="227" t="s">
        <v>208</v>
      </c>
      <c r="O112" s="209" t="s">
        <v>36</v>
      </c>
      <c r="P112" s="228" t="s">
        <v>206</v>
      </c>
      <c r="Q112" s="228" t="str">
        <f t="shared" si="3"/>
        <v>110 , '0352' , '戸塚南支店' , 'N' , to_timestamp('2018/01/01 00:00:00' , 'yyyy/MM/dd hh24:mi:ss')</v>
      </c>
      <c r="R112" s="229" t="s">
        <v>207</v>
      </c>
      <c r="S112" s="230"/>
      <c r="T112" s="231" t="b">
        <f t="shared" si="4"/>
        <v>0</v>
      </c>
      <c r="U112" s="231" t="b">
        <f t="shared" si="4"/>
        <v>0</v>
      </c>
      <c r="V112" s="231" t="b">
        <f t="shared" si="4"/>
        <v>0</v>
      </c>
      <c r="W112" s="231" t="b">
        <f t="shared" si="4"/>
        <v>0</v>
      </c>
      <c r="X112" s="231" t="b">
        <f t="shared" si="4"/>
        <v>0</v>
      </c>
      <c r="Y112" s="230"/>
      <c r="Z112" s="231"/>
      <c r="AA112" s="232"/>
      <c r="AB112" s="231"/>
      <c r="AC112" s="231"/>
      <c r="AD112" s="232"/>
    </row>
    <row r="113" spans="8:30">
      <c r="H113" s="223">
        <v>111</v>
      </c>
      <c r="I113" s="224" t="s">
        <v>1376</v>
      </c>
      <c r="J113" s="225" t="s">
        <v>1377</v>
      </c>
      <c r="K113" s="223" t="s">
        <v>326</v>
      </c>
      <c r="L113" s="226" t="s">
        <v>455</v>
      </c>
      <c r="N113" s="227" t="s">
        <v>208</v>
      </c>
      <c r="O113" s="209" t="s">
        <v>36</v>
      </c>
      <c r="P113" s="228" t="s">
        <v>206</v>
      </c>
      <c r="Q113" s="228" t="str">
        <f t="shared" si="3"/>
        <v>111 , '0353' , '境木支店' , 'N' , to_timestamp('2018/01/01 00:00:00' , 'yyyy/MM/dd hh24:mi:ss')</v>
      </c>
      <c r="R113" s="229" t="s">
        <v>207</v>
      </c>
      <c r="S113" s="230"/>
      <c r="T113" s="231" t="b">
        <f t="shared" si="4"/>
        <v>0</v>
      </c>
      <c r="U113" s="231" t="b">
        <f t="shared" si="4"/>
        <v>0</v>
      </c>
      <c r="V113" s="231" t="b">
        <f t="shared" si="4"/>
        <v>0</v>
      </c>
      <c r="W113" s="231" t="b">
        <f t="shared" si="4"/>
        <v>0</v>
      </c>
      <c r="X113" s="231" t="b">
        <f t="shared" si="4"/>
        <v>0</v>
      </c>
      <c r="Y113" s="230"/>
      <c r="Z113" s="231"/>
      <c r="AA113" s="232"/>
      <c r="AB113" s="231"/>
      <c r="AC113" s="231"/>
      <c r="AD113" s="232"/>
    </row>
    <row r="114" spans="8:30">
      <c r="H114" s="223">
        <v>112</v>
      </c>
      <c r="I114" s="224" t="s">
        <v>1378</v>
      </c>
      <c r="J114" s="225" t="s">
        <v>1379</v>
      </c>
      <c r="K114" s="223" t="s">
        <v>326</v>
      </c>
      <c r="L114" s="226" t="s">
        <v>455</v>
      </c>
      <c r="N114" s="227" t="s">
        <v>208</v>
      </c>
      <c r="O114" s="209" t="s">
        <v>36</v>
      </c>
      <c r="P114" s="228" t="s">
        <v>206</v>
      </c>
      <c r="Q114" s="228" t="str">
        <f t="shared" si="3"/>
        <v>112 , '0354' , '和泉支店' , 'N' , to_timestamp('2018/01/01 00:00:00' , 'yyyy/MM/dd hh24:mi:ss')</v>
      </c>
      <c r="R114" s="229" t="s">
        <v>207</v>
      </c>
      <c r="S114" s="230"/>
      <c r="T114" s="231" t="b">
        <f t="shared" si="4"/>
        <v>0</v>
      </c>
      <c r="U114" s="231" t="b">
        <f t="shared" si="4"/>
        <v>0</v>
      </c>
      <c r="V114" s="231" t="b">
        <f t="shared" si="4"/>
        <v>0</v>
      </c>
      <c r="W114" s="231" t="b">
        <f t="shared" si="4"/>
        <v>0</v>
      </c>
      <c r="X114" s="231" t="b">
        <f t="shared" si="4"/>
        <v>0</v>
      </c>
      <c r="Y114" s="230"/>
      <c r="Z114" s="231"/>
      <c r="AA114" s="232"/>
      <c r="AB114" s="231"/>
      <c r="AC114" s="231"/>
      <c r="AD114" s="232"/>
    </row>
    <row r="115" spans="8:30">
      <c r="H115" s="223">
        <v>113</v>
      </c>
      <c r="I115" s="224" t="s">
        <v>1380</v>
      </c>
      <c r="J115" s="225" t="s">
        <v>1381</v>
      </c>
      <c r="K115" s="223" t="s">
        <v>326</v>
      </c>
      <c r="L115" s="226" t="s">
        <v>455</v>
      </c>
      <c r="N115" s="227" t="s">
        <v>208</v>
      </c>
      <c r="O115" s="209" t="s">
        <v>36</v>
      </c>
      <c r="P115" s="228" t="s">
        <v>206</v>
      </c>
      <c r="Q115" s="228" t="str">
        <f t="shared" si="3"/>
        <v>113 , '0356' , '瀬谷支店' , 'N' , to_timestamp('2018/01/01 00:00:00' , 'yyyy/MM/dd hh24:mi:ss')</v>
      </c>
      <c r="R115" s="229" t="s">
        <v>207</v>
      </c>
      <c r="S115" s="230"/>
      <c r="T115" s="231" t="b">
        <f t="shared" si="4"/>
        <v>0</v>
      </c>
      <c r="U115" s="231" t="b">
        <f t="shared" si="4"/>
        <v>0</v>
      </c>
      <c r="V115" s="231" t="b">
        <f t="shared" si="4"/>
        <v>0</v>
      </c>
      <c r="W115" s="231" t="b">
        <f t="shared" si="4"/>
        <v>0</v>
      </c>
      <c r="X115" s="231" t="b">
        <f t="shared" si="4"/>
        <v>0</v>
      </c>
      <c r="Y115" s="230"/>
      <c r="Z115" s="231"/>
      <c r="AA115" s="232"/>
      <c r="AB115" s="231"/>
      <c r="AC115" s="231"/>
      <c r="AD115" s="232"/>
    </row>
    <row r="116" spans="8:30">
      <c r="H116" s="223">
        <v>114</v>
      </c>
      <c r="I116" s="224" t="s">
        <v>1382</v>
      </c>
      <c r="J116" s="225" t="s">
        <v>1383</v>
      </c>
      <c r="K116" s="223" t="s">
        <v>326</v>
      </c>
      <c r="L116" s="226" t="s">
        <v>455</v>
      </c>
      <c r="N116" s="227" t="s">
        <v>208</v>
      </c>
      <c r="O116" s="209" t="s">
        <v>36</v>
      </c>
      <c r="P116" s="228" t="s">
        <v>206</v>
      </c>
      <c r="Q116" s="228" t="str">
        <f t="shared" si="3"/>
        <v>114 , '0358' , '三ツ境支店' , 'N' , to_timestamp('2018/01/01 00:00:00' , 'yyyy/MM/dd hh24:mi:ss')</v>
      </c>
      <c r="R116" s="229" t="s">
        <v>207</v>
      </c>
      <c r="S116" s="230"/>
      <c r="T116" s="231" t="b">
        <f t="shared" si="4"/>
        <v>0</v>
      </c>
      <c r="U116" s="231" t="b">
        <f t="shared" si="4"/>
        <v>0</v>
      </c>
      <c r="V116" s="231" t="b">
        <f t="shared" si="4"/>
        <v>0</v>
      </c>
      <c r="W116" s="231" t="b">
        <f t="shared" si="4"/>
        <v>0</v>
      </c>
      <c r="X116" s="231" t="b">
        <f t="shared" si="4"/>
        <v>0</v>
      </c>
      <c r="Y116" s="230"/>
      <c r="Z116" s="231"/>
      <c r="AA116" s="232"/>
      <c r="AB116" s="231"/>
      <c r="AC116" s="231"/>
      <c r="AD116" s="232"/>
    </row>
    <row r="117" spans="8:30">
      <c r="H117" s="223">
        <v>115</v>
      </c>
      <c r="I117" s="224" t="s">
        <v>1384</v>
      </c>
      <c r="J117" s="225" t="s">
        <v>1385</v>
      </c>
      <c r="K117" s="223" t="s">
        <v>326</v>
      </c>
      <c r="L117" s="226" t="s">
        <v>455</v>
      </c>
      <c r="N117" s="227" t="s">
        <v>208</v>
      </c>
      <c r="O117" s="209" t="s">
        <v>36</v>
      </c>
      <c r="P117" s="228" t="s">
        <v>206</v>
      </c>
      <c r="Q117" s="228" t="str">
        <f t="shared" si="3"/>
        <v>115 , '0359' , '戸塚支店' , 'N' , to_timestamp('2018/01/01 00:00:00' , 'yyyy/MM/dd hh24:mi:ss')</v>
      </c>
      <c r="R117" s="229" t="s">
        <v>207</v>
      </c>
      <c r="S117" s="230"/>
      <c r="T117" s="231" t="b">
        <f t="shared" si="4"/>
        <v>0</v>
      </c>
      <c r="U117" s="231" t="b">
        <f t="shared" si="4"/>
        <v>0</v>
      </c>
      <c r="V117" s="231" t="b">
        <f t="shared" si="4"/>
        <v>0</v>
      </c>
      <c r="W117" s="231" t="b">
        <f t="shared" si="4"/>
        <v>0</v>
      </c>
      <c r="X117" s="231" t="b">
        <f t="shared" si="4"/>
        <v>0</v>
      </c>
      <c r="Y117" s="230"/>
      <c r="Z117" s="231"/>
      <c r="AA117" s="232"/>
      <c r="AB117" s="231"/>
      <c r="AC117" s="231"/>
      <c r="AD117" s="232"/>
    </row>
    <row r="118" spans="8:30">
      <c r="H118" s="223">
        <v>116</v>
      </c>
      <c r="I118" s="224" t="s">
        <v>1386</v>
      </c>
      <c r="J118" s="225" t="s">
        <v>1387</v>
      </c>
      <c r="K118" s="223" t="s">
        <v>326</v>
      </c>
      <c r="L118" s="226" t="s">
        <v>455</v>
      </c>
      <c r="N118" s="227" t="s">
        <v>208</v>
      </c>
      <c r="O118" s="209" t="s">
        <v>36</v>
      </c>
      <c r="P118" s="228" t="s">
        <v>206</v>
      </c>
      <c r="Q118" s="228" t="str">
        <f t="shared" si="3"/>
        <v>116 , '0360' , 'リテール業務センター出張所' , 'N' , to_timestamp('2018/01/01 00:00:00' , 'yyyy/MM/dd hh24:mi:ss')</v>
      </c>
      <c r="R118" s="229" t="s">
        <v>207</v>
      </c>
      <c r="S118" s="230"/>
      <c r="T118" s="231" t="b">
        <f t="shared" si="4"/>
        <v>0</v>
      </c>
      <c r="U118" s="231" t="b">
        <f t="shared" si="4"/>
        <v>0</v>
      </c>
      <c r="V118" s="231" t="b">
        <f t="shared" si="4"/>
        <v>0</v>
      </c>
      <c r="W118" s="231" t="b">
        <f t="shared" si="4"/>
        <v>0</v>
      </c>
      <c r="X118" s="231" t="b">
        <f t="shared" si="4"/>
        <v>0</v>
      </c>
      <c r="Y118" s="230"/>
      <c r="Z118" s="231"/>
      <c r="AA118" s="232"/>
      <c r="AB118" s="231"/>
      <c r="AC118" s="231"/>
      <c r="AD118" s="232"/>
    </row>
    <row r="119" spans="8:30">
      <c r="H119" s="223">
        <v>117</v>
      </c>
      <c r="I119" s="224" t="s">
        <v>1388</v>
      </c>
      <c r="J119" s="225" t="s">
        <v>1389</v>
      </c>
      <c r="K119" s="223" t="s">
        <v>326</v>
      </c>
      <c r="L119" s="226" t="s">
        <v>455</v>
      </c>
      <c r="N119" s="227" t="s">
        <v>208</v>
      </c>
      <c r="O119" s="209" t="s">
        <v>36</v>
      </c>
      <c r="P119" s="228" t="s">
        <v>206</v>
      </c>
      <c r="Q119" s="228" t="str">
        <f t="shared" si="3"/>
        <v>117 , '0361' , '鶴見支店' , 'N' , to_timestamp('2018/01/01 00:00:00' , 'yyyy/MM/dd hh24:mi:ss')</v>
      </c>
      <c r="R119" s="229" t="s">
        <v>207</v>
      </c>
      <c r="S119" s="230"/>
      <c r="T119" s="231" t="b">
        <f t="shared" si="4"/>
        <v>0</v>
      </c>
      <c r="U119" s="231" t="b">
        <f t="shared" si="4"/>
        <v>0</v>
      </c>
      <c r="V119" s="231" t="b">
        <f t="shared" si="4"/>
        <v>0</v>
      </c>
      <c r="W119" s="231" t="b">
        <f t="shared" si="4"/>
        <v>0</v>
      </c>
      <c r="X119" s="231" t="b">
        <f t="shared" si="4"/>
        <v>0</v>
      </c>
      <c r="Y119" s="230"/>
      <c r="Z119" s="231"/>
      <c r="AA119" s="232"/>
      <c r="AB119" s="231"/>
      <c r="AC119" s="231"/>
      <c r="AD119" s="232"/>
    </row>
    <row r="120" spans="8:30">
      <c r="H120" s="223">
        <v>118</v>
      </c>
      <c r="I120" s="224" t="s">
        <v>1390</v>
      </c>
      <c r="J120" s="225" t="s">
        <v>1391</v>
      </c>
      <c r="K120" s="223" t="s">
        <v>326</v>
      </c>
      <c r="L120" s="226" t="s">
        <v>455</v>
      </c>
      <c r="N120" s="227" t="s">
        <v>208</v>
      </c>
      <c r="O120" s="209" t="s">
        <v>36</v>
      </c>
      <c r="P120" s="228" t="s">
        <v>206</v>
      </c>
      <c r="Q120" s="228" t="str">
        <f t="shared" si="3"/>
        <v>118 , '0362' , 'かもめ支店' , 'N' , to_timestamp('2018/01/01 00:00:00' , 'yyyy/MM/dd hh24:mi:ss')</v>
      </c>
      <c r="R120" s="229" t="s">
        <v>207</v>
      </c>
      <c r="S120" s="230"/>
      <c r="T120" s="231" t="b">
        <f t="shared" si="4"/>
        <v>0</v>
      </c>
      <c r="U120" s="231" t="b">
        <f t="shared" si="4"/>
        <v>0</v>
      </c>
      <c r="V120" s="231" t="b">
        <f t="shared" si="4"/>
        <v>0</v>
      </c>
      <c r="W120" s="231" t="b">
        <f t="shared" si="4"/>
        <v>0</v>
      </c>
      <c r="X120" s="231" t="b">
        <f t="shared" si="4"/>
        <v>0</v>
      </c>
      <c r="Y120" s="230"/>
      <c r="Z120" s="231"/>
      <c r="AA120" s="232"/>
      <c r="AB120" s="231"/>
      <c r="AC120" s="231"/>
      <c r="AD120" s="232"/>
    </row>
    <row r="121" spans="8:30">
      <c r="H121" s="223">
        <v>119</v>
      </c>
      <c r="I121" s="224" t="s">
        <v>1392</v>
      </c>
      <c r="J121" s="225" t="s">
        <v>1393</v>
      </c>
      <c r="K121" s="223" t="s">
        <v>326</v>
      </c>
      <c r="L121" s="226" t="s">
        <v>455</v>
      </c>
      <c r="N121" s="227" t="s">
        <v>208</v>
      </c>
      <c r="O121" s="209" t="s">
        <v>36</v>
      </c>
      <c r="P121" s="228" t="s">
        <v>206</v>
      </c>
      <c r="Q121" s="228" t="str">
        <f t="shared" si="3"/>
        <v>119 , '0363' , '鶴見西口支店' , 'N' , to_timestamp('2018/01/01 00:00:00' , 'yyyy/MM/dd hh24:mi:ss')</v>
      </c>
      <c r="R121" s="229" t="s">
        <v>207</v>
      </c>
      <c r="S121" s="230"/>
      <c r="T121" s="231" t="b">
        <f t="shared" ref="T121:X171" si="5">IF(H121="","",EXACT(H121,Z121))</f>
        <v>0</v>
      </c>
      <c r="U121" s="231" t="b">
        <f t="shared" si="5"/>
        <v>0</v>
      </c>
      <c r="V121" s="231" t="b">
        <f t="shared" si="5"/>
        <v>0</v>
      </c>
      <c r="W121" s="231" t="b">
        <f t="shared" si="5"/>
        <v>0</v>
      </c>
      <c r="X121" s="231" t="b">
        <f t="shared" si="5"/>
        <v>0</v>
      </c>
      <c r="Y121" s="230"/>
      <c r="Z121" s="231"/>
      <c r="AA121" s="232"/>
      <c r="AB121" s="231"/>
      <c r="AC121" s="231"/>
      <c r="AD121" s="232"/>
    </row>
    <row r="122" spans="8:30">
      <c r="H122" s="223">
        <v>120</v>
      </c>
      <c r="I122" s="224" t="s">
        <v>1394</v>
      </c>
      <c r="J122" s="225" t="s">
        <v>1395</v>
      </c>
      <c r="K122" s="223" t="s">
        <v>326</v>
      </c>
      <c r="L122" s="226" t="s">
        <v>455</v>
      </c>
      <c r="N122" s="227" t="s">
        <v>208</v>
      </c>
      <c r="O122" s="209" t="s">
        <v>36</v>
      </c>
      <c r="P122" s="228" t="s">
        <v>206</v>
      </c>
      <c r="Q122" s="228" t="str">
        <f t="shared" si="3"/>
        <v>120 , '0364' , '新横浜支店' , 'N' , to_timestamp('2018/01/01 00:00:00' , 'yyyy/MM/dd hh24:mi:ss')</v>
      </c>
      <c r="R122" s="229" t="s">
        <v>207</v>
      </c>
      <c r="S122" s="230"/>
      <c r="T122" s="231" t="b">
        <f t="shared" si="5"/>
        <v>0</v>
      </c>
      <c r="U122" s="231" t="b">
        <f t="shared" si="5"/>
        <v>0</v>
      </c>
      <c r="V122" s="231" t="b">
        <f t="shared" si="5"/>
        <v>0</v>
      </c>
      <c r="W122" s="231" t="b">
        <f t="shared" si="5"/>
        <v>0</v>
      </c>
      <c r="X122" s="231" t="b">
        <f t="shared" si="5"/>
        <v>0</v>
      </c>
      <c r="Y122" s="230"/>
      <c r="Z122" s="231"/>
      <c r="AA122" s="232"/>
      <c r="AB122" s="231"/>
      <c r="AC122" s="231"/>
      <c r="AD122" s="232"/>
    </row>
    <row r="123" spans="8:30">
      <c r="H123" s="223">
        <v>121</v>
      </c>
      <c r="I123" s="224" t="s">
        <v>1396</v>
      </c>
      <c r="J123" s="225" t="s">
        <v>1397</v>
      </c>
      <c r="K123" s="223" t="s">
        <v>326</v>
      </c>
      <c r="L123" s="226" t="s">
        <v>455</v>
      </c>
      <c r="N123" s="227" t="s">
        <v>208</v>
      </c>
      <c r="O123" s="209" t="s">
        <v>36</v>
      </c>
      <c r="P123" s="228" t="s">
        <v>206</v>
      </c>
      <c r="Q123" s="228" t="str">
        <f t="shared" si="3"/>
        <v>121 , '0365' , '十日市場支店' , 'N' , to_timestamp('2018/01/01 00:00:00' , 'yyyy/MM/dd hh24:mi:ss')</v>
      </c>
      <c r="R123" s="229" t="s">
        <v>207</v>
      </c>
      <c r="S123" s="230"/>
      <c r="T123" s="231" t="b">
        <f t="shared" si="5"/>
        <v>0</v>
      </c>
      <c r="U123" s="231" t="b">
        <f t="shared" si="5"/>
        <v>0</v>
      </c>
      <c r="V123" s="231" t="b">
        <f t="shared" si="5"/>
        <v>0</v>
      </c>
      <c r="W123" s="231" t="b">
        <f t="shared" si="5"/>
        <v>0</v>
      </c>
      <c r="X123" s="231" t="b">
        <f t="shared" si="5"/>
        <v>0</v>
      </c>
      <c r="Y123" s="230"/>
      <c r="Z123" s="231"/>
      <c r="AA123" s="232"/>
      <c r="AB123" s="231"/>
      <c r="AC123" s="231"/>
      <c r="AD123" s="232"/>
    </row>
    <row r="124" spans="8:30">
      <c r="H124" s="223">
        <v>122</v>
      </c>
      <c r="I124" s="224" t="s">
        <v>1398</v>
      </c>
      <c r="J124" s="225" t="s">
        <v>1399</v>
      </c>
      <c r="K124" s="223" t="s">
        <v>326</v>
      </c>
      <c r="L124" s="226" t="s">
        <v>455</v>
      </c>
      <c r="N124" s="227" t="s">
        <v>208</v>
      </c>
      <c r="O124" s="209" t="s">
        <v>36</v>
      </c>
      <c r="P124" s="228" t="s">
        <v>206</v>
      </c>
      <c r="Q124" s="228" t="str">
        <f t="shared" si="3"/>
        <v>122 , '0366' , 'あざみ野支店' , 'N' , to_timestamp('2018/01/01 00:00:00' , 'yyyy/MM/dd hh24:mi:ss')</v>
      </c>
      <c r="R124" s="229" t="s">
        <v>207</v>
      </c>
      <c r="S124" s="230"/>
      <c r="T124" s="231" t="b">
        <f t="shared" si="5"/>
        <v>0</v>
      </c>
      <c r="U124" s="231" t="b">
        <f t="shared" si="5"/>
        <v>0</v>
      </c>
      <c r="V124" s="231" t="b">
        <f t="shared" si="5"/>
        <v>0</v>
      </c>
      <c r="W124" s="231" t="b">
        <f t="shared" si="5"/>
        <v>0</v>
      </c>
      <c r="X124" s="231" t="b">
        <f t="shared" si="5"/>
        <v>0</v>
      </c>
      <c r="Y124" s="230"/>
      <c r="Z124" s="231"/>
      <c r="AA124" s="232"/>
      <c r="AB124" s="231"/>
      <c r="AC124" s="231"/>
      <c r="AD124" s="232"/>
    </row>
    <row r="125" spans="8:30">
      <c r="H125" s="223">
        <v>123</v>
      </c>
      <c r="I125" s="224" t="s">
        <v>1400</v>
      </c>
      <c r="J125" s="225" t="s">
        <v>1401</v>
      </c>
      <c r="K125" s="223" t="s">
        <v>326</v>
      </c>
      <c r="L125" s="226" t="s">
        <v>455</v>
      </c>
      <c r="N125" s="227" t="s">
        <v>208</v>
      </c>
      <c r="O125" s="209" t="s">
        <v>36</v>
      </c>
      <c r="P125" s="228" t="s">
        <v>206</v>
      </c>
      <c r="Q125" s="228" t="str">
        <f t="shared" si="3"/>
        <v>123 , '0367' , '緑園都市支店' , 'N' , to_timestamp('2018/01/01 00:00:00' , 'yyyy/MM/dd hh24:mi:ss')</v>
      </c>
      <c r="R125" s="229" t="s">
        <v>207</v>
      </c>
      <c r="S125" s="230"/>
      <c r="T125" s="231" t="b">
        <f t="shared" si="5"/>
        <v>0</v>
      </c>
      <c r="U125" s="231" t="b">
        <f t="shared" si="5"/>
        <v>0</v>
      </c>
      <c r="V125" s="231" t="b">
        <f t="shared" si="5"/>
        <v>0</v>
      </c>
      <c r="W125" s="231" t="b">
        <f t="shared" si="5"/>
        <v>0</v>
      </c>
      <c r="X125" s="231" t="b">
        <f t="shared" si="5"/>
        <v>0</v>
      </c>
      <c r="Y125" s="230"/>
      <c r="Z125" s="231"/>
      <c r="AA125" s="232"/>
      <c r="AB125" s="231"/>
      <c r="AC125" s="231"/>
      <c r="AD125" s="232"/>
    </row>
    <row r="126" spans="8:30">
      <c r="H126" s="223">
        <v>124</v>
      </c>
      <c r="I126" s="224" t="s">
        <v>1402</v>
      </c>
      <c r="J126" s="225" t="s">
        <v>1403</v>
      </c>
      <c r="K126" s="223" t="s">
        <v>326</v>
      </c>
      <c r="L126" s="226" t="s">
        <v>455</v>
      </c>
      <c r="N126" s="227" t="s">
        <v>208</v>
      </c>
      <c r="O126" s="209" t="s">
        <v>36</v>
      </c>
      <c r="P126" s="228" t="s">
        <v>206</v>
      </c>
      <c r="Q126" s="228" t="str">
        <f t="shared" si="3"/>
        <v>124 , '0370' , '新子安支店' , 'N' , to_timestamp('2018/01/01 00:00:00' , 'yyyy/MM/dd hh24:mi:ss')</v>
      </c>
      <c r="R126" s="229" t="s">
        <v>207</v>
      </c>
      <c r="S126" s="230"/>
      <c r="T126" s="231" t="b">
        <f t="shared" si="5"/>
        <v>0</v>
      </c>
      <c r="U126" s="231" t="b">
        <f t="shared" si="5"/>
        <v>0</v>
      </c>
      <c r="V126" s="231" t="b">
        <f t="shared" si="5"/>
        <v>0</v>
      </c>
      <c r="W126" s="231" t="b">
        <f t="shared" si="5"/>
        <v>0</v>
      </c>
      <c r="X126" s="231" t="b">
        <f t="shared" si="5"/>
        <v>0</v>
      </c>
      <c r="Y126" s="230"/>
      <c r="Z126" s="231"/>
      <c r="AA126" s="232"/>
      <c r="AB126" s="231"/>
      <c r="AC126" s="231"/>
      <c r="AD126" s="232"/>
    </row>
    <row r="127" spans="8:30">
      <c r="H127" s="223">
        <v>125</v>
      </c>
      <c r="I127" s="224" t="s">
        <v>1404</v>
      </c>
      <c r="J127" s="225" t="s">
        <v>1405</v>
      </c>
      <c r="K127" s="223" t="s">
        <v>326</v>
      </c>
      <c r="L127" s="226" t="s">
        <v>455</v>
      </c>
      <c r="N127" s="227" t="s">
        <v>208</v>
      </c>
      <c r="O127" s="209" t="s">
        <v>36</v>
      </c>
      <c r="P127" s="228" t="s">
        <v>206</v>
      </c>
      <c r="Q127" s="228" t="str">
        <f t="shared" si="3"/>
        <v>125 , '0371' , '六角橋支店' , 'N' , to_timestamp('2018/01/01 00:00:00' , 'yyyy/MM/dd hh24:mi:ss')</v>
      </c>
      <c r="R127" s="229" t="s">
        <v>207</v>
      </c>
      <c r="S127" s="230"/>
      <c r="T127" s="231" t="b">
        <f t="shared" si="5"/>
        <v>0</v>
      </c>
      <c r="U127" s="231" t="b">
        <f t="shared" si="5"/>
        <v>0</v>
      </c>
      <c r="V127" s="231" t="b">
        <f t="shared" si="5"/>
        <v>0</v>
      </c>
      <c r="W127" s="231" t="b">
        <f t="shared" si="5"/>
        <v>0</v>
      </c>
      <c r="X127" s="231" t="b">
        <f t="shared" si="5"/>
        <v>0</v>
      </c>
      <c r="Y127" s="230"/>
      <c r="Z127" s="231"/>
      <c r="AA127" s="232"/>
      <c r="AB127" s="231"/>
      <c r="AC127" s="231"/>
      <c r="AD127" s="232"/>
    </row>
    <row r="128" spans="8:30">
      <c r="H128" s="223">
        <v>126</v>
      </c>
      <c r="I128" s="224" t="s">
        <v>1406</v>
      </c>
      <c r="J128" s="225" t="s">
        <v>1407</v>
      </c>
      <c r="K128" s="223" t="s">
        <v>326</v>
      </c>
      <c r="L128" s="226" t="s">
        <v>455</v>
      </c>
      <c r="N128" s="227" t="s">
        <v>208</v>
      </c>
      <c r="O128" s="209" t="s">
        <v>36</v>
      </c>
      <c r="P128" s="228" t="s">
        <v>206</v>
      </c>
      <c r="Q128" s="228" t="str">
        <f t="shared" si="3"/>
        <v>126 , '0373' , '大口支店' , 'N' , to_timestamp('2018/01/01 00:00:00' , 'yyyy/MM/dd hh24:mi:ss')</v>
      </c>
      <c r="R128" s="229" t="s">
        <v>207</v>
      </c>
      <c r="S128" s="230"/>
      <c r="T128" s="231" t="b">
        <f t="shared" si="5"/>
        <v>0</v>
      </c>
      <c r="U128" s="231" t="b">
        <f t="shared" si="5"/>
        <v>0</v>
      </c>
      <c r="V128" s="231" t="b">
        <f t="shared" si="5"/>
        <v>0</v>
      </c>
      <c r="W128" s="231" t="b">
        <f t="shared" si="5"/>
        <v>0</v>
      </c>
      <c r="X128" s="231" t="b">
        <f t="shared" si="5"/>
        <v>0</v>
      </c>
      <c r="Y128" s="230"/>
      <c r="Z128" s="231"/>
      <c r="AA128" s="232"/>
      <c r="AB128" s="231"/>
      <c r="AC128" s="231"/>
      <c r="AD128" s="232"/>
    </row>
    <row r="129" spans="8:30">
      <c r="H129" s="223">
        <v>127</v>
      </c>
      <c r="I129" s="224" t="s">
        <v>1408</v>
      </c>
      <c r="J129" s="225" t="s">
        <v>1409</v>
      </c>
      <c r="K129" s="223" t="s">
        <v>326</v>
      </c>
      <c r="L129" s="226" t="s">
        <v>455</v>
      </c>
      <c r="N129" s="227" t="s">
        <v>208</v>
      </c>
      <c r="O129" s="209" t="s">
        <v>36</v>
      </c>
      <c r="P129" s="228" t="s">
        <v>206</v>
      </c>
      <c r="Q129" s="228" t="str">
        <f t="shared" si="3"/>
        <v>127 , '0374' , '中央市場支店' , 'N' , to_timestamp('2018/01/01 00:00:00' , 'yyyy/MM/dd hh24:mi:ss')</v>
      </c>
      <c r="R129" s="229" t="s">
        <v>207</v>
      </c>
      <c r="S129" s="230"/>
      <c r="T129" s="231" t="b">
        <f t="shared" si="5"/>
        <v>0</v>
      </c>
      <c r="U129" s="231" t="b">
        <f t="shared" si="5"/>
        <v>0</v>
      </c>
      <c r="V129" s="231" t="b">
        <f t="shared" si="5"/>
        <v>0</v>
      </c>
      <c r="W129" s="231" t="b">
        <f t="shared" si="5"/>
        <v>0</v>
      </c>
      <c r="X129" s="231" t="b">
        <f t="shared" si="5"/>
        <v>0</v>
      </c>
      <c r="Y129" s="230"/>
      <c r="Z129" s="231"/>
      <c r="AA129" s="232"/>
      <c r="AB129" s="231"/>
      <c r="AC129" s="231"/>
      <c r="AD129" s="232"/>
    </row>
    <row r="130" spans="8:30">
      <c r="H130" s="223">
        <v>128</v>
      </c>
      <c r="I130" s="224" t="s">
        <v>1410</v>
      </c>
      <c r="J130" s="225" t="s">
        <v>1411</v>
      </c>
      <c r="K130" s="223" t="s">
        <v>326</v>
      </c>
      <c r="L130" s="226" t="s">
        <v>455</v>
      </c>
      <c r="N130" s="227" t="s">
        <v>208</v>
      </c>
      <c r="O130" s="209" t="s">
        <v>36</v>
      </c>
      <c r="P130" s="228" t="s">
        <v>206</v>
      </c>
      <c r="Q130" s="228" t="str">
        <f t="shared" si="3"/>
        <v>128 , '0375' , '反町支店' , 'N' , to_timestamp('2018/01/01 00:00:00' , 'yyyy/MM/dd hh24:mi:ss')</v>
      </c>
      <c r="R130" s="229" t="s">
        <v>207</v>
      </c>
      <c r="S130" s="230"/>
      <c r="T130" s="231" t="b">
        <f t="shared" si="5"/>
        <v>0</v>
      </c>
      <c r="U130" s="231" t="b">
        <f t="shared" si="5"/>
        <v>0</v>
      </c>
      <c r="V130" s="231" t="b">
        <f t="shared" si="5"/>
        <v>0</v>
      </c>
      <c r="W130" s="231" t="b">
        <f t="shared" si="5"/>
        <v>0</v>
      </c>
      <c r="X130" s="231" t="b">
        <f t="shared" si="5"/>
        <v>0</v>
      </c>
      <c r="Y130" s="230"/>
      <c r="Z130" s="231"/>
      <c r="AA130" s="232"/>
      <c r="AB130" s="231"/>
      <c r="AC130" s="231"/>
      <c r="AD130" s="232"/>
    </row>
    <row r="131" spans="8:30">
      <c r="H131" s="223">
        <v>129</v>
      </c>
      <c r="I131" s="224" t="s">
        <v>1412</v>
      </c>
      <c r="J131" s="225" t="s">
        <v>1413</v>
      </c>
      <c r="K131" s="223" t="s">
        <v>326</v>
      </c>
      <c r="L131" s="226" t="s">
        <v>455</v>
      </c>
      <c r="N131" s="227" t="s">
        <v>208</v>
      </c>
      <c r="O131" s="209" t="s">
        <v>36</v>
      </c>
      <c r="P131" s="228" t="s">
        <v>206</v>
      </c>
      <c r="Q131" s="228" t="str">
        <f t="shared" si="3"/>
        <v>129 , '0378' , '港北ニュータウン南支店' , 'N' , to_timestamp('2018/01/01 00:00:00' , 'yyyy/MM/dd hh24:mi:ss')</v>
      </c>
      <c r="R131" s="229" t="s">
        <v>207</v>
      </c>
      <c r="S131" s="230"/>
      <c r="T131" s="231" t="b">
        <f t="shared" si="5"/>
        <v>0</v>
      </c>
      <c r="U131" s="231" t="b">
        <f t="shared" si="5"/>
        <v>0</v>
      </c>
      <c r="V131" s="231" t="b">
        <f t="shared" si="5"/>
        <v>0</v>
      </c>
      <c r="W131" s="231" t="b">
        <f t="shared" si="5"/>
        <v>0</v>
      </c>
      <c r="X131" s="231" t="b">
        <f t="shared" si="5"/>
        <v>0</v>
      </c>
      <c r="Y131" s="230"/>
      <c r="Z131" s="231"/>
      <c r="AA131" s="232"/>
      <c r="AB131" s="231"/>
      <c r="AC131" s="231"/>
      <c r="AD131" s="232"/>
    </row>
    <row r="132" spans="8:30">
      <c r="H132" s="223">
        <v>130</v>
      </c>
      <c r="I132" s="224" t="s">
        <v>1414</v>
      </c>
      <c r="J132" s="225" t="s">
        <v>1415</v>
      </c>
      <c r="K132" s="223" t="s">
        <v>326</v>
      </c>
      <c r="L132" s="226" t="s">
        <v>455</v>
      </c>
      <c r="N132" s="227" t="s">
        <v>208</v>
      </c>
      <c r="O132" s="209" t="s">
        <v>36</v>
      </c>
      <c r="P132" s="228" t="s">
        <v>206</v>
      </c>
      <c r="Q132" s="228" t="str">
        <f t="shared" ref="Q132:Q195" si="6">H132&amp;" , "&amp;"'"&amp;I132&amp;"'"&amp;" , "&amp;"'"&amp;J132&amp;"'"&amp;" , "&amp;"'"&amp;K132&amp;"'"&amp;" , "&amp;"to_timestamp('"&amp;L132&amp;"'"&amp;" , "&amp;"'yyyy/MM/dd hh24:mi:ss')"</f>
        <v>130 , '0379' , '港北ニュータウン北支店' , 'N' , to_timestamp('2018/01/01 00:00:00' , 'yyyy/MM/dd hh24:mi:ss')</v>
      </c>
      <c r="R132" s="229" t="s">
        <v>207</v>
      </c>
      <c r="S132" s="230"/>
      <c r="T132" s="231" t="b">
        <f t="shared" si="5"/>
        <v>0</v>
      </c>
      <c r="U132" s="231" t="b">
        <f t="shared" si="5"/>
        <v>0</v>
      </c>
      <c r="V132" s="231" t="b">
        <f t="shared" si="5"/>
        <v>0</v>
      </c>
      <c r="W132" s="231" t="b">
        <f t="shared" si="5"/>
        <v>0</v>
      </c>
      <c r="X132" s="231" t="b">
        <f t="shared" si="5"/>
        <v>0</v>
      </c>
      <c r="Y132" s="230"/>
      <c r="Z132" s="231"/>
      <c r="AA132" s="232"/>
      <c r="AB132" s="231"/>
      <c r="AC132" s="231"/>
      <c r="AD132" s="232"/>
    </row>
    <row r="133" spans="8:30">
      <c r="H133" s="223">
        <v>131</v>
      </c>
      <c r="I133" s="224" t="s">
        <v>1416</v>
      </c>
      <c r="J133" s="225" t="s">
        <v>1417</v>
      </c>
      <c r="K133" s="223" t="s">
        <v>326</v>
      </c>
      <c r="L133" s="226" t="s">
        <v>455</v>
      </c>
      <c r="N133" s="227" t="s">
        <v>208</v>
      </c>
      <c r="O133" s="209" t="s">
        <v>36</v>
      </c>
      <c r="P133" s="228" t="s">
        <v>206</v>
      </c>
      <c r="Q133" s="228" t="str">
        <f t="shared" si="6"/>
        <v>131 , '0380' , '仲町台支店' , 'N' , to_timestamp('2018/01/01 00:00:00' , 'yyyy/MM/dd hh24:mi:ss')</v>
      </c>
      <c r="R133" s="229" t="s">
        <v>207</v>
      </c>
      <c r="S133" s="230"/>
      <c r="T133" s="231" t="b">
        <f t="shared" si="5"/>
        <v>0</v>
      </c>
      <c r="U133" s="231" t="b">
        <f t="shared" si="5"/>
        <v>0</v>
      </c>
      <c r="V133" s="231" t="b">
        <f t="shared" si="5"/>
        <v>0</v>
      </c>
      <c r="W133" s="231" t="b">
        <f t="shared" si="5"/>
        <v>0</v>
      </c>
      <c r="X133" s="231" t="b">
        <f t="shared" si="5"/>
        <v>0</v>
      </c>
      <c r="Y133" s="230"/>
      <c r="Z133" s="231"/>
      <c r="AA133" s="232"/>
      <c r="AB133" s="231"/>
      <c r="AC133" s="231"/>
      <c r="AD133" s="232"/>
    </row>
    <row r="134" spans="8:30">
      <c r="H134" s="223">
        <v>132</v>
      </c>
      <c r="I134" s="224" t="s">
        <v>1418</v>
      </c>
      <c r="J134" s="225" t="s">
        <v>1419</v>
      </c>
      <c r="K134" s="223" t="s">
        <v>326</v>
      </c>
      <c r="L134" s="226" t="s">
        <v>455</v>
      </c>
      <c r="N134" s="227" t="s">
        <v>208</v>
      </c>
      <c r="O134" s="209" t="s">
        <v>36</v>
      </c>
      <c r="P134" s="228" t="s">
        <v>206</v>
      </c>
      <c r="Q134" s="228" t="str">
        <f t="shared" si="6"/>
        <v>132 , '0382' , '藤棚支店' , 'N' , to_timestamp('2018/01/01 00:00:00' , 'yyyy/MM/dd hh24:mi:ss')</v>
      </c>
      <c r="R134" s="229" t="s">
        <v>207</v>
      </c>
      <c r="S134" s="230"/>
      <c r="T134" s="231" t="b">
        <f t="shared" si="5"/>
        <v>0</v>
      </c>
      <c r="U134" s="231" t="b">
        <f t="shared" si="5"/>
        <v>0</v>
      </c>
      <c r="V134" s="231" t="b">
        <f t="shared" si="5"/>
        <v>0</v>
      </c>
      <c r="W134" s="231" t="b">
        <f t="shared" si="5"/>
        <v>0</v>
      </c>
      <c r="X134" s="231" t="b">
        <f t="shared" si="5"/>
        <v>0</v>
      </c>
      <c r="Y134" s="230"/>
      <c r="Z134" s="231"/>
      <c r="AA134" s="232"/>
      <c r="AB134" s="231"/>
      <c r="AC134" s="231"/>
      <c r="AD134" s="232"/>
    </row>
    <row r="135" spans="8:30">
      <c r="H135" s="223">
        <v>133</v>
      </c>
      <c r="I135" s="224" t="s">
        <v>1420</v>
      </c>
      <c r="J135" s="225" t="s">
        <v>1421</v>
      </c>
      <c r="K135" s="223" t="s">
        <v>326</v>
      </c>
      <c r="L135" s="226" t="s">
        <v>455</v>
      </c>
      <c r="N135" s="227" t="s">
        <v>208</v>
      </c>
      <c r="O135" s="209" t="s">
        <v>36</v>
      </c>
      <c r="P135" s="228" t="s">
        <v>206</v>
      </c>
      <c r="Q135" s="228" t="str">
        <f t="shared" si="6"/>
        <v>133 , '0383' , '横浜駅前支店' , 'N' , to_timestamp('2018/01/01 00:00:00' , 'yyyy/MM/dd hh24:mi:ss')</v>
      </c>
      <c r="R135" s="229" t="s">
        <v>207</v>
      </c>
      <c r="S135" s="230"/>
      <c r="T135" s="231" t="b">
        <f t="shared" si="5"/>
        <v>0</v>
      </c>
      <c r="U135" s="231" t="b">
        <f t="shared" si="5"/>
        <v>0</v>
      </c>
      <c r="V135" s="231" t="b">
        <f t="shared" si="5"/>
        <v>0</v>
      </c>
      <c r="W135" s="231" t="b">
        <f t="shared" si="5"/>
        <v>0</v>
      </c>
      <c r="X135" s="231" t="b">
        <f t="shared" si="5"/>
        <v>0</v>
      </c>
      <c r="Y135" s="230"/>
      <c r="Z135" s="231"/>
      <c r="AA135" s="232"/>
      <c r="AB135" s="231"/>
      <c r="AC135" s="231"/>
      <c r="AD135" s="232"/>
    </row>
    <row r="136" spans="8:30">
      <c r="H136" s="223">
        <v>134</v>
      </c>
      <c r="I136" s="224" t="s">
        <v>1422</v>
      </c>
      <c r="J136" s="225" t="s">
        <v>1423</v>
      </c>
      <c r="K136" s="223" t="s">
        <v>326</v>
      </c>
      <c r="L136" s="226" t="s">
        <v>455</v>
      </c>
      <c r="N136" s="227" t="s">
        <v>208</v>
      </c>
      <c r="O136" s="209" t="s">
        <v>36</v>
      </c>
      <c r="P136" s="228" t="s">
        <v>206</v>
      </c>
      <c r="Q136" s="228" t="str">
        <f t="shared" si="6"/>
        <v>134 , '0384' , '鴨居駅前支店' , 'N' , to_timestamp('2018/01/01 00:00:00' , 'yyyy/MM/dd hh24:mi:ss')</v>
      </c>
      <c r="R136" s="229" t="s">
        <v>207</v>
      </c>
      <c r="S136" s="230"/>
      <c r="T136" s="231" t="b">
        <f t="shared" si="5"/>
        <v>0</v>
      </c>
      <c r="U136" s="231" t="b">
        <f t="shared" si="5"/>
        <v>0</v>
      </c>
      <c r="V136" s="231" t="b">
        <f t="shared" si="5"/>
        <v>0</v>
      </c>
      <c r="W136" s="231" t="b">
        <f t="shared" si="5"/>
        <v>0</v>
      </c>
      <c r="X136" s="231" t="b">
        <f t="shared" si="5"/>
        <v>0</v>
      </c>
      <c r="Y136" s="230"/>
      <c r="Z136" s="231"/>
      <c r="AA136" s="232"/>
      <c r="AB136" s="231"/>
      <c r="AC136" s="231"/>
      <c r="AD136" s="232"/>
    </row>
    <row r="137" spans="8:30">
      <c r="H137" s="223">
        <v>135</v>
      </c>
      <c r="I137" s="224" t="s">
        <v>1424</v>
      </c>
      <c r="J137" s="225" t="s">
        <v>1425</v>
      </c>
      <c r="K137" s="223" t="s">
        <v>326</v>
      </c>
      <c r="L137" s="226" t="s">
        <v>455</v>
      </c>
      <c r="N137" s="227" t="s">
        <v>208</v>
      </c>
      <c r="O137" s="209" t="s">
        <v>36</v>
      </c>
      <c r="P137" s="228" t="s">
        <v>206</v>
      </c>
      <c r="Q137" s="228" t="str">
        <f t="shared" si="6"/>
        <v>135 , '0385' , '市が尾支店' , 'N' , to_timestamp('2018/01/01 00:00:00' , 'yyyy/MM/dd hh24:mi:ss')</v>
      </c>
      <c r="R137" s="229" t="s">
        <v>207</v>
      </c>
      <c r="S137" s="230"/>
      <c r="T137" s="231" t="b">
        <f t="shared" si="5"/>
        <v>0</v>
      </c>
      <c r="U137" s="231" t="b">
        <f t="shared" si="5"/>
        <v>0</v>
      </c>
      <c r="V137" s="231" t="b">
        <f t="shared" si="5"/>
        <v>0</v>
      </c>
      <c r="W137" s="231" t="b">
        <f t="shared" si="5"/>
        <v>0</v>
      </c>
      <c r="X137" s="231" t="b">
        <f t="shared" si="5"/>
        <v>0</v>
      </c>
      <c r="Y137" s="230"/>
      <c r="Z137" s="231"/>
      <c r="AA137" s="232"/>
      <c r="AB137" s="231"/>
      <c r="AC137" s="231"/>
      <c r="AD137" s="232"/>
    </row>
    <row r="138" spans="8:30">
      <c r="H138" s="223">
        <v>136</v>
      </c>
      <c r="I138" s="224" t="s">
        <v>1426</v>
      </c>
      <c r="J138" s="225" t="s">
        <v>1427</v>
      </c>
      <c r="K138" s="223" t="s">
        <v>326</v>
      </c>
      <c r="L138" s="226" t="s">
        <v>455</v>
      </c>
      <c r="N138" s="227" t="s">
        <v>208</v>
      </c>
      <c r="O138" s="209" t="s">
        <v>36</v>
      </c>
      <c r="P138" s="228" t="s">
        <v>206</v>
      </c>
      <c r="Q138" s="228" t="str">
        <f t="shared" si="6"/>
        <v>136 , '0387' , '横浜若葉台支店' , 'N' , to_timestamp('2018/01/01 00:00:00' , 'yyyy/MM/dd hh24:mi:ss')</v>
      </c>
      <c r="R138" s="229" t="s">
        <v>207</v>
      </c>
      <c r="S138" s="230"/>
      <c r="T138" s="231" t="b">
        <f t="shared" si="5"/>
        <v>0</v>
      </c>
      <c r="U138" s="231" t="b">
        <f t="shared" si="5"/>
        <v>0</v>
      </c>
      <c r="V138" s="231" t="b">
        <f t="shared" si="5"/>
        <v>0</v>
      </c>
      <c r="W138" s="231" t="b">
        <f t="shared" si="5"/>
        <v>0</v>
      </c>
      <c r="X138" s="231" t="b">
        <f t="shared" si="5"/>
        <v>0</v>
      </c>
      <c r="Y138" s="230"/>
      <c r="Z138" s="231"/>
      <c r="AA138" s="232"/>
      <c r="AB138" s="231"/>
      <c r="AC138" s="231"/>
      <c r="AD138" s="232"/>
    </row>
    <row r="139" spans="8:30">
      <c r="H139" s="223">
        <v>137</v>
      </c>
      <c r="I139" s="224" t="s">
        <v>1428</v>
      </c>
      <c r="J139" s="225" t="s">
        <v>1429</v>
      </c>
      <c r="K139" s="223" t="s">
        <v>326</v>
      </c>
      <c r="L139" s="226" t="s">
        <v>455</v>
      </c>
      <c r="N139" s="227" t="s">
        <v>208</v>
      </c>
      <c r="O139" s="209" t="s">
        <v>36</v>
      </c>
      <c r="P139" s="228" t="s">
        <v>206</v>
      </c>
      <c r="Q139" s="228" t="str">
        <f t="shared" si="6"/>
        <v>137 , '0388' , '青葉台支店' , 'N' , to_timestamp('2018/01/01 00:00:00' , 'yyyy/MM/dd hh24:mi:ss')</v>
      </c>
      <c r="R139" s="229" t="s">
        <v>207</v>
      </c>
      <c r="S139" s="230"/>
      <c r="T139" s="231" t="b">
        <f t="shared" si="5"/>
        <v>0</v>
      </c>
      <c r="U139" s="231" t="b">
        <f t="shared" si="5"/>
        <v>0</v>
      </c>
      <c r="V139" s="231" t="b">
        <f t="shared" si="5"/>
        <v>0</v>
      </c>
      <c r="W139" s="231" t="b">
        <f t="shared" si="5"/>
        <v>0</v>
      </c>
      <c r="X139" s="231" t="b">
        <f t="shared" si="5"/>
        <v>0</v>
      </c>
      <c r="Y139" s="230"/>
      <c r="Z139" s="231"/>
      <c r="AA139" s="232"/>
      <c r="AB139" s="231"/>
      <c r="AC139" s="231"/>
      <c r="AD139" s="232"/>
    </row>
    <row r="140" spans="8:30">
      <c r="H140" s="223">
        <v>138</v>
      </c>
      <c r="I140" s="224" t="s">
        <v>1430</v>
      </c>
      <c r="J140" s="225" t="s">
        <v>1431</v>
      </c>
      <c r="K140" s="223" t="s">
        <v>326</v>
      </c>
      <c r="L140" s="226" t="s">
        <v>455</v>
      </c>
      <c r="N140" s="227" t="s">
        <v>208</v>
      </c>
      <c r="O140" s="209" t="s">
        <v>36</v>
      </c>
      <c r="P140" s="228" t="s">
        <v>206</v>
      </c>
      <c r="Q140" s="228" t="str">
        <f t="shared" si="6"/>
        <v>138 , '0389' , '竹山支店' , 'N' , to_timestamp('2018/01/01 00:00:00' , 'yyyy/MM/dd hh24:mi:ss')</v>
      </c>
      <c r="R140" s="229" t="s">
        <v>207</v>
      </c>
      <c r="S140" s="230"/>
      <c r="T140" s="231" t="b">
        <f t="shared" si="5"/>
        <v>0</v>
      </c>
      <c r="U140" s="231" t="b">
        <f t="shared" si="5"/>
        <v>0</v>
      </c>
      <c r="V140" s="231" t="b">
        <f t="shared" si="5"/>
        <v>0</v>
      </c>
      <c r="W140" s="231" t="b">
        <f t="shared" si="5"/>
        <v>0</v>
      </c>
      <c r="X140" s="231" t="b">
        <f t="shared" si="5"/>
        <v>0</v>
      </c>
      <c r="Y140" s="230"/>
      <c r="Z140" s="231"/>
      <c r="AA140" s="232"/>
      <c r="AB140" s="231"/>
      <c r="AC140" s="231"/>
      <c r="AD140" s="232"/>
    </row>
    <row r="141" spans="8:30">
      <c r="H141" s="223">
        <v>139</v>
      </c>
      <c r="I141" s="224" t="s">
        <v>1432</v>
      </c>
      <c r="J141" s="225" t="s">
        <v>1433</v>
      </c>
      <c r="K141" s="223" t="s">
        <v>326</v>
      </c>
      <c r="L141" s="226" t="s">
        <v>455</v>
      </c>
      <c r="N141" s="227" t="s">
        <v>208</v>
      </c>
      <c r="O141" s="209" t="s">
        <v>36</v>
      </c>
      <c r="P141" s="228" t="s">
        <v>206</v>
      </c>
      <c r="Q141" s="228" t="str">
        <f t="shared" si="6"/>
        <v>139 , '0390' , '藤が丘支店' , 'N' , to_timestamp('2018/01/01 00:00:00' , 'yyyy/MM/dd hh24:mi:ss')</v>
      </c>
      <c r="R141" s="229" t="s">
        <v>207</v>
      </c>
      <c r="S141" s="230"/>
      <c r="T141" s="231" t="b">
        <f t="shared" si="5"/>
        <v>0</v>
      </c>
      <c r="U141" s="231" t="b">
        <f t="shared" si="5"/>
        <v>0</v>
      </c>
      <c r="V141" s="231" t="b">
        <f t="shared" si="5"/>
        <v>0</v>
      </c>
      <c r="W141" s="231" t="b">
        <f t="shared" si="5"/>
        <v>0</v>
      </c>
      <c r="X141" s="231" t="b">
        <f t="shared" si="5"/>
        <v>0</v>
      </c>
      <c r="Y141" s="230"/>
      <c r="Z141" s="231"/>
      <c r="AA141" s="232"/>
      <c r="AB141" s="231"/>
      <c r="AC141" s="231"/>
      <c r="AD141" s="232"/>
    </row>
    <row r="142" spans="8:30">
      <c r="H142" s="223">
        <v>140</v>
      </c>
      <c r="I142" s="224" t="s">
        <v>1434</v>
      </c>
      <c r="J142" s="225" t="s">
        <v>1435</v>
      </c>
      <c r="K142" s="223" t="s">
        <v>326</v>
      </c>
      <c r="L142" s="226" t="s">
        <v>455</v>
      </c>
      <c r="N142" s="227" t="s">
        <v>208</v>
      </c>
      <c r="O142" s="209" t="s">
        <v>36</v>
      </c>
      <c r="P142" s="228" t="s">
        <v>206</v>
      </c>
      <c r="Q142" s="228" t="str">
        <f t="shared" si="6"/>
        <v>140 , '0391' , '中山支店' , 'N' , to_timestamp('2018/01/01 00:00:00' , 'yyyy/MM/dd hh24:mi:ss')</v>
      </c>
      <c r="R142" s="229" t="s">
        <v>207</v>
      </c>
      <c r="S142" s="230"/>
      <c r="T142" s="231" t="b">
        <f t="shared" si="5"/>
        <v>0</v>
      </c>
      <c r="U142" s="231" t="b">
        <f t="shared" si="5"/>
        <v>0</v>
      </c>
      <c r="V142" s="231" t="b">
        <f t="shared" si="5"/>
        <v>0</v>
      </c>
      <c r="W142" s="231" t="b">
        <f t="shared" si="5"/>
        <v>0</v>
      </c>
      <c r="X142" s="231" t="b">
        <f t="shared" si="5"/>
        <v>0</v>
      </c>
      <c r="Y142" s="230"/>
      <c r="Z142" s="231"/>
      <c r="AA142" s="232"/>
      <c r="AB142" s="231"/>
      <c r="AC142" s="231"/>
      <c r="AD142" s="232"/>
    </row>
    <row r="143" spans="8:30">
      <c r="H143" s="223">
        <v>141</v>
      </c>
      <c r="I143" s="224" t="s">
        <v>1436</v>
      </c>
      <c r="J143" s="225" t="s">
        <v>1437</v>
      </c>
      <c r="K143" s="223" t="s">
        <v>326</v>
      </c>
      <c r="L143" s="226" t="s">
        <v>455</v>
      </c>
      <c r="N143" s="227" t="s">
        <v>208</v>
      </c>
      <c r="O143" s="209" t="s">
        <v>36</v>
      </c>
      <c r="P143" s="228" t="s">
        <v>206</v>
      </c>
      <c r="Q143" s="228" t="str">
        <f t="shared" si="6"/>
        <v>141 , '0392' , '妙蓮寺支店' , 'N' , to_timestamp('2018/01/01 00:00:00' , 'yyyy/MM/dd hh24:mi:ss')</v>
      </c>
      <c r="R143" s="229" t="s">
        <v>207</v>
      </c>
      <c r="S143" s="230"/>
      <c r="T143" s="231" t="b">
        <f t="shared" si="5"/>
        <v>0</v>
      </c>
      <c r="U143" s="231" t="b">
        <f t="shared" si="5"/>
        <v>0</v>
      </c>
      <c r="V143" s="231" t="b">
        <f t="shared" si="5"/>
        <v>0</v>
      </c>
      <c r="W143" s="231" t="b">
        <f t="shared" si="5"/>
        <v>0</v>
      </c>
      <c r="X143" s="231" t="b">
        <f t="shared" si="5"/>
        <v>0</v>
      </c>
      <c r="Y143" s="230"/>
      <c r="Z143" s="231"/>
      <c r="AA143" s="232"/>
      <c r="AB143" s="231"/>
      <c r="AC143" s="231"/>
      <c r="AD143" s="232"/>
    </row>
    <row r="144" spans="8:30">
      <c r="H144" s="223">
        <v>142</v>
      </c>
      <c r="I144" s="224" t="s">
        <v>1438</v>
      </c>
      <c r="J144" s="225" t="s">
        <v>1439</v>
      </c>
      <c r="K144" s="223" t="s">
        <v>326</v>
      </c>
      <c r="L144" s="226" t="s">
        <v>455</v>
      </c>
      <c r="N144" s="227" t="s">
        <v>208</v>
      </c>
      <c r="O144" s="209" t="s">
        <v>36</v>
      </c>
      <c r="P144" s="228" t="s">
        <v>206</v>
      </c>
      <c r="Q144" s="228" t="str">
        <f t="shared" si="6"/>
        <v>142 , '0393' , '綱島支店' , 'N' , to_timestamp('2018/01/01 00:00:00' , 'yyyy/MM/dd hh24:mi:ss')</v>
      </c>
      <c r="R144" s="229" t="s">
        <v>207</v>
      </c>
      <c r="S144" s="230"/>
      <c r="T144" s="231" t="b">
        <f t="shared" si="5"/>
        <v>0</v>
      </c>
      <c r="U144" s="231" t="b">
        <f t="shared" si="5"/>
        <v>0</v>
      </c>
      <c r="V144" s="231" t="b">
        <f t="shared" si="5"/>
        <v>0</v>
      </c>
      <c r="W144" s="231" t="b">
        <f t="shared" si="5"/>
        <v>0</v>
      </c>
      <c r="X144" s="231" t="b">
        <f t="shared" si="5"/>
        <v>0</v>
      </c>
      <c r="Y144" s="230"/>
      <c r="Z144" s="231"/>
      <c r="AA144" s="232"/>
      <c r="AB144" s="231"/>
      <c r="AC144" s="231"/>
      <c r="AD144" s="232"/>
    </row>
    <row r="145" spans="8:30">
      <c r="H145" s="223">
        <v>143</v>
      </c>
      <c r="I145" s="224" t="s">
        <v>1440</v>
      </c>
      <c r="J145" s="225" t="s">
        <v>1441</v>
      </c>
      <c r="K145" s="223" t="s">
        <v>326</v>
      </c>
      <c r="L145" s="226" t="s">
        <v>455</v>
      </c>
      <c r="N145" s="227" t="s">
        <v>208</v>
      </c>
      <c r="O145" s="209" t="s">
        <v>36</v>
      </c>
      <c r="P145" s="228" t="s">
        <v>206</v>
      </c>
      <c r="Q145" s="228" t="str">
        <f t="shared" si="6"/>
        <v>143 , '0394' , '日吉支店' , 'N' , to_timestamp('2018/01/01 00:00:00' , 'yyyy/MM/dd hh24:mi:ss')</v>
      </c>
      <c r="R145" s="229" t="s">
        <v>207</v>
      </c>
      <c r="S145" s="230"/>
      <c r="T145" s="231" t="b">
        <f t="shared" si="5"/>
        <v>0</v>
      </c>
      <c r="U145" s="231" t="b">
        <f t="shared" si="5"/>
        <v>0</v>
      </c>
      <c r="V145" s="231" t="b">
        <f t="shared" si="5"/>
        <v>0</v>
      </c>
      <c r="W145" s="231" t="b">
        <f t="shared" si="5"/>
        <v>0</v>
      </c>
      <c r="X145" s="231" t="b">
        <f t="shared" si="5"/>
        <v>0</v>
      </c>
      <c r="Y145" s="230"/>
      <c r="Z145" s="231"/>
      <c r="AA145" s="232"/>
      <c r="AB145" s="231"/>
      <c r="AC145" s="231"/>
      <c r="AD145" s="232"/>
    </row>
    <row r="146" spans="8:30">
      <c r="H146" s="223">
        <v>144</v>
      </c>
      <c r="I146" s="224" t="s">
        <v>1442</v>
      </c>
      <c r="J146" s="225" t="s">
        <v>1443</v>
      </c>
      <c r="K146" s="223" t="s">
        <v>326</v>
      </c>
      <c r="L146" s="226" t="s">
        <v>455</v>
      </c>
      <c r="N146" s="227" t="s">
        <v>208</v>
      </c>
      <c r="O146" s="209" t="s">
        <v>36</v>
      </c>
      <c r="P146" s="228" t="s">
        <v>206</v>
      </c>
      <c r="Q146" s="228" t="str">
        <f t="shared" si="6"/>
        <v>144 , '0395' , '菊名支店' , 'N' , to_timestamp('2018/01/01 00:00:00' , 'yyyy/MM/dd hh24:mi:ss')</v>
      </c>
      <c r="R146" s="229" t="s">
        <v>207</v>
      </c>
      <c r="S146" s="230"/>
      <c r="T146" s="231" t="b">
        <f t="shared" si="5"/>
        <v>0</v>
      </c>
      <c r="U146" s="231" t="b">
        <f t="shared" si="5"/>
        <v>0</v>
      </c>
      <c r="V146" s="231" t="b">
        <f t="shared" si="5"/>
        <v>0</v>
      </c>
      <c r="W146" s="231" t="b">
        <f t="shared" si="5"/>
        <v>0</v>
      </c>
      <c r="X146" s="231" t="b">
        <f t="shared" si="5"/>
        <v>0</v>
      </c>
      <c r="Y146" s="230"/>
      <c r="Z146" s="231"/>
      <c r="AA146" s="232"/>
      <c r="AB146" s="231"/>
      <c r="AC146" s="231"/>
      <c r="AD146" s="232"/>
    </row>
    <row r="147" spans="8:30">
      <c r="H147" s="223">
        <v>145</v>
      </c>
      <c r="I147" s="224" t="s">
        <v>1444</v>
      </c>
      <c r="J147" s="225" t="s">
        <v>1445</v>
      </c>
      <c r="K147" s="223" t="s">
        <v>326</v>
      </c>
      <c r="L147" s="226" t="s">
        <v>455</v>
      </c>
      <c r="N147" s="227" t="s">
        <v>208</v>
      </c>
      <c r="O147" s="209" t="s">
        <v>36</v>
      </c>
      <c r="P147" s="228" t="s">
        <v>206</v>
      </c>
      <c r="Q147" s="228" t="str">
        <f t="shared" si="6"/>
        <v>145 , '0396' , '長津田支店' , 'N' , to_timestamp('2018/01/01 00:00:00' , 'yyyy/MM/dd hh24:mi:ss')</v>
      </c>
      <c r="R147" s="229" t="s">
        <v>207</v>
      </c>
      <c r="S147" s="230"/>
      <c r="T147" s="231" t="b">
        <f t="shared" si="5"/>
        <v>0</v>
      </c>
      <c r="U147" s="231" t="b">
        <f t="shared" si="5"/>
        <v>0</v>
      </c>
      <c r="V147" s="231" t="b">
        <f t="shared" si="5"/>
        <v>0</v>
      </c>
      <c r="W147" s="231" t="b">
        <f t="shared" si="5"/>
        <v>0</v>
      </c>
      <c r="X147" s="231" t="b">
        <f t="shared" si="5"/>
        <v>0</v>
      </c>
      <c r="Y147" s="230"/>
      <c r="Z147" s="231"/>
      <c r="AA147" s="232"/>
      <c r="AB147" s="231"/>
      <c r="AC147" s="231"/>
      <c r="AD147" s="232"/>
    </row>
    <row r="148" spans="8:30">
      <c r="H148" s="223">
        <v>146</v>
      </c>
      <c r="I148" s="224" t="s">
        <v>1446</v>
      </c>
      <c r="J148" s="225" t="s">
        <v>1447</v>
      </c>
      <c r="K148" s="223" t="s">
        <v>326</v>
      </c>
      <c r="L148" s="226" t="s">
        <v>455</v>
      </c>
      <c r="N148" s="227" t="s">
        <v>208</v>
      </c>
      <c r="O148" s="209" t="s">
        <v>36</v>
      </c>
      <c r="P148" s="228" t="s">
        <v>206</v>
      </c>
      <c r="Q148" s="228" t="str">
        <f t="shared" si="6"/>
        <v>146 , '0397' , 'たまプラーザ支店' , 'N' , to_timestamp('2018/01/01 00:00:00' , 'yyyy/MM/dd hh24:mi:ss')</v>
      </c>
      <c r="R148" s="229" t="s">
        <v>207</v>
      </c>
      <c r="S148" s="230"/>
      <c r="T148" s="231" t="b">
        <f t="shared" si="5"/>
        <v>0</v>
      </c>
      <c r="U148" s="231" t="b">
        <f t="shared" si="5"/>
        <v>0</v>
      </c>
      <c r="V148" s="231" t="b">
        <f t="shared" si="5"/>
        <v>0</v>
      </c>
      <c r="W148" s="231" t="b">
        <f t="shared" si="5"/>
        <v>0</v>
      </c>
      <c r="X148" s="231" t="b">
        <f t="shared" si="5"/>
        <v>0</v>
      </c>
      <c r="Y148" s="230"/>
      <c r="Z148" s="231"/>
      <c r="AA148" s="232"/>
      <c r="AB148" s="231"/>
      <c r="AC148" s="231"/>
      <c r="AD148" s="232"/>
    </row>
    <row r="149" spans="8:30">
      <c r="H149" s="223">
        <v>147</v>
      </c>
      <c r="I149" s="224" t="s">
        <v>1448</v>
      </c>
      <c r="J149" s="225" t="s">
        <v>1449</v>
      </c>
      <c r="K149" s="223" t="s">
        <v>326</v>
      </c>
      <c r="L149" s="226" t="s">
        <v>455</v>
      </c>
      <c r="N149" s="227" t="s">
        <v>208</v>
      </c>
      <c r="O149" s="209" t="s">
        <v>36</v>
      </c>
      <c r="P149" s="228" t="s">
        <v>206</v>
      </c>
      <c r="Q149" s="228" t="str">
        <f t="shared" si="6"/>
        <v>147 , '0398' , '大倉山支店' , 'N' , to_timestamp('2018/01/01 00:00:00' , 'yyyy/MM/dd hh24:mi:ss')</v>
      </c>
      <c r="R149" s="229" t="s">
        <v>207</v>
      </c>
      <c r="S149" s="230"/>
      <c r="T149" s="231" t="b">
        <f t="shared" si="5"/>
        <v>0</v>
      </c>
      <c r="U149" s="231" t="b">
        <f t="shared" si="5"/>
        <v>0</v>
      </c>
      <c r="V149" s="231" t="b">
        <f t="shared" si="5"/>
        <v>0</v>
      </c>
      <c r="W149" s="231" t="b">
        <f t="shared" si="5"/>
        <v>0</v>
      </c>
      <c r="X149" s="231" t="b">
        <f t="shared" si="5"/>
        <v>0</v>
      </c>
      <c r="Y149" s="230"/>
      <c r="Z149" s="231"/>
      <c r="AA149" s="232"/>
      <c r="AB149" s="231"/>
      <c r="AC149" s="231"/>
      <c r="AD149" s="232"/>
    </row>
    <row r="150" spans="8:30">
      <c r="H150" s="223">
        <v>148</v>
      </c>
      <c r="I150" s="224" t="s">
        <v>1450</v>
      </c>
      <c r="J150" s="225" t="s">
        <v>1451</v>
      </c>
      <c r="K150" s="223" t="s">
        <v>326</v>
      </c>
      <c r="L150" s="226" t="s">
        <v>455</v>
      </c>
      <c r="N150" s="227" t="s">
        <v>208</v>
      </c>
      <c r="O150" s="209" t="s">
        <v>36</v>
      </c>
      <c r="P150" s="228" t="s">
        <v>206</v>
      </c>
      <c r="Q150" s="228" t="str">
        <f t="shared" si="6"/>
        <v>148 , '0411' , '渕野辺支店' , 'N' , to_timestamp('2018/01/01 00:00:00' , 'yyyy/MM/dd hh24:mi:ss')</v>
      </c>
      <c r="R150" s="229" t="s">
        <v>207</v>
      </c>
      <c r="S150" s="230"/>
      <c r="T150" s="231" t="b">
        <f t="shared" si="5"/>
        <v>0</v>
      </c>
      <c r="U150" s="231" t="b">
        <f t="shared" si="5"/>
        <v>0</v>
      </c>
      <c r="V150" s="231" t="b">
        <f t="shared" si="5"/>
        <v>0</v>
      </c>
      <c r="W150" s="231" t="b">
        <f t="shared" si="5"/>
        <v>0</v>
      </c>
      <c r="X150" s="231" t="b">
        <f t="shared" si="5"/>
        <v>0</v>
      </c>
      <c r="Y150" s="230"/>
      <c r="Z150" s="231"/>
      <c r="AA150" s="232"/>
      <c r="AB150" s="231"/>
      <c r="AC150" s="231"/>
      <c r="AD150" s="232"/>
    </row>
    <row r="151" spans="8:30">
      <c r="H151" s="223">
        <v>149</v>
      </c>
      <c r="I151" s="224" t="s">
        <v>1452</v>
      </c>
      <c r="J151" s="225" t="s">
        <v>1453</v>
      </c>
      <c r="K151" s="223" t="s">
        <v>326</v>
      </c>
      <c r="L151" s="226" t="s">
        <v>455</v>
      </c>
      <c r="N151" s="227" t="s">
        <v>208</v>
      </c>
      <c r="O151" s="209" t="s">
        <v>36</v>
      </c>
      <c r="P151" s="228" t="s">
        <v>206</v>
      </c>
      <c r="Q151" s="228" t="str">
        <f t="shared" si="6"/>
        <v>149 , '0412' , '上溝支店' , 'N' , to_timestamp('2018/01/01 00:00:00' , 'yyyy/MM/dd hh24:mi:ss')</v>
      </c>
      <c r="R151" s="229" t="s">
        <v>207</v>
      </c>
      <c r="S151" s="230"/>
      <c r="T151" s="231" t="b">
        <f t="shared" si="5"/>
        <v>0</v>
      </c>
      <c r="U151" s="231" t="b">
        <f t="shared" si="5"/>
        <v>0</v>
      </c>
      <c r="V151" s="231" t="b">
        <f t="shared" si="5"/>
        <v>0</v>
      </c>
      <c r="W151" s="231" t="b">
        <f t="shared" si="5"/>
        <v>0</v>
      </c>
      <c r="X151" s="231" t="b">
        <f t="shared" si="5"/>
        <v>0</v>
      </c>
      <c r="Y151" s="230"/>
      <c r="Z151" s="231"/>
      <c r="AA151" s="232"/>
      <c r="AB151" s="231"/>
      <c r="AC151" s="231"/>
      <c r="AD151" s="232"/>
    </row>
    <row r="152" spans="8:30">
      <c r="H152" s="223">
        <v>150</v>
      </c>
      <c r="I152" s="224" t="s">
        <v>1454</v>
      </c>
      <c r="J152" s="225" t="s">
        <v>1455</v>
      </c>
      <c r="K152" s="223" t="s">
        <v>326</v>
      </c>
      <c r="L152" s="226" t="s">
        <v>455</v>
      </c>
      <c r="N152" s="227" t="s">
        <v>208</v>
      </c>
      <c r="O152" s="209" t="s">
        <v>36</v>
      </c>
      <c r="P152" s="228" t="s">
        <v>206</v>
      </c>
      <c r="Q152" s="228" t="str">
        <f t="shared" si="6"/>
        <v>150 , '0413' , '橋本支店' , 'N' , to_timestamp('2018/01/01 00:00:00' , 'yyyy/MM/dd hh24:mi:ss')</v>
      </c>
      <c r="R152" s="229" t="s">
        <v>207</v>
      </c>
      <c r="S152" s="230"/>
      <c r="T152" s="231" t="b">
        <f t="shared" si="5"/>
        <v>0</v>
      </c>
      <c r="U152" s="231" t="b">
        <f t="shared" si="5"/>
        <v>0</v>
      </c>
      <c r="V152" s="231" t="b">
        <f t="shared" si="5"/>
        <v>0</v>
      </c>
      <c r="W152" s="231" t="b">
        <f t="shared" si="5"/>
        <v>0</v>
      </c>
      <c r="X152" s="231" t="b">
        <f t="shared" si="5"/>
        <v>0</v>
      </c>
      <c r="Y152" s="230"/>
      <c r="Z152" s="231"/>
      <c r="AA152" s="232"/>
      <c r="AB152" s="231"/>
      <c r="AC152" s="231"/>
      <c r="AD152" s="232"/>
    </row>
    <row r="153" spans="8:30">
      <c r="H153" s="223">
        <v>151</v>
      </c>
      <c r="I153" s="224" t="s">
        <v>1456</v>
      </c>
      <c r="J153" s="225" t="s">
        <v>1457</v>
      </c>
      <c r="K153" s="223" t="s">
        <v>326</v>
      </c>
      <c r="L153" s="226" t="s">
        <v>455</v>
      </c>
      <c r="N153" s="227" t="s">
        <v>208</v>
      </c>
      <c r="O153" s="209" t="s">
        <v>36</v>
      </c>
      <c r="P153" s="228" t="s">
        <v>206</v>
      </c>
      <c r="Q153" s="228" t="str">
        <f t="shared" si="6"/>
        <v>151 , '0414' , '相模大野支店' , 'N' , to_timestamp('2018/01/01 00:00:00' , 'yyyy/MM/dd hh24:mi:ss')</v>
      </c>
      <c r="R153" s="229" t="s">
        <v>207</v>
      </c>
      <c r="S153" s="230"/>
      <c r="T153" s="231" t="b">
        <f t="shared" si="5"/>
        <v>0</v>
      </c>
      <c r="U153" s="231" t="b">
        <f t="shared" si="5"/>
        <v>0</v>
      </c>
      <c r="V153" s="231" t="b">
        <f t="shared" si="5"/>
        <v>0</v>
      </c>
      <c r="W153" s="231" t="b">
        <f t="shared" si="5"/>
        <v>0</v>
      </c>
      <c r="X153" s="231" t="b">
        <f t="shared" si="5"/>
        <v>0</v>
      </c>
      <c r="Y153" s="230"/>
      <c r="Z153" s="231"/>
      <c r="AA153" s="232"/>
      <c r="AB153" s="231"/>
      <c r="AC153" s="231"/>
      <c r="AD153" s="232"/>
    </row>
    <row r="154" spans="8:30">
      <c r="H154" s="223">
        <v>152</v>
      </c>
      <c r="I154" s="224" t="s">
        <v>1458</v>
      </c>
      <c r="J154" s="225" t="s">
        <v>1459</v>
      </c>
      <c r="K154" s="223" t="s">
        <v>326</v>
      </c>
      <c r="L154" s="226" t="s">
        <v>455</v>
      </c>
      <c r="N154" s="227" t="s">
        <v>208</v>
      </c>
      <c r="O154" s="209" t="s">
        <v>36</v>
      </c>
      <c r="P154" s="228" t="s">
        <v>206</v>
      </c>
      <c r="Q154" s="228" t="str">
        <f t="shared" si="6"/>
        <v>152 , '0415' , '相模原駅前支店' , 'N' , to_timestamp('2018/01/01 00:00:00' , 'yyyy/MM/dd hh24:mi:ss')</v>
      </c>
      <c r="R154" s="229" t="s">
        <v>207</v>
      </c>
      <c r="S154" s="230"/>
      <c r="T154" s="231" t="b">
        <f t="shared" si="5"/>
        <v>0</v>
      </c>
      <c r="U154" s="231" t="b">
        <f t="shared" si="5"/>
        <v>0</v>
      </c>
      <c r="V154" s="231" t="b">
        <f t="shared" si="5"/>
        <v>0</v>
      </c>
      <c r="W154" s="231" t="b">
        <f t="shared" si="5"/>
        <v>0</v>
      </c>
      <c r="X154" s="231" t="b">
        <f t="shared" si="5"/>
        <v>0</v>
      </c>
      <c r="Y154" s="230"/>
      <c r="Z154" s="231"/>
      <c r="AA154" s="232"/>
      <c r="AB154" s="231"/>
      <c r="AC154" s="231"/>
      <c r="AD154" s="232"/>
    </row>
    <row r="155" spans="8:30">
      <c r="H155" s="223">
        <v>153</v>
      </c>
      <c r="I155" s="224" t="s">
        <v>1460</v>
      </c>
      <c r="J155" s="225" t="s">
        <v>1461</v>
      </c>
      <c r="K155" s="223" t="s">
        <v>326</v>
      </c>
      <c r="L155" s="226" t="s">
        <v>455</v>
      </c>
      <c r="N155" s="227" t="s">
        <v>208</v>
      </c>
      <c r="O155" s="209" t="s">
        <v>36</v>
      </c>
      <c r="P155" s="228" t="s">
        <v>206</v>
      </c>
      <c r="Q155" s="228" t="str">
        <f t="shared" si="6"/>
        <v>153 , '0416' , '相武台北支店' , 'N' , to_timestamp('2018/01/01 00:00:00' , 'yyyy/MM/dd hh24:mi:ss')</v>
      </c>
      <c r="R155" s="229" t="s">
        <v>207</v>
      </c>
      <c r="S155" s="230"/>
      <c r="T155" s="231" t="b">
        <f t="shared" si="5"/>
        <v>0</v>
      </c>
      <c r="U155" s="231" t="b">
        <f t="shared" si="5"/>
        <v>0</v>
      </c>
      <c r="V155" s="231" t="b">
        <f t="shared" si="5"/>
        <v>0</v>
      </c>
      <c r="W155" s="231" t="b">
        <f t="shared" si="5"/>
        <v>0</v>
      </c>
      <c r="X155" s="231" t="b">
        <f t="shared" si="5"/>
        <v>0</v>
      </c>
      <c r="Y155" s="230"/>
      <c r="Z155" s="231"/>
      <c r="AA155" s="232"/>
      <c r="AB155" s="231"/>
      <c r="AC155" s="231"/>
      <c r="AD155" s="232"/>
    </row>
    <row r="156" spans="8:30">
      <c r="H156" s="223">
        <v>154</v>
      </c>
      <c r="I156" s="224" t="s">
        <v>1462</v>
      </c>
      <c r="J156" s="225" t="s">
        <v>1463</v>
      </c>
      <c r="K156" s="223" t="s">
        <v>326</v>
      </c>
      <c r="L156" s="226" t="s">
        <v>455</v>
      </c>
      <c r="N156" s="227" t="s">
        <v>208</v>
      </c>
      <c r="O156" s="209" t="s">
        <v>36</v>
      </c>
      <c r="P156" s="228" t="s">
        <v>206</v>
      </c>
      <c r="Q156" s="228" t="str">
        <f t="shared" si="6"/>
        <v>154 , '0417' , '古淵支店' , 'N' , to_timestamp('2018/01/01 00:00:00' , 'yyyy/MM/dd hh24:mi:ss')</v>
      </c>
      <c r="R156" s="229" t="s">
        <v>207</v>
      </c>
      <c r="S156" s="230"/>
      <c r="T156" s="231" t="b">
        <f t="shared" si="5"/>
        <v>0</v>
      </c>
      <c r="U156" s="231" t="b">
        <f t="shared" si="5"/>
        <v>0</v>
      </c>
      <c r="V156" s="231" t="b">
        <f t="shared" si="5"/>
        <v>0</v>
      </c>
      <c r="W156" s="231" t="b">
        <f t="shared" si="5"/>
        <v>0</v>
      </c>
      <c r="X156" s="231" t="b">
        <f t="shared" si="5"/>
        <v>0</v>
      </c>
      <c r="Y156" s="230"/>
      <c r="Z156" s="231"/>
      <c r="AA156" s="232"/>
      <c r="AB156" s="231"/>
      <c r="AC156" s="231"/>
      <c r="AD156" s="232"/>
    </row>
    <row r="157" spans="8:30">
      <c r="H157" s="223">
        <v>155</v>
      </c>
      <c r="I157" s="224" t="s">
        <v>1464</v>
      </c>
      <c r="J157" s="225" t="s">
        <v>1465</v>
      </c>
      <c r="K157" s="223" t="s">
        <v>326</v>
      </c>
      <c r="L157" s="226" t="s">
        <v>455</v>
      </c>
      <c r="N157" s="227" t="s">
        <v>208</v>
      </c>
      <c r="O157" s="209" t="s">
        <v>36</v>
      </c>
      <c r="P157" s="228" t="s">
        <v>206</v>
      </c>
      <c r="Q157" s="228" t="str">
        <f t="shared" si="6"/>
        <v>155 , '0418' , '東林間支店' , 'N' , to_timestamp('2018/01/01 00:00:00' , 'yyyy/MM/dd hh24:mi:ss')</v>
      </c>
      <c r="R157" s="229" t="s">
        <v>207</v>
      </c>
      <c r="S157" s="230"/>
      <c r="T157" s="231" t="b">
        <f t="shared" si="5"/>
        <v>0</v>
      </c>
      <c r="U157" s="231" t="b">
        <f t="shared" si="5"/>
        <v>0</v>
      </c>
      <c r="V157" s="231" t="b">
        <f t="shared" si="5"/>
        <v>0</v>
      </c>
      <c r="W157" s="231" t="b">
        <f t="shared" si="5"/>
        <v>0</v>
      </c>
      <c r="X157" s="231" t="b">
        <f t="shared" si="5"/>
        <v>0</v>
      </c>
      <c r="Y157" s="230"/>
      <c r="Z157" s="231"/>
      <c r="AA157" s="232"/>
      <c r="AB157" s="231"/>
      <c r="AC157" s="231"/>
      <c r="AD157" s="232"/>
    </row>
    <row r="158" spans="8:30">
      <c r="H158" s="223">
        <v>156</v>
      </c>
      <c r="I158" s="224" t="s">
        <v>1466</v>
      </c>
      <c r="J158" s="225" t="s">
        <v>1467</v>
      </c>
      <c r="K158" s="223" t="s">
        <v>326</v>
      </c>
      <c r="L158" s="226" t="s">
        <v>455</v>
      </c>
      <c r="N158" s="227" t="s">
        <v>208</v>
      </c>
      <c r="O158" s="209" t="s">
        <v>36</v>
      </c>
      <c r="P158" s="228" t="s">
        <v>206</v>
      </c>
      <c r="Q158" s="228" t="str">
        <f t="shared" si="6"/>
        <v>156 , '0421' , '中野支店' , 'N' , to_timestamp('2018/01/01 00:00:00' , 'yyyy/MM/dd hh24:mi:ss')</v>
      </c>
      <c r="R158" s="229" t="s">
        <v>207</v>
      </c>
      <c r="S158" s="230"/>
      <c r="T158" s="231" t="b">
        <f t="shared" si="5"/>
        <v>0</v>
      </c>
      <c r="U158" s="231" t="b">
        <f t="shared" si="5"/>
        <v>0</v>
      </c>
      <c r="V158" s="231" t="b">
        <f t="shared" si="5"/>
        <v>0</v>
      </c>
      <c r="W158" s="231" t="b">
        <f t="shared" si="5"/>
        <v>0</v>
      </c>
      <c r="X158" s="231" t="b">
        <f t="shared" si="5"/>
        <v>0</v>
      </c>
      <c r="Y158" s="230"/>
      <c r="Z158" s="231"/>
      <c r="AA158" s="232"/>
      <c r="AB158" s="231"/>
      <c r="AC158" s="231"/>
      <c r="AD158" s="232"/>
    </row>
    <row r="159" spans="8:30">
      <c r="H159" s="223">
        <v>157</v>
      </c>
      <c r="I159" s="224" t="s">
        <v>1468</v>
      </c>
      <c r="J159" s="225" t="s">
        <v>1469</v>
      </c>
      <c r="K159" s="223" t="s">
        <v>326</v>
      </c>
      <c r="L159" s="226" t="s">
        <v>455</v>
      </c>
      <c r="N159" s="227" t="s">
        <v>208</v>
      </c>
      <c r="O159" s="209" t="s">
        <v>36</v>
      </c>
      <c r="P159" s="228" t="s">
        <v>206</v>
      </c>
      <c r="Q159" s="228" t="str">
        <f t="shared" si="6"/>
        <v>157 , '0432' , '愛川支店' , 'N' , to_timestamp('2018/01/01 00:00:00' , 'yyyy/MM/dd hh24:mi:ss')</v>
      </c>
      <c r="R159" s="229" t="s">
        <v>207</v>
      </c>
      <c r="S159" s="230"/>
      <c r="T159" s="231" t="b">
        <f t="shared" si="5"/>
        <v>0</v>
      </c>
      <c r="U159" s="231" t="b">
        <f t="shared" si="5"/>
        <v>0</v>
      </c>
      <c r="V159" s="231" t="b">
        <f t="shared" si="5"/>
        <v>0</v>
      </c>
      <c r="W159" s="231" t="b">
        <f t="shared" si="5"/>
        <v>0</v>
      </c>
      <c r="X159" s="231" t="b">
        <f t="shared" si="5"/>
        <v>0</v>
      </c>
      <c r="Y159" s="230"/>
      <c r="Z159" s="231"/>
      <c r="AA159" s="232"/>
      <c r="AB159" s="231"/>
      <c r="AC159" s="231"/>
      <c r="AD159" s="232"/>
    </row>
    <row r="160" spans="8:30">
      <c r="H160" s="223">
        <v>158</v>
      </c>
      <c r="I160" s="224" t="s">
        <v>1470</v>
      </c>
      <c r="J160" s="225" t="s">
        <v>1471</v>
      </c>
      <c r="K160" s="223" t="s">
        <v>326</v>
      </c>
      <c r="L160" s="226" t="s">
        <v>455</v>
      </c>
      <c r="N160" s="227" t="s">
        <v>208</v>
      </c>
      <c r="O160" s="209" t="s">
        <v>36</v>
      </c>
      <c r="P160" s="228" t="s">
        <v>206</v>
      </c>
      <c r="Q160" s="228" t="str">
        <f t="shared" si="6"/>
        <v>158 , '0441' , '座間支店' , 'N' , to_timestamp('2018/01/01 00:00:00' , 'yyyy/MM/dd hh24:mi:ss')</v>
      </c>
      <c r="R160" s="229" t="s">
        <v>207</v>
      </c>
      <c r="S160" s="230"/>
      <c r="T160" s="231" t="b">
        <f t="shared" si="5"/>
        <v>0</v>
      </c>
      <c r="U160" s="231" t="b">
        <f t="shared" si="5"/>
        <v>0</v>
      </c>
      <c r="V160" s="231" t="b">
        <f t="shared" si="5"/>
        <v>0</v>
      </c>
      <c r="W160" s="231" t="b">
        <f t="shared" si="5"/>
        <v>0</v>
      </c>
      <c r="X160" s="231" t="b">
        <f t="shared" si="5"/>
        <v>0</v>
      </c>
      <c r="Y160" s="230"/>
      <c r="Z160" s="231"/>
      <c r="AA160" s="232"/>
      <c r="AB160" s="231"/>
      <c r="AC160" s="231"/>
      <c r="AD160" s="232"/>
    </row>
    <row r="161" spans="8:30">
      <c r="H161" s="223">
        <v>159</v>
      </c>
      <c r="I161" s="224" t="s">
        <v>1472</v>
      </c>
      <c r="J161" s="225" t="s">
        <v>1473</v>
      </c>
      <c r="K161" s="223" t="s">
        <v>326</v>
      </c>
      <c r="L161" s="226" t="s">
        <v>455</v>
      </c>
      <c r="N161" s="227" t="s">
        <v>208</v>
      </c>
      <c r="O161" s="209" t="s">
        <v>36</v>
      </c>
      <c r="P161" s="228" t="s">
        <v>206</v>
      </c>
      <c r="Q161" s="228" t="str">
        <f t="shared" si="6"/>
        <v>159 , '0442' , '相模台支店' , 'N' , to_timestamp('2018/01/01 00:00:00' , 'yyyy/MM/dd hh24:mi:ss')</v>
      </c>
      <c r="R161" s="229" t="s">
        <v>207</v>
      </c>
      <c r="S161" s="230"/>
      <c r="T161" s="231" t="b">
        <f t="shared" si="5"/>
        <v>0</v>
      </c>
      <c r="U161" s="231" t="b">
        <f t="shared" si="5"/>
        <v>0</v>
      </c>
      <c r="V161" s="231" t="b">
        <f t="shared" si="5"/>
        <v>0</v>
      </c>
      <c r="W161" s="231" t="b">
        <f t="shared" si="5"/>
        <v>0</v>
      </c>
      <c r="X161" s="231" t="b">
        <f t="shared" si="5"/>
        <v>0</v>
      </c>
      <c r="Y161" s="230"/>
      <c r="Z161" s="231"/>
      <c r="AA161" s="232"/>
      <c r="AB161" s="231"/>
      <c r="AC161" s="231"/>
      <c r="AD161" s="232"/>
    </row>
    <row r="162" spans="8:30">
      <c r="H162" s="223">
        <v>160</v>
      </c>
      <c r="I162" s="224" t="s">
        <v>1474</v>
      </c>
      <c r="J162" s="225" t="s">
        <v>1475</v>
      </c>
      <c r="K162" s="223" t="s">
        <v>326</v>
      </c>
      <c r="L162" s="226" t="s">
        <v>455</v>
      </c>
      <c r="N162" s="227" t="s">
        <v>208</v>
      </c>
      <c r="O162" s="209" t="s">
        <v>36</v>
      </c>
      <c r="P162" s="228" t="s">
        <v>206</v>
      </c>
      <c r="Q162" s="228" t="str">
        <f t="shared" si="6"/>
        <v>160 , '0443' , '南海老名支店' , 'N' , to_timestamp('2018/01/01 00:00:00' , 'yyyy/MM/dd hh24:mi:ss')</v>
      </c>
      <c r="R162" s="229" t="s">
        <v>207</v>
      </c>
      <c r="S162" s="230"/>
      <c r="T162" s="231" t="b">
        <f t="shared" si="5"/>
        <v>0</v>
      </c>
      <c r="U162" s="231" t="b">
        <f t="shared" si="5"/>
        <v>0</v>
      </c>
      <c r="V162" s="231" t="b">
        <f t="shared" si="5"/>
        <v>0</v>
      </c>
      <c r="W162" s="231" t="b">
        <f t="shared" si="5"/>
        <v>0</v>
      </c>
      <c r="X162" s="231" t="b">
        <f t="shared" si="5"/>
        <v>0</v>
      </c>
      <c r="Y162" s="230"/>
      <c r="Z162" s="231"/>
      <c r="AA162" s="232"/>
      <c r="AB162" s="231"/>
      <c r="AC162" s="231"/>
      <c r="AD162" s="232"/>
    </row>
    <row r="163" spans="8:30">
      <c r="H163" s="223">
        <v>161</v>
      </c>
      <c r="I163" s="224" t="s">
        <v>1476</v>
      </c>
      <c r="J163" s="225" t="s">
        <v>1477</v>
      </c>
      <c r="K163" s="223" t="s">
        <v>326</v>
      </c>
      <c r="L163" s="226" t="s">
        <v>455</v>
      </c>
      <c r="N163" s="227" t="s">
        <v>208</v>
      </c>
      <c r="O163" s="209" t="s">
        <v>36</v>
      </c>
      <c r="P163" s="228" t="s">
        <v>206</v>
      </c>
      <c r="Q163" s="228" t="str">
        <f t="shared" si="6"/>
        <v>161 , '0445' , '海老名支店' , 'N' , to_timestamp('2018/01/01 00:00:00' , 'yyyy/MM/dd hh24:mi:ss')</v>
      </c>
      <c r="R163" s="229" t="s">
        <v>207</v>
      </c>
      <c r="S163" s="230"/>
      <c r="T163" s="231" t="b">
        <f t="shared" si="5"/>
        <v>0</v>
      </c>
      <c r="U163" s="231" t="b">
        <f t="shared" si="5"/>
        <v>0</v>
      </c>
      <c r="V163" s="231" t="b">
        <f t="shared" si="5"/>
        <v>0</v>
      </c>
      <c r="W163" s="231" t="b">
        <f t="shared" si="5"/>
        <v>0</v>
      </c>
      <c r="X163" s="231" t="b">
        <f t="shared" si="5"/>
        <v>0</v>
      </c>
      <c r="Y163" s="230"/>
      <c r="Z163" s="231"/>
      <c r="AA163" s="232"/>
      <c r="AB163" s="231"/>
      <c r="AC163" s="231"/>
      <c r="AD163" s="232"/>
    </row>
    <row r="164" spans="8:30">
      <c r="H164" s="223">
        <v>162</v>
      </c>
      <c r="I164" s="224" t="s">
        <v>1478</v>
      </c>
      <c r="J164" s="225" t="s">
        <v>1479</v>
      </c>
      <c r="K164" s="223" t="s">
        <v>326</v>
      </c>
      <c r="L164" s="226" t="s">
        <v>455</v>
      </c>
      <c r="N164" s="227" t="s">
        <v>208</v>
      </c>
      <c r="O164" s="209" t="s">
        <v>36</v>
      </c>
      <c r="P164" s="228" t="s">
        <v>206</v>
      </c>
      <c r="Q164" s="228" t="str">
        <f t="shared" si="6"/>
        <v>162 , '0446' , '座間駅前支店' , 'N' , to_timestamp('2018/01/01 00:00:00' , 'yyyy/MM/dd hh24:mi:ss')</v>
      </c>
      <c r="R164" s="229" t="s">
        <v>207</v>
      </c>
      <c r="S164" s="230"/>
      <c r="T164" s="231" t="b">
        <f t="shared" si="5"/>
        <v>0</v>
      </c>
      <c r="U164" s="231" t="b">
        <f t="shared" si="5"/>
        <v>0</v>
      </c>
      <c r="V164" s="231" t="b">
        <f t="shared" si="5"/>
        <v>0</v>
      </c>
      <c r="W164" s="231" t="b">
        <f t="shared" si="5"/>
        <v>0</v>
      </c>
      <c r="X164" s="231" t="b">
        <f t="shared" si="5"/>
        <v>0</v>
      </c>
      <c r="Y164" s="230"/>
      <c r="Z164" s="231"/>
      <c r="AA164" s="232"/>
      <c r="AB164" s="231"/>
      <c r="AC164" s="231"/>
      <c r="AD164" s="232"/>
    </row>
    <row r="165" spans="8:30">
      <c r="H165" s="223">
        <v>163</v>
      </c>
      <c r="I165" s="224" t="s">
        <v>1480</v>
      </c>
      <c r="J165" s="225" t="s">
        <v>1481</v>
      </c>
      <c r="K165" s="223" t="s">
        <v>326</v>
      </c>
      <c r="L165" s="226" t="s">
        <v>455</v>
      </c>
      <c r="N165" s="227" t="s">
        <v>208</v>
      </c>
      <c r="O165" s="209" t="s">
        <v>36</v>
      </c>
      <c r="P165" s="228" t="s">
        <v>206</v>
      </c>
      <c r="Q165" s="228" t="str">
        <f t="shared" si="6"/>
        <v>163 , '0451' , '厚木支店' , 'N' , to_timestamp('2018/01/01 00:00:00' , 'yyyy/MM/dd hh24:mi:ss')</v>
      </c>
      <c r="R165" s="229" t="s">
        <v>207</v>
      </c>
      <c r="S165" s="230"/>
      <c r="T165" s="231" t="b">
        <f t="shared" si="5"/>
        <v>0</v>
      </c>
      <c r="U165" s="231" t="b">
        <f t="shared" si="5"/>
        <v>0</v>
      </c>
      <c r="V165" s="231" t="b">
        <f t="shared" si="5"/>
        <v>0</v>
      </c>
      <c r="W165" s="231" t="b">
        <f t="shared" si="5"/>
        <v>0</v>
      </c>
      <c r="X165" s="231" t="b">
        <f t="shared" si="5"/>
        <v>0</v>
      </c>
      <c r="Y165" s="230"/>
      <c r="Z165" s="231"/>
      <c r="AA165" s="232"/>
      <c r="AB165" s="231"/>
      <c r="AC165" s="231"/>
      <c r="AD165" s="232"/>
    </row>
    <row r="166" spans="8:30">
      <c r="H166" s="223">
        <v>164</v>
      </c>
      <c r="I166" s="224" t="s">
        <v>1482</v>
      </c>
      <c r="J166" s="225" t="s">
        <v>1483</v>
      </c>
      <c r="K166" s="223" t="s">
        <v>326</v>
      </c>
      <c r="L166" s="226" t="s">
        <v>455</v>
      </c>
      <c r="N166" s="227" t="s">
        <v>208</v>
      </c>
      <c r="O166" s="209" t="s">
        <v>36</v>
      </c>
      <c r="P166" s="228" t="s">
        <v>206</v>
      </c>
      <c r="Q166" s="228" t="str">
        <f t="shared" si="6"/>
        <v>164 , '0452' , '緑ヶ丘支店' , 'N' , to_timestamp('2018/01/01 00:00:00' , 'yyyy/MM/dd hh24:mi:ss')</v>
      </c>
      <c r="R166" s="229" t="s">
        <v>207</v>
      </c>
      <c r="S166" s="230"/>
      <c r="T166" s="231" t="b">
        <f t="shared" si="5"/>
        <v>0</v>
      </c>
      <c r="U166" s="231" t="b">
        <f t="shared" si="5"/>
        <v>0</v>
      </c>
      <c r="V166" s="231" t="b">
        <f t="shared" si="5"/>
        <v>0</v>
      </c>
      <c r="W166" s="231" t="b">
        <f t="shared" si="5"/>
        <v>0</v>
      </c>
      <c r="X166" s="231" t="b">
        <f t="shared" si="5"/>
        <v>0</v>
      </c>
      <c r="Y166" s="230"/>
      <c r="Z166" s="231"/>
      <c r="AA166" s="232"/>
      <c r="AB166" s="231"/>
      <c r="AC166" s="231"/>
      <c r="AD166" s="232"/>
    </row>
    <row r="167" spans="8:30">
      <c r="H167" s="223">
        <v>165</v>
      </c>
      <c r="I167" s="224" t="s">
        <v>1484</v>
      </c>
      <c r="J167" s="225" t="s">
        <v>1485</v>
      </c>
      <c r="K167" s="223" t="s">
        <v>326</v>
      </c>
      <c r="L167" s="226" t="s">
        <v>455</v>
      </c>
      <c r="N167" s="227" t="s">
        <v>208</v>
      </c>
      <c r="O167" s="209" t="s">
        <v>36</v>
      </c>
      <c r="P167" s="228" t="s">
        <v>206</v>
      </c>
      <c r="Q167" s="228" t="str">
        <f t="shared" si="6"/>
        <v>165 , '0453' , 'さがみ野支店' , 'N' , to_timestamp('2018/01/01 00:00:00' , 'yyyy/MM/dd hh24:mi:ss')</v>
      </c>
      <c r="R167" s="229" t="s">
        <v>207</v>
      </c>
      <c r="S167" s="230"/>
      <c r="T167" s="231" t="b">
        <f t="shared" si="5"/>
        <v>0</v>
      </c>
      <c r="U167" s="231" t="b">
        <f t="shared" si="5"/>
        <v>0</v>
      </c>
      <c r="V167" s="231" t="b">
        <f t="shared" si="5"/>
        <v>0</v>
      </c>
      <c r="W167" s="231" t="b">
        <f t="shared" si="5"/>
        <v>0</v>
      </c>
      <c r="X167" s="231" t="b">
        <f t="shared" si="5"/>
        <v>0</v>
      </c>
      <c r="Y167" s="230"/>
      <c r="Z167" s="231"/>
      <c r="AA167" s="232"/>
      <c r="AB167" s="231"/>
      <c r="AC167" s="231"/>
      <c r="AD167" s="232"/>
    </row>
    <row r="168" spans="8:30">
      <c r="H168" s="223">
        <v>166</v>
      </c>
      <c r="I168" s="224" t="s">
        <v>1486</v>
      </c>
      <c r="J168" s="225" t="s">
        <v>1487</v>
      </c>
      <c r="K168" s="223" t="s">
        <v>326</v>
      </c>
      <c r="L168" s="226" t="s">
        <v>455</v>
      </c>
      <c r="N168" s="227" t="s">
        <v>208</v>
      </c>
      <c r="O168" s="209" t="s">
        <v>36</v>
      </c>
      <c r="P168" s="228" t="s">
        <v>206</v>
      </c>
      <c r="Q168" s="228" t="str">
        <f t="shared" si="6"/>
        <v>166 , '0454' , '綾瀬支店' , 'N' , to_timestamp('2018/01/01 00:00:00' , 'yyyy/MM/dd hh24:mi:ss')</v>
      </c>
      <c r="R168" s="229" t="s">
        <v>207</v>
      </c>
      <c r="S168" s="230"/>
      <c r="T168" s="231" t="b">
        <f t="shared" si="5"/>
        <v>0</v>
      </c>
      <c r="U168" s="231" t="b">
        <f t="shared" si="5"/>
        <v>0</v>
      </c>
      <c r="V168" s="231" t="b">
        <f t="shared" si="5"/>
        <v>0</v>
      </c>
      <c r="W168" s="231" t="b">
        <f t="shared" si="5"/>
        <v>0</v>
      </c>
      <c r="X168" s="231" t="b">
        <f t="shared" si="5"/>
        <v>0</v>
      </c>
      <c r="Y168" s="230"/>
      <c r="Z168" s="231"/>
      <c r="AA168" s="232"/>
      <c r="AB168" s="231"/>
      <c r="AC168" s="231"/>
      <c r="AD168" s="232"/>
    </row>
    <row r="169" spans="8:30">
      <c r="H169" s="223">
        <v>167</v>
      </c>
      <c r="I169" s="224" t="s">
        <v>1488</v>
      </c>
      <c r="J169" s="225" t="s">
        <v>1489</v>
      </c>
      <c r="K169" s="223" t="s">
        <v>326</v>
      </c>
      <c r="L169" s="226" t="s">
        <v>455</v>
      </c>
      <c r="N169" s="227" t="s">
        <v>208</v>
      </c>
      <c r="O169" s="209" t="s">
        <v>36</v>
      </c>
      <c r="P169" s="228" t="s">
        <v>206</v>
      </c>
      <c r="Q169" s="228" t="str">
        <f t="shared" si="6"/>
        <v>167 , '0455' , '森の里支店' , 'N' , to_timestamp('2018/01/01 00:00:00' , 'yyyy/MM/dd hh24:mi:ss')</v>
      </c>
      <c r="R169" s="229" t="s">
        <v>207</v>
      </c>
      <c r="S169" s="230"/>
      <c r="T169" s="231" t="b">
        <f t="shared" si="5"/>
        <v>0</v>
      </c>
      <c r="U169" s="231" t="b">
        <f t="shared" si="5"/>
        <v>0</v>
      </c>
      <c r="V169" s="231" t="b">
        <f t="shared" si="5"/>
        <v>0</v>
      </c>
      <c r="W169" s="231" t="b">
        <f t="shared" si="5"/>
        <v>0</v>
      </c>
      <c r="X169" s="231" t="b">
        <f t="shared" si="5"/>
        <v>0</v>
      </c>
      <c r="Y169" s="230"/>
      <c r="Z169" s="231"/>
      <c r="AA169" s="232"/>
      <c r="AB169" s="231"/>
      <c r="AC169" s="231"/>
      <c r="AD169" s="232"/>
    </row>
    <row r="170" spans="8:30">
      <c r="H170" s="223">
        <v>168</v>
      </c>
      <c r="I170" s="224" t="s">
        <v>1490</v>
      </c>
      <c r="J170" s="225" t="s">
        <v>1491</v>
      </c>
      <c r="K170" s="223" t="s">
        <v>326</v>
      </c>
      <c r="L170" s="226" t="s">
        <v>455</v>
      </c>
      <c r="N170" s="227" t="s">
        <v>208</v>
      </c>
      <c r="O170" s="209" t="s">
        <v>36</v>
      </c>
      <c r="P170" s="228" t="s">
        <v>206</v>
      </c>
      <c r="Q170" s="228" t="str">
        <f t="shared" si="6"/>
        <v>168 , '0511' , '鎌倉支店' , 'N' , to_timestamp('2018/01/01 00:00:00' , 'yyyy/MM/dd hh24:mi:ss')</v>
      </c>
      <c r="R170" s="229" t="s">
        <v>207</v>
      </c>
      <c r="S170" s="230"/>
      <c r="T170" s="231" t="b">
        <f t="shared" si="5"/>
        <v>0</v>
      </c>
      <c r="U170" s="231" t="b">
        <f t="shared" si="5"/>
        <v>0</v>
      </c>
      <c r="V170" s="231" t="b">
        <f t="shared" si="5"/>
        <v>0</v>
      </c>
      <c r="W170" s="231" t="b">
        <f t="shared" si="5"/>
        <v>0</v>
      </c>
      <c r="X170" s="231" t="b">
        <f t="shared" si="5"/>
        <v>0</v>
      </c>
      <c r="Y170" s="230"/>
      <c r="Z170" s="231"/>
      <c r="AA170" s="232"/>
      <c r="AB170" s="231"/>
      <c r="AC170" s="231"/>
      <c r="AD170" s="232"/>
    </row>
    <row r="171" spans="8:30">
      <c r="H171" s="223">
        <v>169</v>
      </c>
      <c r="I171" s="224" t="s">
        <v>1492</v>
      </c>
      <c r="J171" s="225" t="s">
        <v>1493</v>
      </c>
      <c r="K171" s="223" t="s">
        <v>326</v>
      </c>
      <c r="L171" s="226" t="s">
        <v>455</v>
      </c>
      <c r="N171" s="227" t="s">
        <v>208</v>
      </c>
      <c r="O171" s="209" t="s">
        <v>36</v>
      </c>
      <c r="P171" s="228" t="s">
        <v>206</v>
      </c>
      <c r="Q171" s="228" t="str">
        <f t="shared" si="6"/>
        <v>169 , '0512' , '大船支店' , 'N' , to_timestamp('2018/01/01 00:00:00' , 'yyyy/MM/dd hh24:mi:ss')</v>
      </c>
      <c r="R171" s="229" t="s">
        <v>207</v>
      </c>
      <c r="S171" s="230"/>
      <c r="T171" s="231" t="b">
        <f t="shared" si="5"/>
        <v>0</v>
      </c>
      <c r="U171" s="231" t="b">
        <f t="shared" si="5"/>
        <v>0</v>
      </c>
      <c r="V171" s="231" t="b">
        <f t="shared" si="5"/>
        <v>0</v>
      </c>
      <c r="W171" s="231" t="b">
        <f t="shared" si="5"/>
        <v>0</v>
      </c>
      <c r="X171" s="231" t="b">
        <f t="shared" si="5"/>
        <v>0</v>
      </c>
      <c r="Y171" s="230"/>
      <c r="Z171" s="231"/>
      <c r="AA171" s="232"/>
      <c r="AB171" s="231"/>
      <c r="AC171" s="231"/>
      <c r="AD171" s="232"/>
    </row>
    <row r="172" spans="8:30">
      <c r="H172" s="223">
        <v>170</v>
      </c>
      <c r="I172" s="224" t="s">
        <v>1494</v>
      </c>
      <c r="J172" s="225" t="s">
        <v>1495</v>
      </c>
      <c r="K172" s="223" t="s">
        <v>326</v>
      </c>
      <c r="L172" s="226" t="s">
        <v>455</v>
      </c>
      <c r="N172" s="227" t="s">
        <v>208</v>
      </c>
      <c r="O172" s="209" t="s">
        <v>36</v>
      </c>
      <c r="P172" s="228" t="s">
        <v>206</v>
      </c>
      <c r="Q172" s="228" t="str">
        <f t="shared" si="6"/>
        <v>170 , '0521' , '逗子支店' , 'N' , to_timestamp('2018/01/01 00:00:00' , 'yyyy/MM/dd hh24:mi:ss')</v>
      </c>
      <c r="R172" s="229" t="s">
        <v>207</v>
      </c>
      <c r="S172" s="230"/>
      <c r="T172" s="231" t="b">
        <f t="shared" ref="T172:X222" si="7">IF(H172="","",EXACT(H172,Z172))</f>
        <v>0</v>
      </c>
      <c r="U172" s="231" t="b">
        <f t="shared" si="7"/>
        <v>0</v>
      </c>
      <c r="V172" s="231" t="b">
        <f t="shared" si="7"/>
        <v>0</v>
      </c>
      <c r="W172" s="231" t="b">
        <f t="shared" si="7"/>
        <v>0</v>
      </c>
      <c r="X172" s="231" t="b">
        <f t="shared" si="7"/>
        <v>0</v>
      </c>
      <c r="Y172" s="230"/>
      <c r="Z172" s="231"/>
      <c r="AA172" s="232"/>
      <c r="AB172" s="231"/>
      <c r="AC172" s="231"/>
      <c r="AD172" s="232"/>
    </row>
    <row r="173" spans="8:30">
      <c r="H173" s="223">
        <v>171</v>
      </c>
      <c r="I173" s="224" t="s">
        <v>1496</v>
      </c>
      <c r="J173" s="225" t="s">
        <v>1497</v>
      </c>
      <c r="K173" s="223" t="s">
        <v>326</v>
      </c>
      <c r="L173" s="226" t="s">
        <v>455</v>
      </c>
      <c r="N173" s="227" t="s">
        <v>208</v>
      </c>
      <c r="O173" s="209" t="s">
        <v>36</v>
      </c>
      <c r="P173" s="228" t="s">
        <v>206</v>
      </c>
      <c r="Q173" s="228" t="str">
        <f t="shared" si="6"/>
        <v>171 , '0531' , '葉山支店' , 'N' , to_timestamp('2018/01/01 00:00:00' , 'yyyy/MM/dd hh24:mi:ss')</v>
      </c>
      <c r="R173" s="229" t="s">
        <v>207</v>
      </c>
      <c r="S173" s="230"/>
      <c r="T173" s="231" t="b">
        <f t="shared" si="7"/>
        <v>0</v>
      </c>
      <c r="U173" s="231" t="b">
        <f t="shared" si="7"/>
        <v>0</v>
      </c>
      <c r="V173" s="231" t="b">
        <f t="shared" si="7"/>
        <v>0</v>
      </c>
      <c r="W173" s="231" t="b">
        <f t="shared" si="7"/>
        <v>0</v>
      </c>
      <c r="X173" s="231" t="b">
        <f t="shared" si="7"/>
        <v>0</v>
      </c>
      <c r="Y173" s="230"/>
      <c r="Z173" s="231"/>
      <c r="AA173" s="232"/>
      <c r="AB173" s="231"/>
      <c r="AC173" s="231"/>
      <c r="AD173" s="232"/>
    </row>
    <row r="174" spans="8:30">
      <c r="H174" s="223">
        <v>172</v>
      </c>
      <c r="I174" s="224" t="s">
        <v>1498</v>
      </c>
      <c r="J174" s="225" t="s">
        <v>1499</v>
      </c>
      <c r="K174" s="223" t="s">
        <v>326</v>
      </c>
      <c r="L174" s="226" t="s">
        <v>455</v>
      </c>
      <c r="N174" s="227" t="s">
        <v>208</v>
      </c>
      <c r="O174" s="209" t="s">
        <v>36</v>
      </c>
      <c r="P174" s="228" t="s">
        <v>206</v>
      </c>
      <c r="Q174" s="228" t="str">
        <f t="shared" si="6"/>
        <v>172 , '0541' , '横須賀支店' , 'N' , to_timestamp('2018/01/01 00:00:00' , 'yyyy/MM/dd hh24:mi:ss')</v>
      </c>
      <c r="R174" s="229" t="s">
        <v>207</v>
      </c>
      <c r="S174" s="230"/>
      <c r="T174" s="231" t="b">
        <f t="shared" si="7"/>
        <v>0</v>
      </c>
      <c r="U174" s="231" t="b">
        <f t="shared" si="7"/>
        <v>0</v>
      </c>
      <c r="V174" s="231" t="b">
        <f t="shared" si="7"/>
        <v>0</v>
      </c>
      <c r="W174" s="231" t="b">
        <f t="shared" si="7"/>
        <v>0</v>
      </c>
      <c r="X174" s="231" t="b">
        <f t="shared" si="7"/>
        <v>0</v>
      </c>
      <c r="Y174" s="230"/>
      <c r="Z174" s="231"/>
      <c r="AA174" s="232"/>
      <c r="AB174" s="231"/>
      <c r="AC174" s="231"/>
      <c r="AD174" s="232"/>
    </row>
    <row r="175" spans="8:30">
      <c r="H175" s="223">
        <v>173</v>
      </c>
      <c r="I175" s="224" t="s">
        <v>1500</v>
      </c>
      <c r="J175" s="225" t="s">
        <v>1501</v>
      </c>
      <c r="K175" s="223" t="s">
        <v>326</v>
      </c>
      <c r="L175" s="226" t="s">
        <v>455</v>
      </c>
      <c r="N175" s="227" t="s">
        <v>208</v>
      </c>
      <c r="O175" s="209" t="s">
        <v>36</v>
      </c>
      <c r="P175" s="228" t="s">
        <v>206</v>
      </c>
      <c r="Q175" s="228" t="str">
        <f t="shared" si="6"/>
        <v>173 , '0542' , '追浜支店' , 'N' , to_timestamp('2018/01/01 00:00:00' , 'yyyy/MM/dd hh24:mi:ss')</v>
      </c>
      <c r="R175" s="229" t="s">
        <v>207</v>
      </c>
      <c r="S175" s="230"/>
      <c r="T175" s="231" t="b">
        <f t="shared" si="7"/>
        <v>0</v>
      </c>
      <c r="U175" s="231" t="b">
        <f t="shared" si="7"/>
        <v>0</v>
      </c>
      <c r="V175" s="231" t="b">
        <f t="shared" si="7"/>
        <v>0</v>
      </c>
      <c r="W175" s="231" t="b">
        <f t="shared" si="7"/>
        <v>0</v>
      </c>
      <c r="X175" s="231" t="b">
        <f t="shared" si="7"/>
        <v>0</v>
      </c>
      <c r="Y175" s="230"/>
      <c r="Z175" s="231"/>
      <c r="AA175" s="232"/>
      <c r="AB175" s="231"/>
      <c r="AC175" s="231"/>
      <c r="AD175" s="232"/>
    </row>
    <row r="176" spans="8:30">
      <c r="H176" s="223">
        <v>174</v>
      </c>
      <c r="I176" s="224" t="s">
        <v>1502</v>
      </c>
      <c r="J176" s="225" t="s">
        <v>1503</v>
      </c>
      <c r="K176" s="223" t="s">
        <v>326</v>
      </c>
      <c r="L176" s="226" t="s">
        <v>455</v>
      </c>
      <c r="N176" s="227" t="s">
        <v>208</v>
      </c>
      <c r="O176" s="209" t="s">
        <v>36</v>
      </c>
      <c r="P176" s="228" t="s">
        <v>206</v>
      </c>
      <c r="Q176" s="228" t="str">
        <f t="shared" si="6"/>
        <v>174 , '0546' , '浦賀支店' , 'N' , to_timestamp('2018/01/01 00:00:00' , 'yyyy/MM/dd hh24:mi:ss')</v>
      </c>
      <c r="R176" s="229" t="s">
        <v>207</v>
      </c>
      <c r="S176" s="230"/>
      <c r="T176" s="231" t="b">
        <f t="shared" si="7"/>
        <v>0</v>
      </c>
      <c r="U176" s="231" t="b">
        <f t="shared" si="7"/>
        <v>0</v>
      </c>
      <c r="V176" s="231" t="b">
        <f t="shared" si="7"/>
        <v>0</v>
      </c>
      <c r="W176" s="231" t="b">
        <f t="shared" si="7"/>
        <v>0</v>
      </c>
      <c r="X176" s="231" t="b">
        <f t="shared" si="7"/>
        <v>0</v>
      </c>
      <c r="Y176" s="230"/>
      <c r="Z176" s="231"/>
      <c r="AA176" s="232"/>
      <c r="AB176" s="231"/>
      <c r="AC176" s="231"/>
      <c r="AD176" s="232"/>
    </row>
    <row r="177" spans="8:30">
      <c r="H177" s="223">
        <v>175</v>
      </c>
      <c r="I177" s="224" t="s">
        <v>1504</v>
      </c>
      <c r="J177" s="225" t="s">
        <v>1505</v>
      </c>
      <c r="K177" s="223" t="s">
        <v>326</v>
      </c>
      <c r="L177" s="226" t="s">
        <v>455</v>
      </c>
      <c r="N177" s="227" t="s">
        <v>208</v>
      </c>
      <c r="O177" s="209" t="s">
        <v>36</v>
      </c>
      <c r="P177" s="228" t="s">
        <v>206</v>
      </c>
      <c r="Q177" s="228" t="str">
        <f t="shared" si="6"/>
        <v>175 , '0547' , '衣笠支店' , 'N' , to_timestamp('2018/01/01 00:00:00' , 'yyyy/MM/dd hh24:mi:ss')</v>
      </c>
      <c r="R177" s="229" t="s">
        <v>207</v>
      </c>
      <c r="S177" s="230"/>
      <c r="T177" s="231" t="b">
        <f t="shared" si="7"/>
        <v>0</v>
      </c>
      <c r="U177" s="231" t="b">
        <f t="shared" si="7"/>
        <v>0</v>
      </c>
      <c r="V177" s="231" t="b">
        <f t="shared" si="7"/>
        <v>0</v>
      </c>
      <c r="W177" s="231" t="b">
        <f t="shared" si="7"/>
        <v>0</v>
      </c>
      <c r="X177" s="231" t="b">
        <f t="shared" si="7"/>
        <v>0</v>
      </c>
      <c r="Y177" s="230"/>
      <c r="Z177" s="231"/>
      <c r="AA177" s="232"/>
      <c r="AB177" s="231"/>
      <c r="AC177" s="231"/>
      <c r="AD177" s="232"/>
    </row>
    <row r="178" spans="8:30">
      <c r="H178" s="223">
        <v>176</v>
      </c>
      <c r="I178" s="224" t="s">
        <v>1506</v>
      </c>
      <c r="J178" s="225" t="s">
        <v>1507</v>
      </c>
      <c r="K178" s="223" t="s">
        <v>326</v>
      </c>
      <c r="L178" s="226" t="s">
        <v>455</v>
      </c>
      <c r="N178" s="227" t="s">
        <v>208</v>
      </c>
      <c r="O178" s="209" t="s">
        <v>36</v>
      </c>
      <c r="P178" s="228" t="s">
        <v>206</v>
      </c>
      <c r="Q178" s="228" t="str">
        <f t="shared" si="6"/>
        <v>176 , '0548' , '久里浜支店' , 'N' , to_timestamp('2018/01/01 00:00:00' , 'yyyy/MM/dd hh24:mi:ss')</v>
      </c>
      <c r="R178" s="229" t="s">
        <v>207</v>
      </c>
      <c r="S178" s="230"/>
      <c r="T178" s="231" t="b">
        <f t="shared" si="7"/>
        <v>0</v>
      </c>
      <c r="U178" s="231" t="b">
        <f t="shared" si="7"/>
        <v>0</v>
      </c>
      <c r="V178" s="231" t="b">
        <f t="shared" si="7"/>
        <v>0</v>
      </c>
      <c r="W178" s="231" t="b">
        <f t="shared" si="7"/>
        <v>0</v>
      </c>
      <c r="X178" s="231" t="b">
        <f t="shared" si="7"/>
        <v>0</v>
      </c>
      <c r="Y178" s="230"/>
      <c r="Z178" s="231"/>
      <c r="AA178" s="232"/>
      <c r="AB178" s="231"/>
      <c r="AC178" s="231"/>
      <c r="AD178" s="232"/>
    </row>
    <row r="179" spans="8:30">
      <c r="H179" s="223">
        <v>177</v>
      </c>
      <c r="I179" s="224" t="s">
        <v>1508</v>
      </c>
      <c r="J179" s="225" t="s">
        <v>1509</v>
      </c>
      <c r="K179" s="223" t="s">
        <v>326</v>
      </c>
      <c r="L179" s="226" t="s">
        <v>455</v>
      </c>
      <c r="N179" s="227" t="s">
        <v>208</v>
      </c>
      <c r="O179" s="209" t="s">
        <v>36</v>
      </c>
      <c r="P179" s="228" t="s">
        <v>206</v>
      </c>
      <c r="Q179" s="228" t="str">
        <f t="shared" si="6"/>
        <v>177 , '0549' , '馬堀支店' , 'N' , to_timestamp('2018/01/01 00:00:00' , 'yyyy/MM/dd hh24:mi:ss')</v>
      </c>
      <c r="R179" s="229" t="s">
        <v>207</v>
      </c>
      <c r="S179" s="230"/>
      <c r="T179" s="231" t="b">
        <f t="shared" si="7"/>
        <v>0</v>
      </c>
      <c r="U179" s="231" t="b">
        <f t="shared" si="7"/>
        <v>0</v>
      </c>
      <c r="V179" s="231" t="b">
        <f t="shared" si="7"/>
        <v>0</v>
      </c>
      <c r="W179" s="231" t="b">
        <f t="shared" si="7"/>
        <v>0</v>
      </c>
      <c r="X179" s="231" t="b">
        <f t="shared" si="7"/>
        <v>0</v>
      </c>
      <c r="Y179" s="230"/>
      <c r="Z179" s="231"/>
      <c r="AA179" s="232"/>
      <c r="AB179" s="231"/>
      <c r="AC179" s="231"/>
      <c r="AD179" s="232"/>
    </row>
    <row r="180" spans="8:30">
      <c r="H180" s="223">
        <v>178</v>
      </c>
      <c r="I180" s="224" t="s">
        <v>1510</v>
      </c>
      <c r="J180" s="225" t="s">
        <v>1511</v>
      </c>
      <c r="K180" s="223" t="s">
        <v>326</v>
      </c>
      <c r="L180" s="226" t="s">
        <v>455</v>
      </c>
      <c r="N180" s="227" t="s">
        <v>208</v>
      </c>
      <c r="O180" s="209" t="s">
        <v>36</v>
      </c>
      <c r="P180" s="228" t="s">
        <v>206</v>
      </c>
      <c r="Q180" s="228" t="str">
        <f t="shared" si="6"/>
        <v>178 , '0551' , '三崎支店' , 'N' , to_timestamp('2018/01/01 00:00:00' , 'yyyy/MM/dd hh24:mi:ss')</v>
      </c>
      <c r="R180" s="229" t="s">
        <v>207</v>
      </c>
      <c r="S180" s="230"/>
      <c r="T180" s="231" t="b">
        <f t="shared" si="7"/>
        <v>0</v>
      </c>
      <c r="U180" s="231" t="b">
        <f t="shared" si="7"/>
        <v>0</v>
      </c>
      <c r="V180" s="231" t="b">
        <f t="shared" si="7"/>
        <v>0</v>
      </c>
      <c r="W180" s="231" t="b">
        <f t="shared" si="7"/>
        <v>0</v>
      </c>
      <c r="X180" s="231" t="b">
        <f t="shared" si="7"/>
        <v>0</v>
      </c>
      <c r="Y180" s="230"/>
      <c r="Z180" s="231"/>
      <c r="AA180" s="232"/>
      <c r="AB180" s="231"/>
      <c r="AC180" s="231"/>
      <c r="AD180" s="232"/>
    </row>
    <row r="181" spans="8:30">
      <c r="H181" s="223">
        <v>179</v>
      </c>
      <c r="I181" s="224" t="s">
        <v>1512</v>
      </c>
      <c r="J181" s="225" t="s">
        <v>1513</v>
      </c>
      <c r="K181" s="223" t="s">
        <v>326</v>
      </c>
      <c r="L181" s="226" t="s">
        <v>455</v>
      </c>
      <c r="N181" s="227" t="s">
        <v>208</v>
      </c>
      <c r="O181" s="209" t="s">
        <v>36</v>
      </c>
      <c r="P181" s="228" t="s">
        <v>206</v>
      </c>
      <c r="Q181" s="228" t="str">
        <f t="shared" si="6"/>
        <v>179 , '0554' , '北久里浜支店' , 'N' , to_timestamp('2018/01/01 00:00:00' , 'yyyy/MM/dd hh24:mi:ss')</v>
      </c>
      <c r="R181" s="229" t="s">
        <v>207</v>
      </c>
      <c r="S181" s="230"/>
      <c r="T181" s="231" t="b">
        <f t="shared" si="7"/>
        <v>0</v>
      </c>
      <c r="U181" s="231" t="b">
        <f t="shared" si="7"/>
        <v>0</v>
      </c>
      <c r="V181" s="231" t="b">
        <f t="shared" si="7"/>
        <v>0</v>
      </c>
      <c r="W181" s="231" t="b">
        <f t="shared" si="7"/>
        <v>0</v>
      </c>
      <c r="X181" s="231" t="b">
        <f t="shared" si="7"/>
        <v>0</v>
      </c>
      <c r="Y181" s="230"/>
      <c r="Z181" s="231"/>
      <c r="AA181" s="232"/>
      <c r="AB181" s="231"/>
      <c r="AC181" s="231"/>
      <c r="AD181" s="232"/>
    </row>
    <row r="182" spans="8:30">
      <c r="H182" s="223">
        <v>180</v>
      </c>
      <c r="I182" s="224" t="s">
        <v>1514</v>
      </c>
      <c r="J182" s="225" t="s">
        <v>1515</v>
      </c>
      <c r="K182" s="223" t="s">
        <v>326</v>
      </c>
      <c r="L182" s="226" t="s">
        <v>455</v>
      </c>
      <c r="N182" s="227" t="s">
        <v>208</v>
      </c>
      <c r="O182" s="209" t="s">
        <v>36</v>
      </c>
      <c r="P182" s="228" t="s">
        <v>206</v>
      </c>
      <c r="Q182" s="228" t="str">
        <f t="shared" si="6"/>
        <v>180 , '0611' , '藤沢支店' , 'N' , to_timestamp('2018/01/01 00:00:00' , 'yyyy/MM/dd hh24:mi:ss')</v>
      </c>
      <c r="R182" s="229" t="s">
        <v>207</v>
      </c>
      <c r="S182" s="230"/>
      <c r="T182" s="231" t="b">
        <f t="shared" si="7"/>
        <v>0</v>
      </c>
      <c r="U182" s="231" t="b">
        <f t="shared" si="7"/>
        <v>0</v>
      </c>
      <c r="V182" s="231" t="b">
        <f t="shared" si="7"/>
        <v>0</v>
      </c>
      <c r="W182" s="231" t="b">
        <f t="shared" si="7"/>
        <v>0</v>
      </c>
      <c r="X182" s="231" t="b">
        <f t="shared" si="7"/>
        <v>0</v>
      </c>
      <c r="Y182" s="230"/>
      <c r="Z182" s="231"/>
      <c r="AA182" s="232"/>
      <c r="AB182" s="231"/>
      <c r="AC182" s="231"/>
      <c r="AD182" s="232"/>
    </row>
    <row r="183" spans="8:30">
      <c r="H183" s="223">
        <v>181</v>
      </c>
      <c r="I183" s="224" t="s">
        <v>1516</v>
      </c>
      <c r="J183" s="225" t="s">
        <v>1517</v>
      </c>
      <c r="K183" s="223" t="s">
        <v>326</v>
      </c>
      <c r="L183" s="226" t="s">
        <v>455</v>
      </c>
      <c r="N183" s="227" t="s">
        <v>208</v>
      </c>
      <c r="O183" s="209" t="s">
        <v>36</v>
      </c>
      <c r="P183" s="228" t="s">
        <v>206</v>
      </c>
      <c r="Q183" s="228" t="str">
        <f t="shared" si="6"/>
        <v>181 , '0612' , '片瀬支店' , 'N' , to_timestamp('2018/01/01 00:00:00' , 'yyyy/MM/dd hh24:mi:ss')</v>
      </c>
      <c r="R183" s="229" t="s">
        <v>207</v>
      </c>
      <c r="S183" s="230"/>
      <c r="T183" s="231" t="b">
        <f t="shared" si="7"/>
        <v>0</v>
      </c>
      <c r="U183" s="231" t="b">
        <f t="shared" si="7"/>
        <v>0</v>
      </c>
      <c r="V183" s="231" t="b">
        <f t="shared" si="7"/>
        <v>0</v>
      </c>
      <c r="W183" s="231" t="b">
        <f t="shared" si="7"/>
        <v>0</v>
      </c>
      <c r="X183" s="231" t="b">
        <f t="shared" si="7"/>
        <v>0</v>
      </c>
      <c r="Y183" s="230"/>
      <c r="Z183" s="231"/>
      <c r="AA183" s="232"/>
      <c r="AB183" s="231"/>
      <c r="AC183" s="231"/>
      <c r="AD183" s="232"/>
    </row>
    <row r="184" spans="8:30">
      <c r="H184" s="223">
        <v>182</v>
      </c>
      <c r="I184" s="224" t="s">
        <v>1518</v>
      </c>
      <c r="J184" s="225" t="s">
        <v>1519</v>
      </c>
      <c r="K184" s="223" t="s">
        <v>326</v>
      </c>
      <c r="L184" s="226" t="s">
        <v>455</v>
      </c>
      <c r="N184" s="227" t="s">
        <v>208</v>
      </c>
      <c r="O184" s="209" t="s">
        <v>36</v>
      </c>
      <c r="P184" s="228" t="s">
        <v>206</v>
      </c>
      <c r="Q184" s="228" t="str">
        <f t="shared" si="6"/>
        <v>182 , '0613' , '鵠沼支店' , 'N' , to_timestamp('2018/01/01 00:00:00' , 'yyyy/MM/dd hh24:mi:ss')</v>
      </c>
      <c r="R184" s="229" t="s">
        <v>207</v>
      </c>
      <c r="S184" s="230"/>
      <c r="T184" s="231" t="b">
        <f t="shared" si="7"/>
        <v>0</v>
      </c>
      <c r="U184" s="231" t="b">
        <f t="shared" si="7"/>
        <v>0</v>
      </c>
      <c r="V184" s="231" t="b">
        <f t="shared" si="7"/>
        <v>0</v>
      </c>
      <c r="W184" s="231" t="b">
        <f t="shared" si="7"/>
        <v>0</v>
      </c>
      <c r="X184" s="231" t="b">
        <f t="shared" si="7"/>
        <v>0</v>
      </c>
      <c r="Y184" s="230"/>
      <c r="Z184" s="231"/>
      <c r="AA184" s="232"/>
      <c r="AB184" s="231"/>
      <c r="AC184" s="231"/>
      <c r="AD184" s="232"/>
    </row>
    <row r="185" spans="8:30">
      <c r="H185" s="223">
        <v>183</v>
      </c>
      <c r="I185" s="224" t="s">
        <v>1520</v>
      </c>
      <c r="J185" s="225" t="s">
        <v>1521</v>
      </c>
      <c r="K185" s="223" t="s">
        <v>326</v>
      </c>
      <c r="L185" s="226" t="s">
        <v>455</v>
      </c>
      <c r="N185" s="227" t="s">
        <v>208</v>
      </c>
      <c r="O185" s="209" t="s">
        <v>36</v>
      </c>
      <c r="P185" s="228" t="s">
        <v>206</v>
      </c>
      <c r="Q185" s="228" t="str">
        <f t="shared" si="6"/>
        <v>183 , '0614' , '辻堂支店' , 'N' , to_timestamp('2018/01/01 00:00:00' , 'yyyy/MM/dd hh24:mi:ss')</v>
      </c>
      <c r="R185" s="229" t="s">
        <v>207</v>
      </c>
      <c r="S185" s="230"/>
      <c r="T185" s="231" t="b">
        <f t="shared" si="7"/>
        <v>0</v>
      </c>
      <c r="U185" s="231" t="b">
        <f t="shared" si="7"/>
        <v>0</v>
      </c>
      <c r="V185" s="231" t="b">
        <f t="shared" si="7"/>
        <v>0</v>
      </c>
      <c r="W185" s="231" t="b">
        <f t="shared" si="7"/>
        <v>0</v>
      </c>
      <c r="X185" s="231" t="b">
        <f t="shared" si="7"/>
        <v>0</v>
      </c>
      <c r="Y185" s="230"/>
      <c r="Z185" s="231"/>
      <c r="AA185" s="232"/>
      <c r="AB185" s="231"/>
      <c r="AC185" s="231"/>
      <c r="AD185" s="232"/>
    </row>
    <row r="186" spans="8:30">
      <c r="H186" s="223">
        <v>184</v>
      </c>
      <c r="I186" s="224" t="s">
        <v>1522</v>
      </c>
      <c r="J186" s="225" t="s">
        <v>1523</v>
      </c>
      <c r="K186" s="223" t="s">
        <v>326</v>
      </c>
      <c r="L186" s="226" t="s">
        <v>455</v>
      </c>
      <c r="N186" s="227" t="s">
        <v>208</v>
      </c>
      <c r="O186" s="209" t="s">
        <v>36</v>
      </c>
      <c r="P186" s="228" t="s">
        <v>206</v>
      </c>
      <c r="Q186" s="228" t="str">
        <f t="shared" si="6"/>
        <v>184 , '0615' , '長後支店' , 'N' , to_timestamp('2018/01/01 00:00:00' , 'yyyy/MM/dd hh24:mi:ss')</v>
      </c>
      <c r="R186" s="229" t="s">
        <v>207</v>
      </c>
      <c r="S186" s="230"/>
      <c r="T186" s="231" t="b">
        <f t="shared" si="7"/>
        <v>0</v>
      </c>
      <c r="U186" s="231" t="b">
        <f t="shared" si="7"/>
        <v>0</v>
      </c>
      <c r="V186" s="231" t="b">
        <f t="shared" si="7"/>
        <v>0</v>
      </c>
      <c r="W186" s="231" t="b">
        <f t="shared" si="7"/>
        <v>0</v>
      </c>
      <c r="X186" s="231" t="b">
        <f t="shared" si="7"/>
        <v>0</v>
      </c>
      <c r="Y186" s="230"/>
      <c r="Z186" s="231"/>
      <c r="AA186" s="232"/>
      <c r="AB186" s="231"/>
      <c r="AC186" s="231"/>
      <c r="AD186" s="232"/>
    </row>
    <row r="187" spans="8:30">
      <c r="H187" s="223">
        <v>185</v>
      </c>
      <c r="I187" s="224" t="s">
        <v>1524</v>
      </c>
      <c r="J187" s="225" t="s">
        <v>1525</v>
      </c>
      <c r="K187" s="223" t="s">
        <v>326</v>
      </c>
      <c r="L187" s="226" t="s">
        <v>455</v>
      </c>
      <c r="N187" s="227" t="s">
        <v>208</v>
      </c>
      <c r="O187" s="209" t="s">
        <v>36</v>
      </c>
      <c r="P187" s="228" t="s">
        <v>206</v>
      </c>
      <c r="Q187" s="228" t="str">
        <f t="shared" si="6"/>
        <v>185 , '0616' , '善行支店' , 'N' , to_timestamp('2018/01/01 00:00:00' , 'yyyy/MM/dd hh24:mi:ss')</v>
      </c>
      <c r="R187" s="229" t="s">
        <v>207</v>
      </c>
      <c r="S187" s="230"/>
      <c r="T187" s="231" t="b">
        <f t="shared" si="7"/>
        <v>0</v>
      </c>
      <c r="U187" s="231" t="b">
        <f t="shared" si="7"/>
        <v>0</v>
      </c>
      <c r="V187" s="231" t="b">
        <f t="shared" si="7"/>
        <v>0</v>
      </c>
      <c r="W187" s="231" t="b">
        <f t="shared" si="7"/>
        <v>0</v>
      </c>
      <c r="X187" s="231" t="b">
        <f t="shared" si="7"/>
        <v>0</v>
      </c>
      <c r="Y187" s="230"/>
      <c r="Z187" s="231"/>
      <c r="AA187" s="232"/>
      <c r="AB187" s="231"/>
      <c r="AC187" s="231"/>
      <c r="AD187" s="232"/>
    </row>
    <row r="188" spans="8:30">
      <c r="H188" s="223">
        <v>186</v>
      </c>
      <c r="I188" s="224" t="s">
        <v>1526</v>
      </c>
      <c r="J188" s="225" t="s">
        <v>1527</v>
      </c>
      <c r="K188" s="223" t="s">
        <v>326</v>
      </c>
      <c r="L188" s="226" t="s">
        <v>455</v>
      </c>
      <c r="N188" s="227" t="s">
        <v>208</v>
      </c>
      <c r="O188" s="209" t="s">
        <v>36</v>
      </c>
      <c r="P188" s="228" t="s">
        <v>206</v>
      </c>
      <c r="Q188" s="228" t="str">
        <f t="shared" si="6"/>
        <v>186 , '0617' , '湘南シークロス支店' , 'N' , to_timestamp('2018/01/01 00:00:00' , 'yyyy/MM/dd hh24:mi:ss')</v>
      </c>
      <c r="R188" s="229" t="s">
        <v>207</v>
      </c>
      <c r="S188" s="230"/>
      <c r="T188" s="231" t="b">
        <f t="shared" si="7"/>
        <v>0</v>
      </c>
      <c r="U188" s="231" t="b">
        <f t="shared" si="7"/>
        <v>0</v>
      </c>
      <c r="V188" s="231" t="b">
        <f t="shared" si="7"/>
        <v>0</v>
      </c>
      <c r="W188" s="231" t="b">
        <f t="shared" si="7"/>
        <v>0</v>
      </c>
      <c r="X188" s="231" t="b">
        <f t="shared" si="7"/>
        <v>0</v>
      </c>
      <c r="Y188" s="230"/>
      <c r="Z188" s="231"/>
      <c r="AA188" s="232"/>
      <c r="AB188" s="231"/>
      <c r="AC188" s="231"/>
      <c r="AD188" s="232"/>
    </row>
    <row r="189" spans="8:30">
      <c r="H189" s="223">
        <v>187</v>
      </c>
      <c r="I189" s="224" t="s">
        <v>1528</v>
      </c>
      <c r="J189" s="225" t="s">
        <v>1529</v>
      </c>
      <c r="K189" s="223" t="s">
        <v>326</v>
      </c>
      <c r="L189" s="226" t="s">
        <v>455</v>
      </c>
      <c r="N189" s="227" t="s">
        <v>208</v>
      </c>
      <c r="O189" s="209" t="s">
        <v>36</v>
      </c>
      <c r="P189" s="228" t="s">
        <v>206</v>
      </c>
      <c r="Q189" s="228" t="str">
        <f t="shared" si="6"/>
        <v>187 , '0618' , '藤沢中央支店' , 'N' , to_timestamp('2018/01/01 00:00:00' , 'yyyy/MM/dd hh24:mi:ss')</v>
      </c>
      <c r="R189" s="229" t="s">
        <v>207</v>
      </c>
      <c r="S189" s="230"/>
      <c r="T189" s="231" t="b">
        <f t="shared" si="7"/>
        <v>0</v>
      </c>
      <c r="U189" s="231" t="b">
        <f t="shared" si="7"/>
        <v>0</v>
      </c>
      <c r="V189" s="231" t="b">
        <f t="shared" si="7"/>
        <v>0</v>
      </c>
      <c r="W189" s="231" t="b">
        <f t="shared" si="7"/>
        <v>0</v>
      </c>
      <c r="X189" s="231" t="b">
        <f t="shared" si="7"/>
        <v>0</v>
      </c>
      <c r="Y189" s="230"/>
      <c r="Z189" s="231"/>
      <c r="AA189" s="232"/>
      <c r="AB189" s="231"/>
      <c r="AC189" s="231"/>
      <c r="AD189" s="232"/>
    </row>
    <row r="190" spans="8:30">
      <c r="H190" s="223">
        <v>188</v>
      </c>
      <c r="I190" s="224" t="s">
        <v>1530</v>
      </c>
      <c r="J190" s="225" t="s">
        <v>1531</v>
      </c>
      <c r="K190" s="223" t="s">
        <v>326</v>
      </c>
      <c r="L190" s="226" t="s">
        <v>455</v>
      </c>
      <c r="N190" s="227" t="s">
        <v>208</v>
      </c>
      <c r="O190" s="209" t="s">
        <v>36</v>
      </c>
      <c r="P190" s="228" t="s">
        <v>206</v>
      </c>
      <c r="Q190" s="228" t="str">
        <f t="shared" si="6"/>
        <v>188 , '0619' , '湘南ライフタウン支店' , 'N' , to_timestamp('2018/01/01 00:00:00' , 'yyyy/MM/dd hh24:mi:ss')</v>
      </c>
      <c r="R190" s="229" t="s">
        <v>207</v>
      </c>
      <c r="S190" s="230"/>
      <c r="T190" s="231" t="b">
        <f t="shared" si="7"/>
        <v>0</v>
      </c>
      <c r="U190" s="231" t="b">
        <f t="shared" si="7"/>
        <v>0</v>
      </c>
      <c r="V190" s="231" t="b">
        <f t="shared" si="7"/>
        <v>0</v>
      </c>
      <c r="W190" s="231" t="b">
        <f t="shared" si="7"/>
        <v>0</v>
      </c>
      <c r="X190" s="231" t="b">
        <f t="shared" si="7"/>
        <v>0</v>
      </c>
      <c r="Y190" s="230"/>
      <c r="Z190" s="231"/>
      <c r="AA190" s="232"/>
      <c r="AB190" s="231"/>
      <c r="AC190" s="231"/>
      <c r="AD190" s="232"/>
    </row>
    <row r="191" spans="8:30">
      <c r="H191" s="223">
        <v>189</v>
      </c>
      <c r="I191" s="224" t="s">
        <v>1532</v>
      </c>
      <c r="J191" s="225" t="s">
        <v>1533</v>
      </c>
      <c r="K191" s="223" t="s">
        <v>326</v>
      </c>
      <c r="L191" s="226" t="s">
        <v>455</v>
      </c>
      <c r="N191" s="227" t="s">
        <v>208</v>
      </c>
      <c r="O191" s="209" t="s">
        <v>36</v>
      </c>
      <c r="P191" s="228" t="s">
        <v>206</v>
      </c>
      <c r="Q191" s="228" t="str">
        <f t="shared" si="6"/>
        <v>189 , '0621' , '大和支店' , 'N' , to_timestamp('2018/01/01 00:00:00' , 'yyyy/MM/dd hh24:mi:ss')</v>
      </c>
      <c r="R191" s="229" t="s">
        <v>207</v>
      </c>
      <c r="S191" s="230"/>
      <c r="T191" s="231" t="b">
        <f t="shared" si="7"/>
        <v>0</v>
      </c>
      <c r="U191" s="231" t="b">
        <f t="shared" si="7"/>
        <v>0</v>
      </c>
      <c r="V191" s="231" t="b">
        <f t="shared" si="7"/>
        <v>0</v>
      </c>
      <c r="W191" s="231" t="b">
        <f t="shared" si="7"/>
        <v>0</v>
      </c>
      <c r="X191" s="231" t="b">
        <f t="shared" si="7"/>
        <v>0</v>
      </c>
      <c r="Y191" s="230"/>
      <c r="Z191" s="231"/>
      <c r="AA191" s="232"/>
      <c r="AB191" s="231"/>
      <c r="AC191" s="231"/>
      <c r="AD191" s="232"/>
    </row>
    <row r="192" spans="8:30">
      <c r="H192" s="223">
        <v>190</v>
      </c>
      <c r="I192" s="224" t="s">
        <v>1534</v>
      </c>
      <c r="J192" s="225" t="s">
        <v>1535</v>
      </c>
      <c r="K192" s="223" t="s">
        <v>326</v>
      </c>
      <c r="L192" s="226" t="s">
        <v>455</v>
      </c>
      <c r="N192" s="227" t="s">
        <v>208</v>
      </c>
      <c r="O192" s="209" t="s">
        <v>36</v>
      </c>
      <c r="P192" s="228" t="s">
        <v>206</v>
      </c>
      <c r="Q192" s="228" t="str">
        <f t="shared" si="6"/>
        <v>190 , '0622' , '南林間支店' , 'N' , to_timestamp('2018/01/01 00:00:00' , 'yyyy/MM/dd hh24:mi:ss')</v>
      </c>
      <c r="R192" s="229" t="s">
        <v>207</v>
      </c>
      <c r="S192" s="230"/>
      <c r="T192" s="231" t="b">
        <f t="shared" si="7"/>
        <v>0</v>
      </c>
      <c r="U192" s="231" t="b">
        <f t="shared" si="7"/>
        <v>0</v>
      </c>
      <c r="V192" s="231" t="b">
        <f t="shared" si="7"/>
        <v>0</v>
      </c>
      <c r="W192" s="231" t="b">
        <f t="shared" si="7"/>
        <v>0</v>
      </c>
      <c r="X192" s="231" t="b">
        <f t="shared" si="7"/>
        <v>0</v>
      </c>
      <c r="Y192" s="230"/>
      <c r="Z192" s="231"/>
      <c r="AA192" s="232"/>
      <c r="AB192" s="231"/>
      <c r="AC192" s="231"/>
      <c r="AD192" s="232"/>
    </row>
    <row r="193" spans="8:30">
      <c r="H193" s="223">
        <v>191</v>
      </c>
      <c r="I193" s="224" t="s">
        <v>1536</v>
      </c>
      <c r="J193" s="225" t="s">
        <v>1537</v>
      </c>
      <c r="K193" s="223" t="s">
        <v>326</v>
      </c>
      <c r="L193" s="226" t="s">
        <v>455</v>
      </c>
      <c r="N193" s="227" t="s">
        <v>208</v>
      </c>
      <c r="O193" s="209" t="s">
        <v>36</v>
      </c>
      <c r="P193" s="228" t="s">
        <v>206</v>
      </c>
      <c r="Q193" s="228" t="str">
        <f t="shared" si="6"/>
        <v>191 , '0623' , '高座渋谷支店' , 'N' , to_timestamp('2018/01/01 00:00:00' , 'yyyy/MM/dd hh24:mi:ss')</v>
      </c>
      <c r="R193" s="229" t="s">
        <v>207</v>
      </c>
      <c r="S193" s="230"/>
      <c r="T193" s="231" t="b">
        <f t="shared" si="7"/>
        <v>0</v>
      </c>
      <c r="U193" s="231" t="b">
        <f t="shared" si="7"/>
        <v>0</v>
      </c>
      <c r="V193" s="231" t="b">
        <f t="shared" si="7"/>
        <v>0</v>
      </c>
      <c r="W193" s="231" t="b">
        <f t="shared" si="7"/>
        <v>0</v>
      </c>
      <c r="X193" s="231" t="b">
        <f t="shared" si="7"/>
        <v>0</v>
      </c>
      <c r="Y193" s="230"/>
      <c r="Z193" s="231"/>
      <c r="AA193" s="232"/>
      <c r="AB193" s="231"/>
      <c r="AC193" s="231"/>
      <c r="AD193" s="232"/>
    </row>
    <row r="194" spans="8:30">
      <c r="H194" s="223">
        <v>192</v>
      </c>
      <c r="I194" s="224" t="s">
        <v>1538</v>
      </c>
      <c r="J194" s="225" t="s">
        <v>1539</v>
      </c>
      <c r="K194" s="223" t="s">
        <v>326</v>
      </c>
      <c r="L194" s="226" t="s">
        <v>455</v>
      </c>
      <c r="N194" s="227" t="s">
        <v>208</v>
      </c>
      <c r="O194" s="209" t="s">
        <v>36</v>
      </c>
      <c r="P194" s="228" t="s">
        <v>206</v>
      </c>
      <c r="Q194" s="228" t="str">
        <f t="shared" si="6"/>
        <v>192 , '0624' , '中央林間支店' , 'N' , to_timestamp('2018/01/01 00:00:00' , 'yyyy/MM/dd hh24:mi:ss')</v>
      </c>
      <c r="R194" s="229" t="s">
        <v>207</v>
      </c>
      <c r="S194" s="230"/>
      <c r="T194" s="231" t="b">
        <f t="shared" si="7"/>
        <v>0</v>
      </c>
      <c r="U194" s="231" t="b">
        <f t="shared" si="7"/>
        <v>0</v>
      </c>
      <c r="V194" s="231" t="b">
        <f t="shared" si="7"/>
        <v>0</v>
      </c>
      <c r="W194" s="231" t="b">
        <f t="shared" si="7"/>
        <v>0</v>
      </c>
      <c r="X194" s="231" t="b">
        <f t="shared" si="7"/>
        <v>0</v>
      </c>
      <c r="Y194" s="230"/>
      <c r="Z194" s="231"/>
      <c r="AA194" s="232"/>
      <c r="AB194" s="231"/>
      <c r="AC194" s="231"/>
      <c r="AD194" s="232"/>
    </row>
    <row r="195" spans="8:30">
      <c r="H195" s="223">
        <v>193</v>
      </c>
      <c r="I195" s="224" t="s">
        <v>1540</v>
      </c>
      <c r="J195" s="225" t="s">
        <v>1541</v>
      </c>
      <c r="K195" s="223" t="s">
        <v>326</v>
      </c>
      <c r="L195" s="226" t="s">
        <v>455</v>
      </c>
      <c r="N195" s="227" t="s">
        <v>208</v>
      </c>
      <c r="O195" s="209" t="s">
        <v>36</v>
      </c>
      <c r="P195" s="228" t="s">
        <v>206</v>
      </c>
      <c r="Q195" s="228" t="str">
        <f t="shared" si="6"/>
        <v>193 , '0625' , '湘南台支店' , 'N' , to_timestamp('2018/01/01 00:00:00' , 'yyyy/MM/dd hh24:mi:ss')</v>
      </c>
      <c r="R195" s="229" t="s">
        <v>207</v>
      </c>
      <c r="S195" s="230"/>
      <c r="T195" s="231" t="b">
        <f t="shared" si="7"/>
        <v>0</v>
      </c>
      <c r="U195" s="231" t="b">
        <f t="shared" si="7"/>
        <v>0</v>
      </c>
      <c r="V195" s="231" t="b">
        <f t="shared" si="7"/>
        <v>0</v>
      </c>
      <c r="W195" s="231" t="b">
        <f t="shared" si="7"/>
        <v>0</v>
      </c>
      <c r="X195" s="231" t="b">
        <f t="shared" si="7"/>
        <v>0</v>
      </c>
      <c r="Y195" s="230"/>
      <c r="Z195" s="231"/>
      <c r="AA195" s="232"/>
      <c r="AB195" s="231"/>
      <c r="AC195" s="231"/>
      <c r="AD195" s="232"/>
    </row>
    <row r="196" spans="8:30">
      <c r="H196" s="223">
        <v>194</v>
      </c>
      <c r="I196" s="224" t="s">
        <v>1542</v>
      </c>
      <c r="J196" s="225" t="s">
        <v>1543</v>
      </c>
      <c r="K196" s="223" t="s">
        <v>326</v>
      </c>
      <c r="L196" s="226" t="s">
        <v>455</v>
      </c>
      <c r="N196" s="227" t="s">
        <v>208</v>
      </c>
      <c r="O196" s="209" t="s">
        <v>36</v>
      </c>
      <c r="P196" s="228" t="s">
        <v>206</v>
      </c>
      <c r="Q196" s="228" t="str">
        <f t="shared" ref="Q196:Q259" si="8">H196&amp;" , "&amp;"'"&amp;I196&amp;"'"&amp;" , "&amp;"'"&amp;J196&amp;"'"&amp;" , "&amp;"'"&amp;K196&amp;"'"&amp;" , "&amp;"to_timestamp('"&amp;L196&amp;"'"&amp;" , "&amp;"'yyyy/MM/dd hh24:mi:ss')"</f>
        <v>194 , '0626' , '桜ヶ丘支店' , 'N' , to_timestamp('2018/01/01 00:00:00' , 'yyyy/MM/dd hh24:mi:ss')</v>
      </c>
      <c r="R196" s="229" t="s">
        <v>207</v>
      </c>
      <c r="S196" s="230"/>
      <c r="T196" s="231" t="b">
        <f t="shared" si="7"/>
        <v>0</v>
      </c>
      <c r="U196" s="231" t="b">
        <f t="shared" si="7"/>
        <v>0</v>
      </c>
      <c r="V196" s="231" t="b">
        <f t="shared" si="7"/>
        <v>0</v>
      </c>
      <c r="W196" s="231" t="b">
        <f t="shared" si="7"/>
        <v>0</v>
      </c>
      <c r="X196" s="231" t="b">
        <f t="shared" si="7"/>
        <v>0</v>
      </c>
      <c r="Y196" s="230"/>
      <c r="Z196" s="231"/>
      <c r="AA196" s="232"/>
      <c r="AB196" s="231"/>
      <c r="AC196" s="231"/>
      <c r="AD196" s="232"/>
    </row>
    <row r="197" spans="8:30">
      <c r="H197" s="223">
        <v>195</v>
      </c>
      <c r="I197" s="224" t="s">
        <v>1544</v>
      </c>
      <c r="J197" s="225" t="s">
        <v>1545</v>
      </c>
      <c r="K197" s="223" t="s">
        <v>326</v>
      </c>
      <c r="L197" s="226" t="s">
        <v>455</v>
      </c>
      <c r="N197" s="227" t="s">
        <v>208</v>
      </c>
      <c r="O197" s="209" t="s">
        <v>36</v>
      </c>
      <c r="P197" s="228" t="s">
        <v>206</v>
      </c>
      <c r="Q197" s="228" t="str">
        <f t="shared" si="8"/>
        <v>195 , '0631' , '茅ヶ崎支店' , 'N' , to_timestamp('2018/01/01 00:00:00' , 'yyyy/MM/dd hh24:mi:ss')</v>
      </c>
      <c r="R197" s="229" t="s">
        <v>207</v>
      </c>
      <c r="S197" s="230"/>
      <c r="T197" s="231" t="b">
        <f t="shared" si="7"/>
        <v>0</v>
      </c>
      <c r="U197" s="231" t="b">
        <f t="shared" si="7"/>
        <v>0</v>
      </c>
      <c r="V197" s="231" t="b">
        <f t="shared" si="7"/>
        <v>0</v>
      </c>
      <c r="W197" s="231" t="b">
        <f t="shared" si="7"/>
        <v>0</v>
      </c>
      <c r="X197" s="231" t="b">
        <f t="shared" si="7"/>
        <v>0</v>
      </c>
      <c r="Y197" s="230"/>
      <c r="Z197" s="231"/>
      <c r="AA197" s="232"/>
      <c r="AB197" s="231"/>
      <c r="AC197" s="231"/>
      <c r="AD197" s="232"/>
    </row>
    <row r="198" spans="8:30">
      <c r="H198" s="223">
        <v>196</v>
      </c>
      <c r="I198" s="224" t="s">
        <v>1546</v>
      </c>
      <c r="J198" s="225" t="s">
        <v>1547</v>
      </c>
      <c r="K198" s="223" t="s">
        <v>326</v>
      </c>
      <c r="L198" s="226" t="s">
        <v>455</v>
      </c>
      <c r="N198" s="227" t="s">
        <v>208</v>
      </c>
      <c r="O198" s="209" t="s">
        <v>36</v>
      </c>
      <c r="P198" s="228" t="s">
        <v>206</v>
      </c>
      <c r="Q198" s="228" t="str">
        <f t="shared" si="8"/>
        <v>196 , '0632' , '茅ヶ崎南口支店' , 'N' , to_timestamp('2018/01/01 00:00:00' , 'yyyy/MM/dd hh24:mi:ss')</v>
      </c>
      <c r="R198" s="229" t="s">
        <v>207</v>
      </c>
      <c r="S198" s="230"/>
      <c r="T198" s="231" t="b">
        <f t="shared" si="7"/>
        <v>0</v>
      </c>
      <c r="U198" s="231" t="b">
        <f t="shared" si="7"/>
        <v>0</v>
      </c>
      <c r="V198" s="231" t="b">
        <f t="shared" si="7"/>
        <v>0</v>
      </c>
      <c r="W198" s="231" t="b">
        <f t="shared" si="7"/>
        <v>0</v>
      </c>
      <c r="X198" s="231" t="b">
        <f t="shared" si="7"/>
        <v>0</v>
      </c>
      <c r="Y198" s="230"/>
      <c r="Z198" s="231"/>
      <c r="AA198" s="232"/>
      <c r="AB198" s="231"/>
      <c r="AC198" s="231"/>
      <c r="AD198" s="232"/>
    </row>
    <row r="199" spans="8:30">
      <c r="H199" s="223">
        <v>197</v>
      </c>
      <c r="I199" s="224" t="s">
        <v>1548</v>
      </c>
      <c r="J199" s="225" t="s">
        <v>1549</v>
      </c>
      <c r="K199" s="223" t="s">
        <v>326</v>
      </c>
      <c r="L199" s="226" t="s">
        <v>455</v>
      </c>
      <c r="N199" s="227" t="s">
        <v>208</v>
      </c>
      <c r="O199" s="209" t="s">
        <v>36</v>
      </c>
      <c r="P199" s="228" t="s">
        <v>206</v>
      </c>
      <c r="Q199" s="228" t="str">
        <f t="shared" si="8"/>
        <v>197 , '0633' , '寒川支店' , 'N' , to_timestamp('2018/01/01 00:00:00' , 'yyyy/MM/dd hh24:mi:ss')</v>
      </c>
      <c r="R199" s="229" t="s">
        <v>207</v>
      </c>
      <c r="S199" s="230"/>
      <c r="T199" s="231" t="b">
        <f t="shared" si="7"/>
        <v>0</v>
      </c>
      <c r="U199" s="231" t="b">
        <f t="shared" si="7"/>
        <v>0</v>
      </c>
      <c r="V199" s="231" t="b">
        <f t="shared" si="7"/>
        <v>0</v>
      </c>
      <c r="W199" s="231" t="b">
        <f t="shared" si="7"/>
        <v>0</v>
      </c>
      <c r="X199" s="231" t="b">
        <f t="shared" si="7"/>
        <v>0</v>
      </c>
      <c r="Y199" s="230"/>
      <c r="Z199" s="231"/>
      <c r="AA199" s="232"/>
      <c r="AB199" s="231"/>
      <c r="AC199" s="231"/>
      <c r="AD199" s="232"/>
    </row>
    <row r="200" spans="8:30">
      <c r="H200" s="223">
        <v>198</v>
      </c>
      <c r="I200" s="224" t="s">
        <v>1550</v>
      </c>
      <c r="J200" s="225" t="s">
        <v>1551</v>
      </c>
      <c r="K200" s="223" t="s">
        <v>326</v>
      </c>
      <c r="L200" s="226" t="s">
        <v>455</v>
      </c>
      <c r="N200" s="227" t="s">
        <v>208</v>
      </c>
      <c r="O200" s="209" t="s">
        <v>36</v>
      </c>
      <c r="P200" s="228" t="s">
        <v>206</v>
      </c>
      <c r="Q200" s="228" t="str">
        <f t="shared" si="8"/>
        <v>198 , '0641' , '平塚支店' , 'N' , to_timestamp('2018/01/01 00:00:00' , 'yyyy/MM/dd hh24:mi:ss')</v>
      </c>
      <c r="R200" s="229" t="s">
        <v>207</v>
      </c>
      <c r="S200" s="230"/>
      <c r="T200" s="231" t="b">
        <f t="shared" si="7"/>
        <v>0</v>
      </c>
      <c r="U200" s="231" t="b">
        <f t="shared" si="7"/>
        <v>0</v>
      </c>
      <c r="V200" s="231" t="b">
        <f t="shared" si="7"/>
        <v>0</v>
      </c>
      <c r="W200" s="231" t="b">
        <f t="shared" si="7"/>
        <v>0</v>
      </c>
      <c r="X200" s="231" t="b">
        <f t="shared" si="7"/>
        <v>0</v>
      </c>
      <c r="Y200" s="230"/>
      <c r="Z200" s="231"/>
      <c r="AA200" s="232"/>
      <c r="AB200" s="231"/>
      <c r="AC200" s="231"/>
      <c r="AD200" s="232"/>
    </row>
    <row r="201" spans="8:30">
      <c r="H201" s="223">
        <v>199</v>
      </c>
      <c r="I201" s="224" t="s">
        <v>1552</v>
      </c>
      <c r="J201" s="225" t="s">
        <v>1553</v>
      </c>
      <c r="K201" s="223" t="s">
        <v>326</v>
      </c>
      <c r="L201" s="226" t="s">
        <v>455</v>
      </c>
      <c r="N201" s="227" t="s">
        <v>208</v>
      </c>
      <c r="O201" s="209" t="s">
        <v>36</v>
      </c>
      <c r="P201" s="228" t="s">
        <v>206</v>
      </c>
      <c r="Q201" s="228" t="str">
        <f t="shared" si="8"/>
        <v>199 , '0642' , '平塚旭支店' , 'N' , to_timestamp('2018/01/01 00:00:00' , 'yyyy/MM/dd hh24:mi:ss')</v>
      </c>
      <c r="R201" s="229" t="s">
        <v>207</v>
      </c>
      <c r="S201" s="230"/>
      <c r="T201" s="231" t="b">
        <f t="shared" si="7"/>
        <v>0</v>
      </c>
      <c r="U201" s="231" t="b">
        <f t="shared" si="7"/>
        <v>0</v>
      </c>
      <c r="V201" s="231" t="b">
        <f t="shared" si="7"/>
        <v>0</v>
      </c>
      <c r="W201" s="231" t="b">
        <f t="shared" si="7"/>
        <v>0</v>
      </c>
      <c r="X201" s="231" t="b">
        <f t="shared" si="7"/>
        <v>0</v>
      </c>
      <c r="Y201" s="230"/>
      <c r="Z201" s="231"/>
      <c r="AA201" s="232"/>
      <c r="AB201" s="231"/>
      <c r="AC201" s="231"/>
      <c r="AD201" s="232"/>
    </row>
    <row r="202" spans="8:30">
      <c r="H202" s="223">
        <v>200</v>
      </c>
      <c r="I202" s="224" t="s">
        <v>1554</v>
      </c>
      <c r="J202" s="225" t="s">
        <v>1555</v>
      </c>
      <c r="K202" s="223" t="s">
        <v>326</v>
      </c>
      <c r="L202" s="226" t="s">
        <v>455</v>
      </c>
      <c r="N202" s="227" t="s">
        <v>208</v>
      </c>
      <c r="O202" s="209" t="s">
        <v>36</v>
      </c>
      <c r="P202" s="228" t="s">
        <v>206</v>
      </c>
      <c r="Q202" s="228" t="str">
        <f t="shared" si="8"/>
        <v>200 , '0643' , '花水台支店' , 'N' , to_timestamp('2018/01/01 00:00:00' , 'yyyy/MM/dd hh24:mi:ss')</v>
      </c>
      <c r="R202" s="229" t="s">
        <v>207</v>
      </c>
      <c r="S202" s="230"/>
      <c r="T202" s="231" t="b">
        <f t="shared" si="7"/>
        <v>0</v>
      </c>
      <c r="U202" s="231" t="b">
        <f t="shared" si="7"/>
        <v>0</v>
      </c>
      <c r="V202" s="231" t="b">
        <f t="shared" si="7"/>
        <v>0</v>
      </c>
      <c r="W202" s="231" t="b">
        <f t="shared" si="7"/>
        <v>0</v>
      </c>
      <c r="X202" s="231" t="b">
        <f t="shared" si="7"/>
        <v>0</v>
      </c>
      <c r="Y202" s="230"/>
      <c r="Z202" s="231"/>
      <c r="AA202" s="232"/>
      <c r="AB202" s="231"/>
      <c r="AC202" s="231"/>
      <c r="AD202" s="232"/>
    </row>
    <row r="203" spans="8:30">
      <c r="H203" s="223">
        <v>201</v>
      </c>
      <c r="I203" s="224" t="s">
        <v>1556</v>
      </c>
      <c r="J203" s="225" t="s">
        <v>1557</v>
      </c>
      <c r="K203" s="223" t="s">
        <v>326</v>
      </c>
      <c r="L203" s="226" t="s">
        <v>455</v>
      </c>
      <c r="N203" s="227" t="s">
        <v>208</v>
      </c>
      <c r="O203" s="209" t="s">
        <v>36</v>
      </c>
      <c r="P203" s="228" t="s">
        <v>206</v>
      </c>
      <c r="Q203" s="228" t="str">
        <f t="shared" si="8"/>
        <v>201 , '0651' , '大磯支店' , 'N' , to_timestamp('2018/01/01 00:00:00' , 'yyyy/MM/dd hh24:mi:ss')</v>
      </c>
      <c r="R203" s="229" t="s">
        <v>207</v>
      </c>
      <c r="S203" s="230"/>
      <c r="T203" s="231" t="b">
        <f t="shared" si="7"/>
        <v>0</v>
      </c>
      <c r="U203" s="231" t="b">
        <f t="shared" si="7"/>
        <v>0</v>
      </c>
      <c r="V203" s="231" t="b">
        <f t="shared" si="7"/>
        <v>0</v>
      </c>
      <c r="W203" s="231" t="b">
        <f t="shared" si="7"/>
        <v>0</v>
      </c>
      <c r="X203" s="231" t="b">
        <f t="shared" si="7"/>
        <v>0</v>
      </c>
      <c r="Y203" s="230"/>
      <c r="Z203" s="231"/>
      <c r="AA203" s="232"/>
      <c r="AB203" s="231"/>
      <c r="AC203" s="231"/>
      <c r="AD203" s="232"/>
    </row>
    <row r="204" spans="8:30">
      <c r="H204" s="223">
        <v>202</v>
      </c>
      <c r="I204" s="224" t="s">
        <v>1558</v>
      </c>
      <c r="J204" s="225" t="s">
        <v>1559</v>
      </c>
      <c r="K204" s="223" t="s">
        <v>326</v>
      </c>
      <c r="L204" s="226" t="s">
        <v>455</v>
      </c>
      <c r="N204" s="227" t="s">
        <v>208</v>
      </c>
      <c r="O204" s="209" t="s">
        <v>36</v>
      </c>
      <c r="P204" s="228" t="s">
        <v>206</v>
      </c>
      <c r="Q204" s="228" t="str">
        <f t="shared" si="8"/>
        <v>202 , '0652' , '二宮支店' , 'N' , to_timestamp('2018/01/01 00:00:00' , 'yyyy/MM/dd hh24:mi:ss')</v>
      </c>
      <c r="R204" s="229" t="s">
        <v>207</v>
      </c>
      <c r="S204" s="230"/>
      <c r="T204" s="231" t="b">
        <f t="shared" si="7"/>
        <v>0</v>
      </c>
      <c r="U204" s="231" t="b">
        <f t="shared" si="7"/>
        <v>0</v>
      </c>
      <c r="V204" s="231" t="b">
        <f t="shared" si="7"/>
        <v>0</v>
      </c>
      <c r="W204" s="231" t="b">
        <f t="shared" si="7"/>
        <v>0</v>
      </c>
      <c r="X204" s="231" t="b">
        <f t="shared" si="7"/>
        <v>0</v>
      </c>
      <c r="Y204" s="230"/>
      <c r="Z204" s="231"/>
      <c r="AA204" s="232"/>
      <c r="AB204" s="231"/>
      <c r="AC204" s="231"/>
      <c r="AD204" s="232"/>
    </row>
    <row r="205" spans="8:30">
      <c r="H205" s="223">
        <v>203</v>
      </c>
      <c r="I205" s="224" t="s">
        <v>1560</v>
      </c>
      <c r="J205" s="225" t="s">
        <v>1561</v>
      </c>
      <c r="K205" s="223" t="s">
        <v>326</v>
      </c>
      <c r="L205" s="226" t="s">
        <v>455</v>
      </c>
      <c r="N205" s="227" t="s">
        <v>208</v>
      </c>
      <c r="O205" s="209" t="s">
        <v>36</v>
      </c>
      <c r="P205" s="228" t="s">
        <v>206</v>
      </c>
      <c r="Q205" s="228" t="str">
        <f t="shared" si="8"/>
        <v>203 , '0653' , '伊勢原支店' , 'N' , to_timestamp('2018/01/01 00:00:00' , 'yyyy/MM/dd hh24:mi:ss')</v>
      </c>
      <c r="R205" s="229" t="s">
        <v>207</v>
      </c>
      <c r="S205" s="230"/>
      <c r="T205" s="231" t="b">
        <f t="shared" si="7"/>
        <v>0</v>
      </c>
      <c r="U205" s="231" t="b">
        <f t="shared" si="7"/>
        <v>0</v>
      </c>
      <c r="V205" s="231" t="b">
        <f t="shared" si="7"/>
        <v>0</v>
      </c>
      <c r="W205" s="231" t="b">
        <f t="shared" si="7"/>
        <v>0</v>
      </c>
      <c r="X205" s="231" t="b">
        <f t="shared" si="7"/>
        <v>0</v>
      </c>
      <c r="Y205" s="230"/>
      <c r="Z205" s="231"/>
      <c r="AA205" s="232"/>
      <c r="AB205" s="231"/>
      <c r="AC205" s="231"/>
      <c r="AD205" s="232"/>
    </row>
    <row r="206" spans="8:30">
      <c r="H206" s="223">
        <v>204</v>
      </c>
      <c r="I206" s="224" t="s">
        <v>1562</v>
      </c>
      <c r="J206" s="225" t="s">
        <v>1563</v>
      </c>
      <c r="K206" s="223" t="s">
        <v>326</v>
      </c>
      <c r="L206" s="226" t="s">
        <v>455</v>
      </c>
      <c r="N206" s="227" t="s">
        <v>208</v>
      </c>
      <c r="O206" s="209" t="s">
        <v>36</v>
      </c>
      <c r="P206" s="228" t="s">
        <v>206</v>
      </c>
      <c r="Q206" s="228" t="str">
        <f t="shared" si="8"/>
        <v>204 , '0654' , '二宮北支店' , 'N' , to_timestamp('2018/01/01 00:00:00' , 'yyyy/MM/dd hh24:mi:ss')</v>
      </c>
      <c r="R206" s="229" t="s">
        <v>207</v>
      </c>
      <c r="S206" s="230"/>
      <c r="T206" s="231" t="b">
        <f t="shared" si="7"/>
        <v>0</v>
      </c>
      <c r="U206" s="231" t="b">
        <f t="shared" si="7"/>
        <v>0</v>
      </c>
      <c r="V206" s="231" t="b">
        <f t="shared" si="7"/>
        <v>0</v>
      </c>
      <c r="W206" s="231" t="b">
        <f t="shared" si="7"/>
        <v>0</v>
      </c>
      <c r="X206" s="231" t="b">
        <f t="shared" si="7"/>
        <v>0</v>
      </c>
      <c r="Y206" s="230"/>
      <c r="Z206" s="231"/>
      <c r="AA206" s="232"/>
      <c r="AB206" s="231"/>
      <c r="AC206" s="231"/>
      <c r="AD206" s="232"/>
    </row>
    <row r="207" spans="8:30">
      <c r="H207" s="223">
        <v>205</v>
      </c>
      <c r="I207" s="224" t="s">
        <v>1564</v>
      </c>
      <c r="J207" s="225" t="s">
        <v>1565</v>
      </c>
      <c r="K207" s="223" t="s">
        <v>326</v>
      </c>
      <c r="L207" s="226" t="s">
        <v>455</v>
      </c>
      <c r="N207" s="227" t="s">
        <v>208</v>
      </c>
      <c r="O207" s="209" t="s">
        <v>36</v>
      </c>
      <c r="P207" s="228" t="s">
        <v>206</v>
      </c>
      <c r="Q207" s="228" t="str">
        <f t="shared" si="8"/>
        <v>205 , '0655' , '愛甲石田支店' , 'N' , to_timestamp('2018/01/01 00:00:00' , 'yyyy/MM/dd hh24:mi:ss')</v>
      </c>
      <c r="R207" s="229" t="s">
        <v>207</v>
      </c>
      <c r="S207" s="230"/>
      <c r="T207" s="231" t="b">
        <f t="shared" si="7"/>
        <v>0</v>
      </c>
      <c r="U207" s="231" t="b">
        <f t="shared" si="7"/>
        <v>0</v>
      </c>
      <c r="V207" s="231" t="b">
        <f t="shared" si="7"/>
        <v>0</v>
      </c>
      <c r="W207" s="231" t="b">
        <f t="shared" si="7"/>
        <v>0</v>
      </c>
      <c r="X207" s="231" t="b">
        <f t="shared" si="7"/>
        <v>0</v>
      </c>
      <c r="Y207" s="230"/>
      <c r="Z207" s="231"/>
      <c r="AA207" s="232"/>
      <c r="AB207" s="231"/>
      <c r="AC207" s="231"/>
      <c r="AD207" s="232"/>
    </row>
    <row r="208" spans="8:30">
      <c r="H208" s="223">
        <v>206</v>
      </c>
      <c r="I208" s="224" t="s">
        <v>1566</v>
      </c>
      <c r="J208" s="225" t="s">
        <v>1567</v>
      </c>
      <c r="K208" s="223" t="s">
        <v>326</v>
      </c>
      <c r="L208" s="226" t="s">
        <v>455</v>
      </c>
      <c r="N208" s="227" t="s">
        <v>208</v>
      </c>
      <c r="O208" s="209" t="s">
        <v>36</v>
      </c>
      <c r="P208" s="228" t="s">
        <v>206</v>
      </c>
      <c r="Q208" s="228" t="str">
        <f t="shared" si="8"/>
        <v>206 , '0661' , '秦野支店' , 'N' , to_timestamp('2018/01/01 00:00:00' , 'yyyy/MM/dd hh24:mi:ss')</v>
      </c>
      <c r="R208" s="229" t="s">
        <v>207</v>
      </c>
      <c r="S208" s="230"/>
      <c r="T208" s="231" t="b">
        <f t="shared" si="7"/>
        <v>0</v>
      </c>
      <c r="U208" s="231" t="b">
        <f t="shared" si="7"/>
        <v>0</v>
      </c>
      <c r="V208" s="231" t="b">
        <f t="shared" si="7"/>
        <v>0</v>
      </c>
      <c r="W208" s="231" t="b">
        <f t="shared" si="7"/>
        <v>0</v>
      </c>
      <c r="X208" s="231" t="b">
        <f t="shared" si="7"/>
        <v>0</v>
      </c>
      <c r="Y208" s="230"/>
      <c r="Z208" s="231"/>
      <c r="AA208" s="232"/>
      <c r="AB208" s="231"/>
      <c r="AC208" s="231"/>
      <c r="AD208" s="232"/>
    </row>
    <row r="209" spans="8:30">
      <c r="H209" s="223">
        <v>207</v>
      </c>
      <c r="I209" s="224" t="s">
        <v>1568</v>
      </c>
      <c r="J209" s="225" t="s">
        <v>1569</v>
      </c>
      <c r="K209" s="223" t="s">
        <v>326</v>
      </c>
      <c r="L209" s="226" t="s">
        <v>455</v>
      </c>
      <c r="N209" s="227" t="s">
        <v>208</v>
      </c>
      <c r="O209" s="209" t="s">
        <v>36</v>
      </c>
      <c r="P209" s="228" t="s">
        <v>206</v>
      </c>
      <c r="Q209" s="228" t="str">
        <f t="shared" si="8"/>
        <v>207 , '0662' , '渋沢支店' , 'N' , to_timestamp('2018/01/01 00:00:00' , 'yyyy/MM/dd hh24:mi:ss')</v>
      </c>
      <c r="R209" s="229" t="s">
        <v>207</v>
      </c>
      <c r="S209" s="230"/>
      <c r="T209" s="231" t="b">
        <f t="shared" si="7"/>
        <v>0</v>
      </c>
      <c r="U209" s="231" t="b">
        <f t="shared" si="7"/>
        <v>0</v>
      </c>
      <c r="V209" s="231" t="b">
        <f t="shared" si="7"/>
        <v>0</v>
      </c>
      <c r="W209" s="231" t="b">
        <f t="shared" si="7"/>
        <v>0</v>
      </c>
      <c r="X209" s="231" t="b">
        <f t="shared" si="7"/>
        <v>0</v>
      </c>
      <c r="Y209" s="230"/>
      <c r="Z209" s="231"/>
      <c r="AA209" s="232"/>
      <c r="AB209" s="231"/>
      <c r="AC209" s="231"/>
      <c r="AD209" s="232"/>
    </row>
    <row r="210" spans="8:30">
      <c r="H210" s="223">
        <v>208</v>
      </c>
      <c r="I210" s="224" t="s">
        <v>1570</v>
      </c>
      <c r="J210" s="225" t="s">
        <v>1571</v>
      </c>
      <c r="K210" s="223" t="s">
        <v>326</v>
      </c>
      <c r="L210" s="226" t="s">
        <v>455</v>
      </c>
      <c r="N210" s="227" t="s">
        <v>208</v>
      </c>
      <c r="O210" s="209" t="s">
        <v>36</v>
      </c>
      <c r="P210" s="228" t="s">
        <v>206</v>
      </c>
      <c r="Q210" s="228" t="str">
        <f t="shared" si="8"/>
        <v>208 , '0663' , '東海大学駅前支店' , 'N' , to_timestamp('2018/01/01 00:00:00' , 'yyyy/MM/dd hh24:mi:ss')</v>
      </c>
      <c r="R210" s="229" t="s">
        <v>207</v>
      </c>
      <c r="S210" s="230"/>
      <c r="T210" s="231" t="b">
        <f t="shared" si="7"/>
        <v>0</v>
      </c>
      <c r="U210" s="231" t="b">
        <f t="shared" si="7"/>
        <v>0</v>
      </c>
      <c r="V210" s="231" t="b">
        <f t="shared" si="7"/>
        <v>0</v>
      </c>
      <c r="W210" s="231" t="b">
        <f t="shared" si="7"/>
        <v>0</v>
      </c>
      <c r="X210" s="231" t="b">
        <f t="shared" si="7"/>
        <v>0</v>
      </c>
      <c r="Y210" s="230"/>
      <c r="Z210" s="231"/>
      <c r="AA210" s="232"/>
      <c r="AB210" s="231"/>
      <c r="AC210" s="231"/>
      <c r="AD210" s="232"/>
    </row>
    <row r="211" spans="8:30">
      <c r="H211" s="223">
        <v>209</v>
      </c>
      <c r="I211" s="224" t="s">
        <v>1572</v>
      </c>
      <c r="J211" s="225" t="s">
        <v>1573</v>
      </c>
      <c r="K211" s="223" t="s">
        <v>326</v>
      </c>
      <c r="L211" s="226" t="s">
        <v>455</v>
      </c>
      <c r="N211" s="227" t="s">
        <v>208</v>
      </c>
      <c r="O211" s="209" t="s">
        <v>36</v>
      </c>
      <c r="P211" s="228" t="s">
        <v>206</v>
      </c>
      <c r="Q211" s="228" t="str">
        <f t="shared" si="8"/>
        <v>209 , '0721' , '小田原支店' , 'N' , to_timestamp('2018/01/01 00:00:00' , 'yyyy/MM/dd hh24:mi:ss')</v>
      </c>
      <c r="R211" s="229" t="s">
        <v>207</v>
      </c>
      <c r="S211" s="230"/>
      <c r="T211" s="231" t="b">
        <f t="shared" si="7"/>
        <v>0</v>
      </c>
      <c r="U211" s="231" t="b">
        <f t="shared" si="7"/>
        <v>0</v>
      </c>
      <c r="V211" s="231" t="b">
        <f t="shared" si="7"/>
        <v>0</v>
      </c>
      <c r="W211" s="231" t="b">
        <f t="shared" si="7"/>
        <v>0</v>
      </c>
      <c r="X211" s="231" t="b">
        <f t="shared" si="7"/>
        <v>0</v>
      </c>
      <c r="Y211" s="230"/>
      <c r="Z211" s="231"/>
      <c r="AA211" s="232"/>
      <c r="AB211" s="231"/>
      <c r="AC211" s="231"/>
      <c r="AD211" s="232"/>
    </row>
    <row r="212" spans="8:30">
      <c r="H212" s="223">
        <v>210</v>
      </c>
      <c r="I212" s="224" t="s">
        <v>1574</v>
      </c>
      <c r="J212" s="225" t="s">
        <v>1575</v>
      </c>
      <c r="K212" s="223" t="s">
        <v>326</v>
      </c>
      <c r="L212" s="226" t="s">
        <v>455</v>
      </c>
      <c r="N212" s="227" t="s">
        <v>208</v>
      </c>
      <c r="O212" s="209" t="s">
        <v>36</v>
      </c>
      <c r="P212" s="228" t="s">
        <v>206</v>
      </c>
      <c r="Q212" s="228" t="str">
        <f t="shared" si="8"/>
        <v>210 , '0723' , '国府津支店' , 'N' , to_timestamp('2018/01/01 00:00:00' , 'yyyy/MM/dd hh24:mi:ss')</v>
      </c>
      <c r="R212" s="229" t="s">
        <v>207</v>
      </c>
      <c r="S212" s="230"/>
      <c r="T212" s="231" t="b">
        <f t="shared" si="7"/>
        <v>0</v>
      </c>
      <c r="U212" s="231" t="b">
        <f t="shared" si="7"/>
        <v>0</v>
      </c>
      <c r="V212" s="231" t="b">
        <f t="shared" si="7"/>
        <v>0</v>
      </c>
      <c r="W212" s="231" t="b">
        <f t="shared" si="7"/>
        <v>0</v>
      </c>
      <c r="X212" s="231" t="b">
        <f t="shared" si="7"/>
        <v>0</v>
      </c>
      <c r="Y212" s="230"/>
      <c r="Z212" s="231"/>
      <c r="AA212" s="232"/>
      <c r="AB212" s="231"/>
      <c r="AC212" s="231"/>
      <c r="AD212" s="232"/>
    </row>
    <row r="213" spans="8:30">
      <c r="H213" s="223">
        <v>211</v>
      </c>
      <c r="I213" s="224" t="s">
        <v>1576</v>
      </c>
      <c r="J213" s="225" t="s">
        <v>1577</v>
      </c>
      <c r="K213" s="223" t="s">
        <v>326</v>
      </c>
      <c r="L213" s="226" t="s">
        <v>455</v>
      </c>
      <c r="N213" s="227" t="s">
        <v>208</v>
      </c>
      <c r="O213" s="209" t="s">
        <v>36</v>
      </c>
      <c r="P213" s="228" t="s">
        <v>206</v>
      </c>
      <c r="Q213" s="228" t="str">
        <f t="shared" si="8"/>
        <v>211 , '0724' , '下曽我支店' , 'N' , to_timestamp('2018/01/01 00:00:00' , 'yyyy/MM/dd hh24:mi:ss')</v>
      </c>
      <c r="R213" s="229" t="s">
        <v>207</v>
      </c>
      <c r="S213" s="230"/>
      <c r="T213" s="231" t="b">
        <f t="shared" si="7"/>
        <v>0</v>
      </c>
      <c r="U213" s="231" t="b">
        <f t="shared" si="7"/>
        <v>0</v>
      </c>
      <c r="V213" s="231" t="b">
        <f t="shared" si="7"/>
        <v>0</v>
      </c>
      <c r="W213" s="231" t="b">
        <f t="shared" si="7"/>
        <v>0</v>
      </c>
      <c r="X213" s="231" t="b">
        <f t="shared" si="7"/>
        <v>0</v>
      </c>
      <c r="Y213" s="230"/>
      <c r="Z213" s="231"/>
      <c r="AA213" s="232"/>
      <c r="AB213" s="231"/>
      <c r="AC213" s="231"/>
      <c r="AD213" s="232"/>
    </row>
    <row r="214" spans="8:30">
      <c r="H214" s="223">
        <v>212</v>
      </c>
      <c r="I214" s="224" t="s">
        <v>1578</v>
      </c>
      <c r="J214" s="225" t="s">
        <v>1579</v>
      </c>
      <c r="K214" s="223" t="s">
        <v>326</v>
      </c>
      <c r="L214" s="226" t="s">
        <v>455</v>
      </c>
      <c r="N214" s="227" t="s">
        <v>208</v>
      </c>
      <c r="O214" s="209" t="s">
        <v>36</v>
      </c>
      <c r="P214" s="228" t="s">
        <v>206</v>
      </c>
      <c r="Q214" s="228" t="str">
        <f t="shared" si="8"/>
        <v>212 , '0725' , '鴨宮支店' , 'N' , to_timestamp('2018/01/01 00:00:00' , 'yyyy/MM/dd hh24:mi:ss')</v>
      </c>
      <c r="R214" s="229" t="s">
        <v>207</v>
      </c>
      <c r="S214" s="230"/>
      <c r="T214" s="231" t="b">
        <f t="shared" si="7"/>
        <v>0</v>
      </c>
      <c r="U214" s="231" t="b">
        <f t="shared" si="7"/>
        <v>0</v>
      </c>
      <c r="V214" s="231" t="b">
        <f t="shared" si="7"/>
        <v>0</v>
      </c>
      <c r="W214" s="231" t="b">
        <f t="shared" si="7"/>
        <v>0</v>
      </c>
      <c r="X214" s="231" t="b">
        <f t="shared" si="7"/>
        <v>0</v>
      </c>
      <c r="Y214" s="230"/>
      <c r="Z214" s="231"/>
      <c r="AA214" s="232"/>
      <c r="AB214" s="231"/>
      <c r="AC214" s="231"/>
      <c r="AD214" s="232"/>
    </row>
    <row r="215" spans="8:30">
      <c r="H215" s="223">
        <v>213</v>
      </c>
      <c r="I215" s="224" t="s">
        <v>1580</v>
      </c>
      <c r="J215" s="225" t="s">
        <v>1581</v>
      </c>
      <c r="K215" s="223" t="s">
        <v>326</v>
      </c>
      <c r="L215" s="226" t="s">
        <v>455</v>
      </c>
      <c r="N215" s="227" t="s">
        <v>208</v>
      </c>
      <c r="O215" s="209" t="s">
        <v>36</v>
      </c>
      <c r="P215" s="228" t="s">
        <v>206</v>
      </c>
      <c r="Q215" s="228" t="str">
        <f t="shared" si="8"/>
        <v>213 , '0731' , '松田支店' , 'N' , to_timestamp('2018/01/01 00:00:00' , 'yyyy/MM/dd hh24:mi:ss')</v>
      </c>
      <c r="R215" s="229" t="s">
        <v>207</v>
      </c>
      <c r="S215" s="230"/>
      <c r="T215" s="231" t="b">
        <f t="shared" si="7"/>
        <v>0</v>
      </c>
      <c r="U215" s="231" t="b">
        <f t="shared" si="7"/>
        <v>0</v>
      </c>
      <c r="V215" s="231" t="b">
        <f t="shared" si="7"/>
        <v>0</v>
      </c>
      <c r="W215" s="231" t="b">
        <f t="shared" si="7"/>
        <v>0</v>
      </c>
      <c r="X215" s="231" t="b">
        <f t="shared" si="7"/>
        <v>0</v>
      </c>
      <c r="Y215" s="230"/>
      <c r="Z215" s="231"/>
      <c r="AA215" s="232"/>
      <c r="AB215" s="231"/>
      <c r="AC215" s="231"/>
      <c r="AD215" s="232"/>
    </row>
    <row r="216" spans="8:30">
      <c r="H216" s="223">
        <v>214</v>
      </c>
      <c r="I216" s="224" t="s">
        <v>1582</v>
      </c>
      <c r="J216" s="225" t="s">
        <v>1583</v>
      </c>
      <c r="K216" s="223" t="s">
        <v>326</v>
      </c>
      <c r="L216" s="226" t="s">
        <v>455</v>
      </c>
      <c r="N216" s="227" t="s">
        <v>208</v>
      </c>
      <c r="O216" s="209" t="s">
        <v>36</v>
      </c>
      <c r="P216" s="228" t="s">
        <v>206</v>
      </c>
      <c r="Q216" s="228" t="str">
        <f t="shared" si="8"/>
        <v>214 , '0732' , '山北支店' , 'N' , to_timestamp('2018/01/01 00:00:00' , 'yyyy/MM/dd hh24:mi:ss')</v>
      </c>
      <c r="R216" s="229" t="s">
        <v>207</v>
      </c>
      <c r="S216" s="230"/>
      <c r="T216" s="231" t="b">
        <f t="shared" si="7"/>
        <v>0</v>
      </c>
      <c r="U216" s="231" t="b">
        <f t="shared" si="7"/>
        <v>0</v>
      </c>
      <c r="V216" s="231" t="b">
        <f t="shared" si="7"/>
        <v>0</v>
      </c>
      <c r="W216" s="231" t="b">
        <f t="shared" si="7"/>
        <v>0</v>
      </c>
      <c r="X216" s="231" t="b">
        <f t="shared" si="7"/>
        <v>0</v>
      </c>
      <c r="Y216" s="230"/>
      <c r="Z216" s="231"/>
      <c r="AA216" s="232"/>
      <c r="AB216" s="231"/>
      <c r="AC216" s="231"/>
      <c r="AD216" s="232"/>
    </row>
    <row r="217" spans="8:30">
      <c r="H217" s="223">
        <v>215</v>
      </c>
      <c r="I217" s="224" t="s">
        <v>1584</v>
      </c>
      <c r="J217" s="225" t="s">
        <v>1585</v>
      </c>
      <c r="K217" s="223" t="s">
        <v>326</v>
      </c>
      <c r="L217" s="226" t="s">
        <v>455</v>
      </c>
      <c r="N217" s="227" t="s">
        <v>208</v>
      </c>
      <c r="O217" s="209" t="s">
        <v>36</v>
      </c>
      <c r="P217" s="228" t="s">
        <v>206</v>
      </c>
      <c r="Q217" s="228" t="str">
        <f t="shared" si="8"/>
        <v>215 , '0733' , '大雄山支店' , 'N' , to_timestamp('2018/01/01 00:00:00' , 'yyyy/MM/dd hh24:mi:ss')</v>
      </c>
      <c r="R217" s="229" t="s">
        <v>207</v>
      </c>
      <c r="S217" s="230"/>
      <c r="T217" s="231" t="b">
        <f t="shared" si="7"/>
        <v>0</v>
      </c>
      <c r="U217" s="231" t="b">
        <f t="shared" si="7"/>
        <v>0</v>
      </c>
      <c r="V217" s="231" t="b">
        <f t="shared" si="7"/>
        <v>0</v>
      </c>
      <c r="W217" s="231" t="b">
        <f t="shared" si="7"/>
        <v>0</v>
      </c>
      <c r="X217" s="231" t="b">
        <f t="shared" si="7"/>
        <v>0</v>
      </c>
      <c r="Y217" s="230"/>
      <c r="Z217" s="231"/>
      <c r="AA217" s="232"/>
      <c r="AB217" s="231"/>
      <c r="AC217" s="231"/>
      <c r="AD217" s="232"/>
    </row>
    <row r="218" spans="8:30">
      <c r="H218" s="223">
        <v>216</v>
      </c>
      <c r="I218" s="224" t="s">
        <v>1586</v>
      </c>
      <c r="J218" s="225" t="s">
        <v>1587</v>
      </c>
      <c r="K218" s="223" t="s">
        <v>326</v>
      </c>
      <c r="L218" s="226" t="s">
        <v>455</v>
      </c>
      <c r="N218" s="227" t="s">
        <v>208</v>
      </c>
      <c r="O218" s="209" t="s">
        <v>36</v>
      </c>
      <c r="P218" s="228" t="s">
        <v>206</v>
      </c>
      <c r="Q218" s="228" t="str">
        <f t="shared" si="8"/>
        <v>216 , '0734' , '開成支店' , 'N' , to_timestamp('2018/01/01 00:00:00' , 'yyyy/MM/dd hh24:mi:ss')</v>
      </c>
      <c r="R218" s="229" t="s">
        <v>207</v>
      </c>
      <c r="S218" s="230"/>
      <c r="T218" s="231" t="b">
        <f t="shared" si="7"/>
        <v>0</v>
      </c>
      <c r="U218" s="231" t="b">
        <f t="shared" si="7"/>
        <v>0</v>
      </c>
      <c r="V218" s="231" t="b">
        <f t="shared" si="7"/>
        <v>0</v>
      </c>
      <c r="W218" s="231" t="b">
        <f t="shared" si="7"/>
        <v>0</v>
      </c>
      <c r="X218" s="231" t="b">
        <f t="shared" si="7"/>
        <v>0</v>
      </c>
      <c r="Y218" s="230"/>
      <c r="Z218" s="231"/>
      <c r="AA218" s="232"/>
      <c r="AB218" s="231"/>
      <c r="AC218" s="231"/>
      <c r="AD218" s="232"/>
    </row>
    <row r="219" spans="8:30">
      <c r="H219" s="223">
        <v>217</v>
      </c>
      <c r="I219" s="224" t="s">
        <v>1588</v>
      </c>
      <c r="J219" s="225" t="s">
        <v>1589</v>
      </c>
      <c r="K219" s="223" t="s">
        <v>326</v>
      </c>
      <c r="L219" s="226" t="s">
        <v>455</v>
      </c>
      <c r="N219" s="227" t="s">
        <v>208</v>
      </c>
      <c r="O219" s="209" t="s">
        <v>36</v>
      </c>
      <c r="P219" s="228" t="s">
        <v>206</v>
      </c>
      <c r="Q219" s="228" t="str">
        <f t="shared" si="8"/>
        <v>217 , '0741' , '箱根湯本支店' , 'N' , to_timestamp('2018/01/01 00:00:00' , 'yyyy/MM/dd hh24:mi:ss')</v>
      </c>
      <c r="R219" s="229" t="s">
        <v>207</v>
      </c>
      <c r="S219" s="230"/>
      <c r="T219" s="231" t="b">
        <f t="shared" si="7"/>
        <v>0</v>
      </c>
      <c r="U219" s="231" t="b">
        <f t="shared" si="7"/>
        <v>0</v>
      </c>
      <c r="V219" s="231" t="b">
        <f t="shared" si="7"/>
        <v>0</v>
      </c>
      <c r="W219" s="231" t="b">
        <f t="shared" si="7"/>
        <v>0</v>
      </c>
      <c r="X219" s="231" t="b">
        <f t="shared" si="7"/>
        <v>0</v>
      </c>
      <c r="Y219" s="230"/>
      <c r="Z219" s="231"/>
      <c r="AA219" s="232"/>
      <c r="AB219" s="231"/>
      <c r="AC219" s="231"/>
      <c r="AD219" s="232"/>
    </row>
    <row r="220" spans="8:30">
      <c r="H220" s="223">
        <v>218</v>
      </c>
      <c r="I220" s="224" t="s">
        <v>1590</v>
      </c>
      <c r="J220" s="225" t="s">
        <v>1591</v>
      </c>
      <c r="K220" s="223" t="s">
        <v>326</v>
      </c>
      <c r="L220" s="226" t="s">
        <v>455</v>
      </c>
      <c r="N220" s="227" t="s">
        <v>208</v>
      </c>
      <c r="O220" s="209" t="s">
        <v>36</v>
      </c>
      <c r="P220" s="228" t="s">
        <v>206</v>
      </c>
      <c r="Q220" s="228" t="str">
        <f t="shared" si="8"/>
        <v>218 , '0742' , '湯河原支店' , 'N' , to_timestamp('2018/01/01 00:00:00' , 'yyyy/MM/dd hh24:mi:ss')</v>
      </c>
      <c r="R220" s="229" t="s">
        <v>207</v>
      </c>
      <c r="S220" s="230"/>
      <c r="T220" s="231" t="b">
        <f t="shared" si="7"/>
        <v>0</v>
      </c>
      <c r="U220" s="231" t="b">
        <f t="shared" si="7"/>
        <v>0</v>
      </c>
      <c r="V220" s="231" t="b">
        <f t="shared" si="7"/>
        <v>0</v>
      </c>
      <c r="W220" s="231" t="b">
        <f t="shared" si="7"/>
        <v>0</v>
      </c>
      <c r="X220" s="231" t="b">
        <f t="shared" si="7"/>
        <v>0</v>
      </c>
      <c r="Y220" s="230"/>
      <c r="Z220" s="231"/>
      <c r="AA220" s="232"/>
      <c r="AB220" s="231"/>
      <c r="AC220" s="231"/>
      <c r="AD220" s="232"/>
    </row>
    <row r="221" spans="8:30">
      <c r="H221" s="223">
        <v>219</v>
      </c>
      <c r="I221" s="224" t="s">
        <v>1592</v>
      </c>
      <c r="J221" s="225" t="s">
        <v>1593</v>
      </c>
      <c r="K221" s="223" t="s">
        <v>326</v>
      </c>
      <c r="L221" s="226" t="s">
        <v>455</v>
      </c>
      <c r="N221" s="227" t="s">
        <v>208</v>
      </c>
      <c r="O221" s="209" t="s">
        <v>36</v>
      </c>
      <c r="P221" s="228" t="s">
        <v>206</v>
      </c>
      <c r="Q221" s="228" t="str">
        <f t="shared" si="8"/>
        <v>219 , '0810' , '川崎支店' , 'N' , to_timestamp('2018/01/01 00:00:00' , 'yyyy/MM/dd hh24:mi:ss')</v>
      </c>
      <c r="R221" s="229" t="s">
        <v>207</v>
      </c>
      <c r="S221" s="230"/>
      <c r="T221" s="231" t="b">
        <f t="shared" si="7"/>
        <v>0</v>
      </c>
      <c r="U221" s="231" t="b">
        <f t="shared" si="7"/>
        <v>0</v>
      </c>
      <c r="V221" s="231" t="b">
        <f t="shared" si="7"/>
        <v>0</v>
      </c>
      <c r="W221" s="231" t="b">
        <f t="shared" si="7"/>
        <v>0</v>
      </c>
      <c r="X221" s="231" t="b">
        <f t="shared" si="7"/>
        <v>0</v>
      </c>
      <c r="Y221" s="230"/>
      <c r="Z221" s="231"/>
      <c r="AA221" s="232"/>
      <c r="AB221" s="231"/>
      <c r="AC221" s="231"/>
      <c r="AD221" s="232"/>
    </row>
    <row r="222" spans="8:30">
      <c r="H222" s="223">
        <v>220</v>
      </c>
      <c r="I222" s="224" t="s">
        <v>1594</v>
      </c>
      <c r="J222" s="225" t="s">
        <v>1595</v>
      </c>
      <c r="K222" s="223" t="s">
        <v>326</v>
      </c>
      <c r="L222" s="226" t="s">
        <v>455</v>
      </c>
      <c r="N222" s="227" t="s">
        <v>208</v>
      </c>
      <c r="O222" s="209" t="s">
        <v>36</v>
      </c>
      <c r="P222" s="228" t="s">
        <v>206</v>
      </c>
      <c r="Q222" s="228" t="str">
        <f t="shared" si="8"/>
        <v>220 , '0812' , '川崎西口支店' , 'N' , to_timestamp('2018/01/01 00:00:00' , 'yyyy/MM/dd hh24:mi:ss')</v>
      </c>
      <c r="R222" s="229" t="s">
        <v>207</v>
      </c>
      <c r="S222" s="230"/>
      <c r="T222" s="231" t="b">
        <f t="shared" si="7"/>
        <v>0</v>
      </c>
      <c r="U222" s="231" t="b">
        <f t="shared" si="7"/>
        <v>0</v>
      </c>
      <c r="V222" s="231" t="b">
        <f t="shared" si="7"/>
        <v>0</v>
      </c>
      <c r="W222" s="231" t="b">
        <f t="shared" si="7"/>
        <v>0</v>
      </c>
      <c r="X222" s="231" t="b">
        <f t="shared" si="7"/>
        <v>0</v>
      </c>
      <c r="Y222" s="230"/>
      <c r="Z222" s="231"/>
      <c r="AA222" s="232"/>
      <c r="AB222" s="231"/>
      <c r="AC222" s="231"/>
      <c r="AD222" s="232"/>
    </row>
    <row r="223" spans="8:30">
      <c r="H223" s="223">
        <v>221</v>
      </c>
      <c r="I223" s="224" t="s">
        <v>1596</v>
      </c>
      <c r="J223" s="225" t="s">
        <v>1597</v>
      </c>
      <c r="K223" s="223" t="s">
        <v>326</v>
      </c>
      <c r="L223" s="226" t="s">
        <v>455</v>
      </c>
      <c r="N223" s="227" t="s">
        <v>208</v>
      </c>
      <c r="O223" s="209" t="s">
        <v>36</v>
      </c>
      <c r="P223" s="228" t="s">
        <v>206</v>
      </c>
      <c r="Q223" s="228" t="str">
        <f t="shared" si="8"/>
        <v>221 , '0813' , '海老名駅前支店' , 'N' , to_timestamp('2018/01/01 00:00:00' , 'yyyy/MM/dd hh24:mi:ss')</v>
      </c>
      <c r="R223" s="229" t="s">
        <v>207</v>
      </c>
      <c r="S223" s="230"/>
      <c r="T223" s="231" t="b">
        <f t="shared" ref="T223:X273" si="9">IF(H223="","",EXACT(H223,Z223))</f>
        <v>0</v>
      </c>
      <c r="U223" s="231" t="b">
        <f t="shared" si="9"/>
        <v>0</v>
      </c>
      <c r="V223" s="231" t="b">
        <f t="shared" si="9"/>
        <v>0</v>
      </c>
      <c r="W223" s="231" t="b">
        <f t="shared" si="9"/>
        <v>0</v>
      </c>
      <c r="X223" s="231" t="b">
        <f t="shared" si="9"/>
        <v>0</v>
      </c>
      <c r="Y223" s="230"/>
      <c r="Z223" s="231"/>
      <c r="AA223" s="232"/>
      <c r="AB223" s="231"/>
      <c r="AC223" s="231"/>
      <c r="AD223" s="232"/>
    </row>
    <row r="224" spans="8:30">
      <c r="H224" s="223">
        <v>222</v>
      </c>
      <c r="I224" s="224" t="s">
        <v>1598</v>
      </c>
      <c r="J224" s="225" t="s">
        <v>1599</v>
      </c>
      <c r="K224" s="223" t="s">
        <v>326</v>
      </c>
      <c r="L224" s="226" t="s">
        <v>455</v>
      </c>
      <c r="N224" s="227" t="s">
        <v>208</v>
      </c>
      <c r="O224" s="209" t="s">
        <v>36</v>
      </c>
      <c r="P224" s="228" t="s">
        <v>206</v>
      </c>
      <c r="Q224" s="228" t="str">
        <f t="shared" si="8"/>
        <v>222 , '0821' , '大島支店' , 'N' , to_timestamp('2018/01/01 00:00:00' , 'yyyy/MM/dd hh24:mi:ss')</v>
      </c>
      <c r="R224" s="229" t="s">
        <v>207</v>
      </c>
      <c r="S224" s="230"/>
      <c r="T224" s="231" t="b">
        <f t="shared" si="9"/>
        <v>0</v>
      </c>
      <c r="U224" s="231" t="b">
        <f t="shared" si="9"/>
        <v>0</v>
      </c>
      <c r="V224" s="231" t="b">
        <f t="shared" si="9"/>
        <v>0</v>
      </c>
      <c r="W224" s="231" t="b">
        <f t="shared" si="9"/>
        <v>0</v>
      </c>
      <c r="X224" s="231" t="b">
        <f t="shared" si="9"/>
        <v>0</v>
      </c>
      <c r="Y224" s="230"/>
      <c r="Z224" s="231"/>
      <c r="AA224" s="232"/>
      <c r="AB224" s="231"/>
      <c r="AC224" s="231"/>
      <c r="AD224" s="232"/>
    </row>
    <row r="225" spans="8:30">
      <c r="H225" s="223">
        <v>223</v>
      </c>
      <c r="I225" s="224" t="s">
        <v>1600</v>
      </c>
      <c r="J225" s="225" t="s">
        <v>1601</v>
      </c>
      <c r="K225" s="223" t="s">
        <v>326</v>
      </c>
      <c r="L225" s="226" t="s">
        <v>455</v>
      </c>
      <c r="N225" s="227" t="s">
        <v>208</v>
      </c>
      <c r="O225" s="209" t="s">
        <v>36</v>
      </c>
      <c r="P225" s="228" t="s">
        <v>206</v>
      </c>
      <c r="Q225" s="228" t="str">
        <f t="shared" si="8"/>
        <v>223 , '0822' , '大師支店' , 'N' , to_timestamp('2018/01/01 00:00:00' , 'yyyy/MM/dd hh24:mi:ss')</v>
      </c>
      <c r="R225" s="229" t="s">
        <v>207</v>
      </c>
      <c r="S225" s="230"/>
      <c r="T225" s="231" t="b">
        <f t="shared" si="9"/>
        <v>0</v>
      </c>
      <c r="U225" s="231" t="b">
        <f t="shared" si="9"/>
        <v>0</v>
      </c>
      <c r="V225" s="231" t="b">
        <f t="shared" si="9"/>
        <v>0</v>
      </c>
      <c r="W225" s="231" t="b">
        <f t="shared" si="9"/>
        <v>0</v>
      </c>
      <c r="X225" s="231" t="b">
        <f t="shared" si="9"/>
        <v>0</v>
      </c>
      <c r="Y225" s="230"/>
      <c r="Z225" s="231"/>
      <c r="AA225" s="232"/>
      <c r="AB225" s="231"/>
      <c r="AC225" s="231"/>
      <c r="AD225" s="232"/>
    </row>
    <row r="226" spans="8:30">
      <c r="H226" s="223">
        <v>224</v>
      </c>
      <c r="I226" s="224" t="s">
        <v>1602</v>
      </c>
      <c r="J226" s="225" t="s">
        <v>1603</v>
      </c>
      <c r="K226" s="223" t="s">
        <v>326</v>
      </c>
      <c r="L226" s="226" t="s">
        <v>455</v>
      </c>
      <c r="N226" s="227" t="s">
        <v>208</v>
      </c>
      <c r="O226" s="209" t="s">
        <v>36</v>
      </c>
      <c r="P226" s="228" t="s">
        <v>206</v>
      </c>
      <c r="Q226" s="228" t="str">
        <f t="shared" si="8"/>
        <v>224 , '0823' , '御幸支店' , 'N' , to_timestamp('2018/01/01 00:00:00' , 'yyyy/MM/dd hh24:mi:ss')</v>
      </c>
      <c r="R226" s="229" t="s">
        <v>207</v>
      </c>
      <c r="S226" s="230"/>
      <c r="T226" s="231" t="b">
        <f t="shared" si="9"/>
        <v>0</v>
      </c>
      <c r="U226" s="231" t="b">
        <f t="shared" si="9"/>
        <v>0</v>
      </c>
      <c r="V226" s="231" t="b">
        <f t="shared" si="9"/>
        <v>0</v>
      </c>
      <c r="W226" s="231" t="b">
        <f t="shared" si="9"/>
        <v>0</v>
      </c>
      <c r="X226" s="231" t="b">
        <f t="shared" si="9"/>
        <v>0</v>
      </c>
      <c r="Y226" s="230"/>
      <c r="Z226" s="231"/>
      <c r="AA226" s="232"/>
      <c r="AB226" s="231"/>
      <c r="AC226" s="231"/>
      <c r="AD226" s="232"/>
    </row>
    <row r="227" spans="8:30">
      <c r="H227" s="223">
        <v>225</v>
      </c>
      <c r="I227" s="224" t="s">
        <v>1604</v>
      </c>
      <c r="J227" s="225" t="s">
        <v>1605</v>
      </c>
      <c r="K227" s="223" t="s">
        <v>326</v>
      </c>
      <c r="L227" s="226" t="s">
        <v>455</v>
      </c>
      <c r="N227" s="227" t="s">
        <v>208</v>
      </c>
      <c r="O227" s="209" t="s">
        <v>36</v>
      </c>
      <c r="P227" s="228" t="s">
        <v>206</v>
      </c>
      <c r="Q227" s="228" t="str">
        <f t="shared" si="8"/>
        <v>225 , '0824' , '武蔵小杉支店' , 'N' , to_timestamp('2018/01/01 00:00:00' , 'yyyy/MM/dd hh24:mi:ss')</v>
      </c>
      <c r="R227" s="229" t="s">
        <v>207</v>
      </c>
      <c r="S227" s="230"/>
      <c r="T227" s="231" t="b">
        <f t="shared" si="9"/>
        <v>0</v>
      </c>
      <c r="U227" s="231" t="b">
        <f t="shared" si="9"/>
        <v>0</v>
      </c>
      <c r="V227" s="231" t="b">
        <f t="shared" si="9"/>
        <v>0</v>
      </c>
      <c r="W227" s="231" t="b">
        <f t="shared" si="9"/>
        <v>0</v>
      </c>
      <c r="X227" s="231" t="b">
        <f t="shared" si="9"/>
        <v>0</v>
      </c>
      <c r="Y227" s="230"/>
      <c r="Z227" s="231"/>
      <c r="AA227" s="232"/>
      <c r="AB227" s="231"/>
      <c r="AC227" s="231"/>
      <c r="AD227" s="232"/>
    </row>
    <row r="228" spans="8:30">
      <c r="H228" s="223">
        <v>226</v>
      </c>
      <c r="I228" s="224" t="s">
        <v>1606</v>
      </c>
      <c r="J228" s="225" t="s">
        <v>1607</v>
      </c>
      <c r="K228" s="223" t="s">
        <v>326</v>
      </c>
      <c r="L228" s="226" t="s">
        <v>455</v>
      </c>
      <c r="N228" s="227" t="s">
        <v>208</v>
      </c>
      <c r="O228" s="209" t="s">
        <v>36</v>
      </c>
      <c r="P228" s="228" t="s">
        <v>206</v>
      </c>
      <c r="Q228" s="228" t="str">
        <f t="shared" si="8"/>
        <v>226 , '0825' , '溝口支店' , 'N' , to_timestamp('2018/01/01 00:00:00' , 'yyyy/MM/dd hh24:mi:ss')</v>
      </c>
      <c r="R228" s="229" t="s">
        <v>207</v>
      </c>
      <c r="S228" s="230"/>
      <c r="T228" s="231" t="b">
        <f t="shared" si="9"/>
        <v>0</v>
      </c>
      <c r="U228" s="231" t="b">
        <f t="shared" si="9"/>
        <v>0</v>
      </c>
      <c r="V228" s="231" t="b">
        <f t="shared" si="9"/>
        <v>0</v>
      </c>
      <c r="W228" s="231" t="b">
        <f t="shared" si="9"/>
        <v>0</v>
      </c>
      <c r="X228" s="231" t="b">
        <f t="shared" si="9"/>
        <v>0</v>
      </c>
      <c r="Y228" s="230"/>
      <c r="Z228" s="231"/>
      <c r="AA228" s="232"/>
      <c r="AB228" s="231"/>
      <c r="AC228" s="231"/>
      <c r="AD228" s="232"/>
    </row>
    <row r="229" spans="8:30">
      <c r="H229" s="223">
        <v>227</v>
      </c>
      <c r="I229" s="224" t="s">
        <v>1608</v>
      </c>
      <c r="J229" s="225" t="s">
        <v>1609</v>
      </c>
      <c r="K229" s="223" t="s">
        <v>326</v>
      </c>
      <c r="L229" s="226" t="s">
        <v>455</v>
      </c>
      <c r="N229" s="227" t="s">
        <v>208</v>
      </c>
      <c r="O229" s="209" t="s">
        <v>36</v>
      </c>
      <c r="P229" s="228" t="s">
        <v>206</v>
      </c>
      <c r="Q229" s="228" t="str">
        <f t="shared" si="8"/>
        <v>227 , '0826' , '登戸支店' , 'N' , to_timestamp('2018/01/01 00:00:00' , 'yyyy/MM/dd hh24:mi:ss')</v>
      </c>
      <c r="R229" s="229" t="s">
        <v>207</v>
      </c>
      <c r="S229" s="230"/>
      <c r="T229" s="231" t="b">
        <f t="shared" si="9"/>
        <v>0</v>
      </c>
      <c r="U229" s="231" t="b">
        <f t="shared" si="9"/>
        <v>0</v>
      </c>
      <c r="V229" s="231" t="b">
        <f t="shared" si="9"/>
        <v>0</v>
      </c>
      <c r="W229" s="231" t="b">
        <f t="shared" si="9"/>
        <v>0</v>
      </c>
      <c r="X229" s="231" t="b">
        <f t="shared" si="9"/>
        <v>0</v>
      </c>
      <c r="Y229" s="230"/>
      <c r="Z229" s="231"/>
      <c r="AA229" s="232"/>
      <c r="AB229" s="231"/>
      <c r="AC229" s="231"/>
      <c r="AD229" s="232"/>
    </row>
    <row r="230" spans="8:30">
      <c r="H230" s="223">
        <v>228</v>
      </c>
      <c r="I230" s="224" t="s">
        <v>1610</v>
      </c>
      <c r="J230" s="225" t="s">
        <v>1611</v>
      </c>
      <c r="K230" s="223" t="s">
        <v>326</v>
      </c>
      <c r="L230" s="226" t="s">
        <v>455</v>
      </c>
      <c r="N230" s="227" t="s">
        <v>208</v>
      </c>
      <c r="O230" s="209" t="s">
        <v>36</v>
      </c>
      <c r="P230" s="228" t="s">
        <v>206</v>
      </c>
      <c r="Q230" s="228" t="str">
        <f t="shared" si="8"/>
        <v>228 , '0827' , '百合ケ丘支店' , 'N' , to_timestamp('2018/01/01 00:00:00' , 'yyyy/MM/dd hh24:mi:ss')</v>
      </c>
      <c r="R230" s="229" t="s">
        <v>207</v>
      </c>
      <c r="S230" s="230"/>
      <c r="T230" s="231" t="b">
        <f t="shared" si="9"/>
        <v>0</v>
      </c>
      <c r="U230" s="231" t="b">
        <f t="shared" si="9"/>
        <v>0</v>
      </c>
      <c r="V230" s="231" t="b">
        <f t="shared" si="9"/>
        <v>0</v>
      </c>
      <c r="W230" s="231" t="b">
        <f t="shared" si="9"/>
        <v>0</v>
      </c>
      <c r="X230" s="231" t="b">
        <f t="shared" si="9"/>
        <v>0</v>
      </c>
      <c r="Y230" s="230"/>
      <c r="Z230" s="231"/>
      <c r="AA230" s="232"/>
      <c r="AB230" s="231"/>
      <c r="AC230" s="231"/>
      <c r="AD230" s="232"/>
    </row>
    <row r="231" spans="8:30">
      <c r="H231" s="223">
        <v>229</v>
      </c>
      <c r="I231" s="224" t="s">
        <v>1612</v>
      </c>
      <c r="J231" s="225" t="s">
        <v>1613</v>
      </c>
      <c r="K231" s="223" t="s">
        <v>326</v>
      </c>
      <c r="L231" s="226" t="s">
        <v>455</v>
      </c>
      <c r="N231" s="227" t="s">
        <v>208</v>
      </c>
      <c r="O231" s="209" t="s">
        <v>36</v>
      </c>
      <c r="P231" s="228" t="s">
        <v>206</v>
      </c>
      <c r="Q231" s="228" t="str">
        <f t="shared" si="8"/>
        <v>229 , '0828' , '鹿島田支店' , 'N' , to_timestamp('2018/01/01 00:00:00' , 'yyyy/MM/dd hh24:mi:ss')</v>
      </c>
      <c r="R231" s="229" t="s">
        <v>207</v>
      </c>
      <c r="S231" s="230"/>
      <c r="T231" s="231" t="b">
        <f t="shared" si="9"/>
        <v>0</v>
      </c>
      <c r="U231" s="231" t="b">
        <f t="shared" si="9"/>
        <v>0</v>
      </c>
      <c r="V231" s="231" t="b">
        <f t="shared" si="9"/>
        <v>0</v>
      </c>
      <c r="W231" s="231" t="b">
        <f t="shared" si="9"/>
        <v>0</v>
      </c>
      <c r="X231" s="231" t="b">
        <f t="shared" si="9"/>
        <v>0</v>
      </c>
      <c r="Y231" s="230"/>
      <c r="Z231" s="231"/>
      <c r="AA231" s="232"/>
      <c r="AB231" s="231"/>
      <c r="AC231" s="231"/>
      <c r="AD231" s="232"/>
    </row>
    <row r="232" spans="8:30">
      <c r="H232" s="223">
        <v>230</v>
      </c>
      <c r="I232" s="224" t="s">
        <v>1614</v>
      </c>
      <c r="J232" s="225" t="s">
        <v>1615</v>
      </c>
      <c r="K232" s="223" t="s">
        <v>326</v>
      </c>
      <c r="L232" s="226" t="s">
        <v>455</v>
      </c>
      <c r="N232" s="227" t="s">
        <v>208</v>
      </c>
      <c r="O232" s="209" t="s">
        <v>36</v>
      </c>
      <c r="P232" s="228" t="s">
        <v>206</v>
      </c>
      <c r="Q232" s="228" t="str">
        <f t="shared" si="8"/>
        <v>230 , '0829' , '新城支店' , 'N' , to_timestamp('2018/01/01 00:00:00' , 'yyyy/MM/dd hh24:mi:ss')</v>
      </c>
      <c r="R232" s="229" t="s">
        <v>207</v>
      </c>
      <c r="S232" s="230"/>
      <c r="T232" s="231" t="b">
        <f t="shared" si="9"/>
        <v>0</v>
      </c>
      <c r="U232" s="231" t="b">
        <f t="shared" si="9"/>
        <v>0</v>
      </c>
      <c r="V232" s="231" t="b">
        <f t="shared" si="9"/>
        <v>0</v>
      </c>
      <c r="W232" s="231" t="b">
        <f t="shared" si="9"/>
        <v>0</v>
      </c>
      <c r="X232" s="231" t="b">
        <f t="shared" si="9"/>
        <v>0</v>
      </c>
      <c r="Y232" s="230"/>
      <c r="Z232" s="231"/>
      <c r="AA232" s="232"/>
      <c r="AB232" s="231"/>
      <c r="AC232" s="231"/>
      <c r="AD232" s="232"/>
    </row>
    <row r="233" spans="8:30">
      <c r="H233" s="223">
        <v>231</v>
      </c>
      <c r="I233" s="224" t="s">
        <v>1616</v>
      </c>
      <c r="J233" s="225" t="s">
        <v>1617</v>
      </c>
      <c r="K233" s="223" t="s">
        <v>326</v>
      </c>
      <c r="L233" s="226" t="s">
        <v>455</v>
      </c>
      <c r="N233" s="227" t="s">
        <v>208</v>
      </c>
      <c r="O233" s="209" t="s">
        <v>36</v>
      </c>
      <c r="P233" s="228" t="s">
        <v>206</v>
      </c>
      <c r="Q233" s="228" t="str">
        <f t="shared" si="8"/>
        <v>231 , '0830' , '新百合ヶ丘支店' , 'N' , to_timestamp('2018/01/01 00:00:00' , 'yyyy/MM/dd hh24:mi:ss')</v>
      </c>
      <c r="R233" s="229" t="s">
        <v>207</v>
      </c>
      <c r="S233" s="230"/>
      <c r="T233" s="231" t="b">
        <f t="shared" si="9"/>
        <v>0</v>
      </c>
      <c r="U233" s="231" t="b">
        <f t="shared" si="9"/>
        <v>0</v>
      </c>
      <c r="V233" s="231" t="b">
        <f t="shared" si="9"/>
        <v>0</v>
      </c>
      <c r="W233" s="231" t="b">
        <f t="shared" si="9"/>
        <v>0</v>
      </c>
      <c r="X233" s="231" t="b">
        <f t="shared" si="9"/>
        <v>0</v>
      </c>
      <c r="Y233" s="230"/>
      <c r="Z233" s="231"/>
      <c r="AA233" s="232"/>
      <c r="AB233" s="231"/>
      <c r="AC233" s="231"/>
      <c r="AD233" s="232"/>
    </row>
    <row r="234" spans="8:30">
      <c r="H234" s="223">
        <v>232</v>
      </c>
      <c r="I234" s="224" t="s">
        <v>1618</v>
      </c>
      <c r="J234" s="225" t="s">
        <v>1619</v>
      </c>
      <c r="K234" s="223" t="s">
        <v>326</v>
      </c>
      <c r="L234" s="226" t="s">
        <v>455</v>
      </c>
      <c r="N234" s="227" t="s">
        <v>208</v>
      </c>
      <c r="O234" s="209" t="s">
        <v>36</v>
      </c>
      <c r="P234" s="228" t="s">
        <v>206</v>
      </c>
      <c r="Q234" s="228" t="str">
        <f t="shared" si="8"/>
        <v>232 , '0831' , '元住吉支店' , 'N' , to_timestamp('2018/01/01 00:00:00' , 'yyyy/MM/dd hh24:mi:ss')</v>
      </c>
      <c r="R234" s="229" t="s">
        <v>207</v>
      </c>
      <c r="S234" s="230"/>
      <c r="T234" s="231" t="b">
        <f t="shared" si="9"/>
        <v>0</v>
      </c>
      <c r="U234" s="231" t="b">
        <f t="shared" si="9"/>
        <v>0</v>
      </c>
      <c r="V234" s="231" t="b">
        <f t="shared" si="9"/>
        <v>0</v>
      </c>
      <c r="W234" s="231" t="b">
        <f t="shared" si="9"/>
        <v>0</v>
      </c>
      <c r="X234" s="231" t="b">
        <f t="shared" si="9"/>
        <v>0</v>
      </c>
      <c r="Y234" s="230"/>
      <c r="Z234" s="231"/>
      <c r="AA234" s="232"/>
      <c r="AB234" s="231"/>
      <c r="AC234" s="231"/>
      <c r="AD234" s="232"/>
    </row>
    <row r="235" spans="8:30">
      <c r="H235" s="223">
        <v>233</v>
      </c>
      <c r="I235" s="224" t="s">
        <v>1620</v>
      </c>
      <c r="J235" s="225" t="s">
        <v>1621</v>
      </c>
      <c r="K235" s="223" t="s">
        <v>326</v>
      </c>
      <c r="L235" s="226" t="s">
        <v>455</v>
      </c>
      <c r="N235" s="227" t="s">
        <v>208</v>
      </c>
      <c r="O235" s="209" t="s">
        <v>36</v>
      </c>
      <c r="P235" s="228" t="s">
        <v>206</v>
      </c>
      <c r="Q235" s="228" t="str">
        <f t="shared" si="8"/>
        <v>233 , '0832' , '稲田堤支店' , 'N' , to_timestamp('2018/01/01 00:00:00' , 'yyyy/MM/dd hh24:mi:ss')</v>
      </c>
      <c r="R235" s="229" t="s">
        <v>207</v>
      </c>
      <c r="S235" s="230"/>
      <c r="T235" s="231" t="b">
        <f t="shared" si="9"/>
        <v>0</v>
      </c>
      <c r="U235" s="231" t="b">
        <f t="shared" si="9"/>
        <v>0</v>
      </c>
      <c r="V235" s="231" t="b">
        <f t="shared" si="9"/>
        <v>0</v>
      </c>
      <c r="W235" s="231" t="b">
        <f t="shared" si="9"/>
        <v>0</v>
      </c>
      <c r="X235" s="231" t="b">
        <f t="shared" si="9"/>
        <v>0</v>
      </c>
      <c r="Y235" s="230"/>
      <c r="Z235" s="231"/>
      <c r="AA235" s="232"/>
      <c r="AB235" s="231"/>
      <c r="AC235" s="231"/>
      <c r="AD235" s="232"/>
    </row>
    <row r="236" spans="8:30">
      <c r="H236" s="223">
        <v>234</v>
      </c>
      <c r="I236" s="224" t="s">
        <v>1622</v>
      </c>
      <c r="J236" s="225" t="s">
        <v>1623</v>
      </c>
      <c r="K236" s="223" t="s">
        <v>326</v>
      </c>
      <c r="L236" s="226" t="s">
        <v>455</v>
      </c>
      <c r="N236" s="227" t="s">
        <v>208</v>
      </c>
      <c r="O236" s="209" t="s">
        <v>36</v>
      </c>
      <c r="P236" s="228" t="s">
        <v>206</v>
      </c>
      <c r="Q236" s="228" t="str">
        <f t="shared" si="8"/>
        <v>234 , '0833' , '読売ランド駅前支店' , 'N' , to_timestamp('2018/01/01 00:00:00' , 'yyyy/MM/dd hh24:mi:ss')</v>
      </c>
      <c r="R236" s="229" t="s">
        <v>207</v>
      </c>
      <c r="S236" s="230"/>
      <c r="T236" s="231" t="b">
        <f t="shared" si="9"/>
        <v>0</v>
      </c>
      <c r="U236" s="231" t="b">
        <f t="shared" si="9"/>
        <v>0</v>
      </c>
      <c r="V236" s="231" t="b">
        <f t="shared" si="9"/>
        <v>0</v>
      </c>
      <c r="W236" s="231" t="b">
        <f t="shared" si="9"/>
        <v>0</v>
      </c>
      <c r="X236" s="231" t="b">
        <f t="shared" si="9"/>
        <v>0</v>
      </c>
      <c r="Y236" s="230"/>
      <c r="Z236" s="231"/>
      <c r="AA236" s="232"/>
      <c r="AB236" s="231"/>
      <c r="AC236" s="231"/>
      <c r="AD236" s="232"/>
    </row>
    <row r="237" spans="8:30">
      <c r="H237" s="223">
        <v>235</v>
      </c>
      <c r="I237" s="224" t="s">
        <v>1624</v>
      </c>
      <c r="J237" s="225" t="s">
        <v>1625</v>
      </c>
      <c r="K237" s="223" t="s">
        <v>326</v>
      </c>
      <c r="L237" s="226" t="s">
        <v>455</v>
      </c>
      <c r="N237" s="227" t="s">
        <v>208</v>
      </c>
      <c r="O237" s="209" t="s">
        <v>36</v>
      </c>
      <c r="P237" s="228" t="s">
        <v>206</v>
      </c>
      <c r="Q237" s="228" t="str">
        <f t="shared" si="8"/>
        <v>235 , '0834' , '鷺沼支店' , 'N' , to_timestamp('2018/01/01 00:00:00' , 'yyyy/MM/dd hh24:mi:ss')</v>
      </c>
      <c r="R237" s="229" t="s">
        <v>207</v>
      </c>
      <c r="S237" s="230"/>
      <c r="T237" s="231" t="b">
        <f t="shared" si="9"/>
        <v>0</v>
      </c>
      <c r="U237" s="231" t="b">
        <f t="shared" si="9"/>
        <v>0</v>
      </c>
      <c r="V237" s="231" t="b">
        <f t="shared" si="9"/>
        <v>0</v>
      </c>
      <c r="W237" s="231" t="b">
        <f t="shared" si="9"/>
        <v>0</v>
      </c>
      <c r="X237" s="231" t="b">
        <f t="shared" si="9"/>
        <v>0</v>
      </c>
      <c r="Y237" s="230"/>
      <c r="Z237" s="231"/>
      <c r="AA237" s="232"/>
      <c r="AB237" s="231"/>
      <c r="AC237" s="231"/>
      <c r="AD237" s="232"/>
    </row>
    <row r="238" spans="8:30">
      <c r="H238" s="223">
        <v>236</v>
      </c>
      <c r="I238" s="224" t="s">
        <v>1626</v>
      </c>
      <c r="J238" s="225" t="s">
        <v>1627</v>
      </c>
      <c r="K238" s="223" t="s">
        <v>326</v>
      </c>
      <c r="L238" s="226" t="s">
        <v>455</v>
      </c>
      <c r="N238" s="227" t="s">
        <v>208</v>
      </c>
      <c r="O238" s="209" t="s">
        <v>36</v>
      </c>
      <c r="P238" s="228" t="s">
        <v>206</v>
      </c>
      <c r="Q238" s="228" t="str">
        <f t="shared" si="8"/>
        <v>236 , '0837' , '柿生支店' , 'N' , to_timestamp('2018/01/01 00:00:00' , 'yyyy/MM/dd hh24:mi:ss')</v>
      </c>
      <c r="R238" s="229" t="s">
        <v>207</v>
      </c>
      <c r="S238" s="230"/>
      <c r="T238" s="231" t="b">
        <f t="shared" si="9"/>
        <v>0</v>
      </c>
      <c r="U238" s="231" t="b">
        <f t="shared" si="9"/>
        <v>0</v>
      </c>
      <c r="V238" s="231" t="b">
        <f t="shared" si="9"/>
        <v>0</v>
      </c>
      <c r="W238" s="231" t="b">
        <f t="shared" si="9"/>
        <v>0</v>
      </c>
      <c r="X238" s="231" t="b">
        <f t="shared" si="9"/>
        <v>0</v>
      </c>
      <c r="Y238" s="230"/>
      <c r="Z238" s="231"/>
      <c r="AA238" s="232"/>
      <c r="AB238" s="231"/>
      <c r="AC238" s="231"/>
      <c r="AD238" s="232"/>
    </row>
    <row r="239" spans="8:30">
      <c r="H239" s="223">
        <v>237</v>
      </c>
      <c r="I239" s="224" t="s">
        <v>1628</v>
      </c>
      <c r="J239" s="225" t="s">
        <v>1629</v>
      </c>
      <c r="K239" s="223" t="s">
        <v>326</v>
      </c>
      <c r="L239" s="226" t="s">
        <v>455</v>
      </c>
      <c r="N239" s="227" t="s">
        <v>208</v>
      </c>
      <c r="O239" s="209" t="s">
        <v>36</v>
      </c>
      <c r="P239" s="228" t="s">
        <v>206</v>
      </c>
      <c r="Q239" s="228" t="str">
        <f t="shared" si="8"/>
        <v>237 , '0838' , '川崎北部市場支店' , 'N' , to_timestamp('2018/01/01 00:00:00' , 'yyyy/MM/dd hh24:mi:ss')</v>
      </c>
      <c r="R239" s="229" t="s">
        <v>207</v>
      </c>
      <c r="S239" s="230"/>
      <c r="T239" s="231" t="b">
        <f t="shared" si="9"/>
        <v>0</v>
      </c>
      <c r="U239" s="231" t="b">
        <f t="shared" si="9"/>
        <v>0</v>
      </c>
      <c r="V239" s="231" t="b">
        <f t="shared" si="9"/>
        <v>0</v>
      </c>
      <c r="W239" s="231" t="b">
        <f t="shared" si="9"/>
        <v>0</v>
      </c>
      <c r="X239" s="231" t="b">
        <f t="shared" si="9"/>
        <v>0</v>
      </c>
      <c r="Y239" s="230"/>
      <c r="Z239" s="231"/>
      <c r="AA239" s="232"/>
      <c r="AB239" s="231"/>
      <c r="AC239" s="231"/>
      <c r="AD239" s="232"/>
    </row>
    <row r="240" spans="8:30">
      <c r="H240" s="223">
        <v>238</v>
      </c>
      <c r="I240" s="224" t="s">
        <v>1630</v>
      </c>
      <c r="J240" s="225" t="s">
        <v>1631</v>
      </c>
      <c r="K240" s="223" t="s">
        <v>326</v>
      </c>
      <c r="L240" s="226" t="s">
        <v>455</v>
      </c>
      <c r="N240" s="227" t="s">
        <v>208</v>
      </c>
      <c r="O240" s="209" t="s">
        <v>36</v>
      </c>
      <c r="P240" s="228" t="s">
        <v>206</v>
      </c>
      <c r="Q240" s="228" t="str">
        <f t="shared" si="8"/>
        <v>238 , '0841' , '生田支店' , 'N' , to_timestamp('2018/01/01 00:00:00' , 'yyyy/MM/dd hh24:mi:ss')</v>
      </c>
      <c r="R240" s="229" t="s">
        <v>207</v>
      </c>
      <c r="S240" s="230"/>
      <c r="T240" s="231" t="b">
        <f t="shared" si="9"/>
        <v>0</v>
      </c>
      <c r="U240" s="231" t="b">
        <f t="shared" si="9"/>
        <v>0</v>
      </c>
      <c r="V240" s="231" t="b">
        <f t="shared" si="9"/>
        <v>0</v>
      </c>
      <c r="W240" s="231" t="b">
        <f t="shared" si="9"/>
        <v>0</v>
      </c>
      <c r="X240" s="231" t="b">
        <f t="shared" si="9"/>
        <v>0</v>
      </c>
      <c r="Y240" s="230"/>
      <c r="Z240" s="231"/>
      <c r="AA240" s="232"/>
      <c r="AB240" s="231"/>
      <c r="AC240" s="231"/>
      <c r="AD240" s="232"/>
    </row>
    <row r="241" spans="8:30">
      <c r="H241" s="223">
        <v>239</v>
      </c>
      <c r="I241" s="224" t="s">
        <v>1632</v>
      </c>
      <c r="J241" s="225" t="s">
        <v>1633</v>
      </c>
      <c r="K241" s="223" t="s">
        <v>326</v>
      </c>
      <c r="L241" s="226" t="s">
        <v>455</v>
      </c>
      <c r="N241" s="227" t="s">
        <v>208</v>
      </c>
      <c r="O241" s="209" t="s">
        <v>36</v>
      </c>
      <c r="P241" s="228" t="s">
        <v>206</v>
      </c>
      <c r="Q241" s="228" t="str">
        <f t="shared" si="8"/>
        <v>239 , '0842' , '宮前平支店' , 'N' , to_timestamp('2018/01/01 00:00:00' , 'yyyy/MM/dd hh24:mi:ss')</v>
      </c>
      <c r="R241" s="229" t="s">
        <v>207</v>
      </c>
      <c r="S241" s="230"/>
      <c r="T241" s="231" t="b">
        <f t="shared" si="9"/>
        <v>0</v>
      </c>
      <c r="U241" s="231" t="b">
        <f t="shared" si="9"/>
        <v>0</v>
      </c>
      <c r="V241" s="231" t="b">
        <f t="shared" si="9"/>
        <v>0</v>
      </c>
      <c r="W241" s="231" t="b">
        <f t="shared" si="9"/>
        <v>0</v>
      </c>
      <c r="X241" s="231" t="b">
        <f t="shared" si="9"/>
        <v>0</v>
      </c>
      <c r="Y241" s="230"/>
      <c r="Z241" s="231"/>
      <c r="AA241" s="232"/>
      <c r="AB241" s="231"/>
      <c r="AC241" s="231"/>
      <c r="AD241" s="232"/>
    </row>
    <row r="242" spans="8:30">
      <c r="H242" s="223">
        <v>240</v>
      </c>
      <c r="I242" s="224" t="s">
        <v>1634</v>
      </c>
      <c r="J242" s="225" t="s">
        <v>1635</v>
      </c>
      <c r="K242" s="223" t="s">
        <v>326</v>
      </c>
      <c r="L242" s="226" t="s">
        <v>455</v>
      </c>
      <c r="N242" s="227" t="s">
        <v>208</v>
      </c>
      <c r="O242" s="209" t="s">
        <v>36</v>
      </c>
      <c r="P242" s="228" t="s">
        <v>206</v>
      </c>
      <c r="Q242" s="228" t="str">
        <f t="shared" si="8"/>
        <v>240 , '0904' , '品川支店' , 'N' , to_timestamp('2018/01/01 00:00:00' , 'yyyy/MM/dd hh24:mi:ss')</v>
      </c>
      <c r="R242" s="229" t="s">
        <v>207</v>
      </c>
      <c r="S242" s="230"/>
      <c r="T242" s="231" t="b">
        <f t="shared" si="9"/>
        <v>0</v>
      </c>
      <c r="U242" s="231" t="b">
        <f t="shared" si="9"/>
        <v>0</v>
      </c>
      <c r="V242" s="231" t="b">
        <f t="shared" si="9"/>
        <v>0</v>
      </c>
      <c r="W242" s="231" t="b">
        <f t="shared" si="9"/>
        <v>0</v>
      </c>
      <c r="X242" s="231" t="b">
        <f t="shared" si="9"/>
        <v>0</v>
      </c>
      <c r="Y242" s="230"/>
      <c r="Z242" s="231"/>
      <c r="AA242" s="232"/>
      <c r="AB242" s="231"/>
      <c r="AC242" s="231"/>
      <c r="AD242" s="232"/>
    </row>
    <row r="243" spans="8:30">
      <c r="H243" s="223">
        <v>241</v>
      </c>
      <c r="I243" s="224" t="s">
        <v>1636</v>
      </c>
      <c r="J243" s="225" t="s">
        <v>1637</v>
      </c>
      <c r="K243" s="223" t="s">
        <v>326</v>
      </c>
      <c r="L243" s="226" t="s">
        <v>455</v>
      </c>
      <c r="N243" s="227" t="s">
        <v>208</v>
      </c>
      <c r="O243" s="209" t="s">
        <v>36</v>
      </c>
      <c r="P243" s="228" t="s">
        <v>206</v>
      </c>
      <c r="Q243" s="228" t="str">
        <f t="shared" si="8"/>
        <v>241 , '0906' , '五反田駅前支店' , 'N' , to_timestamp('2018/01/01 00:00:00' , 'yyyy/MM/dd hh24:mi:ss')</v>
      </c>
      <c r="R243" s="229" t="s">
        <v>207</v>
      </c>
      <c r="S243" s="230"/>
      <c r="T243" s="231" t="b">
        <f t="shared" si="9"/>
        <v>0</v>
      </c>
      <c r="U243" s="231" t="b">
        <f t="shared" si="9"/>
        <v>0</v>
      </c>
      <c r="V243" s="231" t="b">
        <f t="shared" si="9"/>
        <v>0</v>
      </c>
      <c r="W243" s="231" t="b">
        <f t="shared" si="9"/>
        <v>0</v>
      </c>
      <c r="X243" s="231" t="b">
        <f t="shared" si="9"/>
        <v>0</v>
      </c>
      <c r="Y243" s="230"/>
      <c r="Z243" s="231"/>
      <c r="AA243" s="232"/>
      <c r="AB243" s="231"/>
      <c r="AC243" s="231"/>
      <c r="AD243" s="232"/>
    </row>
    <row r="244" spans="8:30">
      <c r="H244" s="223">
        <v>242</v>
      </c>
      <c r="I244" s="224" t="s">
        <v>1638</v>
      </c>
      <c r="J244" s="225" t="s">
        <v>1639</v>
      </c>
      <c r="K244" s="223" t="s">
        <v>326</v>
      </c>
      <c r="L244" s="226" t="s">
        <v>455</v>
      </c>
      <c r="N244" s="227" t="s">
        <v>208</v>
      </c>
      <c r="O244" s="209" t="s">
        <v>36</v>
      </c>
      <c r="P244" s="228" t="s">
        <v>206</v>
      </c>
      <c r="Q244" s="228" t="str">
        <f t="shared" si="8"/>
        <v>242 , '0907' , '恵比寿支店' , 'N' , to_timestamp('2018/01/01 00:00:00' , 'yyyy/MM/dd hh24:mi:ss')</v>
      </c>
      <c r="R244" s="229" t="s">
        <v>207</v>
      </c>
      <c r="S244" s="230"/>
      <c r="T244" s="231" t="b">
        <f t="shared" si="9"/>
        <v>0</v>
      </c>
      <c r="U244" s="231" t="b">
        <f t="shared" si="9"/>
        <v>0</v>
      </c>
      <c r="V244" s="231" t="b">
        <f t="shared" si="9"/>
        <v>0</v>
      </c>
      <c r="W244" s="231" t="b">
        <f t="shared" si="9"/>
        <v>0</v>
      </c>
      <c r="X244" s="231" t="b">
        <f t="shared" si="9"/>
        <v>0</v>
      </c>
      <c r="Y244" s="230"/>
      <c r="Z244" s="231"/>
      <c r="AA244" s="232"/>
      <c r="AB244" s="231"/>
      <c r="AC244" s="231"/>
      <c r="AD244" s="232"/>
    </row>
    <row r="245" spans="8:30">
      <c r="H245" s="223">
        <v>243</v>
      </c>
      <c r="I245" s="224" t="s">
        <v>1640</v>
      </c>
      <c r="J245" s="225" t="s">
        <v>1641</v>
      </c>
      <c r="K245" s="223" t="s">
        <v>326</v>
      </c>
      <c r="L245" s="226" t="s">
        <v>455</v>
      </c>
      <c r="N245" s="227" t="s">
        <v>208</v>
      </c>
      <c r="O245" s="209" t="s">
        <v>36</v>
      </c>
      <c r="P245" s="228" t="s">
        <v>206</v>
      </c>
      <c r="Q245" s="228" t="str">
        <f t="shared" si="8"/>
        <v>243 , '0910' , '東京支店' , 'N' , to_timestamp('2018/01/01 00:00:00' , 'yyyy/MM/dd hh24:mi:ss')</v>
      </c>
      <c r="R245" s="229" t="s">
        <v>207</v>
      </c>
      <c r="S245" s="230"/>
      <c r="T245" s="231" t="b">
        <f t="shared" si="9"/>
        <v>0</v>
      </c>
      <c r="U245" s="231" t="b">
        <f t="shared" si="9"/>
        <v>0</v>
      </c>
      <c r="V245" s="231" t="b">
        <f t="shared" si="9"/>
        <v>0</v>
      </c>
      <c r="W245" s="231" t="b">
        <f t="shared" si="9"/>
        <v>0</v>
      </c>
      <c r="X245" s="231" t="b">
        <f t="shared" si="9"/>
        <v>0</v>
      </c>
      <c r="Y245" s="230"/>
      <c r="Z245" s="231"/>
      <c r="AA245" s="232"/>
      <c r="AB245" s="231"/>
      <c r="AC245" s="231"/>
      <c r="AD245" s="232"/>
    </row>
    <row r="246" spans="8:30">
      <c r="H246" s="223">
        <v>244</v>
      </c>
      <c r="I246" s="224" t="s">
        <v>1642</v>
      </c>
      <c r="J246" s="225" t="s">
        <v>1643</v>
      </c>
      <c r="K246" s="223" t="s">
        <v>326</v>
      </c>
      <c r="L246" s="226" t="s">
        <v>455</v>
      </c>
      <c r="N246" s="227" t="s">
        <v>208</v>
      </c>
      <c r="O246" s="209" t="s">
        <v>36</v>
      </c>
      <c r="P246" s="228" t="s">
        <v>206</v>
      </c>
      <c r="Q246" s="228" t="str">
        <f t="shared" si="8"/>
        <v>244 , '0911' , '東京支店取次センター出張所' , 'N' , to_timestamp('2018/01/01 00:00:00' , 'yyyy/MM/dd hh24:mi:ss')</v>
      </c>
      <c r="R246" s="229" t="s">
        <v>207</v>
      </c>
      <c r="S246" s="230"/>
      <c r="T246" s="231" t="b">
        <f t="shared" si="9"/>
        <v>0</v>
      </c>
      <c r="U246" s="231" t="b">
        <f t="shared" si="9"/>
        <v>0</v>
      </c>
      <c r="V246" s="231" t="b">
        <f t="shared" si="9"/>
        <v>0</v>
      </c>
      <c r="W246" s="231" t="b">
        <f t="shared" si="9"/>
        <v>0</v>
      </c>
      <c r="X246" s="231" t="b">
        <f t="shared" si="9"/>
        <v>0</v>
      </c>
      <c r="Y246" s="230"/>
      <c r="Z246" s="231"/>
      <c r="AA246" s="232"/>
      <c r="AB246" s="231"/>
      <c r="AC246" s="231"/>
      <c r="AD246" s="232"/>
    </row>
    <row r="247" spans="8:30">
      <c r="H247" s="223">
        <v>245</v>
      </c>
      <c r="I247" s="224" t="s">
        <v>1644</v>
      </c>
      <c r="J247" s="225" t="s">
        <v>1645</v>
      </c>
      <c r="K247" s="223" t="s">
        <v>326</v>
      </c>
      <c r="L247" s="226" t="s">
        <v>455</v>
      </c>
      <c r="N247" s="227" t="s">
        <v>208</v>
      </c>
      <c r="O247" s="209" t="s">
        <v>36</v>
      </c>
      <c r="P247" s="228" t="s">
        <v>206</v>
      </c>
      <c r="Q247" s="228" t="str">
        <f t="shared" si="8"/>
        <v>245 , '0914' , '新橋支店' , 'N' , to_timestamp('2018/01/01 00:00:00' , 'yyyy/MM/dd hh24:mi:ss')</v>
      </c>
      <c r="R247" s="229" t="s">
        <v>207</v>
      </c>
      <c r="S247" s="230"/>
      <c r="T247" s="231" t="b">
        <f t="shared" si="9"/>
        <v>0</v>
      </c>
      <c r="U247" s="231" t="b">
        <f t="shared" si="9"/>
        <v>0</v>
      </c>
      <c r="V247" s="231" t="b">
        <f t="shared" si="9"/>
        <v>0</v>
      </c>
      <c r="W247" s="231" t="b">
        <f t="shared" si="9"/>
        <v>0</v>
      </c>
      <c r="X247" s="231" t="b">
        <f t="shared" si="9"/>
        <v>0</v>
      </c>
      <c r="Y247" s="230"/>
      <c r="Z247" s="231"/>
      <c r="AA247" s="232"/>
      <c r="AB247" s="231"/>
      <c r="AC247" s="231"/>
      <c r="AD247" s="232"/>
    </row>
    <row r="248" spans="8:30">
      <c r="H248" s="223">
        <v>246</v>
      </c>
      <c r="I248" s="224" t="s">
        <v>1646</v>
      </c>
      <c r="J248" s="225" t="s">
        <v>1647</v>
      </c>
      <c r="K248" s="223" t="s">
        <v>326</v>
      </c>
      <c r="L248" s="226" t="s">
        <v>455</v>
      </c>
      <c r="N248" s="227" t="s">
        <v>208</v>
      </c>
      <c r="O248" s="209" t="s">
        <v>36</v>
      </c>
      <c r="P248" s="228" t="s">
        <v>206</v>
      </c>
      <c r="Q248" s="228" t="str">
        <f t="shared" si="8"/>
        <v>246 , '0915' , '調布支店' , 'N' , to_timestamp('2018/01/01 00:00:00' , 'yyyy/MM/dd hh24:mi:ss')</v>
      </c>
      <c r="R248" s="229" t="s">
        <v>207</v>
      </c>
      <c r="S248" s="230"/>
      <c r="T248" s="231" t="b">
        <f t="shared" si="9"/>
        <v>0</v>
      </c>
      <c r="U248" s="231" t="b">
        <f t="shared" si="9"/>
        <v>0</v>
      </c>
      <c r="V248" s="231" t="b">
        <f t="shared" si="9"/>
        <v>0</v>
      </c>
      <c r="W248" s="231" t="b">
        <f t="shared" si="9"/>
        <v>0</v>
      </c>
      <c r="X248" s="231" t="b">
        <f t="shared" si="9"/>
        <v>0</v>
      </c>
      <c r="Y248" s="230"/>
      <c r="Z248" s="231"/>
      <c r="AA248" s="232"/>
      <c r="AB248" s="231"/>
      <c r="AC248" s="231"/>
      <c r="AD248" s="232"/>
    </row>
    <row r="249" spans="8:30">
      <c r="H249" s="223">
        <v>247</v>
      </c>
      <c r="I249" s="224" t="s">
        <v>1648</v>
      </c>
      <c r="J249" s="225" t="s">
        <v>1649</v>
      </c>
      <c r="K249" s="223" t="s">
        <v>326</v>
      </c>
      <c r="L249" s="226" t="s">
        <v>455</v>
      </c>
      <c r="N249" s="227" t="s">
        <v>208</v>
      </c>
      <c r="O249" s="209" t="s">
        <v>36</v>
      </c>
      <c r="P249" s="228" t="s">
        <v>206</v>
      </c>
      <c r="Q249" s="228" t="str">
        <f t="shared" si="8"/>
        <v>247 , '0917' , '玉川支店' , 'N' , to_timestamp('2018/01/01 00:00:00' , 'yyyy/MM/dd hh24:mi:ss')</v>
      </c>
      <c r="R249" s="229" t="s">
        <v>207</v>
      </c>
      <c r="S249" s="230"/>
      <c r="T249" s="231" t="b">
        <f t="shared" si="9"/>
        <v>0</v>
      </c>
      <c r="U249" s="231" t="b">
        <f t="shared" si="9"/>
        <v>0</v>
      </c>
      <c r="V249" s="231" t="b">
        <f t="shared" si="9"/>
        <v>0</v>
      </c>
      <c r="W249" s="231" t="b">
        <f t="shared" si="9"/>
        <v>0</v>
      </c>
      <c r="X249" s="231" t="b">
        <f t="shared" si="9"/>
        <v>0</v>
      </c>
      <c r="Y249" s="230"/>
      <c r="Z249" s="231"/>
      <c r="AA249" s="232"/>
      <c r="AB249" s="231"/>
      <c r="AC249" s="231"/>
      <c r="AD249" s="232"/>
    </row>
    <row r="250" spans="8:30">
      <c r="H250" s="223">
        <v>248</v>
      </c>
      <c r="I250" s="224" t="s">
        <v>1650</v>
      </c>
      <c r="J250" s="225" t="s">
        <v>1651</v>
      </c>
      <c r="K250" s="223" t="s">
        <v>326</v>
      </c>
      <c r="L250" s="226" t="s">
        <v>455</v>
      </c>
      <c r="N250" s="227" t="s">
        <v>208</v>
      </c>
      <c r="O250" s="209" t="s">
        <v>36</v>
      </c>
      <c r="P250" s="228" t="s">
        <v>206</v>
      </c>
      <c r="Q250" s="228" t="str">
        <f t="shared" si="8"/>
        <v>248 , '0920' , '大森支店' , 'N' , to_timestamp('2018/01/01 00:00:00' , 'yyyy/MM/dd hh24:mi:ss')</v>
      </c>
      <c r="R250" s="229" t="s">
        <v>207</v>
      </c>
      <c r="S250" s="230"/>
      <c r="T250" s="231" t="b">
        <f t="shared" si="9"/>
        <v>0</v>
      </c>
      <c r="U250" s="231" t="b">
        <f t="shared" si="9"/>
        <v>0</v>
      </c>
      <c r="V250" s="231" t="b">
        <f t="shared" si="9"/>
        <v>0</v>
      </c>
      <c r="W250" s="231" t="b">
        <f t="shared" si="9"/>
        <v>0</v>
      </c>
      <c r="X250" s="231" t="b">
        <f t="shared" si="9"/>
        <v>0</v>
      </c>
      <c r="Y250" s="230"/>
      <c r="Z250" s="231"/>
      <c r="AA250" s="232"/>
      <c r="AB250" s="231"/>
      <c r="AC250" s="231"/>
      <c r="AD250" s="232"/>
    </row>
    <row r="251" spans="8:30">
      <c r="H251" s="223">
        <v>249</v>
      </c>
      <c r="I251" s="224" t="s">
        <v>1652</v>
      </c>
      <c r="J251" s="225" t="s">
        <v>1653</v>
      </c>
      <c r="K251" s="223" t="s">
        <v>326</v>
      </c>
      <c r="L251" s="226" t="s">
        <v>455</v>
      </c>
      <c r="N251" s="227" t="s">
        <v>208</v>
      </c>
      <c r="O251" s="209" t="s">
        <v>36</v>
      </c>
      <c r="P251" s="228" t="s">
        <v>206</v>
      </c>
      <c r="Q251" s="228" t="str">
        <f t="shared" si="8"/>
        <v>249 , '0922' , '蒲田支店' , 'N' , to_timestamp('2018/01/01 00:00:00' , 'yyyy/MM/dd hh24:mi:ss')</v>
      </c>
      <c r="R251" s="229" t="s">
        <v>207</v>
      </c>
      <c r="S251" s="230"/>
      <c r="T251" s="231" t="b">
        <f t="shared" si="9"/>
        <v>0</v>
      </c>
      <c r="U251" s="231" t="b">
        <f t="shared" si="9"/>
        <v>0</v>
      </c>
      <c r="V251" s="231" t="b">
        <f t="shared" si="9"/>
        <v>0</v>
      </c>
      <c r="W251" s="231" t="b">
        <f t="shared" si="9"/>
        <v>0</v>
      </c>
      <c r="X251" s="231" t="b">
        <f t="shared" si="9"/>
        <v>0</v>
      </c>
      <c r="Y251" s="230"/>
      <c r="Z251" s="231"/>
      <c r="AA251" s="232"/>
      <c r="AB251" s="231"/>
      <c r="AC251" s="231"/>
      <c r="AD251" s="232"/>
    </row>
    <row r="252" spans="8:30">
      <c r="H252" s="223">
        <v>250</v>
      </c>
      <c r="I252" s="224" t="s">
        <v>1654</v>
      </c>
      <c r="J252" s="225" t="s">
        <v>1655</v>
      </c>
      <c r="K252" s="223" t="s">
        <v>326</v>
      </c>
      <c r="L252" s="226" t="s">
        <v>455</v>
      </c>
      <c r="N252" s="227" t="s">
        <v>208</v>
      </c>
      <c r="O252" s="209" t="s">
        <v>36</v>
      </c>
      <c r="P252" s="228" t="s">
        <v>206</v>
      </c>
      <c r="Q252" s="228" t="str">
        <f t="shared" si="8"/>
        <v>250 , '0923' , '自由が丘支店' , 'N' , to_timestamp('2018/01/01 00:00:00' , 'yyyy/MM/dd hh24:mi:ss')</v>
      </c>
      <c r="R252" s="229" t="s">
        <v>207</v>
      </c>
      <c r="S252" s="230"/>
      <c r="T252" s="231" t="b">
        <f t="shared" si="9"/>
        <v>0</v>
      </c>
      <c r="U252" s="231" t="b">
        <f t="shared" si="9"/>
        <v>0</v>
      </c>
      <c r="V252" s="231" t="b">
        <f t="shared" si="9"/>
        <v>0</v>
      </c>
      <c r="W252" s="231" t="b">
        <f t="shared" si="9"/>
        <v>0</v>
      </c>
      <c r="X252" s="231" t="b">
        <f t="shared" si="9"/>
        <v>0</v>
      </c>
      <c r="Y252" s="230"/>
      <c r="Z252" s="231"/>
      <c r="AA252" s="232"/>
      <c r="AB252" s="231"/>
      <c r="AC252" s="231"/>
      <c r="AD252" s="232"/>
    </row>
    <row r="253" spans="8:30">
      <c r="H253" s="223">
        <v>251</v>
      </c>
      <c r="I253" s="224" t="s">
        <v>1656</v>
      </c>
      <c r="J253" s="225" t="s">
        <v>1657</v>
      </c>
      <c r="K253" s="223" t="s">
        <v>326</v>
      </c>
      <c r="L253" s="226" t="s">
        <v>455</v>
      </c>
      <c r="N253" s="227" t="s">
        <v>208</v>
      </c>
      <c r="O253" s="209" t="s">
        <v>36</v>
      </c>
      <c r="P253" s="228" t="s">
        <v>206</v>
      </c>
      <c r="Q253" s="228" t="str">
        <f t="shared" si="8"/>
        <v>251 , '0925' , '新宿支店' , 'N' , to_timestamp('2018/01/01 00:00:00' , 'yyyy/MM/dd hh24:mi:ss')</v>
      </c>
      <c r="R253" s="229" t="s">
        <v>207</v>
      </c>
      <c r="S253" s="230"/>
      <c r="T253" s="231" t="b">
        <f t="shared" si="9"/>
        <v>0</v>
      </c>
      <c r="U253" s="231" t="b">
        <f t="shared" si="9"/>
        <v>0</v>
      </c>
      <c r="V253" s="231" t="b">
        <f t="shared" si="9"/>
        <v>0</v>
      </c>
      <c r="W253" s="231" t="b">
        <f t="shared" si="9"/>
        <v>0</v>
      </c>
      <c r="X253" s="231" t="b">
        <f t="shared" si="9"/>
        <v>0</v>
      </c>
      <c r="Y253" s="230"/>
      <c r="Z253" s="231"/>
      <c r="AA253" s="232"/>
      <c r="AB253" s="231"/>
      <c r="AC253" s="231"/>
      <c r="AD253" s="232"/>
    </row>
    <row r="254" spans="8:30">
      <c r="H254" s="223">
        <v>252</v>
      </c>
      <c r="I254" s="224" t="s">
        <v>1658</v>
      </c>
      <c r="J254" s="225" t="s">
        <v>1659</v>
      </c>
      <c r="K254" s="223" t="s">
        <v>326</v>
      </c>
      <c r="L254" s="226" t="s">
        <v>455</v>
      </c>
      <c r="N254" s="227" t="s">
        <v>208</v>
      </c>
      <c r="O254" s="209" t="s">
        <v>36</v>
      </c>
      <c r="P254" s="228" t="s">
        <v>206</v>
      </c>
      <c r="Q254" s="228" t="str">
        <f t="shared" si="8"/>
        <v>252 , '0926' , '下北沢支店' , 'N' , to_timestamp('2018/01/01 00:00:00' , 'yyyy/MM/dd hh24:mi:ss')</v>
      </c>
      <c r="R254" s="229" t="s">
        <v>207</v>
      </c>
      <c r="S254" s="230"/>
      <c r="T254" s="231" t="b">
        <f t="shared" si="9"/>
        <v>0</v>
      </c>
      <c r="U254" s="231" t="b">
        <f t="shared" si="9"/>
        <v>0</v>
      </c>
      <c r="V254" s="231" t="b">
        <f t="shared" si="9"/>
        <v>0</v>
      </c>
      <c r="W254" s="231" t="b">
        <f t="shared" si="9"/>
        <v>0</v>
      </c>
      <c r="X254" s="231" t="b">
        <f t="shared" si="9"/>
        <v>0</v>
      </c>
      <c r="Y254" s="230"/>
      <c r="Z254" s="231"/>
      <c r="AA254" s="232"/>
      <c r="AB254" s="231"/>
      <c r="AC254" s="231"/>
      <c r="AD254" s="232"/>
    </row>
    <row r="255" spans="8:30">
      <c r="H255" s="223">
        <v>253</v>
      </c>
      <c r="I255" s="224" t="s">
        <v>1660</v>
      </c>
      <c r="J255" s="225" t="s">
        <v>1661</v>
      </c>
      <c r="K255" s="223" t="s">
        <v>326</v>
      </c>
      <c r="L255" s="226" t="s">
        <v>455</v>
      </c>
      <c r="N255" s="227" t="s">
        <v>208</v>
      </c>
      <c r="O255" s="209" t="s">
        <v>36</v>
      </c>
      <c r="P255" s="228" t="s">
        <v>206</v>
      </c>
      <c r="Q255" s="228" t="str">
        <f t="shared" si="8"/>
        <v>253 , '0927' , '渋谷支店' , 'N' , to_timestamp('2018/01/01 00:00:00' , 'yyyy/MM/dd hh24:mi:ss')</v>
      </c>
      <c r="R255" s="229" t="s">
        <v>207</v>
      </c>
      <c r="S255" s="230"/>
      <c r="T255" s="231" t="b">
        <f t="shared" si="9"/>
        <v>0</v>
      </c>
      <c r="U255" s="231" t="b">
        <f t="shared" si="9"/>
        <v>0</v>
      </c>
      <c r="V255" s="231" t="b">
        <f t="shared" si="9"/>
        <v>0</v>
      </c>
      <c r="W255" s="231" t="b">
        <f t="shared" si="9"/>
        <v>0</v>
      </c>
      <c r="X255" s="231" t="b">
        <f t="shared" si="9"/>
        <v>0</v>
      </c>
      <c r="Y255" s="230"/>
      <c r="Z255" s="231"/>
      <c r="AA255" s="232"/>
      <c r="AB255" s="231"/>
      <c r="AC255" s="231"/>
      <c r="AD255" s="232"/>
    </row>
    <row r="256" spans="8:30">
      <c r="H256" s="223">
        <v>254</v>
      </c>
      <c r="I256" s="224" t="s">
        <v>1662</v>
      </c>
      <c r="J256" s="225" t="s">
        <v>1663</v>
      </c>
      <c r="K256" s="223" t="s">
        <v>326</v>
      </c>
      <c r="L256" s="226" t="s">
        <v>455</v>
      </c>
      <c r="N256" s="227" t="s">
        <v>208</v>
      </c>
      <c r="O256" s="209" t="s">
        <v>36</v>
      </c>
      <c r="P256" s="228" t="s">
        <v>206</v>
      </c>
      <c r="Q256" s="228" t="str">
        <f t="shared" si="8"/>
        <v>254 , '0929' , '田町支店' , 'N' , to_timestamp('2018/01/01 00:00:00' , 'yyyy/MM/dd hh24:mi:ss')</v>
      </c>
      <c r="R256" s="229" t="s">
        <v>207</v>
      </c>
      <c r="S256" s="230"/>
      <c r="T256" s="231" t="b">
        <f t="shared" si="9"/>
        <v>0</v>
      </c>
      <c r="U256" s="231" t="b">
        <f t="shared" si="9"/>
        <v>0</v>
      </c>
      <c r="V256" s="231" t="b">
        <f t="shared" si="9"/>
        <v>0</v>
      </c>
      <c r="W256" s="231" t="b">
        <f t="shared" si="9"/>
        <v>0</v>
      </c>
      <c r="X256" s="231" t="b">
        <f t="shared" si="9"/>
        <v>0</v>
      </c>
      <c r="Y256" s="230"/>
      <c r="Z256" s="231"/>
      <c r="AA256" s="232"/>
      <c r="AB256" s="231"/>
      <c r="AC256" s="231"/>
      <c r="AD256" s="232"/>
    </row>
    <row r="257" spans="8:30">
      <c r="H257" s="223">
        <v>255</v>
      </c>
      <c r="I257" s="224" t="s">
        <v>1664</v>
      </c>
      <c r="J257" s="225" t="s">
        <v>1665</v>
      </c>
      <c r="K257" s="223" t="s">
        <v>326</v>
      </c>
      <c r="L257" s="226" t="s">
        <v>455</v>
      </c>
      <c r="N257" s="227" t="s">
        <v>208</v>
      </c>
      <c r="O257" s="209" t="s">
        <v>36</v>
      </c>
      <c r="P257" s="228" t="s">
        <v>206</v>
      </c>
      <c r="Q257" s="228" t="str">
        <f t="shared" si="8"/>
        <v>255 , '0931' , '町田支店' , 'N' , to_timestamp('2018/01/01 00:00:00' , 'yyyy/MM/dd hh24:mi:ss')</v>
      </c>
      <c r="R257" s="229" t="s">
        <v>207</v>
      </c>
      <c r="S257" s="230"/>
      <c r="T257" s="231" t="b">
        <f t="shared" si="9"/>
        <v>0</v>
      </c>
      <c r="U257" s="231" t="b">
        <f t="shared" si="9"/>
        <v>0</v>
      </c>
      <c r="V257" s="231" t="b">
        <f t="shared" si="9"/>
        <v>0</v>
      </c>
      <c r="W257" s="231" t="b">
        <f t="shared" si="9"/>
        <v>0</v>
      </c>
      <c r="X257" s="231" t="b">
        <f t="shared" si="9"/>
        <v>0</v>
      </c>
      <c r="Y257" s="230"/>
      <c r="Z257" s="231"/>
      <c r="AA257" s="232"/>
      <c r="AB257" s="231"/>
      <c r="AC257" s="231"/>
      <c r="AD257" s="232"/>
    </row>
    <row r="258" spans="8:30">
      <c r="H258" s="223">
        <v>256</v>
      </c>
      <c r="I258" s="224" t="s">
        <v>1666</v>
      </c>
      <c r="J258" s="225" t="s">
        <v>1667</v>
      </c>
      <c r="K258" s="223" t="s">
        <v>326</v>
      </c>
      <c r="L258" s="226" t="s">
        <v>455</v>
      </c>
      <c r="N258" s="227" t="s">
        <v>208</v>
      </c>
      <c r="O258" s="209" t="s">
        <v>36</v>
      </c>
      <c r="P258" s="228" t="s">
        <v>206</v>
      </c>
      <c r="Q258" s="228" t="str">
        <f t="shared" si="8"/>
        <v>256 , '0932' , '鶴川西支店' , 'N' , to_timestamp('2018/01/01 00:00:00' , 'yyyy/MM/dd hh24:mi:ss')</v>
      </c>
      <c r="R258" s="229" t="s">
        <v>207</v>
      </c>
      <c r="S258" s="230"/>
      <c r="T258" s="231" t="b">
        <f t="shared" si="9"/>
        <v>0</v>
      </c>
      <c r="U258" s="231" t="b">
        <f t="shared" si="9"/>
        <v>0</v>
      </c>
      <c r="V258" s="231" t="b">
        <f t="shared" si="9"/>
        <v>0</v>
      </c>
      <c r="W258" s="231" t="b">
        <f t="shared" si="9"/>
        <v>0</v>
      </c>
      <c r="X258" s="231" t="b">
        <f t="shared" si="9"/>
        <v>0</v>
      </c>
      <c r="Y258" s="230"/>
      <c r="Z258" s="231"/>
      <c r="AA258" s="232"/>
      <c r="AB258" s="231"/>
      <c r="AC258" s="231"/>
      <c r="AD258" s="232"/>
    </row>
    <row r="259" spans="8:30">
      <c r="H259" s="223">
        <v>257</v>
      </c>
      <c r="I259" s="224" t="s">
        <v>1668</v>
      </c>
      <c r="J259" s="225" t="s">
        <v>1669</v>
      </c>
      <c r="K259" s="223" t="s">
        <v>326</v>
      </c>
      <c r="L259" s="226" t="s">
        <v>455</v>
      </c>
      <c r="N259" s="227" t="s">
        <v>208</v>
      </c>
      <c r="O259" s="209" t="s">
        <v>36</v>
      </c>
      <c r="P259" s="228" t="s">
        <v>206</v>
      </c>
      <c r="Q259" s="228" t="str">
        <f t="shared" si="8"/>
        <v>257 , '0933' , 'つくし野支店' , 'N' , to_timestamp('2018/01/01 00:00:00' , 'yyyy/MM/dd hh24:mi:ss')</v>
      </c>
      <c r="R259" s="229" t="s">
        <v>207</v>
      </c>
      <c r="S259" s="230"/>
      <c r="T259" s="231" t="b">
        <f t="shared" si="9"/>
        <v>0</v>
      </c>
      <c r="U259" s="231" t="b">
        <f t="shared" si="9"/>
        <v>0</v>
      </c>
      <c r="V259" s="231" t="b">
        <f t="shared" si="9"/>
        <v>0</v>
      </c>
      <c r="W259" s="231" t="b">
        <f t="shared" si="9"/>
        <v>0</v>
      </c>
      <c r="X259" s="231" t="b">
        <f t="shared" si="9"/>
        <v>0</v>
      </c>
      <c r="Y259" s="230"/>
      <c r="Z259" s="231"/>
      <c r="AA259" s="232"/>
      <c r="AB259" s="231"/>
      <c r="AC259" s="231"/>
      <c r="AD259" s="232"/>
    </row>
    <row r="260" spans="8:30">
      <c r="H260" s="223">
        <v>258</v>
      </c>
      <c r="I260" s="224" t="s">
        <v>1670</v>
      </c>
      <c r="J260" s="225" t="s">
        <v>1671</v>
      </c>
      <c r="K260" s="223" t="s">
        <v>326</v>
      </c>
      <c r="L260" s="226" t="s">
        <v>455</v>
      </c>
      <c r="N260" s="227" t="s">
        <v>208</v>
      </c>
      <c r="O260" s="209" t="s">
        <v>36</v>
      </c>
      <c r="P260" s="228" t="s">
        <v>206</v>
      </c>
      <c r="Q260" s="228" t="str">
        <f t="shared" ref="Q260:Q323" si="10">H260&amp;" , "&amp;"'"&amp;I260&amp;"'"&amp;" , "&amp;"'"&amp;J260&amp;"'"&amp;" , "&amp;"'"&amp;K260&amp;"'"&amp;" , "&amp;"to_timestamp('"&amp;L260&amp;"'"&amp;" , "&amp;"'yyyy/MM/dd hh24:mi:ss')"</f>
        <v>258 , '0934' , '鶴川支店' , 'N' , to_timestamp('2018/01/01 00:00:00' , 'yyyy/MM/dd hh24:mi:ss')</v>
      </c>
      <c r="R260" s="229" t="s">
        <v>207</v>
      </c>
      <c r="S260" s="230"/>
      <c r="T260" s="231" t="b">
        <f t="shared" si="9"/>
        <v>0</v>
      </c>
      <c r="U260" s="231" t="b">
        <f t="shared" si="9"/>
        <v>0</v>
      </c>
      <c r="V260" s="231" t="b">
        <f t="shared" si="9"/>
        <v>0</v>
      </c>
      <c r="W260" s="231" t="b">
        <f t="shared" si="9"/>
        <v>0</v>
      </c>
      <c r="X260" s="231" t="b">
        <f t="shared" si="9"/>
        <v>0</v>
      </c>
      <c r="Y260" s="230"/>
      <c r="Z260" s="231"/>
      <c r="AA260" s="232"/>
      <c r="AB260" s="231"/>
      <c r="AC260" s="231"/>
      <c r="AD260" s="232"/>
    </row>
    <row r="261" spans="8:30">
      <c r="H261" s="223">
        <v>259</v>
      </c>
      <c r="I261" s="224" t="s">
        <v>1672</v>
      </c>
      <c r="J261" s="225" t="s">
        <v>1673</v>
      </c>
      <c r="K261" s="223" t="s">
        <v>326</v>
      </c>
      <c r="L261" s="226" t="s">
        <v>455</v>
      </c>
      <c r="N261" s="227" t="s">
        <v>208</v>
      </c>
      <c r="O261" s="209" t="s">
        <v>36</v>
      </c>
      <c r="P261" s="228" t="s">
        <v>206</v>
      </c>
      <c r="Q261" s="228" t="str">
        <f t="shared" si="10"/>
        <v>259 , '0936' , '成瀬支店' , 'N' , to_timestamp('2018/01/01 00:00:00' , 'yyyy/MM/dd hh24:mi:ss')</v>
      </c>
      <c r="R261" s="229" t="s">
        <v>207</v>
      </c>
      <c r="S261" s="230"/>
      <c r="T261" s="231" t="b">
        <f t="shared" si="9"/>
        <v>0</v>
      </c>
      <c r="U261" s="231" t="b">
        <f t="shared" si="9"/>
        <v>0</v>
      </c>
      <c r="V261" s="231" t="b">
        <f t="shared" si="9"/>
        <v>0</v>
      </c>
      <c r="W261" s="231" t="b">
        <f t="shared" si="9"/>
        <v>0</v>
      </c>
      <c r="X261" s="231" t="b">
        <f t="shared" si="9"/>
        <v>0</v>
      </c>
      <c r="Y261" s="230"/>
      <c r="Z261" s="231"/>
      <c r="AA261" s="232"/>
      <c r="AB261" s="231"/>
      <c r="AC261" s="231"/>
      <c r="AD261" s="232"/>
    </row>
    <row r="262" spans="8:30">
      <c r="H262" s="223">
        <v>260</v>
      </c>
      <c r="I262" s="224" t="s">
        <v>1674</v>
      </c>
      <c r="J262" s="225" t="s">
        <v>1675</v>
      </c>
      <c r="K262" s="223" t="s">
        <v>326</v>
      </c>
      <c r="L262" s="226" t="s">
        <v>455</v>
      </c>
      <c r="N262" s="227" t="s">
        <v>208</v>
      </c>
      <c r="O262" s="209" t="s">
        <v>36</v>
      </c>
      <c r="P262" s="228" t="s">
        <v>206</v>
      </c>
      <c r="Q262" s="228" t="str">
        <f t="shared" si="10"/>
        <v>260 , '0938' , '多摩センター支店' , 'N' , to_timestamp('2018/01/01 00:00:00' , 'yyyy/MM/dd hh24:mi:ss')</v>
      </c>
      <c r="R262" s="229" t="s">
        <v>207</v>
      </c>
      <c r="S262" s="230"/>
      <c r="T262" s="231" t="b">
        <f t="shared" si="9"/>
        <v>0</v>
      </c>
      <c r="U262" s="231" t="b">
        <f t="shared" si="9"/>
        <v>0</v>
      </c>
      <c r="V262" s="231" t="b">
        <f t="shared" si="9"/>
        <v>0</v>
      </c>
      <c r="W262" s="231" t="b">
        <f t="shared" si="9"/>
        <v>0</v>
      </c>
      <c r="X262" s="231" t="b">
        <f t="shared" si="9"/>
        <v>0</v>
      </c>
      <c r="Y262" s="230"/>
      <c r="Z262" s="231"/>
      <c r="AA262" s="232"/>
      <c r="AB262" s="231"/>
      <c r="AC262" s="231"/>
      <c r="AD262" s="232"/>
    </row>
    <row r="263" spans="8:30">
      <c r="H263" s="223">
        <v>261</v>
      </c>
      <c r="I263" s="224" t="s">
        <v>1676</v>
      </c>
      <c r="J263" s="225" t="s">
        <v>1677</v>
      </c>
      <c r="K263" s="223" t="s">
        <v>326</v>
      </c>
      <c r="L263" s="226" t="s">
        <v>455</v>
      </c>
      <c r="N263" s="227" t="s">
        <v>208</v>
      </c>
      <c r="O263" s="209" t="s">
        <v>36</v>
      </c>
      <c r="P263" s="228" t="s">
        <v>206</v>
      </c>
      <c r="Q263" s="228" t="str">
        <f t="shared" si="10"/>
        <v>261 , '0941' , '前橋支店' , 'N' , to_timestamp('2018/01/01 00:00:00' , 'yyyy/MM/dd hh24:mi:ss')</v>
      </c>
      <c r="R263" s="229" t="s">
        <v>207</v>
      </c>
      <c r="S263" s="230"/>
      <c r="T263" s="231" t="b">
        <f t="shared" si="9"/>
        <v>0</v>
      </c>
      <c r="U263" s="231" t="b">
        <f t="shared" si="9"/>
        <v>0</v>
      </c>
      <c r="V263" s="231" t="b">
        <f t="shared" si="9"/>
        <v>0</v>
      </c>
      <c r="W263" s="231" t="b">
        <f t="shared" si="9"/>
        <v>0</v>
      </c>
      <c r="X263" s="231" t="b">
        <f t="shared" si="9"/>
        <v>0</v>
      </c>
      <c r="Y263" s="230"/>
      <c r="Z263" s="231"/>
      <c r="AA263" s="232"/>
      <c r="AB263" s="231"/>
      <c r="AC263" s="231"/>
      <c r="AD263" s="232"/>
    </row>
    <row r="264" spans="8:30">
      <c r="H264" s="223">
        <v>262</v>
      </c>
      <c r="I264" s="224" t="s">
        <v>1678</v>
      </c>
      <c r="J264" s="225" t="s">
        <v>1679</v>
      </c>
      <c r="K264" s="223" t="s">
        <v>326</v>
      </c>
      <c r="L264" s="226" t="s">
        <v>455</v>
      </c>
      <c r="N264" s="227" t="s">
        <v>208</v>
      </c>
      <c r="O264" s="209" t="s">
        <v>36</v>
      </c>
      <c r="P264" s="228" t="s">
        <v>206</v>
      </c>
      <c r="Q264" s="228" t="str">
        <f t="shared" si="10"/>
        <v>262 , '0942' , '高崎支店' , 'N' , to_timestamp('2018/01/01 00:00:00' , 'yyyy/MM/dd hh24:mi:ss')</v>
      </c>
      <c r="R264" s="229" t="s">
        <v>207</v>
      </c>
      <c r="S264" s="230"/>
      <c r="T264" s="231" t="b">
        <f t="shared" si="9"/>
        <v>0</v>
      </c>
      <c r="U264" s="231" t="b">
        <f t="shared" si="9"/>
        <v>0</v>
      </c>
      <c r="V264" s="231" t="b">
        <f t="shared" si="9"/>
        <v>0</v>
      </c>
      <c r="W264" s="231" t="b">
        <f t="shared" si="9"/>
        <v>0</v>
      </c>
      <c r="X264" s="231" t="b">
        <f t="shared" si="9"/>
        <v>0</v>
      </c>
      <c r="Y264" s="230"/>
      <c r="Z264" s="231"/>
      <c r="AA264" s="232"/>
      <c r="AB264" s="231"/>
      <c r="AC264" s="231"/>
      <c r="AD264" s="232"/>
    </row>
    <row r="265" spans="8:30">
      <c r="H265" s="223">
        <v>263</v>
      </c>
      <c r="I265" s="224" t="s">
        <v>1680</v>
      </c>
      <c r="J265" s="225" t="s">
        <v>1681</v>
      </c>
      <c r="K265" s="223" t="s">
        <v>326</v>
      </c>
      <c r="L265" s="226" t="s">
        <v>455</v>
      </c>
      <c r="N265" s="227" t="s">
        <v>208</v>
      </c>
      <c r="O265" s="209" t="s">
        <v>36</v>
      </c>
      <c r="P265" s="228" t="s">
        <v>206</v>
      </c>
      <c r="Q265" s="228" t="str">
        <f t="shared" si="10"/>
        <v>263 , '0943' , '桐生支店' , 'N' , to_timestamp('2018/01/01 00:00:00' , 'yyyy/MM/dd hh24:mi:ss')</v>
      </c>
      <c r="R265" s="229" t="s">
        <v>207</v>
      </c>
      <c r="S265" s="230"/>
      <c r="T265" s="231" t="b">
        <f t="shared" si="9"/>
        <v>0</v>
      </c>
      <c r="U265" s="231" t="b">
        <f t="shared" si="9"/>
        <v>0</v>
      </c>
      <c r="V265" s="231" t="b">
        <f t="shared" si="9"/>
        <v>0</v>
      </c>
      <c r="W265" s="231" t="b">
        <f t="shared" si="9"/>
        <v>0</v>
      </c>
      <c r="X265" s="231" t="b">
        <f t="shared" si="9"/>
        <v>0</v>
      </c>
      <c r="Y265" s="230"/>
      <c r="Z265" s="231"/>
      <c r="AA265" s="232"/>
      <c r="AB265" s="231"/>
      <c r="AC265" s="231"/>
      <c r="AD265" s="232"/>
    </row>
    <row r="266" spans="8:30">
      <c r="H266" s="223">
        <v>264</v>
      </c>
      <c r="I266" s="224" t="s">
        <v>1682</v>
      </c>
      <c r="J266" s="225" t="s">
        <v>1683</v>
      </c>
      <c r="K266" s="223" t="s">
        <v>326</v>
      </c>
      <c r="L266" s="226" t="s">
        <v>455</v>
      </c>
      <c r="N266" s="227" t="s">
        <v>208</v>
      </c>
      <c r="O266" s="209" t="s">
        <v>36</v>
      </c>
      <c r="P266" s="228" t="s">
        <v>206</v>
      </c>
      <c r="Q266" s="228" t="str">
        <f t="shared" si="10"/>
        <v>264 , '0951' , '立川支店' , 'N' , to_timestamp('2018/01/01 00:00:00' , 'yyyy/MM/dd hh24:mi:ss')</v>
      </c>
      <c r="R266" s="229" t="s">
        <v>207</v>
      </c>
      <c r="S266" s="230"/>
      <c r="T266" s="231" t="b">
        <f t="shared" si="9"/>
        <v>0</v>
      </c>
      <c r="U266" s="231" t="b">
        <f t="shared" si="9"/>
        <v>0</v>
      </c>
      <c r="V266" s="231" t="b">
        <f t="shared" si="9"/>
        <v>0</v>
      </c>
      <c r="W266" s="231" t="b">
        <f t="shared" si="9"/>
        <v>0</v>
      </c>
      <c r="X266" s="231" t="b">
        <f t="shared" si="9"/>
        <v>0</v>
      </c>
      <c r="Y266" s="230"/>
      <c r="Z266" s="231"/>
      <c r="AA266" s="232"/>
      <c r="AB266" s="231"/>
      <c r="AC266" s="231"/>
      <c r="AD266" s="232"/>
    </row>
    <row r="267" spans="8:30">
      <c r="H267" s="223">
        <v>265</v>
      </c>
      <c r="I267" s="224" t="s">
        <v>1684</v>
      </c>
      <c r="J267" s="225" t="s">
        <v>1685</v>
      </c>
      <c r="K267" s="223" t="s">
        <v>326</v>
      </c>
      <c r="L267" s="226" t="s">
        <v>455</v>
      </c>
      <c r="N267" s="227" t="s">
        <v>208</v>
      </c>
      <c r="O267" s="209" t="s">
        <v>36</v>
      </c>
      <c r="P267" s="228" t="s">
        <v>206</v>
      </c>
      <c r="Q267" s="228" t="str">
        <f t="shared" si="10"/>
        <v>265 , '0952' , '吉祥寺支店' , 'N' , to_timestamp('2018/01/01 00:00:00' , 'yyyy/MM/dd hh24:mi:ss')</v>
      </c>
      <c r="R267" s="229" t="s">
        <v>207</v>
      </c>
      <c r="S267" s="230"/>
      <c r="T267" s="231" t="b">
        <f t="shared" si="9"/>
        <v>0</v>
      </c>
      <c r="U267" s="231" t="b">
        <f t="shared" si="9"/>
        <v>0</v>
      </c>
      <c r="V267" s="231" t="b">
        <f t="shared" si="9"/>
        <v>0</v>
      </c>
      <c r="W267" s="231" t="b">
        <f t="shared" si="9"/>
        <v>0</v>
      </c>
      <c r="X267" s="231" t="b">
        <f t="shared" si="9"/>
        <v>0</v>
      </c>
      <c r="Y267" s="230"/>
      <c r="Z267" s="231"/>
      <c r="AA267" s="232"/>
      <c r="AB267" s="231"/>
      <c r="AC267" s="231"/>
      <c r="AD267" s="232"/>
    </row>
    <row r="268" spans="8:30">
      <c r="H268" s="223">
        <v>266</v>
      </c>
      <c r="I268" s="224" t="s">
        <v>1686</v>
      </c>
      <c r="J268" s="225" t="s">
        <v>1687</v>
      </c>
      <c r="K268" s="223" t="s">
        <v>326</v>
      </c>
      <c r="L268" s="226" t="s">
        <v>455</v>
      </c>
      <c r="N268" s="227" t="s">
        <v>208</v>
      </c>
      <c r="O268" s="209" t="s">
        <v>36</v>
      </c>
      <c r="P268" s="228" t="s">
        <v>206</v>
      </c>
      <c r="Q268" s="228" t="str">
        <f t="shared" si="10"/>
        <v>266 , '0953' , '成城支店' , 'N' , to_timestamp('2018/01/01 00:00:00' , 'yyyy/MM/dd hh24:mi:ss')</v>
      </c>
      <c r="R268" s="229" t="s">
        <v>207</v>
      </c>
      <c r="S268" s="230"/>
      <c r="T268" s="231" t="b">
        <f t="shared" si="9"/>
        <v>0</v>
      </c>
      <c r="U268" s="231" t="b">
        <f t="shared" si="9"/>
        <v>0</v>
      </c>
      <c r="V268" s="231" t="b">
        <f t="shared" si="9"/>
        <v>0</v>
      </c>
      <c r="W268" s="231" t="b">
        <f t="shared" si="9"/>
        <v>0</v>
      </c>
      <c r="X268" s="231" t="b">
        <f t="shared" si="9"/>
        <v>0</v>
      </c>
      <c r="Y268" s="230"/>
      <c r="Z268" s="231"/>
      <c r="AA268" s="232"/>
      <c r="AB268" s="231"/>
      <c r="AC268" s="231"/>
      <c r="AD268" s="232"/>
    </row>
    <row r="269" spans="8:30">
      <c r="H269" s="223">
        <v>267</v>
      </c>
      <c r="I269" s="224" t="s">
        <v>1688</v>
      </c>
      <c r="J269" s="225" t="s">
        <v>1689</v>
      </c>
      <c r="K269" s="223" t="s">
        <v>326</v>
      </c>
      <c r="L269" s="226" t="s">
        <v>455</v>
      </c>
      <c r="N269" s="227" t="s">
        <v>208</v>
      </c>
      <c r="O269" s="209" t="s">
        <v>36</v>
      </c>
      <c r="P269" s="228" t="s">
        <v>206</v>
      </c>
      <c r="Q269" s="228" t="str">
        <f t="shared" si="10"/>
        <v>267 , '0954' , '錦糸町支店' , 'N' , to_timestamp('2018/01/01 00:00:00' , 'yyyy/MM/dd hh24:mi:ss')</v>
      </c>
      <c r="R269" s="229" t="s">
        <v>207</v>
      </c>
      <c r="S269" s="230"/>
      <c r="T269" s="231" t="b">
        <f t="shared" si="9"/>
        <v>0</v>
      </c>
      <c r="U269" s="231" t="b">
        <f t="shared" si="9"/>
        <v>0</v>
      </c>
      <c r="V269" s="231" t="b">
        <f t="shared" si="9"/>
        <v>0</v>
      </c>
      <c r="W269" s="231" t="b">
        <f t="shared" si="9"/>
        <v>0</v>
      </c>
      <c r="X269" s="231" t="b">
        <f t="shared" si="9"/>
        <v>0</v>
      </c>
      <c r="Y269" s="230"/>
      <c r="Z269" s="231"/>
      <c r="AA269" s="232"/>
      <c r="AB269" s="231"/>
      <c r="AC269" s="231"/>
      <c r="AD269" s="232"/>
    </row>
    <row r="270" spans="8:30">
      <c r="H270" s="223">
        <v>268</v>
      </c>
      <c r="I270" s="224" t="s">
        <v>1690</v>
      </c>
      <c r="J270" s="225" t="s">
        <v>1691</v>
      </c>
      <c r="K270" s="223" t="s">
        <v>326</v>
      </c>
      <c r="L270" s="226" t="s">
        <v>455</v>
      </c>
      <c r="N270" s="227" t="s">
        <v>208</v>
      </c>
      <c r="O270" s="209" t="s">
        <v>36</v>
      </c>
      <c r="P270" s="228" t="s">
        <v>206</v>
      </c>
      <c r="Q270" s="228" t="str">
        <f t="shared" si="10"/>
        <v>268 , '0956' , '八幡山支店' , 'N' , to_timestamp('2018/01/01 00:00:00' , 'yyyy/MM/dd hh24:mi:ss')</v>
      </c>
      <c r="R270" s="229" t="s">
        <v>207</v>
      </c>
      <c r="S270" s="230"/>
      <c r="T270" s="231" t="b">
        <f t="shared" si="9"/>
        <v>0</v>
      </c>
      <c r="U270" s="231" t="b">
        <f t="shared" si="9"/>
        <v>0</v>
      </c>
      <c r="V270" s="231" t="b">
        <f t="shared" si="9"/>
        <v>0</v>
      </c>
      <c r="W270" s="231" t="b">
        <f t="shared" si="9"/>
        <v>0</v>
      </c>
      <c r="X270" s="231" t="b">
        <f t="shared" si="9"/>
        <v>0</v>
      </c>
      <c r="Y270" s="230"/>
      <c r="Z270" s="231"/>
      <c r="AA270" s="232"/>
      <c r="AB270" s="231"/>
      <c r="AC270" s="231"/>
      <c r="AD270" s="232"/>
    </row>
    <row r="271" spans="8:30">
      <c r="H271" s="223">
        <v>269</v>
      </c>
      <c r="I271" s="224" t="s">
        <v>1692</v>
      </c>
      <c r="J271" s="225" t="s">
        <v>1693</v>
      </c>
      <c r="K271" s="223" t="s">
        <v>326</v>
      </c>
      <c r="L271" s="226" t="s">
        <v>455</v>
      </c>
      <c r="N271" s="227" t="s">
        <v>208</v>
      </c>
      <c r="O271" s="209" t="s">
        <v>36</v>
      </c>
      <c r="P271" s="228" t="s">
        <v>206</v>
      </c>
      <c r="Q271" s="228" t="str">
        <f t="shared" si="10"/>
        <v>269 , '0961' , '名古屋支店' , 'N' , to_timestamp('2018/01/01 00:00:00' , 'yyyy/MM/dd hh24:mi:ss')</v>
      </c>
      <c r="R271" s="229" t="s">
        <v>207</v>
      </c>
      <c r="S271" s="230"/>
      <c r="T271" s="231" t="b">
        <f t="shared" si="9"/>
        <v>0</v>
      </c>
      <c r="U271" s="231" t="b">
        <f t="shared" si="9"/>
        <v>0</v>
      </c>
      <c r="V271" s="231" t="b">
        <f t="shared" si="9"/>
        <v>0</v>
      </c>
      <c r="W271" s="231" t="b">
        <f t="shared" si="9"/>
        <v>0</v>
      </c>
      <c r="X271" s="231" t="b">
        <f t="shared" si="9"/>
        <v>0</v>
      </c>
      <c r="Y271" s="230"/>
      <c r="Z271" s="231"/>
      <c r="AA271" s="232"/>
      <c r="AB271" s="231"/>
      <c r="AC271" s="231"/>
      <c r="AD271" s="232"/>
    </row>
    <row r="272" spans="8:30">
      <c r="H272" s="223">
        <v>270</v>
      </c>
      <c r="I272" s="224" t="s">
        <v>1694</v>
      </c>
      <c r="J272" s="225" t="s">
        <v>1695</v>
      </c>
      <c r="K272" s="223" t="s">
        <v>326</v>
      </c>
      <c r="L272" s="226" t="s">
        <v>455</v>
      </c>
      <c r="N272" s="227" t="s">
        <v>208</v>
      </c>
      <c r="O272" s="209" t="s">
        <v>36</v>
      </c>
      <c r="P272" s="228" t="s">
        <v>206</v>
      </c>
      <c r="Q272" s="228" t="str">
        <f t="shared" si="10"/>
        <v>270 , '0971' , '大阪支店' , 'N' , to_timestamp('2018/01/01 00:00:00' , 'yyyy/MM/dd hh24:mi:ss')</v>
      </c>
      <c r="R272" s="229" t="s">
        <v>207</v>
      </c>
      <c r="S272" s="230"/>
      <c r="T272" s="231" t="b">
        <f t="shared" si="9"/>
        <v>0</v>
      </c>
      <c r="U272" s="231" t="b">
        <f t="shared" si="9"/>
        <v>0</v>
      </c>
      <c r="V272" s="231" t="b">
        <f t="shared" si="9"/>
        <v>0</v>
      </c>
      <c r="W272" s="231" t="b">
        <f t="shared" si="9"/>
        <v>0</v>
      </c>
      <c r="X272" s="231" t="b">
        <f t="shared" si="9"/>
        <v>0</v>
      </c>
      <c r="Y272" s="230"/>
      <c r="Z272" s="231"/>
      <c r="AA272" s="232"/>
      <c r="AB272" s="231"/>
      <c r="AC272" s="231"/>
      <c r="AD272" s="232"/>
    </row>
    <row r="273" spans="8:30">
      <c r="H273" s="223">
        <v>271</v>
      </c>
      <c r="I273" s="224">
        <v>10000</v>
      </c>
      <c r="J273" s="225" t="s">
        <v>1696</v>
      </c>
      <c r="K273" s="223" t="s">
        <v>326</v>
      </c>
      <c r="L273" s="226" t="s">
        <v>455</v>
      </c>
      <c r="N273" s="227" t="s">
        <v>208</v>
      </c>
      <c r="O273" s="209" t="s">
        <v>36</v>
      </c>
      <c r="P273" s="228" t="s">
        <v>206</v>
      </c>
      <c r="Q273" s="228" t="str">
        <f t="shared" si="10"/>
        <v>271 , '10000' , '横浜銀行' , 'N' , to_timestamp('2018/01/01 00:00:00' , 'yyyy/MM/dd hh24:mi:ss')</v>
      </c>
      <c r="R273" s="229" t="s">
        <v>207</v>
      </c>
      <c r="S273" s="230"/>
      <c r="T273" s="231" t="b">
        <f t="shared" si="9"/>
        <v>0</v>
      </c>
      <c r="U273" s="231" t="b">
        <f t="shared" si="9"/>
        <v>0</v>
      </c>
      <c r="V273" s="231" t="b">
        <f t="shared" si="9"/>
        <v>0</v>
      </c>
      <c r="W273" s="231" t="b">
        <f t="shared" si="9"/>
        <v>0</v>
      </c>
      <c r="X273" s="231" t="b">
        <f t="shared" si="9"/>
        <v>0</v>
      </c>
      <c r="Y273" s="230"/>
      <c r="Z273" s="231"/>
      <c r="AA273" s="232"/>
      <c r="AB273" s="231"/>
      <c r="AC273" s="231"/>
      <c r="AD273" s="232"/>
    </row>
    <row r="274" spans="8:30">
      <c r="H274" s="223">
        <v>273</v>
      </c>
      <c r="I274" s="224">
        <v>10001</v>
      </c>
      <c r="J274" s="225" t="s">
        <v>1251</v>
      </c>
      <c r="K274" s="223" t="s">
        <v>326</v>
      </c>
      <c r="L274" s="226" t="s">
        <v>455</v>
      </c>
      <c r="N274" s="227" t="s">
        <v>208</v>
      </c>
      <c r="O274" s="209" t="s">
        <v>36</v>
      </c>
      <c r="P274" s="228" t="s">
        <v>206</v>
      </c>
      <c r="Q274" s="228" t="str">
        <f t="shared" si="10"/>
        <v>273 , '10001' , '本部' , 'N' , to_timestamp('2018/01/01 00:00:00' , 'yyyy/MM/dd hh24:mi:ss')</v>
      </c>
      <c r="R274" s="229" t="s">
        <v>207</v>
      </c>
      <c r="S274" s="230"/>
      <c r="T274" s="231" t="b">
        <f t="shared" ref="T274:X324" si="11">IF(H274="","",EXACT(H274,Z274))</f>
        <v>0</v>
      </c>
      <c r="U274" s="231" t="b">
        <f t="shared" si="11"/>
        <v>0</v>
      </c>
      <c r="V274" s="231" t="b">
        <f t="shared" si="11"/>
        <v>0</v>
      </c>
      <c r="W274" s="231" t="b">
        <f t="shared" si="11"/>
        <v>0</v>
      </c>
      <c r="X274" s="231" t="b">
        <f t="shared" si="11"/>
        <v>0</v>
      </c>
      <c r="Y274" s="230"/>
      <c r="Z274" s="231"/>
      <c r="AA274" s="232"/>
      <c r="AB274" s="231"/>
      <c r="AC274" s="231"/>
      <c r="AD274" s="232"/>
    </row>
    <row r="275" spans="8:30">
      <c r="H275" s="223">
        <v>274</v>
      </c>
      <c r="I275" s="224">
        <v>10002</v>
      </c>
      <c r="J275" s="225" t="s">
        <v>1697</v>
      </c>
      <c r="K275" s="223" t="s">
        <v>326</v>
      </c>
      <c r="L275" s="226" t="s">
        <v>455</v>
      </c>
      <c r="N275" s="227" t="s">
        <v>208</v>
      </c>
      <c r="O275" s="209" t="s">
        <v>36</v>
      </c>
      <c r="P275" s="228" t="s">
        <v>206</v>
      </c>
      <c r="Q275" s="228" t="str">
        <f t="shared" si="10"/>
        <v>274 , '10002' , '地域地区本部' , 'N' , to_timestamp('2018/01/01 00:00:00' , 'yyyy/MM/dd hh24:mi:ss')</v>
      </c>
      <c r="R275" s="229" t="s">
        <v>207</v>
      </c>
      <c r="S275" s="230"/>
      <c r="T275" s="231" t="b">
        <f t="shared" si="11"/>
        <v>0</v>
      </c>
      <c r="U275" s="231" t="b">
        <f t="shared" si="11"/>
        <v>0</v>
      </c>
      <c r="V275" s="231" t="b">
        <f t="shared" si="11"/>
        <v>0</v>
      </c>
      <c r="W275" s="231" t="b">
        <f t="shared" si="11"/>
        <v>0</v>
      </c>
      <c r="X275" s="231" t="b">
        <f t="shared" si="11"/>
        <v>0</v>
      </c>
      <c r="Y275" s="230"/>
      <c r="Z275" s="231"/>
      <c r="AA275" s="232"/>
      <c r="AB275" s="231"/>
      <c r="AC275" s="231"/>
      <c r="AD275" s="232"/>
    </row>
    <row r="276" spans="8:30">
      <c r="H276" s="223">
        <v>275</v>
      </c>
      <c r="I276" s="224">
        <v>10003</v>
      </c>
      <c r="J276" s="225" t="s">
        <v>1698</v>
      </c>
      <c r="K276" s="223" t="s">
        <v>326</v>
      </c>
      <c r="L276" s="226" t="s">
        <v>455</v>
      </c>
      <c r="N276" s="227" t="s">
        <v>208</v>
      </c>
      <c r="O276" s="209" t="s">
        <v>36</v>
      </c>
      <c r="P276" s="228" t="s">
        <v>206</v>
      </c>
      <c r="Q276" s="228" t="str">
        <f t="shared" si="10"/>
        <v>275 , '10003' , '営業店' , 'N' , to_timestamp('2018/01/01 00:00:00' , 'yyyy/MM/dd hh24:mi:ss')</v>
      </c>
      <c r="R276" s="229" t="s">
        <v>207</v>
      </c>
      <c r="S276" s="230"/>
      <c r="T276" s="231" t="b">
        <f t="shared" si="11"/>
        <v>0</v>
      </c>
      <c r="U276" s="231" t="b">
        <f t="shared" si="11"/>
        <v>0</v>
      </c>
      <c r="V276" s="231" t="b">
        <f t="shared" si="11"/>
        <v>0</v>
      </c>
      <c r="W276" s="231" t="b">
        <f t="shared" si="11"/>
        <v>0</v>
      </c>
      <c r="X276" s="231" t="b">
        <f t="shared" si="11"/>
        <v>0</v>
      </c>
      <c r="Y276" s="230"/>
      <c r="Z276" s="231"/>
      <c r="AA276" s="232"/>
      <c r="AB276" s="231"/>
      <c r="AC276" s="231"/>
      <c r="AD276" s="232"/>
    </row>
    <row r="277" spans="8:30">
      <c r="H277" s="223">
        <v>276</v>
      </c>
      <c r="I277" s="224">
        <v>10004</v>
      </c>
      <c r="J277" s="225" t="s">
        <v>1699</v>
      </c>
      <c r="K277" s="223" t="s">
        <v>326</v>
      </c>
      <c r="L277" s="226" t="s">
        <v>455</v>
      </c>
      <c r="N277" s="227" t="s">
        <v>208</v>
      </c>
      <c r="O277" s="209" t="s">
        <v>36</v>
      </c>
      <c r="P277" s="228" t="s">
        <v>206</v>
      </c>
      <c r="Q277" s="228" t="str">
        <f t="shared" si="10"/>
        <v>276 , '10004' , '海外拠点' , 'N' , to_timestamp('2018/01/01 00:00:00' , 'yyyy/MM/dd hh24:mi:ss')</v>
      </c>
      <c r="R277" s="229" t="s">
        <v>207</v>
      </c>
      <c r="S277" s="230"/>
      <c r="T277" s="231" t="b">
        <f t="shared" si="11"/>
        <v>0</v>
      </c>
      <c r="U277" s="231" t="b">
        <f t="shared" si="11"/>
        <v>0</v>
      </c>
      <c r="V277" s="231" t="b">
        <f t="shared" si="11"/>
        <v>0</v>
      </c>
      <c r="W277" s="231" t="b">
        <f t="shared" si="11"/>
        <v>0</v>
      </c>
      <c r="X277" s="231" t="b">
        <f t="shared" si="11"/>
        <v>0</v>
      </c>
      <c r="Y277" s="230"/>
      <c r="Z277" s="231"/>
      <c r="AA277" s="232"/>
      <c r="AB277" s="231"/>
      <c r="AC277" s="231"/>
      <c r="AD277" s="232"/>
    </row>
    <row r="278" spans="8:30">
      <c r="H278" s="223">
        <v>277</v>
      </c>
      <c r="I278" s="224">
        <v>10005</v>
      </c>
      <c r="J278" s="225" t="s">
        <v>1700</v>
      </c>
      <c r="K278" s="223" t="s">
        <v>326</v>
      </c>
      <c r="L278" s="226" t="s">
        <v>455</v>
      </c>
      <c r="N278" s="227" t="s">
        <v>208</v>
      </c>
      <c r="O278" s="209" t="s">
        <v>36</v>
      </c>
      <c r="P278" s="228" t="s">
        <v>206</v>
      </c>
      <c r="Q278" s="228" t="str">
        <f t="shared" si="10"/>
        <v>277 , '10005' , '横浜銀行関連会社' , 'N' , to_timestamp('2018/01/01 00:00:00' , 'yyyy/MM/dd hh24:mi:ss')</v>
      </c>
      <c r="R278" s="229" t="s">
        <v>207</v>
      </c>
      <c r="S278" s="230"/>
      <c r="T278" s="231" t="b">
        <f t="shared" si="11"/>
        <v>0</v>
      </c>
      <c r="U278" s="231" t="b">
        <f t="shared" si="11"/>
        <v>0</v>
      </c>
      <c r="V278" s="231" t="b">
        <f t="shared" si="11"/>
        <v>0</v>
      </c>
      <c r="W278" s="231" t="b">
        <f t="shared" si="11"/>
        <v>0</v>
      </c>
      <c r="X278" s="231" t="b">
        <f t="shared" si="11"/>
        <v>0</v>
      </c>
      <c r="Y278" s="230"/>
      <c r="Z278" s="231"/>
      <c r="AA278" s="232"/>
      <c r="AB278" s="231"/>
      <c r="AC278" s="231"/>
      <c r="AD278" s="232"/>
    </row>
    <row r="279" spans="8:30">
      <c r="H279" s="223">
        <v>278</v>
      </c>
      <c r="I279" s="224">
        <v>12000</v>
      </c>
      <c r="J279" s="225" t="s">
        <v>1701</v>
      </c>
      <c r="K279" s="223" t="s">
        <v>326</v>
      </c>
      <c r="L279" s="226" t="s">
        <v>455</v>
      </c>
      <c r="N279" s="227" t="s">
        <v>208</v>
      </c>
      <c r="O279" s="209" t="s">
        <v>36</v>
      </c>
      <c r="P279" s="228" t="s">
        <v>206</v>
      </c>
      <c r="Q279" s="228" t="str">
        <f t="shared" si="10"/>
        <v>278 , '12000' , '総合企画部' , 'N' , to_timestamp('2018/01/01 00:00:00' , 'yyyy/MM/dd hh24:mi:ss')</v>
      </c>
      <c r="R279" s="229" t="s">
        <v>207</v>
      </c>
      <c r="S279" s="230"/>
      <c r="T279" s="231" t="b">
        <f t="shared" si="11"/>
        <v>0</v>
      </c>
      <c r="U279" s="231" t="b">
        <f t="shared" si="11"/>
        <v>0</v>
      </c>
      <c r="V279" s="231" t="b">
        <f t="shared" si="11"/>
        <v>0</v>
      </c>
      <c r="W279" s="231" t="b">
        <f t="shared" si="11"/>
        <v>0</v>
      </c>
      <c r="X279" s="231" t="b">
        <f t="shared" si="11"/>
        <v>0</v>
      </c>
      <c r="Y279" s="230"/>
      <c r="Z279" s="231"/>
      <c r="AA279" s="232"/>
      <c r="AB279" s="231"/>
      <c r="AC279" s="231"/>
      <c r="AD279" s="232"/>
    </row>
    <row r="280" spans="8:30">
      <c r="H280" s="223">
        <v>279</v>
      </c>
      <c r="I280" s="224">
        <v>12001</v>
      </c>
      <c r="J280" s="225" t="s">
        <v>1702</v>
      </c>
      <c r="K280" s="223" t="s">
        <v>326</v>
      </c>
      <c r="L280" s="226" t="s">
        <v>455</v>
      </c>
      <c r="N280" s="227" t="s">
        <v>208</v>
      </c>
      <c r="O280" s="209" t="s">
        <v>36</v>
      </c>
      <c r="P280" s="228" t="s">
        <v>206</v>
      </c>
      <c r="Q280" s="228" t="str">
        <f t="shared" si="10"/>
        <v>279 , '12001' , '総合企画部協会担当' , 'N' , to_timestamp('2018/01/01 00:00:00' , 'yyyy/MM/dd hh24:mi:ss')</v>
      </c>
      <c r="R280" s="229" t="s">
        <v>207</v>
      </c>
      <c r="S280" s="230"/>
      <c r="T280" s="231" t="b">
        <f t="shared" si="11"/>
        <v>0</v>
      </c>
      <c r="U280" s="231" t="b">
        <f t="shared" si="11"/>
        <v>0</v>
      </c>
      <c r="V280" s="231" t="b">
        <f t="shared" si="11"/>
        <v>0</v>
      </c>
      <c r="W280" s="231" t="b">
        <f t="shared" si="11"/>
        <v>0</v>
      </c>
      <c r="X280" s="231" t="b">
        <f t="shared" si="11"/>
        <v>0</v>
      </c>
      <c r="Y280" s="230"/>
      <c r="Z280" s="231"/>
      <c r="AA280" s="232"/>
      <c r="AB280" s="231"/>
      <c r="AC280" s="231"/>
      <c r="AD280" s="232"/>
    </row>
    <row r="281" spans="8:30">
      <c r="H281" s="223">
        <v>280</v>
      </c>
      <c r="I281" s="224">
        <v>12003</v>
      </c>
      <c r="J281" s="225" t="s">
        <v>1703</v>
      </c>
      <c r="K281" s="223" t="s">
        <v>326</v>
      </c>
      <c r="L281" s="226" t="s">
        <v>455</v>
      </c>
      <c r="N281" s="227" t="s">
        <v>208</v>
      </c>
      <c r="O281" s="209" t="s">
        <v>36</v>
      </c>
      <c r="P281" s="228" t="s">
        <v>206</v>
      </c>
      <c r="Q281" s="228" t="str">
        <f t="shared" si="10"/>
        <v>280 , '12003' , '総合企画部コーポレートコミュニケーション推進室' , 'N' , to_timestamp('2018/01/01 00:00:00' , 'yyyy/MM/dd hh24:mi:ss')</v>
      </c>
      <c r="R281" s="229" t="s">
        <v>207</v>
      </c>
      <c r="S281" s="230"/>
      <c r="T281" s="231" t="b">
        <f t="shared" si="11"/>
        <v>0</v>
      </c>
      <c r="U281" s="231" t="b">
        <f t="shared" si="11"/>
        <v>0</v>
      </c>
      <c r="V281" s="231" t="b">
        <f t="shared" si="11"/>
        <v>0</v>
      </c>
      <c r="W281" s="231" t="b">
        <f t="shared" si="11"/>
        <v>0</v>
      </c>
      <c r="X281" s="231" t="b">
        <f t="shared" si="11"/>
        <v>0</v>
      </c>
      <c r="Y281" s="230"/>
      <c r="Z281" s="231"/>
      <c r="AA281" s="232"/>
      <c r="AB281" s="231"/>
      <c r="AC281" s="231"/>
      <c r="AD281" s="232"/>
    </row>
    <row r="282" spans="8:30">
      <c r="H282" s="223">
        <v>281</v>
      </c>
      <c r="I282" s="224">
        <v>12004</v>
      </c>
      <c r="J282" s="225" t="s">
        <v>1704</v>
      </c>
      <c r="K282" s="223" t="s">
        <v>326</v>
      </c>
      <c r="L282" s="226" t="s">
        <v>455</v>
      </c>
      <c r="N282" s="227" t="s">
        <v>208</v>
      </c>
      <c r="O282" s="209" t="s">
        <v>36</v>
      </c>
      <c r="P282" s="228" t="s">
        <v>206</v>
      </c>
      <c r="Q282" s="228" t="str">
        <f t="shared" si="10"/>
        <v>281 , '12004' , '総合企画部主計室' , 'N' , to_timestamp('2018/01/01 00:00:00' , 'yyyy/MM/dd hh24:mi:ss')</v>
      </c>
      <c r="R282" s="229" t="s">
        <v>207</v>
      </c>
      <c r="S282" s="230"/>
      <c r="T282" s="231" t="b">
        <f t="shared" si="11"/>
        <v>0</v>
      </c>
      <c r="U282" s="231" t="b">
        <f t="shared" si="11"/>
        <v>0</v>
      </c>
      <c r="V282" s="231" t="b">
        <f t="shared" si="11"/>
        <v>0</v>
      </c>
      <c r="W282" s="231" t="b">
        <f t="shared" si="11"/>
        <v>0</v>
      </c>
      <c r="X282" s="231" t="b">
        <f t="shared" si="11"/>
        <v>0</v>
      </c>
      <c r="Y282" s="230"/>
      <c r="Z282" s="231"/>
      <c r="AA282" s="232"/>
      <c r="AB282" s="231"/>
      <c r="AC282" s="231"/>
      <c r="AD282" s="232"/>
    </row>
    <row r="283" spans="8:30">
      <c r="H283" s="223">
        <v>282</v>
      </c>
      <c r="I283" s="224">
        <v>12005</v>
      </c>
      <c r="J283" s="225" t="s">
        <v>1705</v>
      </c>
      <c r="K283" s="223" t="s">
        <v>326</v>
      </c>
      <c r="L283" s="226" t="s">
        <v>455</v>
      </c>
      <c r="N283" s="227" t="s">
        <v>208</v>
      </c>
      <c r="O283" s="209" t="s">
        <v>36</v>
      </c>
      <c r="P283" s="228" t="s">
        <v>206</v>
      </c>
      <c r="Q283" s="228" t="str">
        <f t="shared" si="10"/>
        <v>282 , '12005' , '総合企画部関連事業室' , 'N' , to_timestamp('2018/01/01 00:00:00' , 'yyyy/MM/dd hh24:mi:ss')</v>
      </c>
      <c r="R283" s="229" t="s">
        <v>207</v>
      </c>
      <c r="S283" s="230"/>
      <c r="T283" s="231" t="b">
        <f t="shared" si="11"/>
        <v>0</v>
      </c>
      <c r="U283" s="231" t="b">
        <f t="shared" si="11"/>
        <v>0</v>
      </c>
      <c r="V283" s="231" t="b">
        <f t="shared" si="11"/>
        <v>0</v>
      </c>
      <c r="W283" s="231" t="b">
        <f t="shared" si="11"/>
        <v>0</v>
      </c>
      <c r="X283" s="231" t="b">
        <f t="shared" si="11"/>
        <v>0</v>
      </c>
      <c r="Y283" s="230"/>
      <c r="Z283" s="231"/>
      <c r="AA283" s="232"/>
      <c r="AB283" s="231"/>
      <c r="AC283" s="231"/>
      <c r="AD283" s="232"/>
    </row>
    <row r="284" spans="8:30">
      <c r="H284" s="223">
        <v>283</v>
      </c>
      <c r="I284" s="224">
        <v>12006</v>
      </c>
      <c r="J284" s="225" t="s">
        <v>1706</v>
      </c>
      <c r="K284" s="223" t="s">
        <v>326</v>
      </c>
      <c r="L284" s="226" t="s">
        <v>455</v>
      </c>
      <c r="N284" s="227" t="s">
        <v>208</v>
      </c>
      <c r="O284" s="209" t="s">
        <v>36</v>
      </c>
      <c r="P284" s="228" t="s">
        <v>206</v>
      </c>
      <c r="Q284" s="228" t="str">
        <f t="shared" si="10"/>
        <v>283 , '12006' , '総合企画部秘書室' , 'N' , to_timestamp('2018/01/01 00:00:00' , 'yyyy/MM/dd hh24:mi:ss')</v>
      </c>
      <c r="R284" s="229" t="s">
        <v>207</v>
      </c>
      <c r="S284" s="230"/>
      <c r="T284" s="231" t="b">
        <f t="shared" si="11"/>
        <v>0</v>
      </c>
      <c r="U284" s="231" t="b">
        <f t="shared" si="11"/>
        <v>0</v>
      </c>
      <c r="V284" s="231" t="b">
        <f t="shared" si="11"/>
        <v>0</v>
      </c>
      <c r="W284" s="231" t="b">
        <f t="shared" si="11"/>
        <v>0</v>
      </c>
      <c r="X284" s="231" t="b">
        <f t="shared" si="11"/>
        <v>0</v>
      </c>
      <c r="Y284" s="230"/>
      <c r="Z284" s="231"/>
      <c r="AA284" s="232"/>
      <c r="AB284" s="231"/>
      <c r="AC284" s="231"/>
      <c r="AD284" s="232"/>
    </row>
    <row r="285" spans="8:30">
      <c r="H285" s="223">
        <v>284</v>
      </c>
      <c r="I285" s="224">
        <v>12007</v>
      </c>
      <c r="J285" s="225" t="s">
        <v>1707</v>
      </c>
      <c r="K285" s="223" t="s">
        <v>326</v>
      </c>
      <c r="L285" s="226" t="s">
        <v>455</v>
      </c>
      <c r="N285" s="227" t="s">
        <v>208</v>
      </c>
      <c r="O285" s="209" t="s">
        <v>36</v>
      </c>
      <c r="P285" s="228" t="s">
        <v>206</v>
      </c>
      <c r="Q285" s="228" t="str">
        <f t="shared" si="10"/>
        <v>284 , '12007' , '総合企画部サステナビリティ委員会事務局' , 'N' , to_timestamp('2018/01/01 00:00:00' , 'yyyy/MM/dd hh24:mi:ss')</v>
      </c>
      <c r="R285" s="229" t="s">
        <v>207</v>
      </c>
      <c r="S285" s="230"/>
      <c r="T285" s="231" t="b">
        <f t="shared" si="11"/>
        <v>0</v>
      </c>
      <c r="U285" s="231" t="b">
        <f t="shared" si="11"/>
        <v>0</v>
      </c>
      <c r="V285" s="231" t="b">
        <f t="shared" si="11"/>
        <v>0</v>
      </c>
      <c r="W285" s="231" t="b">
        <f t="shared" si="11"/>
        <v>0</v>
      </c>
      <c r="X285" s="231" t="b">
        <f t="shared" si="11"/>
        <v>0</v>
      </c>
      <c r="Y285" s="230"/>
      <c r="Z285" s="231"/>
      <c r="AA285" s="232"/>
      <c r="AB285" s="231"/>
      <c r="AC285" s="231"/>
      <c r="AD285" s="232"/>
    </row>
    <row r="286" spans="8:30">
      <c r="H286" s="223">
        <v>285</v>
      </c>
      <c r="I286" s="224">
        <v>12400</v>
      </c>
      <c r="J286" s="225" t="s">
        <v>1708</v>
      </c>
      <c r="K286" s="223" t="s">
        <v>326</v>
      </c>
      <c r="L286" s="226" t="s">
        <v>455</v>
      </c>
      <c r="N286" s="227" t="s">
        <v>208</v>
      </c>
      <c r="O286" s="209" t="s">
        <v>36</v>
      </c>
      <c r="P286" s="228" t="s">
        <v>206</v>
      </c>
      <c r="Q286" s="228" t="str">
        <f t="shared" si="10"/>
        <v>285 , '12400' , '監査役室' , 'N' , to_timestamp('2018/01/01 00:00:00' , 'yyyy/MM/dd hh24:mi:ss')</v>
      </c>
      <c r="R286" s="229" t="s">
        <v>207</v>
      </c>
      <c r="S286" s="230"/>
      <c r="T286" s="231" t="b">
        <f t="shared" si="11"/>
        <v>0</v>
      </c>
      <c r="U286" s="231" t="b">
        <f t="shared" si="11"/>
        <v>0</v>
      </c>
      <c r="V286" s="231" t="b">
        <f t="shared" si="11"/>
        <v>0</v>
      </c>
      <c r="W286" s="231" t="b">
        <f t="shared" si="11"/>
        <v>0</v>
      </c>
      <c r="X286" s="231" t="b">
        <f t="shared" si="11"/>
        <v>0</v>
      </c>
      <c r="Y286" s="230"/>
      <c r="Z286" s="231"/>
      <c r="AA286" s="232"/>
      <c r="AB286" s="231"/>
      <c r="AC286" s="231"/>
      <c r="AD286" s="232"/>
    </row>
    <row r="287" spans="8:30">
      <c r="H287" s="223">
        <v>286</v>
      </c>
      <c r="I287" s="224">
        <v>12900</v>
      </c>
      <c r="J287" s="225" t="s">
        <v>1709</v>
      </c>
      <c r="K287" s="223" t="s">
        <v>326</v>
      </c>
      <c r="L287" s="226" t="s">
        <v>455</v>
      </c>
      <c r="N287" s="227" t="s">
        <v>208</v>
      </c>
      <c r="O287" s="209" t="s">
        <v>36</v>
      </c>
      <c r="P287" s="228" t="s">
        <v>206</v>
      </c>
      <c r="Q287" s="228" t="str">
        <f t="shared" si="10"/>
        <v>286 , '12900' , '監査部' , 'N' , to_timestamp('2018/01/01 00:00:00' , 'yyyy/MM/dd hh24:mi:ss')</v>
      </c>
      <c r="R287" s="229" t="s">
        <v>207</v>
      </c>
      <c r="S287" s="230"/>
      <c r="T287" s="231" t="b">
        <f t="shared" si="11"/>
        <v>0</v>
      </c>
      <c r="U287" s="231" t="b">
        <f t="shared" si="11"/>
        <v>0</v>
      </c>
      <c r="V287" s="231" t="b">
        <f t="shared" si="11"/>
        <v>0</v>
      </c>
      <c r="W287" s="231" t="b">
        <f t="shared" si="11"/>
        <v>0</v>
      </c>
      <c r="X287" s="231" t="b">
        <f t="shared" si="11"/>
        <v>0</v>
      </c>
      <c r="Y287" s="230"/>
      <c r="Z287" s="231"/>
      <c r="AA287" s="232"/>
      <c r="AB287" s="231"/>
      <c r="AC287" s="231"/>
      <c r="AD287" s="232"/>
    </row>
    <row r="288" spans="8:30">
      <c r="H288" s="223">
        <v>287</v>
      </c>
      <c r="I288" s="224">
        <v>13200</v>
      </c>
      <c r="J288" s="225" t="s">
        <v>1710</v>
      </c>
      <c r="K288" s="223" t="s">
        <v>326</v>
      </c>
      <c r="L288" s="226" t="s">
        <v>455</v>
      </c>
      <c r="N288" s="227" t="s">
        <v>208</v>
      </c>
      <c r="O288" s="209" t="s">
        <v>36</v>
      </c>
      <c r="P288" s="228" t="s">
        <v>206</v>
      </c>
      <c r="Q288" s="228" t="str">
        <f t="shared" si="10"/>
        <v>287 , '13200' , '地域戦略統括部' , 'N' , to_timestamp('2018/01/01 00:00:00' , 'yyyy/MM/dd hh24:mi:ss')</v>
      </c>
      <c r="R288" s="229" t="s">
        <v>207</v>
      </c>
      <c r="S288" s="230"/>
      <c r="T288" s="231" t="b">
        <f t="shared" si="11"/>
        <v>0</v>
      </c>
      <c r="U288" s="231" t="b">
        <f t="shared" si="11"/>
        <v>0</v>
      </c>
      <c r="V288" s="231" t="b">
        <f t="shared" si="11"/>
        <v>0</v>
      </c>
      <c r="W288" s="231" t="b">
        <f t="shared" si="11"/>
        <v>0</v>
      </c>
      <c r="X288" s="231" t="b">
        <f t="shared" si="11"/>
        <v>0</v>
      </c>
      <c r="Y288" s="230"/>
      <c r="Z288" s="231"/>
      <c r="AA288" s="232"/>
      <c r="AB288" s="231"/>
      <c r="AC288" s="231"/>
      <c r="AD288" s="232"/>
    </row>
    <row r="289" spans="8:30">
      <c r="H289" s="223">
        <v>288</v>
      </c>
      <c r="I289" s="224">
        <v>13500</v>
      </c>
      <c r="J289" s="225" t="s">
        <v>1711</v>
      </c>
      <c r="K289" s="223" t="s">
        <v>326</v>
      </c>
      <c r="L289" s="226" t="s">
        <v>455</v>
      </c>
      <c r="N289" s="227" t="s">
        <v>208</v>
      </c>
      <c r="O289" s="209" t="s">
        <v>36</v>
      </c>
      <c r="P289" s="228" t="s">
        <v>206</v>
      </c>
      <c r="Q289" s="228" t="str">
        <f t="shared" si="10"/>
        <v>288 , '13500' , '融資部' , 'N' , to_timestamp('2018/01/01 00:00:00' , 'yyyy/MM/dd hh24:mi:ss')</v>
      </c>
      <c r="R289" s="229" t="s">
        <v>207</v>
      </c>
      <c r="S289" s="230"/>
      <c r="T289" s="231" t="b">
        <f t="shared" si="11"/>
        <v>0</v>
      </c>
      <c r="U289" s="231" t="b">
        <f t="shared" si="11"/>
        <v>0</v>
      </c>
      <c r="V289" s="231" t="b">
        <f t="shared" si="11"/>
        <v>0</v>
      </c>
      <c r="W289" s="231" t="b">
        <f t="shared" si="11"/>
        <v>0</v>
      </c>
      <c r="X289" s="231" t="b">
        <f t="shared" si="11"/>
        <v>0</v>
      </c>
      <c r="Y289" s="230"/>
      <c r="Z289" s="231"/>
      <c r="AA289" s="232"/>
      <c r="AB289" s="231"/>
      <c r="AC289" s="231"/>
      <c r="AD289" s="232"/>
    </row>
    <row r="290" spans="8:30">
      <c r="H290" s="223">
        <v>289</v>
      </c>
      <c r="I290" s="224">
        <v>13501</v>
      </c>
      <c r="J290" s="225" t="s">
        <v>1712</v>
      </c>
      <c r="K290" s="223" t="s">
        <v>326</v>
      </c>
      <c r="L290" s="226" t="s">
        <v>455</v>
      </c>
      <c r="N290" s="227" t="s">
        <v>208</v>
      </c>
      <c r="O290" s="209" t="s">
        <v>36</v>
      </c>
      <c r="P290" s="228" t="s">
        <v>206</v>
      </c>
      <c r="Q290" s="228" t="str">
        <f t="shared" si="10"/>
        <v>289 , '13501' , '融資部経営サポート室' , 'N' , to_timestamp('2018/01/01 00:00:00' , 'yyyy/MM/dd hh24:mi:ss')</v>
      </c>
      <c r="R290" s="229" t="s">
        <v>207</v>
      </c>
      <c r="S290" s="230"/>
      <c r="T290" s="231" t="b">
        <f t="shared" si="11"/>
        <v>0</v>
      </c>
      <c r="U290" s="231" t="b">
        <f t="shared" si="11"/>
        <v>0</v>
      </c>
      <c r="V290" s="231" t="b">
        <f t="shared" si="11"/>
        <v>0</v>
      </c>
      <c r="W290" s="231" t="b">
        <f t="shared" si="11"/>
        <v>0</v>
      </c>
      <c r="X290" s="231" t="b">
        <f t="shared" si="11"/>
        <v>0</v>
      </c>
      <c r="Y290" s="230"/>
      <c r="Z290" s="231"/>
      <c r="AA290" s="232"/>
      <c r="AB290" s="231"/>
      <c r="AC290" s="231"/>
      <c r="AD290" s="232"/>
    </row>
    <row r="291" spans="8:30">
      <c r="H291" s="223">
        <v>290</v>
      </c>
      <c r="I291" s="224">
        <v>13502</v>
      </c>
      <c r="J291" s="225" t="s">
        <v>1713</v>
      </c>
      <c r="K291" s="223" t="s">
        <v>326</v>
      </c>
      <c r="L291" s="226" t="s">
        <v>455</v>
      </c>
      <c r="N291" s="227" t="s">
        <v>208</v>
      </c>
      <c r="O291" s="209" t="s">
        <v>36</v>
      </c>
      <c r="P291" s="228" t="s">
        <v>206</v>
      </c>
      <c r="Q291" s="228" t="str">
        <f t="shared" si="10"/>
        <v>290 , '13502' , '融資部オートコールセンター' , 'N' , to_timestamp('2018/01/01 00:00:00' , 'yyyy/MM/dd hh24:mi:ss')</v>
      </c>
      <c r="R291" s="229" t="s">
        <v>207</v>
      </c>
      <c r="S291" s="230"/>
      <c r="T291" s="231" t="b">
        <f t="shared" si="11"/>
        <v>0</v>
      </c>
      <c r="U291" s="231" t="b">
        <f t="shared" si="11"/>
        <v>0</v>
      </c>
      <c r="V291" s="231" t="b">
        <f t="shared" si="11"/>
        <v>0</v>
      </c>
      <c r="W291" s="231" t="b">
        <f t="shared" si="11"/>
        <v>0</v>
      </c>
      <c r="X291" s="231" t="b">
        <f t="shared" si="11"/>
        <v>0</v>
      </c>
      <c r="Y291" s="230"/>
      <c r="Z291" s="231"/>
      <c r="AA291" s="232"/>
      <c r="AB291" s="231"/>
      <c r="AC291" s="231"/>
      <c r="AD291" s="232"/>
    </row>
    <row r="292" spans="8:30">
      <c r="H292" s="223">
        <v>291</v>
      </c>
      <c r="I292" s="224">
        <v>13523</v>
      </c>
      <c r="J292" s="225" t="s">
        <v>1714</v>
      </c>
      <c r="K292" s="223" t="s">
        <v>326</v>
      </c>
      <c r="L292" s="226" t="s">
        <v>455</v>
      </c>
      <c r="N292" s="227" t="s">
        <v>208</v>
      </c>
      <c r="O292" s="209" t="s">
        <v>36</v>
      </c>
      <c r="P292" s="228" t="s">
        <v>206</v>
      </c>
      <c r="Q292" s="228" t="str">
        <f t="shared" si="10"/>
        <v>291 , '13523' , '融資部（融資審査トレーニー）' , 'N' , to_timestamp('2018/01/01 00:00:00' , 'yyyy/MM/dd hh24:mi:ss')</v>
      </c>
      <c r="R292" s="229" t="s">
        <v>207</v>
      </c>
      <c r="S292" s="230"/>
      <c r="T292" s="231" t="b">
        <f t="shared" si="11"/>
        <v>0</v>
      </c>
      <c r="U292" s="231" t="b">
        <f t="shared" si="11"/>
        <v>0</v>
      </c>
      <c r="V292" s="231" t="b">
        <f t="shared" si="11"/>
        <v>0</v>
      </c>
      <c r="W292" s="231" t="b">
        <f t="shared" si="11"/>
        <v>0</v>
      </c>
      <c r="X292" s="231" t="b">
        <f t="shared" si="11"/>
        <v>0</v>
      </c>
      <c r="Y292" s="230"/>
      <c r="Z292" s="231"/>
      <c r="AA292" s="232"/>
      <c r="AB292" s="231"/>
      <c r="AC292" s="231"/>
      <c r="AD292" s="232"/>
    </row>
    <row r="293" spans="8:30">
      <c r="H293" s="223">
        <v>292</v>
      </c>
      <c r="I293" s="224">
        <v>13600</v>
      </c>
      <c r="J293" s="225" t="s">
        <v>1715</v>
      </c>
      <c r="K293" s="223" t="s">
        <v>326</v>
      </c>
      <c r="L293" s="226" t="s">
        <v>455</v>
      </c>
      <c r="N293" s="227" t="s">
        <v>208</v>
      </c>
      <c r="O293" s="209" t="s">
        <v>36</v>
      </c>
      <c r="P293" s="228" t="s">
        <v>206</v>
      </c>
      <c r="Q293" s="228" t="str">
        <f t="shared" si="10"/>
        <v>292 , '13600' , '市場営業部' , 'N' , to_timestamp('2018/01/01 00:00:00' , 'yyyy/MM/dd hh24:mi:ss')</v>
      </c>
      <c r="R293" s="229" t="s">
        <v>207</v>
      </c>
      <c r="S293" s="230"/>
      <c r="T293" s="231" t="b">
        <f t="shared" si="11"/>
        <v>0</v>
      </c>
      <c r="U293" s="231" t="b">
        <f t="shared" si="11"/>
        <v>0</v>
      </c>
      <c r="V293" s="231" t="b">
        <f t="shared" si="11"/>
        <v>0</v>
      </c>
      <c r="W293" s="231" t="b">
        <f t="shared" si="11"/>
        <v>0</v>
      </c>
      <c r="X293" s="231" t="b">
        <f t="shared" si="11"/>
        <v>0</v>
      </c>
      <c r="Y293" s="230"/>
      <c r="Z293" s="231"/>
      <c r="AA293" s="232"/>
      <c r="AB293" s="231"/>
      <c r="AC293" s="231"/>
      <c r="AD293" s="232"/>
    </row>
    <row r="294" spans="8:30">
      <c r="H294" s="223">
        <v>293</v>
      </c>
      <c r="I294" s="224">
        <v>13601</v>
      </c>
      <c r="J294" s="225" t="s">
        <v>1716</v>
      </c>
      <c r="K294" s="223" t="s">
        <v>326</v>
      </c>
      <c r="L294" s="226" t="s">
        <v>455</v>
      </c>
      <c r="N294" s="227" t="s">
        <v>208</v>
      </c>
      <c r="O294" s="209" t="s">
        <v>36</v>
      </c>
      <c r="P294" s="228" t="s">
        <v>206</v>
      </c>
      <c r="Q294" s="228" t="str">
        <f t="shared" si="10"/>
        <v>293 , '13601' , '市場営業部市場事務センター' , 'N' , to_timestamp('2018/01/01 00:00:00' , 'yyyy/MM/dd hh24:mi:ss')</v>
      </c>
      <c r="R294" s="229" t="s">
        <v>207</v>
      </c>
      <c r="S294" s="230"/>
      <c r="T294" s="231" t="b">
        <f t="shared" si="11"/>
        <v>0</v>
      </c>
      <c r="U294" s="231" t="b">
        <f t="shared" si="11"/>
        <v>0</v>
      </c>
      <c r="V294" s="231" t="b">
        <f t="shared" si="11"/>
        <v>0</v>
      </c>
      <c r="W294" s="231" t="b">
        <f t="shared" si="11"/>
        <v>0</v>
      </c>
      <c r="X294" s="231" t="b">
        <f t="shared" si="11"/>
        <v>0</v>
      </c>
      <c r="Y294" s="230"/>
      <c r="Z294" s="231"/>
      <c r="AA294" s="232"/>
      <c r="AB294" s="231"/>
      <c r="AC294" s="231"/>
      <c r="AD294" s="232"/>
    </row>
    <row r="295" spans="8:30">
      <c r="H295" s="223">
        <v>294</v>
      </c>
      <c r="I295" s="224">
        <v>13800</v>
      </c>
      <c r="J295" s="225" t="s">
        <v>1717</v>
      </c>
      <c r="K295" s="223" t="s">
        <v>326</v>
      </c>
      <c r="L295" s="226" t="s">
        <v>455</v>
      </c>
      <c r="N295" s="227" t="s">
        <v>208</v>
      </c>
      <c r="O295" s="209" t="s">
        <v>36</v>
      </c>
      <c r="P295" s="228" t="s">
        <v>206</v>
      </c>
      <c r="Q295" s="228" t="str">
        <f t="shared" si="10"/>
        <v>294 , '13800' , 'ソリューション営業部' , 'N' , to_timestamp('2018/01/01 00:00:00' , 'yyyy/MM/dd hh24:mi:ss')</v>
      </c>
      <c r="R295" s="229" t="s">
        <v>207</v>
      </c>
      <c r="S295" s="230"/>
      <c r="T295" s="231" t="b">
        <f t="shared" si="11"/>
        <v>0</v>
      </c>
      <c r="U295" s="231" t="b">
        <f t="shared" si="11"/>
        <v>0</v>
      </c>
      <c r="V295" s="231" t="b">
        <f t="shared" si="11"/>
        <v>0</v>
      </c>
      <c r="W295" s="231" t="b">
        <f t="shared" si="11"/>
        <v>0</v>
      </c>
      <c r="X295" s="231" t="b">
        <f t="shared" si="11"/>
        <v>0</v>
      </c>
      <c r="Y295" s="230"/>
      <c r="Z295" s="231"/>
      <c r="AA295" s="232"/>
      <c r="AB295" s="231"/>
      <c r="AC295" s="231"/>
      <c r="AD295" s="232"/>
    </row>
    <row r="296" spans="8:30">
      <c r="H296" s="223">
        <v>295</v>
      </c>
      <c r="I296" s="224">
        <v>13801</v>
      </c>
      <c r="J296" s="225" t="s">
        <v>1718</v>
      </c>
      <c r="K296" s="223" t="s">
        <v>326</v>
      </c>
      <c r="L296" s="226" t="s">
        <v>455</v>
      </c>
      <c r="N296" s="227" t="s">
        <v>208</v>
      </c>
      <c r="O296" s="209" t="s">
        <v>36</v>
      </c>
      <c r="P296" s="228" t="s">
        <v>206</v>
      </c>
      <c r="Q296" s="228" t="str">
        <f t="shared" si="10"/>
        <v>295 , '13801' , 'ソリューション営業部サステナビリティ推進室' , 'N' , to_timestamp('2018/01/01 00:00:00' , 'yyyy/MM/dd hh24:mi:ss')</v>
      </c>
      <c r="R296" s="229" t="s">
        <v>207</v>
      </c>
      <c r="S296" s="230"/>
      <c r="T296" s="231" t="b">
        <f t="shared" si="11"/>
        <v>0</v>
      </c>
      <c r="U296" s="231" t="b">
        <f t="shared" si="11"/>
        <v>0</v>
      </c>
      <c r="V296" s="231" t="b">
        <f t="shared" si="11"/>
        <v>0</v>
      </c>
      <c r="W296" s="231" t="b">
        <f t="shared" si="11"/>
        <v>0</v>
      </c>
      <c r="X296" s="231" t="b">
        <f t="shared" si="11"/>
        <v>0</v>
      </c>
      <c r="Y296" s="230"/>
      <c r="Z296" s="231"/>
      <c r="AA296" s="232"/>
      <c r="AB296" s="231"/>
      <c r="AC296" s="231"/>
      <c r="AD296" s="232"/>
    </row>
    <row r="297" spans="8:30">
      <c r="H297" s="223">
        <v>296</v>
      </c>
      <c r="I297" s="224">
        <v>13802</v>
      </c>
      <c r="J297" s="225" t="s">
        <v>1719</v>
      </c>
      <c r="K297" s="223" t="s">
        <v>326</v>
      </c>
      <c r="L297" s="226" t="s">
        <v>455</v>
      </c>
      <c r="N297" s="227" t="s">
        <v>208</v>
      </c>
      <c r="O297" s="209" t="s">
        <v>36</v>
      </c>
      <c r="P297" s="228" t="s">
        <v>206</v>
      </c>
      <c r="Q297" s="228" t="str">
        <f t="shared" si="10"/>
        <v>296 , '13802' , 'ソリューション営業部ウェルスマネジメント推進室' , 'N' , to_timestamp('2018/01/01 00:00:00' , 'yyyy/MM/dd hh24:mi:ss')</v>
      </c>
      <c r="R297" s="229" t="s">
        <v>207</v>
      </c>
      <c r="S297" s="230"/>
      <c r="T297" s="231" t="b">
        <f t="shared" si="11"/>
        <v>0</v>
      </c>
      <c r="U297" s="231" t="b">
        <f t="shared" si="11"/>
        <v>0</v>
      </c>
      <c r="V297" s="231" t="b">
        <f t="shared" si="11"/>
        <v>0</v>
      </c>
      <c r="W297" s="231" t="b">
        <f t="shared" si="11"/>
        <v>0</v>
      </c>
      <c r="X297" s="231" t="b">
        <f t="shared" si="11"/>
        <v>0</v>
      </c>
      <c r="Y297" s="230"/>
      <c r="Z297" s="231"/>
      <c r="AA297" s="232"/>
      <c r="AB297" s="231"/>
      <c r="AC297" s="231"/>
      <c r="AD297" s="232"/>
    </row>
    <row r="298" spans="8:30">
      <c r="H298" s="223">
        <v>297</v>
      </c>
      <c r="I298" s="224">
        <v>13900</v>
      </c>
      <c r="J298" s="225" t="s">
        <v>1720</v>
      </c>
      <c r="K298" s="223" t="s">
        <v>326</v>
      </c>
      <c r="L298" s="226" t="s">
        <v>455</v>
      </c>
      <c r="N298" s="227" t="s">
        <v>208</v>
      </c>
      <c r="O298" s="209" t="s">
        <v>36</v>
      </c>
      <c r="P298" s="228" t="s">
        <v>206</v>
      </c>
      <c r="Q298" s="228" t="str">
        <f t="shared" si="10"/>
        <v>297 , '13900' , '営業戦略部' , 'N' , to_timestamp('2018/01/01 00:00:00' , 'yyyy/MM/dd hh24:mi:ss')</v>
      </c>
      <c r="R298" s="229" t="s">
        <v>207</v>
      </c>
      <c r="S298" s="230"/>
      <c r="T298" s="231" t="b">
        <f t="shared" si="11"/>
        <v>0</v>
      </c>
      <c r="U298" s="231" t="b">
        <f t="shared" si="11"/>
        <v>0</v>
      </c>
      <c r="V298" s="231" t="b">
        <f t="shared" si="11"/>
        <v>0</v>
      </c>
      <c r="W298" s="231" t="b">
        <f t="shared" si="11"/>
        <v>0</v>
      </c>
      <c r="X298" s="231" t="b">
        <f t="shared" si="11"/>
        <v>0</v>
      </c>
      <c r="Y298" s="230"/>
      <c r="Z298" s="231"/>
      <c r="AA298" s="232"/>
      <c r="AB298" s="231"/>
      <c r="AC298" s="231"/>
      <c r="AD298" s="232"/>
    </row>
    <row r="299" spans="8:30">
      <c r="H299" s="223">
        <v>298</v>
      </c>
      <c r="I299" s="224">
        <v>13901</v>
      </c>
      <c r="J299" s="225" t="s">
        <v>1721</v>
      </c>
      <c r="K299" s="223" t="s">
        <v>326</v>
      </c>
      <c r="L299" s="226" t="s">
        <v>455</v>
      </c>
      <c r="N299" s="227" t="s">
        <v>208</v>
      </c>
      <c r="O299" s="209" t="s">
        <v>36</v>
      </c>
      <c r="P299" s="228" t="s">
        <v>206</v>
      </c>
      <c r="Q299" s="228" t="str">
        <f t="shared" si="10"/>
        <v>298 , '13901' , '営業戦略部提携住宅ローンセンター' , 'N' , to_timestamp('2018/01/01 00:00:00' , 'yyyy/MM/dd hh24:mi:ss')</v>
      </c>
      <c r="R299" s="229" t="s">
        <v>207</v>
      </c>
      <c r="S299" s="230"/>
      <c r="T299" s="231" t="b">
        <f t="shared" si="11"/>
        <v>0</v>
      </c>
      <c r="U299" s="231" t="b">
        <f t="shared" si="11"/>
        <v>0</v>
      </c>
      <c r="V299" s="231" t="b">
        <f t="shared" si="11"/>
        <v>0</v>
      </c>
      <c r="W299" s="231" t="b">
        <f t="shared" si="11"/>
        <v>0</v>
      </c>
      <c r="X299" s="231" t="b">
        <f t="shared" si="11"/>
        <v>0</v>
      </c>
      <c r="Y299" s="230"/>
      <c r="Z299" s="231"/>
      <c r="AA299" s="232"/>
      <c r="AB299" s="231"/>
      <c r="AC299" s="231"/>
      <c r="AD299" s="232"/>
    </row>
    <row r="300" spans="8:30">
      <c r="H300" s="223">
        <v>301</v>
      </c>
      <c r="I300" s="224">
        <v>13904</v>
      </c>
      <c r="J300" s="225" t="s">
        <v>1722</v>
      </c>
      <c r="K300" s="223" t="s">
        <v>326</v>
      </c>
      <c r="L300" s="226" t="s">
        <v>455</v>
      </c>
      <c r="N300" s="227" t="s">
        <v>208</v>
      </c>
      <c r="O300" s="209" t="s">
        <v>36</v>
      </c>
      <c r="P300" s="228" t="s">
        <v>206</v>
      </c>
      <c r="Q300" s="228" t="str">
        <f t="shared" si="10"/>
        <v>301 , '13904' , '営業戦略部アパートローンセンタ' , 'N' , to_timestamp('2018/01/01 00:00:00' , 'yyyy/MM/dd hh24:mi:ss')</v>
      </c>
      <c r="R300" s="229" t="s">
        <v>207</v>
      </c>
      <c r="S300" s="230"/>
      <c r="T300" s="231" t="b">
        <f t="shared" si="11"/>
        <v>0</v>
      </c>
      <c r="U300" s="231" t="b">
        <f t="shared" si="11"/>
        <v>0</v>
      </c>
      <c r="V300" s="231" t="b">
        <f t="shared" si="11"/>
        <v>0</v>
      </c>
      <c r="W300" s="231" t="b">
        <f t="shared" si="11"/>
        <v>0</v>
      </c>
      <c r="X300" s="231" t="b">
        <f t="shared" si="11"/>
        <v>0</v>
      </c>
      <c r="Y300" s="230"/>
      <c r="Z300" s="231"/>
      <c r="AA300" s="232"/>
      <c r="AB300" s="231"/>
      <c r="AC300" s="231"/>
      <c r="AD300" s="232"/>
    </row>
    <row r="301" spans="8:30">
      <c r="H301" s="223">
        <v>303</v>
      </c>
      <c r="I301" s="224">
        <v>14000</v>
      </c>
      <c r="J301" s="225" t="s">
        <v>1723</v>
      </c>
      <c r="K301" s="223" t="s">
        <v>326</v>
      </c>
      <c r="L301" s="226" t="s">
        <v>455</v>
      </c>
      <c r="N301" s="227" t="s">
        <v>208</v>
      </c>
      <c r="O301" s="209" t="s">
        <v>36</v>
      </c>
      <c r="P301" s="228" t="s">
        <v>206</v>
      </c>
      <c r="Q301" s="228" t="str">
        <f t="shared" si="10"/>
        <v>303 , '14000' , '国際営業部' , 'N' , to_timestamp('2018/01/01 00:00:00' , 'yyyy/MM/dd hh24:mi:ss')</v>
      </c>
      <c r="R301" s="229" t="s">
        <v>207</v>
      </c>
      <c r="S301" s="230"/>
      <c r="T301" s="231" t="b">
        <f t="shared" si="11"/>
        <v>0</v>
      </c>
      <c r="U301" s="231" t="b">
        <f t="shared" si="11"/>
        <v>0</v>
      </c>
      <c r="V301" s="231" t="b">
        <f t="shared" si="11"/>
        <v>0</v>
      </c>
      <c r="W301" s="231" t="b">
        <f t="shared" si="11"/>
        <v>0</v>
      </c>
      <c r="X301" s="231" t="b">
        <f t="shared" si="11"/>
        <v>0</v>
      </c>
      <c r="Y301" s="230"/>
      <c r="Z301" s="231"/>
      <c r="AA301" s="232"/>
      <c r="AB301" s="231"/>
      <c r="AC301" s="231"/>
      <c r="AD301" s="232"/>
    </row>
    <row r="302" spans="8:30">
      <c r="H302" s="223">
        <v>304</v>
      </c>
      <c r="I302" s="224">
        <v>14100</v>
      </c>
      <c r="J302" s="191" t="s">
        <v>2278</v>
      </c>
      <c r="K302" s="223" t="s">
        <v>326</v>
      </c>
      <c r="L302" s="226" t="s">
        <v>2276</v>
      </c>
      <c r="N302" s="227" t="s">
        <v>208</v>
      </c>
      <c r="O302" s="209" t="s">
        <v>36</v>
      </c>
      <c r="P302" s="228" t="s">
        <v>206</v>
      </c>
      <c r="Q302" s="228" t="str">
        <f t="shared" si="10"/>
        <v>304 , '14100' , 'リテール戦略部' , 'N' , to_timestamp('2026/04/07 00:00:00' , 'yyyy/MM/dd hh24:mi:ss')</v>
      </c>
      <c r="R302" s="229" t="s">
        <v>207</v>
      </c>
      <c r="S302" s="230"/>
      <c r="T302" s="231" t="b">
        <f t="shared" si="11"/>
        <v>0</v>
      </c>
      <c r="U302" s="231" t="b">
        <f t="shared" si="11"/>
        <v>0</v>
      </c>
      <c r="V302" s="231" t="b">
        <f t="shared" si="11"/>
        <v>0</v>
      </c>
      <c r="W302" s="231" t="b">
        <f t="shared" si="11"/>
        <v>0</v>
      </c>
      <c r="X302" s="231" t="b">
        <f t="shared" si="11"/>
        <v>0</v>
      </c>
      <c r="Y302" s="230"/>
      <c r="Z302" s="231"/>
      <c r="AA302" s="232"/>
      <c r="AB302" s="231"/>
      <c r="AC302" s="231"/>
      <c r="AD302" s="232"/>
    </row>
    <row r="303" spans="8:30">
      <c r="H303" s="223">
        <v>305</v>
      </c>
      <c r="I303" s="224">
        <v>14101</v>
      </c>
      <c r="J303" s="191" t="s">
        <v>2279</v>
      </c>
      <c r="K303" s="223" t="s">
        <v>326</v>
      </c>
      <c r="L303" s="226" t="s">
        <v>2276</v>
      </c>
      <c r="N303" s="227" t="s">
        <v>208</v>
      </c>
      <c r="O303" s="209" t="s">
        <v>36</v>
      </c>
      <c r="P303" s="228" t="s">
        <v>206</v>
      </c>
      <c r="Q303" s="228" t="str">
        <f t="shared" si="10"/>
        <v>305 , '14101' , 'リテール戦略部法人マーケティング室' , 'N' , to_timestamp('2026/04/07 00:00:00' , 'yyyy/MM/dd hh24:mi:ss')</v>
      </c>
      <c r="R303" s="229" t="s">
        <v>207</v>
      </c>
      <c r="S303" s="230"/>
      <c r="T303" s="231" t="b">
        <f t="shared" si="11"/>
        <v>0</v>
      </c>
      <c r="U303" s="231" t="b">
        <f t="shared" si="11"/>
        <v>0</v>
      </c>
      <c r="V303" s="231" t="b">
        <f t="shared" si="11"/>
        <v>0</v>
      </c>
      <c r="W303" s="231" t="b">
        <f t="shared" si="11"/>
        <v>0</v>
      </c>
      <c r="X303" s="231" t="b">
        <f t="shared" si="11"/>
        <v>0</v>
      </c>
      <c r="Y303" s="230"/>
      <c r="Z303" s="231"/>
      <c r="AA303" s="232"/>
      <c r="AB303" s="231"/>
      <c r="AC303" s="231"/>
      <c r="AD303" s="232"/>
    </row>
    <row r="304" spans="8:30">
      <c r="H304" s="223">
        <v>306</v>
      </c>
      <c r="I304" s="224">
        <v>14102</v>
      </c>
      <c r="J304" s="191" t="s">
        <v>2280</v>
      </c>
      <c r="K304" s="223" t="s">
        <v>326</v>
      </c>
      <c r="L304" s="226" t="s">
        <v>2276</v>
      </c>
      <c r="N304" s="227" t="s">
        <v>208</v>
      </c>
      <c r="O304" s="209" t="s">
        <v>36</v>
      </c>
      <c r="P304" s="228" t="s">
        <v>206</v>
      </c>
      <c r="Q304" s="228" t="str">
        <f t="shared" si="10"/>
        <v>306 , '14102' , 'リテール戦略部個人マーケティング室' , 'N' , to_timestamp('2026/04/07 00:00:00' , 'yyyy/MM/dd hh24:mi:ss')</v>
      </c>
      <c r="R304" s="229" t="s">
        <v>207</v>
      </c>
      <c r="S304" s="230"/>
      <c r="T304" s="231" t="b">
        <f t="shared" si="11"/>
        <v>0</v>
      </c>
      <c r="U304" s="231" t="b">
        <f t="shared" si="11"/>
        <v>0</v>
      </c>
      <c r="V304" s="231" t="b">
        <f t="shared" si="11"/>
        <v>0</v>
      </c>
      <c r="W304" s="231" t="b">
        <f t="shared" si="11"/>
        <v>0</v>
      </c>
      <c r="X304" s="231" t="b">
        <f t="shared" si="11"/>
        <v>0</v>
      </c>
      <c r="Y304" s="230"/>
      <c r="Z304" s="231"/>
      <c r="AA304" s="232"/>
      <c r="AB304" s="231"/>
      <c r="AC304" s="231"/>
      <c r="AD304" s="232"/>
    </row>
    <row r="305" spans="8:30">
      <c r="H305" s="223">
        <v>307</v>
      </c>
      <c r="I305" s="224">
        <v>14103</v>
      </c>
      <c r="J305" s="225" t="s">
        <v>1724</v>
      </c>
      <c r="K305" s="223" t="s">
        <v>326</v>
      </c>
      <c r="L305" s="226" t="s">
        <v>455</v>
      </c>
      <c r="N305" s="227" t="s">
        <v>208</v>
      </c>
      <c r="O305" s="209" t="s">
        <v>36</v>
      </c>
      <c r="P305" s="228" t="s">
        <v>206</v>
      </c>
      <c r="Q305" s="228" t="str">
        <f t="shared" si="10"/>
        <v>307 , '14103' , 'デジタル戦略部ダイレクト営業推進室' , 'N' , to_timestamp('2018/01/01 00:00:00' , 'yyyy/MM/dd hh24:mi:ss')</v>
      </c>
      <c r="R305" s="229" t="s">
        <v>207</v>
      </c>
      <c r="S305" s="230"/>
      <c r="T305" s="231" t="b">
        <f t="shared" si="11"/>
        <v>0</v>
      </c>
      <c r="U305" s="231" t="b">
        <f t="shared" si="11"/>
        <v>0</v>
      </c>
      <c r="V305" s="231" t="b">
        <f t="shared" si="11"/>
        <v>0</v>
      </c>
      <c r="W305" s="231" t="b">
        <f t="shared" si="11"/>
        <v>0</v>
      </c>
      <c r="X305" s="231" t="b">
        <f t="shared" si="11"/>
        <v>0</v>
      </c>
      <c r="Y305" s="230"/>
      <c r="Z305" s="231"/>
      <c r="AA305" s="232"/>
      <c r="AB305" s="231"/>
      <c r="AC305" s="231"/>
      <c r="AD305" s="232"/>
    </row>
    <row r="306" spans="8:30">
      <c r="H306" s="223">
        <v>308</v>
      </c>
      <c r="I306" s="224">
        <v>14200</v>
      </c>
      <c r="J306" s="225" t="s">
        <v>1725</v>
      </c>
      <c r="K306" s="223" t="s">
        <v>326</v>
      </c>
      <c r="L306" s="226" t="s">
        <v>455</v>
      </c>
      <c r="N306" s="227" t="s">
        <v>208</v>
      </c>
      <c r="O306" s="209" t="s">
        <v>36</v>
      </c>
      <c r="P306" s="228" t="s">
        <v>206</v>
      </c>
      <c r="Q306" s="228" t="str">
        <f t="shared" si="10"/>
        <v>308 , '14200' , 'ダイレクトソリューション部' , 'N' , to_timestamp('2018/01/01 00:00:00' , 'yyyy/MM/dd hh24:mi:ss')</v>
      </c>
      <c r="R306" s="229" t="s">
        <v>207</v>
      </c>
      <c r="S306" s="230"/>
      <c r="T306" s="231" t="b">
        <f t="shared" si="11"/>
        <v>0</v>
      </c>
      <c r="U306" s="231" t="b">
        <f t="shared" si="11"/>
        <v>0</v>
      </c>
      <c r="V306" s="231" t="b">
        <f t="shared" si="11"/>
        <v>0</v>
      </c>
      <c r="W306" s="231" t="b">
        <f t="shared" si="11"/>
        <v>0</v>
      </c>
      <c r="X306" s="231" t="b">
        <f t="shared" si="11"/>
        <v>0</v>
      </c>
      <c r="Y306" s="230"/>
      <c r="Z306" s="231"/>
      <c r="AA306" s="232"/>
      <c r="AB306" s="231"/>
      <c r="AC306" s="231"/>
      <c r="AD306" s="232"/>
    </row>
    <row r="307" spans="8:30">
      <c r="H307" s="223">
        <v>309</v>
      </c>
      <c r="I307" s="224">
        <v>14800</v>
      </c>
      <c r="J307" s="225" t="s">
        <v>2212</v>
      </c>
      <c r="K307" s="223" t="s">
        <v>326</v>
      </c>
      <c r="L307" s="226" t="s">
        <v>455</v>
      </c>
      <c r="N307" s="227" t="s">
        <v>208</v>
      </c>
      <c r="O307" s="209" t="s">
        <v>36</v>
      </c>
      <c r="P307" s="228" t="s">
        <v>206</v>
      </c>
      <c r="Q307" s="228" t="str">
        <f t="shared" si="10"/>
        <v>309 , '14800' , 'ＩＴソリューション部' , 'N' , to_timestamp('2018/01/01 00:00:00' , 'yyyy/MM/dd hh24:mi:ss')</v>
      </c>
      <c r="R307" s="229" t="s">
        <v>207</v>
      </c>
      <c r="S307" s="230"/>
      <c r="T307" s="231" t="b">
        <f t="shared" si="11"/>
        <v>0</v>
      </c>
      <c r="U307" s="231" t="b">
        <f t="shared" si="11"/>
        <v>0</v>
      </c>
      <c r="V307" s="231" t="b">
        <f t="shared" si="11"/>
        <v>0</v>
      </c>
      <c r="W307" s="231" t="b">
        <f t="shared" si="11"/>
        <v>0</v>
      </c>
      <c r="X307" s="231" t="b">
        <f t="shared" si="11"/>
        <v>0</v>
      </c>
      <c r="Y307" s="230"/>
      <c r="Z307" s="231"/>
      <c r="AA307" s="232"/>
      <c r="AB307" s="231"/>
      <c r="AC307" s="231"/>
      <c r="AD307" s="232"/>
    </row>
    <row r="308" spans="8:30">
      <c r="H308" s="223">
        <v>311</v>
      </c>
      <c r="I308" s="224">
        <v>15000</v>
      </c>
      <c r="J308" s="225" t="s">
        <v>1726</v>
      </c>
      <c r="K308" s="223" t="s">
        <v>326</v>
      </c>
      <c r="L308" s="226" t="s">
        <v>455</v>
      </c>
      <c r="N308" s="227" t="s">
        <v>208</v>
      </c>
      <c r="O308" s="209" t="s">
        <v>36</v>
      </c>
      <c r="P308" s="228" t="s">
        <v>206</v>
      </c>
      <c r="Q308" s="228" t="str">
        <f t="shared" si="10"/>
        <v>311 , '15000' , 'リスク管理部' , 'N' , to_timestamp('2018/01/01 00:00:00' , 'yyyy/MM/dd hh24:mi:ss')</v>
      </c>
      <c r="R308" s="229" t="s">
        <v>207</v>
      </c>
      <c r="S308" s="230"/>
      <c r="T308" s="231" t="b">
        <f t="shared" si="11"/>
        <v>0</v>
      </c>
      <c r="U308" s="231" t="b">
        <f t="shared" si="11"/>
        <v>0</v>
      </c>
      <c r="V308" s="231" t="b">
        <f t="shared" si="11"/>
        <v>0</v>
      </c>
      <c r="W308" s="231" t="b">
        <f t="shared" si="11"/>
        <v>0</v>
      </c>
      <c r="X308" s="231" t="b">
        <f t="shared" si="11"/>
        <v>0</v>
      </c>
      <c r="Y308" s="230"/>
      <c r="Z308" s="231"/>
      <c r="AA308" s="232"/>
      <c r="AB308" s="231"/>
      <c r="AC308" s="231"/>
      <c r="AD308" s="232"/>
    </row>
    <row r="309" spans="8:30">
      <c r="H309" s="223">
        <v>312</v>
      </c>
      <c r="I309" s="224">
        <v>15002</v>
      </c>
      <c r="J309" s="225" t="s">
        <v>1727</v>
      </c>
      <c r="K309" s="223" t="s">
        <v>326</v>
      </c>
      <c r="L309" s="226" t="s">
        <v>455</v>
      </c>
      <c r="N309" s="227" t="s">
        <v>208</v>
      </c>
      <c r="O309" s="209" t="s">
        <v>36</v>
      </c>
      <c r="P309" s="228" t="s">
        <v>206</v>
      </c>
      <c r="Q309" s="228" t="str">
        <f t="shared" si="10"/>
        <v>312 , '15002' , 'リスク管理部マネロン等金融犯罪対策室' , 'N' , to_timestamp('2018/01/01 00:00:00' , 'yyyy/MM/dd hh24:mi:ss')</v>
      </c>
      <c r="R309" s="229" t="s">
        <v>207</v>
      </c>
      <c r="S309" s="230"/>
      <c r="T309" s="231" t="b">
        <f t="shared" si="11"/>
        <v>0</v>
      </c>
      <c r="U309" s="231" t="b">
        <f t="shared" si="11"/>
        <v>0</v>
      </c>
      <c r="V309" s="231" t="b">
        <f t="shared" si="11"/>
        <v>0</v>
      </c>
      <c r="W309" s="231" t="b">
        <f t="shared" si="11"/>
        <v>0</v>
      </c>
      <c r="X309" s="231" t="b">
        <f t="shared" si="11"/>
        <v>0</v>
      </c>
      <c r="Y309" s="230"/>
      <c r="Z309" s="231"/>
      <c r="AA309" s="232"/>
      <c r="AB309" s="231"/>
      <c r="AC309" s="231"/>
      <c r="AD309" s="232"/>
    </row>
    <row r="310" spans="8:30">
      <c r="H310" s="223">
        <v>313</v>
      </c>
      <c r="I310" s="224">
        <v>15003</v>
      </c>
      <c r="J310" s="225" t="s">
        <v>1728</v>
      </c>
      <c r="K310" s="223" t="s">
        <v>326</v>
      </c>
      <c r="L310" s="226" t="s">
        <v>455</v>
      </c>
      <c r="N310" s="227" t="s">
        <v>208</v>
      </c>
      <c r="O310" s="209" t="s">
        <v>36</v>
      </c>
      <c r="P310" s="228" t="s">
        <v>206</v>
      </c>
      <c r="Q310" s="228" t="str">
        <f t="shared" si="10"/>
        <v>313 , '15003' , 'リスク統括部危機管理室' , 'N' , to_timestamp('2018/01/01 00:00:00' , 'yyyy/MM/dd hh24:mi:ss')</v>
      </c>
      <c r="R310" s="229" t="s">
        <v>207</v>
      </c>
      <c r="S310" s="230"/>
      <c r="T310" s="231" t="b">
        <f t="shared" si="11"/>
        <v>0</v>
      </c>
      <c r="U310" s="231" t="b">
        <f t="shared" si="11"/>
        <v>0</v>
      </c>
      <c r="V310" s="231" t="b">
        <f t="shared" si="11"/>
        <v>0</v>
      </c>
      <c r="W310" s="231" t="b">
        <f t="shared" si="11"/>
        <v>0</v>
      </c>
      <c r="X310" s="231" t="b">
        <f t="shared" si="11"/>
        <v>0</v>
      </c>
      <c r="Y310" s="230"/>
      <c r="Z310" s="231"/>
      <c r="AA310" s="232"/>
      <c r="AB310" s="231"/>
      <c r="AC310" s="231"/>
      <c r="AD310" s="232"/>
    </row>
    <row r="311" spans="8:30">
      <c r="H311" s="223">
        <v>315</v>
      </c>
      <c r="I311" s="224">
        <v>15006</v>
      </c>
      <c r="J311" s="225" t="s">
        <v>1729</v>
      </c>
      <c r="K311" s="223" t="s">
        <v>326</v>
      </c>
      <c r="L311" s="226" t="s">
        <v>455</v>
      </c>
      <c r="N311" s="227" t="s">
        <v>208</v>
      </c>
      <c r="O311" s="209" t="s">
        <v>36</v>
      </c>
      <c r="P311" s="228" t="s">
        <v>206</v>
      </c>
      <c r="Q311" s="228" t="str">
        <f t="shared" si="10"/>
        <v>315 , '15006' , 'リスク管理部コンプライアンス委員会事務局' , 'N' , to_timestamp('2018/01/01 00:00:00' , 'yyyy/MM/dd hh24:mi:ss')</v>
      </c>
      <c r="R311" s="229" t="s">
        <v>207</v>
      </c>
      <c r="S311" s="230"/>
      <c r="T311" s="231" t="b">
        <f t="shared" si="11"/>
        <v>0</v>
      </c>
      <c r="U311" s="231" t="b">
        <f t="shared" si="11"/>
        <v>0</v>
      </c>
      <c r="V311" s="231" t="b">
        <f t="shared" si="11"/>
        <v>0</v>
      </c>
      <c r="W311" s="231" t="b">
        <f t="shared" si="11"/>
        <v>0</v>
      </c>
      <c r="X311" s="231" t="b">
        <f t="shared" si="11"/>
        <v>0</v>
      </c>
      <c r="Y311" s="230"/>
      <c r="Z311" s="231"/>
      <c r="AA311" s="232"/>
      <c r="AB311" s="231"/>
      <c r="AC311" s="231"/>
      <c r="AD311" s="232"/>
    </row>
    <row r="312" spans="8:30">
      <c r="H312" s="223">
        <v>316</v>
      </c>
      <c r="I312" s="224">
        <v>16900</v>
      </c>
      <c r="J312" s="225" t="s">
        <v>1730</v>
      </c>
      <c r="K312" s="223" t="s">
        <v>326</v>
      </c>
      <c r="L312" s="226" t="s">
        <v>455</v>
      </c>
      <c r="N312" s="227" t="s">
        <v>208</v>
      </c>
      <c r="O312" s="209" t="s">
        <v>36</v>
      </c>
      <c r="P312" s="228" t="s">
        <v>206</v>
      </c>
      <c r="Q312" s="228" t="str">
        <f t="shared" si="10"/>
        <v>316 , '16900' , '事務サービス部' , 'N' , to_timestamp('2018/01/01 00:00:00' , 'yyyy/MM/dd hh24:mi:ss')</v>
      </c>
      <c r="R312" s="229" t="s">
        <v>207</v>
      </c>
      <c r="S312" s="230"/>
      <c r="T312" s="231" t="b">
        <f t="shared" si="11"/>
        <v>0</v>
      </c>
      <c r="U312" s="231" t="b">
        <f t="shared" si="11"/>
        <v>0</v>
      </c>
      <c r="V312" s="231" t="b">
        <f t="shared" si="11"/>
        <v>0</v>
      </c>
      <c r="W312" s="231" t="b">
        <f t="shared" si="11"/>
        <v>0</v>
      </c>
      <c r="X312" s="231" t="b">
        <f t="shared" si="11"/>
        <v>0</v>
      </c>
      <c r="Y312" s="230"/>
      <c r="Z312" s="231"/>
      <c r="AA312" s="232"/>
      <c r="AB312" s="231"/>
      <c r="AC312" s="231"/>
      <c r="AD312" s="232"/>
    </row>
    <row r="313" spans="8:30">
      <c r="H313" s="223">
        <v>317</v>
      </c>
      <c r="I313" s="224">
        <v>16904</v>
      </c>
      <c r="J313" s="225" t="s">
        <v>1731</v>
      </c>
      <c r="K313" s="223" t="s">
        <v>326</v>
      </c>
      <c r="L313" s="226" t="s">
        <v>455</v>
      </c>
      <c r="N313" s="227" t="s">
        <v>208</v>
      </c>
      <c r="O313" s="209" t="s">
        <v>36</v>
      </c>
      <c r="P313" s="228" t="s">
        <v>206</v>
      </c>
      <c r="Q313" s="228" t="str">
        <f t="shared" si="10"/>
        <v>317 , '16904' , '事務サービス部事務サポートセンター' , 'N' , to_timestamp('2018/01/01 00:00:00' , 'yyyy/MM/dd hh24:mi:ss')</v>
      </c>
      <c r="R313" s="229" t="s">
        <v>207</v>
      </c>
      <c r="S313" s="230"/>
      <c r="T313" s="231" t="b">
        <f t="shared" si="11"/>
        <v>0</v>
      </c>
      <c r="U313" s="231" t="b">
        <f t="shared" si="11"/>
        <v>0</v>
      </c>
      <c r="V313" s="231" t="b">
        <f t="shared" si="11"/>
        <v>0</v>
      </c>
      <c r="W313" s="231" t="b">
        <f t="shared" si="11"/>
        <v>0</v>
      </c>
      <c r="X313" s="231" t="b">
        <f t="shared" si="11"/>
        <v>0</v>
      </c>
      <c r="Y313" s="230"/>
      <c r="Z313" s="231"/>
      <c r="AA313" s="232"/>
      <c r="AB313" s="231"/>
      <c r="AC313" s="231"/>
      <c r="AD313" s="232"/>
    </row>
    <row r="314" spans="8:30">
      <c r="H314" s="223">
        <v>318</v>
      </c>
      <c r="I314" s="224">
        <v>16905</v>
      </c>
      <c r="J314" s="225" t="s">
        <v>1732</v>
      </c>
      <c r="K314" s="223" t="s">
        <v>326</v>
      </c>
      <c r="L314" s="226" t="s">
        <v>455</v>
      </c>
      <c r="N314" s="227" t="s">
        <v>208</v>
      </c>
      <c r="O314" s="209" t="s">
        <v>36</v>
      </c>
      <c r="P314" s="228" t="s">
        <v>206</v>
      </c>
      <c r="Q314" s="228" t="str">
        <f t="shared" si="10"/>
        <v>318 , '16905' , '事務サービス部証券管理センター' , 'N' , to_timestamp('2018/01/01 00:00:00' , 'yyyy/MM/dd hh24:mi:ss')</v>
      </c>
      <c r="R314" s="229" t="s">
        <v>207</v>
      </c>
      <c r="S314" s="230"/>
      <c r="T314" s="231" t="b">
        <f t="shared" si="11"/>
        <v>0</v>
      </c>
      <c r="U314" s="231" t="b">
        <f t="shared" si="11"/>
        <v>0</v>
      </c>
      <c r="V314" s="231" t="b">
        <f t="shared" si="11"/>
        <v>0</v>
      </c>
      <c r="W314" s="231" t="b">
        <f t="shared" si="11"/>
        <v>0</v>
      </c>
      <c r="X314" s="231" t="b">
        <f t="shared" si="11"/>
        <v>0</v>
      </c>
      <c r="Y314" s="230"/>
      <c r="Z314" s="231"/>
      <c r="AA314" s="232"/>
      <c r="AB314" s="231"/>
      <c r="AC314" s="231"/>
      <c r="AD314" s="232"/>
    </row>
    <row r="315" spans="8:30">
      <c r="H315" s="223">
        <v>319</v>
      </c>
      <c r="I315" s="224">
        <v>16909</v>
      </c>
      <c r="J315" s="225" t="s">
        <v>1733</v>
      </c>
      <c r="K315" s="223" t="s">
        <v>326</v>
      </c>
      <c r="L315" s="226" t="s">
        <v>455</v>
      </c>
      <c r="N315" s="227" t="s">
        <v>208</v>
      </c>
      <c r="O315" s="209" t="s">
        <v>36</v>
      </c>
      <c r="P315" s="228" t="s">
        <v>206</v>
      </c>
      <c r="Q315" s="228" t="str">
        <f t="shared" si="10"/>
        <v>319 , '16909' , '事務サービス部融資業務センター' , 'N' , to_timestamp('2018/01/01 00:00:00' , 'yyyy/MM/dd hh24:mi:ss')</v>
      </c>
      <c r="R315" s="229" t="s">
        <v>207</v>
      </c>
      <c r="S315" s="230"/>
      <c r="T315" s="231" t="b">
        <f t="shared" si="11"/>
        <v>0</v>
      </c>
      <c r="U315" s="231" t="b">
        <f t="shared" si="11"/>
        <v>0</v>
      </c>
      <c r="V315" s="231" t="b">
        <f t="shared" si="11"/>
        <v>0</v>
      </c>
      <c r="W315" s="231" t="b">
        <f t="shared" si="11"/>
        <v>0</v>
      </c>
      <c r="X315" s="231" t="b">
        <f t="shared" si="11"/>
        <v>0</v>
      </c>
      <c r="Y315" s="230"/>
      <c r="Z315" s="231"/>
      <c r="AA315" s="232"/>
      <c r="AB315" s="231"/>
      <c r="AC315" s="231"/>
      <c r="AD315" s="232"/>
    </row>
    <row r="316" spans="8:30">
      <c r="H316" s="223">
        <v>320</v>
      </c>
      <c r="I316" s="224">
        <v>16912</v>
      </c>
      <c r="J316" s="225" t="s">
        <v>1734</v>
      </c>
      <c r="K316" s="223" t="s">
        <v>326</v>
      </c>
      <c r="L316" s="226" t="s">
        <v>455</v>
      </c>
      <c r="N316" s="227" t="s">
        <v>208</v>
      </c>
      <c r="O316" s="209" t="s">
        <v>36</v>
      </c>
      <c r="P316" s="228" t="s">
        <v>206</v>
      </c>
      <c r="Q316" s="228" t="str">
        <f t="shared" si="10"/>
        <v>320 , '16912' , '事務サービス部リテール業務センター' , 'N' , to_timestamp('2018/01/01 00:00:00' , 'yyyy/MM/dd hh24:mi:ss')</v>
      </c>
      <c r="R316" s="229" t="s">
        <v>207</v>
      </c>
      <c r="S316" s="230"/>
      <c r="T316" s="231" t="b">
        <f t="shared" si="11"/>
        <v>0</v>
      </c>
      <c r="U316" s="231" t="b">
        <f t="shared" si="11"/>
        <v>0</v>
      </c>
      <c r="V316" s="231" t="b">
        <f t="shared" si="11"/>
        <v>0</v>
      </c>
      <c r="W316" s="231" t="b">
        <f t="shared" si="11"/>
        <v>0</v>
      </c>
      <c r="X316" s="231" t="b">
        <f t="shared" si="11"/>
        <v>0</v>
      </c>
      <c r="Y316" s="230"/>
      <c r="Z316" s="231"/>
      <c r="AA316" s="232"/>
      <c r="AB316" s="231"/>
      <c r="AC316" s="231"/>
      <c r="AD316" s="232"/>
    </row>
    <row r="317" spans="8:30">
      <c r="H317" s="223">
        <v>321</v>
      </c>
      <c r="I317" s="224">
        <v>16914</v>
      </c>
      <c r="J317" s="225" t="s">
        <v>1735</v>
      </c>
      <c r="K317" s="223" t="s">
        <v>326</v>
      </c>
      <c r="L317" s="226" t="s">
        <v>455</v>
      </c>
      <c r="N317" s="227" t="s">
        <v>208</v>
      </c>
      <c r="O317" s="209" t="s">
        <v>36</v>
      </c>
      <c r="P317" s="228" t="s">
        <v>206</v>
      </c>
      <c r="Q317" s="228" t="str">
        <f t="shared" si="10"/>
        <v>321 , '16914' , '事務サービス部カード業務センター' , 'N' , to_timestamp('2018/01/01 00:00:00' , 'yyyy/MM/dd hh24:mi:ss')</v>
      </c>
      <c r="R317" s="229" t="s">
        <v>207</v>
      </c>
      <c r="S317" s="230"/>
      <c r="T317" s="231" t="b">
        <f t="shared" si="11"/>
        <v>0</v>
      </c>
      <c r="U317" s="231" t="b">
        <f t="shared" si="11"/>
        <v>0</v>
      </c>
      <c r="V317" s="231" t="b">
        <f t="shared" si="11"/>
        <v>0</v>
      </c>
      <c r="W317" s="231" t="b">
        <f t="shared" si="11"/>
        <v>0</v>
      </c>
      <c r="X317" s="231" t="b">
        <f t="shared" si="11"/>
        <v>0</v>
      </c>
      <c r="Y317" s="230"/>
      <c r="Z317" s="231"/>
      <c r="AA317" s="232"/>
      <c r="AB317" s="231"/>
      <c r="AC317" s="231"/>
      <c r="AD317" s="232"/>
    </row>
    <row r="318" spans="8:30">
      <c r="H318" s="223">
        <v>322</v>
      </c>
      <c r="I318" s="224">
        <v>16915</v>
      </c>
      <c r="J318" s="225" t="s">
        <v>1736</v>
      </c>
      <c r="K318" s="223" t="s">
        <v>326</v>
      </c>
      <c r="L318" s="226" t="s">
        <v>455</v>
      </c>
      <c r="N318" s="227" t="s">
        <v>208</v>
      </c>
      <c r="O318" s="209" t="s">
        <v>36</v>
      </c>
      <c r="P318" s="228" t="s">
        <v>206</v>
      </c>
      <c r="Q318" s="228" t="str">
        <f t="shared" si="10"/>
        <v>322 , '16915' , '事務サービス部外為事務センター' , 'N' , to_timestamp('2018/01/01 00:00:00' , 'yyyy/MM/dd hh24:mi:ss')</v>
      </c>
      <c r="R318" s="229" t="s">
        <v>207</v>
      </c>
      <c r="S318" s="230"/>
      <c r="T318" s="231" t="b">
        <f t="shared" si="11"/>
        <v>0</v>
      </c>
      <c r="U318" s="231" t="b">
        <f t="shared" si="11"/>
        <v>0</v>
      </c>
      <c r="V318" s="231" t="b">
        <f t="shared" si="11"/>
        <v>0</v>
      </c>
      <c r="W318" s="231" t="b">
        <f t="shared" si="11"/>
        <v>0</v>
      </c>
      <c r="X318" s="231" t="b">
        <f t="shared" si="11"/>
        <v>0</v>
      </c>
      <c r="Y318" s="230"/>
      <c r="Z318" s="231"/>
      <c r="AA318" s="232"/>
      <c r="AB318" s="231"/>
      <c r="AC318" s="231"/>
      <c r="AD318" s="232"/>
    </row>
    <row r="319" spans="8:30">
      <c r="H319" s="223">
        <v>323</v>
      </c>
      <c r="I319" s="224">
        <v>17600</v>
      </c>
      <c r="J319" s="225" t="s">
        <v>1737</v>
      </c>
      <c r="K319" s="223" t="s">
        <v>326</v>
      </c>
      <c r="L319" s="226" t="s">
        <v>455</v>
      </c>
      <c r="N319" s="227" t="s">
        <v>208</v>
      </c>
      <c r="O319" s="209" t="s">
        <v>36</v>
      </c>
      <c r="P319" s="228" t="s">
        <v>206</v>
      </c>
      <c r="Q319" s="228" t="str">
        <f t="shared" si="10"/>
        <v>323 , '17600' , '人財部' , 'N' , to_timestamp('2018/01/01 00:00:00' , 'yyyy/MM/dd hh24:mi:ss')</v>
      </c>
      <c r="R319" s="229" t="s">
        <v>207</v>
      </c>
      <c r="S319" s="230"/>
      <c r="T319" s="231" t="b">
        <f t="shared" si="11"/>
        <v>0</v>
      </c>
      <c r="U319" s="231" t="b">
        <f t="shared" si="11"/>
        <v>0</v>
      </c>
      <c r="V319" s="231" t="b">
        <f t="shared" si="11"/>
        <v>0</v>
      </c>
      <c r="W319" s="231" t="b">
        <f t="shared" si="11"/>
        <v>0</v>
      </c>
      <c r="X319" s="231" t="b">
        <f t="shared" si="11"/>
        <v>0</v>
      </c>
      <c r="Y319" s="230"/>
      <c r="Z319" s="231"/>
      <c r="AA319" s="232"/>
      <c r="AB319" s="231"/>
      <c r="AC319" s="231"/>
      <c r="AD319" s="232"/>
    </row>
    <row r="320" spans="8:30">
      <c r="H320" s="223">
        <v>324</v>
      </c>
      <c r="I320" s="224">
        <v>17602</v>
      </c>
      <c r="J320" s="225" t="s">
        <v>1738</v>
      </c>
      <c r="K320" s="223" t="s">
        <v>326</v>
      </c>
      <c r="L320" s="226" t="s">
        <v>455</v>
      </c>
      <c r="N320" s="227" t="s">
        <v>208</v>
      </c>
      <c r="O320" s="209" t="s">
        <v>36</v>
      </c>
      <c r="P320" s="228" t="s">
        <v>206</v>
      </c>
      <c r="Q320" s="228" t="str">
        <f t="shared" si="10"/>
        <v>324 , '17602' , '人財部健康管理センター' , 'N' , to_timestamp('2018/01/01 00:00:00' , 'yyyy/MM/dd hh24:mi:ss')</v>
      </c>
      <c r="R320" s="229" t="s">
        <v>207</v>
      </c>
      <c r="S320" s="230"/>
      <c r="T320" s="231" t="b">
        <f t="shared" si="11"/>
        <v>0</v>
      </c>
      <c r="U320" s="231" t="b">
        <f t="shared" si="11"/>
        <v>0</v>
      </c>
      <c r="V320" s="231" t="b">
        <f t="shared" si="11"/>
        <v>0</v>
      </c>
      <c r="W320" s="231" t="b">
        <f t="shared" si="11"/>
        <v>0</v>
      </c>
      <c r="X320" s="231" t="b">
        <f t="shared" si="11"/>
        <v>0</v>
      </c>
      <c r="Y320" s="230"/>
      <c r="Z320" s="231"/>
      <c r="AA320" s="232"/>
      <c r="AB320" s="231"/>
      <c r="AC320" s="231"/>
      <c r="AD320" s="232"/>
    </row>
    <row r="321" spans="8:30">
      <c r="H321" s="223">
        <v>325</v>
      </c>
      <c r="I321" s="224">
        <v>17604</v>
      </c>
      <c r="J321" s="225" t="s">
        <v>1739</v>
      </c>
      <c r="K321" s="223" t="s">
        <v>326</v>
      </c>
      <c r="L321" s="226" t="s">
        <v>455</v>
      </c>
      <c r="N321" s="227" t="s">
        <v>208</v>
      </c>
      <c r="O321" s="209" t="s">
        <v>36</v>
      </c>
      <c r="P321" s="228" t="s">
        <v>206</v>
      </c>
      <c r="Q321" s="228" t="str">
        <f t="shared" si="10"/>
        <v>325 , '17604' , '人財部金融ビジネススクール' , 'N' , to_timestamp('2018/01/01 00:00:00' , 'yyyy/MM/dd hh24:mi:ss')</v>
      </c>
      <c r="R321" s="229" t="s">
        <v>207</v>
      </c>
      <c r="S321" s="230"/>
      <c r="T321" s="231" t="b">
        <f t="shared" si="11"/>
        <v>0</v>
      </c>
      <c r="U321" s="231" t="b">
        <f t="shared" si="11"/>
        <v>0</v>
      </c>
      <c r="V321" s="231" t="b">
        <f t="shared" si="11"/>
        <v>0</v>
      </c>
      <c r="W321" s="231" t="b">
        <f t="shared" si="11"/>
        <v>0</v>
      </c>
      <c r="X321" s="231" t="b">
        <f t="shared" si="11"/>
        <v>0</v>
      </c>
      <c r="Y321" s="230"/>
      <c r="Z321" s="231"/>
      <c r="AA321" s="232"/>
      <c r="AB321" s="231"/>
      <c r="AC321" s="231"/>
      <c r="AD321" s="232"/>
    </row>
    <row r="322" spans="8:30">
      <c r="H322" s="223">
        <v>326</v>
      </c>
      <c r="I322" s="224">
        <v>17605</v>
      </c>
      <c r="J322" s="225" t="s">
        <v>1740</v>
      </c>
      <c r="K322" s="223" t="s">
        <v>326</v>
      </c>
      <c r="L322" s="226" t="s">
        <v>455</v>
      </c>
      <c r="N322" s="227" t="s">
        <v>208</v>
      </c>
      <c r="O322" s="209" t="s">
        <v>36</v>
      </c>
      <c r="P322" s="228" t="s">
        <v>206</v>
      </c>
      <c r="Q322" s="228" t="str">
        <f t="shared" si="10"/>
        <v>326 , '17605' , '人財部ＤＥＩ推進室' , 'N' , to_timestamp('2018/01/01 00:00:00' , 'yyyy/MM/dd hh24:mi:ss')</v>
      </c>
      <c r="R322" s="229" t="s">
        <v>207</v>
      </c>
      <c r="S322" s="230"/>
      <c r="T322" s="231" t="b">
        <f t="shared" si="11"/>
        <v>0</v>
      </c>
      <c r="U322" s="231" t="b">
        <f t="shared" si="11"/>
        <v>0</v>
      </c>
      <c r="V322" s="231" t="b">
        <f t="shared" si="11"/>
        <v>0</v>
      </c>
      <c r="W322" s="231" t="b">
        <f t="shared" si="11"/>
        <v>0</v>
      </c>
      <c r="X322" s="231" t="b">
        <f t="shared" si="11"/>
        <v>0</v>
      </c>
      <c r="Y322" s="230"/>
      <c r="Z322" s="231"/>
      <c r="AA322" s="232"/>
      <c r="AB322" s="231"/>
      <c r="AC322" s="231"/>
      <c r="AD322" s="232"/>
    </row>
    <row r="323" spans="8:30">
      <c r="H323" s="223">
        <v>327</v>
      </c>
      <c r="I323" s="224">
        <v>19000</v>
      </c>
      <c r="J323" s="225" t="s">
        <v>1741</v>
      </c>
      <c r="K323" s="223" t="s">
        <v>326</v>
      </c>
      <c r="L323" s="226" t="s">
        <v>455</v>
      </c>
      <c r="N323" s="227" t="s">
        <v>208</v>
      </c>
      <c r="O323" s="209" t="s">
        <v>36</v>
      </c>
      <c r="P323" s="228" t="s">
        <v>206</v>
      </c>
      <c r="Q323" s="228" t="str">
        <f t="shared" si="10"/>
        <v>327 , '19000' , '本店地区' , 'N' , to_timestamp('2018/01/01 00:00:00' , 'yyyy/MM/dd hh24:mi:ss')</v>
      </c>
      <c r="R323" s="229" t="s">
        <v>207</v>
      </c>
      <c r="S323" s="230"/>
      <c r="T323" s="231" t="b">
        <f t="shared" si="11"/>
        <v>0</v>
      </c>
      <c r="U323" s="231" t="b">
        <f t="shared" si="11"/>
        <v>0</v>
      </c>
      <c r="V323" s="231" t="b">
        <f t="shared" si="11"/>
        <v>0</v>
      </c>
      <c r="W323" s="231" t="b">
        <f t="shared" si="11"/>
        <v>0</v>
      </c>
      <c r="X323" s="231" t="b">
        <f t="shared" si="11"/>
        <v>0</v>
      </c>
      <c r="Y323" s="230"/>
      <c r="Z323" s="231"/>
      <c r="AA323" s="232"/>
      <c r="AB323" s="231"/>
      <c r="AC323" s="231"/>
      <c r="AD323" s="232"/>
    </row>
    <row r="324" spans="8:30">
      <c r="H324" s="223">
        <v>328</v>
      </c>
      <c r="I324" s="224">
        <v>19100</v>
      </c>
      <c r="J324" s="225" t="s">
        <v>1742</v>
      </c>
      <c r="K324" s="223" t="s">
        <v>326</v>
      </c>
      <c r="L324" s="226" t="s">
        <v>455</v>
      </c>
      <c r="N324" s="227" t="s">
        <v>208</v>
      </c>
      <c r="O324" s="209" t="s">
        <v>36</v>
      </c>
      <c r="P324" s="228" t="s">
        <v>206</v>
      </c>
      <c r="Q324" s="228" t="str">
        <f t="shared" ref="Q324:Q387" si="12">H324&amp;" , "&amp;"'"&amp;I324&amp;"'"&amp;" , "&amp;"'"&amp;J324&amp;"'"&amp;" , "&amp;"'"&amp;K324&amp;"'"&amp;" , "&amp;"to_timestamp('"&amp;L324&amp;"'"&amp;" , "&amp;"'yyyy/MM/dd hh24:mi:ss')"</f>
        <v>328 , '19100' , '東部地域' , 'N' , to_timestamp('2018/01/01 00:00:00' , 'yyyy/MM/dd hh24:mi:ss')</v>
      </c>
      <c r="R324" s="229" t="s">
        <v>207</v>
      </c>
      <c r="S324" s="230"/>
      <c r="T324" s="231" t="b">
        <f t="shared" si="11"/>
        <v>0</v>
      </c>
      <c r="U324" s="231" t="b">
        <f t="shared" si="11"/>
        <v>0</v>
      </c>
      <c r="V324" s="231" t="b">
        <f t="shared" si="11"/>
        <v>0</v>
      </c>
      <c r="W324" s="231" t="b">
        <f t="shared" si="11"/>
        <v>0</v>
      </c>
      <c r="X324" s="231" t="b">
        <f t="shared" si="11"/>
        <v>0</v>
      </c>
      <c r="Y324" s="230"/>
      <c r="Z324" s="231"/>
      <c r="AA324" s="232"/>
      <c r="AB324" s="231"/>
      <c r="AC324" s="231"/>
      <c r="AD324" s="232"/>
    </row>
    <row r="325" spans="8:30">
      <c r="H325" s="223">
        <v>329</v>
      </c>
      <c r="I325" s="224">
        <v>19300</v>
      </c>
      <c r="J325" s="225" t="s">
        <v>1743</v>
      </c>
      <c r="K325" s="223" t="s">
        <v>326</v>
      </c>
      <c r="L325" s="226" t="s">
        <v>455</v>
      </c>
      <c r="N325" s="227" t="s">
        <v>208</v>
      </c>
      <c r="O325" s="209" t="s">
        <v>36</v>
      </c>
      <c r="P325" s="228" t="s">
        <v>206</v>
      </c>
      <c r="Q325" s="228" t="str">
        <f t="shared" si="12"/>
        <v>329 , '19300' , '中部地域' , 'N' , to_timestamp('2018/01/01 00:00:00' , 'yyyy/MM/dd hh24:mi:ss')</v>
      </c>
      <c r="R325" s="229" t="s">
        <v>207</v>
      </c>
      <c r="S325" s="230"/>
      <c r="T325" s="231" t="b">
        <f t="shared" ref="T325:X375" si="13">IF(H325="","",EXACT(H325,Z325))</f>
        <v>0</v>
      </c>
      <c r="U325" s="231" t="b">
        <f t="shared" si="13"/>
        <v>0</v>
      </c>
      <c r="V325" s="231" t="b">
        <f t="shared" si="13"/>
        <v>0</v>
      </c>
      <c r="W325" s="231" t="b">
        <f t="shared" si="13"/>
        <v>0</v>
      </c>
      <c r="X325" s="231" t="b">
        <f t="shared" si="13"/>
        <v>0</v>
      </c>
      <c r="Y325" s="230"/>
      <c r="Z325" s="231"/>
      <c r="AA325" s="232"/>
      <c r="AB325" s="231"/>
      <c r="AC325" s="231"/>
      <c r="AD325" s="232"/>
    </row>
    <row r="326" spans="8:30">
      <c r="H326" s="223">
        <v>330</v>
      </c>
      <c r="I326" s="224">
        <v>19400</v>
      </c>
      <c r="J326" s="225" t="s">
        <v>1744</v>
      </c>
      <c r="K326" s="223" t="s">
        <v>326</v>
      </c>
      <c r="L326" s="226" t="s">
        <v>455</v>
      </c>
      <c r="N326" s="227" t="s">
        <v>208</v>
      </c>
      <c r="O326" s="209" t="s">
        <v>36</v>
      </c>
      <c r="P326" s="228" t="s">
        <v>206</v>
      </c>
      <c r="Q326" s="228" t="str">
        <f t="shared" si="12"/>
        <v>330 , '19400' , '西部地域' , 'N' , to_timestamp('2018/01/01 00:00:00' , 'yyyy/MM/dd hh24:mi:ss')</v>
      </c>
      <c r="R326" s="229" t="s">
        <v>207</v>
      </c>
      <c r="S326" s="230"/>
      <c r="T326" s="231" t="b">
        <f t="shared" si="13"/>
        <v>0</v>
      </c>
      <c r="U326" s="231" t="b">
        <f t="shared" si="13"/>
        <v>0</v>
      </c>
      <c r="V326" s="231" t="b">
        <f t="shared" si="13"/>
        <v>0</v>
      </c>
      <c r="W326" s="231" t="b">
        <f t="shared" si="13"/>
        <v>0</v>
      </c>
      <c r="X326" s="231" t="b">
        <f t="shared" si="13"/>
        <v>0</v>
      </c>
      <c r="Y326" s="230"/>
      <c r="Z326" s="231"/>
      <c r="AA326" s="232"/>
      <c r="AB326" s="231"/>
      <c r="AC326" s="231"/>
      <c r="AD326" s="232"/>
    </row>
    <row r="327" spans="8:30">
      <c r="H327" s="223">
        <v>331</v>
      </c>
      <c r="I327" s="224">
        <v>19500</v>
      </c>
      <c r="J327" s="225" t="s">
        <v>1745</v>
      </c>
      <c r="K327" s="223" t="s">
        <v>326</v>
      </c>
      <c r="L327" s="226" t="s">
        <v>455</v>
      </c>
      <c r="N327" s="227" t="s">
        <v>208</v>
      </c>
      <c r="O327" s="209" t="s">
        <v>36</v>
      </c>
      <c r="P327" s="228" t="s">
        <v>206</v>
      </c>
      <c r="Q327" s="228" t="str">
        <f t="shared" si="12"/>
        <v>331 , '19500' , '南部地域' , 'N' , to_timestamp('2018/01/01 00:00:00' , 'yyyy/MM/dd hh24:mi:ss')</v>
      </c>
      <c r="R327" s="229" t="s">
        <v>207</v>
      </c>
      <c r="S327" s="230"/>
      <c r="T327" s="231" t="b">
        <f t="shared" si="13"/>
        <v>0</v>
      </c>
      <c r="U327" s="231" t="b">
        <f t="shared" si="13"/>
        <v>0</v>
      </c>
      <c r="V327" s="231" t="b">
        <f t="shared" si="13"/>
        <v>0</v>
      </c>
      <c r="W327" s="231" t="b">
        <f t="shared" si="13"/>
        <v>0</v>
      </c>
      <c r="X327" s="231" t="b">
        <f t="shared" si="13"/>
        <v>0</v>
      </c>
      <c r="Y327" s="230"/>
      <c r="Z327" s="231"/>
      <c r="AA327" s="232"/>
      <c r="AB327" s="231"/>
      <c r="AC327" s="231"/>
      <c r="AD327" s="232"/>
    </row>
    <row r="328" spans="8:30">
      <c r="H328" s="223">
        <v>332</v>
      </c>
      <c r="I328" s="224">
        <v>19600</v>
      </c>
      <c r="J328" s="225" t="s">
        <v>1746</v>
      </c>
      <c r="K328" s="223" t="s">
        <v>326</v>
      </c>
      <c r="L328" s="226" t="s">
        <v>455</v>
      </c>
      <c r="N328" s="227" t="s">
        <v>208</v>
      </c>
      <c r="O328" s="209" t="s">
        <v>36</v>
      </c>
      <c r="P328" s="228" t="s">
        <v>206</v>
      </c>
      <c r="Q328" s="228" t="str">
        <f t="shared" si="12"/>
        <v>332 , '19600' , '川崎地域' , 'N' , to_timestamp('2018/01/01 00:00:00' , 'yyyy/MM/dd hh24:mi:ss')</v>
      </c>
      <c r="R328" s="229" t="s">
        <v>207</v>
      </c>
      <c r="S328" s="230"/>
      <c r="T328" s="231" t="b">
        <f t="shared" si="13"/>
        <v>0</v>
      </c>
      <c r="U328" s="231" t="b">
        <f t="shared" si="13"/>
        <v>0</v>
      </c>
      <c r="V328" s="231" t="b">
        <f t="shared" si="13"/>
        <v>0</v>
      </c>
      <c r="W328" s="231" t="b">
        <f t="shared" si="13"/>
        <v>0</v>
      </c>
      <c r="X328" s="231" t="b">
        <f t="shared" si="13"/>
        <v>0</v>
      </c>
      <c r="Y328" s="230"/>
      <c r="Z328" s="231"/>
      <c r="AA328" s="232"/>
      <c r="AB328" s="231"/>
      <c r="AC328" s="231"/>
      <c r="AD328" s="232"/>
    </row>
    <row r="329" spans="8:30">
      <c r="H329" s="223">
        <v>333</v>
      </c>
      <c r="I329" s="224">
        <v>19900</v>
      </c>
      <c r="J329" s="225" t="s">
        <v>1747</v>
      </c>
      <c r="K329" s="223" t="s">
        <v>326</v>
      </c>
      <c r="L329" s="226" t="s">
        <v>455</v>
      </c>
      <c r="N329" s="227" t="s">
        <v>208</v>
      </c>
      <c r="O329" s="209" t="s">
        <v>36</v>
      </c>
      <c r="P329" s="228" t="s">
        <v>206</v>
      </c>
      <c r="Q329" s="228" t="str">
        <f t="shared" si="12"/>
        <v>333 , '19900' , '東京・県外地区' , 'N' , to_timestamp('2018/01/01 00:00:00' , 'yyyy/MM/dd hh24:mi:ss')</v>
      </c>
      <c r="R329" s="229" t="s">
        <v>207</v>
      </c>
      <c r="S329" s="230"/>
      <c r="T329" s="231" t="b">
        <f t="shared" si="13"/>
        <v>0</v>
      </c>
      <c r="U329" s="231" t="b">
        <f t="shared" si="13"/>
        <v>0</v>
      </c>
      <c r="V329" s="231" t="b">
        <f t="shared" si="13"/>
        <v>0</v>
      </c>
      <c r="W329" s="231" t="b">
        <f t="shared" si="13"/>
        <v>0</v>
      </c>
      <c r="X329" s="231" t="b">
        <f t="shared" si="13"/>
        <v>0</v>
      </c>
      <c r="Y329" s="230"/>
      <c r="Z329" s="231"/>
      <c r="AA329" s="232"/>
      <c r="AB329" s="231"/>
      <c r="AC329" s="231"/>
      <c r="AD329" s="232"/>
    </row>
    <row r="330" spans="8:30">
      <c r="H330" s="223">
        <v>334</v>
      </c>
      <c r="I330" s="224">
        <v>20000</v>
      </c>
      <c r="J330" s="225" t="s">
        <v>1287</v>
      </c>
      <c r="K330" s="223" t="s">
        <v>326</v>
      </c>
      <c r="L330" s="226" t="s">
        <v>455</v>
      </c>
      <c r="N330" s="227" t="s">
        <v>208</v>
      </c>
      <c r="O330" s="209" t="s">
        <v>36</v>
      </c>
      <c r="P330" s="228" t="s">
        <v>206</v>
      </c>
      <c r="Q330" s="228" t="str">
        <f t="shared" si="12"/>
        <v>334 , '20000' , '本店営業部' , 'N' , to_timestamp('2018/01/01 00:00:00' , 'yyyy/MM/dd hh24:mi:ss')</v>
      </c>
      <c r="R330" s="229" t="s">
        <v>207</v>
      </c>
      <c r="S330" s="230"/>
      <c r="T330" s="231" t="b">
        <f t="shared" si="13"/>
        <v>0</v>
      </c>
      <c r="U330" s="231" t="b">
        <f t="shared" si="13"/>
        <v>0</v>
      </c>
      <c r="V330" s="231" t="b">
        <f t="shared" si="13"/>
        <v>0</v>
      </c>
      <c r="W330" s="231" t="b">
        <f t="shared" si="13"/>
        <v>0</v>
      </c>
      <c r="X330" s="231" t="b">
        <f t="shared" si="13"/>
        <v>0</v>
      </c>
      <c r="Y330" s="230"/>
      <c r="Z330" s="231"/>
      <c r="AA330" s="232"/>
      <c r="AB330" s="231"/>
      <c r="AC330" s="231"/>
      <c r="AD330" s="232"/>
    </row>
    <row r="331" spans="8:30">
      <c r="H331" s="223">
        <v>335</v>
      </c>
      <c r="I331" s="224">
        <v>21000</v>
      </c>
      <c r="J331" s="225" t="s">
        <v>1748</v>
      </c>
      <c r="K331" s="223" t="s">
        <v>326</v>
      </c>
      <c r="L331" s="226" t="s">
        <v>455</v>
      </c>
      <c r="N331" s="227" t="s">
        <v>208</v>
      </c>
      <c r="O331" s="209" t="s">
        <v>36</v>
      </c>
      <c r="P331" s="228" t="s">
        <v>206</v>
      </c>
      <c r="Q331" s="228" t="str">
        <f t="shared" si="12"/>
        <v>335 , '21000' , '営業第１部' , 'N' , to_timestamp('2018/01/01 00:00:00' , 'yyyy/MM/dd hh24:mi:ss')</v>
      </c>
      <c r="R331" s="229" t="s">
        <v>207</v>
      </c>
      <c r="S331" s="230"/>
      <c r="T331" s="231" t="b">
        <f t="shared" si="13"/>
        <v>0</v>
      </c>
      <c r="U331" s="231" t="b">
        <f t="shared" si="13"/>
        <v>0</v>
      </c>
      <c r="V331" s="231" t="b">
        <f t="shared" si="13"/>
        <v>0</v>
      </c>
      <c r="W331" s="231" t="b">
        <f t="shared" si="13"/>
        <v>0</v>
      </c>
      <c r="X331" s="231" t="b">
        <f t="shared" si="13"/>
        <v>0</v>
      </c>
      <c r="Y331" s="230"/>
      <c r="Z331" s="231"/>
      <c r="AA331" s="232"/>
      <c r="AB331" s="231"/>
      <c r="AC331" s="231"/>
      <c r="AD331" s="232"/>
    </row>
    <row r="332" spans="8:30">
      <c r="H332" s="223">
        <v>336</v>
      </c>
      <c r="I332" s="224">
        <v>23000</v>
      </c>
      <c r="J332" s="225" t="s">
        <v>1749</v>
      </c>
      <c r="K332" s="223" t="s">
        <v>326</v>
      </c>
      <c r="L332" s="226" t="s">
        <v>455</v>
      </c>
      <c r="N332" s="227" t="s">
        <v>208</v>
      </c>
      <c r="O332" s="209" t="s">
        <v>36</v>
      </c>
      <c r="P332" s="228" t="s">
        <v>206</v>
      </c>
      <c r="Q332" s="228" t="str">
        <f t="shared" si="12"/>
        <v>336 , '23000' , '営業第２部' , 'N' , to_timestamp('2018/01/01 00:00:00' , 'yyyy/MM/dd hh24:mi:ss')</v>
      </c>
      <c r="R332" s="229" t="s">
        <v>207</v>
      </c>
      <c r="S332" s="230"/>
      <c r="T332" s="231" t="b">
        <f t="shared" si="13"/>
        <v>0</v>
      </c>
      <c r="U332" s="231" t="b">
        <f t="shared" si="13"/>
        <v>0</v>
      </c>
      <c r="V332" s="231" t="b">
        <f t="shared" si="13"/>
        <v>0</v>
      </c>
      <c r="W332" s="231" t="b">
        <f t="shared" si="13"/>
        <v>0</v>
      </c>
      <c r="X332" s="231" t="b">
        <f t="shared" si="13"/>
        <v>0</v>
      </c>
      <c r="Y332" s="230"/>
      <c r="Z332" s="231"/>
      <c r="AA332" s="232"/>
      <c r="AB332" s="231"/>
      <c r="AC332" s="231"/>
      <c r="AD332" s="232"/>
    </row>
    <row r="333" spans="8:30">
      <c r="H333" s="223">
        <v>337</v>
      </c>
      <c r="I333" s="224">
        <v>25000</v>
      </c>
      <c r="J333" s="225" t="s">
        <v>1750</v>
      </c>
      <c r="K333" s="223" t="s">
        <v>326</v>
      </c>
      <c r="L333" s="226" t="s">
        <v>455</v>
      </c>
      <c r="N333" s="227" t="s">
        <v>208</v>
      </c>
      <c r="O333" s="209" t="s">
        <v>36</v>
      </c>
      <c r="P333" s="228" t="s">
        <v>206</v>
      </c>
      <c r="Q333" s="228" t="str">
        <f t="shared" si="12"/>
        <v>337 , '25000' , '営業第３部' , 'N' , to_timestamp('2018/01/01 00:00:00' , 'yyyy/MM/dd hh24:mi:ss')</v>
      </c>
      <c r="R333" s="229" t="s">
        <v>207</v>
      </c>
      <c r="S333" s="230"/>
      <c r="T333" s="231" t="b">
        <f t="shared" si="13"/>
        <v>0</v>
      </c>
      <c r="U333" s="231" t="b">
        <f t="shared" si="13"/>
        <v>0</v>
      </c>
      <c r="V333" s="231" t="b">
        <f t="shared" si="13"/>
        <v>0</v>
      </c>
      <c r="W333" s="231" t="b">
        <f t="shared" si="13"/>
        <v>0</v>
      </c>
      <c r="X333" s="231" t="b">
        <f t="shared" si="13"/>
        <v>0</v>
      </c>
      <c r="Y333" s="230"/>
      <c r="Z333" s="231"/>
      <c r="AA333" s="232"/>
      <c r="AB333" s="231"/>
      <c r="AC333" s="231"/>
      <c r="AD333" s="232"/>
    </row>
    <row r="334" spans="8:30">
      <c r="H334" s="223">
        <v>338</v>
      </c>
      <c r="I334" s="224">
        <v>30500</v>
      </c>
      <c r="J334" s="225" t="s">
        <v>1751</v>
      </c>
      <c r="K334" s="223" t="s">
        <v>326</v>
      </c>
      <c r="L334" s="226" t="s">
        <v>455</v>
      </c>
      <c r="N334" s="227" t="s">
        <v>208</v>
      </c>
      <c r="O334" s="209" t="s">
        <v>36</v>
      </c>
      <c r="P334" s="228" t="s">
        <v>206</v>
      </c>
      <c r="Q334" s="228" t="str">
        <f t="shared" si="12"/>
        <v>338 , '30500' , '高田' , 'N' , to_timestamp('2018/01/01 00:00:00' , 'yyyy/MM/dd hh24:mi:ss')</v>
      </c>
      <c r="R334" s="229" t="s">
        <v>207</v>
      </c>
      <c r="S334" s="230"/>
      <c r="T334" s="231" t="b">
        <f t="shared" si="13"/>
        <v>0</v>
      </c>
      <c r="U334" s="231" t="b">
        <f t="shared" si="13"/>
        <v>0</v>
      </c>
      <c r="V334" s="231" t="b">
        <f t="shared" si="13"/>
        <v>0</v>
      </c>
      <c r="W334" s="231" t="b">
        <f t="shared" si="13"/>
        <v>0</v>
      </c>
      <c r="X334" s="231" t="b">
        <f t="shared" si="13"/>
        <v>0</v>
      </c>
      <c r="Y334" s="230"/>
      <c r="Z334" s="231"/>
      <c r="AA334" s="232"/>
      <c r="AB334" s="231"/>
      <c r="AC334" s="231"/>
      <c r="AD334" s="232"/>
    </row>
    <row r="335" spans="8:30">
      <c r="H335" s="223">
        <v>339</v>
      </c>
      <c r="I335" s="224">
        <v>30700</v>
      </c>
      <c r="J335" s="225" t="s">
        <v>1752</v>
      </c>
      <c r="K335" s="223" t="s">
        <v>326</v>
      </c>
      <c r="L335" s="226" t="s">
        <v>455</v>
      </c>
      <c r="N335" s="227" t="s">
        <v>208</v>
      </c>
      <c r="O335" s="209" t="s">
        <v>36</v>
      </c>
      <c r="P335" s="228" t="s">
        <v>206</v>
      </c>
      <c r="Q335" s="228" t="str">
        <f t="shared" si="12"/>
        <v>339 , '30700' , 'みなとみらい' , 'N' , to_timestamp('2018/01/01 00:00:00' , 'yyyy/MM/dd hh24:mi:ss')</v>
      </c>
      <c r="R335" s="229" t="s">
        <v>207</v>
      </c>
      <c r="S335" s="230"/>
      <c r="T335" s="231" t="b">
        <f t="shared" si="13"/>
        <v>0</v>
      </c>
      <c r="U335" s="231" t="b">
        <f t="shared" si="13"/>
        <v>0</v>
      </c>
      <c r="V335" s="231" t="b">
        <f t="shared" si="13"/>
        <v>0</v>
      </c>
      <c r="W335" s="231" t="b">
        <f t="shared" si="13"/>
        <v>0</v>
      </c>
      <c r="X335" s="231" t="b">
        <f t="shared" si="13"/>
        <v>0</v>
      </c>
      <c r="Y335" s="230"/>
      <c r="Z335" s="231"/>
      <c r="AA335" s="232"/>
      <c r="AB335" s="231"/>
      <c r="AC335" s="231"/>
      <c r="AD335" s="232"/>
    </row>
    <row r="336" spans="8:30">
      <c r="H336" s="223">
        <v>340</v>
      </c>
      <c r="I336" s="224">
        <v>30800</v>
      </c>
      <c r="J336" s="225" t="s">
        <v>1753</v>
      </c>
      <c r="K336" s="223" t="s">
        <v>326</v>
      </c>
      <c r="L336" s="226" t="s">
        <v>455</v>
      </c>
      <c r="N336" s="227" t="s">
        <v>208</v>
      </c>
      <c r="O336" s="209" t="s">
        <v>36</v>
      </c>
      <c r="P336" s="228" t="s">
        <v>206</v>
      </c>
      <c r="Q336" s="228" t="str">
        <f t="shared" si="12"/>
        <v>340 , '30800' , '新羽' , 'N' , to_timestamp('2018/01/01 00:00:00' , 'yyyy/MM/dd hh24:mi:ss')</v>
      </c>
      <c r="R336" s="229" t="s">
        <v>207</v>
      </c>
      <c r="S336" s="230"/>
      <c r="T336" s="231" t="b">
        <f t="shared" si="13"/>
        <v>0</v>
      </c>
      <c r="U336" s="231" t="b">
        <f t="shared" si="13"/>
        <v>0</v>
      </c>
      <c r="V336" s="231" t="b">
        <f t="shared" si="13"/>
        <v>0</v>
      </c>
      <c r="W336" s="231" t="b">
        <f t="shared" si="13"/>
        <v>0</v>
      </c>
      <c r="X336" s="231" t="b">
        <f t="shared" si="13"/>
        <v>0</v>
      </c>
      <c r="Y336" s="230"/>
      <c r="Z336" s="231"/>
      <c r="AA336" s="232"/>
      <c r="AB336" s="231"/>
      <c r="AC336" s="231"/>
      <c r="AD336" s="232"/>
    </row>
    <row r="337" spans="8:30">
      <c r="H337" s="223">
        <v>341</v>
      </c>
      <c r="I337" s="224">
        <v>31000</v>
      </c>
      <c r="J337" s="225" t="s">
        <v>1754</v>
      </c>
      <c r="K337" s="223" t="s">
        <v>326</v>
      </c>
      <c r="L337" s="226" t="s">
        <v>455</v>
      </c>
      <c r="N337" s="227" t="s">
        <v>208</v>
      </c>
      <c r="O337" s="209" t="s">
        <v>36</v>
      </c>
      <c r="P337" s="228" t="s">
        <v>206</v>
      </c>
      <c r="Q337" s="228" t="str">
        <f t="shared" si="12"/>
        <v>341 , '31000' , '関内' , 'N' , to_timestamp('2018/01/01 00:00:00' , 'yyyy/MM/dd hh24:mi:ss')</v>
      </c>
      <c r="R337" s="229" t="s">
        <v>207</v>
      </c>
      <c r="S337" s="230"/>
      <c r="T337" s="231" t="b">
        <f t="shared" si="13"/>
        <v>0</v>
      </c>
      <c r="U337" s="231" t="b">
        <f t="shared" si="13"/>
        <v>0</v>
      </c>
      <c r="V337" s="231" t="b">
        <f t="shared" si="13"/>
        <v>0</v>
      </c>
      <c r="W337" s="231" t="b">
        <f t="shared" si="13"/>
        <v>0</v>
      </c>
      <c r="X337" s="231" t="b">
        <f t="shared" si="13"/>
        <v>0</v>
      </c>
      <c r="Y337" s="230"/>
      <c r="Z337" s="231"/>
      <c r="AA337" s="232"/>
      <c r="AB337" s="231"/>
      <c r="AC337" s="231"/>
      <c r="AD337" s="232"/>
    </row>
    <row r="338" spans="8:30">
      <c r="H338" s="223">
        <v>342</v>
      </c>
      <c r="I338" s="224">
        <v>31100</v>
      </c>
      <c r="J338" s="225" t="s">
        <v>1755</v>
      </c>
      <c r="K338" s="223" t="s">
        <v>326</v>
      </c>
      <c r="L338" s="226" t="s">
        <v>455</v>
      </c>
      <c r="N338" s="227" t="s">
        <v>208</v>
      </c>
      <c r="O338" s="209" t="s">
        <v>36</v>
      </c>
      <c r="P338" s="228" t="s">
        <v>206</v>
      </c>
      <c r="Q338" s="228" t="str">
        <f t="shared" si="12"/>
        <v>342 , '31100' , '元町' , 'N' , to_timestamp('2018/01/01 00:00:00' , 'yyyy/MM/dd hh24:mi:ss')</v>
      </c>
      <c r="R338" s="229" t="s">
        <v>207</v>
      </c>
      <c r="S338" s="230"/>
      <c r="T338" s="231" t="b">
        <f t="shared" si="13"/>
        <v>0</v>
      </c>
      <c r="U338" s="231" t="b">
        <f t="shared" si="13"/>
        <v>0</v>
      </c>
      <c r="V338" s="231" t="b">
        <f t="shared" si="13"/>
        <v>0</v>
      </c>
      <c r="W338" s="231" t="b">
        <f t="shared" si="13"/>
        <v>0</v>
      </c>
      <c r="X338" s="231" t="b">
        <f t="shared" si="13"/>
        <v>0</v>
      </c>
      <c r="Y338" s="230"/>
      <c r="Z338" s="231"/>
      <c r="AA338" s="232"/>
      <c r="AB338" s="231"/>
      <c r="AC338" s="231"/>
      <c r="AD338" s="232"/>
    </row>
    <row r="339" spans="8:30">
      <c r="H339" s="223">
        <v>343</v>
      </c>
      <c r="I339" s="224">
        <v>31300</v>
      </c>
      <c r="J339" s="225" t="s">
        <v>1756</v>
      </c>
      <c r="K339" s="223" t="s">
        <v>326</v>
      </c>
      <c r="L339" s="226" t="s">
        <v>455</v>
      </c>
      <c r="N339" s="227" t="s">
        <v>208</v>
      </c>
      <c r="O339" s="209" t="s">
        <v>36</v>
      </c>
      <c r="P339" s="228" t="s">
        <v>206</v>
      </c>
      <c r="Q339" s="228" t="str">
        <f t="shared" si="12"/>
        <v>343 , '31300' , '阪東橋' , 'N' , to_timestamp('2018/01/01 00:00:00' , 'yyyy/MM/dd hh24:mi:ss')</v>
      </c>
      <c r="R339" s="229" t="s">
        <v>207</v>
      </c>
      <c r="S339" s="230"/>
      <c r="T339" s="231" t="b">
        <f t="shared" si="13"/>
        <v>0</v>
      </c>
      <c r="U339" s="231" t="b">
        <f t="shared" si="13"/>
        <v>0</v>
      </c>
      <c r="V339" s="231" t="b">
        <f t="shared" si="13"/>
        <v>0</v>
      </c>
      <c r="W339" s="231" t="b">
        <f t="shared" si="13"/>
        <v>0</v>
      </c>
      <c r="X339" s="231" t="b">
        <f t="shared" si="13"/>
        <v>0</v>
      </c>
      <c r="Y339" s="230"/>
      <c r="Z339" s="231"/>
      <c r="AA339" s="232"/>
      <c r="AB339" s="231"/>
      <c r="AC339" s="231"/>
      <c r="AD339" s="232"/>
    </row>
    <row r="340" spans="8:30">
      <c r="H340" s="223">
        <v>344</v>
      </c>
      <c r="I340" s="224">
        <v>31500</v>
      </c>
      <c r="J340" s="225" t="s">
        <v>1757</v>
      </c>
      <c r="K340" s="223" t="s">
        <v>326</v>
      </c>
      <c r="L340" s="226" t="s">
        <v>455</v>
      </c>
      <c r="N340" s="227" t="s">
        <v>208</v>
      </c>
      <c r="O340" s="209" t="s">
        <v>36</v>
      </c>
      <c r="P340" s="228" t="s">
        <v>206</v>
      </c>
      <c r="Q340" s="228" t="str">
        <f t="shared" si="12"/>
        <v>344 , '31500' , '本牧' , 'N' , to_timestamp('2018/01/01 00:00:00' , 'yyyy/MM/dd hh24:mi:ss')</v>
      </c>
      <c r="R340" s="229" t="s">
        <v>207</v>
      </c>
      <c r="S340" s="230"/>
      <c r="T340" s="231" t="b">
        <f t="shared" si="13"/>
        <v>0</v>
      </c>
      <c r="U340" s="231" t="b">
        <f t="shared" si="13"/>
        <v>0</v>
      </c>
      <c r="V340" s="231" t="b">
        <f t="shared" si="13"/>
        <v>0</v>
      </c>
      <c r="W340" s="231" t="b">
        <f t="shared" si="13"/>
        <v>0</v>
      </c>
      <c r="X340" s="231" t="b">
        <f t="shared" si="13"/>
        <v>0</v>
      </c>
      <c r="Y340" s="230"/>
      <c r="Z340" s="231"/>
      <c r="AA340" s="232"/>
      <c r="AB340" s="231"/>
      <c r="AC340" s="231"/>
      <c r="AD340" s="232"/>
    </row>
    <row r="341" spans="8:30">
      <c r="H341" s="223">
        <v>345</v>
      </c>
      <c r="I341" s="224">
        <v>31600</v>
      </c>
      <c r="J341" s="225" t="s">
        <v>1758</v>
      </c>
      <c r="K341" s="223" t="s">
        <v>326</v>
      </c>
      <c r="L341" s="226" t="s">
        <v>455</v>
      </c>
      <c r="N341" s="227" t="s">
        <v>208</v>
      </c>
      <c r="O341" s="209" t="s">
        <v>36</v>
      </c>
      <c r="P341" s="228" t="s">
        <v>206</v>
      </c>
      <c r="Q341" s="228" t="str">
        <f t="shared" si="12"/>
        <v>345 , '31600' , '県庁' , 'N' , to_timestamp('2018/01/01 00:00:00' , 'yyyy/MM/dd hh24:mi:ss')</v>
      </c>
      <c r="R341" s="229" t="s">
        <v>207</v>
      </c>
      <c r="S341" s="230"/>
      <c r="T341" s="231" t="b">
        <f t="shared" si="13"/>
        <v>0</v>
      </c>
      <c r="U341" s="231" t="b">
        <f t="shared" si="13"/>
        <v>0</v>
      </c>
      <c r="V341" s="231" t="b">
        <f t="shared" si="13"/>
        <v>0</v>
      </c>
      <c r="W341" s="231" t="b">
        <f t="shared" si="13"/>
        <v>0</v>
      </c>
      <c r="X341" s="231" t="b">
        <f t="shared" si="13"/>
        <v>0</v>
      </c>
      <c r="Y341" s="230"/>
      <c r="Z341" s="231"/>
      <c r="AA341" s="232"/>
      <c r="AB341" s="231"/>
      <c r="AC341" s="231"/>
      <c r="AD341" s="232"/>
    </row>
    <row r="342" spans="8:30">
      <c r="H342" s="223">
        <v>346</v>
      </c>
      <c r="I342" s="224">
        <v>31700</v>
      </c>
      <c r="J342" s="225" t="s">
        <v>1759</v>
      </c>
      <c r="K342" s="223" t="s">
        <v>326</v>
      </c>
      <c r="L342" s="226" t="s">
        <v>455</v>
      </c>
      <c r="N342" s="227" t="s">
        <v>208</v>
      </c>
      <c r="O342" s="209" t="s">
        <v>36</v>
      </c>
      <c r="P342" s="228" t="s">
        <v>206</v>
      </c>
      <c r="Q342" s="228" t="str">
        <f t="shared" si="12"/>
        <v>346 , '31700' , '横浜市庁' , 'N' , to_timestamp('2018/01/01 00:00:00' , 'yyyy/MM/dd hh24:mi:ss')</v>
      </c>
      <c r="R342" s="229" t="s">
        <v>207</v>
      </c>
      <c r="S342" s="230"/>
      <c r="T342" s="231" t="b">
        <f t="shared" si="13"/>
        <v>0</v>
      </c>
      <c r="U342" s="231" t="b">
        <f t="shared" si="13"/>
        <v>0</v>
      </c>
      <c r="V342" s="231" t="b">
        <f t="shared" si="13"/>
        <v>0</v>
      </c>
      <c r="W342" s="231" t="b">
        <f t="shared" si="13"/>
        <v>0</v>
      </c>
      <c r="X342" s="231" t="b">
        <f t="shared" si="13"/>
        <v>0</v>
      </c>
      <c r="Y342" s="230"/>
      <c r="Z342" s="231"/>
      <c r="AA342" s="232"/>
      <c r="AB342" s="231"/>
      <c r="AC342" s="231"/>
      <c r="AD342" s="232"/>
    </row>
    <row r="343" spans="8:30">
      <c r="H343" s="223">
        <v>347</v>
      </c>
      <c r="I343" s="224">
        <v>31800</v>
      </c>
      <c r="J343" s="225" t="s">
        <v>1760</v>
      </c>
      <c r="K343" s="223" t="s">
        <v>326</v>
      </c>
      <c r="L343" s="226" t="s">
        <v>455</v>
      </c>
      <c r="N343" s="227" t="s">
        <v>208</v>
      </c>
      <c r="O343" s="209" t="s">
        <v>36</v>
      </c>
      <c r="P343" s="228" t="s">
        <v>206</v>
      </c>
      <c r="Q343" s="228" t="str">
        <f t="shared" si="12"/>
        <v>347 , '31800' , '六ツ川' , 'N' , to_timestamp('2018/01/01 00:00:00' , 'yyyy/MM/dd hh24:mi:ss')</v>
      </c>
      <c r="R343" s="229" t="s">
        <v>207</v>
      </c>
      <c r="S343" s="230"/>
      <c r="T343" s="231" t="b">
        <f t="shared" si="13"/>
        <v>0</v>
      </c>
      <c r="U343" s="231" t="b">
        <f t="shared" si="13"/>
        <v>0</v>
      </c>
      <c r="V343" s="231" t="b">
        <f t="shared" si="13"/>
        <v>0</v>
      </c>
      <c r="W343" s="231" t="b">
        <f t="shared" si="13"/>
        <v>0</v>
      </c>
      <c r="X343" s="231" t="b">
        <f t="shared" si="13"/>
        <v>0</v>
      </c>
      <c r="Y343" s="230"/>
      <c r="Z343" s="231"/>
      <c r="AA343" s="232"/>
      <c r="AB343" s="231"/>
      <c r="AC343" s="231"/>
      <c r="AD343" s="232"/>
    </row>
    <row r="344" spans="8:30">
      <c r="H344" s="223">
        <v>348</v>
      </c>
      <c r="I344" s="224">
        <v>32100</v>
      </c>
      <c r="J344" s="225" t="s">
        <v>1761</v>
      </c>
      <c r="K344" s="223" t="s">
        <v>326</v>
      </c>
      <c r="L344" s="226" t="s">
        <v>455</v>
      </c>
      <c r="N344" s="227" t="s">
        <v>208</v>
      </c>
      <c r="O344" s="209" t="s">
        <v>36</v>
      </c>
      <c r="P344" s="228" t="s">
        <v>206</v>
      </c>
      <c r="Q344" s="228" t="str">
        <f t="shared" si="12"/>
        <v>348 , '32100' , '弘明寺' , 'N' , to_timestamp('2018/01/01 00:00:00' , 'yyyy/MM/dd hh24:mi:ss')</v>
      </c>
      <c r="R344" s="229" t="s">
        <v>207</v>
      </c>
      <c r="S344" s="230"/>
      <c r="T344" s="231" t="b">
        <f t="shared" si="13"/>
        <v>0</v>
      </c>
      <c r="U344" s="231" t="b">
        <f t="shared" si="13"/>
        <v>0</v>
      </c>
      <c r="V344" s="231" t="b">
        <f t="shared" si="13"/>
        <v>0</v>
      </c>
      <c r="W344" s="231" t="b">
        <f t="shared" si="13"/>
        <v>0</v>
      </c>
      <c r="X344" s="231" t="b">
        <f t="shared" si="13"/>
        <v>0</v>
      </c>
      <c r="Y344" s="230"/>
      <c r="Z344" s="231"/>
      <c r="AA344" s="232"/>
      <c r="AB344" s="231"/>
      <c r="AC344" s="231"/>
      <c r="AD344" s="232"/>
    </row>
    <row r="345" spans="8:30">
      <c r="H345" s="223">
        <v>349</v>
      </c>
      <c r="I345" s="224">
        <v>32200</v>
      </c>
      <c r="J345" s="225" t="s">
        <v>1762</v>
      </c>
      <c r="K345" s="223" t="s">
        <v>326</v>
      </c>
      <c r="L345" s="226" t="s">
        <v>455</v>
      </c>
      <c r="N345" s="227" t="s">
        <v>208</v>
      </c>
      <c r="O345" s="209" t="s">
        <v>36</v>
      </c>
      <c r="P345" s="228" t="s">
        <v>206</v>
      </c>
      <c r="Q345" s="228" t="str">
        <f t="shared" si="12"/>
        <v>349 , '32200' , '上大岡' , 'N' , to_timestamp('2018/01/01 00:00:00' , 'yyyy/MM/dd hh24:mi:ss')</v>
      </c>
      <c r="R345" s="229" t="s">
        <v>207</v>
      </c>
      <c r="S345" s="230"/>
      <c r="T345" s="231" t="b">
        <f t="shared" si="13"/>
        <v>0</v>
      </c>
      <c r="U345" s="231" t="b">
        <f t="shared" si="13"/>
        <v>0</v>
      </c>
      <c r="V345" s="231" t="b">
        <f t="shared" si="13"/>
        <v>0</v>
      </c>
      <c r="W345" s="231" t="b">
        <f t="shared" si="13"/>
        <v>0</v>
      </c>
      <c r="X345" s="231" t="b">
        <f t="shared" si="13"/>
        <v>0</v>
      </c>
      <c r="Y345" s="230"/>
      <c r="Z345" s="231"/>
      <c r="AA345" s="232"/>
      <c r="AB345" s="231"/>
      <c r="AC345" s="231"/>
      <c r="AD345" s="232"/>
    </row>
    <row r="346" spans="8:30">
      <c r="H346" s="223">
        <v>350</v>
      </c>
      <c r="I346" s="224">
        <v>32210</v>
      </c>
      <c r="J346" s="225" t="s">
        <v>1235</v>
      </c>
      <c r="K346" s="223" t="s">
        <v>326</v>
      </c>
      <c r="L346" s="226" t="s">
        <v>455</v>
      </c>
      <c r="N346" s="227" t="s">
        <v>208</v>
      </c>
      <c r="O346" s="209" t="s">
        <v>36</v>
      </c>
      <c r="P346" s="228" t="s">
        <v>206</v>
      </c>
      <c r="Q346" s="228" t="str">
        <f t="shared" si="12"/>
        <v>350 , '32210' , '上大岡住宅ローンセンター' , 'N' , to_timestamp('2018/01/01 00:00:00' , 'yyyy/MM/dd hh24:mi:ss')</v>
      </c>
      <c r="R346" s="229" t="s">
        <v>207</v>
      </c>
      <c r="S346" s="230"/>
      <c r="T346" s="231" t="b">
        <f t="shared" si="13"/>
        <v>0</v>
      </c>
      <c r="U346" s="231" t="b">
        <f t="shared" si="13"/>
        <v>0</v>
      </c>
      <c r="V346" s="231" t="b">
        <f t="shared" si="13"/>
        <v>0</v>
      </c>
      <c r="W346" s="231" t="b">
        <f t="shared" si="13"/>
        <v>0</v>
      </c>
      <c r="X346" s="231" t="b">
        <f t="shared" si="13"/>
        <v>0</v>
      </c>
      <c r="Y346" s="230"/>
      <c r="Z346" s="231"/>
      <c r="AA346" s="232"/>
      <c r="AB346" s="231"/>
      <c r="AC346" s="231"/>
      <c r="AD346" s="232"/>
    </row>
    <row r="347" spans="8:30">
      <c r="H347" s="223">
        <v>351</v>
      </c>
      <c r="I347" s="224">
        <v>32300</v>
      </c>
      <c r="J347" s="225" t="s">
        <v>1763</v>
      </c>
      <c r="K347" s="223" t="s">
        <v>326</v>
      </c>
      <c r="L347" s="226" t="s">
        <v>455</v>
      </c>
      <c r="N347" s="227" t="s">
        <v>208</v>
      </c>
      <c r="O347" s="209" t="s">
        <v>36</v>
      </c>
      <c r="P347" s="228" t="s">
        <v>206</v>
      </c>
      <c r="Q347" s="228" t="str">
        <f t="shared" si="12"/>
        <v>351 , '32300' , '上永谷' , 'N' , to_timestamp('2018/01/01 00:00:00' , 'yyyy/MM/dd hh24:mi:ss')</v>
      </c>
      <c r="R347" s="229" t="s">
        <v>207</v>
      </c>
      <c r="S347" s="230"/>
      <c r="T347" s="231" t="b">
        <f t="shared" si="13"/>
        <v>0</v>
      </c>
      <c r="U347" s="231" t="b">
        <f t="shared" si="13"/>
        <v>0</v>
      </c>
      <c r="V347" s="231" t="b">
        <f t="shared" si="13"/>
        <v>0</v>
      </c>
      <c r="W347" s="231" t="b">
        <f t="shared" si="13"/>
        <v>0</v>
      </c>
      <c r="X347" s="231" t="b">
        <f t="shared" si="13"/>
        <v>0</v>
      </c>
      <c r="Y347" s="230"/>
      <c r="Z347" s="231"/>
      <c r="AA347" s="232"/>
      <c r="AB347" s="231"/>
      <c r="AC347" s="231"/>
      <c r="AD347" s="232"/>
    </row>
    <row r="348" spans="8:30">
      <c r="H348" s="223">
        <v>352</v>
      </c>
      <c r="I348" s="224">
        <v>32400</v>
      </c>
      <c r="J348" s="225" t="s">
        <v>1764</v>
      </c>
      <c r="K348" s="223" t="s">
        <v>326</v>
      </c>
      <c r="L348" s="226" t="s">
        <v>455</v>
      </c>
      <c r="N348" s="227" t="s">
        <v>208</v>
      </c>
      <c r="O348" s="209" t="s">
        <v>36</v>
      </c>
      <c r="P348" s="228" t="s">
        <v>206</v>
      </c>
      <c r="Q348" s="228" t="str">
        <f t="shared" si="12"/>
        <v>352 , '32400' , '本郷台' , 'N' , to_timestamp('2018/01/01 00:00:00' , 'yyyy/MM/dd hh24:mi:ss')</v>
      </c>
      <c r="R348" s="229" t="s">
        <v>207</v>
      </c>
      <c r="S348" s="230"/>
      <c r="T348" s="231" t="b">
        <f t="shared" si="13"/>
        <v>0</v>
      </c>
      <c r="U348" s="231" t="b">
        <f t="shared" si="13"/>
        <v>0</v>
      </c>
      <c r="V348" s="231" t="b">
        <f t="shared" si="13"/>
        <v>0</v>
      </c>
      <c r="W348" s="231" t="b">
        <f t="shared" si="13"/>
        <v>0</v>
      </c>
      <c r="X348" s="231" t="b">
        <f t="shared" si="13"/>
        <v>0</v>
      </c>
      <c r="Y348" s="230"/>
      <c r="Z348" s="231"/>
      <c r="AA348" s="232"/>
      <c r="AB348" s="231"/>
      <c r="AC348" s="231"/>
      <c r="AD348" s="232"/>
    </row>
    <row r="349" spans="8:30">
      <c r="H349" s="223">
        <v>353</v>
      </c>
      <c r="I349" s="224">
        <v>32600</v>
      </c>
      <c r="J349" s="225" t="s">
        <v>1765</v>
      </c>
      <c r="K349" s="223" t="s">
        <v>326</v>
      </c>
      <c r="L349" s="226" t="s">
        <v>455</v>
      </c>
      <c r="N349" s="227" t="s">
        <v>208</v>
      </c>
      <c r="O349" s="209" t="s">
        <v>36</v>
      </c>
      <c r="P349" s="228" t="s">
        <v>206</v>
      </c>
      <c r="Q349" s="228" t="str">
        <f t="shared" si="12"/>
        <v>353 , '32600' , '湘南桂台' , 'N' , to_timestamp('2018/01/01 00:00:00' , 'yyyy/MM/dd hh24:mi:ss')</v>
      </c>
      <c r="R349" s="229" t="s">
        <v>207</v>
      </c>
      <c r="S349" s="230"/>
      <c r="T349" s="231" t="b">
        <f t="shared" si="13"/>
        <v>0</v>
      </c>
      <c r="U349" s="231" t="b">
        <f t="shared" si="13"/>
        <v>0</v>
      </c>
      <c r="V349" s="231" t="b">
        <f t="shared" si="13"/>
        <v>0</v>
      </c>
      <c r="W349" s="231" t="b">
        <f t="shared" si="13"/>
        <v>0</v>
      </c>
      <c r="X349" s="231" t="b">
        <f t="shared" si="13"/>
        <v>0</v>
      </c>
      <c r="Y349" s="230"/>
      <c r="Z349" s="231"/>
      <c r="AA349" s="232"/>
      <c r="AB349" s="231"/>
      <c r="AC349" s="231"/>
      <c r="AD349" s="232"/>
    </row>
    <row r="350" spans="8:30">
      <c r="H350" s="223">
        <v>354</v>
      </c>
      <c r="I350" s="224">
        <v>32700</v>
      </c>
      <c r="J350" s="225" t="s">
        <v>1766</v>
      </c>
      <c r="K350" s="223" t="s">
        <v>326</v>
      </c>
      <c r="L350" s="226" t="s">
        <v>455</v>
      </c>
      <c r="N350" s="227" t="s">
        <v>208</v>
      </c>
      <c r="O350" s="209" t="s">
        <v>36</v>
      </c>
      <c r="P350" s="228" t="s">
        <v>206</v>
      </c>
      <c r="Q350" s="228" t="str">
        <f t="shared" si="12"/>
        <v>354 , '32700' , '東戸塚駅前' , 'N' , to_timestamp('2018/01/01 00:00:00' , 'yyyy/MM/dd hh24:mi:ss')</v>
      </c>
      <c r="R350" s="229" t="s">
        <v>207</v>
      </c>
      <c r="S350" s="230"/>
      <c r="T350" s="231" t="b">
        <f t="shared" si="13"/>
        <v>0</v>
      </c>
      <c r="U350" s="231" t="b">
        <f t="shared" si="13"/>
        <v>0</v>
      </c>
      <c r="V350" s="231" t="b">
        <f t="shared" si="13"/>
        <v>0</v>
      </c>
      <c r="W350" s="231" t="b">
        <f t="shared" si="13"/>
        <v>0</v>
      </c>
      <c r="X350" s="231" t="b">
        <f t="shared" si="13"/>
        <v>0</v>
      </c>
      <c r="Y350" s="230"/>
      <c r="Z350" s="231"/>
      <c r="AA350" s="232"/>
      <c r="AB350" s="231"/>
      <c r="AC350" s="231"/>
      <c r="AD350" s="232"/>
    </row>
    <row r="351" spans="8:30">
      <c r="H351" s="223">
        <v>355</v>
      </c>
      <c r="I351" s="224">
        <v>32800</v>
      </c>
      <c r="J351" s="225" t="s">
        <v>1767</v>
      </c>
      <c r="K351" s="223" t="s">
        <v>326</v>
      </c>
      <c r="L351" s="226" t="s">
        <v>455</v>
      </c>
      <c r="N351" s="227" t="s">
        <v>208</v>
      </c>
      <c r="O351" s="209" t="s">
        <v>36</v>
      </c>
      <c r="P351" s="228" t="s">
        <v>206</v>
      </c>
      <c r="Q351" s="228" t="str">
        <f t="shared" si="12"/>
        <v>355 , '32800' , 'いずみ野' , 'N' , to_timestamp('2018/01/01 00:00:00' , 'yyyy/MM/dd hh24:mi:ss')</v>
      </c>
      <c r="R351" s="229" t="s">
        <v>207</v>
      </c>
      <c r="S351" s="230"/>
      <c r="T351" s="231" t="b">
        <f t="shared" si="13"/>
        <v>0</v>
      </c>
      <c r="U351" s="231" t="b">
        <f t="shared" si="13"/>
        <v>0</v>
      </c>
      <c r="V351" s="231" t="b">
        <f t="shared" si="13"/>
        <v>0</v>
      </c>
      <c r="W351" s="231" t="b">
        <f t="shared" si="13"/>
        <v>0</v>
      </c>
      <c r="X351" s="231" t="b">
        <f t="shared" si="13"/>
        <v>0</v>
      </c>
      <c r="Y351" s="230"/>
      <c r="Z351" s="231"/>
      <c r="AA351" s="232"/>
      <c r="AB351" s="231"/>
      <c r="AC351" s="231"/>
      <c r="AD351" s="232"/>
    </row>
    <row r="352" spans="8:30">
      <c r="H352" s="223">
        <v>356</v>
      </c>
      <c r="I352" s="224">
        <v>33100</v>
      </c>
      <c r="J352" s="225" t="s">
        <v>1768</v>
      </c>
      <c r="K352" s="223" t="s">
        <v>326</v>
      </c>
      <c r="L352" s="226" t="s">
        <v>455</v>
      </c>
      <c r="N352" s="227" t="s">
        <v>208</v>
      </c>
      <c r="O352" s="209" t="s">
        <v>36</v>
      </c>
      <c r="P352" s="228" t="s">
        <v>206</v>
      </c>
      <c r="Q352" s="228" t="str">
        <f t="shared" si="12"/>
        <v>356 , '33100' , '保土ケ谷' , 'N' , to_timestamp('2018/01/01 00:00:00' , 'yyyy/MM/dd hh24:mi:ss')</v>
      </c>
      <c r="R352" s="229" t="s">
        <v>207</v>
      </c>
      <c r="S352" s="230"/>
      <c r="T352" s="231" t="b">
        <f t="shared" si="13"/>
        <v>0</v>
      </c>
      <c r="U352" s="231" t="b">
        <f t="shared" si="13"/>
        <v>0</v>
      </c>
      <c r="V352" s="231" t="b">
        <f t="shared" si="13"/>
        <v>0</v>
      </c>
      <c r="W352" s="231" t="b">
        <f t="shared" si="13"/>
        <v>0</v>
      </c>
      <c r="X352" s="231" t="b">
        <f t="shared" si="13"/>
        <v>0</v>
      </c>
      <c r="Y352" s="230"/>
      <c r="Z352" s="231"/>
      <c r="AA352" s="232"/>
      <c r="AB352" s="231"/>
      <c r="AC352" s="231"/>
      <c r="AD352" s="232"/>
    </row>
    <row r="353" spans="8:30">
      <c r="H353" s="223">
        <v>357</v>
      </c>
      <c r="I353" s="224">
        <v>33200</v>
      </c>
      <c r="J353" s="225" t="s">
        <v>1769</v>
      </c>
      <c r="K353" s="223" t="s">
        <v>326</v>
      </c>
      <c r="L353" s="226" t="s">
        <v>455</v>
      </c>
      <c r="N353" s="227" t="s">
        <v>208</v>
      </c>
      <c r="O353" s="209" t="s">
        <v>36</v>
      </c>
      <c r="P353" s="228" t="s">
        <v>206</v>
      </c>
      <c r="Q353" s="228" t="str">
        <f t="shared" si="12"/>
        <v>357 , '33200' , '希望ケ丘' , 'N' , to_timestamp('2018/01/01 00:00:00' , 'yyyy/MM/dd hh24:mi:ss')</v>
      </c>
      <c r="R353" s="229" t="s">
        <v>207</v>
      </c>
      <c r="S353" s="230"/>
      <c r="T353" s="231" t="b">
        <f t="shared" si="13"/>
        <v>0</v>
      </c>
      <c r="U353" s="231" t="b">
        <f t="shared" si="13"/>
        <v>0</v>
      </c>
      <c r="V353" s="231" t="b">
        <f t="shared" si="13"/>
        <v>0</v>
      </c>
      <c r="W353" s="231" t="b">
        <f t="shared" si="13"/>
        <v>0</v>
      </c>
      <c r="X353" s="231" t="b">
        <f t="shared" si="13"/>
        <v>0</v>
      </c>
      <c r="Y353" s="230"/>
      <c r="Z353" s="231"/>
      <c r="AA353" s="232"/>
      <c r="AB353" s="231"/>
      <c r="AC353" s="231"/>
      <c r="AD353" s="232"/>
    </row>
    <row r="354" spans="8:30">
      <c r="H354" s="223">
        <v>358</v>
      </c>
      <c r="I354" s="224">
        <v>33300</v>
      </c>
      <c r="J354" s="225" t="s">
        <v>1770</v>
      </c>
      <c r="K354" s="223" t="s">
        <v>326</v>
      </c>
      <c r="L354" s="226" t="s">
        <v>455</v>
      </c>
      <c r="N354" s="227" t="s">
        <v>208</v>
      </c>
      <c r="O354" s="209" t="s">
        <v>36</v>
      </c>
      <c r="P354" s="228" t="s">
        <v>206</v>
      </c>
      <c r="Q354" s="228" t="str">
        <f t="shared" si="12"/>
        <v>358 , '33300' , '鶴ケ峯' , 'N' , to_timestamp('2018/01/01 00:00:00' , 'yyyy/MM/dd hh24:mi:ss')</v>
      </c>
      <c r="R354" s="229" t="s">
        <v>207</v>
      </c>
      <c r="S354" s="230"/>
      <c r="T354" s="231" t="b">
        <f t="shared" si="13"/>
        <v>0</v>
      </c>
      <c r="U354" s="231" t="b">
        <f t="shared" si="13"/>
        <v>0</v>
      </c>
      <c r="V354" s="231" t="b">
        <f t="shared" si="13"/>
        <v>0</v>
      </c>
      <c r="W354" s="231" t="b">
        <f t="shared" si="13"/>
        <v>0</v>
      </c>
      <c r="X354" s="231" t="b">
        <f t="shared" si="13"/>
        <v>0</v>
      </c>
      <c r="Y354" s="230"/>
      <c r="Z354" s="231"/>
      <c r="AA354" s="232"/>
      <c r="AB354" s="231"/>
      <c r="AC354" s="231"/>
      <c r="AD354" s="232"/>
    </row>
    <row r="355" spans="8:30">
      <c r="H355" s="223">
        <v>359</v>
      </c>
      <c r="I355" s="224">
        <v>33310</v>
      </c>
      <c r="J355" s="225" t="s">
        <v>1225</v>
      </c>
      <c r="K355" s="223" t="s">
        <v>326</v>
      </c>
      <c r="L355" s="226" t="s">
        <v>455</v>
      </c>
      <c r="N355" s="227" t="s">
        <v>208</v>
      </c>
      <c r="O355" s="209" t="s">
        <v>36</v>
      </c>
      <c r="P355" s="228" t="s">
        <v>206</v>
      </c>
      <c r="Q355" s="228" t="str">
        <f t="shared" si="12"/>
        <v>359 , '33310' , '二俣川住宅ローンセンター' , 'N' , to_timestamp('2018/01/01 00:00:00' , 'yyyy/MM/dd hh24:mi:ss')</v>
      </c>
      <c r="R355" s="229" t="s">
        <v>207</v>
      </c>
      <c r="S355" s="230"/>
      <c r="T355" s="231" t="b">
        <f t="shared" si="13"/>
        <v>0</v>
      </c>
      <c r="U355" s="231" t="b">
        <f t="shared" si="13"/>
        <v>0</v>
      </c>
      <c r="V355" s="231" t="b">
        <f t="shared" si="13"/>
        <v>0</v>
      </c>
      <c r="W355" s="231" t="b">
        <f t="shared" si="13"/>
        <v>0</v>
      </c>
      <c r="X355" s="231" t="b">
        <f t="shared" si="13"/>
        <v>0</v>
      </c>
      <c r="Y355" s="230"/>
      <c r="Z355" s="231"/>
      <c r="AA355" s="232"/>
      <c r="AB355" s="231"/>
      <c r="AC355" s="231"/>
      <c r="AD355" s="232"/>
    </row>
    <row r="356" spans="8:30">
      <c r="H356" s="223">
        <v>360</v>
      </c>
      <c r="I356" s="224">
        <v>33400</v>
      </c>
      <c r="J356" s="225" t="s">
        <v>1771</v>
      </c>
      <c r="K356" s="223" t="s">
        <v>326</v>
      </c>
      <c r="L356" s="226" t="s">
        <v>455</v>
      </c>
      <c r="N356" s="227" t="s">
        <v>208</v>
      </c>
      <c r="O356" s="209" t="s">
        <v>36</v>
      </c>
      <c r="P356" s="228" t="s">
        <v>206</v>
      </c>
      <c r="Q356" s="228" t="str">
        <f t="shared" si="12"/>
        <v>360 , '33400' , '和田町' , 'N' , to_timestamp('2018/01/01 00:00:00' , 'yyyy/MM/dd hh24:mi:ss')</v>
      </c>
      <c r="R356" s="229" t="s">
        <v>207</v>
      </c>
      <c r="S356" s="230"/>
      <c r="T356" s="231" t="b">
        <f t="shared" si="13"/>
        <v>0</v>
      </c>
      <c r="U356" s="231" t="b">
        <f t="shared" si="13"/>
        <v>0</v>
      </c>
      <c r="V356" s="231" t="b">
        <f t="shared" si="13"/>
        <v>0</v>
      </c>
      <c r="W356" s="231" t="b">
        <f t="shared" si="13"/>
        <v>0</v>
      </c>
      <c r="X356" s="231" t="b">
        <f t="shared" si="13"/>
        <v>0</v>
      </c>
      <c r="Y356" s="230"/>
      <c r="Z356" s="231"/>
      <c r="AA356" s="232"/>
      <c r="AB356" s="231"/>
      <c r="AC356" s="231"/>
      <c r="AD356" s="232"/>
    </row>
    <row r="357" spans="8:30">
      <c r="H357" s="223">
        <v>361</v>
      </c>
      <c r="I357" s="224">
        <v>33500</v>
      </c>
      <c r="J357" s="225" t="s">
        <v>1772</v>
      </c>
      <c r="K357" s="223" t="s">
        <v>326</v>
      </c>
      <c r="L357" s="226" t="s">
        <v>455</v>
      </c>
      <c r="N357" s="227" t="s">
        <v>208</v>
      </c>
      <c r="O357" s="209" t="s">
        <v>36</v>
      </c>
      <c r="P357" s="228" t="s">
        <v>206</v>
      </c>
      <c r="Q357" s="228" t="str">
        <f t="shared" si="12"/>
        <v>361 , '33500' , '二俣川' , 'N' , to_timestamp('2018/01/01 00:00:00' , 'yyyy/MM/dd hh24:mi:ss')</v>
      </c>
      <c r="R357" s="229" t="s">
        <v>207</v>
      </c>
      <c r="S357" s="230"/>
      <c r="T357" s="231" t="b">
        <f t="shared" si="13"/>
        <v>0</v>
      </c>
      <c r="U357" s="231" t="b">
        <f t="shared" si="13"/>
        <v>0</v>
      </c>
      <c r="V357" s="231" t="b">
        <f t="shared" si="13"/>
        <v>0</v>
      </c>
      <c r="W357" s="231" t="b">
        <f t="shared" si="13"/>
        <v>0</v>
      </c>
      <c r="X357" s="231" t="b">
        <f t="shared" si="13"/>
        <v>0</v>
      </c>
      <c r="Y357" s="230"/>
      <c r="Z357" s="231"/>
      <c r="AA357" s="232"/>
      <c r="AB357" s="231"/>
      <c r="AC357" s="231"/>
      <c r="AD357" s="232"/>
    </row>
    <row r="358" spans="8:30">
      <c r="H358" s="223">
        <v>362</v>
      </c>
      <c r="I358" s="224">
        <v>33800</v>
      </c>
      <c r="J358" s="225" t="s">
        <v>1773</v>
      </c>
      <c r="K358" s="223" t="s">
        <v>326</v>
      </c>
      <c r="L358" s="226" t="s">
        <v>455</v>
      </c>
      <c r="N358" s="227" t="s">
        <v>208</v>
      </c>
      <c r="O358" s="209" t="s">
        <v>36</v>
      </c>
      <c r="P358" s="228" t="s">
        <v>206</v>
      </c>
      <c r="Q358" s="228" t="str">
        <f t="shared" si="12"/>
        <v>362 , '33800' , '西谷' , 'N' , to_timestamp('2018/01/01 00:00:00' , 'yyyy/MM/dd hh24:mi:ss')</v>
      </c>
      <c r="R358" s="229" t="s">
        <v>207</v>
      </c>
      <c r="S358" s="230"/>
      <c r="T358" s="231" t="b">
        <f t="shared" si="13"/>
        <v>0</v>
      </c>
      <c r="U358" s="231" t="b">
        <f t="shared" si="13"/>
        <v>0</v>
      </c>
      <c r="V358" s="231" t="b">
        <f t="shared" si="13"/>
        <v>0</v>
      </c>
      <c r="W358" s="231" t="b">
        <f t="shared" si="13"/>
        <v>0</v>
      </c>
      <c r="X358" s="231" t="b">
        <f t="shared" si="13"/>
        <v>0</v>
      </c>
      <c r="Y358" s="230"/>
      <c r="Z358" s="231"/>
      <c r="AA358" s="232"/>
      <c r="AB358" s="231"/>
      <c r="AC358" s="231"/>
      <c r="AD358" s="232"/>
    </row>
    <row r="359" spans="8:30">
      <c r="H359" s="223">
        <v>363</v>
      </c>
      <c r="I359" s="224">
        <v>33900</v>
      </c>
      <c r="J359" s="225" t="s">
        <v>1774</v>
      </c>
      <c r="K359" s="223" t="s">
        <v>326</v>
      </c>
      <c r="L359" s="226" t="s">
        <v>455</v>
      </c>
      <c r="N359" s="227" t="s">
        <v>208</v>
      </c>
      <c r="O359" s="209" t="s">
        <v>36</v>
      </c>
      <c r="P359" s="228" t="s">
        <v>206</v>
      </c>
      <c r="Q359" s="228" t="str">
        <f t="shared" si="12"/>
        <v>363 , '33900' , '白根' , 'N' , to_timestamp('2018/01/01 00:00:00' , 'yyyy/MM/dd hh24:mi:ss')</v>
      </c>
      <c r="R359" s="229" t="s">
        <v>207</v>
      </c>
      <c r="S359" s="230"/>
      <c r="T359" s="231" t="b">
        <f t="shared" si="13"/>
        <v>0</v>
      </c>
      <c r="U359" s="231" t="b">
        <f t="shared" si="13"/>
        <v>0</v>
      </c>
      <c r="V359" s="231" t="b">
        <f t="shared" si="13"/>
        <v>0</v>
      </c>
      <c r="W359" s="231" t="b">
        <f t="shared" si="13"/>
        <v>0</v>
      </c>
      <c r="X359" s="231" t="b">
        <f t="shared" si="13"/>
        <v>0</v>
      </c>
      <c r="Y359" s="230"/>
      <c r="Z359" s="231"/>
      <c r="AA359" s="232"/>
      <c r="AB359" s="231"/>
      <c r="AC359" s="231"/>
      <c r="AD359" s="232"/>
    </row>
    <row r="360" spans="8:30">
      <c r="H360" s="223">
        <v>364</v>
      </c>
      <c r="I360" s="224">
        <v>34000</v>
      </c>
      <c r="J360" s="225" t="s">
        <v>1775</v>
      </c>
      <c r="K360" s="223" t="s">
        <v>326</v>
      </c>
      <c r="L360" s="226" t="s">
        <v>455</v>
      </c>
      <c r="N360" s="227" t="s">
        <v>208</v>
      </c>
      <c r="O360" s="209" t="s">
        <v>36</v>
      </c>
      <c r="P360" s="228" t="s">
        <v>206</v>
      </c>
      <c r="Q360" s="228" t="str">
        <f t="shared" si="12"/>
        <v>364 , '34000' , '新戸塚' , 'N' , to_timestamp('2018/01/01 00:00:00' , 'yyyy/MM/dd hh24:mi:ss')</v>
      </c>
      <c r="R360" s="229" t="s">
        <v>207</v>
      </c>
      <c r="S360" s="230"/>
      <c r="T360" s="231" t="b">
        <f t="shared" si="13"/>
        <v>0</v>
      </c>
      <c r="U360" s="231" t="b">
        <f t="shared" si="13"/>
        <v>0</v>
      </c>
      <c r="V360" s="231" t="b">
        <f t="shared" si="13"/>
        <v>0</v>
      </c>
      <c r="W360" s="231" t="b">
        <f t="shared" si="13"/>
        <v>0</v>
      </c>
      <c r="X360" s="231" t="b">
        <f t="shared" si="13"/>
        <v>0</v>
      </c>
      <c r="Y360" s="230"/>
      <c r="Z360" s="231"/>
      <c r="AA360" s="232"/>
      <c r="AB360" s="231"/>
      <c r="AC360" s="231"/>
      <c r="AD360" s="232"/>
    </row>
    <row r="361" spans="8:30">
      <c r="H361" s="223">
        <v>365</v>
      </c>
      <c r="I361" s="224">
        <v>34100</v>
      </c>
      <c r="J361" s="225" t="s">
        <v>1776</v>
      </c>
      <c r="K361" s="223" t="s">
        <v>326</v>
      </c>
      <c r="L361" s="226" t="s">
        <v>455</v>
      </c>
      <c r="N361" s="227" t="s">
        <v>208</v>
      </c>
      <c r="O361" s="209" t="s">
        <v>36</v>
      </c>
      <c r="P361" s="228" t="s">
        <v>206</v>
      </c>
      <c r="Q361" s="228" t="str">
        <f t="shared" si="12"/>
        <v>365 , '34100' , '磯子' , 'N' , to_timestamp('2018/01/01 00:00:00' , 'yyyy/MM/dd hh24:mi:ss')</v>
      </c>
      <c r="R361" s="229" t="s">
        <v>207</v>
      </c>
      <c r="S361" s="230"/>
      <c r="T361" s="231" t="b">
        <f t="shared" si="13"/>
        <v>0</v>
      </c>
      <c r="U361" s="231" t="b">
        <f t="shared" si="13"/>
        <v>0</v>
      </c>
      <c r="V361" s="231" t="b">
        <f t="shared" si="13"/>
        <v>0</v>
      </c>
      <c r="W361" s="231" t="b">
        <f t="shared" si="13"/>
        <v>0</v>
      </c>
      <c r="X361" s="231" t="b">
        <f t="shared" si="13"/>
        <v>0</v>
      </c>
      <c r="Y361" s="230"/>
      <c r="Z361" s="231"/>
      <c r="AA361" s="232"/>
      <c r="AB361" s="231"/>
      <c r="AC361" s="231"/>
      <c r="AD361" s="232"/>
    </row>
    <row r="362" spans="8:30">
      <c r="H362" s="223">
        <v>366</v>
      </c>
      <c r="I362" s="224">
        <v>34200</v>
      </c>
      <c r="J362" s="225" t="s">
        <v>1777</v>
      </c>
      <c r="K362" s="223" t="s">
        <v>326</v>
      </c>
      <c r="L362" s="226" t="s">
        <v>455</v>
      </c>
      <c r="N362" s="227" t="s">
        <v>208</v>
      </c>
      <c r="O362" s="209" t="s">
        <v>36</v>
      </c>
      <c r="P362" s="228" t="s">
        <v>206</v>
      </c>
      <c r="Q362" s="228" t="str">
        <f t="shared" si="12"/>
        <v>366 , '34200' , '杉田' , 'N' , to_timestamp('2018/01/01 00:00:00' , 'yyyy/MM/dd hh24:mi:ss')</v>
      </c>
      <c r="R362" s="229" t="s">
        <v>207</v>
      </c>
      <c r="S362" s="230"/>
      <c r="T362" s="231" t="b">
        <f t="shared" si="13"/>
        <v>0</v>
      </c>
      <c r="U362" s="231" t="b">
        <f t="shared" si="13"/>
        <v>0</v>
      </c>
      <c r="V362" s="231" t="b">
        <f t="shared" si="13"/>
        <v>0</v>
      </c>
      <c r="W362" s="231" t="b">
        <f t="shared" si="13"/>
        <v>0</v>
      </c>
      <c r="X362" s="231" t="b">
        <f t="shared" si="13"/>
        <v>0</v>
      </c>
      <c r="Y362" s="230"/>
      <c r="Z362" s="231"/>
      <c r="AA362" s="232"/>
      <c r="AB362" s="231"/>
      <c r="AC362" s="231"/>
      <c r="AD362" s="232"/>
    </row>
    <row r="363" spans="8:30">
      <c r="H363" s="223">
        <v>367</v>
      </c>
      <c r="I363" s="224">
        <v>34300</v>
      </c>
      <c r="J363" s="225" t="s">
        <v>1778</v>
      </c>
      <c r="K363" s="223" t="s">
        <v>326</v>
      </c>
      <c r="L363" s="226" t="s">
        <v>455</v>
      </c>
      <c r="N363" s="227" t="s">
        <v>208</v>
      </c>
      <c r="O363" s="209" t="s">
        <v>36</v>
      </c>
      <c r="P363" s="228" t="s">
        <v>206</v>
      </c>
      <c r="Q363" s="228" t="str">
        <f t="shared" si="12"/>
        <v>367 , '34300' , '洋光台' , 'N' , to_timestamp('2018/01/01 00:00:00' , 'yyyy/MM/dd hh24:mi:ss')</v>
      </c>
      <c r="R363" s="229" t="s">
        <v>207</v>
      </c>
      <c r="S363" s="230"/>
      <c r="T363" s="231" t="b">
        <f t="shared" si="13"/>
        <v>0</v>
      </c>
      <c r="U363" s="231" t="b">
        <f t="shared" si="13"/>
        <v>0</v>
      </c>
      <c r="V363" s="231" t="b">
        <f t="shared" si="13"/>
        <v>0</v>
      </c>
      <c r="W363" s="231" t="b">
        <f t="shared" si="13"/>
        <v>0</v>
      </c>
      <c r="X363" s="231" t="b">
        <f t="shared" si="13"/>
        <v>0</v>
      </c>
      <c r="Y363" s="230"/>
      <c r="Z363" s="231"/>
      <c r="AA363" s="232"/>
      <c r="AB363" s="231"/>
      <c r="AC363" s="231"/>
      <c r="AD363" s="232"/>
    </row>
    <row r="364" spans="8:30">
      <c r="H364" s="223">
        <v>368</v>
      </c>
      <c r="I364" s="224">
        <v>34400</v>
      </c>
      <c r="J364" s="225" t="s">
        <v>1779</v>
      </c>
      <c r="K364" s="223" t="s">
        <v>326</v>
      </c>
      <c r="L364" s="226" t="s">
        <v>455</v>
      </c>
      <c r="N364" s="227" t="s">
        <v>208</v>
      </c>
      <c r="O364" s="209" t="s">
        <v>36</v>
      </c>
      <c r="P364" s="228" t="s">
        <v>206</v>
      </c>
      <c r="Q364" s="228" t="str">
        <f t="shared" si="12"/>
        <v>368 , '34400' , '磯子駅前' , 'N' , to_timestamp('2018/01/01 00:00:00' , 'yyyy/MM/dd hh24:mi:ss')</v>
      </c>
      <c r="R364" s="229" t="s">
        <v>207</v>
      </c>
      <c r="S364" s="230"/>
      <c r="T364" s="231" t="b">
        <f t="shared" si="13"/>
        <v>0</v>
      </c>
      <c r="U364" s="231" t="b">
        <f t="shared" si="13"/>
        <v>0</v>
      </c>
      <c r="V364" s="231" t="b">
        <f t="shared" si="13"/>
        <v>0</v>
      </c>
      <c r="W364" s="231" t="b">
        <f t="shared" si="13"/>
        <v>0</v>
      </c>
      <c r="X364" s="231" t="b">
        <f t="shared" si="13"/>
        <v>0</v>
      </c>
      <c r="Y364" s="230"/>
      <c r="Z364" s="231"/>
      <c r="AA364" s="232"/>
      <c r="AB364" s="231"/>
      <c r="AC364" s="231"/>
      <c r="AD364" s="232"/>
    </row>
    <row r="365" spans="8:30">
      <c r="H365" s="223">
        <v>369</v>
      </c>
      <c r="I365" s="224">
        <v>34600</v>
      </c>
      <c r="J365" s="225" t="s">
        <v>1780</v>
      </c>
      <c r="K365" s="223" t="s">
        <v>326</v>
      </c>
      <c r="L365" s="226" t="s">
        <v>455</v>
      </c>
      <c r="N365" s="227" t="s">
        <v>208</v>
      </c>
      <c r="O365" s="209" t="s">
        <v>36</v>
      </c>
      <c r="P365" s="228" t="s">
        <v>206</v>
      </c>
      <c r="Q365" s="228" t="str">
        <f t="shared" si="12"/>
        <v>369 , '34600' , '港南台' , 'N' , to_timestamp('2018/01/01 00:00:00' , 'yyyy/MM/dd hh24:mi:ss')</v>
      </c>
      <c r="R365" s="229" t="s">
        <v>207</v>
      </c>
      <c r="S365" s="230"/>
      <c r="T365" s="231" t="b">
        <f t="shared" si="13"/>
        <v>0</v>
      </c>
      <c r="U365" s="231" t="b">
        <f t="shared" si="13"/>
        <v>0</v>
      </c>
      <c r="V365" s="231" t="b">
        <f t="shared" si="13"/>
        <v>0</v>
      </c>
      <c r="W365" s="231" t="b">
        <f t="shared" si="13"/>
        <v>0</v>
      </c>
      <c r="X365" s="231" t="b">
        <f t="shared" si="13"/>
        <v>0</v>
      </c>
      <c r="Y365" s="230"/>
      <c r="Z365" s="231"/>
      <c r="AA365" s="232"/>
      <c r="AB365" s="231"/>
      <c r="AC365" s="231"/>
      <c r="AD365" s="232"/>
    </row>
    <row r="366" spans="8:30">
      <c r="H366" s="223">
        <v>370</v>
      </c>
      <c r="I366" s="224">
        <v>34700</v>
      </c>
      <c r="J366" s="225" t="s">
        <v>1781</v>
      </c>
      <c r="K366" s="223" t="s">
        <v>326</v>
      </c>
      <c r="L366" s="226" t="s">
        <v>455</v>
      </c>
      <c r="N366" s="227" t="s">
        <v>208</v>
      </c>
      <c r="O366" s="209" t="s">
        <v>36</v>
      </c>
      <c r="P366" s="228" t="s">
        <v>206</v>
      </c>
      <c r="Q366" s="228" t="str">
        <f t="shared" si="12"/>
        <v>370 , '34700' , '能見台駅前' , 'N' , to_timestamp('2018/01/01 00:00:00' , 'yyyy/MM/dd hh24:mi:ss')</v>
      </c>
      <c r="R366" s="229" t="s">
        <v>207</v>
      </c>
      <c r="S366" s="230"/>
      <c r="T366" s="231" t="b">
        <f t="shared" si="13"/>
        <v>0</v>
      </c>
      <c r="U366" s="231" t="b">
        <f t="shared" si="13"/>
        <v>0</v>
      </c>
      <c r="V366" s="231" t="b">
        <f t="shared" si="13"/>
        <v>0</v>
      </c>
      <c r="W366" s="231" t="b">
        <f t="shared" si="13"/>
        <v>0</v>
      </c>
      <c r="X366" s="231" t="b">
        <f t="shared" si="13"/>
        <v>0</v>
      </c>
      <c r="Y366" s="230"/>
      <c r="Z366" s="231"/>
      <c r="AA366" s="232"/>
      <c r="AB366" s="231"/>
      <c r="AC366" s="231"/>
      <c r="AD366" s="232"/>
    </row>
    <row r="367" spans="8:30">
      <c r="H367" s="223">
        <v>371</v>
      </c>
      <c r="I367" s="224">
        <v>34800</v>
      </c>
      <c r="J367" s="225" t="s">
        <v>1782</v>
      </c>
      <c r="K367" s="223" t="s">
        <v>326</v>
      </c>
      <c r="L367" s="226" t="s">
        <v>455</v>
      </c>
      <c r="N367" s="227" t="s">
        <v>208</v>
      </c>
      <c r="O367" s="209" t="s">
        <v>36</v>
      </c>
      <c r="P367" s="228" t="s">
        <v>206</v>
      </c>
      <c r="Q367" s="228" t="str">
        <f t="shared" si="12"/>
        <v>371 , '34800' , '金沢シーサイド' , 'N' , to_timestamp('2018/01/01 00:00:00' , 'yyyy/MM/dd hh24:mi:ss')</v>
      </c>
      <c r="R367" s="229" t="s">
        <v>207</v>
      </c>
      <c r="S367" s="230"/>
      <c r="T367" s="231" t="b">
        <f t="shared" si="13"/>
        <v>0</v>
      </c>
      <c r="U367" s="231" t="b">
        <f t="shared" si="13"/>
        <v>0</v>
      </c>
      <c r="V367" s="231" t="b">
        <f t="shared" si="13"/>
        <v>0</v>
      </c>
      <c r="W367" s="231" t="b">
        <f t="shared" si="13"/>
        <v>0</v>
      </c>
      <c r="X367" s="231" t="b">
        <f t="shared" si="13"/>
        <v>0</v>
      </c>
      <c r="Y367" s="230"/>
      <c r="Z367" s="231"/>
      <c r="AA367" s="232"/>
      <c r="AB367" s="231"/>
      <c r="AC367" s="231"/>
      <c r="AD367" s="232"/>
    </row>
    <row r="368" spans="8:30">
      <c r="H368" s="223">
        <v>372</v>
      </c>
      <c r="I368" s="224">
        <v>34900</v>
      </c>
      <c r="J368" s="225" t="s">
        <v>1783</v>
      </c>
      <c r="K368" s="223" t="s">
        <v>326</v>
      </c>
      <c r="L368" s="226" t="s">
        <v>455</v>
      </c>
      <c r="N368" s="227" t="s">
        <v>208</v>
      </c>
      <c r="O368" s="209" t="s">
        <v>36</v>
      </c>
      <c r="P368" s="228" t="s">
        <v>206</v>
      </c>
      <c r="Q368" s="228" t="str">
        <f t="shared" si="12"/>
        <v>372 , '34900' , '金沢産業センター' , 'N' , to_timestamp('2018/01/01 00:00:00' , 'yyyy/MM/dd hh24:mi:ss')</v>
      </c>
      <c r="R368" s="229" t="s">
        <v>207</v>
      </c>
      <c r="S368" s="230"/>
      <c r="T368" s="231" t="b">
        <f t="shared" si="13"/>
        <v>0</v>
      </c>
      <c r="U368" s="231" t="b">
        <f t="shared" si="13"/>
        <v>0</v>
      </c>
      <c r="V368" s="231" t="b">
        <f t="shared" si="13"/>
        <v>0</v>
      </c>
      <c r="W368" s="231" t="b">
        <f t="shared" si="13"/>
        <v>0</v>
      </c>
      <c r="X368" s="231" t="b">
        <f t="shared" si="13"/>
        <v>0</v>
      </c>
      <c r="Y368" s="230"/>
      <c r="Z368" s="231"/>
      <c r="AA368" s="232"/>
      <c r="AB368" s="231"/>
      <c r="AC368" s="231"/>
      <c r="AD368" s="232"/>
    </row>
    <row r="369" spans="8:30">
      <c r="H369" s="223">
        <v>373</v>
      </c>
      <c r="I369" s="224">
        <v>35000</v>
      </c>
      <c r="J369" s="225" t="s">
        <v>1784</v>
      </c>
      <c r="K369" s="223" t="s">
        <v>326</v>
      </c>
      <c r="L369" s="226" t="s">
        <v>455</v>
      </c>
      <c r="N369" s="227" t="s">
        <v>208</v>
      </c>
      <c r="O369" s="209" t="s">
        <v>36</v>
      </c>
      <c r="P369" s="228" t="s">
        <v>206</v>
      </c>
      <c r="Q369" s="228" t="str">
        <f t="shared" si="12"/>
        <v>373 , '35000' , '金沢文庫' , 'N' , to_timestamp('2018/01/01 00:00:00' , 'yyyy/MM/dd hh24:mi:ss')</v>
      </c>
      <c r="R369" s="229" t="s">
        <v>207</v>
      </c>
      <c r="S369" s="230"/>
      <c r="T369" s="231" t="b">
        <f t="shared" si="13"/>
        <v>0</v>
      </c>
      <c r="U369" s="231" t="b">
        <f t="shared" si="13"/>
        <v>0</v>
      </c>
      <c r="V369" s="231" t="b">
        <f t="shared" si="13"/>
        <v>0</v>
      </c>
      <c r="W369" s="231" t="b">
        <f t="shared" si="13"/>
        <v>0</v>
      </c>
      <c r="X369" s="231" t="b">
        <f t="shared" si="13"/>
        <v>0</v>
      </c>
      <c r="Y369" s="230"/>
      <c r="Z369" s="231"/>
      <c r="AA369" s="232"/>
      <c r="AB369" s="231"/>
      <c r="AC369" s="231"/>
      <c r="AD369" s="232"/>
    </row>
    <row r="370" spans="8:30">
      <c r="H370" s="223">
        <v>374</v>
      </c>
      <c r="I370" s="224">
        <v>35100</v>
      </c>
      <c r="J370" s="225" t="s">
        <v>1785</v>
      </c>
      <c r="K370" s="223" t="s">
        <v>326</v>
      </c>
      <c r="L370" s="226" t="s">
        <v>455</v>
      </c>
      <c r="N370" s="227" t="s">
        <v>208</v>
      </c>
      <c r="O370" s="209" t="s">
        <v>36</v>
      </c>
      <c r="P370" s="228" t="s">
        <v>206</v>
      </c>
      <c r="Q370" s="228" t="str">
        <f t="shared" si="12"/>
        <v>374 , '35100' , '金沢' , 'N' , to_timestamp('2018/01/01 00:00:00' , 'yyyy/MM/dd hh24:mi:ss')</v>
      </c>
      <c r="R370" s="229" t="s">
        <v>207</v>
      </c>
      <c r="S370" s="230"/>
      <c r="T370" s="231" t="b">
        <f t="shared" si="13"/>
        <v>0</v>
      </c>
      <c r="U370" s="231" t="b">
        <f t="shared" si="13"/>
        <v>0</v>
      </c>
      <c r="V370" s="231" t="b">
        <f t="shared" si="13"/>
        <v>0</v>
      </c>
      <c r="W370" s="231" t="b">
        <f t="shared" si="13"/>
        <v>0</v>
      </c>
      <c r="X370" s="231" t="b">
        <f t="shared" si="13"/>
        <v>0</v>
      </c>
      <c r="Y370" s="230"/>
      <c r="Z370" s="231"/>
      <c r="AA370" s="232"/>
      <c r="AB370" s="231"/>
      <c r="AC370" s="231"/>
      <c r="AD370" s="232"/>
    </row>
    <row r="371" spans="8:30">
      <c r="H371" s="223">
        <v>375</v>
      </c>
      <c r="I371" s="224">
        <v>35300</v>
      </c>
      <c r="J371" s="225" t="s">
        <v>1786</v>
      </c>
      <c r="K371" s="223" t="s">
        <v>326</v>
      </c>
      <c r="L371" s="226" t="s">
        <v>455</v>
      </c>
      <c r="N371" s="227" t="s">
        <v>208</v>
      </c>
      <c r="O371" s="209" t="s">
        <v>36</v>
      </c>
      <c r="P371" s="228" t="s">
        <v>206</v>
      </c>
      <c r="Q371" s="228" t="str">
        <f t="shared" si="12"/>
        <v>375 , '35300' , '境木' , 'N' , to_timestamp('2018/01/01 00:00:00' , 'yyyy/MM/dd hh24:mi:ss')</v>
      </c>
      <c r="R371" s="229" t="s">
        <v>207</v>
      </c>
      <c r="S371" s="230"/>
      <c r="T371" s="231" t="b">
        <f t="shared" si="13"/>
        <v>0</v>
      </c>
      <c r="U371" s="231" t="b">
        <f t="shared" si="13"/>
        <v>0</v>
      </c>
      <c r="V371" s="231" t="b">
        <f t="shared" si="13"/>
        <v>0</v>
      </c>
      <c r="W371" s="231" t="b">
        <f t="shared" si="13"/>
        <v>0</v>
      </c>
      <c r="X371" s="231" t="b">
        <f t="shared" si="13"/>
        <v>0</v>
      </c>
      <c r="Y371" s="230"/>
      <c r="Z371" s="231"/>
      <c r="AA371" s="232"/>
      <c r="AB371" s="231"/>
      <c r="AC371" s="231"/>
      <c r="AD371" s="232"/>
    </row>
    <row r="372" spans="8:30">
      <c r="H372" s="223">
        <v>376</v>
      </c>
      <c r="I372" s="224">
        <v>35400</v>
      </c>
      <c r="J372" s="225" t="s">
        <v>1787</v>
      </c>
      <c r="K372" s="223" t="s">
        <v>326</v>
      </c>
      <c r="L372" s="226" t="s">
        <v>455</v>
      </c>
      <c r="N372" s="227" t="s">
        <v>208</v>
      </c>
      <c r="O372" s="209" t="s">
        <v>36</v>
      </c>
      <c r="P372" s="228" t="s">
        <v>206</v>
      </c>
      <c r="Q372" s="228" t="str">
        <f t="shared" si="12"/>
        <v>376 , '35400' , '和泉' , 'N' , to_timestamp('2018/01/01 00:00:00' , 'yyyy/MM/dd hh24:mi:ss')</v>
      </c>
      <c r="R372" s="229" t="s">
        <v>207</v>
      </c>
      <c r="S372" s="230"/>
      <c r="T372" s="231" t="b">
        <f t="shared" si="13"/>
        <v>0</v>
      </c>
      <c r="U372" s="231" t="b">
        <f t="shared" si="13"/>
        <v>0</v>
      </c>
      <c r="V372" s="231" t="b">
        <f t="shared" si="13"/>
        <v>0</v>
      </c>
      <c r="W372" s="231" t="b">
        <f t="shared" si="13"/>
        <v>0</v>
      </c>
      <c r="X372" s="231" t="b">
        <f t="shared" si="13"/>
        <v>0</v>
      </c>
      <c r="Y372" s="230"/>
      <c r="Z372" s="231"/>
      <c r="AA372" s="232"/>
      <c r="AB372" s="231"/>
      <c r="AC372" s="231"/>
      <c r="AD372" s="232"/>
    </row>
    <row r="373" spans="8:30">
      <c r="H373" s="223">
        <v>377</v>
      </c>
      <c r="I373" s="224">
        <v>35600</v>
      </c>
      <c r="J373" s="225" t="s">
        <v>1788</v>
      </c>
      <c r="K373" s="223" t="s">
        <v>326</v>
      </c>
      <c r="L373" s="226" t="s">
        <v>455</v>
      </c>
      <c r="N373" s="227" t="s">
        <v>208</v>
      </c>
      <c r="O373" s="209" t="s">
        <v>36</v>
      </c>
      <c r="P373" s="228" t="s">
        <v>206</v>
      </c>
      <c r="Q373" s="228" t="str">
        <f t="shared" si="12"/>
        <v>377 , '35600' , '瀬谷' , 'N' , to_timestamp('2018/01/01 00:00:00' , 'yyyy/MM/dd hh24:mi:ss')</v>
      </c>
      <c r="R373" s="229" t="s">
        <v>207</v>
      </c>
      <c r="S373" s="230"/>
      <c r="T373" s="231" t="b">
        <f t="shared" si="13"/>
        <v>0</v>
      </c>
      <c r="U373" s="231" t="b">
        <f t="shared" si="13"/>
        <v>0</v>
      </c>
      <c r="V373" s="231" t="b">
        <f t="shared" si="13"/>
        <v>0</v>
      </c>
      <c r="W373" s="231" t="b">
        <f t="shared" si="13"/>
        <v>0</v>
      </c>
      <c r="X373" s="231" t="b">
        <f t="shared" si="13"/>
        <v>0</v>
      </c>
      <c r="Y373" s="230"/>
      <c r="Z373" s="231"/>
      <c r="AA373" s="232"/>
      <c r="AB373" s="231"/>
      <c r="AC373" s="231"/>
      <c r="AD373" s="232"/>
    </row>
    <row r="374" spans="8:30">
      <c r="H374" s="223">
        <v>378</v>
      </c>
      <c r="I374" s="224">
        <v>35800</v>
      </c>
      <c r="J374" s="225" t="s">
        <v>1789</v>
      </c>
      <c r="K374" s="223" t="s">
        <v>326</v>
      </c>
      <c r="L374" s="226" t="s">
        <v>455</v>
      </c>
      <c r="N374" s="227" t="s">
        <v>208</v>
      </c>
      <c r="O374" s="209" t="s">
        <v>36</v>
      </c>
      <c r="P374" s="228" t="s">
        <v>206</v>
      </c>
      <c r="Q374" s="228" t="str">
        <f t="shared" si="12"/>
        <v>378 , '35800' , '三ツ境' , 'N' , to_timestamp('2018/01/01 00:00:00' , 'yyyy/MM/dd hh24:mi:ss')</v>
      </c>
      <c r="R374" s="229" t="s">
        <v>207</v>
      </c>
      <c r="S374" s="230"/>
      <c r="T374" s="231" t="b">
        <f t="shared" si="13"/>
        <v>0</v>
      </c>
      <c r="U374" s="231" t="b">
        <f t="shared" si="13"/>
        <v>0</v>
      </c>
      <c r="V374" s="231" t="b">
        <f t="shared" si="13"/>
        <v>0</v>
      </c>
      <c r="W374" s="231" t="b">
        <f t="shared" si="13"/>
        <v>0</v>
      </c>
      <c r="X374" s="231" t="b">
        <f t="shared" si="13"/>
        <v>0</v>
      </c>
      <c r="Y374" s="230"/>
      <c r="Z374" s="231"/>
      <c r="AA374" s="232"/>
      <c r="AB374" s="231"/>
      <c r="AC374" s="231"/>
      <c r="AD374" s="232"/>
    </row>
    <row r="375" spans="8:30">
      <c r="H375" s="223">
        <v>379</v>
      </c>
      <c r="I375" s="224">
        <v>35900</v>
      </c>
      <c r="J375" s="225" t="s">
        <v>1790</v>
      </c>
      <c r="K375" s="223" t="s">
        <v>326</v>
      </c>
      <c r="L375" s="226" t="s">
        <v>455</v>
      </c>
      <c r="N375" s="227" t="s">
        <v>208</v>
      </c>
      <c r="O375" s="209" t="s">
        <v>36</v>
      </c>
      <c r="P375" s="228" t="s">
        <v>206</v>
      </c>
      <c r="Q375" s="228" t="str">
        <f t="shared" si="12"/>
        <v>379 , '35900' , '戸塚' , 'N' , to_timestamp('2018/01/01 00:00:00' , 'yyyy/MM/dd hh24:mi:ss')</v>
      </c>
      <c r="R375" s="229" t="s">
        <v>207</v>
      </c>
      <c r="S375" s="230"/>
      <c r="T375" s="231" t="b">
        <f t="shared" si="13"/>
        <v>0</v>
      </c>
      <c r="U375" s="231" t="b">
        <f t="shared" si="13"/>
        <v>0</v>
      </c>
      <c r="V375" s="231" t="b">
        <f t="shared" si="13"/>
        <v>0</v>
      </c>
      <c r="W375" s="231" t="b">
        <f t="shared" si="13"/>
        <v>0</v>
      </c>
      <c r="X375" s="231" t="b">
        <f t="shared" si="13"/>
        <v>0</v>
      </c>
      <c r="Y375" s="230"/>
      <c r="Z375" s="231"/>
      <c r="AA375" s="232"/>
      <c r="AB375" s="231"/>
      <c r="AC375" s="231"/>
      <c r="AD375" s="232"/>
    </row>
    <row r="376" spans="8:30">
      <c r="H376" s="223">
        <v>380</v>
      </c>
      <c r="I376" s="224">
        <v>35910</v>
      </c>
      <c r="J376" s="225" t="s">
        <v>1233</v>
      </c>
      <c r="K376" s="223" t="s">
        <v>326</v>
      </c>
      <c r="L376" s="226" t="s">
        <v>455</v>
      </c>
      <c r="N376" s="227" t="s">
        <v>208</v>
      </c>
      <c r="O376" s="209" t="s">
        <v>36</v>
      </c>
      <c r="P376" s="228" t="s">
        <v>206</v>
      </c>
      <c r="Q376" s="228" t="str">
        <f t="shared" si="12"/>
        <v>380 , '35910' , '東戸塚駅前住宅ローンセンター' , 'N' , to_timestamp('2018/01/01 00:00:00' , 'yyyy/MM/dd hh24:mi:ss')</v>
      </c>
      <c r="R376" s="229" t="s">
        <v>207</v>
      </c>
      <c r="S376" s="230"/>
      <c r="T376" s="231" t="b">
        <f t="shared" ref="T376:X426" si="14">IF(H376="","",EXACT(H376,Z376))</f>
        <v>0</v>
      </c>
      <c r="U376" s="231" t="b">
        <f t="shared" si="14"/>
        <v>0</v>
      </c>
      <c r="V376" s="231" t="b">
        <f t="shared" si="14"/>
        <v>0</v>
      </c>
      <c r="W376" s="231" t="b">
        <f t="shared" si="14"/>
        <v>0</v>
      </c>
      <c r="X376" s="231" t="b">
        <f t="shared" si="14"/>
        <v>0</v>
      </c>
      <c r="Y376" s="230"/>
      <c r="Z376" s="231"/>
      <c r="AA376" s="232"/>
      <c r="AB376" s="231"/>
      <c r="AC376" s="231"/>
      <c r="AD376" s="232"/>
    </row>
    <row r="377" spans="8:30">
      <c r="H377" s="223">
        <v>381</v>
      </c>
      <c r="I377" s="224">
        <v>36100</v>
      </c>
      <c r="J377" s="225" t="s">
        <v>1791</v>
      </c>
      <c r="K377" s="223" t="s">
        <v>326</v>
      </c>
      <c r="L377" s="226" t="s">
        <v>455</v>
      </c>
      <c r="N377" s="227" t="s">
        <v>208</v>
      </c>
      <c r="O377" s="209" t="s">
        <v>36</v>
      </c>
      <c r="P377" s="228" t="s">
        <v>206</v>
      </c>
      <c r="Q377" s="228" t="str">
        <f t="shared" si="12"/>
        <v>381 , '36100' , '鶴見' , 'N' , to_timestamp('2018/01/01 00:00:00' , 'yyyy/MM/dd hh24:mi:ss')</v>
      </c>
      <c r="R377" s="229" t="s">
        <v>207</v>
      </c>
      <c r="S377" s="230"/>
      <c r="T377" s="231" t="b">
        <f t="shared" si="14"/>
        <v>0</v>
      </c>
      <c r="U377" s="231" t="b">
        <f t="shared" si="14"/>
        <v>0</v>
      </c>
      <c r="V377" s="231" t="b">
        <f t="shared" si="14"/>
        <v>0</v>
      </c>
      <c r="W377" s="231" t="b">
        <f t="shared" si="14"/>
        <v>0</v>
      </c>
      <c r="X377" s="231" t="b">
        <f t="shared" si="14"/>
        <v>0</v>
      </c>
      <c r="Y377" s="230"/>
      <c r="Z377" s="231"/>
      <c r="AA377" s="232"/>
      <c r="AB377" s="231"/>
      <c r="AC377" s="231"/>
      <c r="AD377" s="232"/>
    </row>
    <row r="378" spans="8:30">
      <c r="H378" s="223">
        <v>382</v>
      </c>
      <c r="I378" s="224">
        <v>36300</v>
      </c>
      <c r="J378" s="225" t="s">
        <v>1792</v>
      </c>
      <c r="K378" s="223" t="s">
        <v>326</v>
      </c>
      <c r="L378" s="226" t="s">
        <v>455</v>
      </c>
      <c r="N378" s="227" t="s">
        <v>208</v>
      </c>
      <c r="O378" s="209" t="s">
        <v>36</v>
      </c>
      <c r="P378" s="228" t="s">
        <v>206</v>
      </c>
      <c r="Q378" s="228" t="str">
        <f t="shared" si="12"/>
        <v>382 , '36300' , '鶴見西口' , 'N' , to_timestamp('2018/01/01 00:00:00' , 'yyyy/MM/dd hh24:mi:ss')</v>
      </c>
      <c r="R378" s="229" t="s">
        <v>207</v>
      </c>
      <c r="S378" s="230"/>
      <c r="T378" s="231" t="b">
        <f t="shared" si="14"/>
        <v>0</v>
      </c>
      <c r="U378" s="231" t="b">
        <f t="shared" si="14"/>
        <v>0</v>
      </c>
      <c r="V378" s="231" t="b">
        <f t="shared" si="14"/>
        <v>0</v>
      </c>
      <c r="W378" s="231" t="b">
        <f t="shared" si="14"/>
        <v>0</v>
      </c>
      <c r="X378" s="231" t="b">
        <f t="shared" si="14"/>
        <v>0</v>
      </c>
      <c r="Y378" s="230"/>
      <c r="Z378" s="231"/>
      <c r="AA378" s="232"/>
      <c r="AB378" s="231"/>
      <c r="AC378" s="231"/>
      <c r="AD378" s="232"/>
    </row>
    <row r="379" spans="8:30">
      <c r="H379" s="223">
        <v>383</v>
      </c>
      <c r="I379" s="224">
        <v>36400</v>
      </c>
      <c r="J379" s="225" t="s">
        <v>1793</v>
      </c>
      <c r="K379" s="223" t="s">
        <v>326</v>
      </c>
      <c r="L379" s="226" t="s">
        <v>455</v>
      </c>
      <c r="N379" s="227" t="s">
        <v>208</v>
      </c>
      <c r="O379" s="209" t="s">
        <v>36</v>
      </c>
      <c r="P379" s="228" t="s">
        <v>206</v>
      </c>
      <c r="Q379" s="228" t="str">
        <f t="shared" si="12"/>
        <v>383 , '36400' , '新横浜' , 'N' , to_timestamp('2018/01/01 00:00:00' , 'yyyy/MM/dd hh24:mi:ss')</v>
      </c>
      <c r="R379" s="229" t="s">
        <v>207</v>
      </c>
      <c r="S379" s="230"/>
      <c r="T379" s="231" t="b">
        <f t="shared" si="14"/>
        <v>0</v>
      </c>
      <c r="U379" s="231" t="b">
        <f t="shared" si="14"/>
        <v>0</v>
      </c>
      <c r="V379" s="231" t="b">
        <f t="shared" si="14"/>
        <v>0</v>
      </c>
      <c r="W379" s="231" t="b">
        <f t="shared" si="14"/>
        <v>0</v>
      </c>
      <c r="X379" s="231" t="b">
        <f t="shared" si="14"/>
        <v>0</v>
      </c>
      <c r="Y379" s="230"/>
      <c r="Z379" s="231"/>
      <c r="AA379" s="232"/>
      <c r="AB379" s="231"/>
      <c r="AC379" s="231"/>
      <c r="AD379" s="232"/>
    </row>
    <row r="380" spans="8:30">
      <c r="H380" s="223">
        <v>384</v>
      </c>
      <c r="I380" s="224">
        <v>36500</v>
      </c>
      <c r="J380" s="225" t="s">
        <v>1794</v>
      </c>
      <c r="K380" s="223" t="s">
        <v>326</v>
      </c>
      <c r="L380" s="226" t="s">
        <v>455</v>
      </c>
      <c r="N380" s="227" t="s">
        <v>208</v>
      </c>
      <c r="O380" s="209" t="s">
        <v>36</v>
      </c>
      <c r="P380" s="228" t="s">
        <v>206</v>
      </c>
      <c r="Q380" s="228" t="str">
        <f t="shared" si="12"/>
        <v>384 , '36500' , '十日市場' , 'N' , to_timestamp('2018/01/01 00:00:00' , 'yyyy/MM/dd hh24:mi:ss')</v>
      </c>
      <c r="R380" s="229" t="s">
        <v>207</v>
      </c>
      <c r="S380" s="230"/>
      <c r="T380" s="231" t="b">
        <f t="shared" si="14"/>
        <v>0</v>
      </c>
      <c r="U380" s="231" t="b">
        <f t="shared" si="14"/>
        <v>0</v>
      </c>
      <c r="V380" s="231" t="b">
        <f t="shared" si="14"/>
        <v>0</v>
      </c>
      <c r="W380" s="231" t="b">
        <f t="shared" si="14"/>
        <v>0</v>
      </c>
      <c r="X380" s="231" t="b">
        <f t="shared" si="14"/>
        <v>0</v>
      </c>
      <c r="Y380" s="230"/>
      <c r="Z380" s="231"/>
      <c r="AA380" s="232"/>
      <c r="AB380" s="231"/>
      <c r="AC380" s="231"/>
      <c r="AD380" s="232"/>
    </row>
    <row r="381" spans="8:30">
      <c r="H381" s="223">
        <v>385</v>
      </c>
      <c r="I381" s="224">
        <v>36600</v>
      </c>
      <c r="J381" s="225" t="s">
        <v>1795</v>
      </c>
      <c r="K381" s="223" t="s">
        <v>326</v>
      </c>
      <c r="L381" s="226" t="s">
        <v>455</v>
      </c>
      <c r="N381" s="227" t="s">
        <v>208</v>
      </c>
      <c r="O381" s="209" t="s">
        <v>36</v>
      </c>
      <c r="P381" s="228" t="s">
        <v>206</v>
      </c>
      <c r="Q381" s="228" t="str">
        <f t="shared" si="12"/>
        <v>385 , '36600' , 'あざみ野' , 'N' , to_timestamp('2018/01/01 00:00:00' , 'yyyy/MM/dd hh24:mi:ss')</v>
      </c>
      <c r="R381" s="229" t="s">
        <v>207</v>
      </c>
      <c r="S381" s="230"/>
      <c r="T381" s="231" t="b">
        <f t="shared" si="14"/>
        <v>0</v>
      </c>
      <c r="U381" s="231" t="b">
        <f t="shared" si="14"/>
        <v>0</v>
      </c>
      <c r="V381" s="231" t="b">
        <f t="shared" si="14"/>
        <v>0</v>
      </c>
      <c r="W381" s="231" t="b">
        <f t="shared" si="14"/>
        <v>0</v>
      </c>
      <c r="X381" s="231" t="b">
        <f t="shared" si="14"/>
        <v>0</v>
      </c>
      <c r="Y381" s="230"/>
      <c r="Z381" s="231"/>
      <c r="AA381" s="232"/>
      <c r="AB381" s="231"/>
      <c r="AC381" s="231"/>
      <c r="AD381" s="232"/>
    </row>
    <row r="382" spans="8:30">
      <c r="H382" s="223">
        <v>386</v>
      </c>
      <c r="I382" s="224">
        <v>36700</v>
      </c>
      <c r="J382" s="225" t="s">
        <v>1796</v>
      </c>
      <c r="K382" s="223" t="s">
        <v>326</v>
      </c>
      <c r="L382" s="226" t="s">
        <v>455</v>
      </c>
      <c r="N382" s="227" t="s">
        <v>208</v>
      </c>
      <c r="O382" s="209" t="s">
        <v>36</v>
      </c>
      <c r="P382" s="228" t="s">
        <v>206</v>
      </c>
      <c r="Q382" s="228" t="str">
        <f t="shared" si="12"/>
        <v>386 , '36700' , '緑園都市' , 'N' , to_timestamp('2018/01/01 00:00:00' , 'yyyy/MM/dd hh24:mi:ss')</v>
      </c>
      <c r="R382" s="229" t="s">
        <v>207</v>
      </c>
      <c r="S382" s="230"/>
      <c r="T382" s="231" t="b">
        <f t="shared" si="14"/>
        <v>0</v>
      </c>
      <c r="U382" s="231" t="b">
        <f t="shared" si="14"/>
        <v>0</v>
      </c>
      <c r="V382" s="231" t="b">
        <f t="shared" si="14"/>
        <v>0</v>
      </c>
      <c r="W382" s="231" t="b">
        <f t="shared" si="14"/>
        <v>0</v>
      </c>
      <c r="X382" s="231" t="b">
        <f t="shared" si="14"/>
        <v>0</v>
      </c>
      <c r="Y382" s="230"/>
      <c r="Z382" s="231"/>
      <c r="AA382" s="232"/>
      <c r="AB382" s="231"/>
      <c r="AC382" s="231"/>
      <c r="AD382" s="232"/>
    </row>
    <row r="383" spans="8:30">
      <c r="H383" s="223">
        <v>387</v>
      </c>
      <c r="I383" s="224">
        <v>37100</v>
      </c>
      <c r="J383" s="225" t="s">
        <v>1797</v>
      </c>
      <c r="K383" s="223" t="s">
        <v>326</v>
      </c>
      <c r="L383" s="226" t="s">
        <v>455</v>
      </c>
      <c r="N383" s="227" t="s">
        <v>208</v>
      </c>
      <c r="O383" s="209" t="s">
        <v>36</v>
      </c>
      <c r="P383" s="228" t="s">
        <v>206</v>
      </c>
      <c r="Q383" s="228" t="str">
        <f t="shared" si="12"/>
        <v>387 , '37100' , '六角橋' , 'N' , to_timestamp('2018/01/01 00:00:00' , 'yyyy/MM/dd hh24:mi:ss')</v>
      </c>
      <c r="R383" s="229" t="s">
        <v>207</v>
      </c>
      <c r="S383" s="230"/>
      <c r="T383" s="231" t="b">
        <f t="shared" si="14"/>
        <v>0</v>
      </c>
      <c r="U383" s="231" t="b">
        <f t="shared" si="14"/>
        <v>0</v>
      </c>
      <c r="V383" s="231" t="b">
        <f t="shared" si="14"/>
        <v>0</v>
      </c>
      <c r="W383" s="231" t="b">
        <f t="shared" si="14"/>
        <v>0</v>
      </c>
      <c r="X383" s="231" t="b">
        <f t="shared" si="14"/>
        <v>0</v>
      </c>
      <c r="Y383" s="230"/>
      <c r="Z383" s="231"/>
      <c r="AA383" s="232"/>
      <c r="AB383" s="231"/>
      <c r="AC383" s="231"/>
      <c r="AD383" s="232"/>
    </row>
    <row r="384" spans="8:30">
      <c r="H384" s="223">
        <v>388</v>
      </c>
      <c r="I384" s="224">
        <v>37300</v>
      </c>
      <c r="J384" s="225" t="s">
        <v>1798</v>
      </c>
      <c r="K384" s="223" t="s">
        <v>326</v>
      </c>
      <c r="L384" s="226" t="s">
        <v>455</v>
      </c>
      <c r="N384" s="227" t="s">
        <v>208</v>
      </c>
      <c r="O384" s="209" t="s">
        <v>36</v>
      </c>
      <c r="P384" s="228" t="s">
        <v>206</v>
      </c>
      <c r="Q384" s="228" t="str">
        <f t="shared" si="12"/>
        <v>388 , '37300' , '大口' , 'N' , to_timestamp('2018/01/01 00:00:00' , 'yyyy/MM/dd hh24:mi:ss')</v>
      </c>
      <c r="R384" s="229" t="s">
        <v>207</v>
      </c>
      <c r="S384" s="230"/>
      <c r="T384" s="231" t="b">
        <f t="shared" si="14"/>
        <v>0</v>
      </c>
      <c r="U384" s="231" t="b">
        <f t="shared" si="14"/>
        <v>0</v>
      </c>
      <c r="V384" s="231" t="b">
        <f t="shared" si="14"/>
        <v>0</v>
      </c>
      <c r="W384" s="231" t="b">
        <f t="shared" si="14"/>
        <v>0</v>
      </c>
      <c r="X384" s="231" t="b">
        <f t="shared" si="14"/>
        <v>0</v>
      </c>
      <c r="Y384" s="230"/>
      <c r="Z384" s="231"/>
      <c r="AA384" s="232"/>
      <c r="AB384" s="231"/>
      <c r="AC384" s="231"/>
      <c r="AD384" s="232"/>
    </row>
    <row r="385" spans="8:30">
      <c r="H385" s="223">
        <v>389</v>
      </c>
      <c r="I385" s="224">
        <v>37400</v>
      </c>
      <c r="J385" s="225" t="s">
        <v>1799</v>
      </c>
      <c r="K385" s="223" t="s">
        <v>326</v>
      </c>
      <c r="L385" s="226" t="s">
        <v>455</v>
      </c>
      <c r="N385" s="227" t="s">
        <v>208</v>
      </c>
      <c r="O385" s="209" t="s">
        <v>36</v>
      </c>
      <c r="P385" s="228" t="s">
        <v>206</v>
      </c>
      <c r="Q385" s="228" t="str">
        <f t="shared" si="12"/>
        <v>389 , '37400' , '中央市場' , 'N' , to_timestamp('2018/01/01 00:00:00' , 'yyyy/MM/dd hh24:mi:ss')</v>
      </c>
      <c r="R385" s="229" t="s">
        <v>207</v>
      </c>
      <c r="S385" s="230"/>
      <c r="T385" s="231" t="b">
        <f t="shared" si="14"/>
        <v>0</v>
      </c>
      <c r="U385" s="231" t="b">
        <f t="shared" si="14"/>
        <v>0</v>
      </c>
      <c r="V385" s="231" t="b">
        <f t="shared" si="14"/>
        <v>0</v>
      </c>
      <c r="W385" s="231" t="b">
        <f t="shared" si="14"/>
        <v>0</v>
      </c>
      <c r="X385" s="231" t="b">
        <f t="shared" si="14"/>
        <v>0</v>
      </c>
      <c r="Y385" s="230"/>
      <c r="Z385" s="231"/>
      <c r="AA385" s="232"/>
      <c r="AB385" s="231"/>
      <c r="AC385" s="231"/>
      <c r="AD385" s="232"/>
    </row>
    <row r="386" spans="8:30">
      <c r="H386" s="223">
        <v>390</v>
      </c>
      <c r="I386" s="224">
        <v>37500</v>
      </c>
      <c r="J386" s="225" t="s">
        <v>1800</v>
      </c>
      <c r="K386" s="223" t="s">
        <v>326</v>
      </c>
      <c r="L386" s="226" t="s">
        <v>455</v>
      </c>
      <c r="N386" s="227" t="s">
        <v>208</v>
      </c>
      <c r="O386" s="209" t="s">
        <v>36</v>
      </c>
      <c r="P386" s="228" t="s">
        <v>206</v>
      </c>
      <c r="Q386" s="228" t="str">
        <f t="shared" si="12"/>
        <v>390 , '37500' , '反町' , 'N' , to_timestamp('2018/01/01 00:00:00' , 'yyyy/MM/dd hh24:mi:ss')</v>
      </c>
      <c r="R386" s="229" t="s">
        <v>207</v>
      </c>
      <c r="S386" s="230"/>
      <c r="T386" s="231" t="b">
        <f t="shared" si="14"/>
        <v>0</v>
      </c>
      <c r="U386" s="231" t="b">
        <f t="shared" si="14"/>
        <v>0</v>
      </c>
      <c r="V386" s="231" t="b">
        <f t="shared" si="14"/>
        <v>0</v>
      </c>
      <c r="W386" s="231" t="b">
        <f t="shared" si="14"/>
        <v>0</v>
      </c>
      <c r="X386" s="231" t="b">
        <f t="shared" si="14"/>
        <v>0</v>
      </c>
      <c r="Y386" s="230"/>
      <c r="Z386" s="231"/>
      <c r="AA386" s="232"/>
      <c r="AB386" s="231"/>
      <c r="AC386" s="231"/>
      <c r="AD386" s="232"/>
    </row>
    <row r="387" spans="8:30">
      <c r="H387" s="223">
        <v>391</v>
      </c>
      <c r="I387" s="224">
        <v>37800</v>
      </c>
      <c r="J387" s="225" t="s">
        <v>1801</v>
      </c>
      <c r="K387" s="223" t="s">
        <v>326</v>
      </c>
      <c r="L387" s="226" t="s">
        <v>455</v>
      </c>
      <c r="N387" s="227" t="s">
        <v>208</v>
      </c>
      <c r="O387" s="209" t="s">
        <v>36</v>
      </c>
      <c r="P387" s="228" t="s">
        <v>206</v>
      </c>
      <c r="Q387" s="228" t="str">
        <f t="shared" si="12"/>
        <v>391 , '37800' , '港北ニュータウン南' , 'N' , to_timestamp('2018/01/01 00:00:00' , 'yyyy/MM/dd hh24:mi:ss')</v>
      </c>
      <c r="R387" s="229" t="s">
        <v>207</v>
      </c>
      <c r="S387" s="230"/>
      <c r="T387" s="231" t="b">
        <f t="shared" si="14"/>
        <v>0</v>
      </c>
      <c r="U387" s="231" t="b">
        <f t="shared" si="14"/>
        <v>0</v>
      </c>
      <c r="V387" s="231" t="b">
        <f t="shared" si="14"/>
        <v>0</v>
      </c>
      <c r="W387" s="231" t="b">
        <f t="shared" si="14"/>
        <v>0</v>
      </c>
      <c r="X387" s="231" t="b">
        <f t="shared" si="14"/>
        <v>0</v>
      </c>
      <c r="Y387" s="230"/>
      <c r="Z387" s="231"/>
      <c r="AA387" s="232"/>
      <c r="AB387" s="231"/>
      <c r="AC387" s="231"/>
      <c r="AD387" s="232"/>
    </row>
    <row r="388" spans="8:30">
      <c r="H388" s="223">
        <v>392</v>
      </c>
      <c r="I388" s="224">
        <v>37900</v>
      </c>
      <c r="J388" s="225" t="s">
        <v>1802</v>
      </c>
      <c r="K388" s="223" t="s">
        <v>326</v>
      </c>
      <c r="L388" s="226" t="s">
        <v>455</v>
      </c>
      <c r="N388" s="227" t="s">
        <v>208</v>
      </c>
      <c r="O388" s="209" t="s">
        <v>36</v>
      </c>
      <c r="P388" s="228" t="s">
        <v>206</v>
      </c>
      <c r="Q388" s="228" t="str">
        <f t="shared" ref="Q388:Q451" si="15">H388&amp;" , "&amp;"'"&amp;I388&amp;"'"&amp;" , "&amp;"'"&amp;J388&amp;"'"&amp;" , "&amp;"'"&amp;K388&amp;"'"&amp;" , "&amp;"to_timestamp('"&amp;L388&amp;"'"&amp;" , "&amp;"'yyyy/MM/dd hh24:mi:ss')"</f>
        <v>392 , '37900' , '港北ニュータウン北' , 'N' , to_timestamp('2018/01/01 00:00:00' , 'yyyy/MM/dd hh24:mi:ss')</v>
      </c>
      <c r="R388" s="229" t="s">
        <v>207</v>
      </c>
      <c r="S388" s="230"/>
      <c r="T388" s="231" t="b">
        <f t="shared" si="14"/>
        <v>0</v>
      </c>
      <c r="U388" s="231" t="b">
        <f t="shared" si="14"/>
        <v>0</v>
      </c>
      <c r="V388" s="231" t="b">
        <f t="shared" si="14"/>
        <v>0</v>
      </c>
      <c r="W388" s="231" t="b">
        <f t="shared" si="14"/>
        <v>0</v>
      </c>
      <c r="X388" s="231" t="b">
        <f t="shared" si="14"/>
        <v>0</v>
      </c>
      <c r="Y388" s="230"/>
      <c r="Z388" s="231"/>
      <c r="AA388" s="232"/>
      <c r="AB388" s="231"/>
      <c r="AC388" s="231"/>
      <c r="AD388" s="232"/>
    </row>
    <row r="389" spans="8:30">
      <c r="H389" s="223">
        <v>393</v>
      </c>
      <c r="I389" s="224">
        <v>38000</v>
      </c>
      <c r="J389" s="225" t="s">
        <v>1803</v>
      </c>
      <c r="K389" s="223" t="s">
        <v>326</v>
      </c>
      <c r="L389" s="226" t="s">
        <v>455</v>
      </c>
      <c r="N389" s="227" t="s">
        <v>208</v>
      </c>
      <c r="O389" s="209" t="s">
        <v>36</v>
      </c>
      <c r="P389" s="228" t="s">
        <v>206</v>
      </c>
      <c r="Q389" s="228" t="str">
        <f t="shared" si="15"/>
        <v>393 , '38000' , '仲町台' , 'N' , to_timestamp('2018/01/01 00:00:00' , 'yyyy/MM/dd hh24:mi:ss')</v>
      </c>
      <c r="R389" s="229" t="s">
        <v>207</v>
      </c>
      <c r="S389" s="230"/>
      <c r="T389" s="231" t="b">
        <f t="shared" si="14"/>
        <v>0</v>
      </c>
      <c r="U389" s="231" t="b">
        <f t="shared" si="14"/>
        <v>0</v>
      </c>
      <c r="V389" s="231" t="b">
        <f t="shared" si="14"/>
        <v>0</v>
      </c>
      <c r="W389" s="231" t="b">
        <f t="shared" si="14"/>
        <v>0</v>
      </c>
      <c r="X389" s="231" t="b">
        <f t="shared" si="14"/>
        <v>0</v>
      </c>
      <c r="Y389" s="230"/>
      <c r="Z389" s="231"/>
      <c r="AA389" s="232"/>
      <c r="AB389" s="231"/>
      <c r="AC389" s="231"/>
      <c r="AD389" s="232"/>
    </row>
    <row r="390" spans="8:30">
      <c r="H390" s="223">
        <v>394</v>
      </c>
      <c r="I390" s="224">
        <v>38200</v>
      </c>
      <c r="J390" s="225" t="s">
        <v>1804</v>
      </c>
      <c r="K390" s="223" t="s">
        <v>326</v>
      </c>
      <c r="L390" s="226" t="s">
        <v>455</v>
      </c>
      <c r="N390" s="227" t="s">
        <v>208</v>
      </c>
      <c r="O390" s="209" t="s">
        <v>36</v>
      </c>
      <c r="P390" s="228" t="s">
        <v>206</v>
      </c>
      <c r="Q390" s="228" t="str">
        <f t="shared" si="15"/>
        <v>394 , '38200' , '藤棚' , 'N' , to_timestamp('2018/01/01 00:00:00' , 'yyyy/MM/dd hh24:mi:ss')</v>
      </c>
      <c r="R390" s="229" t="s">
        <v>207</v>
      </c>
      <c r="S390" s="230"/>
      <c r="T390" s="231" t="b">
        <f t="shared" si="14"/>
        <v>0</v>
      </c>
      <c r="U390" s="231" t="b">
        <f t="shared" si="14"/>
        <v>0</v>
      </c>
      <c r="V390" s="231" t="b">
        <f t="shared" si="14"/>
        <v>0</v>
      </c>
      <c r="W390" s="231" t="b">
        <f t="shared" si="14"/>
        <v>0</v>
      </c>
      <c r="X390" s="231" t="b">
        <f t="shared" si="14"/>
        <v>0</v>
      </c>
      <c r="Y390" s="230"/>
      <c r="Z390" s="231"/>
      <c r="AA390" s="232"/>
      <c r="AB390" s="231"/>
      <c r="AC390" s="231"/>
      <c r="AD390" s="232"/>
    </row>
    <row r="391" spans="8:30">
      <c r="H391" s="223">
        <v>395</v>
      </c>
      <c r="I391" s="224">
        <v>38300</v>
      </c>
      <c r="J391" s="225" t="s">
        <v>1805</v>
      </c>
      <c r="K391" s="223" t="s">
        <v>326</v>
      </c>
      <c r="L391" s="226" t="s">
        <v>455</v>
      </c>
      <c r="N391" s="227" t="s">
        <v>208</v>
      </c>
      <c r="O391" s="209" t="s">
        <v>36</v>
      </c>
      <c r="P391" s="228" t="s">
        <v>206</v>
      </c>
      <c r="Q391" s="228" t="str">
        <f t="shared" si="15"/>
        <v>395 , '38300' , '横浜駅前' , 'N' , to_timestamp('2018/01/01 00:00:00' , 'yyyy/MM/dd hh24:mi:ss')</v>
      </c>
      <c r="R391" s="229" t="s">
        <v>207</v>
      </c>
      <c r="S391" s="230"/>
      <c r="T391" s="231" t="b">
        <f t="shared" si="14"/>
        <v>0</v>
      </c>
      <c r="U391" s="231" t="b">
        <f t="shared" si="14"/>
        <v>0</v>
      </c>
      <c r="V391" s="231" t="b">
        <f t="shared" si="14"/>
        <v>0</v>
      </c>
      <c r="W391" s="231" t="b">
        <f t="shared" si="14"/>
        <v>0</v>
      </c>
      <c r="X391" s="231" t="b">
        <f t="shared" si="14"/>
        <v>0</v>
      </c>
      <c r="Y391" s="230"/>
      <c r="Z391" s="231"/>
      <c r="AA391" s="232"/>
      <c r="AB391" s="231"/>
      <c r="AC391" s="231"/>
      <c r="AD391" s="232"/>
    </row>
    <row r="392" spans="8:30">
      <c r="H392" s="223">
        <v>396</v>
      </c>
      <c r="I392" s="224">
        <v>38310</v>
      </c>
      <c r="J392" s="225" t="s">
        <v>1213</v>
      </c>
      <c r="K392" s="223" t="s">
        <v>326</v>
      </c>
      <c r="L392" s="226" t="s">
        <v>455</v>
      </c>
      <c r="N392" s="227" t="s">
        <v>208</v>
      </c>
      <c r="O392" s="209" t="s">
        <v>36</v>
      </c>
      <c r="P392" s="228" t="s">
        <v>206</v>
      </c>
      <c r="Q392" s="228" t="str">
        <f t="shared" si="15"/>
        <v>396 , '38310' , '横浜駅前住宅ローンセンター' , 'N' , to_timestamp('2018/01/01 00:00:00' , 'yyyy/MM/dd hh24:mi:ss')</v>
      </c>
      <c r="R392" s="229" t="s">
        <v>207</v>
      </c>
      <c r="S392" s="230"/>
      <c r="T392" s="231" t="b">
        <f t="shared" si="14"/>
        <v>0</v>
      </c>
      <c r="U392" s="231" t="b">
        <f t="shared" si="14"/>
        <v>0</v>
      </c>
      <c r="V392" s="231" t="b">
        <f t="shared" si="14"/>
        <v>0</v>
      </c>
      <c r="W392" s="231" t="b">
        <f t="shared" si="14"/>
        <v>0</v>
      </c>
      <c r="X392" s="231" t="b">
        <f t="shared" si="14"/>
        <v>0</v>
      </c>
      <c r="Y392" s="230"/>
      <c r="Z392" s="231"/>
      <c r="AA392" s="232"/>
      <c r="AB392" s="231"/>
      <c r="AC392" s="231"/>
      <c r="AD392" s="232"/>
    </row>
    <row r="393" spans="8:30">
      <c r="H393" s="223">
        <v>397</v>
      </c>
      <c r="I393" s="224">
        <v>38400</v>
      </c>
      <c r="J393" s="225" t="s">
        <v>1806</v>
      </c>
      <c r="K393" s="223" t="s">
        <v>326</v>
      </c>
      <c r="L393" s="226" t="s">
        <v>455</v>
      </c>
      <c r="N393" s="227" t="s">
        <v>208</v>
      </c>
      <c r="O393" s="209" t="s">
        <v>36</v>
      </c>
      <c r="P393" s="228" t="s">
        <v>206</v>
      </c>
      <c r="Q393" s="228" t="str">
        <f t="shared" si="15"/>
        <v>397 , '38400' , '鴨居駅前' , 'N' , to_timestamp('2018/01/01 00:00:00' , 'yyyy/MM/dd hh24:mi:ss')</v>
      </c>
      <c r="R393" s="229" t="s">
        <v>207</v>
      </c>
      <c r="S393" s="230"/>
      <c r="T393" s="231" t="b">
        <f t="shared" si="14"/>
        <v>0</v>
      </c>
      <c r="U393" s="231" t="b">
        <f t="shared" si="14"/>
        <v>0</v>
      </c>
      <c r="V393" s="231" t="b">
        <f t="shared" si="14"/>
        <v>0</v>
      </c>
      <c r="W393" s="231" t="b">
        <f t="shared" si="14"/>
        <v>0</v>
      </c>
      <c r="X393" s="231" t="b">
        <f t="shared" si="14"/>
        <v>0</v>
      </c>
      <c r="Y393" s="230"/>
      <c r="Z393" s="231"/>
      <c r="AA393" s="232"/>
      <c r="AB393" s="231"/>
      <c r="AC393" s="231"/>
      <c r="AD393" s="232"/>
    </row>
    <row r="394" spans="8:30">
      <c r="H394" s="223">
        <v>398</v>
      </c>
      <c r="I394" s="224">
        <v>38500</v>
      </c>
      <c r="J394" s="225" t="s">
        <v>1807</v>
      </c>
      <c r="K394" s="223" t="s">
        <v>326</v>
      </c>
      <c r="L394" s="226" t="s">
        <v>455</v>
      </c>
      <c r="N394" s="227" t="s">
        <v>208</v>
      </c>
      <c r="O394" s="209" t="s">
        <v>36</v>
      </c>
      <c r="P394" s="228" t="s">
        <v>206</v>
      </c>
      <c r="Q394" s="228" t="str">
        <f t="shared" si="15"/>
        <v>398 , '38500' , '市が尾' , 'N' , to_timestamp('2018/01/01 00:00:00' , 'yyyy/MM/dd hh24:mi:ss')</v>
      </c>
      <c r="R394" s="229" t="s">
        <v>207</v>
      </c>
      <c r="S394" s="230"/>
      <c r="T394" s="231" t="b">
        <f t="shared" si="14"/>
        <v>0</v>
      </c>
      <c r="U394" s="231" t="b">
        <f t="shared" si="14"/>
        <v>0</v>
      </c>
      <c r="V394" s="231" t="b">
        <f t="shared" si="14"/>
        <v>0</v>
      </c>
      <c r="W394" s="231" t="b">
        <f t="shared" si="14"/>
        <v>0</v>
      </c>
      <c r="X394" s="231" t="b">
        <f t="shared" si="14"/>
        <v>0</v>
      </c>
      <c r="Y394" s="230"/>
      <c r="Z394" s="231"/>
      <c r="AA394" s="232"/>
      <c r="AB394" s="231"/>
      <c r="AC394" s="231"/>
      <c r="AD394" s="232"/>
    </row>
    <row r="395" spans="8:30">
      <c r="H395" s="223">
        <v>399</v>
      </c>
      <c r="I395" s="224">
        <v>38700</v>
      </c>
      <c r="J395" s="225" t="s">
        <v>1808</v>
      </c>
      <c r="K395" s="223" t="s">
        <v>326</v>
      </c>
      <c r="L395" s="226" t="s">
        <v>455</v>
      </c>
      <c r="N395" s="227" t="s">
        <v>208</v>
      </c>
      <c r="O395" s="209" t="s">
        <v>36</v>
      </c>
      <c r="P395" s="228" t="s">
        <v>206</v>
      </c>
      <c r="Q395" s="228" t="str">
        <f t="shared" si="15"/>
        <v>399 , '38700' , '横浜若葉台' , 'N' , to_timestamp('2018/01/01 00:00:00' , 'yyyy/MM/dd hh24:mi:ss')</v>
      </c>
      <c r="R395" s="229" t="s">
        <v>207</v>
      </c>
      <c r="S395" s="230"/>
      <c r="T395" s="231" t="b">
        <f t="shared" si="14"/>
        <v>0</v>
      </c>
      <c r="U395" s="231" t="b">
        <f t="shared" si="14"/>
        <v>0</v>
      </c>
      <c r="V395" s="231" t="b">
        <f t="shared" si="14"/>
        <v>0</v>
      </c>
      <c r="W395" s="231" t="b">
        <f t="shared" si="14"/>
        <v>0</v>
      </c>
      <c r="X395" s="231" t="b">
        <f t="shared" si="14"/>
        <v>0</v>
      </c>
      <c r="Y395" s="230"/>
      <c r="Z395" s="231"/>
      <c r="AA395" s="232"/>
      <c r="AB395" s="231"/>
      <c r="AC395" s="231"/>
      <c r="AD395" s="232"/>
    </row>
    <row r="396" spans="8:30">
      <c r="H396" s="223">
        <v>400</v>
      </c>
      <c r="I396" s="224">
        <v>38800</v>
      </c>
      <c r="J396" s="225" t="s">
        <v>1809</v>
      </c>
      <c r="K396" s="223" t="s">
        <v>326</v>
      </c>
      <c r="L396" s="226" t="s">
        <v>455</v>
      </c>
      <c r="N396" s="227" t="s">
        <v>208</v>
      </c>
      <c r="O396" s="209" t="s">
        <v>36</v>
      </c>
      <c r="P396" s="228" t="s">
        <v>206</v>
      </c>
      <c r="Q396" s="228" t="str">
        <f t="shared" si="15"/>
        <v>400 , '38800' , '青葉台' , 'N' , to_timestamp('2018/01/01 00:00:00' , 'yyyy/MM/dd hh24:mi:ss')</v>
      </c>
      <c r="R396" s="229" t="s">
        <v>207</v>
      </c>
      <c r="S396" s="230"/>
      <c r="T396" s="231" t="b">
        <f t="shared" si="14"/>
        <v>0</v>
      </c>
      <c r="U396" s="231" t="b">
        <f t="shared" si="14"/>
        <v>0</v>
      </c>
      <c r="V396" s="231" t="b">
        <f t="shared" si="14"/>
        <v>0</v>
      </c>
      <c r="W396" s="231" t="b">
        <f t="shared" si="14"/>
        <v>0</v>
      </c>
      <c r="X396" s="231" t="b">
        <f t="shared" si="14"/>
        <v>0</v>
      </c>
      <c r="Y396" s="230"/>
      <c r="Z396" s="231"/>
      <c r="AA396" s="232"/>
      <c r="AB396" s="231"/>
      <c r="AC396" s="231"/>
      <c r="AD396" s="232"/>
    </row>
    <row r="397" spans="8:30">
      <c r="H397" s="223">
        <v>401</v>
      </c>
      <c r="I397" s="224">
        <v>38900</v>
      </c>
      <c r="J397" s="225" t="s">
        <v>1810</v>
      </c>
      <c r="K397" s="223" t="s">
        <v>326</v>
      </c>
      <c r="L397" s="226" t="s">
        <v>455</v>
      </c>
      <c r="N397" s="227" t="s">
        <v>208</v>
      </c>
      <c r="O397" s="209" t="s">
        <v>36</v>
      </c>
      <c r="P397" s="228" t="s">
        <v>206</v>
      </c>
      <c r="Q397" s="228" t="str">
        <f t="shared" si="15"/>
        <v>401 , '38900' , '竹山' , 'N' , to_timestamp('2018/01/01 00:00:00' , 'yyyy/MM/dd hh24:mi:ss')</v>
      </c>
      <c r="R397" s="229" t="s">
        <v>207</v>
      </c>
      <c r="S397" s="230"/>
      <c r="T397" s="231" t="b">
        <f t="shared" si="14"/>
        <v>0</v>
      </c>
      <c r="U397" s="231" t="b">
        <f t="shared" si="14"/>
        <v>0</v>
      </c>
      <c r="V397" s="231" t="b">
        <f t="shared" si="14"/>
        <v>0</v>
      </c>
      <c r="W397" s="231" t="b">
        <f t="shared" si="14"/>
        <v>0</v>
      </c>
      <c r="X397" s="231" t="b">
        <f t="shared" si="14"/>
        <v>0</v>
      </c>
      <c r="Y397" s="230"/>
      <c r="Z397" s="231"/>
      <c r="AA397" s="232"/>
      <c r="AB397" s="231"/>
      <c r="AC397" s="231"/>
      <c r="AD397" s="232"/>
    </row>
    <row r="398" spans="8:30">
      <c r="H398" s="223">
        <v>402</v>
      </c>
      <c r="I398" s="224">
        <v>39100</v>
      </c>
      <c r="J398" s="225" t="s">
        <v>1811</v>
      </c>
      <c r="K398" s="223" t="s">
        <v>326</v>
      </c>
      <c r="L398" s="226" t="s">
        <v>455</v>
      </c>
      <c r="N398" s="227" t="s">
        <v>208</v>
      </c>
      <c r="O398" s="209" t="s">
        <v>36</v>
      </c>
      <c r="P398" s="228" t="s">
        <v>206</v>
      </c>
      <c r="Q398" s="228" t="str">
        <f t="shared" si="15"/>
        <v>402 , '39100' , '中山' , 'N' , to_timestamp('2018/01/01 00:00:00' , 'yyyy/MM/dd hh24:mi:ss')</v>
      </c>
      <c r="R398" s="229" t="s">
        <v>207</v>
      </c>
      <c r="S398" s="230"/>
      <c r="T398" s="231" t="b">
        <f t="shared" si="14"/>
        <v>0</v>
      </c>
      <c r="U398" s="231" t="b">
        <f t="shared" si="14"/>
        <v>0</v>
      </c>
      <c r="V398" s="231" t="b">
        <f t="shared" si="14"/>
        <v>0</v>
      </c>
      <c r="W398" s="231" t="b">
        <f t="shared" si="14"/>
        <v>0</v>
      </c>
      <c r="X398" s="231" t="b">
        <f t="shared" si="14"/>
        <v>0</v>
      </c>
      <c r="Y398" s="230"/>
      <c r="Z398" s="231"/>
      <c r="AA398" s="232"/>
      <c r="AB398" s="231"/>
      <c r="AC398" s="231"/>
      <c r="AD398" s="232"/>
    </row>
    <row r="399" spans="8:30">
      <c r="H399" s="223">
        <v>403</v>
      </c>
      <c r="I399" s="224">
        <v>39200</v>
      </c>
      <c r="J399" s="225" t="s">
        <v>1812</v>
      </c>
      <c r="K399" s="223" t="s">
        <v>326</v>
      </c>
      <c r="L399" s="226" t="s">
        <v>455</v>
      </c>
      <c r="N399" s="227" t="s">
        <v>208</v>
      </c>
      <c r="O399" s="209" t="s">
        <v>36</v>
      </c>
      <c r="P399" s="228" t="s">
        <v>206</v>
      </c>
      <c r="Q399" s="228" t="str">
        <f t="shared" si="15"/>
        <v>403 , '39200' , '妙蓮寺' , 'N' , to_timestamp('2018/01/01 00:00:00' , 'yyyy/MM/dd hh24:mi:ss')</v>
      </c>
      <c r="R399" s="229" t="s">
        <v>207</v>
      </c>
      <c r="S399" s="230"/>
      <c r="T399" s="231" t="b">
        <f t="shared" si="14"/>
        <v>0</v>
      </c>
      <c r="U399" s="231" t="b">
        <f t="shared" si="14"/>
        <v>0</v>
      </c>
      <c r="V399" s="231" t="b">
        <f t="shared" si="14"/>
        <v>0</v>
      </c>
      <c r="W399" s="231" t="b">
        <f t="shared" si="14"/>
        <v>0</v>
      </c>
      <c r="X399" s="231" t="b">
        <f t="shared" si="14"/>
        <v>0</v>
      </c>
      <c r="Y399" s="230"/>
      <c r="Z399" s="231"/>
      <c r="AA399" s="232"/>
      <c r="AB399" s="231"/>
      <c r="AC399" s="231"/>
      <c r="AD399" s="232"/>
    </row>
    <row r="400" spans="8:30">
      <c r="H400" s="223">
        <v>404</v>
      </c>
      <c r="I400" s="224">
        <v>39300</v>
      </c>
      <c r="J400" s="225" t="s">
        <v>1813</v>
      </c>
      <c r="K400" s="223" t="s">
        <v>326</v>
      </c>
      <c r="L400" s="226" t="s">
        <v>455</v>
      </c>
      <c r="N400" s="227" t="s">
        <v>208</v>
      </c>
      <c r="O400" s="209" t="s">
        <v>36</v>
      </c>
      <c r="P400" s="228" t="s">
        <v>206</v>
      </c>
      <c r="Q400" s="228" t="str">
        <f t="shared" si="15"/>
        <v>404 , '39300' , '綱島' , 'N' , to_timestamp('2018/01/01 00:00:00' , 'yyyy/MM/dd hh24:mi:ss')</v>
      </c>
      <c r="R400" s="229" t="s">
        <v>207</v>
      </c>
      <c r="S400" s="230"/>
      <c r="T400" s="231" t="b">
        <f t="shared" si="14"/>
        <v>0</v>
      </c>
      <c r="U400" s="231" t="b">
        <f t="shared" si="14"/>
        <v>0</v>
      </c>
      <c r="V400" s="231" t="b">
        <f t="shared" si="14"/>
        <v>0</v>
      </c>
      <c r="W400" s="231" t="b">
        <f t="shared" si="14"/>
        <v>0</v>
      </c>
      <c r="X400" s="231" t="b">
        <f t="shared" si="14"/>
        <v>0</v>
      </c>
      <c r="Y400" s="230"/>
      <c r="Z400" s="231"/>
      <c r="AA400" s="232"/>
      <c r="AB400" s="231"/>
      <c r="AC400" s="231"/>
      <c r="AD400" s="232"/>
    </row>
    <row r="401" spans="8:30">
      <c r="H401" s="223">
        <v>405</v>
      </c>
      <c r="I401" s="224">
        <v>39310</v>
      </c>
      <c r="J401" s="225" t="s">
        <v>1241</v>
      </c>
      <c r="K401" s="223" t="s">
        <v>326</v>
      </c>
      <c r="L401" s="226" t="s">
        <v>455</v>
      </c>
      <c r="N401" s="227" t="s">
        <v>208</v>
      </c>
      <c r="O401" s="209" t="s">
        <v>36</v>
      </c>
      <c r="P401" s="228" t="s">
        <v>206</v>
      </c>
      <c r="Q401" s="228" t="str">
        <f t="shared" si="15"/>
        <v>405 , '39310' , '綱島住宅ローンセンター' , 'N' , to_timestamp('2018/01/01 00:00:00' , 'yyyy/MM/dd hh24:mi:ss')</v>
      </c>
      <c r="R401" s="229" t="s">
        <v>207</v>
      </c>
      <c r="S401" s="230"/>
      <c r="T401" s="231" t="b">
        <f t="shared" si="14"/>
        <v>0</v>
      </c>
      <c r="U401" s="231" t="b">
        <f t="shared" si="14"/>
        <v>0</v>
      </c>
      <c r="V401" s="231" t="b">
        <f t="shared" si="14"/>
        <v>0</v>
      </c>
      <c r="W401" s="231" t="b">
        <f t="shared" si="14"/>
        <v>0</v>
      </c>
      <c r="X401" s="231" t="b">
        <f t="shared" si="14"/>
        <v>0</v>
      </c>
      <c r="Y401" s="230"/>
      <c r="Z401" s="231"/>
      <c r="AA401" s="232"/>
      <c r="AB401" s="231"/>
      <c r="AC401" s="231"/>
      <c r="AD401" s="232"/>
    </row>
    <row r="402" spans="8:30">
      <c r="H402" s="223">
        <v>406</v>
      </c>
      <c r="I402" s="224">
        <v>39400</v>
      </c>
      <c r="J402" s="225" t="s">
        <v>1814</v>
      </c>
      <c r="K402" s="223" t="s">
        <v>326</v>
      </c>
      <c r="L402" s="226" t="s">
        <v>455</v>
      </c>
      <c r="N402" s="227" t="s">
        <v>208</v>
      </c>
      <c r="O402" s="209" t="s">
        <v>36</v>
      </c>
      <c r="P402" s="228" t="s">
        <v>206</v>
      </c>
      <c r="Q402" s="228" t="str">
        <f t="shared" si="15"/>
        <v>406 , '39400' , '日吉' , 'N' , to_timestamp('2018/01/01 00:00:00' , 'yyyy/MM/dd hh24:mi:ss')</v>
      </c>
      <c r="R402" s="229" t="s">
        <v>207</v>
      </c>
      <c r="S402" s="230"/>
      <c r="T402" s="231" t="b">
        <f t="shared" si="14"/>
        <v>0</v>
      </c>
      <c r="U402" s="231" t="b">
        <f t="shared" si="14"/>
        <v>0</v>
      </c>
      <c r="V402" s="231" t="b">
        <f t="shared" si="14"/>
        <v>0</v>
      </c>
      <c r="W402" s="231" t="b">
        <f t="shared" si="14"/>
        <v>0</v>
      </c>
      <c r="X402" s="231" t="b">
        <f t="shared" si="14"/>
        <v>0</v>
      </c>
      <c r="Y402" s="230"/>
      <c r="Z402" s="231"/>
      <c r="AA402" s="232"/>
      <c r="AB402" s="231"/>
      <c r="AC402" s="231"/>
      <c r="AD402" s="232"/>
    </row>
    <row r="403" spans="8:30">
      <c r="H403" s="223">
        <v>407</v>
      </c>
      <c r="I403" s="224">
        <v>39500</v>
      </c>
      <c r="J403" s="225" t="s">
        <v>1815</v>
      </c>
      <c r="K403" s="223" t="s">
        <v>326</v>
      </c>
      <c r="L403" s="226" t="s">
        <v>455</v>
      </c>
      <c r="N403" s="227" t="s">
        <v>208</v>
      </c>
      <c r="O403" s="209" t="s">
        <v>36</v>
      </c>
      <c r="P403" s="228" t="s">
        <v>206</v>
      </c>
      <c r="Q403" s="228" t="str">
        <f t="shared" si="15"/>
        <v>407 , '39500' , '菊名' , 'N' , to_timestamp('2018/01/01 00:00:00' , 'yyyy/MM/dd hh24:mi:ss')</v>
      </c>
      <c r="R403" s="229" t="s">
        <v>207</v>
      </c>
      <c r="S403" s="230"/>
      <c r="T403" s="231" t="b">
        <f t="shared" si="14"/>
        <v>0</v>
      </c>
      <c r="U403" s="231" t="b">
        <f t="shared" si="14"/>
        <v>0</v>
      </c>
      <c r="V403" s="231" t="b">
        <f t="shared" si="14"/>
        <v>0</v>
      </c>
      <c r="W403" s="231" t="b">
        <f t="shared" si="14"/>
        <v>0</v>
      </c>
      <c r="X403" s="231" t="b">
        <f t="shared" si="14"/>
        <v>0</v>
      </c>
      <c r="Y403" s="230"/>
      <c r="Z403" s="231"/>
      <c r="AA403" s="232"/>
      <c r="AB403" s="231"/>
      <c r="AC403" s="231"/>
      <c r="AD403" s="232"/>
    </row>
    <row r="404" spans="8:30">
      <c r="H404" s="223">
        <v>408</v>
      </c>
      <c r="I404" s="224">
        <v>39600</v>
      </c>
      <c r="J404" s="225" t="s">
        <v>1816</v>
      </c>
      <c r="K404" s="223" t="s">
        <v>326</v>
      </c>
      <c r="L404" s="226" t="s">
        <v>455</v>
      </c>
      <c r="N404" s="227" t="s">
        <v>208</v>
      </c>
      <c r="O404" s="209" t="s">
        <v>36</v>
      </c>
      <c r="P404" s="228" t="s">
        <v>206</v>
      </c>
      <c r="Q404" s="228" t="str">
        <f t="shared" si="15"/>
        <v>408 , '39600' , '長津田' , 'N' , to_timestamp('2018/01/01 00:00:00' , 'yyyy/MM/dd hh24:mi:ss')</v>
      </c>
      <c r="R404" s="229" t="s">
        <v>207</v>
      </c>
      <c r="S404" s="230"/>
      <c r="T404" s="231" t="b">
        <f t="shared" si="14"/>
        <v>0</v>
      </c>
      <c r="U404" s="231" t="b">
        <f t="shared" si="14"/>
        <v>0</v>
      </c>
      <c r="V404" s="231" t="b">
        <f t="shared" si="14"/>
        <v>0</v>
      </c>
      <c r="W404" s="231" t="b">
        <f t="shared" si="14"/>
        <v>0</v>
      </c>
      <c r="X404" s="231" t="b">
        <f t="shared" si="14"/>
        <v>0</v>
      </c>
      <c r="Y404" s="230"/>
      <c r="Z404" s="231"/>
      <c r="AA404" s="232"/>
      <c r="AB404" s="231"/>
      <c r="AC404" s="231"/>
      <c r="AD404" s="232"/>
    </row>
    <row r="405" spans="8:30">
      <c r="H405" s="223">
        <v>409</v>
      </c>
      <c r="I405" s="224">
        <v>39700</v>
      </c>
      <c r="J405" s="225" t="s">
        <v>1817</v>
      </c>
      <c r="K405" s="223" t="s">
        <v>326</v>
      </c>
      <c r="L405" s="226" t="s">
        <v>455</v>
      </c>
      <c r="N405" s="227" t="s">
        <v>208</v>
      </c>
      <c r="O405" s="209" t="s">
        <v>36</v>
      </c>
      <c r="P405" s="228" t="s">
        <v>206</v>
      </c>
      <c r="Q405" s="228" t="str">
        <f t="shared" si="15"/>
        <v>409 , '39700' , 'たまプラーザ' , 'N' , to_timestamp('2018/01/01 00:00:00' , 'yyyy/MM/dd hh24:mi:ss')</v>
      </c>
      <c r="R405" s="229" t="s">
        <v>207</v>
      </c>
      <c r="S405" s="230"/>
      <c r="T405" s="231" t="b">
        <f t="shared" si="14"/>
        <v>0</v>
      </c>
      <c r="U405" s="231" t="b">
        <f t="shared" si="14"/>
        <v>0</v>
      </c>
      <c r="V405" s="231" t="b">
        <f t="shared" si="14"/>
        <v>0</v>
      </c>
      <c r="W405" s="231" t="b">
        <f t="shared" si="14"/>
        <v>0</v>
      </c>
      <c r="X405" s="231" t="b">
        <f t="shared" si="14"/>
        <v>0</v>
      </c>
      <c r="Y405" s="230"/>
      <c r="Z405" s="231"/>
      <c r="AA405" s="232"/>
      <c r="AB405" s="231"/>
      <c r="AC405" s="231"/>
      <c r="AD405" s="232"/>
    </row>
    <row r="406" spans="8:30">
      <c r="H406" s="223">
        <v>410</v>
      </c>
      <c r="I406" s="224">
        <v>39710</v>
      </c>
      <c r="J406" s="225" t="s">
        <v>1219</v>
      </c>
      <c r="K406" s="223" t="s">
        <v>326</v>
      </c>
      <c r="L406" s="226" t="s">
        <v>455</v>
      </c>
      <c r="N406" s="227" t="s">
        <v>208</v>
      </c>
      <c r="O406" s="209" t="s">
        <v>36</v>
      </c>
      <c r="P406" s="228" t="s">
        <v>206</v>
      </c>
      <c r="Q406" s="228" t="str">
        <f t="shared" si="15"/>
        <v>410 , '39710' , 'あざみ野住宅ローンセンター' , 'N' , to_timestamp('2018/01/01 00:00:00' , 'yyyy/MM/dd hh24:mi:ss')</v>
      </c>
      <c r="R406" s="229" t="s">
        <v>207</v>
      </c>
      <c r="S406" s="230"/>
      <c r="T406" s="231" t="b">
        <f t="shared" si="14"/>
        <v>0</v>
      </c>
      <c r="U406" s="231" t="b">
        <f t="shared" si="14"/>
        <v>0</v>
      </c>
      <c r="V406" s="231" t="b">
        <f t="shared" si="14"/>
        <v>0</v>
      </c>
      <c r="W406" s="231" t="b">
        <f t="shared" si="14"/>
        <v>0</v>
      </c>
      <c r="X406" s="231" t="b">
        <f t="shared" si="14"/>
        <v>0</v>
      </c>
      <c r="Y406" s="230"/>
      <c r="Z406" s="231"/>
      <c r="AA406" s="232"/>
      <c r="AB406" s="231"/>
      <c r="AC406" s="231"/>
      <c r="AD406" s="232"/>
    </row>
    <row r="407" spans="8:30">
      <c r="H407" s="223">
        <v>411</v>
      </c>
      <c r="I407" s="224">
        <v>39800</v>
      </c>
      <c r="J407" s="225" t="s">
        <v>1818</v>
      </c>
      <c r="K407" s="223" t="s">
        <v>326</v>
      </c>
      <c r="L407" s="226" t="s">
        <v>455</v>
      </c>
      <c r="N407" s="227" t="s">
        <v>208</v>
      </c>
      <c r="O407" s="209" t="s">
        <v>36</v>
      </c>
      <c r="P407" s="228" t="s">
        <v>206</v>
      </c>
      <c r="Q407" s="228" t="str">
        <f t="shared" si="15"/>
        <v>411 , '39800' , '大倉山' , 'N' , to_timestamp('2018/01/01 00:00:00' , 'yyyy/MM/dd hh24:mi:ss')</v>
      </c>
      <c r="R407" s="229" t="s">
        <v>207</v>
      </c>
      <c r="S407" s="230"/>
      <c r="T407" s="231" t="b">
        <f t="shared" si="14"/>
        <v>0</v>
      </c>
      <c r="U407" s="231" t="b">
        <f t="shared" si="14"/>
        <v>0</v>
      </c>
      <c r="V407" s="231" t="b">
        <f t="shared" si="14"/>
        <v>0</v>
      </c>
      <c r="W407" s="231" t="b">
        <f t="shared" si="14"/>
        <v>0</v>
      </c>
      <c r="X407" s="231" t="b">
        <f t="shared" si="14"/>
        <v>0</v>
      </c>
      <c r="Y407" s="230"/>
      <c r="Z407" s="231"/>
      <c r="AA407" s="232"/>
      <c r="AB407" s="231"/>
      <c r="AC407" s="231"/>
      <c r="AD407" s="232"/>
    </row>
    <row r="408" spans="8:30">
      <c r="H408" s="223">
        <v>412</v>
      </c>
      <c r="I408" s="224">
        <v>41100</v>
      </c>
      <c r="J408" s="225" t="s">
        <v>1819</v>
      </c>
      <c r="K408" s="223" t="s">
        <v>326</v>
      </c>
      <c r="L408" s="226" t="s">
        <v>455</v>
      </c>
      <c r="N408" s="227" t="s">
        <v>208</v>
      </c>
      <c r="O408" s="209" t="s">
        <v>36</v>
      </c>
      <c r="P408" s="228" t="s">
        <v>206</v>
      </c>
      <c r="Q408" s="228" t="str">
        <f t="shared" si="15"/>
        <v>412 , '41100' , '渕野辺' , 'N' , to_timestamp('2018/01/01 00:00:00' , 'yyyy/MM/dd hh24:mi:ss')</v>
      </c>
      <c r="R408" s="229" t="s">
        <v>207</v>
      </c>
      <c r="S408" s="230"/>
      <c r="T408" s="231" t="b">
        <f t="shared" si="14"/>
        <v>0</v>
      </c>
      <c r="U408" s="231" t="b">
        <f t="shared" si="14"/>
        <v>0</v>
      </c>
      <c r="V408" s="231" t="b">
        <f t="shared" si="14"/>
        <v>0</v>
      </c>
      <c r="W408" s="231" t="b">
        <f t="shared" si="14"/>
        <v>0</v>
      </c>
      <c r="X408" s="231" t="b">
        <f t="shared" si="14"/>
        <v>0</v>
      </c>
      <c r="Y408" s="230"/>
      <c r="Z408" s="231"/>
      <c r="AA408" s="232"/>
      <c r="AB408" s="231"/>
      <c r="AC408" s="231"/>
      <c r="AD408" s="232"/>
    </row>
    <row r="409" spans="8:30">
      <c r="H409" s="223">
        <v>413</v>
      </c>
      <c r="I409" s="224">
        <v>41200</v>
      </c>
      <c r="J409" s="225" t="s">
        <v>1820</v>
      </c>
      <c r="K409" s="223" t="s">
        <v>326</v>
      </c>
      <c r="L409" s="226" t="s">
        <v>455</v>
      </c>
      <c r="N409" s="227" t="s">
        <v>208</v>
      </c>
      <c r="O409" s="209" t="s">
        <v>36</v>
      </c>
      <c r="P409" s="228" t="s">
        <v>206</v>
      </c>
      <c r="Q409" s="228" t="str">
        <f t="shared" si="15"/>
        <v>413 , '41200' , '上溝' , 'N' , to_timestamp('2018/01/01 00:00:00' , 'yyyy/MM/dd hh24:mi:ss')</v>
      </c>
      <c r="R409" s="229" t="s">
        <v>207</v>
      </c>
      <c r="S409" s="230"/>
      <c r="T409" s="231" t="b">
        <f t="shared" si="14"/>
        <v>0</v>
      </c>
      <c r="U409" s="231" t="b">
        <f t="shared" si="14"/>
        <v>0</v>
      </c>
      <c r="V409" s="231" t="b">
        <f t="shared" si="14"/>
        <v>0</v>
      </c>
      <c r="W409" s="231" t="b">
        <f t="shared" si="14"/>
        <v>0</v>
      </c>
      <c r="X409" s="231" t="b">
        <f t="shared" si="14"/>
        <v>0</v>
      </c>
      <c r="Y409" s="230"/>
      <c r="Z409" s="231"/>
      <c r="AA409" s="232"/>
      <c r="AB409" s="231"/>
      <c r="AC409" s="231"/>
      <c r="AD409" s="232"/>
    </row>
    <row r="410" spans="8:30">
      <c r="H410" s="223">
        <v>414</v>
      </c>
      <c r="I410" s="224">
        <v>41300</v>
      </c>
      <c r="J410" s="225" t="s">
        <v>1821</v>
      </c>
      <c r="K410" s="223" t="s">
        <v>326</v>
      </c>
      <c r="L410" s="226" t="s">
        <v>455</v>
      </c>
      <c r="N410" s="227" t="s">
        <v>208</v>
      </c>
      <c r="O410" s="209" t="s">
        <v>36</v>
      </c>
      <c r="P410" s="228" t="s">
        <v>206</v>
      </c>
      <c r="Q410" s="228" t="str">
        <f t="shared" si="15"/>
        <v>414 , '41300' , '橋本' , 'N' , to_timestamp('2018/01/01 00:00:00' , 'yyyy/MM/dd hh24:mi:ss')</v>
      </c>
      <c r="R410" s="229" t="s">
        <v>207</v>
      </c>
      <c r="S410" s="230"/>
      <c r="T410" s="231" t="b">
        <f t="shared" si="14"/>
        <v>0</v>
      </c>
      <c r="U410" s="231" t="b">
        <f t="shared" si="14"/>
        <v>0</v>
      </c>
      <c r="V410" s="231" t="b">
        <f t="shared" si="14"/>
        <v>0</v>
      </c>
      <c r="W410" s="231" t="b">
        <f t="shared" si="14"/>
        <v>0</v>
      </c>
      <c r="X410" s="231" t="b">
        <f t="shared" si="14"/>
        <v>0</v>
      </c>
      <c r="Y410" s="230"/>
      <c r="Z410" s="231"/>
      <c r="AA410" s="232"/>
      <c r="AB410" s="231"/>
      <c r="AC410" s="231"/>
      <c r="AD410" s="232"/>
    </row>
    <row r="411" spans="8:30">
      <c r="H411" s="223">
        <v>415</v>
      </c>
      <c r="I411" s="224">
        <v>41400</v>
      </c>
      <c r="J411" s="225" t="s">
        <v>1822</v>
      </c>
      <c r="K411" s="223" t="s">
        <v>326</v>
      </c>
      <c r="L411" s="226" t="s">
        <v>455</v>
      </c>
      <c r="N411" s="227" t="s">
        <v>208</v>
      </c>
      <c r="O411" s="209" t="s">
        <v>36</v>
      </c>
      <c r="P411" s="228" t="s">
        <v>206</v>
      </c>
      <c r="Q411" s="228" t="str">
        <f t="shared" si="15"/>
        <v>415 , '41400' , '相模大野' , 'N' , to_timestamp('2018/01/01 00:00:00' , 'yyyy/MM/dd hh24:mi:ss')</v>
      </c>
      <c r="R411" s="229" t="s">
        <v>207</v>
      </c>
      <c r="S411" s="230"/>
      <c r="T411" s="231" t="b">
        <f t="shared" si="14"/>
        <v>0</v>
      </c>
      <c r="U411" s="231" t="b">
        <f t="shared" si="14"/>
        <v>0</v>
      </c>
      <c r="V411" s="231" t="b">
        <f t="shared" si="14"/>
        <v>0</v>
      </c>
      <c r="W411" s="231" t="b">
        <f t="shared" si="14"/>
        <v>0</v>
      </c>
      <c r="X411" s="231" t="b">
        <f t="shared" si="14"/>
        <v>0</v>
      </c>
      <c r="Y411" s="230"/>
      <c r="Z411" s="231"/>
      <c r="AA411" s="232"/>
      <c r="AB411" s="231"/>
      <c r="AC411" s="231"/>
      <c r="AD411" s="232"/>
    </row>
    <row r="412" spans="8:30">
      <c r="H412" s="223">
        <v>416</v>
      </c>
      <c r="I412" s="224">
        <v>41500</v>
      </c>
      <c r="J412" s="225" t="s">
        <v>1823</v>
      </c>
      <c r="K412" s="223" t="s">
        <v>326</v>
      </c>
      <c r="L412" s="226" t="s">
        <v>455</v>
      </c>
      <c r="N412" s="227" t="s">
        <v>208</v>
      </c>
      <c r="O412" s="209" t="s">
        <v>36</v>
      </c>
      <c r="P412" s="228" t="s">
        <v>206</v>
      </c>
      <c r="Q412" s="228" t="str">
        <f t="shared" si="15"/>
        <v>416 , '41500' , '相模原駅前' , 'N' , to_timestamp('2018/01/01 00:00:00' , 'yyyy/MM/dd hh24:mi:ss')</v>
      </c>
      <c r="R412" s="229" t="s">
        <v>207</v>
      </c>
      <c r="S412" s="230"/>
      <c r="T412" s="231" t="b">
        <f t="shared" si="14"/>
        <v>0</v>
      </c>
      <c r="U412" s="231" t="b">
        <f t="shared" si="14"/>
        <v>0</v>
      </c>
      <c r="V412" s="231" t="b">
        <f t="shared" si="14"/>
        <v>0</v>
      </c>
      <c r="W412" s="231" t="b">
        <f t="shared" si="14"/>
        <v>0</v>
      </c>
      <c r="X412" s="231" t="b">
        <f t="shared" si="14"/>
        <v>0</v>
      </c>
      <c r="Y412" s="230"/>
      <c r="Z412" s="231"/>
      <c r="AA412" s="232"/>
      <c r="AB412" s="231"/>
      <c r="AC412" s="231"/>
      <c r="AD412" s="232"/>
    </row>
    <row r="413" spans="8:30">
      <c r="H413" s="223">
        <v>417</v>
      </c>
      <c r="I413" s="224">
        <v>41510</v>
      </c>
      <c r="J413" s="225" t="s">
        <v>1231</v>
      </c>
      <c r="K413" s="223" t="s">
        <v>326</v>
      </c>
      <c r="L413" s="226" t="s">
        <v>455</v>
      </c>
      <c r="N413" s="227" t="s">
        <v>208</v>
      </c>
      <c r="O413" s="209" t="s">
        <v>36</v>
      </c>
      <c r="P413" s="228" t="s">
        <v>206</v>
      </c>
      <c r="Q413" s="228" t="str">
        <f t="shared" si="15"/>
        <v>417 , '41510' , '相模原駅前住宅ローンセンター' , 'N' , to_timestamp('2018/01/01 00:00:00' , 'yyyy/MM/dd hh24:mi:ss')</v>
      </c>
      <c r="R413" s="229" t="s">
        <v>207</v>
      </c>
      <c r="S413" s="230"/>
      <c r="T413" s="231" t="b">
        <f t="shared" si="14"/>
        <v>0</v>
      </c>
      <c r="U413" s="231" t="b">
        <f t="shared" si="14"/>
        <v>0</v>
      </c>
      <c r="V413" s="231" t="b">
        <f t="shared" si="14"/>
        <v>0</v>
      </c>
      <c r="W413" s="231" t="b">
        <f t="shared" si="14"/>
        <v>0</v>
      </c>
      <c r="X413" s="231" t="b">
        <f t="shared" si="14"/>
        <v>0</v>
      </c>
      <c r="Y413" s="230"/>
      <c r="Z413" s="231"/>
      <c r="AA413" s="232"/>
      <c r="AB413" s="231"/>
      <c r="AC413" s="231"/>
      <c r="AD413" s="232"/>
    </row>
    <row r="414" spans="8:30">
      <c r="H414" s="223">
        <v>418</v>
      </c>
      <c r="I414" s="224">
        <v>41700</v>
      </c>
      <c r="J414" s="225" t="s">
        <v>1824</v>
      </c>
      <c r="K414" s="223" t="s">
        <v>326</v>
      </c>
      <c r="L414" s="226" t="s">
        <v>455</v>
      </c>
      <c r="N414" s="227" t="s">
        <v>208</v>
      </c>
      <c r="O414" s="209" t="s">
        <v>36</v>
      </c>
      <c r="P414" s="228" t="s">
        <v>206</v>
      </c>
      <c r="Q414" s="228" t="str">
        <f t="shared" si="15"/>
        <v>418 , '41700' , '古淵' , 'N' , to_timestamp('2018/01/01 00:00:00' , 'yyyy/MM/dd hh24:mi:ss')</v>
      </c>
      <c r="R414" s="229" t="s">
        <v>207</v>
      </c>
      <c r="S414" s="230"/>
      <c r="T414" s="231" t="b">
        <f t="shared" si="14"/>
        <v>0</v>
      </c>
      <c r="U414" s="231" t="b">
        <f t="shared" si="14"/>
        <v>0</v>
      </c>
      <c r="V414" s="231" t="b">
        <f t="shared" si="14"/>
        <v>0</v>
      </c>
      <c r="W414" s="231" t="b">
        <f t="shared" si="14"/>
        <v>0</v>
      </c>
      <c r="X414" s="231" t="b">
        <f t="shared" si="14"/>
        <v>0</v>
      </c>
      <c r="Y414" s="230"/>
      <c r="Z414" s="231"/>
      <c r="AA414" s="232"/>
      <c r="AB414" s="231"/>
      <c r="AC414" s="231"/>
      <c r="AD414" s="232"/>
    </row>
    <row r="415" spans="8:30">
      <c r="H415" s="223">
        <v>419</v>
      </c>
      <c r="I415" s="224">
        <v>42100</v>
      </c>
      <c r="J415" s="225" t="s">
        <v>1825</v>
      </c>
      <c r="K415" s="223" t="s">
        <v>326</v>
      </c>
      <c r="L415" s="226" t="s">
        <v>455</v>
      </c>
      <c r="N415" s="227" t="s">
        <v>208</v>
      </c>
      <c r="O415" s="209" t="s">
        <v>36</v>
      </c>
      <c r="P415" s="228" t="s">
        <v>206</v>
      </c>
      <c r="Q415" s="228" t="str">
        <f t="shared" si="15"/>
        <v>419 , '42100' , '中野' , 'N' , to_timestamp('2018/01/01 00:00:00' , 'yyyy/MM/dd hh24:mi:ss')</v>
      </c>
      <c r="R415" s="229" t="s">
        <v>207</v>
      </c>
      <c r="S415" s="230"/>
      <c r="T415" s="231" t="b">
        <f t="shared" si="14"/>
        <v>0</v>
      </c>
      <c r="U415" s="231" t="b">
        <f t="shared" si="14"/>
        <v>0</v>
      </c>
      <c r="V415" s="231" t="b">
        <f t="shared" si="14"/>
        <v>0</v>
      </c>
      <c r="W415" s="231" t="b">
        <f t="shared" si="14"/>
        <v>0</v>
      </c>
      <c r="X415" s="231" t="b">
        <f t="shared" si="14"/>
        <v>0</v>
      </c>
      <c r="Y415" s="230"/>
      <c r="Z415" s="231"/>
      <c r="AA415" s="232"/>
      <c r="AB415" s="231"/>
      <c r="AC415" s="231"/>
      <c r="AD415" s="232"/>
    </row>
    <row r="416" spans="8:30">
      <c r="H416" s="223">
        <v>420</v>
      </c>
      <c r="I416" s="224">
        <v>43200</v>
      </c>
      <c r="J416" s="225" t="s">
        <v>1826</v>
      </c>
      <c r="K416" s="223" t="s">
        <v>326</v>
      </c>
      <c r="L416" s="226" t="s">
        <v>455</v>
      </c>
      <c r="N416" s="227" t="s">
        <v>208</v>
      </c>
      <c r="O416" s="209" t="s">
        <v>36</v>
      </c>
      <c r="P416" s="228" t="s">
        <v>206</v>
      </c>
      <c r="Q416" s="228" t="str">
        <f t="shared" si="15"/>
        <v>420 , '43200' , '愛川' , 'N' , to_timestamp('2018/01/01 00:00:00' , 'yyyy/MM/dd hh24:mi:ss')</v>
      </c>
      <c r="R416" s="229" t="s">
        <v>207</v>
      </c>
      <c r="S416" s="230"/>
      <c r="T416" s="231" t="b">
        <f t="shared" si="14"/>
        <v>0</v>
      </c>
      <c r="U416" s="231" t="b">
        <f t="shared" si="14"/>
        <v>0</v>
      </c>
      <c r="V416" s="231" t="b">
        <f t="shared" si="14"/>
        <v>0</v>
      </c>
      <c r="W416" s="231" t="b">
        <f t="shared" si="14"/>
        <v>0</v>
      </c>
      <c r="X416" s="231" t="b">
        <f t="shared" si="14"/>
        <v>0</v>
      </c>
      <c r="Y416" s="230"/>
      <c r="Z416" s="231"/>
      <c r="AA416" s="232"/>
      <c r="AB416" s="231"/>
      <c r="AC416" s="231"/>
      <c r="AD416" s="232"/>
    </row>
    <row r="417" spans="8:30">
      <c r="H417" s="223">
        <v>421</v>
      </c>
      <c r="I417" s="224">
        <v>44100</v>
      </c>
      <c r="J417" s="225" t="s">
        <v>1827</v>
      </c>
      <c r="K417" s="223" t="s">
        <v>326</v>
      </c>
      <c r="L417" s="226" t="s">
        <v>455</v>
      </c>
      <c r="N417" s="227" t="s">
        <v>208</v>
      </c>
      <c r="O417" s="209" t="s">
        <v>36</v>
      </c>
      <c r="P417" s="228" t="s">
        <v>206</v>
      </c>
      <c r="Q417" s="228" t="str">
        <f t="shared" si="15"/>
        <v>421 , '44100' , '座間' , 'N' , to_timestamp('2018/01/01 00:00:00' , 'yyyy/MM/dd hh24:mi:ss')</v>
      </c>
      <c r="R417" s="229" t="s">
        <v>207</v>
      </c>
      <c r="S417" s="230"/>
      <c r="T417" s="231" t="b">
        <f t="shared" si="14"/>
        <v>0</v>
      </c>
      <c r="U417" s="231" t="b">
        <f t="shared" si="14"/>
        <v>0</v>
      </c>
      <c r="V417" s="231" t="b">
        <f t="shared" si="14"/>
        <v>0</v>
      </c>
      <c r="W417" s="231" t="b">
        <f t="shared" si="14"/>
        <v>0</v>
      </c>
      <c r="X417" s="231" t="b">
        <f t="shared" si="14"/>
        <v>0</v>
      </c>
      <c r="Y417" s="230"/>
      <c r="Z417" s="231"/>
      <c r="AA417" s="232"/>
      <c r="AB417" s="231"/>
      <c r="AC417" s="231"/>
      <c r="AD417" s="232"/>
    </row>
    <row r="418" spans="8:30">
      <c r="H418" s="223">
        <v>422</v>
      </c>
      <c r="I418" s="224">
        <v>44200</v>
      </c>
      <c r="J418" s="225" t="s">
        <v>1828</v>
      </c>
      <c r="K418" s="223" t="s">
        <v>326</v>
      </c>
      <c r="L418" s="226" t="s">
        <v>455</v>
      </c>
      <c r="N418" s="227" t="s">
        <v>208</v>
      </c>
      <c r="O418" s="209" t="s">
        <v>36</v>
      </c>
      <c r="P418" s="228" t="s">
        <v>206</v>
      </c>
      <c r="Q418" s="228" t="str">
        <f t="shared" si="15"/>
        <v>422 , '44200' , '相模台' , 'N' , to_timestamp('2018/01/01 00:00:00' , 'yyyy/MM/dd hh24:mi:ss')</v>
      </c>
      <c r="R418" s="229" t="s">
        <v>207</v>
      </c>
      <c r="S418" s="230"/>
      <c r="T418" s="231" t="b">
        <f t="shared" si="14"/>
        <v>0</v>
      </c>
      <c r="U418" s="231" t="b">
        <f t="shared" si="14"/>
        <v>0</v>
      </c>
      <c r="V418" s="231" t="b">
        <f t="shared" si="14"/>
        <v>0</v>
      </c>
      <c r="W418" s="231" t="b">
        <f t="shared" si="14"/>
        <v>0</v>
      </c>
      <c r="X418" s="231" t="b">
        <f t="shared" si="14"/>
        <v>0</v>
      </c>
      <c r="Y418" s="230"/>
      <c r="Z418" s="231"/>
      <c r="AA418" s="232"/>
      <c r="AB418" s="231"/>
      <c r="AC418" s="231"/>
      <c r="AD418" s="232"/>
    </row>
    <row r="419" spans="8:30">
      <c r="H419" s="223">
        <v>423</v>
      </c>
      <c r="I419" s="224">
        <v>44300</v>
      </c>
      <c r="J419" s="225" t="s">
        <v>1829</v>
      </c>
      <c r="K419" s="223" t="s">
        <v>326</v>
      </c>
      <c r="L419" s="226" t="s">
        <v>455</v>
      </c>
      <c r="N419" s="227" t="s">
        <v>208</v>
      </c>
      <c r="O419" s="209" t="s">
        <v>36</v>
      </c>
      <c r="P419" s="228" t="s">
        <v>206</v>
      </c>
      <c r="Q419" s="228" t="str">
        <f t="shared" si="15"/>
        <v>423 , '44300' , '南海老名' , 'N' , to_timestamp('2018/01/01 00:00:00' , 'yyyy/MM/dd hh24:mi:ss')</v>
      </c>
      <c r="R419" s="229" t="s">
        <v>207</v>
      </c>
      <c r="S419" s="230"/>
      <c r="T419" s="231" t="b">
        <f t="shared" si="14"/>
        <v>0</v>
      </c>
      <c r="U419" s="231" t="b">
        <f t="shared" si="14"/>
        <v>0</v>
      </c>
      <c r="V419" s="231" t="b">
        <f t="shared" si="14"/>
        <v>0</v>
      </c>
      <c r="W419" s="231" t="b">
        <f t="shared" si="14"/>
        <v>0</v>
      </c>
      <c r="X419" s="231" t="b">
        <f t="shared" si="14"/>
        <v>0</v>
      </c>
      <c r="Y419" s="230"/>
      <c r="Z419" s="231"/>
      <c r="AA419" s="232"/>
      <c r="AB419" s="231"/>
      <c r="AC419" s="231"/>
      <c r="AD419" s="232"/>
    </row>
    <row r="420" spans="8:30">
      <c r="H420" s="223">
        <v>424</v>
      </c>
      <c r="I420" s="224">
        <v>44500</v>
      </c>
      <c r="J420" s="225" t="s">
        <v>1830</v>
      </c>
      <c r="K420" s="223" t="s">
        <v>326</v>
      </c>
      <c r="L420" s="226" t="s">
        <v>455</v>
      </c>
      <c r="N420" s="227" t="s">
        <v>208</v>
      </c>
      <c r="O420" s="209" t="s">
        <v>36</v>
      </c>
      <c r="P420" s="228" t="s">
        <v>206</v>
      </c>
      <c r="Q420" s="228" t="str">
        <f t="shared" si="15"/>
        <v>424 , '44500' , '海老名' , 'N' , to_timestamp('2018/01/01 00:00:00' , 'yyyy/MM/dd hh24:mi:ss')</v>
      </c>
      <c r="R420" s="229" t="s">
        <v>207</v>
      </c>
      <c r="S420" s="230"/>
      <c r="T420" s="231" t="b">
        <f t="shared" si="14"/>
        <v>0</v>
      </c>
      <c r="U420" s="231" t="b">
        <f t="shared" si="14"/>
        <v>0</v>
      </c>
      <c r="V420" s="231" t="b">
        <f t="shared" si="14"/>
        <v>0</v>
      </c>
      <c r="W420" s="231" t="b">
        <f t="shared" si="14"/>
        <v>0</v>
      </c>
      <c r="X420" s="231" t="b">
        <f t="shared" si="14"/>
        <v>0</v>
      </c>
      <c r="Y420" s="230"/>
      <c r="Z420" s="231"/>
      <c r="AA420" s="232"/>
      <c r="AB420" s="231"/>
      <c r="AC420" s="231"/>
      <c r="AD420" s="232"/>
    </row>
    <row r="421" spans="8:30">
      <c r="H421" s="223">
        <v>425</v>
      </c>
      <c r="I421" s="224">
        <v>44600</v>
      </c>
      <c r="J421" s="225" t="s">
        <v>1831</v>
      </c>
      <c r="K421" s="223" t="s">
        <v>326</v>
      </c>
      <c r="L421" s="226" t="s">
        <v>455</v>
      </c>
      <c r="N421" s="227" t="s">
        <v>208</v>
      </c>
      <c r="O421" s="209" t="s">
        <v>36</v>
      </c>
      <c r="P421" s="228" t="s">
        <v>206</v>
      </c>
      <c r="Q421" s="228" t="str">
        <f t="shared" si="15"/>
        <v>425 , '44600' , '座間駅前' , 'N' , to_timestamp('2018/01/01 00:00:00' , 'yyyy/MM/dd hh24:mi:ss')</v>
      </c>
      <c r="R421" s="229" t="s">
        <v>207</v>
      </c>
      <c r="S421" s="230"/>
      <c r="T421" s="231" t="b">
        <f t="shared" si="14"/>
        <v>0</v>
      </c>
      <c r="U421" s="231" t="b">
        <f t="shared" si="14"/>
        <v>0</v>
      </c>
      <c r="V421" s="231" t="b">
        <f t="shared" si="14"/>
        <v>0</v>
      </c>
      <c r="W421" s="231" t="b">
        <f t="shared" si="14"/>
        <v>0</v>
      </c>
      <c r="X421" s="231" t="b">
        <f t="shared" si="14"/>
        <v>0</v>
      </c>
      <c r="Y421" s="230"/>
      <c r="Z421" s="231"/>
      <c r="AA421" s="232"/>
      <c r="AB421" s="231"/>
      <c r="AC421" s="231"/>
      <c r="AD421" s="232"/>
    </row>
    <row r="422" spans="8:30">
      <c r="H422" s="223">
        <v>426</v>
      </c>
      <c r="I422" s="224">
        <v>45100</v>
      </c>
      <c r="J422" s="225" t="s">
        <v>1832</v>
      </c>
      <c r="K422" s="223" t="s">
        <v>326</v>
      </c>
      <c r="L422" s="226" t="s">
        <v>455</v>
      </c>
      <c r="N422" s="227" t="s">
        <v>208</v>
      </c>
      <c r="O422" s="209" t="s">
        <v>36</v>
      </c>
      <c r="P422" s="228" t="s">
        <v>206</v>
      </c>
      <c r="Q422" s="228" t="str">
        <f t="shared" si="15"/>
        <v>426 , '45100' , '厚木' , 'N' , to_timestamp('2018/01/01 00:00:00' , 'yyyy/MM/dd hh24:mi:ss')</v>
      </c>
      <c r="R422" s="229" t="s">
        <v>207</v>
      </c>
      <c r="S422" s="230"/>
      <c r="T422" s="231" t="b">
        <f t="shared" si="14"/>
        <v>0</v>
      </c>
      <c r="U422" s="231" t="b">
        <f t="shared" si="14"/>
        <v>0</v>
      </c>
      <c r="V422" s="231" t="b">
        <f t="shared" si="14"/>
        <v>0</v>
      </c>
      <c r="W422" s="231" t="b">
        <f t="shared" si="14"/>
        <v>0</v>
      </c>
      <c r="X422" s="231" t="b">
        <f t="shared" si="14"/>
        <v>0</v>
      </c>
      <c r="Y422" s="230"/>
      <c r="Z422" s="231"/>
      <c r="AA422" s="232"/>
      <c r="AB422" s="231"/>
      <c r="AC422" s="231"/>
      <c r="AD422" s="232"/>
    </row>
    <row r="423" spans="8:30">
      <c r="H423" s="223">
        <v>427</v>
      </c>
      <c r="I423" s="224">
        <v>45110</v>
      </c>
      <c r="J423" s="225" t="s">
        <v>1215</v>
      </c>
      <c r="K423" s="223" t="s">
        <v>326</v>
      </c>
      <c r="L423" s="226" t="s">
        <v>455</v>
      </c>
      <c r="N423" s="227" t="s">
        <v>208</v>
      </c>
      <c r="O423" s="209" t="s">
        <v>36</v>
      </c>
      <c r="P423" s="228" t="s">
        <v>206</v>
      </c>
      <c r="Q423" s="228" t="str">
        <f t="shared" si="15"/>
        <v>427 , '45110' , '厚木住宅ローンセンター' , 'N' , to_timestamp('2018/01/01 00:00:00' , 'yyyy/MM/dd hh24:mi:ss')</v>
      </c>
      <c r="R423" s="229" t="s">
        <v>207</v>
      </c>
      <c r="S423" s="230"/>
      <c r="T423" s="231" t="b">
        <f t="shared" si="14"/>
        <v>0</v>
      </c>
      <c r="U423" s="231" t="b">
        <f t="shared" si="14"/>
        <v>0</v>
      </c>
      <c r="V423" s="231" t="b">
        <f t="shared" si="14"/>
        <v>0</v>
      </c>
      <c r="W423" s="231" t="b">
        <f t="shared" si="14"/>
        <v>0</v>
      </c>
      <c r="X423" s="231" t="b">
        <f t="shared" si="14"/>
        <v>0</v>
      </c>
      <c r="Y423" s="230"/>
      <c r="Z423" s="231"/>
      <c r="AA423" s="232"/>
      <c r="AB423" s="231"/>
      <c r="AC423" s="231"/>
      <c r="AD423" s="232"/>
    </row>
    <row r="424" spans="8:30">
      <c r="H424" s="223">
        <v>428</v>
      </c>
      <c r="I424" s="224">
        <v>45200</v>
      </c>
      <c r="J424" s="225" t="s">
        <v>1833</v>
      </c>
      <c r="K424" s="223" t="s">
        <v>326</v>
      </c>
      <c r="L424" s="226" t="s">
        <v>455</v>
      </c>
      <c r="N424" s="227" t="s">
        <v>208</v>
      </c>
      <c r="O424" s="209" t="s">
        <v>36</v>
      </c>
      <c r="P424" s="228" t="s">
        <v>206</v>
      </c>
      <c r="Q424" s="228" t="str">
        <f t="shared" si="15"/>
        <v>428 , '45200' , '緑ケ丘' , 'N' , to_timestamp('2018/01/01 00:00:00' , 'yyyy/MM/dd hh24:mi:ss')</v>
      </c>
      <c r="R424" s="229" t="s">
        <v>207</v>
      </c>
      <c r="S424" s="230"/>
      <c r="T424" s="231" t="b">
        <f t="shared" si="14"/>
        <v>0</v>
      </c>
      <c r="U424" s="231" t="b">
        <f t="shared" si="14"/>
        <v>0</v>
      </c>
      <c r="V424" s="231" t="b">
        <f t="shared" si="14"/>
        <v>0</v>
      </c>
      <c r="W424" s="231" t="b">
        <f t="shared" si="14"/>
        <v>0</v>
      </c>
      <c r="X424" s="231" t="b">
        <f t="shared" si="14"/>
        <v>0</v>
      </c>
      <c r="Y424" s="230"/>
      <c r="Z424" s="231"/>
      <c r="AA424" s="232"/>
      <c r="AB424" s="231"/>
      <c r="AC424" s="231"/>
      <c r="AD424" s="232"/>
    </row>
    <row r="425" spans="8:30">
      <c r="H425" s="223">
        <v>429</v>
      </c>
      <c r="I425" s="224">
        <v>45300</v>
      </c>
      <c r="J425" s="225" t="s">
        <v>1834</v>
      </c>
      <c r="K425" s="223" t="s">
        <v>326</v>
      </c>
      <c r="L425" s="226" t="s">
        <v>455</v>
      </c>
      <c r="N425" s="227" t="s">
        <v>208</v>
      </c>
      <c r="O425" s="209" t="s">
        <v>36</v>
      </c>
      <c r="P425" s="228" t="s">
        <v>206</v>
      </c>
      <c r="Q425" s="228" t="str">
        <f t="shared" si="15"/>
        <v>429 , '45300' , 'さがみ野' , 'N' , to_timestamp('2018/01/01 00:00:00' , 'yyyy/MM/dd hh24:mi:ss')</v>
      </c>
      <c r="R425" s="229" t="s">
        <v>207</v>
      </c>
      <c r="S425" s="230"/>
      <c r="T425" s="231" t="b">
        <f t="shared" si="14"/>
        <v>0</v>
      </c>
      <c r="U425" s="231" t="b">
        <f t="shared" si="14"/>
        <v>0</v>
      </c>
      <c r="V425" s="231" t="b">
        <f t="shared" si="14"/>
        <v>0</v>
      </c>
      <c r="W425" s="231" t="b">
        <f t="shared" si="14"/>
        <v>0</v>
      </c>
      <c r="X425" s="231" t="b">
        <f t="shared" si="14"/>
        <v>0</v>
      </c>
      <c r="Y425" s="230"/>
      <c r="Z425" s="231"/>
      <c r="AA425" s="232"/>
      <c r="AB425" s="231"/>
      <c r="AC425" s="231"/>
      <c r="AD425" s="232"/>
    </row>
    <row r="426" spans="8:30">
      <c r="H426" s="223">
        <v>430</v>
      </c>
      <c r="I426" s="224">
        <v>45400</v>
      </c>
      <c r="J426" s="225" t="s">
        <v>1835</v>
      </c>
      <c r="K426" s="223" t="s">
        <v>326</v>
      </c>
      <c r="L426" s="226" t="s">
        <v>455</v>
      </c>
      <c r="N426" s="227" t="s">
        <v>208</v>
      </c>
      <c r="O426" s="209" t="s">
        <v>36</v>
      </c>
      <c r="P426" s="228" t="s">
        <v>206</v>
      </c>
      <c r="Q426" s="228" t="str">
        <f t="shared" si="15"/>
        <v>430 , '45400' , '綾瀬' , 'N' , to_timestamp('2018/01/01 00:00:00' , 'yyyy/MM/dd hh24:mi:ss')</v>
      </c>
      <c r="R426" s="229" t="s">
        <v>207</v>
      </c>
      <c r="S426" s="230"/>
      <c r="T426" s="231" t="b">
        <f t="shared" si="14"/>
        <v>0</v>
      </c>
      <c r="U426" s="231" t="b">
        <f t="shared" si="14"/>
        <v>0</v>
      </c>
      <c r="V426" s="231" t="b">
        <f t="shared" si="14"/>
        <v>0</v>
      </c>
      <c r="W426" s="231" t="b">
        <f t="shared" si="14"/>
        <v>0</v>
      </c>
      <c r="X426" s="231" t="b">
        <f t="shared" si="14"/>
        <v>0</v>
      </c>
      <c r="Y426" s="230"/>
      <c r="Z426" s="231"/>
      <c r="AA426" s="232"/>
      <c r="AB426" s="231"/>
      <c r="AC426" s="231"/>
      <c r="AD426" s="232"/>
    </row>
    <row r="427" spans="8:30">
      <c r="H427" s="223">
        <v>431</v>
      </c>
      <c r="I427" s="224">
        <v>51100</v>
      </c>
      <c r="J427" s="225" t="s">
        <v>1836</v>
      </c>
      <c r="K427" s="223" t="s">
        <v>326</v>
      </c>
      <c r="L427" s="226" t="s">
        <v>455</v>
      </c>
      <c r="N427" s="227" t="s">
        <v>208</v>
      </c>
      <c r="O427" s="209" t="s">
        <v>36</v>
      </c>
      <c r="P427" s="228" t="s">
        <v>206</v>
      </c>
      <c r="Q427" s="228" t="str">
        <f t="shared" si="15"/>
        <v>431 , '51100' , '鎌倉' , 'N' , to_timestamp('2018/01/01 00:00:00' , 'yyyy/MM/dd hh24:mi:ss')</v>
      </c>
      <c r="R427" s="229" t="s">
        <v>207</v>
      </c>
      <c r="S427" s="230"/>
      <c r="T427" s="231" t="b">
        <f t="shared" ref="T427:X477" si="16">IF(H427="","",EXACT(H427,Z427))</f>
        <v>0</v>
      </c>
      <c r="U427" s="231" t="b">
        <f t="shared" si="16"/>
        <v>0</v>
      </c>
      <c r="V427" s="231" t="b">
        <f t="shared" si="16"/>
        <v>0</v>
      </c>
      <c r="W427" s="231" t="b">
        <f t="shared" si="16"/>
        <v>0</v>
      </c>
      <c r="X427" s="231" t="b">
        <f t="shared" si="16"/>
        <v>0</v>
      </c>
      <c r="Y427" s="230"/>
      <c r="Z427" s="231"/>
      <c r="AA427" s="232"/>
      <c r="AB427" s="231"/>
      <c r="AC427" s="231"/>
      <c r="AD427" s="232"/>
    </row>
    <row r="428" spans="8:30">
      <c r="H428" s="223">
        <v>432</v>
      </c>
      <c r="I428" s="224">
        <v>51200</v>
      </c>
      <c r="J428" s="225" t="s">
        <v>1837</v>
      </c>
      <c r="K428" s="223" t="s">
        <v>326</v>
      </c>
      <c r="L428" s="226" t="s">
        <v>455</v>
      </c>
      <c r="N428" s="227" t="s">
        <v>208</v>
      </c>
      <c r="O428" s="209" t="s">
        <v>36</v>
      </c>
      <c r="P428" s="228" t="s">
        <v>206</v>
      </c>
      <c r="Q428" s="228" t="str">
        <f t="shared" si="15"/>
        <v>432 , '51200' , '大船' , 'N' , to_timestamp('2018/01/01 00:00:00' , 'yyyy/MM/dd hh24:mi:ss')</v>
      </c>
      <c r="R428" s="229" t="s">
        <v>207</v>
      </c>
      <c r="S428" s="230"/>
      <c r="T428" s="231" t="b">
        <f t="shared" si="16"/>
        <v>0</v>
      </c>
      <c r="U428" s="231" t="b">
        <f t="shared" si="16"/>
        <v>0</v>
      </c>
      <c r="V428" s="231" t="b">
        <f t="shared" si="16"/>
        <v>0</v>
      </c>
      <c r="W428" s="231" t="b">
        <f t="shared" si="16"/>
        <v>0</v>
      </c>
      <c r="X428" s="231" t="b">
        <f t="shared" si="16"/>
        <v>0</v>
      </c>
      <c r="Y428" s="230"/>
      <c r="Z428" s="231"/>
      <c r="AA428" s="232"/>
      <c r="AB428" s="231"/>
      <c r="AC428" s="231"/>
      <c r="AD428" s="232"/>
    </row>
    <row r="429" spans="8:30">
      <c r="H429" s="223">
        <v>433</v>
      </c>
      <c r="I429" s="224">
        <v>52100</v>
      </c>
      <c r="J429" s="225" t="s">
        <v>1838</v>
      </c>
      <c r="K429" s="223" t="s">
        <v>326</v>
      </c>
      <c r="L429" s="226" t="s">
        <v>455</v>
      </c>
      <c r="N429" s="227" t="s">
        <v>208</v>
      </c>
      <c r="O429" s="209" t="s">
        <v>36</v>
      </c>
      <c r="P429" s="228" t="s">
        <v>206</v>
      </c>
      <c r="Q429" s="228" t="str">
        <f t="shared" si="15"/>
        <v>433 , '52100' , '逗子' , 'N' , to_timestamp('2018/01/01 00:00:00' , 'yyyy/MM/dd hh24:mi:ss')</v>
      </c>
      <c r="R429" s="229" t="s">
        <v>207</v>
      </c>
      <c r="S429" s="230"/>
      <c r="T429" s="231" t="b">
        <f t="shared" si="16"/>
        <v>0</v>
      </c>
      <c r="U429" s="231" t="b">
        <f t="shared" si="16"/>
        <v>0</v>
      </c>
      <c r="V429" s="231" t="b">
        <f t="shared" si="16"/>
        <v>0</v>
      </c>
      <c r="W429" s="231" t="b">
        <f t="shared" si="16"/>
        <v>0</v>
      </c>
      <c r="X429" s="231" t="b">
        <f t="shared" si="16"/>
        <v>0</v>
      </c>
      <c r="Y429" s="230"/>
      <c r="Z429" s="231"/>
      <c r="AA429" s="232"/>
      <c r="AB429" s="231"/>
      <c r="AC429" s="231"/>
      <c r="AD429" s="232"/>
    </row>
    <row r="430" spans="8:30">
      <c r="H430" s="223">
        <v>434</v>
      </c>
      <c r="I430" s="224">
        <v>53100</v>
      </c>
      <c r="J430" s="225" t="s">
        <v>1839</v>
      </c>
      <c r="K430" s="223" t="s">
        <v>326</v>
      </c>
      <c r="L430" s="226" t="s">
        <v>455</v>
      </c>
      <c r="N430" s="227" t="s">
        <v>208</v>
      </c>
      <c r="O430" s="209" t="s">
        <v>36</v>
      </c>
      <c r="P430" s="228" t="s">
        <v>206</v>
      </c>
      <c r="Q430" s="228" t="str">
        <f t="shared" si="15"/>
        <v>434 , '53100' , '葉山' , 'N' , to_timestamp('2018/01/01 00:00:00' , 'yyyy/MM/dd hh24:mi:ss')</v>
      </c>
      <c r="R430" s="229" t="s">
        <v>207</v>
      </c>
      <c r="S430" s="230"/>
      <c r="T430" s="231" t="b">
        <f t="shared" si="16"/>
        <v>0</v>
      </c>
      <c r="U430" s="231" t="b">
        <f t="shared" si="16"/>
        <v>0</v>
      </c>
      <c r="V430" s="231" t="b">
        <f t="shared" si="16"/>
        <v>0</v>
      </c>
      <c r="W430" s="231" t="b">
        <f t="shared" si="16"/>
        <v>0</v>
      </c>
      <c r="X430" s="231" t="b">
        <f t="shared" si="16"/>
        <v>0</v>
      </c>
      <c r="Y430" s="230"/>
      <c r="Z430" s="231"/>
      <c r="AA430" s="232"/>
      <c r="AB430" s="231"/>
      <c r="AC430" s="231"/>
      <c r="AD430" s="232"/>
    </row>
    <row r="431" spans="8:30">
      <c r="H431" s="223">
        <v>435</v>
      </c>
      <c r="I431" s="224">
        <v>54100</v>
      </c>
      <c r="J431" s="225" t="s">
        <v>1840</v>
      </c>
      <c r="K431" s="223" t="s">
        <v>326</v>
      </c>
      <c r="L431" s="226" t="s">
        <v>455</v>
      </c>
      <c r="N431" s="227" t="s">
        <v>208</v>
      </c>
      <c r="O431" s="209" t="s">
        <v>36</v>
      </c>
      <c r="P431" s="228" t="s">
        <v>206</v>
      </c>
      <c r="Q431" s="228" t="str">
        <f t="shared" si="15"/>
        <v>435 , '54100' , '横須賀' , 'N' , to_timestamp('2018/01/01 00:00:00' , 'yyyy/MM/dd hh24:mi:ss')</v>
      </c>
      <c r="R431" s="229" t="s">
        <v>207</v>
      </c>
      <c r="S431" s="230"/>
      <c r="T431" s="231" t="b">
        <f t="shared" si="16"/>
        <v>0</v>
      </c>
      <c r="U431" s="231" t="b">
        <f t="shared" si="16"/>
        <v>0</v>
      </c>
      <c r="V431" s="231" t="b">
        <f t="shared" si="16"/>
        <v>0</v>
      </c>
      <c r="W431" s="231" t="b">
        <f t="shared" si="16"/>
        <v>0</v>
      </c>
      <c r="X431" s="231" t="b">
        <f t="shared" si="16"/>
        <v>0</v>
      </c>
      <c r="Y431" s="230"/>
      <c r="Z431" s="231"/>
      <c r="AA431" s="232"/>
      <c r="AB431" s="231"/>
      <c r="AC431" s="231"/>
      <c r="AD431" s="232"/>
    </row>
    <row r="432" spans="8:30">
      <c r="H432" s="223">
        <v>436</v>
      </c>
      <c r="I432" s="224">
        <v>54110</v>
      </c>
      <c r="J432" s="225" t="s">
        <v>1221</v>
      </c>
      <c r="K432" s="223" t="s">
        <v>326</v>
      </c>
      <c r="L432" s="226" t="s">
        <v>455</v>
      </c>
      <c r="N432" s="227" t="s">
        <v>208</v>
      </c>
      <c r="O432" s="209" t="s">
        <v>36</v>
      </c>
      <c r="P432" s="228" t="s">
        <v>206</v>
      </c>
      <c r="Q432" s="228" t="str">
        <f t="shared" si="15"/>
        <v>436 , '54110' , '横須賀住宅ローンセンター' , 'N' , to_timestamp('2018/01/01 00:00:00' , 'yyyy/MM/dd hh24:mi:ss')</v>
      </c>
      <c r="R432" s="229" t="s">
        <v>207</v>
      </c>
      <c r="S432" s="230"/>
      <c r="T432" s="231" t="b">
        <f t="shared" si="16"/>
        <v>0</v>
      </c>
      <c r="U432" s="231" t="b">
        <f t="shared" si="16"/>
        <v>0</v>
      </c>
      <c r="V432" s="231" t="b">
        <f t="shared" si="16"/>
        <v>0</v>
      </c>
      <c r="W432" s="231" t="b">
        <f t="shared" si="16"/>
        <v>0</v>
      </c>
      <c r="X432" s="231" t="b">
        <f t="shared" si="16"/>
        <v>0</v>
      </c>
      <c r="Y432" s="230"/>
      <c r="Z432" s="231"/>
      <c r="AA432" s="232"/>
      <c r="AB432" s="231"/>
      <c r="AC432" s="231"/>
      <c r="AD432" s="232"/>
    </row>
    <row r="433" spans="8:30">
      <c r="H433" s="223">
        <v>437</v>
      </c>
      <c r="I433" s="224">
        <v>54200</v>
      </c>
      <c r="J433" s="225" t="s">
        <v>1841</v>
      </c>
      <c r="K433" s="223" t="s">
        <v>326</v>
      </c>
      <c r="L433" s="226" t="s">
        <v>455</v>
      </c>
      <c r="N433" s="227" t="s">
        <v>208</v>
      </c>
      <c r="O433" s="209" t="s">
        <v>36</v>
      </c>
      <c r="P433" s="228" t="s">
        <v>206</v>
      </c>
      <c r="Q433" s="228" t="str">
        <f t="shared" si="15"/>
        <v>437 , '54200' , '追浜' , 'N' , to_timestamp('2018/01/01 00:00:00' , 'yyyy/MM/dd hh24:mi:ss')</v>
      </c>
      <c r="R433" s="229" t="s">
        <v>207</v>
      </c>
      <c r="S433" s="230"/>
      <c r="T433" s="231" t="b">
        <f t="shared" si="16"/>
        <v>0</v>
      </c>
      <c r="U433" s="231" t="b">
        <f t="shared" si="16"/>
        <v>0</v>
      </c>
      <c r="V433" s="231" t="b">
        <f t="shared" si="16"/>
        <v>0</v>
      </c>
      <c r="W433" s="231" t="b">
        <f t="shared" si="16"/>
        <v>0</v>
      </c>
      <c r="X433" s="231" t="b">
        <f t="shared" si="16"/>
        <v>0</v>
      </c>
      <c r="Y433" s="230"/>
      <c r="Z433" s="231"/>
      <c r="AA433" s="232"/>
      <c r="AB433" s="231"/>
      <c r="AC433" s="231"/>
      <c r="AD433" s="232"/>
    </row>
    <row r="434" spans="8:30">
      <c r="H434" s="223">
        <v>438</v>
      </c>
      <c r="I434" s="224">
        <v>54600</v>
      </c>
      <c r="J434" s="225" t="s">
        <v>1842</v>
      </c>
      <c r="K434" s="223" t="s">
        <v>326</v>
      </c>
      <c r="L434" s="226" t="s">
        <v>455</v>
      </c>
      <c r="N434" s="227" t="s">
        <v>208</v>
      </c>
      <c r="O434" s="209" t="s">
        <v>36</v>
      </c>
      <c r="P434" s="228" t="s">
        <v>206</v>
      </c>
      <c r="Q434" s="228" t="str">
        <f t="shared" si="15"/>
        <v>438 , '54600' , '浦賀' , 'N' , to_timestamp('2018/01/01 00:00:00' , 'yyyy/MM/dd hh24:mi:ss')</v>
      </c>
      <c r="R434" s="229" t="s">
        <v>207</v>
      </c>
      <c r="S434" s="230"/>
      <c r="T434" s="231" t="b">
        <f t="shared" si="16"/>
        <v>0</v>
      </c>
      <c r="U434" s="231" t="b">
        <f t="shared" si="16"/>
        <v>0</v>
      </c>
      <c r="V434" s="231" t="b">
        <f t="shared" si="16"/>
        <v>0</v>
      </c>
      <c r="W434" s="231" t="b">
        <f t="shared" si="16"/>
        <v>0</v>
      </c>
      <c r="X434" s="231" t="b">
        <f t="shared" si="16"/>
        <v>0</v>
      </c>
      <c r="Y434" s="230"/>
      <c r="Z434" s="231"/>
      <c r="AA434" s="232"/>
      <c r="AB434" s="231"/>
      <c r="AC434" s="231"/>
      <c r="AD434" s="232"/>
    </row>
    <row r="435" spans="8:30">
      <c r="H435" s="223">
        <v>439</v>
      </c>
      <c r="I435" s="224">
        <v>54700</v>
      </c>
      <c r="J435" s="225" t="s">
        <v>1843</v>
      </c>
      <c r="K435" s="223" t="s">
        <v>326</v>
      </c>
      <c r="L435" s="226" t="s">
        <v>455</v>
      </c>
      <c r="N435" s="227" t="s">
        <v>208</v>
      </c>
      <c r="O435" s="209" t="s">
        <v>36</v>
      </c>
      <c r="P435" s="228" t="s">
        <v>206</v>
      </c>
      <c r="Q435" s="228" t="str">
        <f t="shared" si="15"/>
        <v>439 , '54700' , '衣笠' , 'N' , to_timestamp('2018/01/01 00:00:00' , 'yyyy/MM/dd hh24:mi:ss')</v>
      </c>
      <c r="R435" s="229" t="s">
        <v>207</v>
      </c>
      <c r="S435" s="230"/>
      <c r="T435" s="231" t="b">
        <f t="shared" si="16"/>
        <v>0</v>
      </c>
      <c r="U435" s="231" t="b">
        <f t="shared" si="16"/>
        <v>0</v>
      </c>
      <c r="V435" s="231" t="b">
        <f t="shared" si="16"/>
        <v>0</v>
      </c>
      <c r="W435" s="231" t="b">
        <f t="shared" si="16"/>
        <v>0</v>
      </c>
      <c r="X435" s="231" t="b">
        <f t="shared" si="16"/>
        <v>0</v>
      </c>
      <c r="Y435" s="230"/>
      <c r="Z435" s="231"/>
      <c r="AA435" s="232"/>
      <c r="AB435" s="231"/>
      <c r="AC435" s="231"/>
      <c r="AD435" s="232"/>
    </row>
    <row r="436" spans="8:30">
      <c r="H436" s="223">
        <v>440</v>
      </c>
      <c r="I436" s="224">
        <v>54800</v>
      </c>
      <c r="J436" s="225" t="s">
        <v>1844</v>
      </c>
      <c r="K436" s="223" t="s">
        <v>326</v>
      </c>
      <c r="L436" s="226" t="s">
        <v>455</v>
      </c>
      <c r="N436" s="227" t="s">
        <v>208</v>
      </c>
      <c r="O436" s="209" t="s">
        <v>36</v>
      </c>
      <c r="P436" s="228" t="s">
        <v>206</v>
      </c>
      <c r="Q436" s="228" t="str">
        <f t="shared" si="15"/>
        <v>440 , '54800' , '久里浜' , 'N' , to_timestamp('2018/01/01 00:00:00' , 'yyyy/MM/dd hh24:mi:ss')</v>
      </c>
      <c r="R436" s="229" t="s">
        <v>207</v>
      </c>
      <c r="S436" s="230"/>
      <c r="T436" s="231" t="b">
        <f t="shared" si="16"/>
        <v>0</v>
      </c>
      <c r="U436" s="231" t="b">
        <f t="shared" si="16"/>
        <v>0</v>
      </c>
      <c r="V436" s="231" t="b">
        <f t="shared" si="16"/>
        <v>0</v>
      </c>
      <c r="W436" s="231" t="b">
        <f t="shared" si="16"/>
        <v>0</v>
      </c>
      <c r="X436" s="231" t="b">
        <f t="shared" si="16"/>
        <v>0</v>
      </c>
      <c r="Y436" s="230"/>
      <c r="Z436" s="231"/>
      <c r="AA436" s="232"/>
      <c r="AB436" s="231"/>
      <c r="AC436" s="231"/>
      <c r="AD436" s="232"/>
    </row>
    <row r="437" spans="8:30">
      <c r="H437" s="223">
        <v>441</v>
      </c>
      <c r="I437" s="224">
        <v>55100</v>
      </c>
      <c r="J437" s="225" t="s">
        <v>1845</v>
      </c>
      <c r="K437" s="223" t="s">
        <v>326</v>
      </c>
      <c r="L437" s="226" t="s">
        <v>455</v>
      </c>
      <c r="N437" s="227" t="s">
        <v>208</v>
      </c>
      <c r="O437" s="209" t="s">
        <v>36</v>
      </c>
      <c r="P437" s="228" t="s">
        <v>206</v>
      </c>
      <c r="Q437" s="228" t="str">
        <f t="shared" si="15"/>
        <v>441 , '55100' , '三崎' , 'N' , to_timestamp('2018/01/01 00:00:00' , 'yyyy/MM/dd hh24:mi:ss')</v>
      </c>
      <c r="R437" s="229" t="s">
        <v>207</v>
      </c>
      <c r="S437" s="230"/>
      <c r="T437" s="231" t="b">
        <f t="shared" si="16"/>
        <v>0</v>
      </c>
      <c r="U437" s="231" t="b">
        <f t="shared" si="16"/>
        <v>0</v>
      </c>
      <c r="V437" s="231" t="b">
        <f t="shared" si="16"/>
        <v>0</v>
      </c>
      <c r="W437" s="231" t="b">
        <f t="shared" si="16"/>
        <v>0</v>
      </c>
      <c r="X437" s="231" t="b">
        <f t="shared" si="16"/>
        <v>0</v>
      </c>
      <c r="Y437" s="230"/>
      <c r="Z437" s="231"/>
      <c r="AA437" s="232"/>
      <c r="AB437" s="231"/>
      <c r="AC437" s="231"/>
      <c r="AD437" s="232"/>
    </row>
    <row r="438" spans="8:30">
      <c r="H438" s="223">
        <v>442</v>
      </c>
      <c r="I438" s="224">
        <v>55400</v>
      </c>
      <c r="J438" s="225" t="s">
        <v>1846</v>
      </c>
      <c r="K438" s="223" t="s">
        <v>326</v>
      </c>
      <c r="L438" s="226" t="s">
        <v>455</v>
      </c>
      <c r="N438" s="227" t="s">
        <v>208</v>
      </c>
      <c r="O438" s="209" t="s">
        <v>36</v>
      </c>
      <c r="P438" s="228" t="s">
        <v>206</v>
      </c>
      <c r="Q438" s="228" t="str">
        <f t="shared" si="15"/>
        <v>442 , '55400' , '北久里浜' , 'N' , to_timestamp('2018/01/01 00:00:00' , 'yyyy/MM/dd hh24:mi:ss')</v>
      </c>
      <c r="R438" s="229" t="s">
        <v>207</v>
      </c>
      <c r="S438" s="230"/>
      <c r="T438" s="231" t="b">
        <f t="shared" si="16"/>
        <v>0</v>
      </c>
      <c r="U438" s="231" t="b">
        <f t="shared" si="16"/>
        <v>0</v>
      </c>
      <c r="V438" s="231" t="b">
        <f t="shared" si="16"/>
        <v>0</v>
      </c>
      <c r="W438" s="231" t="b">
        <f t="shared" si="16"/>
        <v>0</v>
      </c>
      <c r="X438" s="231" t="b">
        <f t="shared" si="16"/>
        <v>0</v>
      </c>
      <c r="Y438" s="230"/>
      <c r="Z438" s="231"/>
      <c r="AA438" s="232"/>
      <c r="AB438" s="231"/>
      <c r="AC438" s="231"/>
      <c r="AD438" s="232"/>
    </row>
    <row r="439" spans="8:30">
      <c r="H439" s="223">
        <v>443</v>
      </c>
      <c r="I439" s="224">
        <v>61100</v>
      </c>
      <c r="J439" s="225" t="s">
        <v>1847</v>
      </c>
      <c r="K439" s="223" t="s">
        <v>326</v>
      </c>
      <c r="L439" s="226" t="s">
        <v>455</v>
      </c>
      <c r="N439" s="227" t="s">
        <v>208</v>
      </c>
      <c r="O439" s="209" t="s">
        <v>36</v>
      </c>
      <c r="P439" s="228" t="s">
        <v>206</v>
      </c>
      <c r="Q439" s="228" t="str">
        <f t="shared" si="15"/>
        <v>443 , '61100' , '藤沢' , 'N' , to_timestamp('2018/01/01 00:00:00' , 'yyyy/MM/dd hh24:mi:ss')</v>
      </c>
      <c r="R439" s="229" t="s">
        <v>207</v>
      </c>
      <c r="S439" s="230"/>
      <c r="T439" s="231" t="b">
        <f t="shared" si="16"/>
        <v>0</v>
      </c>
      <c r="U439" s="231" t="b">
        <f t="shared" si="16"/>
        <v>0</v>
      </c>
      <c r="V439" s="231" t="b">
        <f t="shared" si="16"/>
        <v>0</v>
      </c>
      <c r="W439" s="231" t="b">
        <f t="shared" si="16"/>
        <v>0</v>
      </c>
      <c r="X439" s="231" t="b">
        <f t="shared" si="16"/>
        <v>0</v>
      </c>
      <c r="Y439" s="230"/>
      <c r="Z439" s="231"/>
      <c r="AA439" s="232"/>
      <c r="AB439" s="231"/>
      <c r="AC439" s="231"/>
      <c r="AD439" s="232"/>
    </row>
    <row r="440" spans="8:30">
      <c r="H440" s="223">
        <v>444</v>
      </c>
      <c r="I440" s="224">
        <v>61200</v>
      </c>
      <c r="J440" s="225" t="s">
        <v>1848</v>
      </c>
      <c r="K440" s="223" t="s">
        <v>326</v>
      </c>
      <c r="L440" s="226" t="s">
        <v>455</v>
      </c>
      <c r="N440" s="227" t="s">
        <v>208</v>
      </c>
      <c r="O440" s="209" t="s">
        <v>36</v>
      </c>
      <c r="P440" s="228" t="s">
        <v>206</v>
      </c>
      <c r="Q440" s="228" t="str">
        <f t="shared" si="15"/>
        <v>444 , '61200' , '片瀬' , 'N' , to_timestamp('2018/01/01 00:00:00' , 'yyyy/MM/dd hh24:mi:ss')</v>
      </c>
      <c r="R440" s="229" t="s">
        <v>207</v>
      </c>
      <c r="S440" s="230"/>
      <c r="T440" s="231" t="b">
        <f t="shared" si="16"/>
        <v>0</v>
      </c>
      <c r="U440" s="231" t="b">
        <f t="shared" si="16"/>
        <v>0</v>
      </c>
      <c r="V440" s="231" t="b">
        <f t="shared" si="16"/>
        <v>0</v>
      </c>
      <c r="W440" s="231" t="b">
        <f t="shared" si="16"/>
        <v>0</v>
      </c>
      <c r="X440" s="231" t="b">
        <f t="shared" si="16"/>
        <v>0</v>
      </c>
      <c r="Y440" s="230"/>
      <c r="Z440" s="231"/>
      <c r="AA440" s="232"/>
      <c r="AB440" s="231"/>
      <c r="AC440" s="231"/>
      <c r="AD440" s="232"/>
    </row>
    <row r="441" spans="8:30">
      <c r="H441" s="223">
        <v>445</v>
      </c>
      <c r="I441" s="224">
        <v>61300</v>
      </c>
      <c r="J441" s="225" t="s">
        <v>1849</v>
      </c>
      <c r="K441" s="223" t="s">
        <v>326</v>
      </c>
      <c r="L441" s="226" t="s">
        <v>455</v>
      </c>
      <c r="N441" s="227" t="s">
        <v>208</v>
      </c>
      <c r="O441" s="209" t="s">
        <v>36</v>
      </c>
      <c r="P441" s="228" t="s">
        <v>206</v>
      </c>
      <c r="Q441" s="228" t="str">
        <f t="shared" si="15"/>
        <v>445 , '61300' , '鵠沼' , 'N' , to_timestamp('2018/01/01 00:00:00' , 'yyyy/MM/dd hh24:mi:ss')</v>
      </c>
      <c r="R441" s="229" t="s">
        <v>207</v>
      </c>
      <c r="S441" s="230"/>
      <c r="T441" s="231" t="b">
        <f t="shared" si="16"/>
        <v>0</v>
      </c>
      <c r="U441" s="231" t="b">
        <f t="shared" si="16"/>
        <v>0</v>
      </c>
      <c r="V441" s="231" t="b">
        <f t="shared" si="16"/>
        <v>0</v>
      </c>
      <c r="W441" s="231" t="b">
        <f t="shared" si="16"/>
        <v>0</v>
      </c>
      <c r="X441" s="231" t="b">
        <f t="shared" si="16"/>
        <v>0</v>
      </c>
      <c r="Y441" s="230"/>
      <c r="Z441" s="231"/>
      <c r="AA441" s="232"/>
      <c r="AB441" s="231"/>
      <c r="AC441" s="231"/>
      <c r="AD441" s="232"/>
    </row>
    <row r="442" spans="8:30">
      <c r="H442" s="223">
        <v>446</v>
      </c>
      <c r="I442" s="224">
        <v>61400</v>
      </c>
      <c r="J442" s="225" t="s">
        <v>1850</v>
      </c>
      <c r="K442" s="223" t="s">
        <v>326</v>
      </c>
      <c r="L442" s="226" t="s">
        <v>455</v>
      </c>
      <c r="N442" s="227" t="s">
        <v>208</v>
      </c>
      <c r="O442" s="209" t="s">
        <v>36</v>
      </c>
      <c r="P442" s="228" t="s">
        <v>206</v>
      </c>
      <c r="Q442" s="228" t="str">
        <f t="shared" si="15"/>
        <v>446 , '61400' , '辻堂' , 'N' , to_timestamp('2018/01/01 00:00:00' , 'yyyy/MM/dd hh24:mi:ss')</v>
      </c>
      <c r="R442" s="229" t="s">
        <v>207</v>
      </c>
      <c r="S442" s="230"/>
      <c r="T442" s="231" t="b">
        <f t="shared" si="16"/>
        <v>0</v>
      </c>
      <c r="U442" s="231" t="b">
        <f t="shared" si="16"/>
        <v>0</v>
      </c>
      <c r="V442" s="231" t="b">
        <f t="shared" si="16"/>
        <v>0</v>
      </c>
      <c r="W442" s="231" t="b">
        <f t="shared" si="16"/>
        <v>0</v>
      </c>
      <c r="X442" s="231" t="b">
        <f t="shared" si="16"/>
        <v>0</v>
      </c>
      <c r="Y442" s="230"/>
      <c r="Z442" s="231"/>
      <c r="AA442" s="232"/>
      <c r="AB442" s="231"/>
      <c r="AC442" s="231"/>
      <c r="AD442" s="232"/>
    </row>
    <row r="443" spans="8:30">
      <c r="H443" s="223">
        <v>447</v>
      </c>
      <c r="I443" s="224">
        <v>61500</v>
      </c>
      <c r="J443" s="225" t="s">
        <v>1851</v>
      </c>
      <c r="K443" s="223" t="s">
        <v>326</v>
      </c>
      <c r="L443" s="226" t="s">
        <v>455</v>
      </c>
      <c r="N443" s="227" t="s">
        <v>208</v>
      </c>
      <c r="O443" s="209" t="s">
        <v>36</v>
      </c>
      <c r="P443" s="228" t="s">
        <v>206</v>
      </c>
      <c r="Q443" s="228" t="str">
        <f t="shared" si="15"/>
        <v>447 , '61500' , '長後' , 'N' , to_timestamp('2018/01/01 00:00:00' , 'yyyy/MM/dd hh24:mi:ss')</v>
      </c>
      <c r="R443" s="229" t="s">
        <v>207</v>
      </c>
      <c r="S443" s="230"/>
      <c r="T443" s="231" t="b">
        <f t="shared" si="16"/>
        <v>0</v>
      </c>
      <c r="U443" s="231" t="b">
        <f t="shared" si="16"/>
        <v>0</v>
      </c>
      <c r="V443" s="231" t="b">
        <f t="shared" si="16"/>
        <v>0</v>
      </c>
      <c r="W443" s="231" t="b">
        <f t="shared" si="16"/>
        <v>0</v>
      </c>
      <c r="X443" s="231" t="b">
        <f t="shared" si="16"/>
        <v>0</v>
      </c>
      <c r="Y443" s="230"/>
      <c r="Z443" s="231"/>
      <c r="AA443" s="232"/>
      <c r="AB443" s="231"/>
      <c r="AC443" s="231"/>
      <c r="AD443" s="232"/>
    </row>
    <row r="444" spans="8:30">
      <c r="H444" s="223">
        <v>448</v>
      </c>
      <c r="I444" s="224">
        <v>61700</v>
      </c>
      <c r="J444" s="225" t="s">
        <v>1852</v>
      </c>
      <c r="K444" s="223" t="s">
        <v>326</v>
      </c>
      <c r="L444" s="226" t="s">
        <v>455</v>
      </c>
      <c r="N444" s="227" t="s">
        <v>208</v>
      </c>
      <c r="O444" s="209" t="s">
        <v>36</v>
      </c>
      <c r="P444" s="228" t="s">
        <v>206</v>
      </c>
      <c r="Q444" s="228" t="str">
        <f t="shared" si="15"/>
        <v>448 , '61700' , '湘南シークロス' , 'N' , to_timestamp('2018/01/01 00:00:00' , 'yyyy/MM/dd hh24:mi:ss')</v>
      </c>
      <c r="R444" s="229" t="s">
        <v>207</v>
      </c>
      <c r="S444" s="230"/>
      <c r="T444" s="231" t="b">
        <f t="shared" si="16"/>
        <v>0</v>
      </c>
      <c r="U444" s="231" t="b">
        <f t="shared" si="16"/>
        <v>0</v>
      </c>
      <c r="V444" s="231" t="b">
        <f t="shared" si="16"/>
        <v>0</v>
      </c>
      <c r="W444" s="231" t="b">
        <f t="shared" si="16"/>
        <v>0</v>
      </c>
      <c r="X444" s="231" t="b">
        <f t="shared" si="16"/>
        <v>0</v>
      </c>
      <c r="Y444" s="230"/>
      <c r="Z444" s="231"/>
      <c r="AA444" s="232"/>
      <c r="AB444" s="231"/>
      <c r="AC444" s="231"/>
      <c r="AD444" s="232"/>
    </row>
    <row r="445" spans="8:30">
      <c r="H445" s="223">
        <v>449</v>
      </c>
      <c r="I445" s="224">
        <v>61800</v>
      </c>
      <c r="J445" s="225" t="s">
        <v>1853</v>
      </c>
      <c r="K445" s="223" t="s">
        <v>326</v>
      </c>
      <c r="L445" s="226" t="s">
        <v>455</v>
      </c>
      <c r="N445" s="227" t="s">
        <v>208</v>
      </c>
      <c r="O445" s="209" t="s">
        <v>36</v>
      </c>
      <c r="P445" s="228" t="s">
        <v>206</v>
      </c>
      <c r="Q445" s="228" t="str">
        <f t="shared" si="15"/>
        <v>449 , '61800' , '藤沢中央' , 'N' , to_timestamp('2018/01/01 00:00:00' , 'yyyy/MM/dd hh24:mi:ss')</v>
      </c>
      <c r="R445" s="229" t="s">
        <v>207</v>
      </c>
      <c r="S445" s="230"/>
      <c r="T445" s="231" t="b">
        <f t="shared" si="16"/>
        <v>0</v>
      </c>
      <c r="U445" s="231" t="b">
        <f t="shared" si="16"/>
        <v>0</v>
      </c>
      <c r="V445" s="231" t="b">
        <f t="shared" si="16"/>
        <v>0</v>
      </c>
      <c r="W445" s="231" t="b">
        <f t="shared" si="16"/>
        <v>0</v>
      </c>
      <c r="X445" s="231" t="b">
        <f t="shared" si="16"/>
        <v>0</v>
      </c>
      <c r="Y445" s="230"/>
      <c r="Z445" s="231"/>
      <c r="AA445" s="232"/>
      <c r="AB445" s="231"/>
      <c r="AC445" s="231"/>
      <c r="AD445" s="232"/>
    </row>
    <row r="446" spans="8:30">
      <c r="H446" s="223">
        <v>450</v>
      </c>
      <c r="I446" s="224">
        <v>61810</v>
      </c>
      <c r="J446" s="225" t="s">
        <v>1211</v>
      </c>
      <c r="K446" s="223" t="s">
        <v>326</v>
      </c>
      <c r="L446" s="226" t="s">
        <v>455</v>
      </c>
      <c r="N446" s="227" t="s">
        <v>208</v>
      </c>
      <c r="O446" s="209" t="s">
        <v>36</v>
      </c>
      <c r="P446" s="228" t="s">
        <v>206</v>
      </c>
      <c r="Q446" s="228" t="str">
        <f t="shared" si="15"/>
        <v>450 , '61810' , '藤沢住宅ローンセンター' , 'N' , to_timestamp('2018/01/01 00:00:00' , 'yyyy/MM/dd hh24:mi:ss')</v>
      </c>
      <c r="R446" s="229" t="s">
        <v>207</v>
      </c>
      <c r="S446" s="230"/>
      <c r="T446" s="231" t="b">
        <f t="shared" si="16"/>
        <v>0</v>
      </c>
      <c r="U446" s="231" t="b">
        <f t="shared" si="16"/>
        <v>0</v>
      </c>
      <c r="V446" s="231" t="b">
        <f t="shared" si="16"/>
        <v>0</v>
      </c>
      <c r="W446" s="231" t="b">
        <f t="shared" si="16"/>
        <v>0</v>
      </c>
      <c r="X446" s="231" t="b">
        <f t="shared" si="16"/>
        <v>0</v>
      </c>
      <c r="Y446" s="230"/>
      <c r="Z446" s="231"/>
      <c r="AA446" s="232"/>
      <c r="AB446" s="231"/>
      <c r="AC446" s="231"/>
      <c r="AD446" s="232"/>
    </row>
    <row r="447" spans="8:30">
      <c r="H447" s="223">
        <v>451</v>
      </c>
      <c r="I447" s="224">
        <v>61900</v>
      </c>
      <c r="J447" s="225" t="s">
        <v>1854</v>
      </c>
      <c r="K447" s="223" t="s">
        <v>326</v>
      </c>
      <c r="L447" s="226" t="s">
        <v>455</v>
      </c>
      <c r="N447" s="227" t="s">
        <v>208</v>
      </c>
      <c r="O447" s="209" t="s">
        <v>36</v>
      </c>
      <c r="P447" s="228" t="s">
        <v>206</v>
      </c>
      <c r="Q447" s="228" t="str">
        <f t="shared" si="15"/>
        <v>451 , '61900' , '湘南ライフタウン' , 'N' , to_timestamp('2018/01/01 00:00:00' , 'yyyy/MM/dd hh24:mi:ss')</v>
      </c>
      <c r="R447" s="229" t="s">
        <v>207</v>
      </c>
      <c r="S447" s="230"/>
      <c r="T447" s="231" t="b">
        <f t="shared" si="16"/>
        <v>0</v>
      </c>
      <c r="U447" s="231" t="b">
        <f t="shared" si="16"/>
        <v>0</v>
      </c>
      <c r="V447" s="231" t="b">
        <f t="shared" si="16"/>
        <v>0</v>
      </c>
      <c r="W447" s="231" t="b">
        <f t="shared" si="16"/>
        <v>0</v>
      </c>
      <c r="X447" s="231" t="b">
        <f t="shared" si="16"/>
        <v>0</v>
      </c>
      <c r="Y447" s="230"/>
      <c r="Z447" s="231"/>
      <c r="AA447" s="232"/>
      <c r="AB447" s="231"/>
      <c r="AC447" s="231"/>
      <c r="AD447" s="232"/>
    </row>
    <row r="448" spans="8:30">
      <c r="H448" s="223">
        <v>452</v>
      </c>
      <c r="I448" s="224">
        <v>62100</v>
      </c>
      <c r="J448" s="225" t="s">
        <v>1855</v>
      </c>
      <c r="K448" s="223" t="s">
        <v>326</v>
      </c>
      <c r="L448" s="226" t="s">
        <v>455</v>
      </c>
      <c r="N448" s="227" t="s">
        <v>208</v>
      </c>
      <c r="O448" s="209" t="s">
        <v>36</v>
      </c>
      <c r="P448" s="228" t="s">
        <v>206</v>
      </c>
      <c r="Q448" s="228" t="str">
        <f t="shared" si="15"/>
        <v>452 , '62100' , '大和' , 'N' , to_timestamp('2018/01/01 00:00:00' , 'yyyy/MM/dd hh24:mi:ss')</v>
      </c>
      <c r="R448" s="229" t="s">
        <v>207</v>
      </c>
      <c r="S448" s="230"/>
      <c r="T448" s="231" t="b">
        <f t="shared" si="16"/>
        <v>0</v>
      </c>
      <c r="U448" s="231" t="b">
        <f t="shared" si="16"/>
        <v>0</v>
      </c>
      <c r="V448" s="231" t="b">
        <f t="shared" si="16"/>
        <v>0</v>
      </c>
      <c r="W448" s="231" t="b">
        <f t="shared" si="16"/>
        <v>0</v>
      </c>
      <c r="X448" s="231" t="b">
        <f t="shared" si="16"/>
        <v>0</v>
      </c>
      <c r="Y448" s="230"/>
      <c r="Z448" s="231"/>
      <c r="AA448" s="232"/>
      <c r="AB448" s="231"/>
      <c r="AC448" s="231"/>
      <c r="AD448" s="232"/>
    </row>
    <row r="449" spans="8:30">
      <c r="H449" s="223">
        <v>453</v>
      </c>
      <c r="I449" s="224">
        <v>62102</v>
      </c>
      <c r="J449" s="225" t="s">
        <v>1856</v>
      </c>
      <c r="K449" s="223" t="s">
        <v>326</v>
      </c>
      <c r="L449" s="226" t="s">
        <v>455</v>
      </c>
      <c r="N449" s="227" t="s">
        <v>208</v>
      </c>
      <c r="O449" s="209" t="s">
        <v>36</v>
      </c>
      <c r="P449" s="228" t="s">
        <v>206</v>
      </c>
      <c r="Q449" s="228" t="str">
        <f t="shared" si="15"/>
        <v>453 , '62102' , '大和大和オークシティ－出' , 'N' , to_timestamp('2018/01/01 00:00:00' , 'yyyy/MM/dd hh24:mi:ss')</v>
      </c>
      <c r="R449" s="229" t="s">
        <v>207</v>
      </c>
      <c r="S449" s="230"/>
      <c r="T449" s="231" t="b">
        <f t="shared" si="16"/>
        <v>0</v>
      </c>
      <c r="U449" s="231" t="b">
        <f t="shared" si="16"/>
        <v>0</v>
      </c>
      <c r="V449" s="231" t="b">
        <f t="shared" si="16"/>
        <v>0</v>
      </c>
      <c r="W449" s="231" t="b">
        <f t="shared" si="16"/>
        <v>0</v>
      </c>
      <c r="X449" s="231" t="b">
        <f t="shared" si="16"/>
        <v>0</v>
      </c>
      <c r="Y449" s="230"/>
      <c r="Z449" s="231"/>
      <c r="AA449" s="232"/>
      <c r="AB449" s="231"/>
      <c r="AC449" s="231"/>
      <c r="AD449" s="232"/>
    </row>
    <row r="450" spans="8:30">
      <c r="H450" s="223">
        <v>454</v>
      </c>
      <c r="I450" s="224">
        <v>62110</v>
      </c>
      <c r="J450" s="225" t="s">
        <v>1247</v>
      </c>
      <c r="K450" s="223" t="s">
        <v>326</v>
      </c>
      <c r="L450" s="226" t="s">
        <v>455</v>
      </c>
      <c r="N450" s="227" t="s">
        <v>208</v>
      </c>
      <c r="O450" s="209" t="s">
        <v>36</v>
      </c>
      <c r="P450" s="228" t="s">
        <v>206</v>
      </c>
      <c r="Q450" s="228" t="str">
        <f t="shared" si="15"/>
        <v>454 , '62110' , '大和住宅ローンセンター' , 'N' , to_timestamp('2018/01/01 00:00:00' , 'yyyy/MM/dd hh24:mi:ss')</v>
      </c>
      <c r="R450" s="229" t="s">
        <v>207</v>
      </c>
      <c r="S450" s="230"/>
      <c r="T450" s="231" t="b">
        <f t="shared" si="16"/>
        <v>0</v>
      </c>
      <c r="U450" s="231" t="b">
        <f t="shared" si="16"/>
        <v>0</v>
      </c>
      <c r="V450" s="231" t="b">
        <f t="shared" si="16"/>
        <v>0</v>
      </c>
      <c r="W450" s="231" t="b">
        <f t="shared" si="16"/>
        <v>0</v>
      </c>
      <c r="X450" s="231" t="b">
        <f t="shared" si="16"/>
        <v>0</v>
      </c>
      <c r="Y450" s="230"/>
      <c r="Z450" s="231"/>
      <c r="AA450" s="232"/>
      <c r="AB450" s="231"/>
      <c r="AC450" s="231"/>
      <c r="AD450" s="232"/>
    </row>
    <row r="451" spans="8:30">
      <c r="H451" s="223">
        <v>455</v>
      </c>
      <c r="I451" s="224">
        <v>62200</v>
      </c>
      <c r="J451" s="225" t="s">
        <v>1857</v>
      </c>
      <c r="K451" s="223" t="s">
        <v>326</v>
      </c>
      <c r="L451" s="226" t="s">
        <v>455</v>
      </c>
      <c r="N451" s="227" t="s">
        <v>208</v>
      </c>
      <c r="O451" s="209" t="s">
        <v>36</v>
      </c>
      <c r="P451" s="228" t="s">
        <v>206</v>
      </c>
      <c r="Q451" s="228" t="str">
        <f t="shared" si="15"/>
        <v>455 , '62200' , '南林間' , 'N' , to_timestamp('2018/01/01 00:00:00' , 'yyyy/MM/dd hh24:mi:ss')</v>
      </c>
      <c r="R451" s="229" t="s">
        <v>207</v>
      </c>
      <c r="S451" s="230"/>
      <c r="T451" s="231" t="b">
        <f t="shared" si="16"/>
        <v>0</v>
      </c>
      <c r="U451" s="231" t="b">
        <f t="shared" si="16"/>
        <v>0</v>
      </c>
      <c r="V451" s="231" t="b">
        <f t="shared" si="16"/>
        <v>0</v>
      </c>
      <c r="W451" s="231" t="b">
        <f t="shared" si="16"/>
        <v>0</v>
      </c>
      <c r="X451" s="231" t="b">
        <f t="shared" si="16"/>
        <v>0</v>
      </c>
      <c r="Y451" s="230"/>
      <c r="Z451" s="231"/>
      <c r="AA451" s="232"/>
      <c r="AB451" s="231"/>
      <c r="AC451" s="231"/>
      <c r="AD451" s="232"/>
    </row>
    <row r="452" spans="8:30">
      <c r="H452" s="223">
        <v>456</v>
      </c>
      <c r="I452" s="224">
        <v>62300</v>
      </c>
      <c r="J452" s="225" t="s">
        <v>1858</v>
      </c>
      <c r="K452" s="223" t="s">
        <v>326</v>
      </c>
      <c r="L452" s="226" t="s">
        <v>455</v>
      </c>
      <c r="N452" s="227" t="s">
        <v>208</v>
      </c>
      <c r="O452" s="209" t="s">
        <v>36</v>
      </c>
      <c r="P452" s="228" t="s">
        <v>206</v>
      </c>
      <c r="Q452" s="228" t="str">
        <f t="shared" ref="Q452:Q515" si="17">H452&amp;" , "&amp;"'"&amp;I452&amp;"'"&amp;" , "&amp;"'"&amp;J452&amp;"'"&amp;" , "&amp;"'"&amp;K452&amp;"'"&amp;" , "&amp;"to_timestamp('"&amp;L452&amp;"'"&amp;" , "&amp;"'yyyy/MM/dd hh24:mi:ss')"</f>
        <v>456 , '62300' , '高座渋谷' , 'N' , to_timestamp('2018/01/01 00:00:00' , 'yyyy/MM/dd hh24:mi:ss')</v>
      </c>
      <c r="R452" s="229" t="s">
        <v>207</v>
      </c>
      <c r="S452" s="230"/>
      <c r="T452" s="231" t="b">
        <f t="shared" si="16"/>
        <v>0</v>
      </c>
      <c r="U452" s="231" t="b">
        <f t="shared" si="16"/>
        <v>0</v>
      </c>
      <c r="V452" s="231" t="b">
        <f t="shared" si="16"/>
        <v>0</v>
      </c>
      <c r="W452" s="231" t="b">
        <f t="shared" si="16"/>
        <v>0</v>
      </c>
      <c r="X452" s="231" t="b">
        <f t="shared" si="16"/>
        <v>0</v>
      </c>
      <c r="Y452" s="230"/>
      <c r="Z452" s="231"/>
      <c r="AA452" s="232"/>
      <c r="AB452" s="231"/>
      <c r="AC452" s="231"/>
      <c r="AD452" s="232"/>
    </row>
    <row r="453" spans="8:30">
      <c r="H453" s="223">
        <v>457</v>
      </c>
      <c r="I453" s="224">
        <v>62400</v>
      </c>
      <c r="J453" s="225" t="s">
        <v>1859</v>
      </c>
      <c r="K453" s="223" t="s">
        <v>326</v>
      </c>
      <c r="L453" s="226" t="s">
        <v>455</v>
      </c>
      <c r="N453" s="227" t="s">
        <v>208</v>
      </c>
      <c r="O453" s="209" t="s">
        <v>36</v>
      </c>
      <c r="P453" s="228" t="s">
        <v>206</v>
      </c>
      <c r="Q453" s="228" t="str">
        <f t="shared" si="17"/>
        <v>457 , '62400' , '中央林間' , 'N' , to_timestamp('2018/01/01 00:00:00' , 'yyyy/MM/dd hh24:mi:ss')</v>
      </c>
      <c r="R453" s="229" t="s">
        <v>207</v>
      </c>
      <c r="S453" s="230"/>
      <c r="T453" s="231" t="b">
        <f t="shared" si="16"/>
        <v>0</v>
      </c>
      <c r="U453" s="231" t="b">
        <f t="shared" si="16"/>
        <v>0</v>
      </c>
      <c r="V453" s="231" t="b">
        <f t="shared" si="16"/>
        <v>0</v>
      </c>
      <c r="W453" s="231" t="b">
        <f t="shared" si="16"/>
        <v>0</v>
      </c>
      <c r="X453" s="231" t="b">
        <f t="shared" si="16"/>
        <v>0</v>
      </c>
      <c r="Y453" s="230"/>
      <c r="Z453" s="231"/>
      <c r="AA453" s="232"/>
      <c r="AB453" s="231"/>
      <c r="AC453" s="231"/>
      <c r="AD453" s="232"/>
    </row>
    <row r="454" spans="8:30">
      <c r="H454" s="223">
        <v>458</v>
      </c>
      <c r="I454" s="224">
        <v>62500</v>
      </c>
      <c r="J454" s="225" t="s">
        <v>1860</v>
      </c>
      <c r="K454" s="223" t="s">
        <v>326</v>
      </c>
      <c r="L454" s="226" t="s">
        <v>455</v>
      </c>
      <c r="N454" s="227" t="s">
        <v>208</v>
      </c>
      <c r="O454" s="209" t="s">
        <v>36</v>
      </c>
      <c r="P454" s="228" t="s">
        <v>206</v>
      </c>
      <c r="Q454" s="228" t="str">
        <f t="shared" si="17"/>
        <v>458 , '62500' , '湘南台' , 'N' , to_timestamp('2018/01/01 00:00:00' , 'yyyy/MM/dd hh24:mi:ss')</v>
      </c>
      <c r="R454" s="229" t="s">
        <v>207</v>
      </c>
      <c r="S454" s="230"/>
      <c r="T454" s="231" t="b">
        <f t="shared" si="16"/>
        <v>0</v>
      </c>
      <c r="U454" s="231" t="b">
        <f t="shared" si="16"/>
        <v>0</v>
      </c>
      <c r="V454" s="231" t="b">
        <f t="shared" si="16"/>
        <v>0</v>
      </c>
      <c r="W454" s="231" t="b">
        <f t="shared" si="16"/>
        <v>0</v>
      </c>
      <c r="X454" s="231" t="b">
        <f t="shared" si="16"/>
        <v>0</v>
      </c>
      <c r="Y454" s="230"/>
      <c r="Z454" s="231"/>
      <c r="AA454" s="232"/>
      <c r="AB454" s="231"/>
      <c r="AC454" s="231"/>
      <c r="AD454" s="232"/>
    </row>
    <row r="455" spans="8:30">
      <c r="H455" s="223">
        <v>459</v>
      </c>
      <c r="I455" s="224">
        <v>62600</v>
      </c>
      <c r="J455" s="225" t="s">
        <v>1861</v>
      </c>
      <c r="K455" s="223" t="s">
        <v>326</v>
      </c>
      <c r="L455" s="226" t="s">
        <v>455</v>
      </c>
      <c r="N455" s="227" t="s">
        <v>208</v>
      </c>
      <c r="O455" s="209" t="s">
        <v>36</v>
      </c>
      <c r="P455" s="228" t="s">
        <v>206</v>
      </c>
      <c r="Q455" s="228" t="str">
        <f t="shared" si="17"/>
        <v>459 , '62600' , '桜ヶ丘' , 'N' , to_timestamp('2018/01/01 00:00:00' , 'yyyy/MM/dd hh24:mi:ss')</v>
      </c>
      <c r="R455" s="229" t="s">
        <v>207</v>
      </c>
      <c r="S455" s="230"/>
      <c r="T455" s="231" t="b">
        <f t="shared" si="16"/>
        <v>0</v>
      </c>
      <c r="U455" s="231" t="b">
        <f t="shared" si="16"/>
        <v>0</v>
      </c>
      <c r="V455" s="231" t="b">
        <f t="shared" si="16"/>
        <v>0</v>
      </c>
      <c r="W455" s="231" t="b">
        <f t="shared" si="16"/>
        <v>0</v>
      </c>
      <c r="X455" s="231" t="b">
        <f t="shared" si="16"/>
        <v>0</v>
      </c>
      <c r="Y455" s="230"/>
      <c r="Z455" s="231"/>
      <c r="AA455" s="232"/>
      <c r="AB455" s="231"/>
      <c r="AC455" s="231"/>
      <c r="AD455" s="232"/>
    </row>
    <row r="456" spans="8:30">
      <c r="H456" s="223">
        <v>460</v>
      </c>
      <c r="I456" s="224">
        <v>63100</v>
      </c>
      <c r="J456" s="225" t="s">
        <v>1862</v>
      </c>
      <c r="K456" s="223" t="s">
        <v>326</v>
      </c>
      <c r="L456" s="226" t="s">
        <v>455</v>
      </c>
      <c r="N456" s="227" t="s">
        <v>208</v>
      </c>
      <c r="O456" s="209" t="s">
        <v>36</v>
      </c>
      <c r="P456" s="228" t="s">
        <v>206</v>
      </c>
      <c r="Q456" s="228" t="str">
        <f t="shared" si="17"/>
        <v>460 , '63100' , '茅ケ崎' , 'N' , to_timestamp('2018/01/01 00:00:00' , 'yyyy/MM/dd hh24:mi:ss')</v>
      </c>
      <c r="R456" s="229" t="s">
        <v>207</v>
      </c>
      <c r="S456" s="230"/>
      <c r="T456" s="231" t="b">
        <f t="shared" si="16"/>
        <v>0</v>
      </c>
      <c r="U456" s="231" t="b">
        <f t="shared" si="16"/>
        <v>0</v>
      </c>
      <c r="V456" s="231" t="b">
        <f t="shared" si="16"/>
        <v>0</v>
      </c>
      <c r="W456" s="231" t="b">
        <f t="shared" si="16"/>
        <v>0</v>
      </c>
      <c r="X456" s="231" t="b">
        <f t="shared" si="16"/>
        <v>0</v>
      </c>
      <c r="Y456" s="230"/>
      <c r="Z456" s="231"/>
      <c r="AA456" s="232"/>
      <c r="AB456" s="231"/>
      <c r="AC456" s="231"/>
      <c r="AD456" s="232"/>
    </row>
    <row r="457" spans="8:30">
      <c r="H457" s="223">
        <v>461</v>
      </c>
      <c r="I457" s="224">
        <v>63110</v>
      </c>
      <c r="J457" s="225" t="s">
        <v>1863</v>
      </c>
      <c r="K457" s="223" t="s">
        <v>326</v>
      </c>
      <c r="L457" s="226" t="s">
        <v>455</v>
      </c>
      <c r="N457" s="227" t="s">
        <v>208</v>
      </c>
      <c r="O457" s="209" t="s">
        <v>36</v>
      </c>
      <c r="P457" s="228" t="s">
        <v>206</v>
      </c>
      <c r="Q457" s="228" t="str">
        <f t="shared" si="17"/>
        <v>461 , '63110' , '茅ケ崎住宅ローンセンター' , 'N' , to_timestamp('2018/01/01 00:00:00' , 'yyyy/MM/dd hh24:mi:ss')</v>
      </c>
      <c r="R457" s="229" t="s">
        <v>207</v>
      </c>
      <c r="S457" s="230"/>
      <c r="T457" s="231" t="b">
        <f t="shared" si="16"/>
        <v>0</v>
      </c>
      <c r="U457" s="231" t="b">
        <f t="shared" si="16"/>
        <v>0</v>
      </c>
      <c r="V457" s="231" t="b">
        <f t="shared" si="16"/>
        <v>0</v>
      </c>
      <c r="W457" s="231" t="b">
        <f t="shared" si="16"/>
        <v>0</v>
      </c>
      <c r="X457" s="231" t="b">
        <f t="shared" si="16"/>
        <v>0</v>
      </c>
      <c r="Y457" s="230"/>
      <c r="Z457" s="231"/>
      <c r="AA457" s="232"/>
      <c r="AB457" s="231"/>
      <c r="AC457" s="231"/>
      <c r="AD457" s="232"/>
    </row>
    <row r="458" spans="8:30">
      <c r="H458" s="223">
        <v>462</v>
      </c>
      <c r="I458" s="224">
        <v>63300</v>
      </c>
      <c r="J458" s="225" t="s">
        <v>1864</v>
      </c>
      <c r="K458" s="223" t="s">
        <v>326</v>
      </c>
      <c r="L458" s="226" t="s">
        <v>455</v>
      </c>
      <c r="N458" s="227" t="s">
        <v>208</v>
      </c>
      <c r="O458" s="209" t="s">
        <v>36</v>
      </c>
      <c r="P458" s="228" t="s">
        <v>206</v>
      </c>
      <c r="Q458" s="228" t="str">
        <f t="shared" si="17"/>
        <v>462 , '63300' , '寒川' , 'N' , to_timestamp('2018/01/01 00:00:00' , 'yyyy/MM/dd hh24:mi:ss')</v>
      </c>
      <c r="R458" s="229" t="s">
        <v>207</v>
      </c>
      <c r="S458" s="230"/>
      <c r="T458" s="231" t="b">
        <f t="shared" si="16"/>
        <v>0</v>
      </c>
      <c r="U458" s="231" t="b">
        <f t="shared" si="16"/>
        <v>0</v>
      </c>
      <c r="V458" s="231" t="b">
        <f t="shared" si="16"/>
        <v>0</v>
      </c>
      <c r="W458" s="231" t="b">
        <f t="shared" si="16"/>
        <v>0</v>
      </c>
      <c r="X458" s="231" t="b">
        <f t="shared" si="16"/>
        <v>0</v>
      </c>
      <c r="Y458" s="230"/>
      <c r="Z458" s="231"/>
      <c r="AA458" s="232"/>
      <c r="AB458" s="231"/>
      <c r="AC458" s="231"/>
      <c r="AD458" s="232"/>
    </row>
    <row r="459" spans="8:30">
      <c r="H459" s="223">
        <v>463</v>
      </c>
      <c r="I459" s="224">
        <v>64100</v>
      </c>
      <c r="J459" s="225" t="s">
        <v>1865</v>
      </c>
      <c r="K459" s="223" t="s">
        <v>326</v>
      </c>
      <c r="L459" s="226" t="s">
        <v>455</v>
      </c>
      <c r="N459" s="227" t="s">
        <v>208</v>
      </c>
      <c r="O459" s="209" t="s">
        <v>36</v>
      </c>
      <c r="P459" s="228" t="s">
        <v>206</v>
      </c>
      <c r="Q459" s="228" t="str">
        <f t="shared" si="17"/>
        <v>463 , '64100' , '平塚' , 'N' , to_timestamp('2018/01/01 00:00:00' , 'yyyy/MM/dd hh24:mi:ss')</v>
      </c>
      <c r="R459" s="229" t="s">
        <v>207</v>
      </c>
      <c r="S459" s="230"/>
      <c r="T459" s="231" t="b">
        <f t="shared" si="16"/>
        <v>0</v>
      </c>
      <c r="U459" s="231" t="b">
        <f t="shared" si="16"/>
        <v>0</v>
      </c>
      <c r="V459" s="231" t="b">
        <f t="shared" si="16"/>
        <v>0</v>
      </c>
      <c r="W459" s="231" t="b">
        <f t="shared" si="16"/>
        <v>0</v>
      </c>
      <c r="X459" s="231" t="b">
        <f t="shared" si="16"/>
        <v>0</v>
      </c>
      <c r="Y459" s="230"/>
      <c r="Z459" s="231"/>
      <c r="AA459" s="232"/>
      <c r="AB459" s="231"/>
      <c r="AC459" s="231"/>
      <c r="AD459" s="232"/>
    </row>
    <row r="460" spans="8:30">
      <c r="H460" s="223">
        <v>464</v>
      </c>
      <c r="I460" s="224">
        <v>64110</v>
      </c>
      <c r="J460" s="225" t="s">
        <v>1237</v>
      </c>
      <c r="K460" s="223" t="s">
        <v>326</v>
      </c>
      <c r="L460" s="226" t="s">
        <v>455</v>
      </c>
      <c r="N460" s="227" t="s">
        <v>208</v>
      </c>
      <c r="O460" s="209" t="s">
        <v>36</v>
      </c>
      <c r="P460" s="228" t="s">
        <v>206</v>
      </c>
      <c r="Q460" s="228" t="str">
        <f t="shared" si="17"/>
        <v>464 , '64110' , '平塚住宅ローンセンター' , 'N' , to_timestamp('2018/01/01 00:00:00' , 'yyyy/MM/dd hh24:mi:ss')</v>
      </c>
      <c r="R460" s="229" t="s">
        <v>207</v>
      </c>
      <c r="S460" s="230"/>
      <c r="T460" s="231" t="b">
        <f t="shared" si="16"/>
        <v>0</v>
      </c>
      <c r="U460" s="231" t="b">
        <f t="shared" si="16"/>
        <v>0</v>
      </c>
      <c r="V460" s="231" t="b">
        <f t="shared" si="16"/>
        <v>0</v>
      </c>
      <c r="W460" s="231" t="b">
        <f t="shared" si="16"/>
        <v>0</v>
      </c>
      <c r="X460" s="231" t="b">
        <f t="shared" si="16"/>
        <v>0</v>
      </c>
      <c r="Y460" s="230"/>
      <c r="Z460" s="231"/>
      <c r="AA460" s="232"/>
      <c r="AB460" s="231"/>
      <c r="AC460" s="231"/>
      <c r="AD460" s="232"/>
    </row>
    <row r="461" spans="8:30">
      <c r="H461" s="223">
        <v>465</v>
      </c>
      <c r="I461" s="224">
        <v>64200</v>
      </c>
      <c r="J461" s="225" t="s">
        <v>1866</v>
      </c>
      <c r="K461" s="223" t="s">
        <v>326</v>
      </c>
      <c r="L461" s="226" t="s">
        <v>455</v>
      </c>
      <c r="N461" s="227" t="s">
        <v>208</v>
      </c>
      <c r="O461" s="209" t="s">
        <v>36</v>
      </c>
      <c r="P461" s="228" t="s">
        <v>206</v>
      </c>
      <c r="Q461" s="228" t="str">
        <f t="shared" si="17"/>
        <v>465 , '64200' , '平塚旭' , 'N' , to_timestamp('2018/01/01 00:00:00' , 'yyyy/MM/dd hh24:mi:ss')</v>
      </c>
      <c r="R461" s="229" t="s">
        <v>207</v>
      </c>
      <c r="S461" s="230"/>
      <c r="T461" s="231" t="b">
        <f t="shared" si="16"/>
        <v>0</v>
      </c>
      <c r="U461" s="231" t="b">
        <f t="shared" si="16"/>
        <v>0</v>
      </c>
      <c r="V461" s="231" t="b">
        <f t="shared" si="16"/>
        <v>0</v>
      </c>
      <c r="W461" s="231" t="b">
        <f t="shared" si="16"/>
        <v>0</v>
      </c>
      <c r="X461" s="231" t="b">
        <f t="shared" si="16"/>
        <v>0</v>
      </c>
      <c r="Y461" s="230"/>
      <c r="Z461" s="231"/>
      <c r="AA461" s="232"/>
      <c r="AB461" s="231"/>
      <c r="AC461" s="231"/>
      <c r="AD461" s="232"/>
    </row>
    <row r="462" spans="8:30">
      <c r="H462" s="223">
        <v>466</v>
      </c>
      <c r="I462" s="224">
        <v>64300</v>
      </c>
      <c r="J462" s="225" t="s">
        <v>1867</v>
      </c>
      <c r="K462" s="223" t="s">
        <v>326</v>
      </c>
      <c r="L462" s="226" t="s">
        <v>455</v>
      </c>
      <c r="N462" s="227" t="s">
        <v>208</v>
      </c>
      <c r="O462" s="209" t="s">
        <v>36</v>
      </c>
      <c r="P462" s="228" t="s">
        <v>206</v>
      </c>
      <c r="Q462" s="228" t="str">
        <f t="shared" si="17"/>
        <v>466 , '64300' , '花水台' , 'N' , to_timestamp('2018/01/01 00:00:00' , 'yyyy/MM/dd hh24:mi:ss')</v>
      </c>
      <c r="R462" s="229" t="s">
        <v>207</v>
      </c>
      <c r="S462" s="230"/>
      <c r="T462" s="231" t="b">
        <f t="shared" si="16"/>
        <v>0</v>
      </c>
      <c r="U462" s="231" t="b">
        <f t="shared" si="16"/>
        <v>0</v>
      </c>
      <c r="V462" s="231" t="b">
        <f t="shared" si="16"/>
        <v>0</v>
      </c>
      <c r="W462" s="231" t="b">
        <f t="shared" si="16"/>
        <v>0</v>
      </c>
      <c r="X462" s="231" t="b">
        <f t="shared" si="16"/>
        <v>0</v>
      </c>
      <c r="Y462" s="230"/>
      <c r="Z462" s="231"/>
      <c r="AA462" s="232"/>
      <c r="AB462" s="231"/>
      <c r="AC462" s="231"/>
      <c r="AD462" s="232"/>
    </row>
    <row r="463" spans="8:30">
      <c r="H463" s="223">
        <v>467</v>
      </c>
      <c r="I463" s="224">
        <v>65100</v>
      </c>
      <c r="J463" s="225" t="s">
        <v>1868</v>
      </c>
      <c r="K463" s="223" t="s">
        <v>326</v>
      </c>
      <c r="L463" s="226" t="s">
        <v>455</v>
      </c>
      <c r="N463" s="227" t="s">
        <v>208</v>
      </c>
      <c r="O463" s="209" t="s">
        <v>36</v>
      </c>
      <c r="P463" s="228" t="s">
        <v>206</v>
      </c>
      <c r="Q463" s="228" t="str">
        <f t="shared" si="17"/>
        <v>467 , '65100' , '大磯' , 'N' , to_timestamp('2018/01/01 00:00:00' , 'yyyy/MM/dd hh24:mi:ss')</v>
      </c>
      <c r="R463" s="229" t="s">
        <v>207</v>
      </c>
      <c r="S463" s="230"/>
      <c r="T463" s="231" t="b">
        <f t="shared" si="16"/>
        <v>0</v>
      </c>
      <c r="U463" s="231" t="b">
        <f t="shared" si="16"/>
        <v>0</v>
      </c>
      <c r="V463" s="231" t="b">
        <f t="shared" si="16"/>
        <v>0</v>
      </c>
      <c r="W463" s="231" t="b">
        <f t="shared" si="16"/>
        <v>0</v>
      </c>
      <c r="X463" s="231" t="b">
        <f t="shared" si="16"/>
        <v>0</v>
      </c>
      <c r="Y463" s="230"/>
      <c r="Z463" s="231"/>
      <c r="AA463" s="232"/>
      <c r="AB463" s="231"/>
      <c r="AC463" s="231"/>
      <c r="AD463" s="232"/>
    </row>
    <row r="464" spans="8:30">
      <c r="H464" s="223">
        <v>468</v>
      </c>
      <c r="I464" s="224">
        <v>65200</v>
      </c>
      <c r="J464" s="225" t="s">
        <v>1869</v>
      </c>
      <c r="K464" s="223" t="s">
        <v>326</v>
      </c>
      <c r="L464" s="226" t="s">
        <v>455</v>
      </c>
      <c r="N464" s="227" t="s">
        <v>208</v>
      </c>
      <c r="O464" s="209" t="s">
        <v>36</v>
      </c>
      <c r="P464" s="228" t="s">
        <v>206</v>
      </c>
      <c r="Q464" s="228" t="str">
        <f t="shared" si="17"/>
        <v>468 , '65200' , '二宮' , 'N' , to_timestamp('2018/01/01 00:00:00' , 'yyyy/MM/dd hh24:mi:ss')</v>
      </c>
      <c r="R464" s="229" t="s">
        <v>207</v>
      </c>
      <c r="S464" s="230"/>
      <c r="T464" s="231" t="b">
        <f t="shared" si="16"/>
        <v>0</v>
      </c>
      <c r="U464" s="231" t="b">
        <f t="shared" si="16"/>
        <v>0</v>
      </c>
      <c r="V464" s="231" t="b">
        <f t="shared" si="16"/>
        <v>0</v>
      </c>
      <c r="W464" s="231" t="b">
        <f t="shared" si="16"/>
        <v>0</v>
      </c>
      <c r="X464" s="231" t="b">
        <f t="shared" si="16"/>
        <v>0</v>
      </c>
      <c r="Y464" s="230"/>
      <c r="Z464" s="231"/>
      <c r="AA464" s="232"/>
      <c r="AB464" s="231"/>
      <c r="AC464" s="231"/>
      <c r="AD464" s="232"/>
    </row>
    <row r="465" spans="8:30">
      <c r="H465" s="223">
        <v>469</v>
      </c>
      <c r="I465" s="224">
        <v>65300</v>
      </c>
      <c r="J465" s="225" t="s">
        <v>1870</v>
      </c>
      <c r="K465" s="223" t="s">
        <v>326</v>
      </c>
      <c r="L465" s="226" t="s">
        <v>455</v>
      </c>
      <c r="N465" s="227" t="s">
        <v>208</v>
      </c>
      <c r="O465" s="209" t="s">
        <v>36</v>
      </c>
      <c r="P465" s="228" t="s">
        <v>206</v>
      </c>
      <c r="Q465" s="228" t="str">
        <f t="shared" si="17"/>
        <v>469 , '65300' , '伊勢原' , 'N' , to_timestamp('2018/01/01 00:00:00' , 'yyyy/MM/dd hh24:mi:ss')</v>
      </c>
      <c r="R465" s="229" t="s">
        <v>207</v>
      </c>
      <c r="S465" s="230"/>
      <c r="T465" s="231" t="b">
        <f t="shared" si="16"/>
        <v>0</v>
      </c>
      <c r="U465" s="231" t="b">
        <f t="shared" si="16"/>
        <v>0</v>
      </c>
      <c r="V465" s="231" t="b">
        <f t="shared" si="16"/>
        <v>0</v>
      </c>
      <c r="W465" s="231" t="b">
        <f t="shared" si="16"/>
        <v>0</v>
      </c>
      <c r="X465" s="231" t="b">
        <f t="shared" si="16"/>
        <v>0</v>
      </c>
      <c r="Y465" s="230"/>
      <c r="Z465" s="231"/>
      <c r="AA465" s="232"/>
      <c r="AB465" s="231"/>
      <c r="AC465" s="231"/>
      <c r="AD465" s="232"/>
    </row>
    <row r="466" spans="8:30">
      <c r="H466" s="223">
        <v>470</v>
      </c>
      <c r="I466" s="224">
        <v>65400</v>
      </c>
      <c r="J466" s="225" t="s">
        <v>1871</v>
      </c>
      <c r="K466" s="223" t="s">
        <v>326</v>
      </c>
      <c r="L466" s="226" t="s">
        <v>455</v>
      </c>
      <c r="N466" s="227" t="s">
        <v>208</v>
      </c>
      <c r="O466" s="209" t="s">
        <v>36</v>
      </c>
      <c r="P466" s="228" t="s">
        <v>206</v>
      </c>
      <c r="Q466" s="228" t="str">
        <f t="shared" si="17"/>
        <v>470 , '65400' , '二宮北' , 'N' , to_timestamp('2018/01/01 00:00:00' , 'yyyy/MM/dd hh24:mi:ss')</v>
      </c>
      <c r="R466" s="229" t="s">
        <v>207</v>
      </c>
      <c r="S466" s="230"/>
      <c r="T466" s="231" t="b">
        <f t="shared" si="16"/>
        <v>0</v>
      </c>
      <c r="U466" s="231" t="b">
        <f t="shared" si="16"/>
        <v>0</v>
      </c>
      <c r="V466" s="231" t="b">
        <f t="shared" si="16"/>
        <v>0</v>
      </c>
      <c r="W466" s="231" t="b">
        <f t="shared" si="16"/>
        <v>0</v>
      </c>
      <c r="X466" s="231" t="b">
        <f t="shared" si="16"/>
        <v>0</v>
      </c>
      <c r="Y466" s="230"/>
      <c r="Z466" s="231"/>
      <c r="AA466" s="232"/>
      <c r="AB466" s="231"/>
      <c r="AC466" s="231"/>
      <c r="AD466" s="232"/>
    </row>
    <row r="467" spans="8:30">
      <c r="H467" s="223">
        <v>471</v>
      </c>
      <c r="I467" s="224">
        <v>65500</v>
      </c>
      <c r="J467" s="225" t="s">
        <v>1872</v>
      </c>
      <c r="K467" s="223" t="s">
        <v>326</v>
      </c>
      <c r="L467" s="226" t="s">
        <v>455</v>
      </c>
      <c r="N467" s="227" t="s">
        <v>208</v>
      </c>
      <c r="O467" s="209" t="s">
        <v>36</v>
      </c>
      <c r="P467" s="228" t="s">
        <v>206</v>
      </c>
      <c r="Q467" s="228" t="str">
        <f t="shared" si="17"/>
        <v>471 , '65500' , '愛甲石田' , 'N' , to_timestamp('2018/01/01 00:00:00' , 'yyyy/MM/dd hh24:mi:ss')</v>
      </c>
      <c r="R467" s="229" t="s">
        <v>207</v>
      </c>
      <c r="S467" s="230"/>
      <c r="T467" s="231" t="b">
        <f t="shared" si="16"/>
        <v>0</v>
      </c>
      <c r="U467" s="231" t="b">
        <f t="shared" si="16"/>
        <v>0</v>
      </c>
      <c r="V467" s="231" t="b">
        <f t="shared" si="16"/>
        <v>0</v>
      </c>
      <c r="W467" s="231" t="b">
        <f t="shared" si="16"/>
        <v>0</v>
      </c>
      <c r="X467" s="231" t="b">
        <f t="shared" si="16"/>
        <v>0</v>
      </c>
      <c r="Y467" s="230"/>
      <c r="Z467" s="231"/>
      <c r="AA467" s="232"/>
      <c r="AB467" s="231"/>
      <c r="AC467" s="231"/>
      <c r="AD467" s="232"/>
    </row>
    <row r="468" spans="8:30">
      <c r="H468" s="223">
        <v>472</v>
      </c>
      <c r="I468" s="224">
        <v>66100</v>
      </c>
      <c r="J468" s="225" t="s">
        <v>1873</v>
      </c>
      <c r="K468" s="223" t="s">
        <v>326</v>
      </c>
      <c r="L468" s="226" t="s">
        <v>455</v>
      </c>
      <c r="N468" s="227" t="s">
        <v>208</v>
      </c>
      <c r="O468" s="209" t="s">
        <v>36</v>
      </c>
      <c r="P468" s="228" t="s">
        <v>206</v>
      </c>
      <c r="Q468" s="228" t="str">
        <f t="shared" si="17"/>
        <v>472 , '66100' , '秦野' , 'N' , to_timestamp('2018/01/01 00:00:00' , 'yyyy/MM/dd hh24:mi:ss')</v>
      </c>
      <c r="R468" s="229" t="s">
        <v>207</v>
      </c>
      <c r="S468" s="230"/>
      <c r="T468" s="231" t="b">
        <f t="shared" si="16"/>
        <v>0</v>
      </c>
      <c r="U468" s="231" t="b">
        <f t="shared" si="16"/>
        <v>0</v>
      </c>
      <c r="V468" s="231" t="b">
        <f t="shared" si="16"/>
        <v>0</v>
      </c>
      <c r="W468" s="231" t="b">
        <f t="shared" si="16"/>
        <v>0</v>
      </c>
      <c r="X468" s="231" t="b">
        <f t="shared" si="16"/>
        <v>0</v>
      </c>
      <c r="Y468" s="230"/>
      <c r="Z468" s="231"/>
      <c r="AA468" s="232"/>
      <c r="AB468" s="231"/>
      <c r="AC468" s="231"/>
      <c r="AD468" s="232"/>
    </row>
    <row r="469" spans="8:30">
      <c r="H469" s="223">
        <v>473</v>
      </c>
      <c r="I469" s="224">
        <v>66200</v>
      </c>
      <c r="J469" s="225" t="s">
        <v>1874</v>
      </c>
      <c r="K469" s="223" t="s">
        <v>326</v>
      </c>
      <c r="L469" s="226" t="s">
        <v>455</v>
      </c>
      <c r="N469" s="227" t="s">
        <v>208</v>
      </c>
      <c r="O469" s="209" t="s">
        <v>36</v>
      </c>
      <c r="P469" s="228" t="s">
        <v>206</v>
      </c>
      <c r="Q469" s="228" t="str">
        <f t="shared" si="17"/>
        <v>473 , '66200' , '渋沢' , 'N' , to_timestamp('2018/01/01 00:00:00' , 'yyyy/MM/dd hh24:mi:ss')</v>
      </c>
      <c r="R469" s="229" t="s">
        <v>207</v>
      </c>
      <c r="S469" s="230"/>
      <c r="T469" s="231" t="b">
        <f t="shared" si="16"/>
        <v>0</v>
      </c>
      <c r="U469" s="231" t="b">
        <f t="shared" si="16"/>
        <v>0</v>
      </c>
      <c r="V469" s="231" t="b">
        <f t="shared" si="16"/>
        <v>0</v>
      </c>
      <c r="W469" s="231" t="b">
        <f t="shared" si="16"/>
        <v>0</v>
      </c>
      <c r="X469" s="231" t="b">
        <f t="shared" si="16"/>
        <v>0</v>
      </c>
      <c r="Y469" s="230"/>
      <c r="Z469" s="231"/>
      <c r="AA469" s="232"/>
      <c r="AB469" s="231"/>
      <c r="AC469" s="231"/>
      <c r="AD469" s="232"/>
    </row>
    <row r="470" spans="8:30">
      <c r="H470" s="223">
        <v>474</v>
      </c>
      <c r="I470" s="224">
        <v>66300</v>
      </c>
      <c r="J470" s="225" t="s">
        <v>1875</v>
      </c>
      <c r="K470" s="223" t="s">
        <v>326</v>
      </c>
      <c r="L470" s="226" t="s">
        <v>455</v>
      </c>
      <c r="N470" s="227" t="s">
        <v>208</v>
      </c>
      <c r="O470" s="209" t="s">
        <v>36</v>
      </c>
      <c r="P470" s="228" t="s">
        <v>206</v>
      </c>
      <c r="Q470" s="228" t="str">
        <f t="shared" si="17"/>
        <v>474 , '66300' , '東海大学駅前' , 'N' , to_timestamp('2018/01/01 00:00:00' , 'yyyy/MM/dd hh24:mi:ss')</v>
      </c>
      <c r="R470" s="229" t="s">
        <v>207</v>
      </c>
      <c r="S470" s="230"/>
      <c r="T470" s="231" t="b">
        <f t="shared" si="16"/>
        <v>0</v>
      </c>
      <c r="U470" s="231" t="b">
        <f t="shared" si="16"/>
        <v>0</v>
      </c>
      <c r="V470" s="231" t="b">
        <f t="shared" si="16"/>
        <v>0</v>
      </c>
      <c r="W470" s="231" t="b">
        <f t="shared" si="16"/>
        <v>0</v>
      </c>
      <c r="X470" s="231" t="b">
        <f t="shared" si="16"/>
        <v>0</v>
      </c>
      <c r="Y470" s="230"/>
      <c r="Z470" s="231"/>
      <c r="AA470" s="232"/>
      <c r="AB470" s="231"/>
      <c r="AC470" s="231"/>
      <c r="AD470" s="232"/>
    </row>
    <row r="471" spans="8:30">
      <c r="H471" s="223">
        <v>475</v>
      </c>
      <c r="I471" s="224">
        <v>72100</v>
      </c>
      <c r="J471" s="225" t="s">
        <v>1876</v>
      </c>
      <c r="K471" s="223" t="s">
        <v>326</v>
      </c>
      <c r="L471" s="226" t="s">
        <v>455</v>
      </c>
      <c r="N471" s="227" t="s">
        <v>208</v>
      </c>
      <c r="O471" s="209" t="s">
        <v>36</v>
      </c>
      <c r="P471" s="228" t="s">
        <v>206</v>
      </c>
      <c r="Q471" s="228" t="str">
        <f t="shared" si="17"/>
        <v>475 , '72100' , '小田原' , 'N' , to_timestamp('2018/01/01 00:00:00' , 'yyyy/MM/dd hh24:mi:ss')</v>
      </c>
      <c r="R471" s="229" t="s">
        <v>207</v>
      </c>
      <c r="S471" s="230"/>
      <c r="T471" s="231" t="b">
        <f t="shared" si="16"/>
        <v>0</v>
      </c>
      <c r="U471" s="231" t="b">
        <f t="shared" si="16"/>
        <v>0</v>
      </c>
      <c r="V471" s="231" t="b">
        <f t="shared" si="16"/>
        <v>0</v>
      </c>
      <c r="W471" s="231" t="b">
        <f t="shared" si="16"/>
        <v>0</v>
      </c>
      <c r="X471" s="231" t="b">
        <f t="shared" si="16"/>
        <v>0</v>
      </c>
      <c r="Y471" s="230"/>
      <c r="Z471" s="231"/>
      <c r="AA471" s="232"/>
      <c r="AB471" s="231"/>
      <c r="AC471" s="231"/>
      <c r="AD471" s="232"/>
    </row>
    <row r="472" spans="8:30">
      <c r="H472" s="223">
        <v>476</v>
      </c>
      <c r="I472" s="224">
        <v>72300</v>
      </c>
      <c r="J472" s="225" t="s">
        <v>1877</v>
      </c>
      <c r="K472" s="223" t="s">
        <v>326</v>
      </c>
      <c r="L472" s="226" t="s">
        <v>455</v>
      </c>
      <c r="N472" s="227" t="s">
        <v>208</v>
      </c>
      <c r="O472" s="209" t="s">
        <v>36</v>
      </c>
      <c r="P472" s="228" t="s">
        <v>206</v>
      </c>
      <c r="Q472" s="228" t="str">
        <f t="shared" si="17"/>
        <v>476 , '72300' , '国府津' , 'N' , to_timestamp('2018/01/01 00:00:00' , 'yyyy/MM/dd hh24:mi:ss')</v>
      </c>
      <c r="R472" s="229" t="s">
        <v>207</v>
      </c>
      <c r="S472" s="230"/>
      <c r="T472" s="231" t="b">
        <f t="shared" si="16"/>
        <v>0</v>
      </c>
      <c r="U472" s="231" t="b">
        <f t="shared" si="16"/>
        <v>0</v>
      </c>
      <c r="V472" s="231" t="b">
        <f t="shared" si="16"/>
        <v>0</v>
      </c>
      <c r="W472" s="231" t="b">
        <f t="shared" si="16"/>
        <v>0</v>
      </c>
      <c r="X472" s="231" t="b">
        <f t="shared" si="16"/>
        <v>0</v>
      </c>
      <c r="Y472" s="230"/>
      <c r="Z472" s="231"/>
      <c r="AA472" s="232"/>
      <c r="AB472" s="231"/>
      <c r="AC472" s="231"/>
      <c r="AD472" s="232"/>
    </row>
    <row r="473" spans="8:30">
      <c r="H473" s="223">
        <v>477</v>
      </c>
      <c r="I473" s="224">
        <v>72400</v>
      </c>
      <c r="J473" s="225" t="s">
        <v>1878</v>
      </c>
      <c r="K473" s="223" t="s">
        <v>326</v>
      </c>
      <c r="L473" s="226" t="s">
        <v>455</v>
      </c>
      <c r="N473" s="227" t="s">
        <v>208</v>
      </c>
      <c r="O473" s="209" t="s">
        <v>36</v>
      </c>
      <c r="P473" s="228" t="s">
        <v>206</v>
      </c>
      <c r="Q473" s="228" t="str">
        <f t="shared" si="17"/>
        <v>477 , '72400' , '下曽我' , 'N' , to_timestamp('2018/01/01 00:00:00' , 'yyyy/MM/dd hh24:mi:ss')</v>
      </c>
      <c r="R473" s="229" t="s">
        <v>207</v>
      </c>
      <c r="S473" s="230"/>
      <c r="T473" s="231" t="b">
        <f t="shared" si="16"/>
        <v>0</v>
      </c>
      <c r="U473" s="231" t="b">
        <f t="shared" si="16"/>
        <v>0</v>
      </c>
      <c r="V473" s="231" t="b">
        <f t="shared" si="16"/>
        <v>0</v>
      </c>
      <c r="W473" s="231" t="b">
        <f t="shared" si="16"/>
        <v>0</v>
      </c>
      <c r="X473" s="231" t="b">
        <f t="shared" si="16"/>
        <v>0</v>
      </c>
      <c r="Y473" s="230"/>
      <c r="Z473" s="231"/>
      <c r="AA473" s="232"/>
      <c r="AB473" s="231"/>
      <c r="AC473" s="231"/>
      <c r="AD473" s="232"/>
    </row>
    <row r="474" spans="8:30">
      <c r="H474" s="223">
        <v>478</v>
      </c>
      <c r="I474" s="224">
        <v>72500</v>
      </c>
      <c r="J474" s="225" t="s">
        <v>1879</v>
      </c>
      <c r="K474" s="223" t="s">
        <v>326</v>
      </c>
      <c r="L474" s="226" t="s">
        <v>455</v>
      </c>
      <c r="N474" s="227" t="s">
        <v>208</v>
      </c>
      <c r="O474" s="209" t="s">
        <v>36</v>
      </c>
      <c r="P474" s="228" t="s">
        <v>206</v>
      </c>
      <c r="Q474" s="228" t="str">
        <f t="shared" si="17"/>
        <v>478 , '72500' , '鴨宮' , 'N' , to_timestamp('2018/01/01 00:00:00' , 'yyyy/MM/dd hh24:mi:ss')</v>
      </c>
      <c r="R474" s="229" t="s">
        <v>207</v>
      </c>
      <c r="S474" s="230"/>
      <c r="T474" s="231" t="b">
        <f t="shared" si="16"/>
        <v>0</v>
      </c>
      <c r="U474" s="231" t="b">
        <f t="shared" si="16"/>
        <v>0</v>
      </c>
      <c r="V474" s="231" t="b">
        <f t="shared" si="16"/>
        <v>0</v>
      </c>
      <c r="W474" s="231" t="b">
        <f t="shared" si="16"/>
        <v>0</v>
      </c>
      <c r="X474" s="231" t="b">
        <f t="shared" si="16"/>
        <v>0</v>
      </c>
      <c r="Y474" s="230"/>
      <c r="Z474" s="231"/>
      <c r="AA474" s="232"/>
      <c r="AB474" s="231"/>
      <c r="AC474" s="231"/>
      <c r="AD474" s="232"/>
    </row>
    <row r="475" spans="8:30">
      <c r="H475" s="223">
        <v>479</v>
      </c>
      <c r="I475" s="224">
        <v>73100</v>
      </c>
      <c r="J475" s="225" t="s">
        <v>1880</v>
      </c>
      <c r="K475" s="223" t="s">
        <v>326</v>
      </c>
      <c r="L475" s="226" t="s">
        <v>455</v>
      </c>
      <c r="N475" s="227" t="s">
        <v>208</v>
      </c>
      <c r="O475" s="209" t="s">
        <v>36</v>
      </c>
      <c r="P475" s="228" t="s">
        <v>206</v>
      </c>
      <c r="Q475" s="228" t="str">
        <f t="shared" si="17"/>
        <v>479 , '73100' , '松田' , 'N' , to_timestamp('2018/01/01 00:00:00' , 'yyyy/MM/dd hh24:mi:ss')</v>
      </c>
      <c r="R475" s="229" t="s">
        <v>207</v>
      </c>
      <c r="S475" s="230"/>
      <c r="T475" s="231" t="b">
        <f t="shared" si="16"/>
        <v>0</v>
      </c>
      <c r="U475" s="231" t="b">
        <f t="shared" si="16"/>
        <v>0</v>
      </c>
      <c r="V475" s="231" t="b">
        <f t="shared" si="16"/>
        <v>0</v>
      </c>
      <c r="W475" s="231" t="b">
        <f t="shared" si="16"/>
        <v>0</v>
      </c>
      <c r="X475" s="231" t="b">
        <f t="shared" si="16"/>
        <v>0</v>
      </c>
      <c r="Y475" s="230"/>
      <c r="Z475" s="231"/>
      <c r="AA475" s="232"/>
      <c r="AB475" s="231"/>
      <c r="AC475" s="231"/>
      <c r="AD475" s="232"/>
    </row>
    <row r="476" spans="8:30">
      <c r="H476" s="223">
        <v>480</v>
      </c>
      <c r="I476" s="224">
        <v>73200</v>
      </c>
      <c r="J476" s="225" t="s">
        <v>1881</v>
      </c>
      <c r="K476" s="223" t="s">
        <v>326</v>
      </c>
      <c r="L476" s="226" t="s">
        <v>455</v>
      </c>
      <c r="N476" s="227" t="s">
        <v>208</v>
      </c>
      <c r="O476" s="209" t="s">
        <v>36</v>
      </c>
      <c r="P476" s="228" t="s">
        <v>206</v>
      </c>
      <c r="Q476" s="228" t="str">
        <f t="shared" si="17"/>
        <v>480 , '73200' , '山北' , 'N' , to_timestamp('2018/01/01 00:00:00' , 'yyyy/MM/dd hh24:mi:ss')</v>
      </c>
      <c r="R476" s="229" t="s">
        <v>207</v>
      </c>
      <c r="S476" s="230"/>
      <c r="T476" s="231" t="b">
        <f t="shared" si="16"/>
        <v>0</v>
      </c>
      <c r="U476" s="231" t="b">
        <f t="shared" si="16"/>
        <v>0</v>
      </c>
      <c r="V476" s="231" t="b">
        <f t="shared" si="16"/>
        <v>0</v>
      </c>
      <c r="W476" s="231" t="b">
        <f t="shared" si="16"/>
        <v>0</v>
      </c>
      <c r="X476" s="231" t="b">
        <f t="shared" si="16"/>
        <v>0</v>
      </c>
      <c r="Y476" s="230"/>
      <c r="Z476" s="231"/>
      <c r="AA476" s="232"/>
      <c r="AB476" s="231"/>
      <c r="AC476" s="231"/>
      <c r="AD476" s="232"/>
    </row>
    <row r="477" spans="8:30">
      <c r="H477" s="223">
        <v>481</v>
      </c>
      <c r="I477" s="224">
        <v>73300</v>
      </c>
      <c r="J477" s="225" t="s">
        <v>1882</v>
      </c>
      <c r="K477" s="223" t="s">
        <v>326</v>
      </c>
      <c r="L477" s="226" t="s">
        <v>455</v>
      </c>
      <c r="N477" s="227" t="s">
        <v>208</v>
      </c>
      <c r="O477" s="209" t="s">
        <v>36</v>
      </c>
      <c r="P477" s="228" t="s">
        <v>206</v>
      </c>
      <c r="Q477" s="228" t="str">
        <f t="shared" si="17"/>
        <v>481 , '73300' , '大雄山' , 'N' , to_timestamp('2018/01/01 00:00:00' , 'yyyy/MM/dd hh24:mi:ss')</v>
      </c>
      <c r="R477" s="229" t="s">
        <v>207</v>
      </c>
      <c r="S477" s="230"/>
      <c r="T477" s="231" t="b">
        <f t="shared" si="16"/>
        <v>0</v>
      </c>
      <c r="U477" s="231" t="b">
        <f t="shared" si="16"/>
        <v>0</v>
      </c>
      <c r="V477" s="231" t="b">
        <f t="shared" si="16"/>
        <v>0</v>
      </c>
      <c r="W477" s="231" t="b">
        <f t="shared" si="16"/>
        <v>0</v>
      </c>
      <c r="X477" s="231" t="b">
        <f t="shared" si="16"/>
        <v>0</v>
      </c>
      <c r="Y477" s="230"/>
      <c r="Z477" s="231"/>
      <c r="AA477" s="232"/>
      <c r="AB477" s="231"/>
      <c r="AC477" s="231"/>
      <c r="AD477" s="232"/>
    </row>
    <row r="478" spans="8:30">
      <c r="H478" s="223">
        <v>482</v>
      </c>
      <c r="I478" s="224">
        <v>74100</v>
      </c>
      <c r="J478" s="225" t="s">
        <v>1883</v>
      </c>
      <c r="K478" s="223" t="s">
        <v>326</v>
      </c>
      <c r="L478" s="226" t="s">
        <v>455</v>
      </c>
      <c r="N478" s="227" t="s">
        <v>208</v>
      </c>
      <c r="O478" s="209" t="s">
        <v>36</v>
      </c>
      <c r="P478" s="228" t="s">
        <v>206</v>
      </c>
      <c r="Q478" s="228" t="str">
        <f t="shared" si="17"/>
        <v>482 , '74100' , '箱根湯本' , 'N' , to_timestamp('2018/01/01 00:00:00' , 'yyyy/MM/dd hh24:mi:ss')</v>
      </c>
      <c r="R478" s="229" t="s">
        <v>207</v>
      </c>
      <c r="S478" s="230"/>
      <c r="T478" s="231" t="b">
        <f t="shared" ref="T478:X528" si="18">IF(H478="","",EXACT(H478,Z478))</f>
        <v>0</v>
      </c>
      <c r="U478" s="231" t="b">
        <f t="shared" si="18"/>
        <v>0</v>
      </c>
      <c r="V478" s="231" t="b">
        <f t="shared" si="18"/>
        <v>0</v>
      </c>
      <c r="W478" s="231" t="b">
        <f t="shared" si="18"/>
        <v>0</v>
      </c>
      <c r="X478" s="231" t="b">
        <f t="shared" si="18"/>
        <v>0</v>
      </c>
      <c r="Y478" s="230"/>
      <c r="Z478" s="231"/>
      <c r="AA478" s="232"/>
      <c r="AB478" s="231"/>
      <c r="AC478" s="231"/>
      <c r="AD478" s="232"/>
    </row>
    <row r="479" spans="8:30">
      <c r="H479" s="223">
        <v>483</v>
      </c>
      <c r="I479" s="224">
        <v>74200</v>
      </c>
      <c r="J479" s="225" t="s">
        <v>1884</v>
      </c>
      <c r="K479" s="223" t="s">
        <v>326</v>
      </c>
      <c r="L479" s="226" t="s">
        <v>455</v>
      </c>
      <c r="N479" s="227" t="s">
        <v>208</v>
      </c>
      <c r="O479" s="209" t="s">
        <v>36</v>
      </c>
      <c r="P479" s="228" t="s">
        <v>206</v>
      </c>
      <c r="Q479" s="228" t="str">
        <f t="shared" si="17"/>
        <v>483 , '74200' , '湯河原' , 'N' , to_timestamp('2018/01/01 00:00:00' , 'yyyy/MM/dd hh24:mi:ss')</v>
      </c>
      <c r="R479" s="229" t="s">
        <v>207</v>
      </c>
      <c r="S479" s="230"/>
      <c r="T479" s="231" t="b">
        <f t="shared" si="18"/>
        <v>0</v>
      </c>
      <c r="U479" s="231" t="b">
        <f t="shared" si="18"/>
        <v>0</v>
      </c>
      <c r="V479" s="231" t="b">
        <f t="shared" si="18"/>
        <v>0</v>
      </c>
      <c r="W479" s="231" t="b">
        <f t="shared" si="18"/>
        <v>0</v>
      </c>
      <c r="X479" s="231" t="b">
        <f t="shared" si="18"/>
        <v>0</v>
      </c>
      <c r="Y479" s="230"/>
      <c r="Z479" s="231"/>
      <c r="AA479" s="232"/>
      <c r="AB479" s="231"/>
      <c r="AC479" s="231"/>
      <c r="AD479" s="232"/>
    </row>
    <row r="480" spans="8:30">
      <c r="H480" s="223">
        <v>484</v>
      </c>
      <c r="I480" s="224">
        <v>81000</v>
      </c>
      <c r="J480" s="225" t="s">
        <v>1885</v>
      </c>
      <c r="K480" s="223" t="s">
        <v>326</v>
      </c>
      <c r="L480" s="226" t="s">
        <v>455</v>
      </c>
      <c r="N480" s="227" t="s">
        <v>208</v>
      </c>
      <c r="O480" s="209" t="s">
        <v>36</v>
      </c>
      <c r="P480" s="228" t="s">
        <v>206</v>
      </c>
      <c r="Q480" s="228" t="str">
        <f t="shared" si="17"/>
        <v>484 , '81000' , '川崎' , 'N' , to_timestamp('2018/01/01 00:00:00' , 'yyyy/MM/dd hh24:mi:ss')</v>
      </c>
      <c r="R480" s="229" t="s">
        <v>207</v>
      </c>
      <c r="S480" s="230"/>
      <c r="T480" s="231" t="b">
        <f t="shared" si="18"/>
        <v>0</v>
      </c>
      <c r="U480" s="231" t="b">
        <f t="shared" si="18"/>
        <v>0</v>
      </c>
      <c r="V480" s="231" t="b">
        <f t="shared" si="18"/>
        <v>0</v>
      </c>
      <c r="W480" s="231" t="b">
        <f t="shared" si="18"/>
        <v>0</v>
      </c>
      <c r="X480" s="231" t="b">
        <f t="shared" si="18"/>
        <v>0</v>
      </c>
      <c r="Y480" s="230"/>
      <c r="Z480" s="231"/>
      <c r="AA480" s="232"/>
      <c r="AB480" s="231"/>
      <c r="AC480" s="231"/>
      <c r="AD480" s="232"/>
    </row>
    <row r="481" spans="8:30">
      <c r="H481" s="223">
        <v>485</v>
      </c>
      <c r="I481" s="224">
        <v>81015</v>
      </c>
      <c r="J481" s="225" t="s">
        <v>1205</v>
      </c>
      <c r="K481" s="223" t="s">
        <v>326</v>
      </c>
      <c r="L481" s="226" t="s">
        <v>455</v>
      </c>
      <c r="N481" s="227" t="s">
        <v>208</v>
      </c>
      <c r="O481" s="209" t="s">
        <v>36</v>
      </c>
      <c r="P481" s="228" t="s">
        <v>206</v>
      </c>
      <c r="Q481" s="228" t="str">
        <f t="shared" si="17"/>
        <v>485 , '81015' , '川崎住宅ローンセンター' , 'N' , to_timestamp('2018/01/01 00:00:00' , 'yyyy/MM/dd hh24:mi:ss')</v>
      </c>
      <c r="R481" s="229" t="s">
        <v>207</v>
      </c>
      <c r="S481" s="230"/>
      <c r="T481" s="231" t="b">
        <f t="shared" si="18"/>
        <v>0</v>
      </c>
      <c r="U481" s="231" t="b">
        <f t="shared" si="18"/>
        <v>0</v>
      </c>
      <c r="V481" s="231" t="b">
        <f t="shared" si="18"/>
        <v>0</v>
      </c>
      <c r="W481" s="231" t="b">
        <f t="shared" si="18"/>
        <v>0</v>
      </c>
      <c r="X481" s="231" t="b">
        <f t="shared" si="18"/>
        <v>0</v>
      </c>
      <c r="Y481" s="230"/>
      <c r="Z481" s="231"/>
      <c r="AA481" s="232"/>
      <c r="AB481" s="231"/>
      <c r="AC481" s="231"/>
      <c r="AD481" s="232"/>
    </row>
    <row r="482" spans="8:30">
      <c r="H482" s="223">
        <v>486</v>
      </c>
      <c r="I482" s="224">
        <v>81200</v>
      </c>
      <c r="J482" s="225" t="s">
        <v>1886</v>
      </c>
      <c r="K482" s="223" t="s">
        <v>326</v>
      </c>
      <c r="L482" s="226" t="s">
        <v>455</v>
      </c>
      <c r="N482" s="227" t="s">
        <v>208</v>
      </c>
      <c r="O482" s="209" t="s">
        <v>36</v>
      </c>
      <c r="P482" s="228" t="s">
        <v>206</v>
      </c>
      <c r="Q482" s="228" t="str">
        <f t="shared" si="17"/>
        <v>486 , '81200' , '川崎西口' , 'N' , to_timestamp('2018/01/01 00:00:00' , 'yyyy/MM/dd hh24:mi:ss')</v>
      </c>
      <c r="R482" s="229" t="s">
        <v>207</v>
      </c>
      <c r="S482" s="230"/>
      <c r="T482" s="231" t="b">
        <f t="shared" si="18"/>
        <v>0</v>
      </c>
      <c r="U482" s="231" t="b">
        <f t="shared" si="18"/>
        <v>0</v>
      </c>
      <c r="V482" s="231" t="b">
        <f t="shared" si="18"/>
        <v>0</v>
      </c>
      <c r="W482" s="231" t="b">
        <f t="shared" si="18"/>
        <v>0</v>
      </c>
      <c r="X482" s="231" t="b">
        <f t="shared" si="18"/>
        <v>0</v>
      </c>
      <c r="Y482" s="230"/>
      <c r="Z482" s="231"/>
      <c r="AA482" s="232"/>
      <c r="AB482" s="231"/>
      <c r="AC482" s="231"/>
      <c r="AD482" s="232"/>
    </row>
    <row r="483" spans="8:30">
      <c r="H483" s="223">
        <v>487</v>
      </c>
      <c r="I483" s="224">
        <v>81300</v>
      </c>
      <c r="J483" s="225" t="s">
        <v>1887</v>
      </c>
      <c r="K483" s="223" t="s">
        <v>326</v>
      </c>
      <c r="L483" s="226" t="s">
        <v>455</v>
      </c>
      <c r="N483" s="227" t="s">
        <v>208</v>
      </c>
      <c r="O483" s="209" t="s">
        <v>36</v>
      </c>
      <c r="P483" s="228" t="s">
        <v>206</v>
      </c>
      <c r="Q483" s="228" t="str">
        <f t="shared" si="17"/>
        <v>487 , '81300' , '海老名駅前' , 'N' , to_timestamp('2018/01/01 00:00:00' , 'yyyy/MM/dd hh24:mi:ss')</v>
      </c>
      <c r="R483" s="229" t="s">
        <v>207</v>
      </c>
      <c r="S483" s="230"/>
      <c r="T483" s="231" t="b">
        <f t="shared" si="18"/>
        <v>0</v>
      </c>
      <c r="U483" s="231" t="b">
        <f t="shared" si="18"/>
        <v>0</v>
      </c>
      <c r="V483" s="231" t="b">
        <f t="shared" si="18"/>
        <v>0</v>
      </c>
      <c r="W483" s="231" t="b">
        <f t="shared" si="18"/>
        <v>0</v>
      </c>
      <c r="X483" s="231" t="b">
        <f t="shared" si="18"/>
        <v>0</v>
      </c>
      <c r="Y483" s="230"/>
      <c r="Z483" s="231"/>
      <c r="AA483" s="232"/>
      <c r="AB483" s="231"/>
      <c r="AC483" s="231"/>
      <c r="AD483" s="232"/>
    </row>
    <row r="484" spans="8:30">
      <c r="H484" s="223">
        <v>488</v>
      </c>
      <c r="I484" s="224">
        <v>82100</v>
      </c>
      <c r="J484" s="225" t="s">
        <v>1888</v>
      </c>
      <c r="K484" s="223" t="s">
        <v>326</v>
      </c>
      <c r="L484" s="226" t="s">
        <v>455</v>
      </c>
      <c r="N484" s="227" t="s">
        <v>208</v>
      </c>
      <c r="O484" s="209" t="s">
        <v>36</v>
      </c>
      <c r="P484" s="228" t="s">
        <v>206</v>
      </c>
      <c r="Q484" s="228" t="str">
        <f t="shared" si="17"/>
        <v>488 , '82100' , '大島' , 'N' , to_timestamp('2018/01/01 00:00:00' , 'yyyy/MM/dd hh24:mi:ss')</v>
      </c>
      <c r="R484" s="229" t="s">
        <v>207</v>
      </c>
      <c r="S484" s="230"/>
      <c r="T484" s="231" t="b">
        <f t="shared" si="18"/>
        <v>0</v>
      </c>
      <c r="U484" s="231" t="b">
        <f t="shared" si="18"/>
        <v>0</v>
      </c>
      <c r="V484" s="231" t="b">
        <f t="shared" si="18"/>
        <v>0</v>
      </c>
      <c r="W484" s="231" t="b">
        <f t="shared" si="18"/>
        <v>0</v>
      </c>
      <c r="X484" s="231" t="b">
        <f t="shared" si="18"/>
        <v>0</v>
      </c>
      <c r="Y484" s="230"/>
      <c r="Z484" s="231"/>
      <c r="AA484" s="232"/>
      <c r="AB484" s="231"/>
      <c r="AC484" s="231"/>
      <c r="AD484" s="232"/>
    </row>
    <row r="485" spans="8:30">
      <c r="H485" s="223">
        <v>489</v>
      </c>
      <c r="I485" s="224">
        <v>82200</v>
      </c>
      <c r="J485" s="225" t="s">
        <v>1889</v>
      </c>
      <c r="K485" s="223" t="s">
        <v>326</v>
      </c>
      <c r="L485" s="226" t="s">
        <v>455</v>
      </c>
      <c r="N485" s="227" t="s">
        <v>208</v>
      </c>
      <c r="O485" s="209" t="s">
        <v>36</v>
      </c>
      <c r="P485" s="228" t="s">
        <v>206</v>
      </c>
      <c r="Q485" s="228" t="str">
        <f t="shared" si="17"/>
        <v>489 , '82200' , '大師' , 'N' , to_timestamp('2018/01/01 00:00:00' , 'yyyy/MM/dd hh24:mi:ss')</v>
      </c>
      <c r="R485" s="229" t="s">
        <v>207</v>
      </c>
      <c r="S485" s="230"/>
      <c r="T485" s="231" t="b">
        <f t="shared" si="18"/>
        <v>0</v>
      </c>
      <c r="U485" s="231" t="b">
        <f t="shared" si="18"/>
        <v>0</v>
      </c>
      <c r="V485" s="231" t="b">
        <f t="shared" si="18"/>
        <v>0</v>
      </c>
      <c r="W485" s="231" t="b">
        <f t="shared" si="18"/>
        <v>0</v>
      </c>
      <c r="X485" s="231" t="b">
        <f t="shared" si="18"/>
        <v>0</v>
      </c>
      <c r="Y485" s="230"/>
      <c r="Z485" s="231"/>
      <c r="AA485" s="232"/>
      <c r="AB485" s="231"/>
      <c r="AC485" s="231"/>
      <c r="AD485" s="232"/>
    </row>
    <row r="486" spans="8:30">
      <c r="H486" s="223">
        <v>490</v>
      </c>
      <c r="I486" s="224">
        <v>82300</v>
      </c>
      <c r="J486" s="225" t="s">
        <v>1890</v>
      </c>
      <c r="K486" s="223" t="s">
        <v>326</v>
      </c>
      <c r="L486" s="226" t="s">
        <v>455</v>
      </c>
      <c r="N486" s="227" t="s">
        <v>208</v>
      </c>
      <c r="O486" s="209" t="s">
        <v>36</v>
      </c>
      <c r="P486" s="228" t="s">
        <v>206</v>
      </c>
      <c r="Q486" s="228" t="str">
        <f t="shared" si="17"/>
        <v>490 , '82300' , '御幸' , 'N' , to_timestamp('2018/01/01 00:00:00' , 'yyyy/MM/dd hh24:mi:ss')</v>
      </c>
      <c r="R486" s="229" t="s">
        <v>207</v>
      </c>
      <c r="S486" s="230"/>
      <c r="T486" s="231" t="b">
        <f t="shared" si="18"/>
        <v>0</v>
      </c>
      <c r="U486" s="231" t="b">
        <f t="shared" si="18"/>
        <v>0</v>
      </c>
      <c r="V486" s="231" t="b">
        <f t="shared" si="18"/>
        <v>0</v>
      </c>
      <c r="W486" s="231" t="b">
        <f t="shared" si="18"/>
        <v>0</v>
      </c>
      <c r="X486" s="231" t="b">
        <f t="shared" si="18"/>
        <v>0</v>
      </c>
      <c r="Y486" s="230"/>
      <c r="Z486" s="231"/>
      <c r="AA486" s="232"/>
      <c r="AB486" s="231"/>
      <c r="AC486" s="231"/>
      <c r="AD486" s="232"/>
    </row>
    <row r="487" spans="8:30">
      <c r="H487" s="223">
        <v>491</v>
      </c>
      <c r="I487" s="224">
        <v>82400</v>
      </c>
      <c r="J487" s="225" t="s">
        <v>1891</v>
      </c>
      <c r="K487" s="223" t="s">
        <v>326</v>
      </c>
      <c r="L487" s="226" t="s">
        <v>455</v>
      </c>
      <c r="N487" s="227" t="s">
        <v>208</v>
      </c>
      <c r="O487" s="209" t="s">
        <v>36</v>
      </c>
      <c r="P487" s="228" t="s">
        <v>206</v>
      </c>
      <c r="Q487" s="228" t="str">
        <f t="shared" si="17"/>
        <v>491 , '82400' , '武蔵小杉' , 'N' , to_timestamp('2018/01/01 00:00:00' , 'yyyy/MM/dd hh24:mi:ss')</v>
      </c>
      <c r="R487" s="229" t="s">
        <v>207</v>
      </c>
      <c r="S487" s="230"/>
      <c r="T487" s="231" t="b">
        <f t="shared" si="18"/>
        <v>0</v>
      </c>
      <c r="U487" s="231" t="b">
        <f t="shared" si="18"/>
        <v>0</v>
      </c>
      <c r="V487" s="231" t="b">
        <f t="shared" si="18"/>
        <v>0</v>
      </c>
      <c r="W487" s="231" t="b">
        <f t="shared" si="18"/>
        <v>0</v>
      </c>
      <c r="X487" s="231" t="b">
        <f t="shared" si="18"/>
        <v>0</v>
      </c>
      <c r="Y487" s="230"/>
      <c r="Z487" s="231"/>
      <c r="AA487" s="232"/>
      <c r="AB487" s="231"/>
      <c r="AC487" s="231"/>
      <c r="AD487" s="232"/>
    </row>
    <row r="488" spans="8:30">
      <c r="H488" s="223">
        <v>492</v>
      </c>
      <c r="I488" s="224">
        <v>82410</v>
      </c>
      <c r="J488" s="225" t="s">
        <v>1229</v>
      </c>
      <c r="K488" s="223" t="s">
        <v>326</v>
      </c>
      <c r="L488" s="226" t="s">
        <v>455</v>
      </c>
      <c r="N488" s="227" t="s">
        <v>208</v>
      </c>
      <c r="O488" s="209" t="s">
        <v>36</v>
      </c>
      <c r="P488" s="228" t="s">
        <v>206</v>
      </c>
      <c r="Q488" s="228" t="str">
        <f t="shared" si="17"/>
        <v>492 , '82410' , '溝口住宅ローンセンター' , 'N' , to_timestamp('2018/01/01 00:00:00' , 'yyyy/MM/dd hh24:mi:ss')</v>
      </c>
      <c r="R488" s="229" t="s">
        <v>207</v>
      </c>
      <c r="S488" s="230"/>
      <c r="T488" s="231" t="b">
        <f t="shared" si="18"/>
        <v>0</v>
      </c>
      <c r="U488" s="231" t="b">
        <f t="shared" si="18"/>
        <v>0</v>
      </c>
      <c r="V488" s="231" t="b">
        <f t="shared" si="18"/>
        <v>0</v>
      </c>
      <c r="W488" s="231" t="b">
        <f t="shared" si="18"/>
        <v>0</v>
      </c>
      <c r="X488" s="231" t="b">
        <f t="shared" si="18"/>
        <v>0</v>
      </c>
      <c r="Y488" s="230"/>
      <c r="Z488" s="231"/>
      <c r="AA488" s="232"/>
      <c r="AB488" s="231"/>
      <c r="AC488" s="231"/>
      <c r="AD488" s="232"/>
    </row>
    <row r="489" spans="8:30">
      <c r="H489" s="223">
        <v>493</v>
      </c>
      <c r="I489" s="224">
        <v>82500</v>
      </c>
      <c r="J489" s="225" t="s">
        <v>1892</v>
      </c>
      <c r="K489" s="223" t="s">
        <v>326</v>
      </c>
      <c r="L489" s="226" t="s">
        <v>455</v>
      </c>
      <c r="N489" s="227" t="s">
        <v>208</v>
      </c>
      <c r="O489" s="209" t="s">
        <v>36</v>
      </c>
      <c r="P489" s="228" t="s">
        <v>206</v>
      </c>
      <c r="Q489" s="228" t="str">
        <f t="shared" si="17"/>
        <v>493 , '82500' , '溝口' , 'N' , to_timestamp('2018/01/01 00:00:00' , 'yyyy/MM/dd hh24:mi:ss')</v>
      </c>
      <c r="R489" s="229" t="s">
        <v>207</v>
      </c>
      <c r="S489" s="230"/>
      <c r="T489" s="231" t="b">
        <f t="shared" si="18"/>
        <v>0</v>
      </c>
      <c r="U489" s="231" t="b">
        <f t="shared" si="18"/>
        <v>0</v>
      </c>
      <c r="V489" s="231" t="b">
        <f t="shared" si="18"/>
        <v>0</v>
      </c>
      <c r="W489" s="231" t="b">
        <f t="shared" si="18"/>
        <v>0</v>
      </c>
      <c r="X489" s="231" t="b">
        <f t="shared" si="18"/>
        <v>0</v>
      </c>
      <c r="Y489" s="230"/>
      <c r="Z489" s="231"/>
      <c r="AA489" s="232"/>
      <c r="AB489" s="231"/>
      <c r="AC489" s="231"/>
      <c r="AD489" s="232"/>
    </row>
    <row r="490" spans="8:30">
      <c r="H490" s="223">
        <v>494</v>
      </c>
      <c r="I490" s="224">
        <v>82510</v>
      </c>
      <c r="J490" s="225" t="s">
        <v>1229</v>
      </c>
      <c r="K490" s="223" t="s">
        <v>326</v>
      </c>
      <c r="L490" s="226" t="s">
        <v>455</v>
      </c>
      <c r="N490" s="227" t="s">
        <v>208</v>
      </c>
      <c r="O490" s="209" t="s">
        <v>36</v>
      </c>
      <c r="P490" s="228" t="s">
        <v>206</v>
      </c>
      <c r="Q490" s="228" t="str">
        <f t="shared" si="17"/>
        <v>494 , '82510' , '溝口住宅ローンセンター' , 'N' , to_timestamp('2018/01/01 00:00:00' , 'yyyy/MM/dd hh24:mi:ss')</v>
      </c>
      <c r="R490" s="229" t="s">
        <v>207</v>
      </c>
      <c r="S490" s="230"/>
      <c r="T490" s="231" t="b">
        <f t="shared" si="18"/>
        <v>0</v>
      </c>
      <c r="U490" s="231" t="b">
        <f t="shared" si="18"/>
        <v>0</v>
      </c>
      <c r="V490" s="231" t="b">
        <f t="shared" si="18"/>
        <v>0</v>
      </c>
      <c r="W490" s="231" t="b">
        <f t="shared" si="18"/>
        <v>0</v>
      </c>
      <c r="X490" s="231" t="b">
        <f t="shared" si="18"/>
        <v>0</v>
      </c>
      <c r="Y490" s="230"/>
      <c r="Z490" s="231"/>
      <c r="AA490" s="232"/>
      <c r="AB490" s="231"/>
      <c r="AC490" s="231"/>
      <c r="AD490" s="232"/>
    </row>
    <row r="491" spans="8:30">
      <c r="H491" s="223">
        <v>495</v>
      </c>
      <c r="I491" s="224">
        <v>82600</v>
      </c>
      <c r="J491" s="225" t="s">
        <v>1893</v>
      </c>
      <c r="K491" s="223" t="s">
        <v>326</v>
      </c>
      <c r="L491" s="226" t="s">
        <v>455</v>
      </c>
      <c r="N491" s="227" t="s">
        <v>208</v>
      </c>
      <c r="O491" s="209" t="s">
        <v>36</v>
      </c>
      <c r="P491" s="228" t="s">
        <v>206</v>
      </c>
      <c r="Q491" s="228" t="str">
        <f t="shared" si="17"/>
        <v>495 , '82600' , '登戸' , 'N' , to_timestamp('2018/01/01 00:00:00' , 'yyyy/MM/dd hh24:mi:ss')</v>
      </c>
      <c r="R491" s="229" t="s">
        <v>207</v>
      </c>
      <c r="S491" s="230"/>
      <c r="T491" s="231" t="b">
        <f t="shared" si="18"/>
        <v>0</v>
      </c>
      <c r="U491" s="231" t="b">
        <f t="shared" si="18"/>
        <v>0</v>
      </c>
      <c r="V491" s="231" t="b">
        <f t="shared" si="18"/>
        <v>0</v>
      </c>
      <c r="W491" s="231" t="b">
        <f t="shared" si="18"/>
        <v>0</v>
      </c>
      <c r="X491" s="231" t="b">
        <f t="shared" si="18"/>
        <v>0</v>
      </c>
      <c r="Y491" s="230"/>
      <c r="Z491" s="231"/>
      <c r="AA491" s="232"/>
      <c r="AB491" s="231"/>
      <c r="AC491" s="231"/>
      <c r="AD491" s="232"/>
    </row>
    <row r="492" spans="8:30">
      <c r="H492" s="223">
        <v>496</v>
      </c>
      <c r="I492" s="224">
        <v>82700</v>
      </c>
      <c r="J492" s="225" t="s">
        <v>1894</v>
      </c>
      <c r="K492" s="223" t="s">
        <v>326</v>
      </c>
      <c r="L492" s="226" t="s">
        <v>455</v>
      </c>
      <c r="N492" s="227" t="s">
        <v>208</v>
      </c>
      <c r="O492" s="209" t="s">
        <v>36</v>
      </c>
      <c r="P492" s="228" t="s">
        <v>206</v>
      </c>
      <c r="Q492" s="228" t="str">
        <f t="shared" si="17"/>
        <v>496 , '82700' , '百合ヶ丘' , 'N' , to_timestamp('2018/01/01 00:00:00' , 'yyyy/MM/dd hh24:mi:ss')</v>
      </c>
      <c r="R492" s="229" t="s">
        <v>207</v>
      </c>
      <c r="S492" s="230"/>
      <c r="T492" s="231" t="b">
        <f t="shared" si="18"/>
        <v>0</v>
      </c>
      <c r="U492" s="231" t="b">
        <f t="shared" si="18"/>
        <v>0</v>
      </c>
      <c r="V492" s="231" t="b">
        <f t="shared" si="18"/>
        <v>0</v>
      </c>
      <c r="W492" s="231" t="b">
        <f t="shared" si="18"/>
        <v>0</v>
      </c>
      <c r="X492" s="231" t="b">
        <f t="shared" si="18"/>
        <v>0</v>
      </c>
      <c r="Y492" s="230"/>
      <c r="Z492" s="231"/>
      <c r="AA492" s="232"/>
      <c r="AB492" s="231"/>
      <c r="AC492" s="231"/>
      <c r="AD492" s="232"/>
    </row>
    <row r="493" spans="8:30">
      <c r="H493" s="223">
        <v>497</v>
      </c>
      <c r="I493" s="224">
        <v>82800</v>
      </c>
      <c r="J493" s="225" t="s">
        <v>1895</v>
      </c>
      <c r="K493" s="223" t="s">
        <v>326</v>
      </c>
      <c r="L493" s="226" t="s">
        <v>455</v>
      </c>
      <c r="N493" s="227" t="s">
        <v>208</v>
      </c>
      <c r="O493" s="209" t="s">
        <v>36</v>
      </c>
      <c r="P493" s="228" t="s">
        <v>206</v>
      </c>
      <c r="Q493" s="228" t="str">
        <f t="shared" si="17"/>
        <v>497 , '82800' , '鹿島田' , 'N' , to_timestamp('2018/01/01 00:00:00' , 'yyyy/MM/dd hh24:mi:ss')</v>
      </c>
      <c r="R493" s="229" t="s">
        <v>207</v>
      </c>
      <c r="S493" s="230"/>
      <c r="T493" s="231" t="b">
        <f t="shared" si="18"/>
        <v>0</v>
      </c>
      <c r="U493" s="231" t="b">
        <f t="shared" si="18"/>
        <v>0</v>
      </c>
      <c r="V493" s="231" t="b">
        <f t="shared" si="18"/>
        <v>0</v>
      </c>
      <c r="W493" s="231" t="b">
        <f t="shared" si="18"/>
        <v>0</v>
      </c>
      <c r="X493" s="231" t="b">
        <f t="shared" si="18"/>
        <v>0</v>
      </c>
      <c r="Y493" s="230"/>
      <c r="Z493" s="231"/>
      <c r="AA493" s="232"/>
      <c r="AB493" s="231"/>
      <c r="AC493" s="231"/>
      <c r="AD493" s="232"/>
    </row>
    <row r="494" spans="8:30">
      <c r="H494" s="223">
        <v>498</v>
      </c>
      <c r="I494" s="224">
        <v>82900</v>
      </c>
      <c r="J494" s="225" t="s">
        <v>1896</v>
      </c>
      <c r="K494" s="223" t="s">
        <v>326</v>
      </c>
      <c r="L494" s="226" t="s">
        <v>455</v>
      </c>
      <c r="N494" s="227" t="s">
        <v>208</v>
      </c>
      <c r="O494" s="209" t="s">
        <v>36</v>
      </c>
      <c r="P494" s="228" t="s">
        <v>206</v>
      </c>
      <c r="Q494" s="228" t="str">
        <f t="shared" si="17"/>
        <v>498 , '82900' , '新城' , 'N' , to_timestamp('2018/01/01 00:00:00' , 'yyyy/MM/dd hh24:mi:ss')</v>
      </c>
      <c r="R494" s="229" t="s">
        <v>207</v>
      </c>
      <c r="S494" s="230"/>
      <c r="T494" s="231" t="b">
        <f t="shared" si="18"/>
        <v>0</v>
      </c>
      <c r="U494" s="231" t="b">
        <f t="shared" si="18"/>
        <v>0</v>
      </c>
      <c r="V494" s="231" t="b">
        <f t="shared" si="18"/>
        <v>0</v>
      </c>
      <c r="W494" s="231" t="b">
        <f t="shared" si="18"/>
        <v>0</v>
      </c>
      <c r="X494" s="231" t="b">
        <f t="shared" si="18"/>
        <v>0</v>
      </c>
      <c r="Y494" s="230"/>
      <c r="Z494" s="231"/>
      <c r="AA494" s="232"/>
      <c r="AB494" s="231"/>
      <c r="AC494" s="231"/>
      <c r="AD494" s="232"/>
    </row>
    <row r="495" spans="8:30">
      <c r="H495" s="223">
        <v>499</v>
      </c>
      <c r="I495" s="224">
        <v>83000</v>
      </c>
      <c r="J495" s="225" t="s">
        <v>1897</v>
      </c>
      <c r="K495" s="223" t="s">
        <v>326</v>
      </c>
      <c r="L495" s="226" t="s">
        <v>455</v>
      </c>
      <c r="N495" s="227" t="s">
        <v>208</v>
      </c>
      <c r="O495" s="209" t="s">
        <v>36</v>
      </c>
      <c r="P495" s="228" t="s">
        <v>206</v>
      </c>
      <c r="Q495" s="228" t="str">
        <f t="shared" si="17"/>
        <v>499 , '83000' , '新百合ヶ丘' , 'N' , to_timestamp('2018/01/01 00:00:00' , 'yyyy/MM/dd hh24:mi:ss')</v>
      </c>
      <c r="R495" s="229" t="s">
        <v>207</v>
      </c>
      <c r="S495" s="230"/>
      <c r="T495" s="231" t="b">
        <f t="shared" si="18"/>
        <v>0</v>
      </c>
      <c r="U495" s="231" t="b">
        <f t="shared" si="18"/>
        <v>0</v>
      </c>
      <c r="V495" s="231" t="b">
        <f t="shared" si="18"/>
        <v>0</v>
      </c>
      <c r="W495" s="231" t="b">
        <f t="shared" si="18"/>
        <v>0</v>
      </c>
      <c r="X495" s="231" t="b">
        <f t="shared" si="18"/>
        <v>0</v>
      </c>
      <c r="Y495" s="230"/>
      <c r="Z495" s="231"/>
      <c r="AA495" s="232"/>
      <c r="AB495" s="231"/>
      <c r="AC495" s="231"/>
      <c r="AD495" s="232"/>
    </row>
    <row r="496" spans="8:30">
      <c r="H496" s="223">
        <v>500</v>
      </c>
      <c r="I496" s="224">
        <v>83002</v>
      </c>
      <c r="J496" s="225" t="s">
        <v>1898</v>
      </c>
      <c r="K496" s="223" t="s">
        <v>326</v>
      </c>
      <c r="L496" s="226" t="s">
        <v>455</v>
      </c>
      <c r="N496" s="227" t="s">
        <v>208</v>
      </c>
      <c r="O496" s="209" t="s">
        <v>36</v>
      </c>
      <c r="P496" s="228" t="s">
        <v>206</v>
      </c>
      <c r="Q496" s="228" t="str">
        <f t="shared" si="17"/>
        <v>500 , '83002' , '新百合ヶ丘王禅寺中央－出' , 'N' , to_timestamp('2018/01/01 00:00:00' , 'yyyy/MM/dd hh24:mi:ss')</v>
      </c>
      <c r="R496" s="229" t="s">
        <v>207</v>
      </c>
      <c r="S496" s="230"/>
      <c r="T496" s="231" t="b">
        <f t="shared" si="18"/>
        <v>0</v>
      </c>
      <c r="U496" s="231" t="b">
        <f t="shared" si="18"/>
        <v>0</v>
      </c>
      <c r="V496" s="231" t="b">
        <f t="shared" si="18"/>
        <v>0</v>
      </c>
      <c r="W496" s="231" t="b">
        <f t="shared" si="18"/>
        <v>0</v>
      </c>
      <c r="X496" s="231" t="b">
        <f t="shared" si="18"/>
        <v>0</v>
      </c>
      <c r="Y496" s="230"/>
      <c r="Z496" s="231"/>
      <c r="AA496" s="232"/>
      <c r="AB496" s="231"/>
      <c r="AC496" s="231"/>
      <c r="AD496" s="232"/>
    </row>
    <row r="497" spans="8:30">
      <c r="H497" s="223">
        <v>501</v>
      </c>
      <c r="I497" s="224">
        <v>83010</v>
      </c>
      <c r="J497" s="225" t="s">
        <v>1899</v>
      </c>
      <c r="K497" s="223" t="s">
        <v>326</v>
      </c>
      <c r="L497" s="226" t="s">
        <v>455</v>
      </c>
      <c r="N497" s="227" t="s">
        <v>208</v>
      </c>
      <c r="O497" s="209" t="s">
        <v>36</v>
      </c>
      <c r="P497" s="228" t="s">
        <v>206</v>
      </c>
      <c r="Q497" s="228" t="str">
        <f t="shared" si="17"/>
        <v>501 , '83010' , '新百合ヶ丘住宅ローンセンター' , 'N' , to_timestamp('2018/01/01 00:00:00' , 'yyyy/MM/dd hh24:mi:ss')</v>
      </c>
      <c r="R497" s="229" t="s">
        <v>207</v>
      </c>
      <c r="S497" s="230"/>
      <c r="T497" s="231" t="b">
        <f t="shared" si="18"/>
        <v>0</v>
      </c>
      <c r="U497" s="231" t="b">
        <f t="shared" si="18"/>
        <v>0</v>
      </c>
      <c r="V497" s="231" t="b">
        <f t="shared" si="18"/>
        <v>0</v>
      </c>
      <c r="W497" s="231" t="b">
        <f t="shared" si="18"/>
        <v>0</v>
      </c>
      <c r="X497" s="231" t="b">
        <f t="shared" si="18"/>
        <v>0</v>
      </c>
      <c r="Y497" s="230"/>
      <c r="Z497" s="231"/>
      <c r="AA497" s="232"/>
      <c r="AB497" s="231"/>
      <c r="AC497" s="231"/>
      <c r="AD497" s="232"/>
    </row>
    <row r="498" spans="8:30">
      <c r="H498" s="223">
        <v>502</v>
      </c>
      <c r="I498" s="224">
        <v>83100</v>
      </c>
      <c r="J498" s="225" t="s">
        <v>1900</v>
      </c>
      <c r="K498" s="223" t="s">
        <v>326</v>
      </c>
      <c r="L498" s="226" t="s">
        <v>455</v>
      </c>
      <c r="N498" s="227" t="s">
        <v>208</v>
      </c>
      <c r="O498" s="209" t="s">
        <v>36</v>
      </c>
      <c r="P498" s="228" t="s">
        <v>206</v>
      </c>
      <c r="Q498" s="228" t="str">
        <f t="shared" si="17"/>
        <v>502 , '83100' , '元住吉' , 'N' , to_timestamp('2018/01/01 00:00:00' , 'yyyy/MM/dd hh24:mi:ss')</v>
      </c>
      <c r="R498" s="229" t="s">
        <v>207</v>
      </c>
      <c r="S498" s="230"/>
      <c r="T498" s="231" t="b">
        <f t="shared" si="18"/>
        <v>0</v>
      </c>
      <c r="U498" s="231" t="b">
        <f t="shared" si="18"/>
        <v>0</v>
      </c>
      <c r="V498" s="231" t="b">
        <f t="shared" si="18"/>
        <v>0</v>
      </c>
      <c r="W498" s="231" t="b">
        <f t="shared" si="18"/>
        <v>0</v>
      </c>
      <c r="X498" s="231" t="b">
        <f t="shared" si="18"/>
        <v>0</v>
      </c>
      <c r="Y498" s="230"/>
      <c r="Z498" s="231"/>
      <c r="AA498" s="232"/>
      <c r="AB498" s="231"/>
      <c r="AC498" s="231"/>
      <c r="AD498" s="232"/>
    </row>
    <row r="499" spans="8:30">
      <c r="H499" s="223">
        <v>503</v>
      </c>
      <c r="I499" s="224">
        <v>83200</v>
      </c>
      <c r="J499" s="225" t="s">
        <v>1901</v>
      </c>
      <c r="K499" s="223" t="s">
        <v>326</v>
      </c>
      <c r="L499" s="226" t="s">
        <v>455</v>
      </c>
      <c r="N499" s="227" t="s">
        <v>208</v>
      </c>
      <c r="O499" s="209" t="s">
        <v>36</v>
      </c>
      <c r="P499" s="228" t="s">
        <v>206</v>
      </c>
      <c r="Q499" s="228" t="str">
        <f t="shared" si="17"/>
        <v>503 , '83200' , '稲田堤' , 'N' , to_timestamp('2018/01/01 00:00:00' , 'yyyy/MM/dd hh24:mi:ss')</v>
      </c>
      <c r="R499" s="229" t="s">
        <v>207</v>
      </c>
      <c r="S499" s="230"/>
      <c r="T499" s="231" t="b">
        <f t="shared" si="18"/>
        <v>0</v>
      </c>
      <c r="U499" s="231" t="b">
        <f t="shared" si="18"/>
        <v>0</v>
      </c>
      <c r="V499" s="231" t="b">
        <f t="shared" si="18"/>
        <v>0</v>
      </c>
      <c r="W499" s="231" t="b">
        <f t="shared" si="18"/>
        <v>0</v>
      </c>
      <c r="X499" s="231" t="b">
        <f t="shared" si="18"/>
        <v>0</v>
      </c>
      <c r="Y499" s="230"/>
      <c r="Z499" s="231"/>
      <c r="AA499" s="232"/>
      <c r="AB499" s="231"/>
      <c r="AC499" s="231"/>
      <c r="AD499" s="232"/>
    </row>
    <row r="500" spans="8:30">
      <c r="H500" s="223">
        <v>504</v>
      </c>
      <c r="I500" s="224">
        <v>83300</v>
      </c>
      <c r="J500" s="225" t="s">
        <v>1902</v>
      </c>
      <c r="K500" s="223" t="s">
        <v>326</v>
      </c>
      <c r="L500" s="226" t="s">
        <v>455</v>
      </c>
      <c r="N500" s="227" t="s">
        <v>208</v>
      </c>
      <c r="O500" s="209" t="s">
        <v>36</v>
      </c>
      <c r="P500" s="228" t="s">
        <v>206</v>
      </c>
      <c r="Q500" s="228" t="str">
        <f t="shared" si="17"/>
        <v>504 , '83300' , '読売ランド駅前' , 'N' , to_timestamp('2018/01/01 00:00:00' , 'yyyy/MM/dd hh24:mi:ss')</v>
      </c>
      <c r="R500" s="229" t="s">
        <v>207</v>
      </c>
      <c r="S500" s="230"/>
      <c r="T500" s="231" t="b">
        <f t="shared" si="18"/>
        <v>0</v>
      </c>
      <c r="U500" s="231" t="b">
        <f t="shared" si="18"/>
        <v>0</v>
      </c>
      <c r="V500" s="231" t="b">
        <f t="shared" si="18"/>
        <v>0</v>
      </c>
      <c r="W500" s="231" t="b">
        <f t="shared" si="18"/>
        <v>0</v>
      </c>
      <c r="X500" s="231" t="b">
        <f t="shared" si="18"/>
        <v>0</v>
      </c>
      <c r="Y500" s="230"/>
      <c r="Z500" s="231"/>
      <c r="AA500" s="232"/>
      <c r="AB500" s="231"/>
      <c r="AC500" s="231"/>
      <c r="AD500" s="232"/>
    </row>
    <row r="501" spans="8:30">
      <c r="H501" s="223">
        <v>505</v>
      </c>
      <c r="I501" s="224">
        <v>83400</v>
      </c>
      <c r="J501" s="225" t="s">
        <v>1903</v>
      </c>
      <c r="K501" s="223" t="s">
        <v>326</v>
      </c>
      <c r="L501" s="226" t="s">
        <v>455</v>
      </c>
      <c r="N501" s="227" t="s">
        <v>208</v>
      </c>
      <c r="O501" s="209" t="s">
        <v>36</v>
      </c>
      <c r="P501" s="228" t="s">
        <v>206</v>
      </c>
      <c r="Q501" s="228" t="str">
        <f t="shared" si="17"/>
        <v>505 , '83400' , '鷺沼' , 'N' , to_timestamp('2018/01/01 00:00:00' , 'yyyy/MM/dd hh24:mi:ss')</v>
      </c>
      <c r="R501" s="229" t="s">
        <v>207</v>
      </c>
      <c r="S501" s="230"/>
      <c r="T501" s="231" t="b">
        <f t="shared" si="18"/>
        <v>0</v>
      </c>
      <c r="U501" s="231" t="b">
        <f t="shared" si="18"/>
        <v>0</v>
      </c>
      <c r="V501" s="231" t="b">
        <f t="shared" si="18"/>
        <v>0</v>
      </c>
      <c r="W501" s="231" t="b">
        <f t="shared" si="18"/>
        <v>0</v>
      </c>
      <c r="X501" s="231" t="b">
        <f t="shared" si="18"/>
        <v>0</v>
      </c>
      <c r="Y501" s="230"/>
      <c r="Z501" s="231"/>
      <c r="AA501" s="232"/>
      <c r="AB501" s="231"/>
      <c r="AC501" s="231"/>
      <c r="AD501" s="232"/>
    </row>
    <row r="502" spans="8:30">
      <c r="H502" s="223">
        <v>506</v>
      </c>
      <c r="I502" s="224">
        <v>83700</v>
      </c>
      <c r="J502" s="225" t="s">
        <v>1904</v>
      </c>
      <c r="K502" s="223" t="s">
        <v>326</v>
      </c>
      <c r="L502" s="226" t="s">
        <v>455</v>
      </c>
      <c r="N502" s="227" t="s">
        <v>208</v>
      </c>
      <c r="O502" s="209" t="s">
        <v>36</v>
      </c>
      <c r="P502" s="228" t="s">
        <v>206</v>
      </c>
      <c r="Q502" s="228" t="str">
        <f t="shared" si="17"/>
        <v>506 , '83700' , '柿生' , 'N' , to_timestamp('2018/01/01 00:00:00' , 'yyyy/MM/dd hh24:mi:ss')</v>
      </c>
      <c r="R502" s="229" t="s">
        <v>207</v>
      </c>
      <c r="S502" s="230"/>
      <c r="T502" s="231" t="b">
        <f t="shared" si="18"/>
        <v>0</v>
      </c>
      <c r="U502" s="231" t="b">
        <f t="shared" si="18"/>
        <v>0</v>
      </c>
      <c r="V502" s="231" t="b">
        <f t="shared" si="18"/>
        <v>0</v>
      </c>
      <c r="W502" s="231" t="b">
        <f t="shared" si="18"/>
        <v>0</v>
      </c>
      <c r="X502" s="231" t="b">
        <f t="shared" si="18"/>
        <v>0</v>
      </c>
      <c r="Y502" s="230"/>
      <c r="Z502" s="231"/>
      <c r="AA502" s="232"/>
      <c r="AB502" s="231"/>
      <c r="AC502" s="231"/>
      <c r="AD502" s="232"/>
    </row>
    <row r="503" spans="8:30">
      <c r="H503" s="223">
        <v>507</v>
      </c>
      <c r="I503" s="224">
        <v>83800</v>
      </c>
      <c r="J503" s="225" t="s">
        <v>1905</v>
      </c>
      <c r="K503" s="223" t="s">
        <v>326</v>
      </c>
      <c r="L503" s="226" t="s">
        <v>455</v>
      </c>
      <c r="N503" s="227" t="s">
        <v>208</v>
      </c>
      <c r="O503" s="209" t="s">
        <v>36</v>
      </c>
      <c r="P503" s="228" t="s">
        <v>206</v>
      </c>
      <c r="Q503" s="228" t="str">
        <f t="shared" si="17"/>
        <v>507 , '83800' , '川崎北部市場' , 'N' , to_timestamp('2018/01/01 00:00:00' , 'yyyy/MM/dd hh24:mi:ss')</v>
      </c>
      <c r="R503" s="229" t="s">
        <v>207</v>
      </c>
      <c r="S503" s="230"/>
      <c r="T503" s="231" t="b">
        <f t="shared" si="18"/>
        <v>0</v>
      </c>
      <c r="U503" s="231" t="b">
        <f t="shared" si="18"/>
        <v>0</v>
      </c>
      <c r="V503" s="231" t="b">
        <f t="shared" si="18"/>
        <v>0</v>
      </c>
      <c r="W503" s="231" t="b">
        <f t="shared" si="18"/>
        <v>0</v>
      </c>
      <c r="X503" s="231" t="b">
        <f t="shared" si="18"/>
        <v>0</v>
      </c>
      <c r="Y503" s="230"/>
      <c r="Z503" s="231"/>
      <c r="AA503" s="232"/>
      <c r="AB503" s="231"/>
      <c r="AC503" s="231"/>
      <c r="AD503" s="232"/>
    </row>
    <row r="504" spans="8:30">
      <c r="H504" s="223">
        <v>508</v>
      </c>
      <c r="I504" s="224">
        <v>84100</v>
      </c>
      <c r="J504" s="225" t="s">
        <v>1906</v>
      </c>
      <c r="K504" s="223" t="s">
        <v>326</v>
      </c>
      <c r="L504" s="226" t="s">
        <v>455</v>
      </c>
      <c r="N504" s="227" t="s">
        <v>208</v>
      </c>
      <c r="O504" s="209" t="s">
        <v>36</v>
      </c>
      <c r="P504" s="228" t="s">
        <v>206</v>
      </c>
      <c r="Q504" s="228" t="str">
        <f t="shared" si="17"/>
        <v>508 , '84100' , '生田' , 'N' , to_timestamp('2018/01/01 00:00:00' , 'yyyy/MM/dd hh24:mi:ss')</v>
      </c>
      <c r="R504" s="229" t="s">
        <v>207</v>
      </c>
      <c r="S504" s="230"/>
      <c r="T504" s="231" t="b">
        <f t="shared" si="18"/>
        <v>0</v>
      </c>
      <c r="U504" s="231" t="b">
        <f t="shared" si="18"/>
        <v>0</v>
      </c>
      <c r="V504" s="231" t="b">
        <f t="shared" si="18"/>
        <v>0</v>
      </c>
      <c r="W504" s="231" t="b">
        <f t="shared" si="18"/>
        <v>0</v>
      </c>
      <c r="X504" s="231" t="b">
        <f t="shared" si="18"/>
        <v>0</v>
      </c>
      <c r="Y504" s="230"/>
      <c r="Z504" s="231"/>
      <c r="AA504" s="232"/>
      <c r="AB504" s="231"/>
      <c r="AC504" s="231"/>
      <c r="AD504" s="232"/>
    </row>
    <row r="505" spans="8:30">
      <c r="H505" s="223">
        <v>509</v>
      </c>
      <c r="I505" s="224">
        <v>84200</v>
      </c>
      <c r="J505" s="225" t="s">
        <v>1907</v>
      </c>
      <c r="K505" s="223" t="s">
        <v>326</v>
      </c>
      <c r="L505" s="226" t="s">
        <v>455</v>
      </c>
      <c r="N505" s="227" t="s">
        <v>208</v>
      </c>
      <c r="O505" s="209" t="s">
        <v>36</v>
      </c>
      <c r="P505" s="228" t="s">
        <v>206</v>
      </c>
      <c r="Q505" s="228" t="str">
        <f t="shared" si="17"/>
        <v>509 , '84200' , '宮前平' , 'N' , to_timestamp('2018/01/01 00:00:00' , 'yyyy/MM/dd hh24:mi:ss')</v>
      </c>
      <c r="R505" s="229" t="s">
        <v>207</v>
      </c>
      <c r="S505" s="230"/>
      <c r="T505" s="231" t="b">
        <f t="shared" si="18"/>
        <v>0</v>
      </c>
      <c r="U505" s="231" t="b">
        <f t="shared" si="18"/>
        <v>0</v>
      </c>
      <c r="V505" s="231" t="b">
        <f t="shared" si="18"/>
        <v>0</v>
      </c>
      <c r="W505" s="231" t="b">
        <f t="shared" si="18"/>
        <v>0</v>
      </c>
      <c r="X505" s="231" t="b">
        <f t="shared" si="18"/>
        <v>0</v>
      </c>
      <c r="Y505" s="230"/>
      <c r="Z505" s="231"/>
      <c r="AA505" s="232"/>
      <c r="AB505" s="231"/>
      <c r="AC505" s="231"/>
      <c r="AD505" s="232"/>
    </row>
    <row r="506" spans="8:30">
      <c r="H506" s="223">
        <v>510</v>
      </c>
      <c r="I506" s="224">
        <v>90400</v>
      </c>
      <c r="J506" s="225" t="s">
        <v>1908</v>
      </c>
      <c r="K506" s="223" t="s">
        <v>326</v>
      </c>
      <c r="L506" s="226" t="s">
        <v>455</v>
      </c>
      <c r="N506" s="227" t="s">
        <v>208</v>
      </c>
      <c r="O506" s="209" t="s">
        <v>36</v>
      </c>
      <c r="P506" s="228" t="s">
        <v>206</v>
      </c>
      <c r="Q506" s="228" t="str">
        <f t="shared" si="17"/>
        <v>510 , '90400' , '品川' , 'N' , to_timestamp('2018/01/01 00:00:00' , 'yyyy/MM/dd hh24:mi:ss')</v>
      </c>
      <c r="R506" s="229" t="s">
        <v>207</v>
      </c>
      <c r="S506" s="230"/>
      <c r="T506" s="231" t="b">
        <f t="shared" si="18"/>
        <v>0</v>
      </c>
      <c r="U506" s="231" t="b">
        <f t="shared" si="18"/>
        <v>0</v>
      </c>
      <c r="V506" s="231" t="b">
        <f t="shared" si="18"/>
        <v>0</v>
      </c>
      <c r="W506" s="231" t="b">
        <f t="shared" si="18"/>
        <v>0</v>
      </c>
      <c r="X506" s="231" t="b">
        <f t="shared" si="18"/>
        <v>0</v>
      </c>
      <c r="Y506" s="230"/>
      <c r="Z506" s="231"/>
      <c r="AA506" s="232"/>
      <c r="AB506" s="231"/>
      <c r="AC506" s="231"/>
      <c r="AD506" s="232"/>
    </row>
    <row r="507" spans="8:30">
      <c r="H507" s="223">
        <v>511</v>
      </c>
      <c r="I507" s="224">
        <v>90600</v>
      </c>
      <c r="J507" s="225" t="s">
        <v>1909</v>
      </c>
      <c r="K507" s="223" t="s">
        <v>326</v>
      </c>
      <c r="L507" s="226" t="s">
        <v>455</v>
      </c>
      <c r="N507" s="227" t="s">
        <v>208</v>
      </c>
      <c r="O507" s="209" t="s">
        <v>36</v>
      </c>
      <c r="P507" s="228" t="s">
        <v>206</v>
      </c>
      <c r="Q507" s="228" t="str">
        <f t="shared" si="17"/>
        <v>511 , '90600' , '五反田駅前' , 'N' , to_timestamp('2018/01/01 00:00:00' , 'yyyy/MM/dd hh24:mi:ss')</v>
      </c>
      <c r="R507" s="229" t="s">
        <v>207</v>
      </c>
      <c r="S507" s="230"/>
      <c r="T507" s="231" t="b">
        <f t="shared" si="18"/>
        <v>0</v>
      </c>
      <c r="U507" s="231" t="b">
        <f t="shared" si="18"/>
        <v>0</v>
      </c>
      <c r="V507" s="231" t="b">
        <f t="shared" si="18"/>
        <v>0</v>
      </c>
      <c r="W507" s="231" t="b">
        <f t="shared" si="18"/>
        <v>0</v>
      </c>
      <c r="X507" s="231" t="b">
        <f t="shared" si="18"/>
        <v>0</v>
      </c>
      <c r="Y507" s="230"/>
      <c r="Z507" s="231"/>
      <c r="AA507" s="232"/>
      <c r="AB507" s="231"/>
      <c r="AC507" s="231"/>
      <c r="AD507" s="232"/>
    </row>
    <row r="508" spans="8:30">
      <c r="H508" s="223">
        <v>512</v>
      </c>
      <c r="I508" s="224">
        <v>90700</v>
      </c>
      <c r="J508" s="225" t="s">
        <v>1910</v>
      </c>
      <c r="K508" s="223" t="s">
        <v>326</v>
      </c>
      <c r="L508" s="226" t="s">
        <v>455</v>
      </c>
      <c r="N508" s="227" t="s">
        <v>208</v>
      </c>
      <c r="O508" s="209" t="s">
        <v>36</v>
      </c>
      <c r="P508" s="228" t="s">
        <v>206</v>
      </c>
      <c r="Q508" s="228" t="str">
        <f t="shared" si="17"/>
        <v>512 , '90700' , '恵比寿' , 'N' , to_timestamp('2018/01/01 00:00:00' , 'yyyy/MM/dd hh24:mi:ss')</v>
      </c>
      <c r="R508" s="229" t="s">
        <v>207</v>
      </c>
      <c r="S508" s="230"/>
      <c r="T508" s="231" t="b">
        <f t="shared" si="18"/>
        <v>0</v>
      </c>
      <c r="U508" s="231" t="b">
        <f t="shared" si="18"/>
        <v>0</v>
      </c>
      <c r="V508" s="231" t="b">
        <f t="shared" si="18"/>
        <v>0</v>
      </c>
      <c r="W508" s="231" t="b">
        <f t="shared" si="18"/>
        <v>0</v>
      </c>
      <c r="X508" s="231" t="b">
        <f t="shared" si="18"/>
        <v>0</v>
      </c>
      <c r="Y508" s="230"/>
      <c r="Z508" s="231"/>
      <c r="AA508" s="232"/>
      <c r="AB508" s="231"/>
      <c r="AC508" s="231"/>
      <c r="AD508" s="232"/>
    </row>
    <row r="509" spans="8:30">
      <c r="H509" s="223">
        <v>513</v>
      </c>
      <c r="I509" s="224">
        <v>91000</v>
      </c>
      <c r="J509" s="225" t="s">
        <v>1911</v>
      </c>
      <c r="K509" s="223" t="s">
        <v>326</v>
      </c>
      <c r="L509" s="226" t="s">
        <v>455</v>
      </c>
      <c r="N509" s="227" t="s">
        <v>208</v>
      </c>
      <c r="O509" s="209" t="s">
        <v>36</v>
      </c>
      <c r="P509" s="228" t="s">
        <v>206</v>
      </c>
      <c r="Q509" s="228" t="str">
        <f t="shared" si="17"/>
        <v>513 , '91000' , '東京' , 'N' , to_timestamp('2018/01/01 00:00:00' , 'yyyy/MM/dd hh24:mi:ss')</v>
      </c>
      <c r="R509" s="229" t="s">
        <v>207</v>
      </c>
      <c r="S509" s="230"/>
      <c r="T509" s="231" t="b">
        <f t="shared" si="18"/>
        <v>0</v>
      </c>
      <c r="U509" s="231" t="b">
        <f t="shared" si="18"/>
        <v>0</v>
      </c>
      <c r="V509" s="231" t="b">
        <f t="shared" si="18"/>
        <v>0</v>
      </c>
      <c r="W509" s="231" t="b">
        <f t="shared" si="18"/>
        <v>0</v>
      </c>
      <c r="X509" s="231" t="b">
        <f t="shared" si="18"/>
        <v>0</v>
      </c>
      <c r="Y509" s="230"/>
      <c r="Z509" s="231"/>
      <c r="AA509" s="232"/>
      <c r="AB509" s="231"/>
      <c r="AC509" s="231"/>
      <c r="AD509" s="232"/>
    </row>
    <row r="510" spans="8:30">
      <c r="H510" s="223">
        <v>514</v>
      </c>
      <c r="I510" s="224">
        <v>91400</v>
      </c>
      <c r="J510" s="225" t="s">
        <v>1912</v>
      </c>
      <c r="K510" s="223" t="s">
        <v>326</v>
      </c>
      <c r="L510" s="226" t="s">
        <v>455</v>
      </c>
      <c r="N510" s="227" t="s">
        <v>208</v>
      </c>
      <c r="O510" s="209" t="s">
        <v>36</v>
      </c>
      <c r="P510" s="228" t="s">
        <v>206</v>
      </c>
      <c r="Q510" s="228" t="str">
        <f t="shared" si="17"/>
        <v>514 , '91400' , '新橋' , 'N' , to_timestamp('2018/01/01 00:00:00' , 'yyyy/MM/dd hh24:mi:ss')</v>
      </c>
      <c r="R510" s="229" t="s">
        <v>207</v>
      </c>
      <c r="S510" s="230"/>
      <c r="T510" s="231" t="b">
        <f t="shared" si="18"/>
        <v>0</v>
      </c>
      <c r="U510" s="231" t="b">
        <f t="shared" si="18"/>
        <v>0</v>
      </c>
      <c r="V510" s="231" t="b">
        <f t="shared" si="18"/>
        <v>0</v>
      </c>
      <c r="W510" s="231" t="b">
        <f t="shared" si="18"/>
        <v>0</v>
      </c>
      <c r="X510" s="231" t="b">
        <f t="shared" si="18"/>
        <v>0</v>
      </c>
      <c r="Y510" s="230"/>
      <c r="Z510" s="231"/>
      <c r="AA510" s="232"/>
      <c r="AB510" s="231"/>
      <c r="AC510" s="231"/>
      <c r="AD510" s="232"/>
    </row>
    <row r="511" spans="8:30">
      <c r="H511" s="223">
        <v>515</v>
      </c>
      <c r="I511" s="224">
        <v>91500</v>
      </c>
      <c r="J511" s="225" t="s">
        <v>1913</v>
      </c>
      <c r="K511" s="223" t="s">
        <v>326</v>
      </c>
      <c r="L511" s="226" t="s">
        <v>455</v>
      </c>
      <c r="N511" s="227" t="s">
        <v>208</v>
      </c>
      <c r="O511" s="209" t="s">
        <v>36</v>
      </c>
      <c r="P511" s="228" t="s">
        <v>206</v>
      </c>
      <c r="Q511" s="228" t="str">
        <f t="shared" si="17"/>
        <v>515 , '91500' , '調布' , 'N' , to_timestamp('2018/01/01 00:00:00' , 'yyyy/MM/dd hh24:mi:ss')</v>
      </c>
      <c r="R511" s="229" t="s">
        <v>207</v>
      </c>
      <c r="S511" s="230"/>
      <c r="T511" s="231" t="b">
        <f t="shared" si="18"/>
        <v>0</v>
      </c>
      <c r="U511" s="231" t="b">
        <f t="shared" si="18"/>
        <v>0</v>
      </c>
      <c r="V511" s="231" t="b">
        <f t="shared" si="18"/>
        <v>0</v>
      </c>
      <c r="W511" s="231" t="b">
        <f t="shared" si="18"/>
        <v>0</v>
      </c>
      <c r="X511" s="231" t="b">
        <f t="shared" si="18"/>
        <v>0</v>
      </c>
      <c r="Y511" s="230"/>
      <c r="Z511" s="231"/>
      <c r="AA511" s="232"/>
      <c r="AB511" s="231"/>
      <c r="AC511" s="231"/>
      <c r="AD511" s="232"/>
    </row>
    <row r="512" spans="8:30">
      <c r="H512" s="223">
        <v>516</v>
      </c>
      <c r="I512" s="224">
        <v>91700</v>
      </c>
      <c r="J512" s="225" t="s">
        <v>1914</v>
      </c>
      <c r="K512" s="223" t="s">
        <v>326</v>
      </c>
      <c r="L512" s="226" t="s">
        <v>455</v>
      </c>
      <c r="N512" s="227" t="s">
        <v>208</v>
      </c>
      <c r="O512" s="209" t="s">
        <v>36</v>
      </c>
      <c r="P512" s="228" t="s">
        <v>206</v>
      </c>
      <c r="Q512" s="228" t="str">
        <f t="shared" si="17"/>
        <v>516 , '91700' , '玉川' , 'N' , to_timestamp('2018/01/01 00:00:00' , 'yyyy/MM/dd hh24:mi:ss')</v>
      </c>
      <c r="R512" s="229" t="s">
        <v>207</v>
      </c>
      <c r="S512" s="230"/>
      <c r="T512" s="231" t="b">
        <f t="shared" si="18"/>
        <v>0</v>
      </c>
      <c r="U512" s="231" t="b">
        <f t="shared" si="18"/>
        <v>0</v>
      </c>
      <c r="V512" s="231" t="b">
        <f t="shared" si="18"/>
        <v>0</v>
      </c>
      <c r="W512" s="231" t="b">
        <f t="shared" si="18"/>
        <v>0</v>
      </c>
      <c r="X512" s="231" t="b">
        <f t="shared" si="18"/>
        <v>0</v>
      </c>
      <c r="Y512" s="230"/>
      <c r="Z512" s="231"/>
      <c r="AA512" s="232"/>
      <c r="AB512" s="231"/>
      <c r="AC512" s="231"/>
      <c r="AD512" s="232"/>
    </row>
    <row r="513" spans="8:30">
      <c r="H513" s="223">
        <v>517</v>
      </c>
      <c r="I513" s="224">
        <v>92000</v>
      </c>
      <c r="J513" s="225" t="s">
        <v>1915</v>
      </c>
      <c r="K513" s="223" t="s">
        <v>326</v>
      </c>
      <c r="L513" s="226" t="s">
        <v>455</v>
      </c>
      <c r="N513" s="227" t="s">
        <v>208</v>
      </c>
      <c r="O513" s="209" t="s">
        <v>36</v>
      </c>
      <c r="P513" s="228" t="s">
        <v>206</v>
      </c>
      <c r="Q513" s="228" t="str">
        <f t="shared" si="17"/>
        <v>517 , '92000' , '大森' , 'N' , to_timestamp('2018/01/01 00:00:00' , 'yyyy/MM/dd hh24:mi:ss')</v>
      </c>
      <c r="R513" s="229" t="s">
        <v>207</v>
      </c>
      <c r="S513" s="230"/>
      <c r="T513" s="231" t="b">
        <f t="shared" si="18"/>
        <v>0</v>
      </c>
      <c r="U513" s="231" t="b">
        <f t="shared" si="18"/>
        <v>0</v>
      </c>
      <c r="V513" s="231" t="b">
        <f t="shared" si="18"/>
        <v>0</v>
      </c>
      <c r="W513" s="231" t="b">
        <f t="shared" si="18"/>
        <v>0</v>
      </c>
      <c r="X513" s="231" t="b">
        <f t="shared" si="18"/>
        <v>0</v>
      </c>
      <c r="Y513" s="230"/>
      <c r="Z513" s="231"/>
      <c r="AA513" s="232"/>
      <c r="AB513" s="231"/>
      <c r="AC513" s="231"/>
      <c r="AD513" s="232"/>
    </row>
    <row r="514" spans="8:30">
      <c r="H514" s="223">
        <v>518</v>
      </c>
      <c r="I514" s="224">
        <v>92200</v>
      </c>
      <c r="J514" s="225" t="s">
        <v>1916</v>
      </c>
      <c r="K514" s="223" t="s">
        <v>326</v>
      </c>
      <c r="L514" s="226" t="s">
        <v>455</v>
      </c>
      <c r="N514" s="227" t="s">
        <v>208</v>
      </c>
      <c r="O514" s="209" t="s">
        <v>36</v>
      </c>
      <c r="P514" s="228" t="s">
        <v>206</v>
      </c>
      <c r="Q514" s="228" t="str">
        <f t="shared" si="17"/>
        <v>518 , '92200' , '蒲田' , 'N' , to_timestamp('2018/01/01 00:00:00' , 'yyyy/MM/dd hh24:mi:ss')</v>
      </c>
      <c r="R514" s="229" t="s">
        <v>207</v>
      </c>
      <c r="S514" s="230"/>
      <c r="T514" s="231" t="b">
        <f t="shared" si="18"/>
        <v>0</v>
      </c>
      <c r="U514" s="231" t="b">
        <f t="shared" si="18"/>
        <v>0</v>
      </c>
      <c r="V514" s="231" t="b">
        <f t="shared" si="18"/>
        <v>0</v>
      </c>
      <c r="W514" s="231" t="b">
        <f t="shared" si="18"/>
        <v>0</v>
      </c>
      <c r="X514" s="231" t="b">
        <f t="shared" si="18"/>
        <v>0</v>
      </c>
      <c r="Y514" s="230"/>
      <c r="Z514" s="231"/>
      <c r="AA514" s="232"/>
      <c r="AB514" s="231"/>
      <c r="AC514" s="231"/>
      <c r="AD514" s="232"/>
    </row>
    <row r="515" spans="8:30">
      <c r="H515" s="223">
        <v>519</v>
      </c>
      <c r="I515" s="224">
        <v>92210</v>
      </c>
      <c r="J515" s="225" t="s">
        <v>1209</v>
      </c>
      <c r="K515" s="223" t="s">
        <v>326</v>
      </c>
      <c r="L515" s="226" t="s">
        <v>455</v>
      </c>
      <c r="N515" s="227" t="s">
        <v>208</v>
      </c>
      <c r="O515" s="209" t="s">
        <v>36</v>
      </c>
      <c r="P515" s="228" t="s">
        <v>206</v>
      </c>
      <c r="Q515" s="228" t="str">
        <f t="shared" si="17"/>
        <v>519 , '92210' , '蒲田住宅ローンセンター' , 'N' , to_timestamp('2018/01/01 00:00:00' , 'yyyy/MM/dd hh24:mi:ss')</v>
      </c>
      <c r="R515" s="229" t="s">
        <v>207</v>
      </c>
      <c r="S515" s="230"/>
      <c r="T515" s="231" t="b">
        <f t="shared" si="18"/>
        <v>0</v>
      </c>
      <c r="U515" s="231" t="b">
        <f t="shared" si="18"/>
        <v>0</v>
      </c>
      <c r="V515" s="231" t="b">
        <f t="shared" si="18"/>
        <v>0</v>
      </c>
      <c r="W515" s="231" t="b">
        <f t="shared" si="18"/>
        <v>0</v>
      </c>
      <c r="X515" s="231" t="b">
        <f t="shared" si="18"/>
        <v>0</v>
      </c>
      <c r="Y515" s="230"/>
      <c r="Z515" s="231"/>
      <c r="AA515" s="232"/>
      <c r="AB515" s="231"/>
      <c r="AC515" s="231"/>
      <c r="AD515" s="232"/>
    </row>
    <row r="516" spans="8:30">
      <c r="H516" s="223">
        <v>520</v>
      </c>
      <c r="I516" s="224">
        <v>92300</v>
      </c>
      <c r="J516" s="225" t="s">
        <v>1917</v>
      </c>
      <c r="K516" s="223" t="s">
        <v>326</v>
      </c>
      <c r="L516" s="226" t="s">
        <v>455</v>
      </c>
      <c r="N516" s="227" t="s">
        <v>208</v>
      </c>
      <c r="O516" s="209" t="s">
        <v>36</v>
      </c>
      <c r="P516" s="228" t="s">
        <v>206</v>
      </c>
      <c r="Q516" s="228" t="str">
        <f t="shared" ref="Q516:Q579" si="19">H516&amp;" , "&amp;"'"&amp;I516&amp;"'"&amp;" , "&amp;"'"&amp;J516&amp;"'"&amp;" , "&amp;"'"&amp;K516&amp;"'"&amp;" , "&amp;"to_timestamp('"&amp;L516&amp;"'"&amp;" , "&amp;"'yyyy/MM/dd hh24:mi:ss')"</f>
        <v>520 , '92300' , '自由が丘' , 'N' , to_timestamp('2018/01/01 00:00:00' , 'yyyy/MM/dd hh24:mi:ss')</v>
      </c>
      <c r="R516" s="229" t="s">
        <v>207</v>
      </c>
      <c r="S516" s="230"/>
      <c r="T516" s="231" t="b">
        <f t="shared" si="18"/>
        <v>0</v>
      </c>
      <c r="U516" s="231" t="b">
        <f t="shared" si="18"/>
        <v>0</v>
      </c>
      <c r="V516" s="231" t="b">
        <f t="shared" si="18"/>
        <v>0</v>
      </c>
      <c r="W516" s="231" t="b">
        <f t="shared" si="18"/>
        <v>0</v>
      </c>
      <c r="X516" s="231" t="b">
        <f t="shared" si="18"/>
        <v>0</v>
      </c>
      <c r="Y516" s="230"/>
      <c r="Z516" s="231"/>
      <c r="AA516" s="232"/>
      <c r="AB516" s="231"/>
      <c r="AC516" s="231"/>
      <c r="AD516" s="232"/>
    </row>
    <row r="517" spans="8:30">
      <c r="H517" s="223">
        <v>521</v>
      </c>
      <c r="I517" s="224">
        <v>92310</v>
      </c>
      <c r="J517" s="225" t="s">
        <v>1207</v>
      </c>
      <c r="K517" s="223" t="s">
        <v>326</v>
      </c>
      <c r="L517" s="226" t="s">
        <v>455</v>
      </c>
      <c r="N517" s="227" t="s">
        <v>208</v>
      </c>
      <c r="O517" s="209" t="s">
        <v>36</v>
      </c>
      <c r="P517" s="228" t="s">
        <v>206</v>
      </c>
      <c r="Q517" s="228" t="str">
        <f t="shared" si="19"/>
        <v>521 , '92310' , '玉川住宅ローンセンター' , 'N' , to_timestamp('2018/01/01 00:00:00' , 'yyyy/MM/dd hh24:mi:ss')</v>
      </c>
      <c r="R517" s="229" t="s">
        <v>207</v>
      </c>
      <c r="S517" s="230"/>
      <c r="T517" s="231" t="b">
        <f t="shared" si="18"/>
        <v>0</v>
      </c>
      <c r="U517" s="231" t="b">
        <f t="shared" si="18"/>
        <v>0</v>
      </c>
      <c r="V517" s="231" t="b">
        <f t="shared" si="18"/>
        <v>0</v>
      </c>
      <c r="W517" s="231" t="b">
        <f t="shared" si="18"/>
        <v>0</v>
      </c>
      <c r="X517" s="231" t="b">
        <f t="shared" si="18"/>
        <v>0</v>
      </c>
      <c r="Y517" s="230"/>
      <c r="Z517" s="231"/>
      <c r="AA517" s="232"/>
      <c r="AB517" s="231"/>
      <c r="AC517" s="231"/>
      <c r="AD517" s="232"/>
    </row>
    <row r="518" spans="8:30">
      <c r="H518" s="223">
        <v>522</v>
      </c>
      <c r="I518" s="224">
        <v>92500</v>
      </c>
      <c r="J518" s="225" t="s">
        <v>1918</v>
      </c>
      <c r="K518" s="223" t="s">
        <v>326</v>
      </c>
      <c r="L518" s="226" t="s">
        <v>455</v>
      </c>
      <c r="N518" s="227" t="s">
        <v>208</v>
      </c>
      <c r="O518" s="209" t="s">
        <v>36</v>
      </c>
      <c r="P518" s="228" t="s">
        <v>206</v>
      </c>
      <c r="Q518" s="228" t="str">
        <f t="shared" si="19"/>
        <v>522 , '92500' , '新宿' , 'N' , to_timestamp('2018/01/01 00:00:00' , 'yyyy/MM/dd hh24:mi:ss')</v>
      </c>
      <c r="R518" s="229" t="s">
        <v>207</v>
      </c>
      <c r="S518" s="230"/>
      <c r="T518" s="231" t="b">
        <f t="shared" si="18"/>
        <v>0</v>
      </c>
      <c r="U518" s="231" t="b">
        <f t="shared" si="18"/>
        <v>0</v>
      </c>
      <c r="V518" s="231" t="b">
        <f t="shared" si="18"/>
        <v>0</v>
      </c>
      <c r="W518" s="231" t="b">
        <f t="shared" si="18"/>
        <v>0</v>
      </c>
      <c r="X518" s="231" t="b">
        <f t="shared" si="18"/>
        <v>0</v>
      </c>
      <c r="Y518" s="230"/>
      <c r="Z518" s="231"/>
      <c r="AA518" s="232"/>
      <c r="AB518" s="231"/>
      <c r="AC518" s="231"/>
      <c r="AD518" s="232"/>
    </row>
    <row r="519" spans="8:30">
      <c r="H519" s="223">
        <v>523</v>
      </c>
      <c r="I519" s="224">
        <v>92600</v>
      </c>
      <c r="J519" s="225" t="s">
        <v>1919</v>
      </c>
      <c r="K519" s="223" t="s">
        <v>326</v>
      </c>
      <c r="L519" s="226" t="s">
        <v>455</v>
      </c>
      <c r="N519" s="227" t="s">
        <v>208</v>
      </c>
      <c r="O519" s="209" t="s">
        <v>36</v>
      </c>
      <c r="P519" s="228" t="s">
        <v>206</v>
      </c>
      <c r="Q519" s="228" t="str">
        <f t="shared" si="19"/>
        <v>523 , '92600' , '下北沢' , 'N' , to_timestamp('2018/01/01 00:00:00' , 'yyyy/MM/dd hh24:mi:ss')</v>
      </c>
      <c r="R519" s="229" t="s">
        <v>207</v>
      </c>
      <c r="S519" s="230"/>
      <c r="T519" s="231" t="b">
        <f t="shared" si="18"/>
        <v>0</v>
      </c>
      <c r="U519" s="231" t="b">
        <f t="shared" si="18"/>
        <v>0</v>
      </c>
      <c r="V519" s="231" t="b">
        <f t="shared" si="18"/>
        <v>0</v>
      </c>
      <c r="W519" s="231" t="b">
        <f t="shared" si="18"/>
        <v>0</v>
      </c>
      <c r="X519" s="231" t="b">
        <f t="shared" si="18"/>
        <v>0</v>
      </c>
      <c r="Y519" s="230"/>
      <c r="Z519" s="231"/>
      <c r="AA519" s="232"/>
      <c r="AB519" s="231"/>
      <c r="AC519" s="231"/>
      <c r="AD519" s="232"/>
    </row>
    <row r="520" spans="8:30">
      <c r="H520" s="223">
        <v>524</v>
      </c>
      <c r="I520" s="224">
        <v>92700</v>
      </c>
      <c r="J520" s="225" t="s">
        <v>1920</v>
      </c>
      <c r="K520" s="223" t="s">
        <v>326</v>
      </c>
      <c r="L520" s="226" t="s">
        <v>455</v>
      </c>
      <c r="N520" s="227" t="s">
        <v>208</v>
      </c>
      <c r="O520" s="209" t="s">
        <v>36</v>
      </c>
      <c r="P520" s="228" t="s">
        <v>206</v>
      </c>
      <c r="Q520" s="228" t="str">
        <f t="shared" si="19"/>
        <v>524 , '92700' , '渋谷' , 'N' , to_timestamp('2018/01/01 00:00:00' , 'yyyy/MM/dd hh24:mi:ss')</v>
      </c>
      <c r="R520" s="229" t="s">
        <v>207</v>
      </c>
      <c r="S520" s="230"/>
      <c r="T520" s="231" t="b">
        <f t="shared" si="18"/>
        <v>0</v>
      </c>
      <c r="U520" s="231" t="b">
        <f t="shared" si="18"/>
        <v>0</v>
      </c>
      <c r="V520" s="231" t="b">
        <f t="shared" si="18"/>
        <v>0</v>
      </c>
      <c r="W520" s="231" t="b">
        <f t="shared" si="18"/>
        <v>0</v>
      </c>
      <c r="X520" s="231" t="b">
        <f t="shared" si="18"/>
        <v>0</v>
      </c>
      <c r="Y520" s="230"/>
      <c r="Z520" s="231"/>
      <c r="AA520" s="232"/>
      <c r="AB520" s="231"/>
      <c r="AC520" s="231"/>
      <c r="AD520" s="232"/>
    </row>
    <row r="521" spans="8:30">
      <c r="H521" s="223">
        <v>525</v>
      </c>
      <c r="I521" s="224">
        <v>93100</v>
      </c>
      <c r="J521" s="225" t="s">
        <v>1921</v>
      </c>
      <c r="K521" s="223" t="s">
        <v>326</v>
      </c>
      <c r="L521" s="226" t="s">
        <v>455</v>
      </c>
      <c r="N521" s="227" t="s">
        <v>208</v>
      </c>
      <c r="O521" s="209" t="s">
        <v>36</v>
      </c>
      <c r="P521" s="228" t="s">
        <v>206</v>
      </c>
      <c r="Q521" s="228" t="str">
        <f t="shared" si="19"/>
        <v>525 , '93100' , '町田' , 'N' , to_timestamp('2018/01/01 00:00:00' , 'yyyy/MM/dd hh24:mi:ss')</v>
      </c>
      <c r="R521" s="229" t="s">
        <v>207</v>
      </c>
      <c r="S521" s="230"/>
      <c r="T521" s="231" t="b">
        <f t="shared" si="18"/>
        <v>0</v>
      </c>
      <c r="U521" s="231" t="b">
        <f t="shared" si="18"/>
        <v>0</v>
      </c>
      <c r="V521" s="231" t="b">
        <f t="shared" si="18"/>
        <v>0</v>
      </c>
      <c r="W521" s="231" t="b">
        <f t="shared" si="18"/>
        <v>0</v>
      </c>
      <c r="X521" s="231" t="b">
        <f t="shared" si="18"/>
        <v>0</v>
      </c>
      <c r="Y521" s="230"/>
      <c r="Z521" s="231"/>
      <c r="AA521" s="232"/>
      <c r="AB521" s="231"/>
      <c r="AC521" s="231"/>
      <c r="AD521" s="232"/>
    </row>
    <row r="522" spans="8:30">
      <c r="H522" s="223">
        <v>526</v>
      </c>
      <c r="I522" s="224">
        <v>93110</v>
      </c>
      <c r="J522" s="225" t="s">
        <v>1217</v>
      </c>
      <c r="K522" s="223" t="s">
        <v>326</v>
      </c>
      <c r="L522" s="226" t="s">
        <v>455</v>
      </c>
      <c r="N522" s="227" t="s">
        <v>208</v>
      </c>
      <c r="O522" s="209" t="s">
        <v>36</v>
      </c>
      <c r="P522" s="228" t="s">
        <v>206</v>
      </c>
      <c r="Q522" s="228" t="str">
        <f t="shared" si="19"/>
        <v>526 , '93110' , '町田・相模大野住宅ローンセンター' , 'N' , to_timestamp('2018/01/01 00:00:00' , 'yyyy/MM/dd hh24:mi:ss')</v>
      </c>
      <c r="R522" s="229" t="s">
        <v>207</v>
      </c>
      <c r="S522" s="230"/>
      <c r="T522" s="231" t="b">
        <f t="shared" si="18"/>
        <v>0</v>
      </c>
      <c r="U522" s="231" t="b">
        <f t="shared" si="18"/>
        <v>0</v>
      </c>
      <c r="V522" s="231" t="b">
        <f t="shared" si="18"/>
        <v>0</v>
      </c>
      <c r="W522" s="231" t="b">
        <f t="shared" si="18"/>
        <v>0</v>
      </c>
      <c r="X522" s="231" t="b">
        <f t="shared" si="18"/>
        <v>0</v>
      </c>
      <c r="Y522" s="230"/>
      <c r="Z522" s="231"/>
      <c r="AA522" s="232"/>
      <c r="AB522" s="231"/>
      <c r="AC522" s="231"/>
      <c r="AD522" s="232"/>
    </row>
    <row r="523" spans="8:30">
      <c r="H523" s="223">
        <v>527</v>
      </c>
      <c r="I523" s="224">
        <v>93200</v>
      </c>
      <c r="J523" s="225" t="s">
        <v>1922</v>
      </c>
      <c r="K523" s="223" t="s">
        <v>326</v>
      </c>
      <c r="L523" s="226" t="s">
        <v>455</v>
      </c>
      <c r="N523" s="227" t="s">
        <v>208</v>
      </c>
      <c r="O523" s="209" t="s">
        <v>36</v>
      </c>
      <c r="P523" s="228" t="s">
        <v>206</v>
      </c>
      <c r="Q523" s="228" t="str">
        <f t="shared" si="19"/>
        <v>527 , '93200' , '鶴川西' , 'N' , to_timestamp('2018/01/01 00:00:00' , 'yyyy/MM/dd hh24:mi:ss')</v>
      </c>
      <c r="R523" s="229" t="s">
        <v>207</v>
      </c>
      <c r="S523" s="230"/>
      <c r="T523" s="231" t="b">
        <f t="shared" si="18"/>
        <v>0</v>
      </c>
      <c r="U523" s="231" t="b">
        <f t="shared" si="18"/>
        <v>0</v>
      </c>
      <c r="V523" s="231" t="b">
        <f t="shared" si="18"/>
        <v>0</v>
      </c>
      <c r="W523" s="231" t="b">
        <f t="shared" si="18"/>
        <v>0</v>
      </c>
      <c r="X523" s="231" t="b">
        <f t="shared" si="18"/>
        <v>0</v>
      </c>
      <c r="Y523" s="230"/>
      <c r="Z523" s="231"/>
      <c r="AA523" s="232"/>
      <c r="AB523" s="231"/>
      <c r="AC523" s="231"/>
      <c r="AD523" s="232"/>
    </row>
    <row r="524" spans="8:30">
      <c r="H524" s="223">
        <v>528</v>
      </c>
      <c r="I524" s="224">
        <v>93300</v>
      </c>
      <c r="J524" s="225" t="s">
        <v>1923</v>
      </c>
      <c r="K524" s="223" t="s">
        <v>326</v>
      </c>
      <c r="L524" s="226" t="s">
        <v>455</v>
      </c>
      <c r="N524" s="227" t="s">
        <v>208</v>
      </c>
      <c r="O524" s="209" t="s">
        <v>36</v>
      </c>
      <c r="P524" s="228" t="s">
        <v>206</v>
      </c>
      <c r="Q524" s="228" t="str">
        <f t="shared" si="19"/>
        <v>528 , '93300' , 'つくし野' , 'N' , to_timestamp('2018/01/01 00:00:00' , 'yyyy/MM/dd hh24:mi:ss')</v>
      </c>
      <c r="R524" s="229" t="s">
        <v>207</v>
      </c>
      <c r="S524" s="230"/>
      <c r="T524" s="231" t="b">
        <f t="shared" si="18"/>
        <v>0</v>
      </c>
      <c r="U524" s="231" t="b">
        <f t="shared" si="18"/>
        <v>0</v>
      </c>
      <c r="V524" s="231" t="b">
        <f t="shared" si="18"/>
        <v>0</v>
      </c>
      <c r="W524" s="231" t="b">
        <f t="shared" si="18"/>
        <v>0</v>
      </c>
      <c r="X524" s="231" t="b">
        <f t="shared" si="18"/>
        <v>0</v>
      </c>
      <c r="Y524" s="230"/>
      <c r="Z524" s="231"/>
      <c r="AA524" s="232"/>
      <c r="AB524" s="231"/>
      <c r="AC524" s="231"/>
      <c r="AD524" s="232"/>
    </row>
    <row r="525" spans="8:30">
      <c r="H525" s="223">
        <v>529</v>
      </c>
      <c r="I525" s="224">
        <v>93400</v>
      </c>
      <c r="J525" s="225" t="s">
        <v>1924</v>
      </c>
      <c r="K525" s="223" t="s">
        <v>326</v>
      </c>
      <c r="L525" s="226" t="s">
        <v>455</v>
      </c>
      <c r="N525" s="227" t="s">
        <v>208</v>
      </c>
      <c r="O525" s="209" t="s">
        <v>36</v>
      </c>
      <c r="P525" s="228" t="s">
        <v>206</v>
      </c>
      <c r="Q525" s="228" t="str">
        <f t="shared" si="19"/>
        <v>529 , '93400' , '鶴川' , 'N' , to_timestamp('2018/01/01 00:00:00' , 'yyyy/MM/dd hh24:mi:ss')</v>
      </c>
      <c r="R525" s="229" t="s">
        <v>207</v>
      </c>
      <c r="S525" s="230"/>
      <c r="T525" s="231" t="b">
        <f t="shared" si="18"/>
        <v>0</v>
      </c>
      <c r="U525" s="231" t="b">
        <f t="shared" si="18"/>
        <v>0</v>
      </c>
      <c r="V525" s="231" t="b">
        <f t="shared" si="18"/>
        <v>0</v>
      </c>
      <c r="W525" s="231" t="b">
        <f t="shared" si="18"/>
        <v>0</v>
      </c>
      <c r="X525" s="231" t="b">
        <f t="shared" si="18"/>
        <v>0</v>
      </c>
      <c r="Y525" s="230"/>
      <c r="Z525" s="231"/>
      <c r="AA525" s="232"/>
      <c r="AB525" s="231"/>
      <c r="AC525" s="231"/>
      <c r="AD525" s="232"/>
    </row>
    <row r="526" spans="8:30">
      <c r="H526" s="223">
        <v>530</v>
      </c>
      <c r="I526" s="224">
        <v>93600</v>
      </c>
      <c r="J526" s="225" t="s">
        <v>1925</v>
      </c>
      <c r="K526" s="223" t="s">
        <v>326</v>
      </c>
      <c r="L526" s="226" t="s">
        <v>455</v>
      </c>
      <c r="N526" s="227" t="s">
        <v>208</v>
      </c>
      <c r="O526" s="209" t="s">
        <v>36</v>
      </c>
      <c r="P526" s="228" t="s">
        <v>206</v>
      </c>
      <c r="Q526" s="228" t="str">
        <f t="shared" si="19"/>
        <v>530 , '93600' , '成瀬' , 'N' , to_timestamp('2018/01/01 00:00:00' , 'yyyy/MM/dd hh24:mi:ss')</v>
      </c>
      <c r="R526" s="229" t="s">
        <v>207</v>
      </c>
      <c r="S526" s="230"/>
      <c r="T526" s="231" t="b">
        <f t="shared" si="18"/>
        <v>0</v>
      </c>
      <c r="U526" s="231" t="b">
        <f t="shared" si="18"/>
        <v>0</v>
      </c>
      <c r="V526" s="231" t="b">
        <f t="shared" si="18"/>
        <v>0</v>
      </c>
      <c r="W526" s="231" t="b">
        <f t="shared" si="18"/>
        <v>0</v>
      </c>
      <c r="X526" s="231" t="b">
        <f t="shared" si="18"/>
        <v>0</v>
      </c>
      <c r="Y526" s="230"/>
      <c r="Z526" s="231"/>
      <c r="AA526" s="232"/>
      <c r="AB526" s="231"/>
      <c r="AC526" s="231"/>
      <c r="AD526" s="232"/>
    </row>
    <row r="527" spans="8:30">
      <c r="H527" s="223">
        <v>531</v>
      </c>
      <c r="I527" s="224">
        <v>93800</v>
      </c>
      <c r="J527" s="225" t="s">
        <v>1926</v>
      </c>
      <c r="K527" s="223" t="s">
        <v>326</v>
      </c>
      <c r="L527" s="226" t="s">
        <v>455</v>
      </c>
      <c r="N527" s="227" t="s">
        <v>208</v>
      </c>
      <c r="O527" s="209" t="s">
        <v>36</v>
      </c>
      <c r="P527" s="228" t="s">
        <v>206</v>
      </c>
      <c r="Q527" s="228" t="str">
        <f t="shared" si="19"/>
        <v>531 , '93800' , '多摩センター' , 'N' , to_timestamp('2018/01/01 00:00:00' , 'yyyy/MM/dd hh24:mi:ss')</v>
      </c>
      <c r="R527" s="229" t="s">
        <v>207</v>
      </c>
      <c r="S527" s="230"/>
      <c r="T527" s="231" t="b">
        <f t="shared" si="18"/>
        <v>0</v>
      </c>
      <c r="U527" s="231" t="b">
        <f t="shared" si="18"/>
        <v>0</v>
      </c>
      <c r="V527" s="231" t="b">
        <f t="shared" si="18"/>
        <v>0</v>
      </c>
      <c r="W527" s="231" t="b">
        <f t="shared" si="18"/>
        <v>0</v>
      </c>
      <c r="X527" s="231" t="b">
        <f t="shared" si="18"/>
        <v>0</v>
      </c>
      <c r="Y527" s="230"/>
      <c r="Z527" s="231"/>
      <c r="AA527" s="232"/>
      <c r="AB527" s="231"/>
      <c r="AC527" s="231"/>
      <c r="AD527" s="232"/>
    </row>
    <row r="528" spans="8:30">
      <c r="H528" s="223">
        <v>532</v>
      </c>
      <c r="I528" s="224">
        <v>94100</v>
      </c>
      <c r="J528" s="225" t="s">
        <v>1927</v>
      </c>
      <c r="K528" s="223" t="s">
        <v>326</v>
      </c>
      <c r="L528" s="226" t="s">
        <v>455</v>
      </c>
      <c r="N528" s="227" t="s">
        <v>208</v>
      </c>
      <c r="O528" s="209" t="s">
        <v>36</v>
      </c>
      <c r="P528" s="228" t="s">
        <v>206</v>
      </c>
      <c r="Q528" s="228" t="str">
        <f t="shared" si="19"/>
        <v>532 , '94100' , '前橋' , 'N' , to_timestamp('2018/01/01 00:00:00' , 'yyyy/MM/dd hh24:mi:ss')</v>
      </c>
      <c r="R528" s="229" t="s">
        <v>207</v>
      </c>
      <c r="S528" s="230"/>
      <c r="T528" s="231" t="b">
        <f t="shared" si="18"/>
        <v>0</v>
      </c>
      <c r="U528" s="231" t="b">
        <f t="shared" si="18"/>
        <v>0</v>
      </c>
      <c r="V528" s="231" t="b">
        <f t="shared" si="18"/>
        <v>0</v>
      </c>
      <c r="W528" s="231" t="b">
        <f t="shared" si="18"/>
        <v>0</v>
      </c>
      <c r="X528" s="231" t="b">
        <f t="shared" si="18"/>
        <v>0</v>
      </c>
      <c r="Y528" s="230"/>
      <c r="Z528" s="231"/>
      <c r="AA528" s="232"/>
      <c r="AB528" s="231"/>
      <c r="AC528" s="231"/>
      <c r="AD528" s="232"/>
    </row>
    <row r="529" spans="8:30">
      <c r="H529" s="223">
        <v>533</v>
      </c>
      <c r="I529" s="224">
        <v>94200</v>
      </c>
      <c r="J529" s="225" t="s">
        <v>1928</v>
      </c>
      <c r="K529" s="223" t="s">
        <v>326</v>
      </c>
      <c r="L529" s="226" t="s">
        <v>455</v>
      </c>
      <c r="N529" s="227" t="s">
        <v>208</v>
      </c>
      <c r="O529" s="209" t="s">
        <v>36</v>
      </c>
      <c r="P529" s="228" t="s">
        <v>206</v>
      </c>
      <c r="Q529" s="228" t="str">
        <f t="shared" si="19"/>
        <v>533 , '94200' , '高崎' , 'N' , to_timestamp('2018/01/01 00:00:00' , 'yyyy/MM/dd hh24:mi:ss')</v>
      </c>
      <c r="R529" s="229" t="s">
        <v>207</v>
      </c>
      <c r="S529" s="230"/>
      <c r="T529" s="231" t="b">
        <f t="shared" ref="T529:X554" si="20">IF(H529="","",EXACT(H529,Z529))</f>
        <v>0</v>
      </c>
      <c r="U529" s="231" t="b">
        <f t="shared" si="20"/>
        <v>0</v>
      </c>
      <c r="V529" s="231" t="b">
        <f t="shared" si="20"/>
        <v>0</v>
      </c>
      <c r="W529" s="231" t="b">
        <f t="shared" si="20"/>
        <v>0</v>
      </c>
      <c r="X529" s="231" t="b">
        <f t="shared" si="20"/>
        <v>0</v>
      </c>
      <c r="Y529" s="230"/>
      <c r="Z529" s="231"/>
      <c r="AA529" s="232"/>
      <c r="AB529" s="231"/>
      <c r="AC529" s="231"/>
      <c r="AD529" s="232"/>
    </row>
    <row r="530" spans="8:30">
      <c r="H530" s="223">
        <v>534</v>
      </c>
      <c r="I530" s="224">
        <v>94300</v>
      </c>
      <c r="J530" s="225" t="s">
        <v>1929</v>
      </c>
      <c r="K530" s="223" t="s">
        <v>326</v>
      </c>
      <c r="L530" s="226" t="s">
        <v>455</v>
      </c>
      <c r="N530" s="227" t="s">
        <v>208</v>
      </c>
      <c r="O530" s="209" t="s">
        <v>36</v>
      </c>
      <c r="P530" s="228" t="s">
        <v>206</v>
      </c>
      <c r="Q530" s="228" t="str">
        <f t="shared" si="19"/>
        <v>534 , '94300' , '桐生' , 'N' , to_timestamp('2018/01/01 00:00:00' , 'yyyy/MM/dd hh24:mi:ss')</v>
      </c>
      <c r="R530" s="229" t="s">
        <v>207</v>
      </c>
      <c r="S530" s="230"/>
      <c r="T530" s="231" t="b">
        <f t="shared" si="20"/>
        <v>0</v>
      </c>
      <c r="U530" s="231" t="b">
        <f t="shared" si="20"/>
        <v>0</v>
      </c>
      <c r="V530" s="231" t="b">
        <f t="shared" si="20"/>
        <v>0</v>
      </c>
      <c r="W530" s="231" t="b">
        <f t="shared" si="20"/>
        <v>0</v>
      </c>
      <c r="X530" s="231" t="b">
        <f t="shared" si="20"/>
        <v>0</v>
      </c>
      <c r="Y530" s="230"/>
      <c r="Z530" s="231"/>
      <c r="AA530" s="232"/>
      <c r="AB530" s="231"/>
      <c r="AC530" s="231"/>
      <c r="AD530" s="232"/>
    </row>
    <row r="531" spans="8:30">
      <c r="H531" s="223">
        <v>535</v>
      </c>
      <c r="I531" s="224">
        <v>95100</v>
      </c>
      <c r="J531" s="225" t="s">
        <v>1930</v>
      </c>
      <c r="K531" s="223" t="s">
        <v>326</v>
      </c>
      <c r="L531" s="226" t="s">
        <v>455</v>
      </c>
      <c r="N531" s="227" t="s">
        <v>208</v>
      </c>
      <c r="O531" s="209" t="s">
        <v>36</v>
      </c>
      <c r="P531" s="228" t="s">
        <v>206</v>
      </c>
      <c r="Q531" s="228" t="str">
        <f t="shared" si="19"/>
        <v>535 , '95100' , '立川' , 'N' , to_timestamp('2018/01/01 00:00:00' , 'yyyy/MM/dd hh24:mi:ss')</v>
      </c>
      <c r="R531" s="229" t="s">
        <v>207</v>
      </c>
      <c r="S531" s="230"/>
      <c r="T531" s="231" t="b">
        <f t="shared" si="20"/>
        <v>0</v>
      </c>
      <c r="U531" s="231" t="b">
        <f t="shared" si="20"/>
        <v>0</v>
      </c>
      <c r="V531" s="231" t="b">
        <f t="shared" si="20"/>
        <v>0</v>
      </c>
      <c r="W531" s="231" t="b">
        <f t="shared" si="20"/>
        <v>0</v>
      </c>
      <c r="X531" s="231" t="b">
        <f t="shared" si="20"/>
        <v>0</v>
      </c>
      <c r="Y531" s="230"/>
      <c r="Z531" s="231"/>
      <c r="AA531" s="232"/>
      <c r="AB531" s="231"/>
      <c r="AC531" s="231"/>
      <c r="AD531" s="232"/>
    </row>
    <row r="532" spans="8:30">
      <c r="H532" s="223">
        <v>536</v>
      </c>
      <c r="I532" s="224">
        <v>95200</v>
      </c>
      <c r="J532" s="225" t="s">
        <v>1931</v>
      </c>
      <c r="K532" s="223" t="s">
        <v>326</v>
      </c>
      <c r="L532" s="226" t="s">
        <v>455</v>
      </c>
      <c r="N532" s="227" t="s">
        <v>208</v>
      </c>
      <c r="O532" s="209" t="s">
        <v>36</v>
      </c>
      <c r="P532" s="228" t="s">
        <v>206</v>
      </c>
      <c r="Q532" s="228" t="str">
        <f t="shared" si="19"/>
        <v>536 , '95200' , '吉祥寺' , 'N' , to_timestamp('2018/01/01 00:00:00' , 'yyyy/MM/dd hh24:mi:ss')</v>
      </c>
      <c r="R532" s="229" t="s">
        <v>207</v>
      </c>
      <c r="S532" s="230"/>
      <c r="T532" s="231" t="b">
        <f t="shared" si="20"/>
        <v>0</v>
      </c>
      <c r="U532" s="231" t="b">
        <f t="shared" si="20"/>
        <v>0</v>
      </c>
      <c r="V532" s="231" t="b">
        <f t="shared" si="20"/>
        <v>0</v>
      </c>
      <c r="W532" s="231" t="b">
        <f t="shared" si="20"/>
        <v>0</v>
      </c>
      <c r="X532" s="231" t="b">
        <f t="shared" si="20"/>
        <v>0</v>
      </c>
      <c r="Y532" s="230"/>
      <c r="Z532" s="231"/>
      <c r="AA532" s="232"/>
      <c r="AB532" s="231"/>
      <c r="AC532" s="231"/>
      <c r="AD532" s="232"/>
    </row>
    <row r="533" spans="8:30">
      <c r="H533" s="223">
        <v>537</v>
      </c>
      <c r="I533" s="224">
        <v>95300</v>
      </c>
      <c r="J533" s="225" t="s">
        <v>1932</v>
      </c>
      <c r="K533" s="223" t="s">
        <v>326</v>
      </c>
      <c r="L533" s="226" t="s">
        <v>455</v>
      </c>
      <c r="N533" s="227" t="s">
        <v>208</v>
      </c>
      <c r="O533" s="209" t="s">
        <v>36</v>
      </c>
      <c r="P533" s="228" t="s">
        <v>206</v>
      </c>
      <c r="Q533" s="228" t="str">
        <f t="shared" si="19"/>
        <v>537 , '95300' , '成城' , 'N' , to_timestamp('2018/01/01 00:00:00' , 'yyyy/MM/dd hh24:mi:ss')</v>
      </c>
      <c r="R533" s="229" t="s">
        <v>207</v>
      </c>
      <c r="S533" s="230"/>
      <c r="T533" s="231" t="b">
        <f t="shared" si="20"/>
        <v>0</v>
      </c>
      <c r="U533" s="231" t="b">
        <f t="shared" si="20"/>
        <v>0</v>
      </c>
      <c r="V533" s="231" t="b">
        <f t="shared" si="20"/>
        <v>0</v>
      </c>
      <c r="W533" s="231" t="b">
        <f t="shared" si="20"/>
        <v>0</v>
      </c>
      <c r="X533" s="231" t="b">
        <f t="shared" si="20"/>
        <v>0</v>
      </c>
      <c r="Y533" s="230"/>
      <c r="Z533" s="231"/>
      <c r="AA533" s="232"/>
      <c r="AB533" s="231"/>
      <c r="AC533" s="231"/>
      <c r="AD533" s="232"/>
    </row>
    <row r="534" spans="8:30">
      <c r="H534" s="223">
        <v>538</v>
      </c>
      <c r="I534" s="224">
        <v>95400</v>
      </c>
      <c r="J534" s="225" t="s">
        <v>1933</v>
      </c>
      <c r="K534" s="223" t="s">
        <v>326</v>
      </c>
      <c r="L534" s="226" t="s">
        <v>455</v>
      </c>
      <c r="N534" s="227" t="s">
        <v>208</v>
      </c>
      <c r="O534" s="209" t="s">
        <v>36</v>
      </c>
      <c r="P534" s="228" t="s">
        <v>206</v>
      </c>
      <c r="Q534" s="228" t="str">
        <f t="shared" si="19"/>
        <v>538 , '95400' , '錦糸町' , 'N' , to_timestamp('2018/01/01 00:00:00' , 'yyyy/MM/dd hh24:mi:ss')</v>
      </c>
      <c r="R534" s="229" t="s">
        <v>207</v>
      </c>
      <c r="S534" s="230"/>
      <c r="T534" s="231" t="b">
        <f t="shared" si="20"/>
        <v>0</v>
      </c>
      <c r="U534" s="231" t="b">
        <f t="shared" si="20"/>
        <v>0</v>
      </c>
      <c r="V534" s="231" t="b">
        <f t="shared" si="20"/>
        <v>0</v>
      </c>
      <c r="W534" s="231" t="b">
        <f t="shared" si="20"/>
        <v>0</v>
      </c>
      <c r="X534" s="231" t="b">
        <f t="shared" si="20"/>
        <v>0</v>
      </c>
      <c r="Y534" s="230"/>
      <c r="Z534" s="231"/>
      <c r="AA534" s="232"/>
      <c r="AB534" s="231"/>
      <c r="AC534" s="231"/>
      <c r="AD534" s="232"/>
    </row>
    <row r="535" spans="8:30">
      <c r="H535" s="223">
        <v>539</v>
      </c>
      <c r="I535" s="224">
        <v>95600</v>
      </c>
      <c r="J535" s="225" t="s">
        <v>1934</v>
      </c>
      <c r="K535" s="223" t="s">
        <v>326</v>
      </c>
      <c r="L535" s="226" t="s">
        <v>455</v>
      </c>
      <c r="N535" s="227" t="s">
        <v>208</v>
      </c>
      <c r="O535" s="209" t="s">
        <v>36</v>
      </c>
      <c r="P535" s="228" t="s">
        <v>206</v>
      </c>
      <c r="Q535" s="228" t="str">
        <f t="shared" si="19"/>
        <v>539 , '95600' , '八幡山' , 'N' , to_timestamp('2018/01/01 00:00:00' , 'yyyy/MM/dd hh24:mi:ss')</v>
      </c>
      <c r="R535" s="229" t="s">
        <v>207</v>
      </c>
      <c r="S535" s="230"/>
      <c r="T535" s="231" t="b">
        <f t="shared" si="20"/>
        <v>0</v>
      </c>
      <c r="U535" s="231" t="b">
        <f t="shared" si="20"/>
        <v>0</v>
      </c>
      <c r="V535" s="231" t="b">
        <f t="shared" si="20"/>
        <v>0</v>
      </c>
      <c r="W535" s="231" t="b">
        <f t="shared" si="20"/>
        <v>0</v>
      </c>
      <c r="X535" s="231" t="b">
        <f t="shared" si="20"/>
        <v>0</v>
      </c>
      <c r="Y535" s="230"/>
      <c r="Z535" s="231"/>
      <c r="AA535" s="232"/>
      <c r="AB535" s="231"/>
      <c r="AC535" s="231"/>
      <c r="AD535" s="232"/>
    </row>
    <row r="536" spans="8:30">
      <c r="H536" s="223">
        <v>540</v>
      </c>
      <c r="I536" s="224">
        <v>96100</v>
      </c>
      <c r="J536" s="225" t="s">
        <v>1935</v>
      </c>
      <c r="K536" s="223" t="s">
        <v>326</v>
      </c>
      <c r="L536" s="226" t="s">
        <v>455</v>
      </c>
      <c r="N536" s="227" t="s">
        <v>208</v>
      </c>
      <c r="O536" s="209" t="s">
        <v>36</v>
      </c>
      <c r="P536" s="228" t="s">
        <v>206</v>
      </c>
      <c r="Q536" s="228" t="str">
        <f t="shared" si="19"/>
        <v>540 , '96100' , '名古屋' , 'N' , to_timestamp('2018/01/01 00:00:00' , 'yyyy/MM/dd hh24:mi:ss')</v>
      </c>
      <c r="R536" s="229" t="s">
        <v>207</v>
      </c>
      <c r="S536" s="230"/>
      <c r="T536" s="231" t="b">
        <f t="shared" si="20"/>
        <v>0</v>
      </c>
      <c r="U536" s="231" t="b">
        <f t="shared" si="20"/>
        <v>0</v>
      </c>
      <c r="V536" s="231" t="b">
        <f t="shared" si="20"/>
        <v>0</v>
      </c>
      <c r="W536" s="231" t="b">
        <f t="shared" si="20"/>
        <v>0</v>
      </c>
      <c r="X536" s="231" t="b">
        <f t="shared" si="20"/>
        <v>0</v>
      </c>
      <c r="Y536" s="230"/>
      <c r="Z536" s="231"/>
      <c r="AA536" s="232"/>
      <c r="AB536" s="231"/>
      <c r="AC536" s="231"/>
      <c r="AD536" s="232"/>
    </row>
    <row r="537" spans="8:30">
      <c r="H537" s="223">
        <v>541</v>
      </c>
      <c r="I537" s="224">
        <v>97100</v>
      </c>
      <c r="J537" s="225" t="s">
        <v>1936</v>
      </c>
      <c r="K537" s="223" t="s">
        <v>326</v>
      </c>
      <c r="L537" s="226" t="s">
        <v>455</v>
      </c>
      <c r="N537" s="227" t="s">
        <v>208</v>
      </c>
      <c r="O537" s="209" t="s">
        <v>36</v>
      </c>
      <c r="P537" s="228" t="s">
        <v>206</v>
      </c>
      <c r="Q537" s="228" t="str">
        <f t="shared" si="19"/>
        <v>541 , '97100' , '大阪' , 'N' , to_timestamp('2018/01/01 00:00:00' , 'yyyy/MM/dd hh24:mi:ss')</v>
      </c>
      <c r="R537" s="229" t="s">
        <v>207</v>
      </c>
      <c r="S537" s="230"/>
      <c r="T537" s="231" t="b">
        <f t="shared" si="20"/>
        <v>0</v>
      </c>
      <c r="U537" s="231" t="b">
        <f t="shared" si="20"/>
        <v>0</v>
      </c>
      <c r="V537" s="231" t="b">
        <f t="shared" si="20"/>
        <v>0</v>
      </c>
      <c r="W537" s="231" t="b">
        <f t="shared" si="20"/>
        <v>0</v>
      </c>
      <c r="X537" s="231" t="b">
        <f t="shared" si="20"/>
        <v>0</v>
      </c>
      <c r="Y537" s="230"/>
      <c r="Z537" s="231"/>
      <c r="AA537" s="232"/>
      <c r="AB537" s="231"/>
      <c r="AC537" s="231"/>
      <c r="AD537" s="232"/>
    </row>
    <row r="538" spans="8:30">
      <c r="H538" s="223">
        <v>542</v>
      </c>
      <c r="I538" s="224">
        <v>98102</v>
      </c>
      <c r="J538" s="225" t="s">
        <v>1937</v>
      </c>
      <c r="K538" s="223" t="s">
        <v>326</v>
      </c>
      <c r="L538" s="226" t="s">
        <v>455</v>
      </c>
      <c r="N538" s="227" t="s">
        <v>208</v>
      </c>
      <c r="O538" s="209" t="s">
        <v>36</v>
      </c>
      <c r="P538" s="228" t="s">
        <v>206</v>
      </c>
      <c r="Q538" s="228" t="str">
        <f t="shared" si="19"/>
        <v>542 , '98102' , 'ニューヨーク（駐）' , 'N' , to_timestamp('2018/01/01 00:00:00' , 'yyyy/MM/dd hh24:mi:ss')</v>
      </c>
      <c r="R538" s="229" t="s">
        <v>207</v>
      </c>
      <c r="S538" s="230"/>
      <c r="T538" s="231" t="b">
        <f t="shared" si="20"/>
        <v>0</v>
      </c>
      <c r="U538" s="231" t="b">
        <f t="shared" si="20"/>
        <v>0</v>
      </c>
      <c r="V538" s="231" t="b">
        <f t="shared" si="20"/>
        <v>0</v>
      </c>
      <c r="W538" s="231" t="b">
        <f t="shared" si="20"/>
        <v>0</v>
      </c>
      <c r="X538" s="231" t="b">
        <f t="shared" si="20"/>
        <v>0</v>
      </c>
      <c r="Y538" s="230"/>
      <c r="Z538" s="231"/>
      <c r="AA538" s="232"/>
      <c r="AB538" s="231"/>
      <c r="AC538" s="231"/>
      <c r="AD538" s="232"/>
    </row>
    <row r="539" spans="8:30">
      <c r="H539" s="223">
        <v>543</v>
      </c>
      <c r="I539" s="224">
        <v>98202</v>
      </c>
      <c r="J539" s="225" t="s">
        <v>1938</v>
      </c>
      <c r="K539" s="223" t="s">
        <v>326</v>
      </c>
      <c r="L539" s="226" t="s">
        <v>455</v>
      </c>
      <c r="N539" s="227" t="s">
        <v>208</v>
      </c>
      <c r="O539" s="209" t="s">
        <v>36</v>
      </c>
      <c r="P539" s="228" t="s">
        <v>206</v>
      </c>
      <c r="Q539" s="228" t="str">
        <f t="shared" si="19"/>
        <v>543 , '98202' , '香港（駐）' , 'N' , to_timestamp('2018/01/01 00:00:00' , 'yyyy/MM/dd hh24:mi:ss')</v>
      </c>
      <c r="R539" s="229" t="s">
        <v>207</v>
      </c>
      <c r="S539" s="230"/>
      <c r="T539" s="231" t="b">
        <f t="shared" si="20"/>
        <v>0</v>
      </c>
      <c r="U539" s="231" t="b">
        <f t="shared" si="20"/>
        <v>0</v>
      </c>
      <c r="V539" s="231" t="b">
        <f t="shared" si="20"/>
        <v>0</v>
      </c>
      <c r="W539" s="231" t="b">
        <f t="shared" si="20"/>
        <v>0</v>
      </c>
      <c r="X539" s="231" t="b">
        <f t="shared" si="20"/>
        <v>0</v>
      </c>
      <c r="Y539" s="230"/>
      <c r="Z539" s="231"/>
      <c r="AA539" s="232"/>
      <c r="AB539" s="231"/>
      <c r="AC539" s="231"/>
      <c r="AD539" s="232"/>
    </row>
    <row r="540" spans="8:30">
      <c r="H540" s="223">
        <v>544</v>
      </c>
      <c r="I540" s="224">
        <v>99001</v>
      </c>
      <c r="J540" s="225" t="s">
        <v>1939</v>
      </c>
      <c r="K540" s="223" t="s">
        <v>326</v>
      </c>
      <c r="L540" s="226" t="s">
        <v>455</v>
      </c>
      <c r="N540" s="227" t="s">
        <v>208</v>
      </c>
      <c r="O540" s="209" t="s">
        <v>36</v>
      </c>
      <c r="P540" s="228" t="s">
        <v>206</v>
      </c>
      <c r="Q540" s="228" t="str">
        <f t="shared" si="19"/>
        <v>544 , '99001' , 'バンコク駐在員事務所' , 'N' , to_timestamp('2018/01/01 00:00:00' , 'yyyy/MM/dd hh24:mi:ss')</v>
      </c>
      <c r="R540" s="229" t="s">
        <v>207</v>
      </c>
      <c r="S540" s="230"/>
      <c r="T540" s="231" t="b">
        <f t="shared" si="20"/>
        <v>0</v>
      </c>
      <c r="U540" s="231" t="b">
        <f t="shared" si="20"/>
        <v>0</v>
      </c>
      <c r="V540" s="231" t="b">
        <f t="shared" si="20"/>
        <v>0</v>
      </c>
      <c r="W540" s="231" t="b">
        <f t="shared" si="20"/>
        <v>0</v>
      </c>
      <c r="X540" s="231" t="b">
        <f t="shared" si="20"/>
        <v>0</v>
      </c>
      <c r="Y540" s="230"/>
      <c r="Z540" s="231"/>
      <c r="AA540" s="232"/>
      <c r="AB540" s="231"/>
      <c r="AC540" s="231"/>
      <c r="AD540" s="232"/>
    </row>
    <row r="541" spans="8:30">
      <c r="H541" s="223">
        <v>545</v>
      </c>
      <c r="I541" s="224">
        <v>99200</v>
      </c>
      <c r="J541" s="225" t="s">
        <v>1940</v>
      </c>
      <c r="K541" s="223" t="s">
        <v>326</v>
      </c>
      <c r="L541" s="226" t="s">
        <v>455</v>
      </c>
      <c r="N541" s="227" t="s">
        <v>208</v>
      </c>
      <c r="O541" s="209" t="s">
        <v>36</v>
      </c>
      <c r="P541" s="228" t="s">
        <v>206</v>
      </c>
      <c r="Q541" s="228" t="str">
        <f t="shared" si="19"/>
        <v>545 , '99200' , '上海' , 'N' , to_timestamp('2018/01/01 00:00:00' , 'yyyy/MM/dd hh24:mi:ss')</v>
      </c>
      <c r="R541" s="229" t="s">
        <v>207</v>
      </c>
      <c r="S541" s="230"/>
      <c r="T541" s="231" t="b">
        <f t="shared" si="20"/>
        <v>0</v>
      </c>
      <c r="U541" s="231" t="b">
        <f t="shared" si="20"/>
        <v>0</v>
      </c>
      <c r="V541" s="231" t="b">
        <f t="shared" si="20"/>
        <v>0</v>
      </c>
      <c r="W541" s="231" t="b">
        <f t="shared" si="20"/>
        <v>0</v>
      </c>
      <c r="X541" s="231" t="b">
        <f t="shared" si="20"/>
        <v>0</v>
      </c>
      <c r="Y541" s="230"/>
      <c r="Z541" s="231"/>
      <c r="AA541" s="232"/>
      <c r="AB541" s="231"/>
      <c r="AC541" s="231"/>
      <c r="AD541" s="232"/>
    </row>
    <row r="542" spans="8:30">
      <c r="H542" s="223">
        <v>546</v>
      </c>
      <c r="I542" s="224">
        <v>99300</v>
      </c>
      <c r="J542" s="225" t="s">
        <v>1941</v>
      </c>
      <c r="K542" s="223" t="s">
        <v>326</v>
      </c>
      <c r="L542" s="226" t="s">
        <v>455</v>
      </c>
      <c r="N542" s="227" t="s">
        <v>208</v>
      </c>
      <c r="O542" s="209" t="s">
        <v>36</v>
      </c>
      <c r="P542" s="228" t="s">
        <v>206</v>
      </c>
      <c r="Q542" s="228" t="str">
        <f t="shared" si="19"/>
        <v>546 , '99300' , 'シンガポール' , 'N' , to_timestamp('2018/01/01 00:00:00' , 'yyyy/MM/dd hh24:mi:ss')</v>
      </c>
      <c r="R542" s="229" t="s">
        <v>207</v>
      </c>
      <c r="S542" s="230"/>
      <c r="T542" s="231" t="b">
        <f t="shared" si="20"/>
        <v>0</v>
      </c>
      <c r="U542" s="231" t="b">
        <f t="shared" si="20"/>
        <v>0</v>
      </c>
      <c r="V542" s="231" t="b">
        <f t="shared" si="20"/>
        <v>0</v>
      </c>
      <c r="W542" s="231" t="b">
        <f t="shared" si="20"/>
        <v>0</v>
      </c>
      <c r="X542" s="231" t="b">
        <f t="shared" si="20"/>
        <v>0</v>
      </c>
      <c r="Y542" s="230"/>
      <c r="Z542" s="231"/>
      <c r="AA542" s="232"/>
      <c r="AB542" s="231"/>
      <c r="AC542" s="231"/>
      <c r="AD542" s="232"/>
    </row>
    <row r="543" spans="8:30">
      <c r="H543" s="223">
        <v>547</v>
      </c>
      <c r="I543" s="224">
        <v>99950</v>
      </c>
      <c r="J543" s="225" t="s">
        <v>1942</v>
      </c>
      <c r="K543" s="223" t="s">
        <v>326</v>
      </c>
      <c r="L543" s="226" t="s">
        <v>455</v>
      </c>
      <c r="N543" s="227" t="s">
        <v>208</v>
      </c>
      <c r="O543" s="209" t="s">
        <v>36</v>
      </c>
      <c r="P543" s="228" t="s">
        <v>206</v>
      </c>
      <c r="Q543" s="228" t="str">
        <f t="shared" si="19"/>
        <v>547 , '99950' , '横浜信用保証' , 'N' , to_timestamp('2018/01/01 00:00:00' , 'yyyy/MM/dd hh24:mi:ss')</v>
      </c>
      <c r="R543" s="229" t="s">
        <v>207</v>
      </c>
      <c r="S543" s="230"/>
      <c r="T543" s="231" t="b">
        <f t="shared" si="20"/>
        <v>0</v>
      </c>
      <c r="U543" s="231" t="b">
        <f t="shared" si="20"/>
        <v>0</v>
      </c>
      <c r="V543" s="231" t="b">
        <f t="shared" si="20"/>
        <v>0</v>
      </c>
      <c r="W543" s="231" t="b">
        <f t="shared" si="20"/>
        <v>0</v>
      </c>
      <c r="X543" s="231" t="b">
        <f t="shared" si="20"/>
        <v>0</v>
      </c>
      <c r="Y543" s="230"/>
      <c r="Z543" s="231"/>
      <c r="AA543" s="232"/>
      <c r="AB543" s="231"/>
      <c r="AC543" s="231"/>
      <c r="AD543" s="232"/>
    </row>
    <row r="544" spans="8:30">
      <c r="H544" s="223">
        <v>548</v>
      </c>
      <c r="I544" s="224">
        <v>99952</v>
      </c>
      <c r="J544" s="225" t="s">
        <v>1943</v>
      </c>
      <c r="K544" s="223" t="s">
        <v>326</v>
      </c>
      <c r="L544" s="226" t="s">
        <v>455</v>
      </c>
      <c r="N544" s="227" t="s">
        <v>208</v>
      </c>
      <c r="O544" s="209" t="s">
        <v>36</v>
      </c>
      <c r="P544" s="228" t="s">
        <v>206</v>
      </c>
      <c r="Q544" s="228" t="str">
        <f t="shared" si="19"/>
        <v>548 , '99952' , '浜銀総合研究所' , 'N' , to_timestamp('2018/01/01 00:00:00' , 'yyyy/MM/dd hh24:mi:ss')</v>
      </c>
      <c r="R544" s="229" t="s">
        <v>207</v>
      </c>
      <c r="S544" s="230"/>
      <c r="T544" s="231" t="b">
        <f t="shared" si="20"/>
        <v>0</v>
      </c>
      <c r="U544" s="231" t="b">
        <f t="shared" si="20"/>
        <v>0</v>
      </c>
      <c r="V544" s="231" t="b">
        <f t="shared" si="20"/>
        <v>0</v>
      </c>
      <c r="W544" s="231" t="b">
        <f t="shared" si="20"/>
        <v>0</v>
      </c>
      <c r="X544" s="231" t="b">
        <f t="shared" si="20"/>
        <v>0</v>
      </c>
      <c r="Y544" s="230"/>
      <c r="Z544" s="231"/>
      <c r="AA544" s="232"/>
      <c r="AB544" s="231"/>
      <c r="AC544" s="231"/>
      <c r="AD544" s="232"/>
    </row>
    <row r="545" spans="8:30">
      <c r="H545" s="223">
        <v>549</v>
      </c>
      <c r="I545" s="224">
        <v>99954</v>
      </c>
      <c r="J545" s="225" t="s">
        <v>1944</v>
      </c>
      <c r="K545" s="223" t="s">
        <v>326</v>
      </c>
      <c r="L545" s="226" t="s">
        <v>455</v>
      </c>
      <c r="N545" s="227" t="s">
        <v>208</v>
      </c>
      <c r="O545" s="209" t="s">
        <v>36</v>
      </c>
      <c r="P545" s="228" t="s">
        <v>206</v>
      </c>
      <c r="Q545" s="228" t="str">
        <f t="shared" si="19"/>
        <v>549 , '99954' , '横浜キャピタル' , 'N' , to_timestamp('2018/01/01 00:00:00' , 'yyyy/MM/dd hh24:mi:ss')</v>
      </c>
      <c r="R545" s="229" t="s">
        <v>207</v>
      </c>
      <c r="S545" s="230"/>
      <c r="T545" s="231" t="b">
        <f t="shared" si="20"/>
        <v>0</v>
      </c>
      <c r="U545" s="231" t="b">
        <f t="shared" si="20"/>
        <v>0</v>
      </c>
      <c r="V545" s="231" t="b">
        <f t="shared" si="20"/>
        <v>0</v>
      </c>
      <c r="W545" s="231" t="b">
        <f t="shared" si="20"/>
        <v>0</v>
      </c>
      <c r="X545" s="231" t="b">
        <f t="shared" si="20"/>
        <v>0</v>
      </c>
      <c r="Y545" s="230"/>
      <c r="Z545" s="231"/>
      <c r="AA545" s="232"/>
      <c r="AB545" s="231"/>
      <c r="AC545" s="231"/>
      <c r="AD545" s="232"/>
    </row>
    <row r="546" spans="8:30">
      <c r="H546" s="223">
        <v>550</v>
      </c>
      <c r="I546" s="224">
        <v>99955</v>
      </c>
      <c r="J546" s="225" t="s">
        <v>1945</v>
      </c>
      <c r="K546" s="223" t="s">
        <v>326</v>
      </c>
      <c r="L546" s="226" t="s">
        <v>455</v>
      </c>
      <c r="N546" s="227" t="s">
        <v>208</v>
      </c>
      <c r="O546" s="209" t="s">
        <v>36</v>
      </c>
      <c r="P546" s="228" t="s">
        <v>206</v>
      </c>
      <c r="Q546" s="228" t="str">
        <f t="shared" si="19"/>
        <v>550 , '99955' , '浜銀ファイナンス' , 'N' , to_timestamp('2018/01/01 00:00:00' , 'yyyy/MM/dd hh24:mi:ss')</v>
      </c>
      <c r="R546" s="229" t="s">
        <v>207</v>
      </c>
      <c r="S546" s="230"/>
      <c r="T546" s="231" t="b">
        <f t="shared" si="20"/>
        <v>0</v>
      </c>
      <c r="U546" s="231" t="b">
        <f t="shared" si="20"/>
        <v>0</v>
      </c>
      <c r="V546" s="231" t="b">
        <f t="shared" si="20"/>
        <v>0</v>
      </c>
      <c r="W546" s="231" t="b">
        <f t="shared" si="20"/>
        <v>0</v>
      </c>
      <c r="X546" s="231" t="b">
        <f t="shared" si="20"/>
        <v>0</v>
      </c>
      <c r="Y546" s="230"/>
      <c r="Z546" s="231"/>
      <c r="AA546" s="232"/>
      <c r="AB546" s="231"/>
      <c r="AC546" s="231"/>
      <c r="AD546" s="232"/>
    </row>
    <row r="547" spans="8:30">
      <c r="H547" s="223">
        <v>551</v>
      </c>
      <c r="I547" s="224">
        <v>99957</v>
      </c>
      <c r="J547" s="225" t="s">
        <v>1946</v>
      </c>
      <c r="K547" s="223" t="s">
        <v>326</v>
      </c>
      <c r="L547" s="226" t="s">
        <v>455</v>
      </c>
      <c r="N547" s="227" t="s">
        <v>208</v>
      </c>
      <c r="O547" s="209" t="s">
        <v>36</v>
      </c>
      <c r="P547" s="228" t="s">
        <v>206</v>
      </c>
      <c r="Q547" s="228" t="str">
        <f t="shared" si="19"/>
        <v>551 , '99957' , 'はまぎんビジネスチャレンジド' , 'N' , to_timestamp('2018/01/01 00:00:00' , 'yyyy/MM/dd hh24:mi:ss')</v>
      </c>
      <c r="R547" s="229" t="s">
        <v>207</v>
      </c>
      <c r="S547" s="230"/>
      <c r="T547" s="231" t="b">
        <f t="shared" si="20"/>
        <v>0</v>
      </c>
      <c r="U547" s="231" t="b">
        <f t="shared" si="20"/>
        <v>0</v>
      </c>
      <c r="V547" s="231" t="b">
        <f t="shared" si="20"/>
        <v>0</v>
      </c>
      <c r="W547" s="231" t="b">
        <f t="shared" si="20"/>
        <v>0</v>
      </c>
      <c r="X547" s="231" t="b">
        <f t="shared" si="20"/>
        <v>0</v>
      </c>
      <c r="Y547" s="230"/>
      <c r="Z547" s="231"/>
      <c r="AA547" s="232"/>
      <c r="AB547" s="231"/>
      <c r="AC547" s="231"/>
      <c r="AD547" s="232"/>
    </row>
    <row r="548" spans="8:30">
      <c r="H548" s="223">
        <v>552</v>
      </c>
      <c r="I548" s="224">
        <v>99959</v>
      </c>
      <c r="J548" s="225" t="s">
        <v>1947</v>
      </c>
      <c r="K548" s="223" t="s">
        <v>326</v>
      </c>
      <c r="L548" s="226" t="s">
        <v>455</v>
      </c>
      <c r="N548" s="227" t="s">
        <v>208</v>
      </c>
      <c r="O548" s="209" t="s">
        <v>36</v>
      </c>
      <c r="P548" s="228" t="s">
        <v>206</v>
      </c>
      <c r="Q548" s="228" t="str">
        <f t="shared" si="19"/>
        <v>552 , '99959' , 'バンクカードサービス' , 'N' , to_timestamp('2018/01/01 00:00:00' , 'yyyy/MM/dd hh24:mi:ss')</v>
      </c>
      <c r="R548" s="229" t="s">
        <v>207</v>
      </c>
      <c r="S548" s="230"/>
      <c r="T548" s="231" t="b">
        <f t="shared" si="20"/>
        <v>0</v>
      </c>
      <c r="U548" s="231" t="b">
        <f t="shared" si="20"/>
        <v>0</v>
      </c>
      <c r="V548" s="231" t="b">
        <f t="shared" si="20"/>
        <v>0</v>
      </c>
      <c r="W548" s="231" t="b">
        <f t="shared" si="20"/>
        <v>0</v>
      </c>
      <c r="X548" s="231" t="b">
        <f t="shared" si="20"/>
        <v>0</v>
      </c>
      <c r="Y548" s="230"/>
      <c r="Z548" s="231"/>
      <c r="AA548" s="232"/>
      <c r="AB548" s="231"/>
      <c r="AC548" s="231"/>
      <c r="AD548" s="232"/>
    </row>
    <row r="549" spans="8:30">
      <c r="H549" s="223">
        <v>553</v>
      </c>
      <c r="I549" s="224">
        <v>99961</v>
      </c>
      <c r="J549" s="225" t="s">
        <v>1948</v>
      </c>
      <c r="K549" s="223" t="s">
        <v>326</v>
      </c>
      <c r="L549" s="226" t="s">
        <v>455</v>
      </c>
      <c r="N549" s="227" t="s">
        <v>208</v>
      </c>
      <c r="O549" s="209" t="s">
        <v>36</v>
      </c>
      <c r="P549" s="228" t="s">
        <v>206</v>
      </c>
      <c r="Q549" s="228" t="str">
        <f t="shared" si="19"/>
        <v>553 , '99961' , 'スカイオーシャン・アセットマネジメント' , 'N' , to_timestamp('2018/01/01 00:00:00' , 'yyyy/MM/dd hh24:mi:ss')</v>
      </c>
      <c r="R549" s="229" t="s">
        <v>207</v>
      </c>
      <c r="S549" s="230"/>
      <c r="T549" s="231" t="b">
        <f t="shared" si="20"/>
        <v>0</v>
      </c>
      <c r="U549" s="231" t="b">
        <f t="shared" si="20"/>
        <v>0</v>
      </c>
      <c r="V549" s="231" t="b">
        <f t="shared" si="20"/>
        <v>0</v>
      </c>
      <c r="W549" s="231" t="b">
        <f t="shared" si="20"/>
        <v>0</v>
      </c>
      <c r="X549" s="231" t="b">
        <f t="shared" si="20"/>
        <v>0</v>
      </c>
      <c r="Y549" s="230"/>
      <c r="Z549" s="231"/>
      <c r="AA549" s="232"/>
      <c r="AB549" s="231"/>
      <c r="AC549" s="231"/>
      <c r="AD549" s="232"/>
    </row>
    <row r="550" spans="8:30">
      <c r="H550" s="223">
        <v>554</v>
      </c>
      <c r="I550" s="224">
        <v>99962</v>
      </c>
      <c r="J550" s="225" t="s">
        <v>2281</v>
      </c>
      <c r="K550" s="223" t="s">
        <v>326</v>
      </c>
      <c r="L550" s="226" t="s">
        <v>2276</v>
      </c>
      <c r="N550" s="227" t="s">
        <v>208</v>
      </c>
      <c r="O550" s="209" t="s">
        <v>36</v>
      </c>
      <c r="P550" s="228" t="s">
        <v>206</v>
      </c>
      <c r="Q550" s="228" t="str">
        <f t="shared" si="19"/>
        <v>554 , '99962' , '横浜ＦＧ' , 'N' , to_timestamp('2026/04/07 00:00:00' , 'yyyy/MM/dd hh24:mi:ss')</v>
      </c>
      <c r="R550" s="229" t="s">
        <v>207</v>
      </c>
      <c r="S550" s="230"/>
      <c r="T550" s="231" t="b">
        <f t="shared" si="20"/>
        <v>0</v>
      </c>
      <c r="U550" s="231" t="b">
        <f t="shared" si="20"/>
        <v>0</v>
      </c>
      <c r="V550" s="231" t="b">
        <f t="shared" si="20"/>
        <v>0</v>
      </c>
      <c r="W550" s="231" t="b">
        <f t="shared" si="20"/>
        <v>0</v>
      </c>
      <c r="X550" s="231" t="b">
        <f t="shared" si="20"/>
        <v>0</v>
      </c>
      <c r="Y550" s="230"/>
      <c r="Z550" s="231"/>
      <c r="AA550" s="232"/>
      <c r="AB550" s="231"/>
      <c r="AC550" s="231"/>
      <c r="AD550" s="232"/>
    </row>
    <row r="551" spans="8:30">
      <c r="H551" s="223">
        <v>555</v>
      </c>
      <c r="I551" s="233" t="s">
        <v>2245</v>
      </c>
      <c r="J551" s="225" t="s">
        <v>2250</v>
      </c>
      <c r="K551" s="223" t="s">
        <v>326</v>
      </c>
      <c r="L551" s="226" t="s">
        <v>455</v>
      </c>
      <c r="N551" s="227" t="s">
        <v>208</v>
      </c>
      <c r="O551" s="209" t="s">
        <v>36</v>
      </c>
      <c r="P551" s="228" t="s">
        <v>206</v>
      </c>
      <c r="Q551" s="228" t="str">
        <f t="shared" si="19"/>
        <v>555 , 'testA' , '試行用本店営業部' , 'N' , to_timestamp('2018/01/01 00:00:00' , 'yyyy/MM/dd hh24:mi:ss')</v>
      </c>
      <c r="R551" s="229" t="s">
        <v>207</v>
      </c>
      <c r="S551" s="230"/>
      <c r="T551" s="231" t="b">
        <f t="shared" si="20"/>
        <v>0</v>
      </c>
      <c r="U551" s="231" t="b">
        <f t="shared" si="20"/>
        <v>0</v>
      </c>
      <c r="V551" s="231" t="b">
        <f t="shared" si="20"/>
        <v>0</v>
      </c>
      <c r="W551" s="231" t="b">
        <f t="shared" si="20"/>
        <v>0</v>
      </c>
      <c r="X551" s="231" t="b">
        <f t="shared" si="20"/>
        <v>0</v>
      </c>
      <c r="Y551" s="230"/>
      <c r="Z551" s="231"/>
      <c r="AA551" s="232"/>
      <c r="AB551" s="231"/>
      <c r="AC551" s="231"/>
      <c r="AD551" s="232"/>
    </row>
    <row r="552" spans="8:30">
      <c r="H552" s="223">
        <v>556</v>
      </c>
      <c r="I552" s="233" t="s">
        <v>2246</v>
      </c>
      <c r="J552" s="225" t="s">
        <v>2251</v>
      </c>
      <c r="K552" s="223" t="s">
        <v>326</v>
      </c>
      <c r="L552" s="226" t="s">
        <v>455</v>
      </c>
      <c r="N552" s="227" t="s">
        <v>208</v>
      </c>
      <c r="O552" s="209" t="s">
        <v>36</v>
      </c>
      <c r="P552" s="228" t="s">
        <v>206</v>
      </c>
      <c r="Q552" s="228" t="str">
        <f t="shared" si="19"/>
        <v>556 , 'testB' , '試行用新横浜支店' , 'N' , to_timestamp('2018/01/01 00:00:00' , 'yyyy/MM/dd hh24:mi:ss')</v>
      </c>
      <c r="R552" s="229" t="s">
        <v>207</v>
      </c>
      <c r="S552" s="230"/>
      <c r="T552" s="231" t="b">
        <f t="shared" si="20"/>
        <v>0</v>
      </c>
      <c r="U552" s="231" t="b">
        <f t="shared" si="20"/>
        <v>0</v>
      </c>
      <c r="V552" s="231" t="b">
        <f t="shared" si="20"/>
        <v>0</v>
      </c>
      <c r="W552" s="231" t="b">
        <f t="shared" si="20"/>
        <v>0</v>
      </c>
      <c r="X552" s="231" t="b">
        <f t="shared" si="20"/>
        <v>0</v>
      </c>
      <c r="Y552" s="230"/>
      <c r="Z552" s="231"/>
      <c r="AA552" s="232"/>
      <c r="AB552" s="231"/>
      <c r="AC552" s="231"/>
      <c r="AD552" s="232"/>
    </row>
    <row r="553" spans="8:30">
      <c r="H553" s="223">
        <v>557</v>
      </c>
      <c r="I553" s="233" t="s">
        <v>2247</v>
      </c>
      <c r="J553" s="225" t="s">
        <v>2252</v>
      </c>
      <c r="K553" s="223" t="s">
        <v>326</v>
      </c>
      <c r="L553" s="226" t="s">
        <v>455</v>
      </c>
      <c r="N553" s="227" t="s">
        <v>208</v>
      </c>
      <c r="O553" s="209" t="s">
        <v>36</v>
      </c>
      <c r="P553" s="228" t="s">
        <v>206</v>
      </c>
      <c r="Q553" s="228" t="str">
        <f t="shared" si="19"/>
        <v>557 , 'testC' , '試行用リスク管理部' , 'N' , to_timestamp('2018/01/01 00:00:00' , 'yyyy/MM/dd hh24:mi:ss')</v>
      </c>
      <c r="R553" s="229" t="s">
        <v>207</v>
      </c>
      <c r="S553" s="230"/>
      <c r="T553" s="231" t="b">
        <f t="shared" si="20"/>
        <v>0</v>
      </c>
      <c r="U553" s="231" t="b">
        <f t="shared" si="20"/>
        <v>0</v>
      </c>
      <c r="V553" s="231" t="b">
        <f t="shared" si="20"/>
        <v>0</v>
      </c>
      <c r="W553" s="231" t="b">
        <f t="shared" si="20"/>
        <v>0</v>
      </c>
      <c r="X553" s="231" t="b">
        <f t="shared" si="20"/>
        <v>0</v>
      </c>
      <c r="Y553" s="230"/>
      <c r="Z553" s="231"/>
      <c r="AA553" s="232"/>
      <c r="AB553" s="231"/>
      <c r="AC553" s="231"/>
      <c r="AD553" s="232"/>
    </row>
    <row r="554" spans="8:30">
      <c r="H554" s="223">
        <v>558</v>
      </c>
      <c r="I554" s="233" t="s">
        <v>2248</v>
      </c>
      <c r="J554" s="225" t="s">
        <v>2253</v>
      </c>
      <c r="K554" s="223" t="s">
        <v>326</v>
      </c>
      <c r="L554" s="226" t="s">
        <v>455</v>
      </c>
      <c r="N554" s="227" t="s">
        <v>208</v>
      </c>
      <c r="O554" s="209" t="s">
        <v>36</v>
      </c>
      <c r="P554" s="228" t="s">
        <v>206</v>
      </c>
      <c r="Q554" s="228" t="str">
        <f t="shared" si="19"/>
        <v>558 , 'testE' , '試行用融資部' , 'N' , to_timestamp('2018/01/01 00:00:00' , 'yyyy/MM/dd hh24:mi:ss')</v>
      </c>
      <c r="R554" s="229" t="s">
        <v>207</v>
      </c>
      <c r="S554" s="230"/>
      <c r="T554" s="231" t="b">
        <f t="shared" si="20"/>
        <v>0</v>
      </c>
      <c r="U554" s="231" t="b">
        <f t="shared" si="20"/>
        <v>0</v>
      </c>
      <c r="V554" s="231" t="b">
        <f t="shared" si="20"/>
        <v>0</v>
      </c>
      <c r="W554" s="231" t="b">
        <f t="shared" si="20"/>
        <v>0</v>
      </c>
      <c r="X554" s="231" t="b">
        <f t="shared" si="20"/>
        <v>0</v>
      </c>
      <c r="Y554" s="230"/>
      <c r="Z554" s="231"/>
      <c r="AA554" s="232"/>
      <c r="AB554" s="231"/>
      <c r="AC554" s="231"/>
      <c r="AD554" s="232"/>
    </row>
    <row r="555" spans="8:30">
      <c r="H555" s="223">
        <v>559</v>
      </c>
      <c r="I555" s="233" t="s">
        <v>2249</v>
      </c>
      <c r="J555" s="225" t="s">
        <v>2254</v>
      </c>
      <c r="K555" s="223" t="s">
        <v>326</v>
      </c>
      <c r="L555" s="226" t="s">
        <v>455</v>
      </c>
      <c r="N555" s="227" t="s">
        <v>208</v>
      </c>
      <c r="O555" s="209" t="s">
        <v>36</v>
      </c>
      <c r="P555" s="228" t="s">
        <v>206</v>
      </c>
      <c r="Q555" s="228" t="str">
        <f t="shared" si="19"/>
        <v>559 , 'testF' , '試行用事務サービス部' , 'N' , to_timestamp('2018/01/01 00:00:00' , 'yyyy/MM/dd hh24:mi:ss')</v>
      </c>
      <c r="R555" s="229" t="s">
        <v>207</v>
      </c>
      <c r="T555" s="231" t="b">
        <f t="shared" ref="T555" si="21">IF(H555="","",EXACT(H555,Z555))</f>
        <v>0</v>
      </c>
      <c r="U555" s="231" t="b">
        <f t="shared" ref="U555" si="22">IF(I555="","",EXACT(I555,AA555))</f>
        <v>0</v>
      </c>
      <c r="V555" s="231" t="b">
        <f t="shared" ref="V555" si="23">IF(J555="","",EXACT(J555,AB555))</f>
        <v>0</v>
      </c>
      <c r="W555" s="231" t="b">
        <f t="shared" ref="W555" si="24">IF(K555="","",EXACT(K555,AC555))</f>
        <v>0</v>
      </c>
      <c r="X555" s="231" t="b">
        <f t="shared" ref="X555" si="25">IF(L555="","",EXACT(L555,AD555))</f>
        <v>0</v>
      </c>
    </row>
    <row r="556" spans="8:30">
      <c r="H556" s="223">
        <v>560</v>
      </c>
      <c r="I556" s="233">
        <v>11100</v>
      </c>
      <c r="J556" s="225" t="s">
        <v>2213</v>
      </c>
      <c r="K556" s="223" t="s">
        <v>326</v>
      </c>
      <c r="L556" s="226" t="s">
        <v>455</v>
      </c>
      <c r="N556" s="227" t="s">
        <v>208</v>
      </c>
      <c r="O556" s="209" t="s">
        <v>36</v>
      </c>
      <c r="P556" s="228" t="s">
        <v>206</v>
      </c>
      <c r="Q556" s="228" t="str">
        <f t="shared" si="19"/>
        <v>560 , '11100' , '秘書室' , 'N' , to_timestamp('2018/01/01 00:00:00' , 'yyyy/MM/dd hh24:mi:ss')</v>
      </c>
      <c r="R556" s="229" t="s">
        <v>207</v>
      </c>
      <c r="S556" s="230"/>
      <c r="T556" s="231" t="b">
        <f t="shared" ref="T556:X571" si="26">IF(H556="","",EXACT(H556,Z556))</f>
        <v>0</v>
      </c>
      <c r="U556" s="231" t="b">
        <f t="shared" si="26"/>
        <v>0</v>
      </c>
      <c r="V556" s="231" t="b">
        <f t="shared" si="26"/>
        <v>0</v>
      </c>
      <c r="W556" s="231" t="b">
        <f t="shared" si="26"/>
        <v>0</v>
      </c>
      <c r="X556" s="231" t="b">
        <f t="shared" si="26"/>
        <v>0</v>
      </c>
      <c r="Y556" s="230"/>
      <c r="Z556" s="231"/>
      <c r="AA556" s="232"/>
      <c r="AB556" s="231"/>
      <c r="AC556" s="231"/>
      <c r="AD556" s="232"/>
    </row>
    <row r="557" spans="8:30">
      <c r="H557" s="223">
        <v>561</v>
      </c>
      <c r="I557" s="233">
        <v>12008</v>
      </c>
      <c r="J557" s="225" t="s">
        <v>2214</v>
      </c>
      <c r="K557" s="223" t="s">
        <v>326</v>
      </c>
      <c r="L557" s="226" t="s">
        <v>455</v>
      </c>
      <c r="N557" s="227" t="s">
        <v>208</v>
      </c>
      <c r="O557" s="209" t="s">
        <v>36</v>
      </c>
      <c r="P557" s="228" t="s">
        <v>206</v>
      </c>
      <c r="Q557" s="228" t="str">
        <f t="shared" si="19"/>
        <v>561 , '12008' , '経営企画部生産性向上推進室' , 'N' , to_timestamp('2018/01/01 00:00:00' , 'yyyy/MM/dd hh24:mi:ss')</v>
      </c>
      <c r="R557" s="229" t="s">
        <v>207</v>
      </c>
      <c r="S557" s="230"/>
      <c r="T557" s="231" t="b">
        <f t="shared" si="26"/>
        <v>0</v>
      </c>
      <c r="U557" s="231" t="b">
        <f t="shared" si="26"/>
        <v>0</v>
      </c>
      <c r="V557" s="231" t="b">
        <f t="shared" si="26"/>
        <v>0</v>
      </c>
      <c r="W557" s="231" t="b">
        <f t="shared" si="26"/>
        <v>0</v>
      </c>
      <c r="X557" s="231" t="b">
        <f t="shared" si="26"/>
        <v>0</v>
      </c>
      <c r="Y557" s="230"/>
      <c r="Z557" s="231"/>
      <c r="AA557" s="232"/>
      <c r="AB557" s="231"/>
      <c r="AC557" s="231"/>
      <c r="AD557" s="232"/>
    </row>
    <row r="558" spans="8:30">
      <c r="H558" s="223">
        <v>562</v>
      </c>
      <c r="I558" s="233">
        <v>13606</v>
      </c>
      <c r="J558" s="225" t="s">
        <v>2215</v>
      </c>
      <c r="K558" s="223" t="s">
        <v>326</v>
      </c>
      <c r="L558" s="226" t="s">
        <v>455</v>
      </c>
      <c r="N558" s="227" t="s">
        <v>208</v>
      </c>
      <c r="O558" s="209" t="s">
        <v>36</v>
      </c>
      <c r="P558" s="228" t="s">
        <v>206</v>
      </c>
      <c r="Q558" s="228" t="str">
        <f t="shared" si="19"/>
        <v>562 , '13606' , '市場営業部セールス＆トレーディ' , 'N' , to_timestamp('2018/01/01 00:00:00' , 'yyyy/MM/dd hh24:mi:ss')</v>
      </c>
      <c r="R558" s="229" t="s">
        <v>207</v>
      </c>
      <c r="S558" s="230"/>
      <c r="T558" s="231" t="b">
        <f t="shared" si="26"/>
        <v>0</v>
      </c>
      <c r="U558" s="231" t="b">
        <f t="shared" si="26"/>
        <v>0</v>
      </c>
      <c r="V558" s="231" t="b">
        <f t="shared" si="26"/>
        <v>0</v>
      </c>
      <c r="W558" s="231" t="b">
        <f t="shared" si="26"/>
        <v>0</v>
      </c>
      <c r="X558" s="231" t="b">
        <f t="shared" si="26"/>
        <v>0</v>
      </c>
      <c r="Y558" s="230"/>
      <c r="Z558" s="231"/>
      <c r="AA558" s="232"/>
      <c r="AB558" s="231"/>
      <c r="AC558" s="231"/>
      <c r="AD558" s="232"/>
    </row>
    <row r="559" spans="8:30">
      <c r="H559" s="223">
        <v>563</v>
      </c>
      <c r="I559" s="233">
        <v>91510</v>
      </c>
      <c r="J559" s="225" t="s">
        <v>2216</v>
      </c>
      <c r="K559" s="223" t="s">
        <v>326</v>
      </c>
      <c r="L559" s="226" t="s">
        <v>455</v>
      </c>
      <c r="N559" s="227" t="s">
        <v>208</v>
      </c>
      <c r="O559" s="209" t="s">
        <v>36</v>
      </c>
      <c r="P559" s="228" t="s">
        <v>206</v>
      </c>
      <c r="Q559" s="228" t="str">
        <f t="shared" si="19"/>
        <v>563 , '91510' , '吉祥寺住宅ローンセンター' , 'N' , to_timestamp('2018/01/01 00:00:00' , 'yyyy/MM/dd hh24:mi:ss')</v>
      </c>
      <c r="R559" s="229" t="s">
        <v>207</v>
      </c>
      <c r="S559" s="230"/>
      <c r="T559" s="231" t="b">
        <f t="shared" si="26"/>
        <v>0</v>
      </c>
      <c r="U559" s="231" t="b">
        <f t="shared" si="26"/>
        <v>0</v>
      </c>
      <c r="V559" s="231" t="b">
        <f t="shared" si="26"/>
        <v>0</v>
      </c>
      <c r="W559" s="231" t="b">
        <f t="shared" si="26"/>
        <v>0</v>
      </c>
      <c r="X559" s="231" t="b">
        <f t="shared" si="26"/>
        <v>0</v>
      </c>
      <c r="Y559" s="230"/>
      <c r="Z559" s="231"/>
      <c r="AA559" s="232"/>
      <c r="AB559" s="231"/>
      <c r="AC559" s="231"/>
      <c r="AD559" s="232"/>
    </row>
    <row r="560" spans="8:30">
      <c r="H560" s="223">
        <v>564</v>
      </c>
      <c r="I560" s="233">
        <v>12009</v>
      </c>
      <c r="J560" s="225" t="s">
        <v>2263</v>
      </c>
      <c r="K560" s="223" t="s">
        <v>326</v>
      </c>
      <c r="L560" s="226" t="s">
        <v>2276</v>
      </c>
      <c r="N560" s="227" t="s">
        <v>208</v>
      </c>
      <c r="O560" s="209" t="s">
        <v>36</v>
      </c>
      <c r="P560" s="228" t="s">
        <v>206</v>
      </c>
      <c r="Q560" s="228" t="str">
        <f t="shared" si="19"/>
        <v>564 , '12009' , '経営企画部ＡＩ・ＩＴ戦略統括室' , 'N' , to_timestamp('2026/04/07 00:00:00' , 'yyyy/MM/dd hh24:mi:ss')</v>
      </c>
      <c r="R560" s="229" t="s">
        <v>207</v>
      </c>
      <c r="S560" s="230"/>
      <c r="T560" s="231" t="b">
        <f t="shared" si="26"/>
        <v>0</v>
      </c>
      <c r="U560" s="231" t="b">
        <f t="shared" si="26"/>
        <v>0</v>
      </c>
      <c r="V560" s="231" t="b">
        <f t="shared" si="26"/>
        <v>0</v>
      </c>
      <c r="W560" s="231" t="b">
        <f t="shared" si="26"/>
        <v>0</v>
      </c>
      <c r="X560" s="231" t="b">
        <f t="shared" si="26"/>
        <v>0</v>
      </c>
      <c r="Y560" s="230"/>
      <c r="Z560" s="231"/>
      <c r="AA560" s="232"/>
      <c r="AB560" s="231"/>
      <c r="AC560" s="231"/>
      <c r="AD560" s="232"/>
    </row>
    <row r="561" spans="8:30">
      <c r="H561" s="223">
        <v>565</v>
      </c>
      <c r="I561" s="233">
        <v>13101</v>
      </c>
      <c r="J561" s="225" t="s">
        <v>2264</v>
      </c>
      <c r="K561" s="223" t="s">
        <v>326</v>
      </c>
      <c r="L561" s="226" t="s">
        <v>2276</v>
      </c>
      <c r="N561" s="227" t="s">
        <v>208</v>
      </c>
      <c r="O561" s="209" t="s">
        <v>36</v>
      </c>
      <c r="P561" s="228" t="s">
        <v>206</v>
      </c>
      <c r="Q561" s="228" t="str">
        <f t="shared" si="19"/>
        <v>565 , '13101' , '営業本部営業本部事務局' , 'N' , to_timestamp('2026/04/07 00:00:00' , 'yyyy/MM/dd hh24:mi:ss')</v>
      </c>
      <c r="R561" s="229" t="s">
        <v>207</v>
      </c>
      <c r="S561" s="230"/>
      <c r="T561" s="231" t="b">
        <f t="shared" si="26"/>
        <v>0</v>
      </c>
      <c r="U561" s="231" t="b">
        <f t="shared" si="26"/>
        <v>0</v>
      </c>
      <c r="V561" s="231" t="b">
        <f t="shared" si="26"/>
        <v>0</v>
      </c>
      <c r="W561" s="231" t="b">
        <f t="shared" si="26"/>
        <v>0</v>
      </c>
      <c r="X561" s="231" t="b">
        <f t="shared" si="26"/>
        <v>0</v>
      </c>
      <c r="Y561" s="230"/>
      <c r="Z561" s="231"/>
      <c r="AA561" s="232"/>
      <c r="AB561" s="231"/>
      <c r="AC561" s="231"/>
      <c r="AD561" s="232"/>
    </row>
    <row r="562" spans="8:30">
      <c r="H562" s="223">
        <v>566</v>
      </c>
      <c r="I562" s="233">
        <v>13102</v>
      </c>
      <c r="J562" s="225" t="s">
        <v>2265</v>
      </c>
      <c r="K562" s="223" t="s">
        <v>326</v>
      </c>
      <c r="L562" s="226" t="s">
        <v>2276</v>
      </c>
      <c r="N562" s="227" t="s">
        <v>208</v>
      </c>
      <c r="O562" s="209" t="s">
        <v>36</v>
      </c>
      <c r="P562" s="228" t="s">
        <v>206</v>
      </c>
      <c r="Q562" s="228" t="str">
        <f t="shared" si="19"/>
        <v>566 , '13102' , '営業本部ネットワーク戦略室' , 'N' , to_timestamp('2026/04/07 00:00:00' , 'yyyy/MM/dd hh24:mi:ss')</v>
      </c>
      <c r="R562" s="229" t="s">
        <v>207</v>
      </c>
      <c r="S562" s="230"/>
      <c r="T562" s="231" t="b">
        <f t="shared" si="26"/>
        <v>0</v>
      </c>
      <c r="U562" s="231" t="b">
        <f t="shared" si="26"/>
        <v>0</v>
      </c>
      <c r="V562" s="231" t="b">
        <f t="shared" si="26"/>
        <v>0</v>
      </c>
      <c r="W562" s="231" t="b">
        <f t="shared" si="26"/>
        <v>0</v>
      </c>
      <c r="X562" s="231" t="b">
        <f t="shared" si="26"/>
        <v>0</v>
      </c>
      <c r="Y562" s="230"/>
      <c r="Z562" s="231"/>
      <c r="AA562" s="232"/>
      <c r="AB562" s="231"/>
      <c r="AC562" s="231"/>
      <c r="AD562" s="232"/>
    </row>
    <row r="563" spans="8:30">
      <c r="H563" s="223">
        <v>567</v>
      </c>
      <c r="I563" s="233">
        <v>13103</v>
      </c>
      <c r="J563" s="225" t="s">
        <v>2266</v>
      </c>
      <c r="K563" s="223" t="s">
        <v>326</v>
      </c>
      <c r="L563" s="226" t="s">
        <v>2276</v>
      </c>
      <c r="N563" s="227" t="s">
        <v>208</v>
      </c>
      <c r="O563" s="209" t="s">
        <v>36</v>
      </c>
      <c r="P563" s="228" t="s">
        <v>206</v>
      </c>
      <c r="Q563" s="228" t="str">
        <f t="shared" si="19"/>
        <v>567 , '13103' , '営業本部お客さま相談室' , 'N' , to_timestamp('2026/04/07 00:00:00' , 'yyyy/MM/dd hh24:mi:ss')</v>
      </c>
      <c r="R563" s="229" t="s">
        <v>207</v>
      </c>
      <c r="S563" s="230"/>
      <c r="T563" s="231" t="b">
        <f t="shared" si="26"/>
        <v>0</v>
      </c>
      <c r="U563" s="231" t="b">
        <f t="shared" si="26"/>
        <v>0</v>
      </c>
      <c r="V563" s="231" t="b">
        <f t="shared" si="26"/>
        <v>0</v>
      </c>
      <c r="W563" s="231" t="b">
        <f t="shared" si="26"/>
        <v>0</v>
      </c>
      <c r="X563" s="231" t="b">
        <f t="shared" si="26"/>
        <v>0</v>
      </c>
      <c r="Y563" s="230"/>
      <c r="Z563" s="231"/>
      <c r="AA563" s="232"/>
      <c r="AB563" s="231"/>
      <c r="AC563" s="231"/>
      <c r="AD563" s="232"/>
    </row>
    <row r="564" spans="8:30">
      <c r="H564" s="223">
        <v>568</v>
      </c>
      <c r="I564" s="233">
        <v>13815</v>
      </c>
      <c r="J564" s="225" t="s">
        <v>2267</v>
      </c>
      <c r="K564" s="223" t="s">
        <v>326</v>
      </c>
      <c r="L564" s="226" t="s">
        <v>2276</v>
      </c>
      <c r="N564" s="227" t="s">
        <v>208</v>
      </c>
      <c r="O564" s="209" t="s">
        <v>36</v>
      </c>
      <c r="P564" s="228" t="s">
        <v>206</v>
      </c>
      <c r="Q564" s="228" t="str">
        <f t="shared" si="19"/>
        <v>568 , '13815' , 'ソリューション営業部コーポレートアドバイザリー室' , 'N' , to_timestamp('2026/04/07 00:00:00' , 'yyyy/MM/dd hh24:mi:ss')</v>
      </c>
      <c r="R564" s="229" t="s">
        <v>207</v>
      </c>
      <c r="S564" s="230"/>
      <c r="T564" s="231" t="b">
        <f t="shared" si="26"/>
        <v>0</v>
      </c>
      <c r="U564" s="231" t="b">
        <f t="shared" si="26"/>
        <v>0</v>
      </c>
      <c r="V564" s="231" t="b">
        <f t="shared" si="26"/>
        <v>0</v>
      </c>
      <c r="W564" s="231" t="b">
        <f t="shared" si="26"/>
        <v>0</v>
      </c>
      <c r="X564" s="231" t="b">
        <f t="shared" si="26"/>
        <v>0</v>
      </c>
      <c r="Y564" s="230"/>
      <c r="Z564" s="231"/>
      <c r="AA564" s="232"/>
      <c r="AB564" s="231"/>
      <c r="AC564" s="231"/>
      <c r="AD564" s="232"/>
    </row>
    <row r="565" spans="8:30">
      <c r="H565" s="223">
        <v>569</v>
      </c>
      <c r="I565" s="233">
        <v>13906</v>
      </c>
      <c r="J565" s="225" t="s">
        <v>2268</v>
      </c>
      <c r="K565" s="223" t="s">
        <v>326</v>
      </c>
      <c r="L565" s="226" t="s">
        <v>2276</v>
      </c>
      <c r="N565" s="227" t="s">
        <v>208</v>
      </c>
      <c r="O565" s="209" t="s">
        <v>36</v>
      </c>
      <c r="P565" s="228" t="s">
        <v>206</v>
      </c>
      <c r="Q565" s="228" t="str">
        <f t="shared" si="19"/>
        <v>569 , '13906' , '営業戦略部金融資産コンサルティング室' , 'N' , to_timestamp('2026/04/07 00:00:00' , 'yyyy/MM/dd hh24:mi:ss')</v>
      </c>
      <c r="R565" s="229" t="s">
        <v>207</v>
      </c>
      <c r="S565" s="230"/>
      <c r="T565" s="231" t="b">
        <f t="shared" si="26"/>
        <v>0</v>
      </c>
      <c r="U565" s="231" t="b">
        <f t="shared" si="26"/>
        <v>0</v>
      </c>
      <c r="V565" s="231" t="b">
        <f t="shared" si="26"/>
        <v>0</v>
      </c>
      <c r="W565" s="231" t="b">
        <f t="shared" si="26"/>
        <v>0</v>
      </c>
      <c r="X565" s="231" t="b">
        <f t="shared" si="26"/>
        <v>0</v>
      </c>
      <c r="Y565" s="230"/>
      <c r="Z565" s="231"/>
      <c r="AA565" s="232"/>
      <c r="AB565" s="231"/>
      <c r="AC565" s="231"/>
      <c r="AD565" s="232"/>
    </row>
    <row r="566" spans="8:30">
      <c r="H566" s="223">
        <v>570</v>
      </c>
      <c r="I566" s="233">
        <v>14104</v>
      </c>
      <c r="J566" s="225" t="s">
        <v>2269</v>
      </c>
      <c r="K566" s="223" t="s">
        <v>326</v>
      </c>
      <c r="L566" s="226" t="s">
        <v>2276</v>
      </c>
      <c r="N566" s="227" t="s">
        <v>208</v>
      </c>
      <c r="O566" s="209" t="s">
        <v>36</v>
      </c>
      <c r="P566" s="228" t="s">
        <v>206</v>
      </c>
      <c r="Q566" s="228" t="str">
        <f t="shared" si="19"/>
        <v>570 , '14104' , 'リテール戦略部デジタル戦略企画室' , 'N' , to_timestamp('2026/04/07 00:00:00' , 'yyyy/MM/dd hh24:mi:ss')</v>
      </c>
      <c r="R566" s="229" t="s">
        <v>207</v>
      </c>
      <c r="S566" s="230"/>
      <c r="T566" s="231" t="b">
        <f t="shared" si="26"/>
        <v>0</v>
      </c>
      <c r="U566" s="231" t="b">
        <f t="shared" si="26"/>
        <v>0</v>
      </c>
      <c r="V566" s="231" t="b">
        <f t="shared" si="26"/>
        <v>0</v>
      </c>
      <c r="W566" s="231" t="b">
        <f t="shared" si="26"/>
        <v>0</v>
      </c>
      <c r="X566" s="231" t="b">
        <f t="shared" si="26"/>
        <v>0</v>
      </c>
      <c r="Y566" s="230"/>
      <c r="Z566" s="231"/>
      <c r="AA566" s="232"/>
      <c r="AB566" s="231"/>
      <c r="AC566" s="231"/>
      <c r="AD566" s="232"/>
    </row>
    <row r="567" spans="8:30">
      <c r="H567" s="223">
        <v>571</v>
      </c>
      <c r="I567" s="233">
        <v>14201</v>
      </c>
      <c r="J567" s="225" t="s">
        <v>2270</v>
      </c>
      <c r="K567" s="223" t="s">
        <v>326</v>
      </c>
      <c r="L567" s="226" t="s">
        <v>2276</v>
      </c>
      <c r="N567" s="227" t="s">
        <v>208</v>
      </c>
      <c r="O567" s="209" t="s">
        <v>36</v>
      </c>
      <c r="P567" s="228" t="s">
        <v>206</v>
      </c>
      <c r="Q567" s="228" t="str">
        <f t="shared" si="19"/>
        <v>571 , '14201' , 'ダイレクトソリューション部ビジネスソリューションセンター' , 'N' , to_timestamp('2026/04/07 00:00:00' , 'yyyy/MM/dd hh24:mi:ss')</v>
      </c>
      <c r="R567" s="229" t="s">
        <v>207</v>
      </c>
      <c r="S567" s="230"/>
      <c r="T567" s="231" t="b">
        <f t="shared" si="26"/>
        <v>0</v>
      </c>
      <c r="U567" s="231" t="b">
        <f t="shared" si="26"/>
        <v>0</v>
      </c>
      <c r="V567" s="231" t="b">
        <f t="shared" si="26"/>
        <v>0</v>
      </c>
      <c r="W567" s="231" t="b">
        <f t="shared" si="26"/>
        <v>0</v>
      </c>
      <c r="X567" s="231" t="b">
        <f t="shared" si="26"/>
        <v>0</v>
      </c>
      <c r="Y567" s="230"/>
      <c r="Z567" s="231"/>
      <c r="AA567" s="232"/>
      <c r="AB567" s="231"/>
      <c r="AC567" s="231"/>
      <c r="AD567" s="232"/>
    </row>
    <row r="568" spans="8:30">
      <c r="H568" s="223">
        <v>572</v>
      </c>
      <c r="I568" s="233">
        <v>14900</v>
      </c>
      <c r="J568" s="225" t="s">
        <v>2271</v>
      </c>
      <c r="K568" s="223" t="s">
        <v>326</v>
      </c>
      <c r="L568" s="226" t="s">
        <v>2276</v>
      </c>
      <c r="N568" s="227" t="s">
        <v>208</v>
      </c>
      <c r="O568" s="209" t="s">
        <v>36</v>
      </c>
      <c r="P568" s="228" t="s">
        <v>206</v>
      </c>
      <c r="Q568" s="228" t="str">
        <f t="shared" si="19"/>
        <v>572 , '14900' , 'セキュリティ統括部' , 'N' , to_timestamp('2026/04/07 00:00:00' , 'yyyy/MM/dd hh24:mi:ss')</v>
      </c>
      <c r="R568" s="229" t="s">
        <v>207</v>
      </c>
      <c r="S568" s="230"/>
      <c r="T568" s="231" t="b">
        <f t="shared" si="26"/>
        <v>0</v>
      </c>
      <c r="U568" s="231" t="b">
        <f t="shared" si="26"/>
        <v>0</v>
      </c>
      <c r="V568" s="231" t="b">
        <f t="shared" si="26"/>
        <v>0</v>
      </c>
      <c r="W568" s="231" t="b">
        <f t="shared" si="26"/>
        <v>0</v>
      </c>
      <c r="X568" s="231" t="b">
        <f t="shared" si="26"/>
        <v>0</v>
      </c>
      <c r="Y568" s="230"/>
      <c r="Z568" s="231"/>
      <c r="AA568" s="232"/>
      <c r="AB568" s="231"/>
      <c r="AC568" s="231"/>
      <c r="AD568" s="232"/>
    </row>
    <row r="569" spans="8:30">
      <c r="H569" s="223">
        <v>573</v>
      </c>
      <c r="I569" s="233">
        <v>15007</v>
      </c>
      <c r="J569" s="225" t="s">
        <v>2272</v>
      </c>
      <c r="K569" s="223" t="s">
        <v>326</v>
      </c>
      <c r="L569" s="226" t="s">
        <v>2276</v>
      </c>
      <c r="N569" s="227" t="s">
        <v>208</v>
      </c>
      <c r="O569" s="209" t="s">
        <v>36</v>
      </c>
      <c r="P569" s="228" t="s">
        <v>206</v>
      </c>
      <c r="Q569" s="228" t="str">
        <f t="shared" si="19"/>
        <v>573 , '15007' , 'リスク管理部与信企画室' , 'N' , to_timestamp('2026/04/07 00:00:00' , 'yyyy/MM/dd hh24:mi:ss')</v>
      </c>
      <c r="R569" s="229" t="s">
        <v>207</v>
      </c>
      <c r="S569" s="230"/>
      <c r="T569" s="231" t="b">
        <f t="shared" si="26"/>
        <v>0</v>
      </c>
      <c r="U569" s="231" t="b">
        <f t="shared" si="26"/>
        <v>0</v>
      </c>
      <c r="V569" s="231" t="b">
        <f t="shared" si="26"/>
        <v>0</v>
      </c>
      <c r="W569" s="231" t="b">
        <f t="shared" si="26"/>
        <v>0</v>
      </c>
      <c r="X569" s="231" t="b">
        <f t="shared" si="26"/>
        <v>0</v>
      </c>
      <c r="Y569" s="230"/>
      <c r="Z569" s="231"/>
      <c r="AA569" s="232"/>
      <c r="AB569" s="231"/>
      <c r="AC569" s="231"/>
      <c r="AD569" s="232"/>
    </row>
    <row r="570" spans="8:30">
      <c r="H570" s="223">
        <v>574</v>
      </c>
      <c r="I570" s="233">
        <v>15008</v>
      </c>
      <c r="J570" s="225" t="s">
        <v>2273</v>
      </c>
      <c r="K570" s="223" t="s">
        <v>326</v>
      </c>
      <c r="L570" s="226" t="s">
        <v>2276</v>
      </c>
      <c r="N570" s="227" t="s">
        <v>208</v>
      </c>
      <c r="O570" s="209" t="s">
        <v>36</v>
      </c>
      <c r="P570" s="228" t="s">
        <v>206</v>
      </c>
      <c r="Q570" s="228" t="str">
        <f t="shared" si="19"/>
        <v>574 , '15008' , 'リスク管理部統合リスク管理室' , 'N' , to_timestamp('2026/04/07 00:00:00' , 'yyyy/MM/dd hh24:mi:ss')</v>
      </c>
      <c r="R570" s="229" t="s">
        <v>207</v>
      </c>
      <c r="S570" s="230"/>
      <c r="T570" s="231" t="b">
        <f t="shared" si="26"/>
        <v>0</v>
      </c>
      <c r="U570" s="231" t="b">
        <f t="shared" si="26"/>
        <v>0</v>
      </c>
      <c r="V570" s="231" t="b">
        <f t="shared" si="26"/>
        <v>0</v>
      </c>
      <c r="W570" s="231" t="b">
        <f t="shared" si="26"/>
        <v>0</v>
      </c>
      <c r="X570" s="231" t="b">
        <f t="shared" si="26"/>
        <v>0</v>
      </c>
      <c r="Y570" s="230"/>
      <c r="Z570" s="231"/>
      <c r="AA570" s="232"/>
      <c r="AB570" s="231"/>
      <c r="AC570" s="231"/>
      <c r="AD570" s="232"/>
    </row>
    <row r="571" spans="8:30">
      <c r="H571" s="223">
        <v>575</v>
      </c>
      <c r="I571" s="233">
        <v>15009</v>
      </c>
      <c r="J571" s="225" t="s">
        <v>2274</v>
      </c>
      <c r="K571" s="223" t="s">
        <v>326</v>
      </c>
      <c r="L571" s="226" t="s">
        <v>2276</v>
      </c>
      <c r="N571" s="227" t="s">
        <v>208</v>
      </c>
      <c r="O571" s="209" t="s">
        <v>36</v>
      </c>
      <c r="P571" s="228" t="s">
        <v>206</v>
      </c>
      <c r="Q571" s="228" t="str">
        <f t="shared" si="19"/>
        <v>575 , '15009' , 'リスク管理部コンプライアンス統括室' , 'N' , to_timestamp('2026/04/07 00:00:00' , 'yyyy/MM/dd hh24:mi:ss')</v>
      </c>
      <c r="R571" s="229" t="s">
        <v>207</v>
      </c>
      <c r="S571" s="230"/>
      <c r="T571" s="231" t="b">
        <f t="shared" si="26"/>
        <v>0</v>
      </c>
      <c r="U571" s="231" t="b">
        <f t="shared" si="26"/>
        <v>0</v>
      </c>
      <c r="V571" s="231" t="b">
        <f t="shared" si="26"/>
        <v>0</v>
      </c>
      <c r="W571" s="231" t="b">
        <f t="shared" si="26"/>
        <v>0</v>
      </c>
      <c r="X571" s="231" t="b">
        <f t="shared" si="26"/>
        <v>0</v>
      </c>
      <c r="Y571" s="230"/>
      <c r="Z571" s="231"/>
      <c r="AA571" s="232"/>
      <c r="AB571" s="231"/>
      <c r="AC571" s="231"/>
      <c r="AD571" s="232"/>
    </row>
    <row r="572" spans="8:30">
      <c r="H572" s="223">
        <v>576</v>
      </c>
      <c r="I572" s="233">
        <v>99963</v>
      </c>
      <c r="J572" s="225" t="s">
        <v>2275</v>
      </c>
      <c r="K572" s="223" t="s">
        <v>326</v>
      </c>
      <c r="L572" s="226" t="s">
        <v>2276</v>
      </c>
      <c r="N572" s="227" t="s">
        <v>208</v>
      </c>
      <c r="O572" s="209" t="s">
        <v>36</v>
      </c>
      <c r="P572" s="228" t="s">
        <v>206</v>
      </c>
      <c r="Q572" s="228" t="str">
        <f t="shared" si="19"/>
        <v>576 , '99963' , 'コールセンター（ＴＣＩ）' , 'N' , to_timestamp('2026/04/07 00:00:00' , 'yyyy/MM/dd hh24:mi:ss')</v>
      </c>
      <c r="R572" s="229" t="s">
        <v>207</v>
      </c>
      <c r="S572" s="230"/>
      <c r="T572" s="231" t="b">
        <f t="shared" ref="T572:X578" si="27">IF(H572="","",EXACT(H572,Z572))</f>
        <v>0</v>
      </c>
      <c r="U572" s="231" t="b">
        <f t="shared" si="27"/>
        <v>0</v>
      </c>
      <c r="V572" s="231" t="b">
        <f t="shared" si="27"/>
        <v>0</v>
      </c>
      <c r="W572" s="231" t="b">
        <f t="shared" si="27"/>
        <v>0</v>
      </c>
      <c r="X572" s="231" t="b">
        <f t="shared" si="27"/>
        <v>0</v>
      </c>
      <c r="Y572" s="230"/>
      <c r="Z572" s="231"/>
      <c r="AA572" s="232"/>
      <c r="AB572" s="231"/>
      <c r="AC572" s="231"/>
      <c r="AD572" s="232"/>
    </row>
    <row r="573" spans="8:30">
      <c r="H573" s="223">
        <v>577</v>
      </c>
      <c r="I573" s="233">
        <v>14110</v>
      </c>
      <c r="J573" s="225" t="s">
        <v>2277</v>
      </c>
      <c r="K573" s="223" t="s">
        <v>326</v>
      </c>
      <c r="L573" s="226" t="s">
        <v>2276</v>
      </c>
      <c r="N573" s="227" t="s">
        <v>208</v>
      </c>
      <c r="O573" s="209" t="s">
        <v>36</v>
      </c>
      <c r="P573" s="228" t="s">
        <v>206</v>
      </c>
      <c r="Q573" s="228" t="str">
        <f t="shared" si="19"/>
        <v>577 , '14110' , 'リテール戦略部（デジタル推進トレーニー）' , 'N' , to_timestamp('2026/04/07 00:00:00' , 'yyyy/MM/dd hh24:mi:ss')</v>
      </c>
      <c r="R573" s="229" t="s">
        <v>207</v>
      </c>
      <c r="S573" s="230"/>
      <c r="T573" s="231" t="b">
        <f t="shared" si="27"/>
        <v>0</v>
      </c>
      <c r="U573" s="231" t="b">
        <f t="shared" si="27"/>
        <v>0</v>
      </c>
      <c r="V573" s="231" t="b">
        <f t="shared" si="27"/>
        <v>0</v>
      </c>
      <c r="W573" s="231" t="b">
        <f t="shared" si="27"/>
        <v>0</v>
      </c>
      <c r="X573" s="231" t="b">
        <f t="shared" si="27"/>
        <v>0</v>
      </c>
      <c r="Y573" s="230"/>
      <c r="Z573" s="231"/>
      <c r="AA573" s="232"/>
      <c r="AB573" s="231"/>
      <c r="AC573" s="231"/>
      <c r="AD573" s="232"/>
    </row>
    <row r="574" spans="8:30" s="238" customFormat="1">
      <c r="H574" s="234">
        <v>578</v>
      </c>
      <c r="I574" s="235" t="s">
        <v>2293</v>
      </c>
      <c r="J574" s="236" t="s">
        <v>2294</v>
      </c>
      <c r="K574" s="234" t="s">
        <v>326</v>
      </c>
      <c r="L574" s="237" t="s">
        <v>2295</v>
      </c>
      <c r="N574" s="239" t="s">
        <v>208</v>
      </c>
      <c r="O574" s="240" t="s">
        <v>36</v>
      </c>
      <c r="P574" s="241" t="s">
        <v>206</v>
      </c>
      <c r="Q574" s="241" t="str">
        <f t="shared" si="19"/>
        <v>578 , 'LF001' , '一括照合用' , 'N' , to_timestamp('2026/12/24 00:00:00' , 'yyyy/MM/dd hh24:mi:ss')</v>
      </c>
      <c r="R574" s="242" t="s">
        <v>207</v>
      </c>
      <c r="S574" s="243"/>
      <c r="T574" s="244" t="b">
        <f t="shared" si="27"/>
        <v>0</v>
      </c>
      <c r="U574" s="244" t="b">
        <f t="shared" si="27"/>
        <v>0</v>
      </c>
      <c r="V574" s="244" t="b">
        <f t="shared" si="27"/>
        <v>0</v>
      </c>
      <c r="W574" s="244" t="b">
        <f t="shared" si="27"/>
        <v>0</v>
      </c>
      <c r="X574" s="244" t="b">
        <f t="shared" si="27"/>
        <v>0</v>
      </c>
      <c r="Y574" s="243"/>
      <c r="Z574" s="244"/>
      <c r="AA574" s="245"/>
      <c r="AB574" s="244"/>
      <c r="AC574" s="244"/>
      <c r="AD574" s="245"/>
    </row>
    <row r="575" spans="8:30" s="238" customFormat="1">
      <c r="H575" s="234">
        <v>579</v>
      </c>
      <c r="I575" s="235" t="s">
        <v>2296</v>
      </c>
      <c r="J575" s="236" t="s">
        <v>2297</v>
      </c>
      <c r="K575" s="234" t="s">
        <v>326</v>
      </c>
      <c r="L575" s="237" t="s">
        <v>2295</v>
      </c>
      <c r="N575" s="239" t="s">
        <v>208</v>
      </c>
      <c r="O575" s="240" t="s">
        <v>36</v>
      </c>
      <c r="P575" s="241" t="s">
        <v>206</v>
      </c>
      <c r="Q575" s="241" t="str">
        <f t="shared" si="19"/>
        <v>579 , 'LF002' , '監査部' , 'N' , to_timestamp('2026/12/24 00:00:00' , 'yyyy/MM/dd hh24:mi:ss')</v>
      </c>
      <c r="R575" s="242" t="s">
        <v>207</v>
      </c>
      <c r="S575" s="243"/>
      <c r="T575" s="244" t="b">
        <f t="shared" si="27"/>
        <v>0</v>
      </c>
      <c r="U575" s="244" t="b">
        <f t="shared" si="27"/>
        <v>0</v>
      </c>
      <c r="V575" s="244" t="b">
        <f t="shared" si="27"/>
        <v>0</v>
      </c>
      <c r="W575" s="244" t="b">
        <f t="shared" si="27"/>
        <v>0</v>
      </c>
      <c r="X575" s="244" t="b">
        <f t="shared" si="27"/>
        <v>0</v>
      </c>
      <c r="Y575" s="243"/>
      <c r="Z575" s="244"/>
      <c r="AA575" s="245"/>
      <c r="AB575" s="244"/>
      <c r="AC575" s="244"/>
      <c r="AD575" s="245"/>
    </row>
    <row r="576" spans="8:30" s="238" customFormat="1">
      <c r="H576" s="234">
        <v>580</v>
      </c>
      <c r="I576" s="235" t="s">
        <v>2298</v>
      </c>
      <c r="J576" s="236" t="s">
        <v>2299</v>
      </c>
      <c r="K576" s="234" t="s">
        <v>326</v>
      </c>
      <c r="L576" s="237" t="s">
        <v>2295</v>
      </c>
      <c r="N576" s="239" t="s">
        <v>208</v>
      </c>
      <c r="O576" s="240" t="s">
        <v>36</v>
      </c>
      <c r="P576" s="241" t="s">
        <v>206</v>
      </c>
      <c r="Q576" s="241" t="str">
        <f t="shared" si="19"/>
        <v>580 , 'LF003' , '経営企画部' , 'N' , to_timestamp('2026/12/24 00:00:00' , 'yyyy/MM/dd hh24:mi:ss')</v>
      </c>
      <c r="R576" s="242" t="s">
        <v>207</v>
      </c>
      <c r="S576" s="243"/>
      <c r="T576" s="244" t="b">
        <f t="shared" si="27"/>
        <v>0</v>
      </c>
      <c r="U576" s="244" t="b">
        <f t="shared" si="27"/>
        <v>0</v>
      </c>
      <c r="V576" s="244" t="b">
        <f t="shared" si="27"/>
        <v>0</v>
      </c>
      <c r="W576" s="244" t="b">
        <f t="shared" si="27"/>
        <v>0</v>
      </c>
      <c r="X576" s="244" t="b">
        <f t="shared" si="27"/>
        <v>0</v>
      </c>
      <c r="Y576" s="243"/>
      <c r="Z576" s="244"/>
      <c r="AA576" s="245"/>
      <c r="AB576" s="244"/>
      <c r="AC576" s="244"/>
      <c r="AD576" s="245"/>
    </row>
    <row r="577" spans="8:30" s="238" customFormat="1">
      <c r="H577" s="234">
        <v>581</v>
      </c>
      <c r="I577" s="235" t="s">
        <v>2300</v>
      </c>
      <c r="J577" s="236" t="s">
        <v>2301</v>
      </c>
      <c r="K577" s="234" t="s">
        <v>326</v>
      </c>
      <c r="L577" s="237" t="s">
        <v>2295</v>
      </c>
      <c r="N577" s="239" t="s">
        <v>208</v>
      </c>
      <c r="O577" s="240" t="s">
        <v>36</v>
      </c>
      <c r="P577" s="241" t="s">
        <v>206</v>
      </c>
      <c r="Q577" s="241" t="str">
        <f t="shared" si="19"/>
        <v>581 , 'LF004' , '業務改革室' , 'N' , to_timestamp('2026/12/24 00:00:00' , 'yyyy/MM/dd hh24:mi:ss')</v>
      </c>
      <c r="R577" s="242" t="s">
        <v>207</v>
      </c>
      <c r="S577" s="243"/>
      <c r="T577" s="244" t="b">
        <f t="shared" si="27"/>
        <v>0</v>
      </c>
      <c r="U577" s="244" t="b">
        <f t="shared" si="27"/>
        <v>0</v>
      </c>
      <c r="V577" s="244" t="b">
        <f t="shared" si="27"/>
        <v>0</v>
      </c>
      <c r="W577" s="244" t="b">
        <f t="shared" si="27"/>
        <v>0</v>
      </c>
      <c r="X577" s="244" t="b">
        <f t="shared" si="27"/>
        <v>0</v>
      </c>
      <c r="Y577" s="243"/>
      <c r="Z577" s="244"/>
      <c r="AA577" s="245"/>
      <c r="AB577" s="244"/>
      <c r="AC577" s="244"/>
      <c r="AD577" s="245"/>
    </row>
    <row r="578" spans="8:30" s="238" customFormat="1">
      <c r="H578" s="234">
        <v>582</v>
      </c>
      <c r="I578" s="235" t="s">
        <v>2302</v>
      </c>
      <c r="J578" s="236" t="s">
        <v>2303</v>
      </c>
      <c r="K578" s="234" t="s">
        <v>326</v>
      </c>
      <c r="L578" s="237" t="s">
        <v>2295</v>
      </c>
      <c r="N578" s="239" t="s">
        <v>208</v>
      </c>
      <c r="O578" s="240" t="s">
        <v>36</v>
      </c>
      <c r="P578" s="241" t="s">
        <v>206</v>
      </c>
      <c r="Q578" s="241" t="str">
        <f t="shared" si="19"/>
        <v>582 , 'LF005' , '人財部' , 'N' , to_timestamp('2026/12/24 00:00:00' , 'yyyy/MM/dd hh24:mi:ss')</v>
      </c>
      <c r="R578" s="242" t="s">
        <v>207</v>
      </c>
      <c r="T578" s="244" t="b">
        <f t="shared" si="27"/>
        <v>0</v>
      </c>
      <c r="U578" s="244" t="b">
        <f t="shared" si="27"/>
        <v>0</v>
      </c>
      <c r="V578" s="244" t="b">
        <f t="shared" si="27"/>
        <v>0</v>
      </c>
      <c r="W578" s="244" t="b">
        <f t="shared" si="27"/>
        <v>0</v>
      </c>
      <c r="X578" s="244" t="b">
        <f t="shared" si="27"/>
        <v>0</v>
      </c>
    </row>
    <row r="579" spans="8:30" s="238" customFormat="1">
      <c r="H579" s="234">
        <v>583</v>
      </c>
      <c r="I579" s="235" t="s">
        <v>2304</v>
      </c>
      <c r="J579" s="236" t="s">
        <v>2305</v>
      </c>
      <c r="K579" s="234" t="s">
        <v>326</v>
      </c>
      <c r="L579" s="237" t="s">
        <v>2295</v>
      </c>
      <c r="N579" s="239" t="s">
        <v>208</v>
      </c>
      <c r="O579" s="240" t="s">
        <v>36</v>
      </c>
      <c r="P579" s="241" t="s">
        <v>206</v>
      </c>
      <c r="Q579" s="241" t="str">
        <f t="shared" si="19"/>
        <v>583 , 'LF006' , 'リスク管理部' , 'N' , to_timestamp('2026/12/24 00:00:00' , 'yyyy/MM/dd hh24:mi:ss')</v>
      </c>
      <c r="R579" s="242" t="s">
        <v>207</v>
      </c>
      <c r="S579" s="243"/>
      <c r="T579" s="244" t="b">
        <f t="shared" ref="T579:X596" si="28">IF(H579="","",EXACT(H579,Z579))</f>
        <v>0</v>
      </c>
      <c r="U579" s="244" t="b">
        <f t="shared" si="28"/>
        <v>0</v>
      </c>
      <c r="V579" s="244" t="b">
        <f t="shared" si="28"/>
        <v>0</v>
      </c>
      <c r="W579" s="244" t="b">
        <f t="shared" si="28"/>
        <v>0</v>
      </c>
      <c r="X579" s="244" t="b">
        <f t="shared" si="28"/>
        <v>0</v>
      </c>
      <c r="Y579" s="243"/>
      <c r="Z579" s="244"/>
      <c r="AA579" s="245"/>
      <c r="AB579" s="244"/>
      <c r="AC579" s="244"/>
      <c r="AD579" s="245"/>
    </row>
    <row r="580" spans="8:30" s="238" customFormat="1">
      <c r="H580" s="234">
        <v>584</v>
      </c>
      <c r="I580" s="235" t="s">
        <v>2306</v>
      </c>
      <c r="J580" s="236" t="s">
        <v>2307</v>
      </c>
      <c r="K580" s="234" t="s">
        <v>326</v>
      </c>
      <c r="L580" s="237" t="s">
        <v>2295</v>
      </c>
      <c r="N580" s="239" t="s">
        <v>208</v>
      </c>
      <c r="O580" s="240" t="s">
        <v>36</v>
      </c>
      <c r="P580" s="241" t="s">
        <v>206</v>
      </c>
      <c r="Q580" s="241" t="str">
        <f t="shared" ref="Q580:Q596" si="29">H580&amp;" , "&amp;"'"&amp;I580&amp;"'"&amp;" , "&amp;"'"&amp;J580&amp;"'"&amp;" , "&amp;"'"&amp;K580&amp;"'"&amp;" , "&amp;"to_timestamp('"&amp;L580&amp;"'"&amp;" , "&amp;"'yyyy/MM/dd hh24:mi:ss')"</f>
        <v>584 , 'LF007' , '財務経理部' , 'N' , to_timestamp('2026/12/24 00:00:00' , 'yyyy/MM/dd hh24:mi:ss')</v>
      </c>
      <c r="R580" s="242" t="s">
        <v>207</v>
      </c>
      <c r="S580" s="243"/>
      <c r="T580" s="244" t="b">
        <f t="shared" si="28"/>
        <v>0</v>
      </c>
      <c r="U580" s="244" t="b">
        <f t="shared" si="28"/>
        <v>0</v>
      </c>
      <c r="V580" s="244" t="b">
        <f t="shared" si="28"/>
        <v>0</v>
      </c>
      <c r="W580" s="244" t="b">
        <f t="shared" si="28"/>
        <v>0</v>
      </c>
      <c r="X580" s="244" t="b">
        <f t="shared" si="28"/>
        <v>0</v>
      </c>
      <c r="Y580" s="243"/>
      <c r="Z580" s="244"/>
      <c r="AA580" s="245"/>
      <c r="AB580" s="244"/>
      <c r="AC580" s="244"/>
      <c r="AD580" s="245"/>
    </row>
    <row r="581" spans="8:30" s="238" customFormat="1">
      <c r="H581" s="234">
        <v>585</v>
      </c>
      <c r="I581" s="235" t="s">
        <v>2308</v>
      </c>
      <c r="J581" s="236" t="s">
        <v>2309</v>
      </c>
      <c r="K581" s="234" t="s">
        <v>326</v>
      </c>
      <c r="L581" s="237" t="s">
        <v>2295</v>
      </c>
      <c r="N581" s="239" t="s">
        <v>208</v>
      </c>
      <c r="O581" s="240" t="s">
        <v>36</v>
      </c>
      <c r="P581" s="241" t="s">
        <v>206</v>
      </c>
      <c r="Q581" s="241" t="str">
        <f t="shared" si="29"/>
        <v>585 , 'LF008' , 'ＩＴソリューション部' , 'N' , to_timestamp('2026/12/24 00:00:00' , 'yyyy/MM/dd hh24:mi:ss')</v>
      </c>
      <c r="R581" s="242" t="s">
        <v>207</v>
      </c>
      <c r="S581" s="243"/>
      <c r="T581" s="244" t="b">
        <f t="shared" si="28"/>
        <v>0</v>
      </c>
      <c r="U581" s="244" t="b">
        <f t="shared" si="28"/>
        <v>0</v>
      </c>
      <c r="V581" s="244" t="b">
        <f t="shared" si="28"/>
        <v>0</v>
      </c>
      <c r="W581" s="244" t="b">
        <f t="shared" si="28"/>
        <v>0</v>
      </c>
      <c r="X581" s="244" t="b">
        <f t="shared" si="28"/>
        <v>0</v>
      </c>
      <c r="Y581" s="243"/>
      <c r="Z581" s="244"/>
      <c r="AA581" s="245"/>
      <c r="AB581" s="244"/>
      <c r="AC581" s="244"/>
      <c r="AD581" s="245"/>
    </row>
    <row r="582" spans="8:30" s="238" customFormat="1">
      <c r="H582" s="234">
        <v>586</v>
      </c>
      <c r="I582" s="235" t="s">
        <v>2310</v>
      </c>
      <c r="J582" s="236" t="s">
        <v>2311</v>
      </c>
      <c r="K582" s="234" t="s">
        <v>326</v>
      </c>
      <c r="L582" s="237" t="s">
        <v>2295</v>
      </c>
      <c r="N582" s="239" t="s">
        <v>208</v>
      </c>
      <c r="O582" s="240" t="s">
        <v>36</v>
      </c>
      <c r="P582" s="241" t="s">
        <v>206</v>
      </c>
      <c r="Q582" s="241" t="str">
        <f t="shared" si="29"/>
        <v>586 , 'LF009' , '営業戦略部' , 'N' , to_timestamp('2026/12/24 00:00:00' , 'yyyy/MM/dd hh24:mi:ss')</v>
      </c>
      <c r="R582" s="242" t="s">
        <v>207</v>
      </c>
      <c r="S582" s="243"/>
      <c r="T582" s="244" t="b">
        <f t="shared" si="28"/>
        <v>0</v>
      </c>
      <c r="U582" s="244" t="b">
        <f t="shared" si="28"/>
        <v>0</v>
      </c>
      <c r="V582" s="244" t="b">
        <f t="shared" si="28"/>
        <v>0</v>
      </c>
      <c r="W582" s="244" t="b">
        <f t="shared" si="28"/>
        <v>0</v>
      </c>
      <c r="X582" s="244" t="b">
        <f t="shared" si="28"/>
        <v>0</v>
      </c>
      <c r="Y582" s="243"/>
      <c r="Z582" s="244"/>
      <c r="AA582" s="245"/>
      <c r="AB582" s="244"/>
      <c r="AC582" s="244"/>
      <c r="AD582" s="245"/>
    </row>
    <row r="583" spans="8:30" s="238" customFormat="1">
      <c r="H583" s="234">
        <v>587</v>
      </c>
      <c r="I583" s="235" t="s">
        <v>2312</v>
      </c>
      <c r="J583" s="236" t="s">
        <v>2313</v>
      </c>
      <c r="K583" s="234" t="s">
        <v>326</v>
      </c>
      <c r="L583" s="237" t="s">
        <v>2295</v>
      </c>
      <c r="N583" s="239" t="s">
        <v>208</v>
      </c>
      <c r="O583" s="240" t="s">
        <v>36</v>
      </c>
      <c r="P583" s="241" t="s">
        <v>206</v>
      </c>
      <c r="Q583" s="241" t="str">
        <f t="shared" si="29"/>
        <v>587 , 'LF010' , '営業推進部' , 'N' , to_timestamp('2026/12/24 00:00:00' , 'yyyy/MM/dd hh24:mi:ss')</v>
      </c>
      <c r="R583" s="242" t="s">
        <v>207</v>
      </c>
      <c r="S583" s="243"/>
      <c r="T583" s="244" t="b">
        <f t="shared" si="28"/>
        <v>0</v>
      </c>
      <c r="U583" s="244" t="b">
        <f t="shared" si="28"/>
        <v>0</v>
      </c>
      <c r="V583" s="244" t="b">
        <f t="shared" si="28"/>
        <v>0</v>
      </c>
      <c r="W583" s="244" t="b">
        <f t="shared" si="28"/>
        <v>0</v>
      </c>
      <c r="X583" s="244" t="b">
        <f t="shared" si="28"/>
        <v>0</v>
      </c>
      <c r="Y583" s="243"/>
      <c r="Z583" s="244"/>
      <c r="AA583" s="245"/>
      <c r="AB583" s="244"/>
      <c r="AC583" s="244"/>
      <c r="AD583" s="245"/>
    </row>
    <row r="584" spans="8:30" s="238" customFormat="1">
      <c r="H584" s="234">
        <v>588</v>
      </c>
      <c r="I584" s="235" t="s">
        <v>2314</v>
      </c>
      <c r="J584" s="236" t="s">
        <v>2315</v>
      </c>
      <c r="K584" s="234" t="s">
        <v>326</v>
      </c>
      <c r="L584" s="237" t="s">
        <v>2295</v>
      </c>
      <c r="N584" s="239" t="s">
        <v>208</v>
      </c>
      <c r="O584" s="240" t="s">
        <v>36</v>
      </c>
      <c r="P584" s="241" t="s">
        <v>206</v>
      </c>
      <c r="Q584" s="241" t="str">
        <f t="shared" si="29"/>
        <v>588 , 'LF011' , '与信企画室' , 'N' , to_timestamp('2026/12/24 00:00:00' , 'yyyy/MM/dd hh24:mi:ss')</v>
      </c>
      <c r="R584" s="242" t="s">
        <v>207</v>
      </c>
      <c r="S584" s="243"/>
      <c r="T584" s="244" t="b">
        <f t="shared" si="28"/>
        <v>0</v>
      </c>
      <c r="U584" s="244" t="b">
        <f t="shared" si="28"/>
        <v>0</v>
      </c>
      <c r="V584" s="244" t="b">
        <f t="shared" si="28"/>
        <v>0</v>
      </c>
      <c r="W584" s="244" t="b">
        <f t="shared" si="28"/>
        <v>0</v>
      </c>
      <c r="X584" s="244" t="b">
        <f t="shared" si="28"/>
        <v>0</v>
      </c>
      <c r="Y584" s="243"/>
      <c r="Z584" s="244"/>
      <c r="AA584" s="245"/>
      <c r="AB584" s="244"/>
      <c r="AC584" s="244"/>
      <c r="AD584" s="245"/>
    </row>
    <row r="585" spans="8:30" s="238" customFormat="1">
      <c r="H585" s="234">
        <v>589</v>
      </c>
      <c r="I585" s="235" t="s">
        <v>2316</v>
      </c>
      <c r="J585" s="236" t="s">
        <v>2317</v>
      </c>
      <c r="K585" s="234" t="s">
        <v>326</v>
      </c>
      <c r="L585" s="237" t="s">
        <v>2295</v>
      </c>
      <c r="N585" s="239" t="s">
        <v>208</v>
      </c>
      <c r="O585" s="240" t="s">
        <v>36</v>
      </c>
      <c r="P585" s="241" t="s">
        <v>206</v>
      </c>
      <c r="Q585" s="241" t="str">
        <f t="shared" si="29"/>
        <v>589 , 'LF012' , '融資第一部' , 'N' , to_timestamp('2026/12/24 00:00:00' , 'yyyy/MM/dd hh24:mi:ss')</v>
      </c>
      <c r="R585" s="242" t="s">
        <v>207</v>
      </c>
      <c r="S585" s="243"/>
      <c r="T585" s="244" t="b">
        <f t="shared" si="28"/>
        <v>0</v>
      </c>
      <c r="U585" s="244" t="b">
        <f t="shared" si="28"/>
        <v>0</v>
      </c>
      <c r="V585" s="244" t="b">
        <f t="shared" si="28"/>
        <v>0</v>
      </c>
      <c r="W585" s="244" t="b">
        <f t="shared" si="28"/>
        <v>0</v>
      </c>
      <c r="X585" s="244" t="b">
        <f t="shared" si="28"/>
        <v>0</v>
      </c>
      <c r="Y585" s="243"/>
      <c r="Z585" s="244"/>
      <c r="AA585" s="245"/>
      <c r="AB585" s="244"/>
      <c r="AC585" s="244"/>
      <c r="AD585" s="245"/>
    </row>
    <row r="586" spans="8:30" s="238" customFormat="1">
      <c r="H586" s="234">
        <v>590</v>
      </c>
      <c r="I586" s="235" t="s">
        <v>2318</v>
      </c>
      <c r="J586" s="236" t="s">
        <v>2319</v>
      </c>
      <c r="K586" s="234" t="s">
        <v>326</v>
      </c>
      <c r="L586" s="237" t="s">
        <v>2295</v>
      </c>
      <c r="N586" s="239" t="s">
        <v>208</v>
      </c>
      <c r="O586" s="240" t="s">
        <v>36</v>
      </c>
      <c r="P586" s="241" t="s">
        <v>206</v>
      </c>
      <c r="Q586" s="241" t="str">
        <f t="shared" si="29"/>
        <v>590 , 'LF013' , '融資第二部' , 'N' , to_timestamp('2026/12/24 00:00:00' , 'yyyy/MM/dd hh24:mi:ss')</v>
      </c>
      <c r="R586" s="242" t="s">
        <v>207</v>
      </c>
      <c r="S586" s="243"/>
      <c r="T586" s="244" t="b">
        <f t="shared" si="28"/>
        <v>0</v>
      </c>
      <c r="U586" s="244" t="b">
        <f t="shared" si="28"/>
        <v>0</v>
      </c>
      <c r="V586" s="244" t="b">
        <f t="shared" si="28"/>
        <v>0</v>
      </c>
      <c r="W586" s="244" t="b">
        <f t="shared" si="28"/>
        <v>0</v>
      </c>
      <c r="X586" s="244" t="b">
        <f t="shared" si="28"/>
        <v>0</v>
      </c>
      <c r="Y586" s="243"/>
      <c r="Z586" s="244"/>
      <c r="AA586" s="245"/>
      <c r="AB586" s="244"/>
      <c r="AC586" s="244"/>
      <c r="AD586" s="245"/>
    </row>
    <row r="587" spans="8:30" s="238" customFormat="1">
      <c r="H587" s="234">
        <v>591</v>
      </c>
      <c r="I587" s="235" t="s">
        <v>2320</v>
      </c>
      <c r="J587" s="236" t="s">
        <v>2321</v>
      </c>
      <c r="K587" s="234" t="s">
        <v>326</v>
      </c>
      <c r="L587" s="237" t="s">
        <v>2295</v>
      </c>
      <c r="N587" s="239" t="s">
        <v>208</v>
      </c>
      <c r="O587" s="240" t="s">
        <v>36</v>
      </c>
      <c r="P587" s="241" t="s">
        <v>206</v>
      </c>
      <c r="Q587" s="241" t="str">
        <f t="shared" si="29"/>
        <v>591 , 'LF014' , '債権管理部' , 'N' , to_timestamp('2026/12/24 00:00:00' , 'yyyy/MM/dd hh24:mi:ss')</v>
      </c>
      <c r="R587" s="242" t="s">
        <v>207</v>
      </c>
      <c r="S587" s="243"/>
      <c r="T587" s="244" t="b">
        <f t="shared" si="28"/>
        <v>0</v>
      </c>
      <c r="U587" s="244" t="b">
        <f t="shared" si="28"/>
        <v>0</v>
      </c>
      <c r="V587" s="244" t="b">
        <f t="shared" si="28"/>
        <v>0</v>
      </c>
      <c r="W587" s="244" t="b">
        <f t="shared" si="28"/>
        <v>0</v>
      </c>
      <c r="X587" s="244" t="b">
        <f t="shared" si="28"/>
        <v>0</v>
      </c>
      <c r="Y587" s="243"/>
      <c r="Z587" s="244"/>
      <c r="AA587" s="245"/>
      <c r="AB587" s="244"/>
      <c r="AC587" s="244"/>
      <c r="AD587" s="245"/>
    </row>
    <row r="588" spans="8:30" s="238" customFormat="1">
      <c r="H588" s="234">
        <v>592</v>
      </c>
      <c r="I588" s="235" t="s">
        <v>2322</v>
      </c>
      <c r="J588" s="236" t="s">
        <v>2323</v>
      </c>
      <c r="K588" s="234" t="s">
        <v>326</v>
      </c>
      <c r="L588" s="237" t="s">
        <v>2295</v>
      </c>
      <c r="N588" s="239" t="s">
        <v>208</v>
      </c>
      <c r="O588" s="240" t="s">
        <v>36</v>
      </c>
      <c r="P588" s="241" t="s">
        <v>206</v>
      </c>
      <c r="Q588" s="241" t="str">
        <f t="shared" si="29"/>
        <v>592 , 'LF015' , '本店営業第一部' , 'N' , to_timestamp('2026/12/24 00:00:00' , 'yyyy/MM/dd hh24:mi:ss')</v>
      </c>
      <c r="R588" s="242" t="s">
        <v>207</v>
      </c>
      <c r="S588" s="243"/>
      <c r="T588" s="244" t="b">
        <f t="shared" si="28"/>
        <v>0</v>
      </c>
      <c r="U588" s="244" t="b">
        <f t="shared" si="28"/>
        <v>0</v>
      </c>
      <c r="V588" s="244" t="b">
        <f t="shared" si="28"/>
        <v>0</v>
      </c>
      <c r="W588" s="244" t="b">
        <f t="shared" si="28"/>
        <v>0</v>
      </c>
      <c r="X588" s="244" t="b">
        <f t="shared" si="28"/>
        <v>0</v>
      </c>
      <c r="Y588" s="243"/>
      <c r="Z588" s="244"/>
      <c r="AA588" s="245"/>
      <c r="AB588" s="244"/>
      <c r="AC588" s="244"/>
      <c r="AD588" s="245"/>
    </row>
    <row r="589" spans="8:30" s="238" customFormat="1">
      <c r="H589" s="234">
        <v>593</v>
      </c>
      <c r="I589" s="235" t="s">
        <v>2324</v>
      </c>
      <c r="J589" s="236" t="s">
        <v>2325</v>
      </c>
      <c r="K589" s="234" t="s">
        <v>326</v>
      </c>
      <c r="L589" s="237" t="s">
        <v>2295</v>
      </c>
      <c r="N589" s="239" t="s">
        <v>208</v>
      </c>
      <c r="O589" s="240" t="s">
        <v>36</v>
      </c>
      <c r="P589" s="241" t="s">
        <v>206</v>
      </c>
      <c r="Q589" s="241" t="str">
        <f t="shared" si="29"/>
        <v>593 , 'LF016' , '本店営業第二部' , 'N' , to_timestamp('2026/12/24 00:00:00' , 'yyyy/MM/dd hh24:mi:ss')</v>
      </c>
      <c r="R589" s="242" t="s">
        <v>207</v>
      </c>
      <c r="S589" s="243"/>
      <c r="T589" s="244" t="b">
        <f t="shared" si="28"/>
        <v>0</v>
      </c>
      <c r="U589" s="244" t="b">
        <f t="shared" si="28"/>
        <v>0</v>
      </c>
      <c r="V589" s="244" t="b">
        <f t="shared" si="28"/>
        <v>0</v>
      </c>
      <c r="W589" s="244" t="b">
        <f t="shared" si="28"/>
        <v>0</v>
      </c>
      <c r="X589" s="244" t="b">
        <f t="shared" si="28"/>
        <v>0</v>
      </c>
      <c r="Y589" s="243"/>
      <c r="Z589" s="244"/>
      <c r="AA589" s="245"/>
      <c r="AB589" s="244"/>
      <c r="AC589" s="244"/>
      <c r="AD589" s="245"/>
    </row>
    <row r="590" spans="8:30" s="238" customFormat="1">
      <c r="H590" s="234">
        <v>594</v>
      </c>
      <c r="I590" s="235" t="s">
        <v>2326</v>
      </c>
      <c r="J590" s="236" t="s">
        <v>2327</v>
      </c>
      <c r="K590" s="234" t="s">
        <v>326</v>
      </c>
      <c r="L590" s="237" t="s">
        <v>2295</v>
      </c>
      <c r="N590" s="239" t="s">
        <v>208</v>
      </c>
      <c r="O590" s="240" t="s">
        <v>36</v>
      </c>
      <c r="P590" s="241" t="s">
        <v>206</v>
      </c>
      <c r="Q590" s="241" t="str">
        <f t="shared" si="29"/>
        <v>594 , 'LF017' , '本店営業第四部' , 'N' , to_timestamp('2026/12/24 00:00:00' , 'yyyy/MM/dd hh24:mi:ss')</v>
      </c>
      <c r="R590" s="242" t="s">
        <v>207</v>
      </c>
      <c r="S590" s="243"/>
      <c r="T590" s="244" t="b">
        <f t="shared" si="28"/>
        <v>0</v>
      </c>
      <c r="U590" s="244" t="b">
        <f t="shared" si="28"/>
        <v>0</v>
      </c>
      <c r="V590" s="244" t="b">
        <f t="shared" si="28"/>
        <v>0</v>
      </c>
      <c r="W590" s="244" t="b">
        <f t="shared" si="28"/>
        <v>0</v>
      </c>
      <c r="X590" s="244" t="b">
        <f t="shared" si="28"/>
        <v>0</v>
      </c>
      <c r="Y590" s="243"/>
      <c r="Z590" s="244"/>
      <c r="AA590" s="245"/>
      <c r="AB590" s="244"/>
      <c r="AC590" s="244"/>
      <c r="AD590" s="245"/>
    </row>
    <row r="591" spans="8:30" s="238" customFormat="1">
      <c r="H591" s="234">
        <v>595</v>
      </c>
      <c r="I591" s="235" t="s">
        <v>2328</v>
      </c>
      <c r="J591" s="236" t="s">
        <v>2329</v>
      </c>
      <c r="K591" s="234" t="s">
        <v>326</v>
      </c>
      <c r="L591" s="237" t="s">
        <v>2295</v>
      </c>
      <c r="N591" s="239" t="s">
        <v>208</v>
      </c>
      <c r="O591" s="240" t="s">
        <v>36</v>
      </c>
      <c r="P591" s="241" t="s">
        <v>206</v>
      </c>
      <c r="Q591" s="241" t="str">
        <f t="shared" si="29"/>
        <v>595 , 'LF018' , '新宿支店' , 'N' , to_timestamp('2026/12/24 00:00:00' , 'yyyy/MM/dd hh24:mi:ss')</v>
      </c>
      <c r="R591" s="242" t="s">
        <v>207</v>
      </c>
      <c r="S591" s="243"/>
      <c r="T591" s="244" t="b">
        <f t="shared" si="28"/>
        <v>0</v>
      </c>
      <c r="U591" s="244" t="b">
        <f t="shared" si="28"/>
        <v>0</v>
      </c>
      <c r="V591" s="244" t="b">
        <f t="shared" si="28"/>
        <v>0</v>
      </c>
      <c r="W591" s="244" t="b">
        <f t="shared" si="28"/>
        <v>0</v>
      </c>
      <c r="X591" s="244" t="b">
        <f t="shared" si="28"/>
        <v>0</v>
      </c>
      <c r="Y591" s="243"/>
      <c r="Z591" s="244"/>
      <c r="AA591" s="245"/>
      <c r="AB591" s="244"/>
      <c r="AC591" s="244"/>
      <c r="AD591" s="245"/>
    </row>
    <row r="592" spans="8:30" s="238" customFormat="1">
      <c r="H592" s="234">
        <v>596</v>
      </c>
      <c r="I592" s="235" t="s">
        <v>2330</v>
      </c>
      <c r="J592" s="236" t="s">
        <v>2331</v>
      </c>
      <c r="K592" s="234" t="s">
        <v>326</v>
      </c>
      <c r="L592" s="237" t="s">
        <v>2295</v>
      </c>
      <c r="N592" s="239" t="s">
        <v>208</v>
      </c>
      <c r="O592" s="240" t="s">
        <v>36</v>
      </c>
      <c r="P592" s="241" t="s">
        <v>206</v>
      </c>
      <c r="Q592" s="241" t="str">
        <f t="shared" si="29"/>
        <v>596 , 'LF019' , '池袋支店' , 'N' , to_timestamp('2026/12/24 00:00:00' , 'yyyy/MM/dd hh24:mi:ss')</v>
      </c>
      <c r="R592" s="242" t="s">
        <v>207</v>
      </c>
      <c r="S592" s="243"/>
      <c r="T592" s="244" t="b">
        <f t="shared" si="28"/>
        <v>0</v>
      </c>
      <c r="U592" s="244" t="b">
        <f t="shared" si="28"/>
        <v>0</v>
      </c>
      <c r="V592" s="244" t="b">
        <f t="shared" si="28"/>
        <v>0</v>
      </c>
      <c r="W592" s="244" t="b">
        <f t="shared" si="28"/>
        <v>0</v>
      </c>
      <c r="X592" s="244" t="b">
        <f t="shared" si="28"/>
        <v>0</v>
      </c>
      <c r="Y592" s="243"/>
      <c r="Z592" s="244"/>
      <c r="AA592" s="245"/>
      <c r="AB592" s="244"/>
      <c r="AC592" s="244"/>
      <c r="AD592" s="245"/>
    </row>
    <row r="593" spans="8:30" s="238" customFormat="1">
      <c r="H593" s="234">
        <v>597</v>
      </c>
      <c r="I593" s="235" t="s">
        <v>2332</v>
      </c>
      <c r="J593" s="236" t="s">
        <v>2333</v>
      </c>
      <c r="K593" s="234" t="s">
        <v>326</v>
      </c>
      <c r="L593" s="237" t="s">
        <v>2295</v>
      </c>
      <c r="N593" s="239" t="s">
        <v>208</v>
      </c>
      <c r="O593" s="240" t="s">
        <v>36</v>
      </c>
      <c r="P593" s="241" t="s">
        <v>206</v>
      </c>
      <c r="Q593" s="241" t="str">
        <f t="shared" si="29"/>
        <v>597 , 'LF020' , '横浜支店' , 'N' , to_timestamp('2026/12/24 00:00:00' , 'yyyy/MM/dd hh24:mi:ss')</v>
      </c>
      <c r="R593" s="242" t="s">
        <v>207</v>
      </c>
      <c r="S593" s="243"/>
      <c r="T593" s="244" t="b">
        <f t="shared" si="28"/>
        <v>0</v>
      </c>
      <c r="U593" s="244" t="b">
        <f t="shared" si="28"/>
        <v>0</v>
      </c>
      <c r="V593" s="244" t="b">
        <f t="shared" si="28"/>
        <v>0</v>
      </c>
      <c r="W593" s="244" t="b">
        <f t="shared" si="28"/>
        <v>0</v>
      </c>
      <c r="X593" s="244" t="b">
        <f t="shared" si="28"/>
        <v>0</v>
      </c>
      <c r="Y593" s="243"/>
      <c r="Z593" s="244"/>
      <c r="AA593" s="245"/>
      <c r="AB593" s="244"/>
      <c r="AC593" s="244"/>
      <c r="AD593" s="245"/>
    </row>
    <row r="594" spans="8:30" s="238" customFormat="1">
      <c r="H594" s="234">
        <v>598</v>
      </c>
      <c r="I594" s="235" t="s">
        <v>2334</v>
      </c>
      <c r="J594" s="236" t="s">
        <v>2335</v>
      </c>
      <c r="K594" s="234" t="s">
        <v>326</v>
      </c>
      <c r="L594" s="237" t="s">
        <v>2295</v>
      </c>
      <c r="N594" s="239" t="s">
        <v>208</v>
      </c>
      <c r="O594" s="240" t="s">
        <v>36</v>
      </c>
      <c r="P594" s="241" t="s">
        <v>206</v>
      </c>
      <c r="Q594" s="241" t="str">
        <f t="shared" si="29"/>
        <v>598 , 'LF021' , '大阪支店' , 'N' , to_timestamp('2026/12/24 00:00:00' , 'yyyy/MM/dd hh24:mi:ss')</v>
      </c>
      <c r="R594" s="242" t="s">
        <v>207</v>
      </c>
      <c r="S594" s="243"/>
      <c r="T594" s="244" t="b">
        <f t="shared" si="28"/>
        <v>0</v>
      </c>
      <c r="U594" s="244" t="b">
        <f t="shared" si="28"/>
        <v>0</v>
      </c>
      <c r="V594" s="244" t="b">
        <f t="shared" si="28"/>
        <v>0</v>
      </c>
      <c r="W594" s="244" t="b">
        <f t="shared" si="28"/>
        <v>0</v>
      </c>
      <c r="X594" s="244" t="b">
        <f t="shared" si="28"/>
        <v>0</v>
      </c>
      <c r="Y594" s="243"/>
      <c r="Z594" s="244"/>
      <c r="AA594" s="245"/>
      <c r="AB594" s="244"/>
      <c r="AC594" s="244"/>
      <c r="AD594" s="245"/>
    </row>
    <row r="595" spans="8:30" s="238" customFormat="1">
      <c r="H595" s="234">
        <v>599</v>
      </c>
      <c r="I595" s="235" t="s">
        <v>2336</v>
      </c>
      <c r="J595" s="236" t="s">
        <v>2337</v>
      </c>
      <c r="K595" s="234" t="s">
        <v>326</v>
      </c>
      <c r="L595" s="237" t="s">
        <v>2295</v>
      </c>
      <c r="N595" s="239" t="s">
        <v>208</v>
      </c>
      <c r="O595" s="240" t="s">
        <v>36</v>
      </c>
      <c r="P595" s="241" t="s">
        <v>206</v>
      </c>
      <c r="Q595" s="241" t="str">
        <f t="shared" si="29"/>
        <v>599 , 'LF022' , '名古屋支店' , 'N' , to_timestamp('2026/12/24 00:00:00' , 'yyyy/MM/dd hh24:mi:ss')</v>
      </c>
      <c r="R595" s="242" t="s">
        <v>207</v>
      </c>
      <c r="S595" s="243"/>
      <c r="T595" s="244" t="b">
        <f t="shared" si="28"/>
        <v>0</v>
      </c>
      <c r="U595" s="244" t="b">
        <f t="shared" si="28"/>
        <v>0</v>
      </c>
      <c r="V595" s="244" t="b">
        <f t="shared" si="28"/>
        <v>0</v>
      </c>
      <c r="W595" s="244" t="b">
        <f t="shared" si="28"/>
        <v>0</v>
      </c>
      <c r="X595" s="244" t="b">
        <f t="shared" si="28"/>
        <v>0</v>
      </c>
      <c r="Y595" s="243"/>
      <c r="Z595" s="244"/>
      <c r="AA595" s="245"/>
      <c r="AB595" s="244"/>
      <c r="AC595" s="244"/>
      <c r="AD595" s="245"/>
    </row>
    <row r="596" spans="8:30" s="238" customFormat="1">
      <c r="H596" s="234">
        <v>600</v>
      </c>
      <c r="I596" s="235" t="s">
        <v>2338</v>
      </c>
      <c r="J596" s="236" t="s">
        <v>2339</v>
      </c>
      <c r="K596" s="234" t="s">
        <v>326</v>
      </c>
      <c r="L596" s="237" t="s">
        <v>2295</v>
      </c>
      <c r="N596" s="239" t="s">
        <v>208</v>
      </c>
      <c r="O596" s="240" t="s">
        <v>36</v>
      </c>
      <c r="P596" s="241" t="s">
        <v>206</v>
      </c>
      <c r="Q596" s="241" t="str">
        <f t="shared" si="29"/>
        <v>600 , 'LF023' , '仙台支店' , 'N' , to_timestamp('2026/12/24 00:00:00' , 'yyyy/MM/dd hh24:mi:ss')</v>
      </c>
      <c r="R596" s="242" t="s">
        <v>207</v>
      </c>
      <c r="S596" s="243"/>
      <c r="T596" s="244" t="b">
        <f t="shared" si="28"/>
        <v>0</v>
      </c>
      <c r="U596" s="244" t="b">
        <f t="shared" si="28"/>
        <v>0</v>
      </c>
      <c r="V596" s="244" t="b">
        <f t="shared" si="28"/>
        <v>0</v>
      </c>
      <c r="W596" s="244" t="b">
        <f t="shared" si="28"/>
        <v>0</v>
      </c>
      <c r="X596" s="244" t="b">
        <f t="shared" si="28"/>
        <v>0</v>
      </c>
      <c r="Y596" s="243"/>
      <c r="Z596" s="244"/>
      <c r="AA596" s="245"/>
      <c r="AB596" s="244"/>
      <c r="AC596" s="244"/>
      <c r="AD596" s="245"/>
    </row>
    <row r="597" spans="8:30" s="238" customFormat="1">
      <c r="H597" s="234">
        <v>601</v>
      </c>
      <c r="I597" s="235" t="s">
        <v>2340</v>
      </c>
      <c r="J597" s="236" t="s">
        <v>2341</v>
      </c>
      <c r="K597" s="234" t="s">
        <v>326</v>
      </c>
      <c r="L597" s="237" t="s">
        <v>2295</v>
      </c>
      <c r="N597" s="239" t="s">
        <v>208</v>
      </c>
      <c r="O597" s="240" t="s">
        <v>36</v>
      </c>
      <c r="P597" s="241" t="s">
        <v>206</v>
      </c>
      <c r="Q597" s="241" t="str">
        <f>H597&amp;" , "&amp;"'"&amp;I597&amp;"'"&amp;" , "&amp;"'"&amp;J597&amp;"'"&amp;" , "&amp;"'"&amp;K597&amp;"'"&amp;" , "&amp;"to_timestamp('"&amp;L597&amp;"'"&amp;" , "&amp;"'yyyy/MM/dd hh24:mi:ss')"</f>
        <v>601 , 'LF024' , '福岡支店' , 'N' , to_timestamp('2026/12/24 00:00:00' , 'yyyy/MM/dd hh24:mi:ss')</v>
      </c>
      <c r="R597" s="242" t="s">
        <v>207</v>
      </c>
      <c r="S597" s="243"/>
      <c r="T597" s="244" t="b">
        <f t="shared" ref="T597:U598" si="30">IF(H597="","",EXACT(H597,Z597))</f>
        <v>0</v>
      </c>
      <c r="U597" s="244" t="b">
        <f t="shared" si="30"/>
        <v>0</v>
      </c>
      <c r="V597" s="244" t="b">
        <f>IF(J597="","",EXACT(J597,AB597))</f>
        <v>0</v>
      </c>
      <c r="W597" s="244" t="b">
        <f t="shared" ref="W597:X598" si="31">IF(K597="","",EXACT(K597,AC597))</f>
        <v>0</v>
      </c>
      <c r="X597" s="244" t="b">
        <f t="shared" si="31"/>
        <v>0</v>
      </c>
      <c r="Y597" s="243"/>
      <c r="Z597" s="244"/>
      <c r="AA597" s="245"/>
      <c r="AB597" s="244"/>
      <c r="AC597" s="244"/>
      <c r="AD597" s="245"/>
    </row>
    <row r="598" spans="8:30" s="238" customFormat="1">
      <c r="H598" s="234">
        <v>602</v>
      </c>
      <c r="I598" s="235" t="s">
        <v>2342</v>
      </c>
      <c r="J598" s="236" t="s">
        <v>2343</v>
      </c>
      <c r="K598" s="234" t="s">
        <v>326</v>
      </c>
      <c r="L598" s="237" t="s">
        <v>2295</v>
      </c>
      <c r="N598" s="239" t="s">
        <v>208</v>
      </c>
      <c r="O598" s="240" t="s">
        <v>36</v>
      </c>
      <c r="P598" s="241" t="s">
        <v>206</v>
      </c>
      <c r="Q598" s="241" t="str">
        <f>H598&amp;" , "&amp;"'"&amp;I598&amp;"'"&amp;" , "&amp;"'"&amp;J598&amp;"'"&amp;" , "&amp;"'"&amp;K598&amp;"'"&amp;" , "&amp;"to_timestamp('"&amp;L598&amp;"'"&amp;" , "&amp;"'yyyy/MM/dd hh24:mi:ss')"</f>
        <v>602 , 'LF025' , '広島営業部' , 'N' , to_timestamp('2026/12/24 00:00:00' , 'yyyy/MM/dd hh24:mi:ss')</v>
      </c>
      <c r="R598" s="242" t="s">
        <v>207</v>
      </c>
      <c r="S598" s="243"/>
      <c r="T598" s="244" t="b">
        <f t="shared" si="30"/>
        <v>0</v>
      </c>
      <c r="U598" s="244" t="b">
        <f t="shared" si="30"/>
        <v>0</v>
      </c>
      <c r="V598" s="244" t="b">
        <f>IF(J598="","",EXACT(J598,AB598))</f>
        <v>0</v>
      </c>
      <c r="W598" s="244" t="b">
        <f t="shared" si="31"/>
        <v>0</v>
      </c>
      <c r="X598" s="244" t="b">
        <f t="shared" si="31"/>
        <v>0</v>
      </c>
      <c r="Y598" s="243"/>
      <c r="Z598" s="244"/>
      <c r="AA598" s="245"/>
      <c r="AB598" s="244"/>
      <c r="AC598" s="244"/>
      <c r="AD598" s="245"/>
    </row>
  </sheetData>
  <autoFilter ref="A2:AD2" xr:uid="{00000000-0001-0000-06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4" priority="1" stopIfTrue="1" operator="equal">
      <formula>"-設定しない-"</formula>
    </cfRule>
    <cfRule type="cellIs" dxfId="103" priority="2" stopIfTrue="1" operator="equal">
      <formula>"-ユーザ毎に設定が有効になる項目の為省略-"</formula>
    </cfRule>
    <cfRule type="cellIs" dxfId="102" priority="3" stopIfTrue="1" operator="equal">
      <formula>"□"</formula>
    </cfRule>
  </conditionalFormatting>
  <hyperlinks>
    <hyperlink ref="G1" location="テーブル一覧!A1" display="一覧へ" xr:uid="{257912A2-3B11-4BA4-BAFD-69F79ADAA9F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4"/>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V3"/>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8" style="2" bestFit="1" customWidth="1"/>
    <col min="2" max="2" width="8.5703125" style="2" bestFit="1" customWidth="1"/>
    <col min="3" max="3" width="11.85546875" style="2" bestFit="1" customWidth="1"/>
    <col min="4" max="4" width="13.7109375" style="2" bestFit="1" customWidth="1"/>
    <col min="5" max="5" width="9.42578125" style="2" bestFit="1" customWidth="1"/>
    <col min="6" max="6" width="8" style="2" bestFit="1" customWidth="1"/>
    <col min="7" max="7" width="8.5703125" style="2" bestFit="1" customWidth="1"/>
    <col min="8" max="8" width="11.85546875" style="2" bestFit="1" customWidth="1"/>
    <col min="9" max="9" width="9.140625" style="2"/>
    <col min="10" max="10" width="12.5703125" style="2" bestFit="1" customWidth="1"/>
    <col min="11" max="11" width="13.85546875" style="2" bestFit="1" customWidth="1"/>
    <col min="12" max="13" width="8.85546875" style="2" bestFit="1" customWidth="1"/>
    <col min="14" max="14" width="5.42578125" style="2" bestFit="1" customWidth="1"/>
    <col min="15" max="15" width="9.140625" style="2"/>
    <col min="16" max="16" width="8" style="2" bestFit="1" customWidth="1"/>
    <col min="17" max="17" width="8.5703125" style="2" bestFit="1" customWidth="1"/>
    <col min="18" max="18" width="11.85546875" style="2" bestFit="1" customWidth="1"/>
    <col min="19" max="16384" width="9.140625" style="2"/>
  </cols>
  <sheetData>
    <row r="1" spans="1:22" ht="13.5">
      <c r="A1" s="371" t="s">
        <v>0</v>
      </c>
      <c r="B1" s="372"/>
      <c r="C1" s="373"/>
      <c r="D1" s="175"/>
      <c r="E1" s="30" t="s">
        <v>1138</v>
      </c>
      <c r="F1" s="379" t="str">
        <f>'1_プロファイルマスタ'!$H$1</f>
        <v>横浜銀行様用出荷設定</v>
      </c>
      <c r="G1" s="379"/>
      <c r="H1" s="379"/>
      <c r="J1" s="377" t="s">
        <v>205</v>
      </c>
      <c r="K1" s="377"/>
      <c r="L1" s="377"/>
      <c r="M1" s="377"/>
      <c r="N1" s="377"/>
      <c r="T1" s="35"/>
    </row>
    <row r="2" spans="1:22">
      <c r="A2" s="37" t="s">
        <v>45</v>
      </c>
      <c r="B2" s="37" t="s">
        <v>46</v>
      </c>
      <c r="C2" s="37" t="s">
        <v>47</v>
      </c>
      <c r="D2" s="129" t="s">
        <v>1131</v>
      </c>
      <c r="E2" s="129" t="s">
        <v>813</v>
      </c>
      <c r="F2" s="37" t="s">
        <v>45</v>
      </c>
      <c r="G2" s="37" t="s">
        <v>46</v>
      </c>
      <c r="H2" s="37" t="s">
        <v>47</v>
      </c>
      <c r="J2" s="143" t="s">
        <v>814</v>
      </c>
      <c r="K2" s="143" t="s">
        <v>814</v>
      </c>
      <c r="L2" s="143" t="s">
        <v>814</v>
      </c>
      <c r="M2" s="143" t="s">
        <v>815</v>
      </c>
      <c r="N2" s="143" t="s">
        <v>814</v>
      </c>
      <c r="P2" s="3" t="s">
        <v>376</v>
      </c>
      <c r="Q2" s="3" t="s">
        <v>377</v>
      </c>
      <c r="R2" s="3" t="s">
        <v>378</v>
      </c>
      <c r="T2" s="4"/>
      <c r="U2" s="4"/>
      <c r="V2" s="4"/>
    </row>
    <row r="3" spans="1:22">
      <c r="A3" s="68">
        <v>1</v>
      </c>
      <c r="B3" s="68">
        <v>1</v>
      </c>
      <c r="C3" s="68" t="s">
        <v>24</v>
      </c>
      <c r="D3" s="145" t="s">
        <v>1068</v>
      </c>
      <c r="E3" s="145" t="s">
        <v>15</v>
      </c>
      <c r="F3" s="68">
        <v>1</v>
      </c>
      <c r="G3" s="68">
        <v>1</v>
      </c>
      <c r="H3" s="68" t="s">
        <v>24</v>
      </c>
      <c r="J3" s="32" t="s">
        <v>366</v>
      </c>
      <c r="K3" s="33" t="s">
        <v>44</v>
      </c>
      <c r="L3" s="33" t="s">
        <v>367</v>
      </c>
      <c r="M3" s="33" t="str">
        <f>F3&amp;" , "&amp;G3&amp;" , "&amp;"'"&amp;H3&amp;"'"</f>
        <v>1 , 1 , 'N'</v>
      </c>
      <c r="N3" s="34" t="s">
        <v>368</v>
      </c>
      <c r="P3" s="1" t="b">
        <f t="shared" ref="P3:R3" si="0">IF(F3="","",EXACT(F3,T3))</f>
        <v>0</v>
      </c>
      <c r="Q3" s="1" t="b">
        <f t="shared" si="0"/>
        <v>0</v>
      </c>
      <c r="R3" s="1" t="b">
        <f t="shared" si="0"/>
        <v>0</v>
      </c>
      <c r="T3" s="4"/>
      <c r="U3" s="4"/>
      <c r="V3" s="4"/>
    </row>
  </sheetData>
  <autoFilter ref="A2:V2" xr:uid="{00000000-0001-0000-07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101" priority="1" stopIfTrue="1" operator="equal">
      <formula>"-設定しない-"</formula>
    </cfRule>
    <cfRule type="cellIs" dxfId="100" priority="2" stopIfTrue="1" operator="equal">
      <formula>"-ユーザ毎に設定が有効になる項目の為省略-"</formula>
    </cfRule>
    <cfRule type="cellIs" dxfId="99" priority="3" stopIfTrue="1" operator="equal">
      <formula>"□"</formula>
    </cfRule>
  </conditionalFormatting>
  <hyperlinks>
    <hyperlink ref="E1" location="テーブル一覧!A1" display="一覧へ" xr:uid="{B868CC9F-5343-4D1E-8979-297F807DD54A}"/>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R11"/>
  <sheetViews>
    <sheetView view="pageBreakPreview" zoomScaleNormal="85" zoomScaleSheetLayoutView="100" workbookViewId="0">
      <selection sqref="A1:B1"/>
    </sheetView>
  </sheetViews>
  <sheetFormatPr defaultColWidth="9.140625" defaultRowHeight="12"/>
  <cols>
    <col min="1" max="1" width="13.5703125" style="2" bestFit="1" customWidth="1"/>
    <col min="2" max="2" width="23.85546875" style="2" bestFit="1" customWidth="1"/>
    <col min="3" max="4" width="13.7109375" style="2" bestFit="1" customWidth="1"/>
    <col min="5" max="5" width="13.5703125" style="2" bestFit="1" customWidth="1"/>
    <col min="6" max="6" width="23.85546875" style="2" bestFit="1" customWidth="1"/>
    <col min="7" max="7" width="15" style="2" bestFit="1" customWidth="1"/>
    <col min="8" max="8" width="16" style="2" bestFit="1" customWidth="1"/>
    <col min="9" max="9" width="25.5703125" style="2" bestFit="1" customWidth="1"/>
    <col min="10" max="10" width="9.140625" style="2"/>
    <col min="11" max="11" width="25.42578125" style="2" bestFit="1" customWidth="1"/>
    <col min="12" max="13" width="9.140625" style="2"/>
    <col min="14" max="14" width="13.5703125" style="2" bestFit="1" customWidth="1"/>
    <col min="15" max="15" width="11.42578125" style="2" bestFit="1" customWidth="1"/>
    <col min="16" max="17" width="9.140625" style="2"/>
    <col min="18" max="18" width="24.42578125" style="2" customWidth="1"/>
    <col min="19"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37" t="s">
        <v>49</v>
      </c>
      <c r="B2" s="37" t="s">
        <v>50</v>
      </c>
      <c r="C2" s="129" t="s">
        <v>1131</v>
      </c>
      <c r="D2" s="129" t="s">
        <v>813</v>
      </c>
      <c r="E2" s="37" t="s">
        <v>49</v>
      </c>
      <c r="F2" s="37" t="s">
        <v>50</v>
      </c>
      <c r="G2" s="2" t="s">
        <v>1122</v>
      </c>
      <c r="H2" s="143" t="s">
        <v>814</v>
      </c>
      <c r="I2" s="143" t="s">
        <v>814</v>
      </c>
      <c r="J2" s="143" t="s">
        <v>814</v>
      </c>
      <c r="K2" s="143" t="s">
        <v>815</v>
      </c>
      <c r="L2" s="143" t="s">
        <v>814</v>
      </c>
      <c r="N2" s="3" t="s">
        <v>374</v>
      </c>
      <c r="O2" s="3" t="s">
        <v>50</v>
      </c>
      <c r="Q2" s="4"/>
      <c r="R2" s="4"/>
    </row>
    <row r="3" spans="1:18">
      <c r="A3" s="68">
        <v>1</v>
      </c>
      <c r="B3" s="68" t="s">
        <v>209</v>
      </c>
      <c r="C3" s="145" t="s">
        <v>1068</v>
      </c>
      <c r="D3" s="145" t="s">
        <v>15</v>
      </c>
      <c r="E3" s="68">
        <v>1</v>
      </c>
      <c r="F3" s="68" t="s">
        <v>51</v>
      </c>
      <c r="H3" s="80" t="s">
        <v>366</v>
      </c>
      <c r="I3" s="81" t="s">
        <v>823</v>
      </c>
      <c r="J3" s="81" t="s">
        <v>367</v>
      </c>
      <c r="K3" s="81" t="str">
        <f t="shared" ref="K3:K8" si="0">E3&amp;" , "&amp;"'"&amp;F3&amp;"'"</f>
        <v>1 , '共通'</v>
      </c>
      <c r="L3" s="82" t="s">
        <v>368</v>
      </c>
      <c r="N3" s="1" t="b">
        <f t="shared" ref="N3:O6" si="1">IF(E3="","",EXACT(E3,Q3))</f>
        <v>0</v>
      </c>
      <c r="O3" s="1" t="b">
        <f t="shared" si="1"/>
        <v>0</v>
      </c>
      <c r="Q3" s="4"/>
      <c r="R3" s="4"/>
    </row>
    <row r="4" spans="1:18">
      <c r="A4" s="68">
        <v>2</v>
      </c>
      <c r="B4" s="68" t="s">
        <v>52</v>
      </c>
      <c r="C4" s="145" t="s">
        <v>1068</v>
      </c>
      <c r="D4" s="145" t="s">
        <v>15</v>
      </c>
      <c r="E4" s="68">
        <v>2</v>
      </c>
      <c r="F4" s="68" t="s">
        <v>52</v>
      </c>
      <c r="H4" s="80" t="s">
        <v>366</v>
      </c>
      <c r="I4" s="81" t="s">
        <v>823</v>
      </c>
      <c r="J4" s="81" t="s">
        <v>367</v>
      </c>
      <c r="K4" s="81" t="str">
        <f t="shared" si="0"/>
        <v>2 , '管理'</v>
      </c>
      <c r="L4" s="82" t="s">
        <v>368</v>
      </c>
      <c r="N4" s="1" t="b">
        <f t="shared" si="1"/>
        <v>0</v>
      </c>
      <c r="O4" s="1" t="b">
        <f t="shared" si="1"/>
        <v>0</v>
      </c>
      <c r="Q4" s="4"/>
      <c r="R4" s="4"/>
    </row>
    <row r="5" spans="1:18">
      <c r="A5" s="68">
        <v>3</v>
      </c>
      <c r="B5" s="68" t="s">
        <v>53</v>
      </c>
      <c r="C5" s="145" t="s">
        <v>1068</v>
      </c>
      <c r="D5" s="145" t="s">
        <v>15</v>
      </c>
      <c r="E5" s="68">
        <v>3</v>
      </c>
      <c r="F5" s="68" t="s">
        <v>53</v>
      </c>
      <c r="H5" s="80" t="s">
        <v>366</v>
      </c>
      <c r="I5" s="81" t="s">
        <v>823</v>
      </c>
      <c r="J5" s="81" t="s">
        <v>367</v>
      </c>
      <c r="K5" s="81" t="str">
        <f t="shared" si="0"/>
        <v>3 , '本人確認'</v>
      </c>
      <c r="L5" s="82" t="s">
        <v>368</v>
      </c>
      <c r="N5" s="1" t="b">
        <f t="shared" si="1"/>
        <v>0</v>
      </c>
      <c r="O5" s="1" t="b">
        <f t="shared" si="1"/>
        <v>0</v>
      </c>
      <c r="Q5" s="4"/>
      <c r="R5" s="4"/>
    </row>
    <row r="6" spans="1:18">
      <c r="A6" s="68">
        <v>4</v>
      </c>
      <c r="B6" s="68" t="s">
        <v>54</v>
      </c>
      <c r="C6" s="145" t="s">
        <v>1068</v>
      </c>
      <c r="D6" s="145" t="s">
        <v>15</v>
      </c>
      <c r="E6" s="68">
        <v>4</v>
      </c>
      <c r="F6" s="68" t="s">
        <v>54</v>
      </c>
      <c r="H6" s="32" t="s">
        <v>366</v>
      </c>
      <c r="I6" s="33" t="s">
        <v>823</v>
      </c>
      <c r="J6" s="33" t="s">
        <v>367</v>
      </c>
      <c r="K6" s="33" t="str">
        <f t="shared" si="0"/>
        <v>4 , 'バッチフィルタリング'</v>
      </c>
      <c r="L6" s="34" t="s">
        <v>368</v>
      </c>
      <c r="N6" s="1" t="b">
        <f t="shared" si="1"/>
        <v>0</v>
      </c>
      <c r="O6" s="1" t="b">
        <f t="shared" si="1"/>
        <v>0</v>
      </c>
      <c r="Q6" s="4"/>
      <c r="R6" s="4"/>
    </row>
    <row r="7" spans="1:18">
      <c r="A7" s="68">
        <v>5</v>
      </c>
      <c r="B7" s="68" t="s">
        <v>824</v>
      </c>
      <c r="C7" s="145" t="s">
        <v>1068</v>
      </c>
      <c r="D7" s="145" t="s">
        <v>15</v>
      </c>
      <c r="E7" s="68">
        <v>5</v>
      </c>
      <c r="F7" s="68" t="s">
        <v>824</v>
      </c>
      <c r="H7" s="32" t="s">
        <v>208</v>
      </c>
      <c r="I7" s="33" t="s">
        <v>823</v>
      </c>
      <c r="J7" s="33" t="s">
        <v>206</v>
      </c>
      <c r="K7" s="33" t="str">
        <f t="shared" si="0"/>
        <v>5 , 'リアルフィルタリング'</v>
      </c>
      <c r="L7" s="34" t="s">
        <v>207</v>
      </c>
      <c r="N7" s="1" t="b">
        <f t="shared" ref="N7:O9" si="2">IF(E7="","",EXACT(E7,Q7))</f>
        <v>0</v>
      </c>
      <c r="O7" s="1" t="b">
        <f t="shared" si="2"/>
        <v>0</v>
      </c>
      <c r="Q7" s="4"/>
      <c r="R7" s="4"/>
    </row>
    <row r="8" spans="1:18">
      <c r="A8" s="68">
        <v>6</v>
      </c>
      <c r="B8" s="68" t="s">
        <v>825</v>
      </c>
      <c r="C8" s="145" t="s">
        <v>1068</v>
      </c>
      <c r="D8" s="145" t="s">
        <v>15</v>
      </c>
      <c r="E8" s="68">
        <v>6</v>
      </c>
      <c r="F8" s="68" t="s">
        <v>825</v>
      </c>
      <c r="H8" s="32" t="s">
        <v>208</v>
      </c>
      <c r="I8" s="33" t="s">
        <v>823</v>
      </c>
      <c r="J8" s="33" t="s">
        <v>206</v>
      </c>
      <c r="K8" s="33" t="str">
        <f t="shared" si="0"/>
        <v>6 , 'シミュレーション'</v>
      </c>
      <c r="L8" s="34" t="s">
        <v>207</v>
      </c>
      <c r="N8" s="1" t="b">
        <f t="shared" si="2"/>
        <v>0</v>
      </c>
      <c r="O8" s="1" t="b">
        <f t="shared" si="2"/>
        <v>0</v>
      </c>
      <c r="Q8" s="1"/>
      <c r="R8" s="1"/>
    </row>
    <row r="9" spans="1:18">
      <c r="A9" s="68">
        <v>7</v>
      </c>
      <c r="B9" s="68" t="s">
        <v>826</v>
      </c>
      <c r="C9" s="145" t="s">
        <v>1068</v>
      </c>
      <c r="D9" s="145" t="s">
        <v>15</v>
      </c>
      <c r="E9" s="68">
        <v>7</v>
      </c>
      <c r="F9" s="68" t="s">
        <v>826</v>
      </c>
      <c r="H9" s="32" t="s">
        <v>208</v>
      </c>
      <c r="I9" s="33" t="s">
        <v>823</v>
      </c>
      <c r="J9" s="33" t="s">
        <v>206</v>
      </c>
      <c r="K9" s="33" t="str">
        <f>E9&amp;" , "&amp;"'"&amp;F9&amp;"'"</f>
        <v>7 , 'リスト管理'</v>
      </c>
      <c r="L9" s="34" t="s">
        <v>207</v>
      </c>
      <c r="N9" s="1" t="b">
        <f t="shared" si="2"/>
        <v>0</v>
      </c>
      <c r="O9" s="1" t="b">
        <f t="shared" si="2"/>
        <v>0</v>
      </c>
      <c r="Q9" s="1"/>
      <c r="R9" s="1"/>
    </row>
    <row r="10" spans="1:18" s="161" customFormat="1">
      <c r="A10" s="171">
        <v>8</v>
      </c>
      <c r="B10" s="171" t="s">
        <v>830</v>
      </c>
      <c r="C10" s="160" t="s">
        <v>1132</v>
      </c>
      <c r="D10" s="160" t="s">
        <v>15</v>
      </c>
      <c r="E10" s="171"/>
      <c r="F10" s="171"/>
      <c r="G10" s="161" t="s">
        <v>1129</v>
      </c>
      <c r="H10" s="172" t="s">
        <v>208</v>
      </c>
      <c r="I10" s="173" t="s">
        <v>823</v>
      </c>
      <c r="J10" s="173" t="s">
        <v>206</v>
      </c>
      <c r="K10" s="173" t="str">
        <f t="shared" ref="K10:K11" si="3">E10&amp;" , "&amp;"'"&amp;F10&amp;"'"</f>
        <v xml:space="preserve"> , ''</v>
      </c>
      <c r="L10" s="174" t="s">
        <v>207</v>
      </c>
      <c r="N10" s="164" t="str">
        <f t="shared" ref="N10:N11" si="4">IF(E10="","",EXACT(E10,Q10))</f>
        <v/>
      </c>
      <c r="O10" s="164" t="str">
        <f t="shared" ref="O10:O11" si="5">IF(F10="","",EXACT(F10,R10))</f>
        <v/>
      </c>
      <c r="Q10" s="164"/>
      <c r="R10" s="164"/>
    </row>
    <row r="11" spans="1:18" s="161" customFormat="1">
      <c r="A11" s="171">
        <v>9</v>
      </c>
      <c r="B11" s="171" t="s">
        <v>831</v>
      </c>
      <c r="C11" s="160" t="s">
        <v>1132</v>
      </c>
      <c r="D11" s="160" t="s">
        <v>15</v>
      </c>
      <c r="E11" s="171"/>
      <c r="F11" s="171"/>
      <c r="G11" s="161" t="s">
        <v>1129</v>
      </c>
      <c r="H11" s="172" t="s">
        <v>208</v>
      </c>
      <c r="I11" s="173" t="s">
        <v>823</v>
      </c>
      <c r="J11" s="173" t="s">
        <v>206</v>
      </c>
      <c r="K11" s="173" t="str">
        <f t="shared" si="3"/>
        <v xml:space="preserve"> , ''</v>
      </c>
      <c r="L11" s="174" t="s">
        <v>207</v>
      </c>
      <c r="N11" s="164" t="str">
        <f t="shared" si="4"/>
        <v/>
      </c>
      <c r="O11" s="164" t="str">
        <f t="shared" si="5"/>
        <v/>
      </c>
      <c r="Q11" s="164"/>
      <c r="R11" s="164"/>
    </row>
  </sheetData>
  <autoFilter ref="A2:R2" xr:uid="{00000000-0001-0000-08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98" priority="1" stopIfTrue="1" operator="equal">
      <formula>"-設定しない-"</formula>
    </cfRule>
    <cfRule type="cellIs" dxfId="97" priority="2" stopIfTrue="1" operator="equal">
      <formula>"-ユーザ毎に設定が有効になる項目の為省略-"</formula>
    </cfRule>
    <cfRule type="cellIs" dxfId="96" priority="3" stopIfTrue="1" operator="equal">
      <formula>"□"</formula>
    </cfRule>
  </conditionalFormatting>
  <hyperlinks>
    <hyperlink ref="D1" location="テーブル一覧!A1" display="一覧へ" xr:uid="{A258E92E-0ACC-4AF7-9B0E-D16CFA967AD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L39"/>
  <sheetViews>
    <sheetView view="pageBreakPreview" zoomScaleNormal="85" zoomScaleSheetLayoutView="100" workbookViewId="0">
      <pane ySplit="2" topLeftCell="A3" activePane="bottomLeft" state="frozen"/>
      <selection sqref="A1:E1"/>
      <selection pane="bottomLeft" activeCell="J12" sqref="J12:J13"/>
    </sheetView>
  </sheetViews>
  <sheetFormatPr defaultColWidth="9.140625" defaultRowHeight="12"/>
  <cols>
    <col min="1" max="1" width="8.5703125" style="2" bestFit="1" customWidth="1"/>
    <col min="2" max="2" width="35.42578125" style="2" bestFit="1" customWidth="1"/>
    <col min="3" max="3" width="13.5703125" style="2" bestFit="1" customWidth="1"/>
    <col min="4" max="4" width="9.42578125" style="2" bestFit="1" customWidth="1"/>
    <col min="5" max="5" width="13.5703125" style="2" bestFit="1" customWidth="1"/>
    <col min="6" max="6" width="14.140625" style="2" bestFit="1" customWidth="1"/>
    <col min="7" max="7" width="11.140625" style="2" bestFit="1" customWidth="1"/>
    <col min="8" max="9" width="14.7109375" style="2" bestFit="1" customWidth="1"/>
    <col min="10" max="10" width="8.5703125" style="2" bestFit="1" customWidth="1"/>
    <col min="11" max="11" width="35.42578125" style="2" bestFit="1" customWidth="1"/>
    <col min="12" max="12" width="13.5703125" style="2" bestFit="1" customWidth="1"/>
    <col min="13" max="13" width="9.42578125" style="2" bestFit="1" customWidth="1"/>
    <col min="14" max="14" width="13.85546875" style="2" bestFit="1" customWidth="1"/>
    <col min="15" max="15" width="14.140625" style="2" bestFit="1" customWidth="1"/>
    <col min="16" max="16" width="11.42578125" style="2" bestFit="1" customWidth="1"/>
    <col min="17" max="17" width="23.85546875" style="2" bestFit="1" customWidth="1"/>
    <col min="18" max="18" width="16" style="2" bestFit="1" customWidth="1"/>
    <col min="19" max="19" width="16.5703125" style="2" bestFit="1" customWidth="1"/>
    <col min="20" max="20" width="10.140625" style="2" bestFit="1" customWidth="1"/>
    <col min="21" max="21" width="53" style="2" bestFit="1" customWidth="1"/>
    <col min="22" max="23" width="9.140625" style="2"/>
    <col min="24" max="24" width="8.5703125" style="2" bestFit="1" customWidth="1"/>
    <col min="25" max="25" width="11.5703125" style="2" bestFit="1" customWidth="1"/>
    <col min="26" max="26" width="13.5703125" style="2" bestFit="1" customWidth="1"/>
    <col min="27" max="27" width="9.42578125" style="2" bestFit="1" customWidth="1"/>
    <col min="28" max="28" width="13.85546875" style="2" bestFit="1" customWidth="1"/>
    <col min="29" max="29" width="14.140625" style="2" bestFit="1" customWidth="1"/>
    <col min="30" max="30" width="11.42578125" style="2" bestFit="1" customWidth="1"/>
    <col min="31" max="32" width="9.140625" style="2"/>
    <col min="33" max="33" width="20.5703125" style="2" customWidth="1"/>
    <col min="34" max="16384" width="9.140625" style="2"/>
  </cols>
  <sheetData>
    <row r="1" spans="1:38" ht="13.5">
      <c r="A1" s="371" t="s">
        <v>0</v>
      </c>
      <c r="B1" s="372"/>
      <c r="C1" s="372"/>
      <c r="D1" s="372"/>
      <c r="E1" s="372"/>
      <c r="F1" s="372"/>
      <c r="G1" s="373"/>
      <c r="H1" s="154"/>
      <c r="I1" s="30" t="s">
        <v>1138</v>
      </c>
      <c r="J1" s="365" t="str">
        <f>'1_プロファイルマスタ'!$H$1</f>
        <v>横浜銀行様用出荷設定</v>
      </c>
      <c r="K1" s="366"/>
      <c r="L1" s="366"/>
      <c r="M1" s="366"/>
      <c r="N1" s="366"/>
      <c r="O1" s="366"/>
      <c r="P1" s="367"/>
      <c r="R1" s="377" t="s">
        <v>205</v>
      </c>
      <c r="S1" s="377"/>
      <c r="T1" s="377"/>
      <c r="U1" s="377"/>
      <c r="V1" s="377"/>
      <c r="AF1" s="35"/>
    </row>
    <row r="2" spans="1:38">
      <c r="A2" s="74" t="s">
        <v>129</v>
      </c>
      <c r="B2" s="74" t="s">
        <v>58</v>
      </c>
      <c r="C2" s="74" t="s">
        <v>48</v>
      </c>
      <c r="D2" s="74" t="s">
        <v>59</v>
      </c>
      <c r="E2" s="74" t="s">
        <v>60</v>
      </c>
      <c r="F2" s="74" t="s">
        <v>61</v>
      </c>
      <c r="G2" s="74" t="s">
        <v>62</v>
      </c>
      <c r="H2" s="129" t="s">
        <v>1131</v>
      </c>
      <c r="I2" s="129" t="s">
        <v>813</v>
      </c>
      <c r="J2" s="74" t="s">
        <v>129</v>
      </c>
      <c r="K2" s="74" t="s">
        <v>58</v>
      </c>
      <c r="L2" s="74" t="s">
        <v>48</v>
      </c>
      <c r="M2" s="74" t="s">
        <v>59</v>
      </c>
      <c r="N2" s="74" t="s">
        <v>60</v>
      </c>
      <c r="O2" s="74" t="s">
        <v>61</v>
      </c>
      <c r="P2" s="74" t="s">
        <v>62</v>
      </c>
      <c r="Q2" s="2" t="s">
        <v>1122</v>
      </c>
      <c r="R2" s="143" t="s">
        <v>814</v>
      </c>
      <c r="S2" s="143" t="s">
        <v>814</v>
      </c>
      <c r="T2" s="143" t="s">
        <v>814</v>
      </c>
      <c r="U2" s="143" t="s">
        <v>815</v>
      </c>
      <c r="V2" s="143" t="s">
        <v>814</v>
      </c>
      <c r="X2" s="75" t="s">
        <v>57</v>
      </c>
      <c r="Y2" s="75" t="s">
        <v>58</v>
      </c>
      <c r="Z2" s="75" t="s">
        <v>48</v>
      </c>
      <c r="AA2" s="75" t="s">
        <v>59</v>
      </c>
      <c r="AB2" s="75" t="s">
        <v>60</v>
      </c>
      <c r="AC2" s="75" t="s">
        <v>61</v>
      </c>
      <c r="AD2" s="75" t="s">
        <v>62</v>
      </c>
      <c r="AF2" s="4"/>
      <c r="AG2" s="4"/>
      <c r="AH2" s="4"/>
      <c r="AI2" s="4"/>
      <c r="AJ2" s="4"/>
      <c r="AK2" s="4"/>
      <c r="AL2" s="4"/>
    </row>
    <row r="3" spans="1:38">
      <c r="A3" s="68">
        <v>1</v>
      </c>
      <c r="B3" s="68" t="s">
        <v>63</v>
      </c>
      <c r="C3" s="76">
        <v>1</v>
      </c>
      <c r="D3" s="76">
        <v>1</v>
      </c>
      <c r="E3" s="68" t="s">
        <v>75</v>
      </c>
      <c r="F3" s="68" t="s">
        <v>75</v>
      </c>
      <c r="G3" s="68" t="s">
        <v>75</v>
      </c>
      <c r="H3" s="145" t="s">
        <v>1068</v>
      </c>
      <c r="I3" s="145" t="s">
        <v>15</v>
      </c>
      <c r="J3" s="68">
        <v>1</v>
      </c>
      <c r="K3" s="68" t="s">
        <v>63</v>
      </c>
      <c r="L3" s="76">
        <v>1</v>
      </c>
      <c r="M3" s="76">
        <v>1</v>
      </c>
      <c r="N3" s="68" t="s">
        <v>75</v>
      </c>
      <c r="O3" s="68" t="s">
        <v>75</v>
      </c>
      <c r="P3" s="68" t="s">
        <v>75</v>
      </c>
      <c r="R3" s="32" t="s">
        <v>366</v>
      </c>
      <c r="S3" s="33" t="s">
        <v>55</v>
      </c>
      <c r="T3" s="33" t="s">
        <v>367</v>
      </c>
      <c r="U3" s="33" t="str">
        <f>J3&amp;" , "&amp;"'"&amp;K3&amp;"'"&amp;" , "&amp;L3&amp;" , "&amp;M3&amp;" , "&amp;N3&amp;" , "&amp;O3&amp;" , "&amp;P3</f>
        <v>1 , 'ログイン' , 1 , 1 , NULL , NULL , NULL</v>
      </c>
      <c r="V3" s="34" t="s">
        <v>373</v>
      </c>
      <c r="X3" s="1" t="b">
        <f t="shared" ref="X3:AD3" si="0">IF(J3="","",EXACT(J3,AF3))</f>
        <v>0</v>
      </c>
      <c r="Y3" s="1" t="b">
        <f t="shared" si="0"/>
        <v>0</v>
      </c>
      <c r="Z3" s="1" t="b">
        <f t="shared" si="0"/>
        <v>0</v>
      </c>
      <c r="AA3" s="1" t="b">
        <f t="shared" si="0"/>
        <v>0</v>
      </c>
      <c r="AB3" s="1" t="b">
        <f t="shared" si="0"/>
        <v>0</v>
      </c>
      <c r="AC3" s="1" t="b">
        <f t="shared" si="0"/>
        <v>0</v>
      </c>
      <c r="AD3" s="1" t="b">
        <f t="shared" si="0"/>
        <v>0</v>
      </c>
      <c r="AF3" s="4"/>
      <c r="AG3" s="4"/>
      <c r="AH3" s="4"/>
      <c r="AI3" s="4"/>
      <c r="AJ3" s="4"/>
      <c r="AK3" s="4"/>
      <c r="AL3" s="4"/>
    </row>
    <row r="4" spans="1:38">
      <c r="A4" s="68">
        <v>2</v>
      </c>
      <c r="B4" s="68" t="s">
        <v>65</v>
      </c>
      <c r="C4" s="76">
        <v>1</v>
      </c>
      <c r="D4" s="76">
        <v>1</v>
      </c>
      <c r="E4" s="68" t="s">
        <v>75</v>
      </c>
      <c r="F4" s="68" t="s">
        <v>75</v>
      </c>
      <c r="G4" s="68" t="s">
        <v>75</v>
      </c>
      <c r="H4" s="145" t="s">
        <v>1068</v>
      </c>
      <c r="I4" s="145" t="s">
        <v>15</v>
      </c>
      <c r="J4" s="68">
        <v>2</v>
      </c>
      <c r="K4" s="68" t="s">
        <v>65</v>
      </c>
      <c r="L4" s="76">
        <v>1</v>
      </c>
      <c r="M4" s="76">
        <v>1</v>
      </c>
      <c r="N4" s="68" t="s">
        <v>75</v>
      </c>
      <c r="O4" s="68" t="s">
        <v>75</v>
      </c>
      <c r="P4" s="68" t="s">
        <v>75</v>
      </c>
      <c r="R4" s="32" t="s">
        <v>208</v>
      </c>
      <c r="S4" s="33" t="s">
        <v>55</v>
      </c>
      <c r="T4" s="33" t="s">
        <v>206</v>
      </c>
      <c r="U4" s="33" t="str">
        <f>J4&amp;" , "&amp;"'"&amp;K4&amp;"'"&amp;" , "&amp;L4&amp;" , "&amp;M4&amp;" , "&amp;N4&amp;" , "&amp;O4&amp;" , "&amp;P4</f>
        <v>2 , 'メニュー' , 1 , 1 , NULL , NULL , NULL</v>
      </c>
      <c r="V4" s="34" t="s">
        <v>368</v>
      </c>
      <c r="X4" s="1" t="b">
        <f t="shared" ref="X4:X37" si="1">IF(J4="","",EXACT(J4,AF4))</f>
        <v>0</v>
      </c>
      <c r="Y4" s="1" t="b">
        <f t="shared" ref="Y4:Y37" si="2">IF(K4="","",EXACT(K4,AG4))</f>
        <v>0</v>
      </c>
      <c r="Z4" s="1" t="b">
        <f t="shared" ref="Z4:Z37" si="3">IF(L4="","",EXACT(L4,AH4))</f>
        <v>0</v>
      </c>
      <c r="AA4" s="1" t="b">
        <f t="shared" ref="AA4:AA37" si="4">IF(M4="","",EXACT(M4,AI4))</f>
        <v>0</v>
      </c>
      <c r="AB4" s="1" t="b">
        <f t="shared" ref="AB4:AB37" si="5">IF(N4="","",EXACT(N4,AJ4))</f>
        <v>0</v>
      </c>
      <c r="AC4" s="1" t="b">
        <f t="shared" ref="AC4:AC37" si="6">IF(O4="","",EXACT(O4,AK4))</f>
        <v>0</v>
      </c>
      <c r="AD4" s="1" t="b">
        <f t="shared" ref="AD4:AD37" si="7">IF(P4="","",EXACT(P4,AL4))</f>
        <v>0</v>
      </c>
      <c r="AF4" s="4"/>
      <c r="AG4" s="4"/>
      <c r="AH4" s="4"/>
      <c r="AI4" s="4"/>
      <c r="AJ4" s="4"/>
      <c r="AK4" s="4"/>
      <c r="AL4" s="4"/>
    </row>
    <row r="5" spans="1:38">
      <c r="A5" s="68">
        <v>3</v>
      </c>
      <c r="B5" s="68" t="s">
        <v>66</v>
      </c>
      <c r="C5" s="76">
        <v>1</v>
      </c>
      <c r="D5" s="76">
        <v>1</v>
      </c>
      <c r="E5" s="68" t="s">
        <v>75</v>
      </c>
      <c r="F5" s="68" t="s">
        <v>75</v>
      </c>
      <c r="G5" s="68" t="s">
        <v>75</v>
      </c>
      <c r="H5" s="145" t="s">
        <v>1068</v>
      </c>
      <c r="I5" s="145" t="s">
        <v>15</v>
      </c>
      <c r="J5" s="68">
        <v>3</v>
      </c>
      <c r="K5" s="68" t="s">
        <v>66</v>
      </c>
      <c r="L5" s="76">
        <v>1</v>
      </c>
      <c r="M5" s="76">
        <v>1</v>
      </c>
      <c r="N5" s="68" t="s">
        <v>75</v>
      </c>
      <c r="O5" s="68" t="s">
        <v>75</v>
      </c>
      <c r="P5" s="68" t="s">
        <v>75</v>
      </c>
      <c r="R5" s="32" t="s">
        <v>366</v>
      </c>
      <c r="S5" s="33" t="s">
        <v>55</v>
      </c>
      <c r="T5" s="33" t="s">
        <v>367</v>
      </c>
      <c r="U5" s="33" t="str">
        <f>J5&amp;" , "&amp;"'"&amp;K5&amp;"'"&amp;" , "&amp;L5&amp;" , "&amp;M5&amp;" , "&amp;N5&amp;" , "&amp;O5&amp;" , "&amp;P5</f>
        <v>3 , 'ヘッダー' , 1 , 1 , NULL , NULL , NULL</v>
      </c>
      <c r="V5" s="34" t="s">
        <v>368</v>
      </c>
      <c r="X5" s="1" t="b">
        <f t="shared" si="1"/>
        <v>0</v>
      </c>
      <c r="Y5" s="1" t="b">
        <f t="shared" si="2"/>
        <v>0</v>
      </c>
      <c r="Z5" s="1" t="b">
        <f t="shared" si="3"/>
        <v>0</v>
      </c>
      <c r="AA5" s="1" t="b">
        <f t="shared" si="4"/>
        <v>0</v>
      </c>
      <c r="AB5" s="1" t="b">
        <f t="shared" si="5"/>
        <v>0</v>
      </c>
      <c r="AC5" s="1" t="b">
        <f t="shared" si="6"/>
        <v>0</v>
      </c>
      <c r="AD5" s="1" t="b">
        <f t="shared" si="7"/>
        <v>0</v>
      </c>
      <c r="AF5" s="4"/>
      <c r="AG5" s="4"/>
      <c r="AH5" s="4"/>
      <c r="AI5" s="4"/>
      <c r="AJ5" s="4"/>
      <c r="AK5" s="4"/>
      <c r="AL5" s="4"/>
    </row>
    <row r="6" spans="1:38">
      <c r="A6" s="68">
        <v>4</v>
      </c>
      <c r="B6" s="68" t="s">
        <v>67</v>
      </c>
      <c r="C6" s="76">
        <v>2</v>
      </c>
      <c r="D6" s="76">
        <v>1</v>
      </c>
      <c r="E6" s="68" t="s">
        <v>75</v>
      </c>
      <c r="F6" s="68" t="s">
        <v>75</v>
      </c>
      <c r="G6" s="68" t="s">
        <v>75</v>
      </c>
      <c r="H6" s="145" t="s">
        <v>1068</v>
      </c>
      <c r="I6" s="145" t="s">
        <v>15</v>
      </c>
      <c r="J6" s="68">
        <v>4</v>
      </c>
      <c r="K6" s="68" t="s">
        <v>67</v>
      </c>
      <c r="L6" s="76">
        <v>2</v>
      </c>
      <c r="M6" s="76">
        <v>1</v>
      </c>
      <c r="N6" s="68" t="s">
        <v>75</v>
      </c>
      <c r="O6" s="68" t="s">
        <v>75</v>
      </c>
      <c r="P6" s="68" t="s">
        <v>75</v>
      </c>
      <c r="R6" s="32" t="s">
        <v>366</v>
      </c>
      <c r="S6" s="33" t="s">
        <v>55</v>
      </c>
      <c r="T6" s="33" t="s">
        <v>367</v>
      </c>
      <c r="U6" s="33" t="str">
        <f t="shared" ref="U6:U17" si="8">J6&amp;" , "&amp;"'"&amp;K6&amp;"'"&amp;" , "&amp;L6&amp;" , "&amp;M6&amp;" , "&amp;N6&amp;" , "&amp;O6&amp;" , "&amp;P6</f>
        <v>4 , 'パスワード変更' , 2 , 1 , NULL , NULL , NULL</v>
      </c>
      <c r="V6" s="34" t="s">
        <v>368</v>
      </c>
      <c r="X6" s="1" t="b">
        <f t="shared" si="1"/>
        <v>0</v>
      </c>
      <c r="Y6" s="1" t="b">
        <f t="shared" si="2"/>
        <v>0</v>
      </c>
      <c r="Z6" s="1" t="b">
        <f t="shared" si="3"/>
        <v>0</v>
      </c>
      <c r="AA6" s="1" t="b">
        <f t="shared" si="4"/>
        <v>0</v>
      </c>
      <c r="AB6" s="1" t="b">
        <f t="shared" si="5"/>
        <v>0</v>
      </c>
      <c r="AC6" s="1" t="b">
        <f t="shared" si="6"/>
        <v>0</v>
      </c>
      <c r="AD6" s="1" t="b">
        <f t="shared" si="7"/>
        <v>0</v>
      </c>
      <c r="AF6" s="4"/>
      <c r="AG6" s="4"/>
      <c r="AH6" s="4"/>
      <c r="AI6" s="4"/>
      <c r="AJ6" s="4"/>
      <c r="AK6" s="4"/>
      <c r="AL6" s="4"/>
    </row>
    <row r="7" spans="1:38">
      <c r="A7" s="68">
        <v>5</v>
      </c>
      <c r="B7" s="68" t="s">
        <v>68</v>
      </c>
      <c r="C7" s="76">
        <v>2</v>
      </c>
      <c r="D7" s="76">
        <v>1</v>
      </c>
      <c r="E7" s="68" t="s">
        <v>75</v>
      </c>
      <c r="F7" s="68" t="s">
        <v>75</v>
      </c>
      <c r="G7" s="68" t="s">
        <v>75</v>
      </c>
      <c r="H7" s="145" t="s">
        <v>1068</v>
      </c>
      <c r="I7" s="145" t="s">
        <v>15</v>
      </c>
      <c r="J7" s="68">
        <v>5</v>
      </c>
      <c r="K7" s="68" t="s">
        <v>68</v>
      </c>
      <c r="L7" s="76">
        <v>2</v>
      </c>
      <c r="M7" s="76">
        <v>1</v>
      </c>
      <c r="N7" s="68" t="s">
        <v>75</v>
      </c>
      <c r="O7" s="68" t="s">
        <v>75</v>
      </c>
      <c r="P7" s="68" t="s">
        <v>75</v>
      </c>
      <c r="R7" s="32" t="s">
        <v>366</v>
      </c>
      <c r="S7" s="33" t="s">
        <v>55</v>
      </c>
      <c r="T7" s="33" t="s">
        <v>367</v>
      </c>
      <c r="U7" s="33" t="str">
        <f t="shared" si="8"/>
        <v>5 , 'ユーザ管理' , 2 , 1 , NULL , NULL , NULL</v>
      </c>
      <c r="V7" s="34" t="s">
        <v>368</v>
      </c>
      <c r="X7" s="1" t="b">
        <f t="shared" si="1"/>
        <v>0</v>
      </c>
      <c r="Y7" s="1" t="b">
        <f t="shared" si="2"/>
        <v>0</v>
      </c>
      <c r="Z7" s="1" t="b">
        <f t="shared" si="3"/>
        <v>0</v>
      </c>
      <c r="AA7" s="1" t="b">
        <f t="shared" si="4"/>
        <v>0</v>
      </c>
      <c r="AB7" s="1" t="b">
        <f t="shared" si="5"/>
        <v>0</v>
      </c>
      <c r="AC7" s="1" t="b">
        <f t="shared" si="6"/>
        <v>0</v>
      </c>
      <c r="AD7" s="1" t="b">
        <f t="shared" si="7"/>
        <v>0</v>
      </c>
      <c r="AF7" s="4"/>
      <c r="AG7" s="4"/>
      <c r="AH7" s="4"/>
      <c r="AI7" s="4"/>
      <c r="AJ7" s="4"/>
      <c r="AK7" s="4"/>
      <c r="AL7" s="4"/>
    </row>
    <row r="8" spans="1:38">
      <c r="A8" s="68">
        <v>6</v>
      </c>
      <c r="B8" s="68" t="s">
        <v>53</v>
      </c>
      <c r="C8" s="76">
        <v>3</v>
      </c>
      <c r="D8" s="76">
        <v>1</v>
      </c>
      <c r="E8" s="68" t="s">
        <v>75</v>
      </c>
      <c r="F8" s="68" t="s">
        <v>75</v>
      </c>
      <c r="G8" s="68" t="s">
        <v>75</v>
      </c>
      <c r="H8" s="145" t="s">
        <v>1068</v>
      </c>
      <c r="I8" s="145" t="s">
        <v>15</v>
      </c>
      <c r="J8" s="68">
        <v>6</v>
      </c>
      <c r="K8" s="68" t="s">
        <v>53</v>
      </c>
      <c r="L8" s="76">
        <v>3</v>
      </c>
      <c r="M8" s="76">
        <v>1</v>
      </c>
      <c r="N8" s="68" t="s">
        <v>75</v>
      </c>
      <c r="O8" s="68" t="s">
        <v>75</v>
      </c>
      <c r="P8" s="68" t="s">
        <v>75</v>
      </c>
      <c r="R8" s="32" t="s">
        <v>366</v>
      </c>
      <c r="S8" s="33" t="s">
        <v>55</v>
      </c>
      <c r="T8" s="33" t="s">
        <v>367</v>
      </c>
      <c r="U8" s="33" t="str">
        <f t="shared" si="8"/>
        <v>6 , '本人確認' , 3 , 1 , NULL , NULL , NULL</v>
      </c>
      <c r="V8" s="34" t="s">
        <v>368</v>
      </c>
      <c r="X8" s="1" t="b">
        <f t="shared" si="1"/>
        <v>0</v>
      </c>
      <c r="Y8" s="1" t="b">
        <f t="shared" si="2"/>
        <v>0</v>
      </c>
      <c r="Z8" s="1" t="b">
        <f t="shared" si="3"/>
        <v>0</v>
      </c>
      <c r="AA8" s="1" t="b">
        <f t="shared" si="4"/>
        <v>0</v>
      </c>
      <c r="AB8" s="1" t="b">
        <f t="shared" si="5"/>
        <v>0</v>
      </c>
      <c r="AC8" s="1" t="b">
        <f t="shared" si="6"/>
        <v>0</v>
      </c>
      <c r="AD8" s="1" t="b">
        <f t="shared" si="7"/>
        <v>0</v>
      </c>
      <c r="AF8" s="4"/>
      <c r="AG8" s="4"/>
      <c r="AH8" s="4"/>
      <c r="AI8" s="4"/>
      <c r="AJ8" s="4"/>
      <c r="AK8" s="4"/>
      <c r="AL8" s="4"/>
    </row>
    <row r="9" spans="1:38">
      <c r="A9" s="68">
        <v>7</v>
      </c>
      <c r="B9" s="68" t="s">
        <v>69</v>
      </c>
      <c r="C9" s="76">
        <v>3</v>
      </c>
      <c r="D9" s="76">
        <v>1</v>
      </c>
      <c r="E9" s="68" t="s">
        <v>75</v>
      </c>
      <c r="F9" s="68" t="s">
        <v>75</v>
      </c>
      <c r="G9" s="68" t="s">
        <v>75</v>
      </c>
      <c r="H9" s="145" t="s">
        <v>1068</v>
      </c>
      <c r="I9" s="145" t="s">
        <v>15</v>
      </c>
      <c r="J9" s="68">
        <v>7</v>
      </c>
      <c r="K9" s="68" t="s">
        <v>69</v>
      </c>
      <c r="L9" s="76">
        <v>3</v>
      </c>
      <c r="M9" s="76">
        <v>1</v>
      </c>
      <c r="N9" s="68" t="s">
        <v>75</v>
      </c>
      <c r="O9" s="68" t="s">
        <v>75</v>
      </c>
      <c r="P9" s="68" t="s">
        <v>75</v>
      </c>
      <c r="R9" s="32" t="s">
        <v>366</v>
      </c>
      <c r="S9" s="33" t="s">
        <v>55</v>
      </c>
      <c r="T9" s="33" t="s">
        <v>367</v>
      </c>
      <c r="U9" s="33" t="str">
        <f t="shared" si="8"/>
        <v>7 , '本人確認仕掛照会' , 3 , 1 , NULL , NULL , NULL</v>
      </c>
      <c r="V9" s="34" t="s">
        <v>368</v>
      </c>
      <c r="X9" s="1" t="b">
        <f t="shared" si="1"/>
        <v>0</v>
      </c>
      <c r="Y9" s="1" t="b">
        <f t="shared" si="2"/>
        <v>0</v>
      </c>
      <c r="Z9" s="1" t="b">
        <f t="shared" si="3"/>
        <v>0</v>
      </c>
      <c r="AA9" s="1" t="b">
        <f t="shared" si="4"/>
        <v>0</v>
      </c>
      <c r="AB9" s="1" t="b">
        <f t="shared" si="5"/>
        <v>0</v>
      </c>
      <c r="AC9" s="1" t="b">
        <f t="shared" si="6"/>
        <v>0</v>
      </c>
      <c r="AD9" s="1" t="b">
        <f t="shared" si="7"/>
        <v>0</v>
      </c>
      <c r="AF9" s="4"/>
      <c r="AG9" s="4"/>
      <c r="AH9" s="4"/>
      <c r="AI9" s="4"/>
      <c r="AJ9" s="4"/>
      <c r="AK9" s="4"/>
      <c r="AL9" s="4"/>
    </row>
    <row r="10" spans="1:38">
      <c r="A10" s="68">
        <v>8</v>
      </c>
      <c r="B10" s="68" t="s">
        <v>70</v>
      </c>
      <c r="C10" s="76">
        <v>3</v>
      </c>
      <c r="D10" s="76">
        <v>1</v>
      </c>
      <c r="E10" s="68" t="s">
        <v>75</v>
      </c>
      <c r="F10" s="68" t="s">
        <v>75</v>
      </c>
      <c r="G10" s="68" t="s">
        <v>75</v>
      </c>
      <c r="H10" s="145" t="s">
        <v>1068</v>
      </c>
      <c r="I10" s="145" t="s">
        <v>15</v>
      </c>
      <c r="J10" s="68">
        <v>8</v>
      </c>
      <c r="K10" s="68" t="s">
        <v>70</v>
      </c>
      <c r="L10" s="76">
        <v>3</v>
      </c>
      <c r="M10" s="76">
        <v>1</v>
      </c>
      <c r="N10" s="68" t="s">
        <v>75</v>
      </c>
      <c r="O10" s="68" t="s">
        <v>75</v>
      </c>
      <c r="P10" s="68" t="s">
        <v>75</v>
      </c>
      <c r="R10" s="32" t="s">
        <v>366</v>
      </c>
      <c r="S10" s="33" t="s">
        <v>55</v>
      </c>
      <c r="T10" s="33" t="s">
        <v>367</v>
      </c>
      <c r="U10" s="33" t="str">
        <f t="shared" si="8"/>
        <v>8 , '判定履歴照会' , 3 , 1 , NULL , NULL , NULL</v>
      </c>
      <c r="V10" s="34" t="s">
        <v>368</v>
      </c>
      <c r="X10" s="1" t="b">
        <f t="shared" si="1"/>
        <v>0</v>
      </c>
      <c r="Y10" s="1" t="b">
        <f t="shared" si="2"/>
        <v>0</v>
      </c>
      <c r="Z10" s="1" t="b">
        <f t="shared" si="3"/>
        <v>0</v>
      </c>
      <c r="AA10" s="1" t="b">
        <f t="shared" si="4"/>
        <v>0</v>
      </c>
      <c r="AB10" s="1" t="b">
        <f t="shared" si="5"/>
        <v>0</v>
      </c>
      <c r="AC10" s="1" t="b">
        <f t="shared" si="6"/>
        <v>0</v>
      </c>
      <c r="AD10" s="1" t="b">
        <f t="shared" si="7"/>
        <v>0</v>
      </c>
      <c r="AF10" s="4"/>
      <c r="AG10" s="4"/>
      <c r="AH10" s="4"/>
      <c r="AI10" s="4"/>
      <c r="AJ10" s="4"/>
      <c r="AK10" s="4"/>
      <c r="AL10" s="4"/>
    </row>
    <row r="11" spans="1:38">
      <c r="A11" s="68">
        <v>9</v>
      </c>
      <c r="B11" s="68" t="s">
        <v>71</v>
      </c>
      <c r="C11" s="76">
        <v>2</v>
      </c>
      <c r="D11" s="76">
        <v>1</v>
      </c>
      <c r="E11" s="68" t="s">
        <v>75</v>
      </c>
      <c r="F11" s="68" t="s">
        <v>75</v>
      </c>
      <c r="G11" s="68" t="s">
        <v>75</v>
      </c>
      <c r="H11" s="145" t="s">
        <v>1068</v>
      </c>
      <c r="I11" s="145" t="s">
        <v>15</v>
      </c>
      <c r="J11" s="68">
        <v>9</v>
      </c>
      <c r="K11" s="68" t="s">
        <v>71</v>
      </c>
      <c r="L11" s="76">
        <v>2</v>
      </c>
      <c r="M11" s="76">
        <v>1</v>
      </c>
      <c r="N11" s="68" t="s">
        <v>75</v>
      </c>
      <c r="O11" s="68" t="s">
        <v>75</v>
      </c>
      <c r="P11" s="68" t="s">
        <v>75</v>
      </c>
      <c r="R11" s="32" t="s">
        <v>366</v>
      </c>
      <c r="S11" s="33" t="s">
        <v>55</v>
      </c>
      <c r="T11" s="33" t="s">
        <v>367</v>
      </c>
      <c r="U11" s="33" t="str">
        <f t="shared" si="8"/>
        <v>9 , '操作ログ照会' , 2 , 1 , NULL , NULL , NULL</v>
      </c>
      <c r="V11" s="34" t="s">
        <v>368</v>
      </c>
      <c r="X11" s="1" t="b">
        <f t="shared" si="1"/>
        <v>0</v>
      </c>
      <c r="Y11" s="1" t="b">
        <f t="shared" si="2"/>
        <v>0</v>
      </c>
      <c r="Z11" s="1" t="b">
        <f t="shared" si="3"/>
        <v>0</v>
      </c>
      <c r="AA11" s="1" t="b">
        <f t="shared" si="4"/>
        <v>0</v>
      </c>
      <c r="AB11" s="1" t="b">
        <f t="shared" si="5"/>
        <v>0</v>
      </c>
      <c r="AC11" s="1" t="b">
        <f t="shared" si="6"/>
        <v>0</v>
      </c>
      <c r="AD11" s="1" t="b">
        <f t="shared" si="7"/>
        <v>0</v>
      </c>
      <c r="AF11" s="4"/>
      <c r="AG11" s="4"/>
      <c r="AH11" s="4"/>
      <c r="AI11" s="4"/>
      <c r="AJ11" s="4"/>
      <c r="AK11" s="4"/>
      <c r="AL11" s="4"/>
    </row>
    <row r="12" spans="1:38">
      <c r="A12" s="68">
        <v>10</v>
      </c>
      <c r="B12" s="68" t="s">
        <v>72</v>
      </c>
      <c r="C12" s="76">
        <v>4</v>
      </c>
      <c r="D12" s="76">
        <v>1</v>
      </c>
      <c r="E12" s="68" t="s">
        <v>75</v>
      </c>
      <c r="F12" s="68" t="s">
        <v>75</v>
      </c>
      <c r="G12" s="68" t="s">
        <v>75</v>
      </c>
      <c r="H12" s="145" t="s">
        <v>1068</v>
      </c>
      <c r="I12" s="145" t="s">
        <v>15</v>
      </c>
      <c r="J12" s="68">
        <v>10</v>
      </c>
      <c r="K12" s="68" t="s">
        <v>72</v>
      </c>
      <c r="L12" s="76">
        <v>4</v>
      </c>
      <c r="M12" s="76">
        <v>1</v>
      </c>
      <c r="N12" s="68" t="s">
        <v>75</v>
      </c>
      <c r="O12" s="68" t="s">
        <v>75</v>
      </c>
      <c r="P12" s="68" t="s">
        <v>75</v>
      </c>
      <c r="R12" s="32" t="s">
        <v>366</v>
      </c>
      <c r="S12" s="33" t="s">
        <v>55</v>
      </c>
      <c r="T12" s="33" t="s">
        <v>367</v>
      </c>
      <c r="U12" s="33" t="str">
        <f t="shared" si="8"/>
        <v>10 , '未判定照会' , 4 , 1 , NULL , NULL , NULL</v>
      </c>
      <c r="V12" s="34" t="s">
        <v>368</v>
      </c>
      <c r="X12" s="1" t="b">
        <f t="shared" si="1"/>
        <v>0</v>
      </c>
      <c r="Y12" s="1" t="b">
        <f t="shared" si="2"/>
        <v>0</v>
      </c>
      <c r="Z12" s="1" t="b">
        <f t="shared" si="3"/>
        <v>0</v>
      </c>
      <c r="AA12" s="1" t="b">
        <f t="shared" si="4"/>
        <v>0</v>
      </c>
      <c r="AB12" s="1" t="b">
        <f t="shared" si="5"/>
        <v>0</v>
      </c>
      <c r="AC12" s="1" t="b">
        <f t="shared" si="6"/>
        <v>0</v>
      </c>
      <c r="AD12" s="1" t="b">
        <f t="shared" si="7"/>
        <v>0</v>
      </c>
      <c r="AF12" s="4"/>
      <c r="AG12" s="4"/>
      <c r="AH12" s="4"/>
      <c r="AI12" s="4"/>
      <c r="AJ12" s="4"/>
      <c r="AK12" s="4"/>
      <c r="AL12" s="4"/>
    </row>
    <row r="13" spans="1:38">
      <c r="A13" s="68">
        <v>11</v>
      </c>
      <c r="B13" s="68" t="s">
        <v>73</v>
      </c>
      <c r="C13" s="76">
        <v>4</v>
      </c>
      <c r="D13" s="76">
        <v>1</v>
      </c>
      <c r="E13" s="68" t="s">
        <v>75</v>
      </c>
      <c r="F13" s="68" t="s">
        <v>75</v>
      </c>
      <c r="G13" s="68" t="s">
        <v>75</v>
      </c>
      <c r="H13" s="145" t="s">
        <v>1068</v>
      </c>
      <c r="I13" s="145" t="s">
        <v>15</v>
      </c>
      <c r="J13" s="68">
        <v>11</v>
      </c>
      <c r="K13" s="68" t="s">
        <v>73</v>
      </c>
      <c r="L13" s="76">
        <v>4</v>
      </c>
      <c r="M13" s="76">
        <v>1</v>
      </c>
      <c r="N13" s="68" t="s">
        <v>75</v>
      </c>
      <c r="O13" s="68" t="s">
        <v>75</v>
      </c>
      <c r="P13" s="68" t="s">
        <v>75</v>
      </c>
      <c r="R13" s="32" t="s">
        <v>366</v>
      </c>
      <c r="S13" s="33" t="s">
        <v>55</v>
      </c>
      <c r="T13" s="33" t="s">
        <v>367</v>
      </c>
      <c r="U13" s="33" t="str">
        <f t="shared" si="8"/>
        <v>11 , '判定済照会' , 4 , 1 , NULL , NULL , NULL</v>
      </c>
      <c r="V13" s="34" t="s">
        <v>368</v>
      </c>
      <c r="X13" s="1" t="b">
        <f t="shared" si="1"/>
        <v>0</v>
      </c>
      <c r="Y13" s="1" t="b">
        <f t="shared" si="2"/>
        <v>0</v>
      </c>
      <c r="Z13" s="1" t="b">
        <f t="shared" si="3"/>
        <v>0</v>
      </c>
      <c r="AA13" s="1" t="b">
        <f t="shared" si="4"/>
        <v>0</v>
      </c>
      <c r="AB13" s="1" t="b">
        <f t="shared" si="5"/>
        <v>0</v>
      </c>
      <c r="AC13" s="1" t="b">
        <f t="shared" si="6"/>
        <v>0</v>
      </c>
      <c r="AD13" s="1" t="b">
        <f t="shared" si="7"/>
        <v>0</v>
      </c>
      <c r="AF13" s="4"/>
      <c r="AG13" s="4"/>
      <c r="AH13" s="4"/>
      <c r="AI13" s="4"/>
      <c r="AJ13" s="4"/>
      <c r="AK13" s="4"/>
      <c r="AL13" s="4"/>
    </row>
    <row r="14" spans="1:38">
      <c r="A14" s="68">
        <v>12</v>
      </c>
      <c r="B14" s="68" t="s">
        <v>74</v>
      </c>
      <c r="C14" s="76">
        <v>4</v>
      </c>
      <c r="D14" s="76">
        <v>1</v>
      </c>
      <c r="E14" s="68" t="s">
        <v>75</v>
      </c>
      <c r="F14" s="68" t="s">
        <v>75</v>
      </c>
      <c r="G14" s="68" t="s">
        <v>75</v>
      </c>
      <c r="H14" s="145" t="s">
        <v>1068</v>
      </c>
      <c r="I14" s="145" t="s">
        <v>15</v>
      </c>
      <c r="J14" s="68">
        <v>12</v>
      </c>
      <c r="K14" s="68" t="s">
        <v>74</v>
      </c>
      <c r="L14" s="76">
        <v>4</v>
      </c>
      <c r="M14" s="76">
        <v>1</v>
      </c>
      <c r="N14" s="68" t="s">
        <v>75</v>
      </c>
      <c r="O14" s="68" t="s">
        <v>75</v>
      </c>
      <c r="P14" s="68" t="s">
        <v>75</v>
      </c>
      <c r="R14" s="32" t="s">
        <v>366</v>
      </c>
      <c r="S14" s="33" t="s">
        <v>55</v>
      </c>
      <c r="T14" s="33" t="s">
        <v>367</v>
      </c>
      <c r="U14" s="33" t="str">
        <f>J14&amp;" , "&amp;"'"&amp;K14&amp;"'"&amp;" , "&amp;L14&amp;" , "&amp;M14&amp;" , "&amp;N14&amp;" , "&amp;O14&amp;" , "&amp;P14</f>
        <v>12 , 'ファイル処理状況照会' , 4 , 1 , NULL , NULL , NULL</v>
      </c>
      <c r="V14" s="34" t="s">
        <v>368</v>
      </c>
      <c r="X14" s="1" t="b">
        <f t="shared" si="1"/>
        <v>0</v>
      </c>
      <c r="Y14" s="1" t="b">
        <f t="shared" si="2"/>
        <v>0</v>
      </c>
      <c r="Z14" s="1" t="b">
        <f t="shared" si="3"/>
        <v>0</v>
      </c>
      <c r="AA14" s="1" t="b">
        <f t="shared" si="4"/>
        <v>0</v>
      </c>
      <c r="AB14" s="1" t="b">
        <f t="shared" si="5"/>
        <v>0</v>
      </c>
      <c r="AC14" s="1" t="b">
        <f t="shared" si="6"/>
        <v>0</v>
      </c>
      <c r="AD14" s="1" t="b">
        <f t="shared" si="7"/>
        <v>0</v>
      </c>
      <c r="AF14" s="4"/>
      <c r="AG14" s="4"/>
      <c r="AH14" s="4"/>
      <c r="AI14" s="4"/>
      <c r="AJ14" s="4"/>
      <c r="AK14" s="4"/>
      <c r="AL14" s="4"/>
    </row>
    <row r="15" spans="1:38">
      <c r="A15" s="68">
        <v>13</v>
      </c>
      <c r="B15" s="68" t="s">
        <v>54</v>
      </c>
      <c r="C15" s="76">
        <v>4</v>
      </c>
      <c r="D15" s="76">
        <v>1</v>
      </c>
      <c r="E15" s="68" t="s">
        <v>75</v>
      </c>
      <c r="F15" s="68" t="s">
        <v>75</v>
      </c>
      <c r="G15" s="68" t="s">
        <v>75</v>
      </c>
      <c r="H15" s="145" t="s">
        <v>1068</v>
      </c>
      <c r="I15" s="145" t="s">
        <v>15</v>
      </c>
      <c r="J15" s="68">
        <v>13</v>
      </c>
      <c r="K15" s="68" t="s">
        <v>54</v>
      </c>
      <c r="L15" s="76">
        <v>4</v>
      </c>
      <c r="M15" s="76">
        <v>1</v>
      </c>
      <c r="N15" s="68" t="s">
        <v>75</v>
      </c>
      <c r="O15" s="68" t="s">
        <v>75</v>
      </c>
      <c r="P15" s="68" t="s">
        <v>75</v>
      </c>
      <c r="R15" s="32" t="s">
        <v>366</v>
      </c>
      <c r="S15" s="33" t="s">
        <v>55</v>
      </c>
      <c r="T15" s="33" t="s">
        <v>367</v>
      </c>
      <c r="U15" s="33" t="str">
        <f>J15&amp;" , "&amp;"'"&amp;K15&amp;"'"&amp;" , "&amp;L15&amp;" , "&amp;M15&amp;" , "&amp;N15&amp;" , "&amp;O15&amp;" , "&amp;P15</f>
        <v>13 , 'バッチフィルタリング' , 4 , 1 , NULL , NULL , NULL</v>
      </c>
      <c r="V15" s="34" t="s">
        <v>368</v>
      </c>
      <c r="X15" s="1" t="b">
        <f t="shared" si="1"/>
        <v>0</v>
      </c>
      <c r="Y15" s="1" t="b">
        <f t="shared" si="2"/>
        <v>0</v>
      </c>
      <c r="Z15" s="1" t="b">
        <f t="shared" si="3"/>
        <v>0</v>
      </c>
      <c r="AA15" s="1" t="b">
        <f t="shared" si="4"/>
        <v>0</v>
      </c>
      <c r="AB15" s="1" t="b">
        <f t="shared" si="5"/>
        <v>0</v>
      </c>
      <c r="AC15" s="1" t="b">
        <f t="shared" si="6"/>
        <v>0</v>
      </c>
      <c r="AD15" s="1" t="b">
        <f t="shared" si="7"/>
        <v>0</v>
      </c>
      <c r="AF15" s="4"/>
      <c r="AG15" s="4"/>
      <c r="AH15" s="4"/>
      <c r="AI15" s="4"/>
      <c r="AJ15" s="4"/>
      <c r="AK15" s="4"/>
      <c r="AL15" s="4"/>
    </row>
    <row r="16" spans="1:38">
      <c r="A16" s="68">
        <v>14</v>
      </c>
      <c r="B16" s="68" t="s">
        <v>261</v>
      </c>
      <c r="C16" s="76">
        <v>5</v>
      </c>
      <c r="D16" s="76">
        <v>1</v>
      </c>
      <c r="E16" s="68" t="s">
        <v>75</v>
      </c>
      <c r="F16" s="68" t="s">
        <v>75</v>
      </c>
      <c r="G16" s="68" t="s">
        <v>75</v>
      </c>
      <c r="H16" s="145" t="s">
        <v>1068</v>
      </c>
      <c r="I16" s="145" t="s">
        <v>15</v>
      </c>
      <c r="J16" s="68">
        <v>14</v>
      </c>
      <c r="K16" s="68" t="s">
        <v>261</v>
      </c>
      <c r="L16" s="76">
        <v>5</v>
      </c>
      <c r="M16" s="76">
        <v>1</v>
      </c>
      <c r="N16" s="68" t="s">
        <v>75</v>
      </c>
      <c r="O16" s="68" t="s">
        <v>75</v>
      </c>
      <c r="P16" s="68" t="s">
        <v>75</v>
      </c>
      <c r="R16" s="32" t="s">
        <v>366</v>
      </c>
      <c r="S16" s="33" t="s">
        <v>55</v>
      </c>
      <c r="T16" s="33" t="s">
        <v>367</v>
      </c>
      <c r="U16" s="33" t="str">
        <f t="shared" si="8"/>
        <v>14 , '未判定照会（連動）' , 5 , 1 , NULL , NULL , NULL</v>
      </c>
      <c r="V16" s="34" t="s">
        <v>368</v>
      </c>
      <c r="X16" s="1" t="b">
        <f t="shared" si="1"/>
        <v>0</v>
      </c>
      <c r="Y16" s="1" t="b">
        <f t="shared" si="2"/>
        <v>0</v>
      </c>
      <c r="Z16" s="1" t="b">
        <f t="shared" si="3"/>
        <v>0</v>
      </c>
      <c r="AA16" s="1" t="b">
        <f t="shared" si="4"/>
        <v>0</v>
      </c>
      <c r="AB16" s="1" t="b">
        <f t="shared" si="5"/>
        <v>0</v>
      </c>
      <c r="AC16" s="1" t="b">
        <f t="shared" si="6"/>
        <v>0</v>
      </c>
      <c r="AD16" s="1" t="b">
        <f t="shared" si="7"/>
        <v>0</v>
      </c>
      <c r="AF16" s="4"/>
      <c r="AG16" s="4"/>
      <c r="AH16" s="4"/>
      <c r="AI16" s="4"/>
      <c r="AJ16" s="4"/>
      <c r="AK16" s="4"/>
      <c r="AL16" s="4"/>
    </row>
    <row r="17" spans="1:38">
      <c r="A17" s="68">
        <v>15</v>
      </c>
      <c r="B17" s="68" t="s">
        <v>263</v>
      </c>
      <c r="C17" s="76">
        <v>5</v>
      </c>
      <c r="D17" s="76">
        <v>1</v>
      </c>
      <c r="E17" s="68" t="s">
        <v>75</v>
      </c>
      <c r="F17" s="68" t="s">
        <v>75</v>
      </c>
      <c r="G17" s="68" t="s">
        <v>75</v>
      </c>
      <c r="H17" s="145" t="s">
        <v>1068</v>
      </c>
      <c r="I17" s="145" t="s">
        <v>15</v>
      </c>
      <c r="J17" s="60">
        <v>15</v>
      </c>
      <c r="K17" s="60" t="s">
        <v>263</v>
      </c>
      <c r="L17" s="73">
        <v>5</v>
      </c>
      <c r="M17" s="73">
        <v>1</v>
      </c>
      <c r="N17" s="60" t="s">
        <v>75</v>
      </c>
      <c r="O17" s="60" t="s">
        <v>75</v>
      </c>
      <c r="P17" s="60" t="s">
        <v>75</v>
      </c>
      <c r="R17" s="32" t="s">
        <v>366</v>
      </c>
      <c r="S17" s="33" t="s">
        <v>55</v>
      </c>
      <c r="T17" s="33" t="s">
        <v>367</v>
      </c>
      <c r="U17" s="33" t="str">
        <f t="shared" si="8"/>
        <v>15 , '判定済照会（連動）' , 5 , 1 , NULL , NULL , NULL</v>
      </c>
      <c r="V17" s="34" t="s">
        <v>368</v>
      </c>
      <c r="X17" s="1" t="b">
        <f t="shared" si="1"/>
        <v>0</v>
      </c>
      <c r="Y17" s="1" t="b">
        <f t="shared" si="2"/>
        <v>0</v>
      </c>
      <c r="Z17" s="1" t="b">
        <f t="shared" si="3"/>
        <v>0</v>
      </c>
      <c r="AA17" s="1" t="b">
        <f t="shared" si="4"/>
        <v>0</v>
      </c>
      <c r="AB17" s="1" t="b">
        <f t="shared" si="5"/>
        <v>0</v>
      </c>
      <c r="AC17" s="1" t="b">
        <f t="shared" si="6"/>
        <v>0</v>
      </c>
      <c r="AD17" s="1" t="b">
        <f t="shared" si="7"/>
        <v>0</v>
      </c>
      <c r="AF17" s="4"/>
      <c r="AG17" s="4"/>
      <c r="AH17" s="4"/>
      <c r="AI17" s="4"/>
      <c r="AJ17" s="4"/>
      <c r="AK17" s="4"/>
      <c r="AL17" s="4"/>
    </row>
    <row r="18" spans="1:38">
      <c r="A18" s="77">
        <v>16</v>
      </c>
      <c r="B18" s="77" t="s">
        <v>305</v>
      </c>
      <c r="C18" s="77">
        <v>2</v>
      </c>
      <c r="D18" s="77">
        <v>1</v>
      </c>
      <c r="E18" s="77" t="s">
        <v>75</v>
      </c>
      <c r="F18" s="77" t="s">
        <v>75</v>
      </c>
      <c r="G18" s="77" t="s">
        <v>75</v>
      </c>
      <c r="H18" s="160" t="s">
        <v>1132</v>
      </c>
      <c r="I18" s="160" t="s">
        <v>15</v>
      </c>
      <c r="J18" s="70"/>
      <c r="K18" s="77"/>
      <c r="L18" s="77"/>
      <c r="M18" s="77"/>
      <c r="N18" s="77"/>
      <c r="O18" s="77"/>
      <c r="P18" s="77"/>
      <c r="Q18" s="161" t="s">
        <v>1121</v>
      </c>
      <c r="R18" s="1" t="s">
        <v>208</v>
      </c>
      <c r="S18" s="34" t="s">
        <v>55</v>
      </c>
      <c r="T18" s="34" t="s">
        <v>206</v>
      </c>
      <c r="U18" s="34" t="str">
        <f t="shared" ref="U18:U37" si="9">J18&amp;" , "&amp;"'"&amp;K18&amp;"'"&amp;" , "&amp;L18&amp;" , "&amp;M18&amp;" , "&amp;N18&amp;" , "&amp;O18&amp;" , "&amp;P18</f>
        <v xml:space="preserve"> , '' ,  ,  ,  ,  , </v>
      </c>
      <c r="V18" s="34" t="s">
        <v>207</v>
      </c>
      <c r="W18" s="34"/>
      <c r="X18" s="34" t="str">
        <f t="shared" si="1"/>
        <v/>
      </c>
      <c r="Y18" s="34" t="str">
        <f t="shared" si="2"/>
        <v/>
      </c>
      <c r="Z18" s="34" t="str">
        <f t="shared" si="3"/>
        <v/>
      </c>
      <c r="AA18" s="34" t="str">
        <f t="shared" si="4"/>
        <v/>
      </c>
      <c r="AB18" s="34" t="str">
        <f t="shared" si="5"/>
        <v/>
      </c>
      <c r="AC18" s="34" t="str">
        <f t="shared" si="6"/>
        <v/>
      </c>
      <c r="AD18" s="34" t="str">
        <f t="shared" si="7"/>
        <v/>
      </c>
      <c r="AF18" s="4"/>
      <c r="AG18" s="4"/>
      <c r="AH18" s="4"/>
      <c r="AI18" s="4"/>
      <c r="AJ18" s="4"/>
      <c r="AK18" s="4"/>
      <c r="AL18" s="4"/>
    </row>
    <row r="19" spans="1:38">
      <c r="A19" s="78">
        <v>17</v>
      </c>
      <c r="B19" s="60" t="s">
        <v>2165</v>
      </c>
      <c r="C19" s="73">
        <v>3</v>
      </c>
      <c r="D19" s="73">
        <v>1</v>
      </c>
      <c r="E19" s="60" t="s">
        <v>75</v>
      </c>
      <c r="F19" s="60" t="s">
        <v>75</v>
      </c>
      <c r="G19" s="60" t="s">
        <v>75</v>
      </c>
      <c r="H19" s="145" t="s">
        <v>1068</v>
      </c>
      <c r="I19" s="145" t="s">
        <v>15</v>
      </c>
      <c r="J19" s="60">
        <v>17</v>
      </c>
      <c r="K19" s="60" t="s">
        <v>2165</v>
      </c>
      <c r="L19" s="73">
        <v>3</v>
      </c>
      <c r="M19" s="73">
        <v>1</v>
      </c>
      <c r="N19" s="60" t="s">
        <v>75</v>
      </c>
      <c r="O19" s="60" t="s">
        <v>75</v>
      </c>
      <c r="P19" s="60" t="s">
        <v>75</v>
      </c>
      <c r="R19" s="32" t="s">
        <v>208</v>
      </c>
      <c r="S19" s="33" t="s">
        <v>55</v>
      </c>
      <c r="T19" s="33" t="s">
        <v>206</v>
      </c>
      <c r="U19" s="33" t="str">
        <f t="shared" si="9"/>
        <v>17 , 'URL連携フィルタリング' , 3 , 1 , NULL , NULL , NULL</v>
      </c>
      <c r="V19" s="34" t="s">
        <v>207</v>
      </c>
      <c r="X19" s="1" t="b">
        <f t="shared" si="1"/>
        <v>0</v>
      </c>
      <c r="Y19" s="1" t="b">
        <f t="shared" si="2"/>
        <v>0</v>
      </c>
      <c r="Z19" s="1" t="b">
        <f t="shared" si="3"/>
        <v>0</v>
      </c>
      <c r="AA19" s="1" t="b">
        <f t="shared" si="4"/>
        <v>0</v>
      </c>
      <c r="AB19" s="1" t="b">
        <f t="shared" si="5"/>
        <v>0</v>
      </c>
      <c r="AC19" s="1" t="b">
        <f t="shared" si="6"/>
        <v>0</v>
      </c>
      <c r="AD19" s="1" t="b">
        <f t="shared" si="7"/>
        <v>0</v>
      </c>
      <c r="AF19" s="4"/>
      <c r="AG19" s="4"/>
      <c r="AH19" s="4"/>
      <c r="AI19" s="4"/>
      <c r="AJ19" s="4"/>
      <c r="AK19" s="4"/>
      <c r="AL19" s="4"/>
    </row>
    <row r="20" spans="1:38">
      <c r="A20" s="77">
        <v>18</v>
      </c>
      <c r="B20" s="77" t="s">
        <v>468</v>
      </c>
      <c r="C20" s="77">
        <v>3</v>
      </c>
      <c r="D20" s="77">
        <v>1</v>
      </c>
      <c r="E20" s="77" t="s">
        <v>75</v>
      </c>
      <c r="F20" s="77" t="s">
        <v>75</v>
      </c>
      <c r="G20" s="77" t="s">
        <v>75</v>
      </c>
      <c r="H20" s="160" t="s">
        <v>1132</v>
      </c>
      <c r="I20" s="160" t="s">
        <v>15</v>
      </c>
      <c r="J20" s="70"/>
      <c r="K20" s="77"/>
      <c r="L20" s="77"/>
      <c r="M20" s="77"/>
      <c r="N20" s="77"/>
      <c r="O20" s="77"/>
      <c r="P20" s="77"/>
      <c r="Q20" s="161" t="s">
        <v>1120</v>
      </c>
      <c r="R20" s="32" t="s">
        <v>208</v>
      </c>
      <c r="S20" s="33" t="s">
        <v>55</v>
      </c>
      <c r="T20" s="33" t="s">
        <v>206</v>
      </c>
      <c r="U20" s="33" t="str">
        <f t="shared" ref="U20:U25" si="10">J20&amp;" , "&amp;"'"&amp;K20&amp;"'"&amp;" , "&amp;L20&amp;" , "&amp;M20&amp;" , "&amp;N20&amp;" , "&amp;O20&amp;" , "&amp;P20</f>
        <v xml:space="preserve"> , '' ,  ,  ,  ,  , </v>
      </c>
      <c r="V20" s="34" t="s">
        <v>207</v>
      </c>
      <c r="X20" s="1" t="str">
        <f t="shared" si="1"/>
        <v/>
      </c>
      <c r="Y20" s="1" t="str">
        <f t="shared" si="2"/>
        <v/>
      </c>
      <c r="Z20" s="1" t="str">
        <f t="shared" si="3"/>
        <v/>
      </c>
      <c r="AA20" s="1" t="str">
        <f t="shared" si="4"/>
        <v/>
      </c>
      <c r="AB20" s="1" t="str">
        <f t="shared" si="5"/>
        <v/>
      </c>
      <c r="AC20" s="1" t="str">
        <f t="shared" si="6"/>
        <v/>
      </c>
      <c r="AD20" s="1" t="str">
        <f t="shared" si="7"/>
        <v/>
      </c>
      <c r="AF20" s="4"/>
      <c r="AG20" s="4"/>
      <c r="AH20" s="4"/>
      <c r="AI20" s="4"/>
      <c r="AJ20" s="4"/>
      <c r="AK20" s="4"/>
      <c r="AL20" s="4"/>
    </row>
    <row r="21" spans="1:38">
      <c r="A21" s="77">
        <v>19</v>
      </c>
      <c r="B21" s="77" t="s">
        <v>469</v>
      </c>
      <c r="C21" s="77">
        <v>3</v>
      </c>
      <c r="D21" s="77">
        <v>1</v>
      </c>
      <c r="E21" s="77" t="s">
        <v>75</v>
      </c>
      <c r="F21" s="77" t="s">
        <v>75</v>
      </c>
      <c r="G21" s="77" t="s">
        <v>75</v>
      </c>
      <c r="H21" s="160" t="s">
        <v>1132</v>
      </c>
      <c r="I21" s="160" t="s">
        <v>15</v>
      </c>
      <c r="J21" s="70"/>
      <c r="K21" s="77"/>
      <c r="L21" s="77"/>
      <c r="M21" s="77"/>
      <c r="N21" s="77"/>
      <c r="O21" s="77"/>
      <c r="P21" s="77"/>
      <c r="Q21" s="161" t="s">
        <v>1120</v>
      </c>
      <c r="R21" s="32" t="s">
        <v>208</v>
      </c>
      <c r="S21" s="33" t="s">
        <v>55</v>
      </c>
      <c r="T21" s="33" t="s">
        <v>206</v>
      </c>
      <c r="U21" s="33" t="str">
        <f t="shared" si="10"/>
        <v xml:space="preserve"> , '' ,  ,  ,  ,  , </v>
      </c>
      <c r="V21" s="34" t="s">
        <v>207</v>
      </c>
      <c r="X21" s="1" t="str">
        <f t="shared" si="1"/>
        <v/>
      </c>
      <c r="Y21" s="1" t="str">
        <f t="shared" si="2"/>
        <v/>
      </c>
      <c r="Z21" s="1" t="str">
        <f t="shared" si="3"/>
        <v/>
      </c>
      <c r="AA21" s="1" t="str">
        <f t="shared" si="4"/>
        <v/>
      </c>
      <c r="AB21" s="1" t="str">
        <f t="shared" si="5"/>
        <v/>
      </c>
      <c r="AC21" s="1" t="str">
        <f t="shared" si="6"/>
        <v/>
      </c>
      <c r="AD21" s="1" t="str">
        <f t="shared" si="7"/>
        <v/>
      </c>
      <c r="AF21" s="4"/>
      <c r="AG21" s="4"/>
      <c r="AH21" s="4"/>
      <c r="AI21" s="4"/>
      <c r="AJ21" s="4"/>
      <c r="AK21" s="4"/>
      <c r="AL21" s="4"/>
    </row>
    <row r="22" spans="1:38">
      <c r="A22" s="60">
        <v>20</v>
      </c>
      <c r="B22" s="60" t="s">
        <v>476</v>
      </c>
      <c r="C22" s="73">
        <v>5</v>
      </c>
      <c r="D22" s="73">
        <v>1</v>
      </c>
      <c r="E22" s="60" t="s">
        <v>75</v>
      </c>
      <c r="F22" s="60" t="s">
        <v>75</v>
      </c>
      <c r="G22" s="60" t="s">
        <v>75</v>
      </c>
      <c r="H22" s="145" t="s">
        <v>1068</v>
      </c>
      <c r="I22" s="145" t="s">
        <v>15</v>
      </c>
      <c r="J22" s="60">
        <v>20</v>
      </c>
      <c r="K22" s="60" t="s">
        <v>443</v>
      </c>
      <c r="L22" s="73">
        <v>5</v>
      </c>
      <c r="M22" s="73">
        <v>1</v>
      </c>
      <c r="N22" s="60" t="s">
        <v>75</v>
      </c>
      <c r="O22" s="60" t="s">
        <v>75</v>
      </c>
      <c r="P22" s="60" t="s">
        <v>75</v>
      </c>
      <c r="R22" s="32" t="s">
        <v>208</v>
      </c>
      <c r="S22" s="33" t="s">
        <v>55</v>
      </c>
      <c r="T22" s="33" t="s">
        <v>206</v>
      </c>
      <c r="U22" s="33" t="str">
        <f t="shared" si="10"/>
        <v>20 , 'SOAPフィルタリング' , 5 , 1 , NULL , NULL , NULL</v>
      </c>
      <c r="V22" s="34" t="s">
        <v>207</v>
      </c>
      <c r="X22" s="1" t="b">
        <f t="shared" si="1"/>
        <v>0</v>
      </c>
      <c r="Y22" s="1" t="b">
        <f t="shared" si="2"/>
        <v>0</v>
      </c>
      <c r="Z22" s="1" t="b">
        <f t="shared" si="3"/>
        <v>0</v>
      </c>
      <c r="AA22" s="1" t="b">
        <f t="shared" si="4"/>
        <v>0</v>
      </c>
      <c r="AB22" s="1" t="b">
        <f t="shared" si="5"/>
        <v>0</v>
      </c>
      <c r="AC22" s="1" t="b">
        <f t="shared" si="6"/>
        <v>0</v>
      </c>
      <c r="AD22" s="1" t="b">
        <f t="shared" si="7"/>
        <v>0</v>
      </c>
      <c r="AF22" s="4"/>
      <c r="AG22" s="4"/>
      <c r="AH22" s="4"/>
      <c r="AI22" s="4"/>
      <c r="AJ22" s="4"/>
      <c r="AK22" s="4"/>
      <c r="AL22" s="4"/>
    </row>
    <row r="23" spans="1:38">
      <c r="A23" s="70">
        <v>21</v>
      </c>
      <c r="B23" s="70" t="s">
        <v>465</v>
      </c>
      <c r="C23" s="79">
        <v>2</v>
      </c>
      <c r="D23" s="79">
        <v>1</v>
      </c>
      <c r="E23" s="70" t="s">
        <v>75</v>
      </c>
      <c r="F23" s="70" t="s">
        <v>75</v>
      </c>
      <c r="G23" s="70" t="s">
        <v>75</v>
      </c>
      <c r="H23" s="160" t="s">
        <v>1132</v>
      </c>
      <c r="I23" s="160" t="s">
        <v>15</v>
      </c>
      <c r="J23" s="70"/>
      <c r="K23" s="70"/>
      <c r="L23" s="79"/>
      <c r="M23" s="79"/>
      <c r="N23" s="70"/>
      <c r="O23" s="70"/>
      <c r="P23" s="70"/>
      <c r="Q23" s="161" t="s">
        <v>1120</v>
      </c>
      <c r="R23" s="32" t="s">
        <v>208</v>
      </c>
      <c r="S23" s="33" t="s">
        <v>55</v>
      </c>
      <c r="T23" s="33" t="s">
        <v>206</v>
      </c>
      <c r="U23" s="33" t="str">
        <f t="shared" si="10"/>
        <v xml:space="preserve"> , '' ,  ,  ,  ,  , </v>
      </c>
      <c r="V23" s="34" t="s">
        <v>207</v>
      </c>
      <c r="X23" s="1" t="str">
        <f t="shared" si="1"/>
        <v/>
      </c>
      <c r="Y23" s="1" t="str">
        <f t="shared" si="2"/>
        <v/>
      </c>
      <c r="Z23" s="1" t="str">
        <f t="shared" si="3"/>
        <v/>
      </c>
      <c r="AA23" s="1" t="str">
        <f t="shared" si="4"/>
        <v/>
      </c>
      <c r="AB23" s="1" t="str">
        <f t="shared" si="5"/>
        <v/>
      </c>
      <c r="AC23" s="1" t="str">
        <f t="shared" si="6"/>
        <v/>
      </c>
      <c r="AD23" s="1" t="str">
        <f t="shared" si="7"/>
        <v/>
      </c>
      <c r="AF23" s="4"/>
      <c r="AG23" s="4"/>
      <c r="AH23" s="4"/>
      <c r="AI23" s="4"/>
      <c r="AJ23" s="4"/>
      <c r="AK23" s="4"/>
      <c r="AL23" s="4"/>
    </row>
    <row r="24" spans="1:38">
      <c r="A24" s="70">
        <v>22</v>
      </c>
      <c r="B24" s="70" t="s">
        <v>722</v>
      </c>
      <c r="C24" s="79">
        <v>2</v>
      </c>
      <c r="D24" s="79">
        <v>1</v>
      </c>
      <c r="E24" s="70" t="s">
        <v>75</v>
      </c>
      <c r="F24" s="70" t="s">
        <v>75</v>
      </c>
      <c r="G24" s="70" t="s">
        <v>75</v>
      </c>
      <c r="H24" s="160" t="s">
        <v>1132</v>
      </c>
      <c r="I24" s="160" t="s">
        <v>15</v>
      </c>
      <c r="J24" s="70"/>
      <c r="K24" s="70"/>
      <c r="L24" s="79"/>
      <c r="M24" s="79"/>
      <c r="N24" s="70"/>
      <c r="O24" s="70"/>
      <c r="P24" s="70"/>
      <c r="Q24" s="161" t="s">
        <v>1120</v>
      </c>
      <c r="R24" s="32" t="s">
        <v>208</v>
      </c>
      <c r="S24" s="33" t="s">
        <v>55</v>
      </c>
      <c r="T24" s="33" t="s">
        <v>206</v>
      </c>
      <c r="U24" s="33" t="str">
        <f t="shared" si="10"/>
        <v xml:space="preserve"> , '' ,  ,  ,  ,  , </v>
      </c>
      <c r="V24" s="34" t="s">
        <v>207</v>
      </c>
      <c r="X24" s="1" t="str">
        <f t="shared" ref="X24:AD25" si="11">IF(J24="","",EXACT(J24,AF24))</f>
        <v/>
      </c>
      <c r="Y24" s="1" t="str">
        <f t="shared" si="11"/>
        <v/>
      </c>
      <c r="Z24" s="1" t="str">
        <f t="shared" si="11"/>
        <v/>
      </c>
      <c r="AA24" s="1" t="str">
        <f t="shared" si="11"/>
        <v/>
      </c>
      <c r="AB24" s="1" t="str">
        <f t="shared" si="11"/>
        <v/>
      </c>
      <c r="AC24" s="1" t="str">
        <f t="shared" si="11"/>
        <v/>
      </c>
      <c r="AD24" s="1" t="str">
        <f t="shared" si="11"/>
        <v/>
      </c>
      <c r="AF24" s="4"/>
      <c r="AG24" s="4"/>
      <c r="AH24" s="4"/>
      <c r="AI24" s="4"/>
      <c r="AJ24" s="4"/>
      <c r="AK24" s="4"/>
      <c r="AL24" s="4"/>
    </row>
    <row r="25" spans="1:38">
      <c r="A25" s="70">
        <v>23</v>
      </c>
      <c r="B25" s="70" t="s">
        <v>723</v>
      </c>
      <c r="C25" s="79">
        <v>5</v>
      </c>
      <c r="D25" s="79">
        <v>1</v>
      </c>
      <c r="E25" s="70" t="s">
        <v>75</v>
      </c>
      <c r="F25" s="70" t="s">
        <v>75</v>
      </c>
      <c r="G25" s="70" t="s">
        <v>75</v>
      </c>
      <c r="H25" s="160" t="s">
        <v>1132</v>
      </c>
      <c r="I25" s="160" t="s">
        <v>15</v>
      </c>
      <c r="J25" s="70"/>
      <c r="K25" s="70"/>
      <c r="L25" s="79"/>
      <c r="M25" s="79"/>
      <c r="N25" s="70"/>
      <c r="O25" s="70"/>
      <c r="P25" s="70"/>
      <c r="Q25" s="161" t="s">
        <v>1120</v>
      </c>
      <c r="R25" s="32" t="s">
        <v>208</v>
      </c>
      <c r="S25" s="33" t="s">
        <v>55</v>
      </c>
      <c r="T25" s="33" t="s">
        <v>206</v>
      </c>
      <c r="U25" s="33" t="str">
        <f t="shared" si="10"/>
        <v xml:space="preserve"> , '' ,  ,  ,  ,  , </v>
      </c>
      <c r="V25" s="34" t="s">
        <v>207</v>
      </c>
      <c r="X25" s="1" t="str">
        <f t="shared" si="11"/>
        <v/>
      </c>
      <c r="Y25" s="1" t="str">
        <f t="shared" si="11"/>
        <v/>
      </c>
      <c r="Z25" s="1" t="str">
        <f t="shared" si="11"/>
        <v/>
      </c>
      <c r="AA25" s="1" t="str">
        <f t="shared" si="11"/>
        <v/>
      </c>
      <c r="AB25" s="1" t="str">
        <f t="shared" si="11"/>
        <v/>
      </c>
      <c r="AC25" s="1" t="str">
        <f t="shared" si="11"/>
        <v/>
      </c>
      <c r="AD25" s="1" t="str">
        <f t="shared" si="11"/>
        <v/>
      </c>
      <c r="AF25" s="4"/>
      <c r="AG25" s="4"/>
      <c r="AH25" s="4"/>
      <c r="AI25" s="4"/>
      <c r="AJ25" s="4"/>
      <c r="AK25" s="4"/>
      <c r="AL25" s="4"/>
    </row>
    <row r="26" spans="1:38">
      <c r="A26" s="78">
        <v>24</v>
      </c>
      <c r="B26" s="78" t="s">
        <v>827</v>
      </c>
      <c r="C26" s="78">
        <v>6</v>
      </c>
      <c r="D26" s="78">
        <v>1</v>
      </c>
      <c r="E26" s="78" t="s">
        <v>75</v>
      </c>
      <c r="F26" s="78" t="s">
        <v>75</v>
      </c>
      <c r="G26" s="78" t="s">
        <v>75</v>
      </c>
      <c r="H26" s="145" t="s">
        <v>1068</v>
      </c>
      <c r="I26" s="145" t="s">
        <v>15</v>
      </c>
      <c r="J26" s="60">
        <v>24</v>
      </c>
      <c r="K26" s="78" t="s">
        <v>827</v>
      </c>
      <c r="L26" s="78">
        <v>6</v>
      </c>
      <c r="M26" s="78">
        <v>1</v>
      </c>
      <c r="N26" s="78" t="s">
        <v>75</v>
      </c>
      <c r="O26" s="78" t="s">
        <v>75</v>
      </c>
      <c r="P26" s="78" t="s">
        <v>75</v>
      </c>
      <c r="R26" s="32" t="s">
        <v>208</v>
      </c>
      <c r="S26" s="33" t="s">
        <v>55</v>
      </c>
      <c r="T26" s="33" t="s">
        <v>206</v>
      </c>
      <c r="U26" s="33" t="str">
        <f t="shared" si="9"/>
        <v>24 , 'シミュレーション予約' , 6 , 1 , NULL , NULL , NULL</v>
      </c>
      <c r="V26" s="34" t="s">
        <v>207</v>
      </c>
      <c r="X26" s="1" t="b">
        <f t="shared" si="1"/>
        <v>0</v>
      </c>
      <c r="Y26" s="1" t="b">
        <f t="shared" si="2"/>
        <v>0</v>
      </c>
      <c r="Z26" s="1" t="b">
        <f t="shared" si="3"/>
        <v>0</v>
      </c>
      <c r="AA26" s="1" t="b">
        <f t="shared" si="4"/>
        <v>0</v>
      </c>
      <c r="AB26" s="1" t="b">
        <f t="shared" si="5"/>
        <v>0</v>
      </c>
      <c r="AC26" s="1" t="b">
        <f t="shared" si="6"/>
        <v>0</v>
      </c>
      <c r="AD26" s="1" t="b">
        <f t="shared" si="7"/>
        <v>0</v>
      </c>
      <c r="AF26" s="4"/>
      <c r="AG26" s="4"/>
      <c r="AH26" s="4"/>
      <c r="AI26" s="4"/>
      <c r="AJ26" s="4"/>
      <c r="AK26" s="4"/>
      <c r="AL26" s="4"/>
    </row>
    <row r="27" spans="1:38">
      <c r="A27" s="60">
        <v>25</v>
      </c>
      <c r="B27" s="60" t="s">
        <v>828</v>
      </c>
      <c r="C27" s="73">
        <v>6</v>
      </c>
      <c r="D27" s="73">
        <v>1</v>
      </c>
      <c r="E27" s="60" t="s">
        <v>75</v>
      </c>
      <c r="F27" s="60" t="s">
        <v>75</v>
      </c>
      <c r="G27" s="60" t="s">
        <v>75</v>
      </c>
      <c r="H27" s="145" t="s">
        <v>1068</v>
      </c>
      <c r="I27" s="145" t="s">
        <v>15</v>
      </c>
      <c r="J27" s="60">
        <v>25</v>
      </c>
      <c r="K27" s="60" t="s">
        <v>828</v>
      </c>
      <c r="L27" s="73">
        <v>6</v>
      </c>
      <c r="M27" s="73">
        <v>1</v>
      </c>
      <c r="N27" s="60" t="s">
        <v>75</v>
      </c>
      <c r="O27" s="60" t="s">
        <v>75</v>
      </c>
      <c r="P27" s="60" t="s">
        <v>75</v>
      </c>
      <c r="R27" s="32" t="s">
        <v>208</v>
      </c>
      <c r="S27" s="33" t="s">
        <v>55</v>
      </c>
      <c r="T27" s="33" t="s">
        <v>206</v>
      </c>
      <c r="U27" s="33" t="str">
        <f t="shared" si="9"/>
        <v>25 , 'シミュレーション結果確認' , 6 , 1 , NULL , NULL , NULL</v>
      </c>
      <c r="V27" s="34" t="s">
        <v>207</v>
      </c>
      <c r="X27" s="1" t="b">
        <f t="shared" si="1"/>
        <v>0</v>
      </c>
      <c r="Y27" s="1" t="b">
        <f t="shared" si="2"/>
        <v>0</v>
      </c>
      <c r="Z27" s="1" t="b">
        <f t="shared" si="3"/>
        <v>0</v>
      </c>
      <c r="AA27" s="1" t="b">
        <f t="shared" si="4"/>
        <v>0</v>
      </c>
      <c r="AB27" s="1" t="b">
        <f t="shared" si="5"/>
        <v>0</v>
      </c>
      <c r="AC27" s="1" t="b">
        <f t="shared" si="6"/>
        <v>0</v>
      </c>
      <c r="AD27" s="1" t="b">
        <f t="shared" si="7"/>
        <v>0</v>
      </c>
      <c r="AF27" s="4"/>
      <c r="AG27" s="4"/>
      <c r="AH27" s="4"/>
      <c r="AI27" s="4"/>
      <c r="AJ27" s="4"/>
      <c r="AK27" s="4"/>
      <c r="AL27" s="4"/>
    </row>
    <row r="28" spans="1:38">
      <c r="A28" s="70">
        <v>26</v>
      </c>
      <c r="B28" s="70" t="s">
        <v>563</v>
      </c>
      <c r="C28" s="79">
        <v>6</v>
      </c>
      <c r="D28" s="79">
        <v>1</v>
      </c>
      <c r="E28" s="70" t="s">
        <v>75</v>
      </c>
      <c r="F28" s="70" t="s">
        <v>75</v>
      </c>
      <c r="G28" s="70" t="s">
        <v>75</v>
      </c>
      <c r="H28" s="160" t="s">
        <v>1132</v>
      </c>
      <c r="I28" s="160" t="s">
        <v>15</v>
      </c>
      <c r="J28" s="70"/>
      <c r="K28" s="70"/>
      <c r="L28" s="79"/>
      <c r="M28" s="79"/>
      <c r="N28" s="70"/>
      <c r="O28" s="70"/>
      <c r="P28" s="70"/>
      <c r="Q28" s="161" t="s">
        <v>1121</v>
      </c>
      <c r="R28" s="32" t="s">
        <v>208</v>
      </c>
      <c r="S28" s="33" t="s">
        <v>55</v>
      </c>
      <c r="T28" s="33" t="s">
        <v>206</v>
      </c>
      <c r="U28" s="33" t="str">
        <f t="shared" si="9"/>
        <v xml:space="preserve"> , '' ,  ,  ,  ,  , </v>
      </c>
      <c r="V28" s="34" t="s">
        <v>207</v>
      </c>
      <c r="X28" s="1" t="str">
        <f t="shared" si="1"/>
        <v/>
      </c>
      <c r="Y28" s="1" t="str">
        <f t="shared" si="2"/>
        <v/>
      </c>
      <c r="Z28" s="1" t="str">
        <f t="shared" si="3"/>
        <v/>
      </c>
      <c r="AA28" s="1" t="str">
        <f t="shared" si="4"/>
        <v/>
      </c>
      <c r="AB28" s="1" t="str">
        <f t="shared" si="5"/>
        <v/>
      </c>
      <c r="AC28" s="1" t="str">
        <f t="shared" si="6"/>
        <v/>
      </c>
      <c r="AD28" s="1" t="str">
        <f t="shared" si="7"/>
        <v/>
      </c>
      <c r="AF28" s="1"/>
      <c r="AG28" s="1"/>
      <c r="AH28" s="1"/>
      <c r="AI28" s="1"/>
      <c r="AJ28" s="1"/>
      <c r="AK28" s="1"/>
      <c r="AL28" s="1"/>
    </row>
    <row r="29" spans="1:38">
      <c r="A29" s="60">
        <v>27</v>
      </c>
      <c r="B29" s="60" t="s">
        <v>2171</v>
      </c>
      <c r="C29" s="73">
        <v>4</v>
      </c>
      <c r="D29" s="73">
        <v>1</v>
      </c>
      <c r="E29" s="60" t="s">
        <v>75</v>
      </c>
      <c r="F29" s="60" t="s">
        <v>75</v>
      </c>
      <c r="G29" s="60" t="s">
        <v>75</v>
      </c>
      <c r="H29" s="145" t="s">
        <v>1068</v>
      </c>
      <c r="I29" s="145" t="s">
        <v>15</v>
      </c>
      <c r="J29" s="60">
        <v>27</v>
      </c>
      <c r="K29" s="60" t="s">
        <v>2171</v>
      </c>
      <c r="L29" s="73">
        <v>4</v>
      </c>
      <c r="M29" s="73">
        <v>1</v>
      </c>
      <c r="N29" s="60" t="s">
        <v>75</v>
      </c>
      <c r="O29" s="60" t="s">
        <v>75</v>
      </c>
      <c r="P29" s="60" t="s">
        <v>75</v>
      </c>
      <c r="R29" s="32" t="s">
        <v>208</v>
      </c>
      <c r="S29" s="33" t="s">
        <v>55</v>
      </c>
      <c r="T29" s="33" t="s">
        <v>206</v>
      </c>
      <c r="U29" s="33" t="str">
        <f t="shared" si="9"/>
        <v>27 , '検索対象者一覧アップロード' , 4 , 1 , NULL , NULL , NULL</v>
      </c>
      <c r="V29" s="34" t="s">
        <v>207</v>
      </c>
      <c r="X29" s="1" t="b">
        <f t="shared" si="1"/>
        <v>0</v>
      </c>
      <c r="Y29" s="1" t="b">
        <f t="shared" si="2"/>
        <v>0</v>
      </c>
      <c r="Z29" s="1" t="b">
        <f t="shared" si="3"/>
        <v>0</v>
      </c>
      <c r="AA29" s="1" t="b">
        <f t="shared" si="4"/>
        <v>0</v>
      </c>
      <c r="AB29" s="1" t="b">
        <f t="shared" si="5"/>
        <v>0</v>
      </c>
      <c r="AC29" s="1" t="b">
        <f t="shared" si="6"/>
        <v>0</v>
      </c>
      <c r="AD29" s="1" t="b">
        <f t="shared" si="7"/>
        <v>0</v>
      </c>
      <c r="AF29" s="1"/>
      <c r="AG29" s="1"/>
      <c r="AH29" s="1"/>
      <c r="AI29" s="1"/>
      <c r="AJ29" s="1"/>
      <c r="AK29" s="1"/>
      <c r="AL29" s="1"/>
    </row>
    <row r="30" spans="1:38">
      <c r="A30" s="60">
        <v>28</v>
      </c>
      <c r="B30" s="60" t="s">
        <v>811</v>
      </c>
      <c r="C30" s="73">
        <v>7</v>
      </c>
      <c r="D30" s="73">
        <v>1</v>
      </c>
      <c r="E30" s="60" t="s">
        <v>75</v>
      </c>
      <c r="F30" s="60" t="s">
        <v>75</v>
      </c>
      <c r="G30" s="60" t="s">
        <v>75</v>
      </c>
      <c r="H30" s="145" t="s">
        <v>1068</v>
      </c>
      <c r="I30" s="145" t="s">
        <v>15</v>
      </c>
      <c r="J30" s="60">
        <v>28</v>
      </c>
      <c r="K30" s="60" t="s">
        <v>811</v>
      </c>
      <c r="L30" s="73">
        <v>7</v>
      </c>
      <c r="M30" s="73">
        <v>1</v>
      </c>
      <c r="N30" s="60" t="s">
        <v>75</v>
      </c>
      <c r="O30" s="60" t="s">
        <v>75</v>
      </c>
      <c r="P30" s="60" t="s">
        <v>75</v>
      </c>
      <c r="R30" s="32" t="s">
        <v>208</v>
      </c>
      <c r="S30" s="33" t="s">
        <v>55</v>
      </c>
      <c r="T30" s="33" t="s">
        <v>206</v>
      </c>
      <c r="U30" s="33" t="str">
        <f t="shared" si="9"/>
        <v>28 , '登録済リスト参照' , 7 , 1 , NULL , NULL , NULL</v>
      </c>
      <c r="V30" s="34" t="s">
        <v>207</v>
      </c>
      <c r="X30" s="1" t="b">
        <f t="shared" si="1"/>
        <v>0</v>
      </c>
      <c r="Y30" s="1" t="b">
        <f t="shared" si="2"/>
        <v>0</v>
      </c>
      <c r="Z30" s="1" t="b">
        <f t="shared" si="3"/>
        <v>0</v>
      </c>
      <c r="AA30" s="1" t="b">
        <f t="shared" si="4"/>
        <v>0</v>
      </c>
      <c r="AB30" s="1" t="b">
        <f t="shared" si="5"/>
        <v>0</v>
      </c>
      <c r="AC30" s="1" t="b">
        <f t="shared" si="6"/>
        <v>0</v>
      </c>
      <c r="AD30" s="1" t="b">
        <f t="shared" si="7"/>
        <v>0</v>
      </c>
      <c r="AF30" s="1"/>
      <c r="AG30" s="1"/>
      <c r="AH30" s="1"/>
      <c r="AI30" s="1"/>
      <c r="AJ30" s="1"/>
      <c r="AK30" s="1"/>
      <c r="AL30" s="1"/>
    </row>
    <row r="31" spans="1:38">
      <c r="A31" s="70">
        <v>29</v>
      </c>
      <c r="B31" s="70" t="s">
        <v>564</v>
      </c>
      <c r="C31" s="79">
        <v>7</v>
      </c>
      <c r="D31" s="79">
        <v>1</v>
      </c>
      <c r="E31" s="70" t="s">
        <v>75</v>
      </c>
      <c r="F31" s="70" t="s">
        <v>75</v>
      </c>
      <c r="G31" s="70" t="s">
        <v>75</v>
      </c>
      <c r="H31" s="160" t="s">
        <v>1132</v>
      </c>
      <c r="I31" s="160" t="s">
        <v>15</v>
      </c>
      <c r="J31" s="70"/>
      <c r="K31" s="70"/>
      <c r="L31" s="79"/>
      <c r="M31" s="79"/>
      <c r="N31" s="70"/>
      <c r="O31" s="70"/>
      <c r="P31" s="70"/>
      <c r="Q31" s="161" t="s">
        <v>1121</v>
      </c>
      <c r="R31" s="32" t="s">
        <v>208</v>
      </c>
      <c r="S31" s="33" t="s">
        <v>55</v>
      </c>
      <c r="T31" s="33" t="s">
        <v>206</v>
      </c>
      <c r="U31" s="33" t="str">
        <f t="shared" si="9"/>
        <v xml:space="preserve"> , '' ,  ,  ,  ,  , </v>
      </c>
      <c r="V31" s="34" t="s">
        <v>207</v>
      </c>
      <c r="X31" s="1" t="str">
        <f t="shared" si="1"/>
        <v/>
      </c>
      <c r="Y31" s="1" t="str">
        <f t="shared" si="2"/>
        <v/>
      </c>
      <c r="Z31" s="1" t="str">
        <f t="shared" si="3"/>
        <v/>
      </c>
      <c r="AA31" s="1" t="str">
        <f t="shared" si="4"/>
        <v/>
      </c>
      <c r="AB31" s="1" t="str">
        <f t="shared" si="5"/>
        <v/>
      </c>
      <c r="AC31" s="1" t="str">
        <f t="shared" si="6"/>
        <v/>
      </c>
      <c r="AD31" s="1" t="str">
        <f t="shared" si="7"/>
        <v/>
      </c>
      <c r="AF31" s="1"/>
      <c r="AG31" s="1"/>
      <c r="AH31" s="1"/>
      <c r="AI31" s="1"/>
      <c r="AJ31" s="1"/>
      <c r="AK31" s="1"/>
      <c r="AL31" s="1"/>
    </row>
    <row r="32" spans="1:38">
      <c r="A32" s="60">
        <v>30</v>
      </c>
      <c r="B32" s="60" t="s">
        <v>812</v>
      </c>
      <c r="C32" s="73">
        <v>7</v>
      </c>
      <c r="D32" s="73">
        <v>1</v>
      </c>
      <c r="E32" s="60" t="s">
        <v>75</v>
      </c>
      <c r="F32" s="60" t="s">
        <v>75</v>
      </c>
      <c r="G32" s="60" t="s">
        <v>75</v>
      </c>
      <c r="H32" s="145" t="s">
        <v>1068</v>
      </c>
      <c r="I32" s="145" t="s">
        <v>15</v>
      </c>
      <c r="J32" s="60">
        <v>30</v>
      </c>
      <c r="K32" s="60" t="s">
        <v>812</v>
      </c>
      <c r="L32" s="73">
        <v>7</v>
      </c>
      <c r="M32" s="73">
        <v>1</v>
      </c>
      <c r="N32" s="60" t="s">
        <v>75</v>
      </c>
      <c r="O32" s="60" t="s">
        <v>75</v>
      </c>
      <c r="P32" s="60" t="s">
        <v>75</v>
      </c>
      <c r="R32" s="32" t="s">
        <v>208</v>
      </c>
      <c r="S32" s="33" t="s">
        <v>55</v>
      </c>
      <c r="T32" s="33" t="s">
        <v>206</v>
      </c>
      <c r="U32" s="33" t="str">
        <f t="shared" si="9"/>
        <v>30 , 'リストアップロード' , 7 , 1 , NULL , NULL , NULL</v>
      </c>
      <c r="V32" s="34" t="s">
        <v>207</v>
      </c>
      <c r="X32" s="1" t="b">
        <f t="shared" si="1"/>
        <v>0</v>
      </c>
      <c r="Y32" s="1" t="b">
        <f t="shared" si="2"/>
        <v>0</v>
      </c>
      <c r="Z32" s="1" t="b">
        <f t="shared" si="3"/>
        <v>0</v>
      </c>
      <c r="AA32" s="1" t="b">
        <f t="shared" si="4"/>
        <v>0</v>
      </c>
      <c r="AB32" s="1" t="b">
        <f t="shared" si="5"/>
        <v>0</v>
      </c>
      <c r="AC32" s="1" t="b">
        <f t="shared" si="6"/>
        <v>0</v>
      </c>
      <c r="AD32" s="1" t="b">
        <f t="shared" si="7"/>
        <v>0</v>
      </c>
      <c r="AF32" s="1"/>
      <c r="AG32" s="1"/>
      <c r="AH32" s="1"/>
      <c r="AI32" s="1"/>
      <c r="AJ32" s="1"/>
      <c r="AK32" s="1"/>
      <c r="AL32" s="1"/>
    </row>
    <row r="33" spans="1:38">
      <c r="A33" s="60">
        <v>31</v>
      </c>
      <c r="B33" s="60" t="s">
        <v>565</v>
      </c>
      <c r="C33" s="73">
        <v>7</v>
      </c>
      <c r="D33" s="73">
        <v>1</v>
      </c>
      <c r="E33" s="60" t="s">
        <v>75</v>
      </c>
      <c r="F33" s="60" t="s">
        <v>75</v>
      </c>
      <c r="G33" s="60" t="s">
        <v>75</v>
      </c>
      <c r="H33" s="145" t="s">
        <v>1068</v>
      </c>
      <c r="I33" s="145" t="s">
        <v>15</v>
      </c>
      <c r="J33" s="60">
        <v>31</v>
      </c>
      <c r="K33" s="60" t="s">
        <v>566</v>
      </c>
      <c r="L33" s="73">
        <v>7</v>
      </c>
      <c r="M33" s="73">
        <v>1</v>
      </c>
      <c r="N33" s="60" t="s">
        <v>75</v>
      </c>
      <c r="O33" s="60" t="s">
        <v>75</v>
      </c>
      <c r="P33" s="60" t="s">
        <v>75</v>
      </c>
      <c r="R33" s="32" t="s">
        <v>208</v>
      </c>
      <c r="S33" s="33" t="s">
        <v>55</v>
      </c>
      <c r="T33" s="33" t="s">
        <v>206</v>
      </c>
      <c r="U33" s="33" t="str">
        <f t="shared" si="9"/>
        <v>31 , 'ホワイトリスト登録' , 7 , 1 , NULL , NULL , NULL</v>
      </c>
      <c r="V33" s="34" t="s">
        <v>207</v>
      </c>
      <c r="X33" s="1" t="b">
        <f t="shared" si="1"/>
        <v>0</v>
      </c>
      <c r="Y33" s="1" t="b">
        <f t="shared" si="2"/>
        <v>0</v>
      </c>
      <c r="Z33" s="1" t="b">
        <f t="shared" si="3"/>
        <v>0</v>
      </c>
      <c r="AA33" s="1" t="b">
        <f t="shared" si="4"/>
        <v>0</v>
      </c>
      <c r="AB33" s="1" t="b">
        <f t="shared" si="5"/>
        <v>0</v>
      </c>
      <c r="AC33" s="1" t="b">
        <f t="shared" si="6"/>
        <v>0</v>
      </c>
      <c r="AD33" s="1" t="b">
        <f t="shared" si="7"/>
        <v>0</v>
      </c>
      <c r="AF33" s="1"/>
      <c r="AG33" s="1"/>
      <c r="AH33" s="1"/>
      <c r="AI33" s="1"/>
      <c r="AJ33" s="1"/>
      <c r="AK33" s="1"/>
      <c r="AL33" s="1"/>
    </row>
    <row r="34" spans="1:38">
      <c r="A34" s="70">
        <v>32</v>
      </c>
      <c r="B34" s="70" t="s">
        <v>567</v>
      </c>
      <c r="C34" s="79">
        <v>8</v>
      </c>
      <c r="D34" s="79">
        <v>1</v>
      </c>
      <c r="E34" s="70" t="s">
        <v>75</v>
      </c>
      <c r="F34" s="70" t="s">
        <v>75</v>
      </c>
      <c r="G34" s="70" t="s">
        <v>75</v>
      </c>
      <c r="H34" s="160" t="s">
        <v>1132</v>
      </c>
      <c r="I34" s="160" t="s">
        <v>15</v>
      </c>
      <c r="J34" s="70"/>
      <c r="K34" s="70"/>
      <c r="L34" s="79"/>
      <c r="M34" s="79"/>
      <c r="N34" s="70"/>
      <c r="O34" s="70"/>
      <c r="P34" s="70"/>
      <c r="Q34" s="161" t="s">
        <v>1121</v>
      </c>
      <c r="R34" s="32" t="s">
        <v>208</v>
      </c>
      <c r="S34" s="33" t="s">
        <v>55</v>
      </c>
      <c r="T34" s="33" t="s">
        <v>206</v>
      </c>
      <c r="U34" s="33" t="str">
        <f t="shared" si="9"/>
        <v xml:space="preserve"> , '' ,  ,  ,  ,  , </v>
      </c>
      <c r="V34" s="34" t="s">
        <v>207</v>
      </c>
      <c r="X34" s="1" t="str">
        <f t="shared" si="1"/>
        <v/>
      </c>
      <c r="Y34" s="1" t="str">
        <f t="shared" si="2"/>
        <v/>
      </c>
      <c r="Z34" s="1" t="str">
        <f t="shared" si="3"/>
        <v/>
      </c>
      <c r="AA34" s="1" t="str">
        <f t="shared" si="4"/>
        <v/>
      </c>
      <c r="AB34" s="1" t="str">
        <f t="shared" si="5"/>
        <v/>
      </c>
      <c r="AC34" s="1" t="str">
        <f t="shared" si="6"/>
        <v/>
      </c>
      <c r="AD34" s="1" t="str">
        <f t="shared" si="7"/>
        <v/>
      </c>
      <c r="AF34" s="1"/>
      <c r="AG34" s="1"/>
      <c r="AH34" s="1"/>
      <c r="AI34" s="1"/>
      <c r="AJ34" s="1"/>
      <c r="AK34" s="1"/>
      <c r="AL34" s="1"/>
    </row>
    <row r="35" spans="1:38">
      <c r="A35" s="70">
        <v>33</v>
      </c>
      <c r="B35" s="70" t="s">
        <v>568</v>
      </c>
      <c r="C35" s="79">
        <v>8</v>
      </c>
      <c r="D35" s="79">
        <v>1</v>
      </c>
      <c r="E35" s="70" t="s">
        <v>75</v>
      </c>
      <c r="F35" s="70" t="s">
        <v>75</v>
      </c>
      <c r="G35" s="70" t="s">
        <v>75</v>
      </c>
      <c r="H35" s="160" t="s">
        <v>1132</v>
      </c>
      <c r="I35" s="160" t="s">
        <v>15</v>
      </c>
      <c r="J35" s="70"/>
      <c r="K35" s="70"/>
      <c r="L35" s="79"/>
      <c r="M35" s="79"/>
      <c r="N35" s="70"/>
      <c r="O35" s="70"/>
      <c r="P35" s="70"/>
      <c r="Q35" s="161" t="s">
        <v>1121</v>
      </c>
      <c r="R35" s="32" t="s">
        <v>208</v>
      </c>
      <c r="S35" s="33" t="s">
        <v>55</v>
      </c>
      <c r="T35" s="33" t="s">
        <v>206</v>
      </c>
      <c r="U35" s="33" t="str">
        <f t="shared" si="9"/>
        <v xml:space="preserve"> , '' ,  ,  ,  ,  , </v>
      </c>
      <c r="V35" s="34" t="s">
        <v>207</v>
      </c>
      <c r="X35" s="1" t="str">
        <f t="shared" si="1"/>
        <v/>
      </c>
      <c r="Y35" s="1" t="str">
        <f t="shared" si="2"/>
        <v/>
      </c>
      <c r="Z35" s="1" t="str">
        <f t="shared" si="3"/>
        <v/>
      </c>
      <c r="AA35" s="1" t="str">
        <f t="shared" si="4"/>
        <v/>
      </c>
      <c r="AB35" s="1" t="str">
        <f t="shared" si="5"/>
        <v/>
      </c>
      <c r="AC35" s="1" t="str">
        <f t="shared" si="6"/>
        <v/>
      </c>
      <c r="AD35" s="1" t="str">
        <f t="shared" si="7"/>
        <v/>
      </c>
      <c r="AF35" s="1"/>
      <c r="AG35" s="1"/>
      <c r="AH35" s="1"/>
      <c r="AI35" s="1"/>
      <c r="AJ35" s="1"/>
      <c r="AK35" s="1"/>
      <c r="AL35" s="1"/>
    </row>
    <row r="36" spans="1:38">
      <c r="A36" s="60">
        <v>34</v>
      </c>
      <c r="B36" s="60" t="s">
        <v>569</v>
      </c>
      <c r="C36" s="73">
        <v>4</v>
      </c>
      <c r="D36" s="73">
        <v>1</v>
      </c>
      <c r="E36" s="60" t="s">
        <v>75</v>
      </c>
      <c r="F36" s="60" t="s">
        <v>75</v>
      </c>
      <c r="G36" s="60" t="s">
        <v>75</v>
      </c>
      <c r="H36" s="145" t="s">
        <v>1068</v>
      </c>
      <c r="I36" s="145" t="s">
        <v>15</v>
      </c>
      <c r="J36" s="60">
        <v>34</v>
      </c>
      <c r="K36" s="60" t="s">
        <v>570</v>
      </c>
      <c r="L36" s="73">
        <v>4</v>
      </c>
      <c r="M36" s="73">
        <v>1</v>
      </c>
      <c r="N36" s="60" t="s">
        <v>75</v>
      </c>
      <c r="O36" s="60" t="s">
        <v>75</v>
      </c>
      <c r="P36" s="60" t="s">
        <v>75</v>
      </c>
      <c r="R36" s="32" t="s">
        <v>208</v>
      </c>
      <c r="S36" s="33" t="s">
        <v>55</v>
      </c>
      <c r="T36" s="33" t="s">
        <v>206</v>
      </c>
      <c r="U36" s="33" t="str">
        <f t="shared" si="9"/>
        <v>34 , 'バッチフィルタリング中断処理' , 4 , 1 , NULL , NULL , NULL</v>
      </c>
      <c r="V36" s="34" t="s">
        <v>207</v>
      </c>
      <c r="X36" s="1" t="b">
        <f t="shared" si="1"/>
        <v>0</v>
      </c>
      <c r="Y36" s="1" t="b">
        <f t="shared" si="2"/>
        <v>0</v>
      </c>
      <c r="Z36" s="1" t="b">
        <f t="shared" si="3"/>
        <v>0</v>
      </c>
      <c r="AA36" s="1" t="b">
        <f t="shared" si="4"/>
        <v>0</v>
      </c>
      <c r="AB36" s="1" t="b">
        <f t="shared" si="5"/>
        <v>0</v>
      </c>
      <c r="AC36" s="1" t="b">
        <f t="shared" si="6"/>
        <v>0</v>
      </c>
      <c r="AD36" s="1" t="b">
        <f t="shared" si="7"/>
        <v>0</v>
      </c>
      <c r="AF36" s="1"/>
      <c r="AG36" s="1"/>
      <c r="AH36" s="1"/>
      <c r="AI36" s="1"/>
      <c r="AJ36" s="1"/>
      <c r="AK36" s="1"/>
      <c r="AL36" s="1"/>
    </row>
    <row r="37" spans="1:38">
      <c r="A37" s="70">
        <v>35</v>
      </c>
      <c r="B37" s="70" t="s">
        <v>571</v>
      </c>
      <c r="C37" s="79">
        <v>7</v>
      </c>
      <c r="D37" s="79">
        <v>1</v>
      </c>
      <c r="E37" s="70" t="s">
        <v>75</v>
      </c>
      <c r="F37" s="70" t="s">
        <v>75</v>
      </c>
      <c r="G37" s="70" t="s">
        <v>75</v>
      </c>
      <c r="H37" s="160" t="s">
        <v>1132</v>
      </c>
      <c r="I37" s="160" t="s">
        <v>15</v>
      </c>
      <c r="J37" s="70"/>
      <c r="K37" s="70"/>
      <c r="L37" s="79"/>
      <c r="M37" s="79"/>
      <c r="N37" s="70"/>
      <c r="O37" s="70"/>
      <c r="P37" s="70"/>
      <c r="Q37" s="161" t="s">
        <v>1121</v>
      </c>
      <c r="R37" s="32" t="s">
        <v>208</v>
      </c>
      <c r="S37" s="33" t="s">
        <v>55</v>
      </c>
      <c r="T37" s="33" t="s">
        <v>206</v>
      </c>
      <c r="U37" s="33" t="str">
        <f t="shared" si="9"/>
        <v xml:space="preserve"> , '' ,  ,  ,  ,  , </v>
      </c>
      <c r="V37" s="34" t="s">
        <v>207</v>
      </c>
      <c r="X37" s="1" t="str">
        <f t="shared" si="1"/>
        <v/>
      </c>
      <c r="Y37" s="1" t="str">
        <f t="shared" si="2"/>
        <v/>
      </c>
      <c r="Z37" s="1" t="str">
        <f t="shared" si="3"/>
        <v/>
      </c>
      <c r="AA37" s="1" t="str">
        <f t="shared" si="4"/>
        <v/>
      </c>
      <c r="AB37" s="1" t="str">
        <f t="shared" si="5"/>
        <v/>
      </c>
      <c r="AC37" s="1" t="str">
        <f t="shared" si="6"/>
        <v/>
      </c>
      <c r="AD37" s="1" t="str">
        <f t="shared" si="7"/>
        <v/>
      </c>
      <c r="AF37" s="1"/>
      <c r="AG37" s="1"/>
      <c r="AH37" s="1"/>
      <c r="AI37" s="1"/>
      <c r="AJ37" s="1"/>
      <c r="AK37" s="1"/>
      <c r="AL37" s="1"/>
    </row>
    <row r="38" spans="1:38">
      <c r="A38" s="70">
        <v>36</v>
      </c>
      <c r="B38" s="70" t="s">
        <v>806</v>
      </c>
      <c r="C38" s="79">
        <v>8</v>
      </c>
      <c r="D38" s="79">
        <v>1</v>
      </c>
      <c r="E38" s="70" t="s">
        <v>75</v>
      </c>
      <c r="F38" s="70" t="s">
        <v>75</v>
      </c>
      <c r="G38" s="70" t="s">
        <v>75</v>
      </c>
      <c r="H38" s="160" t="s">
        <v>1132</v>
      </c>
      <c r="I38" s="160" t="s">
        <v>15</v>
      </c>
      <c r="J38" s="70"/>
      <c r="K38" s="70"/>
      <c r="L38" s="79"/>
      <c r="M38" s="79"/>
      <c r="N38" s="70"/>
      <c r="O38" s="70"/>
      <c r="P38" s="70"/>
      <c r="Q38" s="161" t="s">
        <v>1121</v>
      </c>
      <c r="R38" s="32" t="s">
        <v>208</v>
      </c>
      <c r="S38" s="33" t="s">
        <v>55</v>
      </c>
      <c r="T38" s="33" t="s">
        <v>206</v>
      </c>
      <c r="U38" s="33" t="str">
        <f t="shared" ref="U38:U39" si="12">J38&amp;" , "&amp;"'"&amp;K38&amp;"'"&amp;" , "&amp;L38&amp;" , "&amp;M38&amp;" , "&amp;N38&amp;" , "&amp;O38&amp;" , "&amp;P38</f>
        <v xml:space="preserve"> , '' ,  ,  ,  ,  , </v>
      </c>
      <c r="V38" s="34" t="s">
        <v>207</v>
      </c>
      <c r="X38" s="1" t="str">
        <f t="shared" ref="X38:X39" si="13">IF(J38="","",EXACT(J38,AF38))</f>
        <v/>
      </c>
      <c r="Y38" s="1" t="str">
        <f t="shared" ref="Y38:Y39" si="14">IF(K38="","",EXACT(K38,AG38))</f>
        <v/>
      </c>
      <c r="Z38" s="1" t="str">
        <f t="shared" ref="Z38:Z39" si="15">IF(L38="","",EXACT(L38,AH38))</f>
        <v/>
      </c>
      <c r="AA38" s="1" t="str">
        <f t="shared" ref="AA38:AA39" si="16">IF(M38="","",EXACT(M38,AI38))</f>
        <v/>
      </c>
      <c r="AB38" s="1" t="str">
        <f t="shared" ref="AB38:AB39" si="17">IF(N38="","",EXACT(N38,AJ38))</f>
        <v/>
      </c>
      <c r="AC38" s="1" t="str">
        <f t="shared" ref="AC38:AC39" si="18">IF(O38="","",EXACT(O38,AK38))</f>
        <v/>
      </c>
      <c r="AD38" s="1" t="str">
        <f t="shared" ref="AD38:AD39" si="19">IF(P38="","",EXACT(P38,AL38))</f>
        <v/>
      </c>
      <c r="AF38" s="1"/>
      <c r="AG38" s="1"/>
      <c r="AH38" s="1"/>
      <c r="AI38" s="1"/>
      <c r="AJ38" s="1"/>
      <c r="AK38" s="1"/>
      <c r="AL38" s="1"/>
    </row>
    <row r="39" spans="1:38">
      <c r="A39" s="159">
        <v>37</v>
      </c>
      <c r="B39" s="159" t="s">
        <v>964</v>
      </c>
      <c r="C39" s="170">
        <v>2</v>
      </c>
      <c r="D39" s="170">
        <v>1</v>
      </c>
      <c r="E39" s="159" t="s">
        <v>75</v>
      </c>
      <c r="F39" s="159" t="s">
        <v>75</v>
      </c>
      <c r="G39" s="159" t="s">
        <v>75</v>
      </c>
      <c r="H39" s="145" t="s">
        <v>1068</v>
      </c>
      <c r="I39" s="145" t="s">
        <v>15</v>
      </c>
      <c r="J39" s="68">
        <v>37</v>
      </c>
      <c r="K39" s="68" t="s">
        <v>964</v>
      </c>
      <c r="L39" s="76">
        <v>2</v>
      </c>
      <c r="M39" s="76">
        <v>1</v>
      </c>
      <c r="N39" s="68" t="s">
        <v>75</v>
      </c>
      <c r="O39" s="68" t="s">
        <v>75</v>
      </c>
      <c r="P39" s="68" t="s">
        <v>75</v>
      </c>
      <c r="R39" s="32" t="s">
        <v>208</v>
      </c>
      <c r="S39" s="33" t="s">
        <v>55</v>
      </c>
      <c r="T39" s="33" t="s">
        <v>206</v>
      </c>
      <c r="U39" s="33" t="str">
        <f t="shared" si="12"/>
        <v>37 , '運用ファイルアップロード' , 2 , 1 , NULL , NULL , NULL</v>
      </c>
      <c r="V39" s="34" t="s">
        <v>207</v>
      </c>
      <c r="X39" s="1" t="b">
        <f t="shared" si="13"/>
        <v>0</v>
      </c>
      <c r="Y39" s="1" t="b">
        <f t="shared" si="14"/>
        <v>0</v>
      </c>
      <c r="Z39" s="1" t="b">
        <f t="shared" si="15"/>
        <v>0</v>
      </c>
      <c r="AA39" s="1" t="b">
        <f t="shared" si="16"/>
        <v>0</v>
      </c>
      <c r="AB39" s="1" t="b">
        <f t="shared" si="17"/>
        <v>0</v>
      </c>
      <c r="AC39" s="1" t="b">
        <f t="shared" si="18"/>
        <v>0</v>
      </c>
      <c r="AD39" s="1" t="b">
        <f t="shared" si="19"/>
        <v>0</v>
      </c>
      <c r="AF39" s="4"/>
      <c r="AG39" s="4"/>
      <c r="AH39" s="4"/>
      <c r="AI39" s="4"/>
      <c r="AJ39" s="4"/>
      <c r="AK39" s="4"/>
      <c r="AL39" s="4"/>
    </row>
  </sheetData>
  <autoFilter ref="A2:AR39" xr:uid="{00000000-0001-0000-0900-000000000000}"/>
  <customSheetViews>
    <customSheetView guid="{41A6F6ED-3982-4919-BC9A-6F2592FC85B2}" scale="85" showPageBreaks="1" printArea="1" view="pageBreakPreview">
      <selection activeCell="F34" sqref="F34"/>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F34" sqref="F34"/>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R1:V1"/>
    <mergeCell ref="J1:P1"/>
    <mergeCell ref="A1:G1"/>
  </mergeCells>
  <phoneticPr fontId="3"/>
  <conditionalFormatting sqref="A1">
    <cfRule type="cellIs" dxfId="95" priority="1" stopIfTrue="1" operator="equal">
      <formula>"-設定しない-"</formula>
    </cfRule>
    <cfRule type="cellIs" dxfId="94" priority="2" stopIfTrue="1" operator="equal">
      <formula>"-ユーザ毎に設定が有効になる項目の為省略-"</formula>
    </cfRule>
    <cfRule type="cellIs" dxfId="93" priority="3" stopIfTrue="1" operator="equal">
      <formula>"□"</formula>
    </cfRule>
  </conditionalFormatting>
  <hyperlinks>
    <hyperlink ref="I1" location="テーブル一覧!A1" display="一覧へ" xr:uid="{32D25792-C769-425D-988D-461A1DAC40DE}"/>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6" max="1048575" man="1"/>
    <brk id="22" max="1048575" man="1"/>
  </colBreaks>
  <drawing r:id="rId4"/>
  <legacy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AA182"/>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5703125" style="2" bestFit="1" customWidth="1"/>
    <col min="2" max="2" width="39.5703125" style="2" bestFit="1" customWidth="1"/>
    <col min="3" max="3" width="31.42578125" style="2" customWidth="1"/>
    <col min="4" max="4" width="8.5703125" style="2" bestFit="1" customWidth="1"/>
    <col min="5" max="6" width="14.7109375" style="2" bestFit="1" customWidth="1"/>
    <col min="7" max="7" width="7.5703125" style="2" bestFit="1" customWidth="1"/>
    <col min="8" max="8" width="39.5703125" style="2" bestFit="1" customWidth="1"/>
    <col min="9" max="9" width="31.140625" style="2" customWidth="1"/>
    <col min="10" max="10" width="8.5703125" style="2" bestFit="1" customWidth="1"/>
    <col min="11" max="11" width="16.140625" style="2" customWidth="1"/>
    <col min="12" max="12" width="22" style="2" bestFit="1" customWidth="1"/>
    <col min="13" max="13" width="12.5703125" style="2" bestFit="1" customWidth="1"/>
    <col min="14" max="14" width="13.5703125" style="2" bestFit="1" customWidth="1"/>
    <col min="15" max="15" width="8.85546875" style="2" bestFit="1" customWidth="1"/>
    <col min="16" max="16" width="73.5703125" style="2" bestFit="1" customWidth="1"/>
    <col min="17" max="17" width="5.42578125" style="2" bestFit="1" customWidth="1"/>
    <col min="18" max="18" width="9.140625" style="2"/>
    <col min="19" max="19" width="7.85546875" style="2" bestFit="1" customWidth="1"/>
    <col min="20" max="20" width="10.5703125" style="2" bestFit="1" customWidth="1"/>
    <col min="21" max="21" width="10.42578125" style="2" bestFit="1" customWidth="1"/>
    <col min="22" max="22" width="8.5703125" style="2" bestFit="1" customWidth="1"/>
    <col min="23" max="24" width="9.140625" style="2"/>
    <col min="25" max="25" width="25.85546875" style="2" customWidth="1"/>
    <col min="26" max="26" width="26.5703125" style="2" customWidth="1"/>
    <col min="27" max="16384" width="9.140625" style="2"/>
  </cols>
  <sheetData>
    <row r="1" spans="1:27" ht="13.5">
      <c r="A1" s="371" t="s">
        <v>0</v>
      </c>
      <c r="B1" s="372"/>
      <c r="C1" s="372"/>
      <c r="D1" s="373"/>
      <c r="E1" s="154"/>
      <c r="F1" s="30" t="s">
        <v>1138</v>
      </c>
      <c r="G1" s="365" t="str">
        <f>'1_プロファイルマスタ'!$H$1</f>
        <v>横浜銀行様用出荷設定</v>
      </c>
      <c r="H1" s="366"/>
      <c r="I1" s="366"/>
      <c r="J1" s="367"/>
      <c r="K1" s="2" t="s">
        <v>834</v>
      </c>
      <c r="M1" s="377" t="s">
        <v>205</v>
      </c>
      <c r="N1" s="377"/>
      <c r="O1" s="377"/>
      <c r="P1" s="377"/>
      <c r="Q1" s="377"/>
      <c r="X1" s="35"/>
    </row>
    <row r="2" spans="1:27">
      <c r="A2" s="71" t="s">
        <v>1055</v>
      </c>
      <c r="B2" s="71" t="s">
        <v>1078</v>
      </c>
      <c r="C2" s="71" t="s">
        <v>359</v>
      </c>
      <c r="D2" s="71" t="s">
        <v>57</v>
      </c>
      <c r="E2" s="129" t="s">
        <v>1131</v>
      </c>
      <c r="F2" s="129" t="s">
        <v>813</v>
      </c>
      <c r="G2" s="71" t="s">
        <v>78</v>
      </c>
      <c r="H2" s="71" t="s">
        <v>79</v>
      </c>
      <c r="I2" s="71" t="s">
        <v>80</v>
      </c>
      <c r="J2" s="71" t="s">
        <v>57</v>
      </c>
      <c r="K2" s="2" t="s">
        <v>815</v>
      </c>
      <c r="L2" s="2" t="s">
        <v>1122</v>
      </c>
      <c r="M2" s="143" t="s">
        <v>814</v>
      </c>
      <c r="N2" s="143" t="s">
        <v>814</v>
      </c>
      <c r="O2" s="143" t="s">
        <v>814</v>
      </c>
      <c r="P2" s="143" t="s">
        <v>815</v>
      </c>
      <c r="Q2" s="143" t="s">
        <v>814</v>
      </c>
      <c r="S2" s="72" t="s">
        <v>78</v>
      </c>
      <c r="T2" s="72" t="s">
        <v>79</v>
      </c>
      <c r="U2" s="72" t="s">
        <v>80</v>
      </c>
      <c r="V2" s="72" t="s">
        <v>57</v>
      </c>
      <c r="X2" s="4"/>
      <c r="Y2" s="4"/>
      <c r="Z2" s="4"/>
      <c r="AA2" s="4"/>
    </row>
    <row r="3" spans="1:27">
      <c r="A3" s="60">
        <v>1</v>
      </c>
      <c r="B3" s="60" t="s">
        <v>63</v>
      </c>
      <c r="C3" s="73" t="s">
        <v>81</v>
      </c>
      <c r="D3" s="60">
        <v>1</v>
      </c>
      <c r="E3" s="145" t="s">
        <v>1068</v>
      </c>
      <c r="F3" s="145" t="s">
        <v>15</v>
      </c>
      <c r="G3" s="60">
        <v>1</v>
      </c>
      <c r="H3" s="60" t="s">
        <v>63</v>
      </c>
      <c r="I3" s="73" t="s">
        <v>81</v>
      </c>
      <c r="J3" s="60">
        <v>1</v>
      </c>
      <c r="K3" s="2" t="str">
        <f>VLOOKUP(D3,'8_取引マスタ'!$A$3:$G$91,2,FALSE)</f>
        <v>ログイン</v>
      </c>
      <c r="M3" s="32" t="s">
        <v>366</v>
      </c>
      <c r="N3" s="33" t="s">
        <v>76</v>
      </c>
      <c r="O3" s="33" t="s">
        <v>367</v>
      </c>
      <c r="P3" s="33" t="str">
        <f>$G3&amp;" , "&amp;"'"&amp;$H3&amp;"'"&amp;" , "&amp;"'"&amp;$I3&amp;"'"&amp;" , "&amp;$J3</f>
        <v>1 , 'ログイン' , 'ログイン画面' , 1</v>
      </c>
      <c r="Q3" s="34" t="s">
        <v>368</v>
      </c>
      <c r="S3" s="1" t="b">
        <f t="shared" ref="S3:S34" si="0">IF(G3="","",EXACT(G3,X3))</f>
        <v>0</v>
      </c>
      <c r="T3" s="1" t="b">
        <f t="shared" ref="T3:T34" si="1">IF(H3="","",EXACT(H3,Y3))</f>
        <v>0</v>
      </c>
      <c r="U3" s="1" t="b">
        <f t="shared" ref="U3:U34" si="2">IF(I3="","",EXACT(I3,Z3))</f>
        <v>0</v>
      </c>
      <c r="V3" s="1" t="b">
        <f t="shared" ref="V3:V34" si="3">IF(J3="","",EXACT(J3,AA3))</f>
        <v>0</v>
      </c>
      <c r="X3" s="4"/>
      <c r="Y3" s="4"/>
      <c r="Z3" s="4"/>
      <c r="AA3" s="4"/>
    </row>
    <row r="4" spans="1:27">
      <c r="A4" s="60">
        <v>2</v>
      </c>
      <c r="B4" s="60" t="s">
        <v>82</v>
      </c>
      <c r="C4" s="73" t="s">
        <v>83</v>
      </c>
      <c r="D4" s="60">
        <v>2</v>
      </c>
      <c r="E4" s="145" t="s">
        <v>1068</v>
      </c>
      <c r="F4" s="145" t="s">
        <v>15</v>
      </c>
      <c r="G4" s="60">
        <v>2</v>
      </c>
      <c r="H4" s="60" t="s">
        <v>82</v>
      </c>
      <c r="I4" s="73" t="s">
        <v>83</v>
      </c>
      <c r="J4" s="60">
        <v>2</v>
      </c>
      <c r="K4" s="2" t="str">
        <f>VLOOKUP(D4,'8_取引マスタ'!$A$3:$G$91,2,FALSE)</f>
        <v>メニュー</v>
      </c>
      <c r="M4" s="32" t="s">
        <v>366</v>
      </c>
      <c r="N4" s="33" t="s">
        <v>76</v>
      </c>
      <c r="O4" s="33" t="s">
        <v>367</v>
      </c>
      <c r="P4" s="33" t="str">
        <f t="shared" ref="P4:P76" si="4">$G4&amp;" , "&amp;"'"&amp;$H4&amp;"'"&amp;" , "&amp;"'"&amp;$I4&amp;"'"&amp;" , "&amp;$J4</f>
        <v>2 , 'パスワード変更' , 'メニュー画面' , 2</v>
      </c>
      <c r="Q4" s="34" t="s">
        <v>368</v>
      </c>
      <c r="S4" s="1" t="b">
        <f t="shared" si="0"/>
        <v>0</v>
      </c>
      <c r="T4" s="1" t="b">
        <f t="shared" si="1"/>
        <v>0</v>
      </c>
      <c r="U4" s="1" t="b">
        <f t="shared" si="2"/>
        <v>0</v>
      </c>
      <c r="V4" s="1" t="b">
        <f t="shared" si="3"/>
        <v>0</v>
      </c>
      <c r="X4" s="4"/>
      <c r="Y4" s="4"/>
      <c r="Z4" s="4"/>
      <c r="AA4" s="4"/>
    </row>
    <row r="5" spans="1:27">
      <c r="A5" s="60">
        <v>3</v>
      </c>
      <c r="B5" s="60" t="s">
        <v>84</v>
      </c>
      <c r="C5" s="60" t="s">
        <v>83</v>
      </c>
      <c r="D5" s="60">
        <v>2</v>
      </c>
      <c r="E5" s="145" t="s">
        <v>1068</v>
      </c>
      <c r="F5" s="145" t="s">
        <v>15</v>
      </c>
      <c r="G5" s="60">
        <v>3</v>
      </c>
      <c r="H5" s="60" t="s">
        <v>84</v>
      </c>
      <c r="I5" s="60" t="s">
        <v>83</v>
      </c>
      <c r="J5" s="60">
        <v>2</v>
      </c>
      <c r="K5" s="2" t="str">
        <f>VLOOKUP(D5,'8_取引マスタ'!$A$3:$G$91,2,FALSE)</f>
        <v>メニュー</v>
      </c>
      <c r="M5" s="32" t="s">
        <v>366</v>
      </c>
      <c r="N5" s="33" t="s">
        <v>76</v>
      </c>
      <c r="O5" s="33" t="s">
        <v>367</v>
      </c>
      <c r="P5" s="33" t="str">
        <f t="shared" si="4"/>
        <v>3 , 'ユーザ管理' , 'メニュー画面' , 2</v>
      </c>
      <c r="Q5" s="34" t="s">
        <v>368</v>
      </c>
      <c r="S5" s="1" t="b">
        <f t="shared" si="0"/>
        <v>0</v>
      </c>
      <c r="T5" s="1" t="b">
        <f t="shared" si="1"/>
        <v>0</v>
      </c>
      <c r="U5" s="1" t="b">
        <f t="shared" si="2"/>
        <v>0</v>
      </c>
      <c r="V5" s="1" t="b">
        <f t="shared" si="3"/>
        <v>0</v>
      </c>
      <c r="X5" s="4"/>
      <c r="Y5" s="4"/>
      <c r="Z5" s="4"/>
      <c r="AA5" s="4"/>
    </row>
    <row r="6" spans="1:27">
      <c r="A6" s="60">
        <v>4</v>
      </c>
      <c r="B6" s="60" t="s">
        <v>85</v>
      </c>
      <c r="C6" s="60" t="s">
        <v>83</v>
      </c>
      <c r="D6" s="60">
        <v>2</v>
      </c>
      <c r="E6" s="145" t="s">
        <v>1068</v>
      </c>
      <c r="F6" s="145" t="s">
        <v>15</v>
      </c>
      <c r="G6" s="60">
        <v>4</v>
      </c>
      <c r="H6" s="60" t="s">
        <v>85</v>
      </c>
      <c r="I6" s="60" t="s">
        <v>83</v>
      </c>
      <c r="J6" s="60">
        <v>2</v>
      </c>
      <c r="K6" s="2" t="str">
        <f>VLOOKUP(D6,'8_取引マスタ'!$A$3:$G$91,2,FALSE)</f>
        <v>メニュー</v>
      </c>
      <c r="M6" s="32" t="s">
        <v>366</v>
      </c>
      <c r="N6" s="33" t="s">
        <v>76</v>
      </c>
      <c r="O6" s="33" t="s">
        <v>367</v>
      </c>
      <c r="P6" s="33" t="str">
        <f t="shared" si="4"/>
        <v>4 , '本人確認' , 'メニュー画面' , 2</v>
      </c>
      <c r="Q6" s="34" t="s">
        <v>368</v>
      </c>
      <c r="S6" s="1" t="b">
        <f t="shared" si="0"/>
        <v>0</v>
      </c>
      <c r="T6" s="1" t="b">
        <f t="shared" si="1"/>
        <v>0</v>
      </c>
      <c r="U6" s="1" t="b">
        <f t="shared" si="2"/>
        <v>0</v>
      </c>
      <c r="V6" s="1" t="b">
        <f t="shared" si="3"/>
        <v>0</v>
      </c>
      <c r="X6" s="4"/>
      <c r="Y6" s="4"/>
      <c r="Z6" s="4"/>
      <c r="AA6" s="4"/>
    </row>
    <row r="7" spans="1:27">
      <c r="A7" s="60">
        <v>5</v>
      </c>
      <c r="B7" s="60" t="s">
        <v>86</v>
      </c>
      <c r="C7" s="60" t="s">
        <v>83</v>
      </c>
      <c r="D7" s="60">
        <v>2</v>
      </c>
      <c r="E7" s="145" t="s">
        <v>1068</v>
      </c>
      <c r="F7" s="145" t="s">
        <v>15</v>
      </c>
      <c r="G7" s="60">
        <v>5</v>
      </c>
      <c r="H7" s="60" t="s">
        <v>86</v>
      </c>
      <c r="I7" s="60" t="s">
        <v>83</v>
      </c>
      <c r="J7" s="60">
        <v>2</v>
      </c>
      <c r="K7" s="2" t="str">
        <f>VLOOKUP(D7,'8_取引マスタ'!$A$3:$G$91,2,FALSE)</f>
        <v>メニュー</v>
      </c>
      <c r="M7" s="32" t="s">
        <v>366</v>
      </c>
      <c r="N7" s="33" t="s">
        <v>76</v>
      </c>
      <c r="O7" s="33" t="s">
        <v>367</v>
      </c>
      <c r="P7" s="33" t="str">
        <f t="shared" si="4"/>
        <v>5 , '本人確認仕掛照会' , 'メニュー画面' , 2</v>
      </c>
      <c r="Q7" s="34" t="s">
        <v>368</v>
      </c>
      <c r="S7" s="1" t="b">
        <f t="shared" si="0"/>
        <v>0</v>
      </c>
      <c r="T7" s="1" t="b">
        <f t="shared" si="1"/>
        <v>0</v>
      </c>
      <c r="U7" s="1" t="b">
        <f t="shared" si="2"/>
        <v>0</v>
      </c>
      <c r="V7" s="1" t="b">
        <f t="shared" si="3"/>
        <v>0</v>
      </c>
      <c r="X7" s="4"/>
      <c r="Y7" s="4"/>
      <c r="Z7" s="4"/>
      <c r="AA7" s="4"/>
    </row>
    <row r="8" spans="1:27">
      <c r="A8" s="60">
        <v>6</v>
      </c>
      <c r="B8" s="60" t="s">
        <v>87</v>
      </c>
      <c r="C8" s="60" t="s">
        <v>83</v>
      </c>
      <c r="D8" s="60">
        <v>2</v>
      </c>
      <c r="E8" s="145" t="s">
        <v>1068</v>
      </c>
      <c r="F8" s="145" t="s">
        <v>15</v>
      </c>
      <c r="G8" s="60">
        <v>6</v>
      </c>
      <c r="H8" s="60" t="s">
        <v>87</v>
      </c>
      <c r="I8" s="60" t="s">
        <v>83</v>
      </c>
      <c r="J8" s="60">
        <v>2</v>
      </c>
      <c r="K8" s="2" t="str">
        <f>VLOOKUP(D8,'8_取引マスタ'!$A$3:$G$91,2,FALSE)</f>
        <v>メニュー</v>
      </c>
      <c r="M8" s="32" t="s">
        <v>366</v>
      </c>
      <c r="N8" s="33" t="s">
        <v>76</v>
      </c>
      <c r="O8" s="33" t="s">
        <v>367</v>
      </c>
      <c r="P8" s="33" t="str">
        <f t="shared" si="4"/>
        <v>6 , '判定履歴照会' , 'メニュー画面' , 2</v>
      </c>
      <c r="Q8" s="34" t="s">
        <v>368</v>
      </c>
      <c r="S8" s="1" t="b">
        <f t="shared" si="0"/>
        <v>0</v>
      </c>
      <c r="T8" s="1" t="b">
        <f t="shared" si="1"/>
        <v>0</v>
      </c>
      <c r="U8" s="1" t="b">
        <f t="shared" si="2"/>
        <v>0</v>
      </c>
      <c r="V8" s="1" t="b">
        <f t="shared" si="3"/>
        <v>0</v>
      </c>
      <c r="X8" s="4"/>
      <c r="Y8" s="4"/>
      <c r="Z8" s="4"/>
      <c r="AA8" s="4"/>
    </row>
    <row r="9" spans="1:27">
      <c r="A9" s="60">
        <v>7</v>
      </c>
      <c r="B9" s="60" t="s">
        <v>64</v>
      </c>
      <c r="C9" s="60" t="s">
        <v>88</v>
      </c>
      <c r="D9" s="60">
        <v>3</v>
      </c>
      <c r="E9" s="145" t="s">
        <v>1068</v>
      </c>
      <c r="F9" s="145" t="s">
        <v>15</v>
      </c>
      <c r="G9" s="60">
        <v>7</v>
      </c>
      <c r="H9" s="60" t="s">
        <v>64</v>
      </c>
      <c r="I9" s="60" t="s">
        <v>88</v>
      </c>
      <c r="J9" s="60">
        <v>3</v>
      </c>
      <c r="K9" s="2" t="str">
        <f>VLOOKUP(D9,'8_取引マスタ'!$A$3:$G$91,2,FALSE)</f>
        <v>ヘッダー</v>
      </c>
      <c r="M9" s="32" t="s">
        <v>366</v>
      </c>
      <c r="N9" s="33" t="s">
        <v>76</v>
      </c>
      <c r="O9" s="33" t="s">
        <v>367</v>
      </c>
      <c r="P9" s="33" t="str">
        <f t="shared" si="4"/>
        <v>7 , 'メニュー' , 'ヘッダー画面' , 3</v>
      </c>
      <c r="Q9" s="34" t="s">
        <v>368</v>
      </c>
      <c r="S9" s="1" t="b">
        <f t="shared" si="0"/>
        <v>0</v>
      </c>
      <c r="T9" s="1" t="b">
        <f t="shared" si="1"/>
        <v>0</v>
      </c>
      <c r="U9" s="1" t="b">
        <f t="shared" si="2"/>
        <v>0</v>
      </c>
      <c r="V9" s="1" t="b">
        <f t="shared" si="3"/>
        <v>0</v>
      </c>
      <c r="X9" s="4"/>
      <c r="Y9" s="4"/>
      <c r="Z9" s="4"/>
      <c r="AA9" s="4"/>
    </row>
    <row r="10" spans="1:27">
      <c r="A10" s="60">
        <v>8</v>
      </c>
      <c r="B10" s="60" t="s">
        <v>89</v>
      </c>
      <c r="C10" s="60" t="s">
        <v>88</v>
      </c>
      <c r="D10" s="60">
        <v>3</v>
      </c>
      <c r="E10" s="145" t="s">
        <v>1068</v>
      </c>
      <c r="F10" s="145" t="s">
        <v>15</v>
      </c>
      <c r="G10" s="60">
        <v>8</v>
      </c>
      <c r="H10" s="60" t="s">
        <v>89</v>
      </c>
      <c r="I10" s="60" t="s">
        <v>88</v>
      </c>
      <c r="J10" s="60">
        <v>3</v>
      </c>
      <c r="K10" s="2" t="str">
        <f>VLOOKUP(D10,'8_取引マスタ'!$A$3:$G$91,2,FALSE)</f>
        <v>ヘッダー</v>
      </c>
      <c r="M10" s="32" t="s">
        <v>366</v>
      </c>
      <c r="N10" s="33" t="s">
        <v>76</v>
      </c>
      <c r="O10" s="33" t="s">
        <v>367</v>
      </c>
      <c r="P10" s="33" t="str">
        <f t="shared" si="4"/>
        <v>8 , 'ログアウト' , 'ヘッダー画面' , 3</v>
      </c>
      <c r="Q10" s="34" t="s">
        <v>368</v>
      </c>
      <c r="S10" s="1" t="b">
        <f t="shared" si="0"/>
        <v>0</v>
      </c>
      <c r="T10" s="1" t="b">
        <f t="shared" si="1"/>
        <v>0</v>
      </c>
      <c r="U10" s="1" t="b">
        <f t="shared" si="2"/>
        <v>0</v>
      </c>
      <c r="V10" s="1" t="b">
        <f t="shared" si="3"/>
        <v>0</v>
      </c>
      <c r="X10" s="4"/>
      <c r="Y10" s="4"/>
      <c r="Z10" s="4"/>
      <c r="AA10" s="4"/>
    </row>
    <row r="11" spans="1:27">
      <c r="A11" s="60">
        <v>9</v>
      </c>
      <c r="B11" s="60" t="s">
        <v>90</v>
      </c>
      <c r="C11" s="60" t="s">
        <v>91</v>
      </c>
      <c r="D11" s="60">
        <v>4</v>
      </c>
      <c r="E11" s="145" t="s">
        <v>1068</v>
      </c>
      <c r="F11" s="145" t="s">
        <v>15</v>
      </c>
      <c r="G11" s="60">
        <v>9</v>
      </c>
      <c r="H11" s="60" t="s">
        <v>90</v>
      </c>
      <c r="I11" s="60" t="s">
        <v>91</v>
      </c>
      <c r="J11" s="60">
        <v>4</v>
      </c>
      <c r="K11" s="2" t="str">
        <f>VLOOKUP(D11,'8_取引マスタ'!$A$3:$G$91,2,FALSE)</f>
        <v>パスワード変更</v>
      </c>
      <c r="M11" s="32" t="s">
        <v>366</v>
      </c>
      <c r="N11" s="33" t="s">
        <v>76</v>
      </c>
      <c r="O11" s="33" t="s">
        <v>367</v>
      </c>
      <c r="P11" s="33" t="str">
        <f t="shared" si="4"/>
        <v>9 , '確定' , 'パスワード変更画面' , 4</v>
      </c>
      <c r="Q11" s="34" t="s">
        <v>368</v>
      </c>
      <c r="S11" s="1" t="b">
        <f t="shared" si="0"/>
        <v>0</v>
      </c>
      <c r="T11" s="1" t="b">
        <f t="shared" si="1"/>
        <v>0</v>
      </c>
      <c r="U11" s="1" t="b">
        <f t="shared" si="2"/>
        <v>0</v>
      </c>
      <c r="V11" s="1" t="b">
        <f t="shared" si="3"/>
        <v>0</v>
      </c>
      <c r="X11" s="4"/>
      <c r="Y11" s="4"/>
      <c r="Z11" s="4"/>
      <c r="AA11" s="4"/>
    </row>
    <row r="12" spans="1:27">
      <c r="A12" s="70">
        <v>10</v>
      </c>
      <c r="B12" s="70" t="s">
        <v>92</v>
      </c>
      <c r="C12" s="70" t="s">
        <v>91</v>
      </c>
      <c r="D12" s="70">
        <v>4</v>
      </c>
      <c r="E12" s="160" t="s">
        <v>1132</v>
      </c>
      <c r="F12" s="160" t="s">
        <v>15</v>
      </c>
      <c r="G12" s="70"/>
      <c r="H12" s="70"/>
      <c r="I12" s="70"/>
      <c r="J12" s="70"/>
      <c r="K12" s="161" t="str">
        <f>VLOOKUP(D12,'8_取引マスタ'!$A$3:$G$91,2,FALSE)</f>
        <v>パスワード変更</v>
      </c>
      <c r="L12" s="161" t="s">
        <v>1123</v>
      </c>
      <c r="M12" s="32" t="s">
        <v>366</v>
      </c>
      <c r="N12" s="33" t="s">
        <v>76</v>
      </c>
      <c r="O12" s="33" t="s">
        <v>367</v>
      </c>
      <c r="P12" s="33" t="str">
        <f t="shared" si="4"/>
        <v xml:space="preserve"> , '' , '' , </v>
      </c>
      <c r="Q12" s="34" t="s">
        <v>368</v>
      </c>
      <c r="S12" s="1" t="str">
        <f t="shared" si="0"/>
        <v/>
      </c>
      <c r="T12" s="1" t="str">
        <f t="shared" si="1"/>
        <v/>
      </c>
      <c r="U12" s="1" t="str">
        <f t="shared" si="2"/>
        <v/>
      </c>
      <c r="V12" s="1" t="str">
        <f t="shared" si="3"/>
        <v/>
      </c>
      <c r="X12" s="4"/>
      <c r="Y12" s="4"/>
      <c r="Z12" s="4"/>
      <c r="AA12" s="4"/>
    </row>
    <row r="13" spans="1:27">
      <c r="A13" s="60">
        <v>11</v>
      </c>
      <c r="B13" s="60" t="s">
        <v>93</v>
      </c>
      <c r="C13" s="60" t="s">
        <v>94</v>
      </c>
      <c r="D13" s="60">
        <v>5</v>
      </c>
      <c r="E13" s="145" t="s">
        <v>1068</v>
      </c>
      <c r="F13" s="145" t="s">
        <v>15</v>
      </c>
      <c r="G13" s="60">
        <v>11</v>
      </c>
      <c r="H13" s="60" t="s">
        <v>93</v>
      </c>
      <c r="I13" s="60" t="s">
        <v>94</v>
      </c>
      <c r="J13" s="60">
        <v>5</v>
      </c>
      <c r="K13" s="2" t="str">
        <f>VLOOKUP(D13,'8_取引マスタ'!$A$3:$G$91,2,FALSE)</f>
        <v>ユーザ管理</v>
      </c>
      <c r="M13" s="32" t="s">
        <v>366</v>
      </c>
      <c r="N13" s="33" t="s">
        <v>76</v>
      </c>
      <c r="O13" s="33" t="s">
        <v>367</v>
      </c>
      <c r="P13" s="33" t="str">
        <f t="shared" si="4"/>
        <v>11 , '検索' , 'ユーザ一覧画面' , 5</v>
      </c>
      <c r="Q13" s="34" t="s">
        <v>368</v>
      </c>
      <c r="S13" s="1" t="b">
        <f t="shared" si="0"/>
        <v>0</v>
      </c>
      <c r="T13" s="1" t="b">
        <f t="shared" si="1"/>
        <v>0</v>
      </c>
      <c r="U13" s="1" t="b">
        <f t="shared" si="2"/>
        <v>0</v>
      </c>
      <c r="V13" s="1" t="b">
        <f t="shared" si="3"/>
        <v>0</v>
      </c>
      <c r="X13" s="4"/>
      <c r="Y13" s="4"/>
      <c r="Z13" s="4"/>
      <c r="AA13" s="4"/>
    </row>
    <row r="14" spans="1:27">
      <c r="A14" s="60">
        <v>12</v>
      </c>
      <c r="B14" s="60" t="s">
        <v>95</v>
      </c>
      <c r="C14" s="60" t="s">
        <v>94</v>
      </c>
      <c r="D14" s="60">
        <v>5</v>
      </c>
      <c r="E14" s="145" t="s">
        <v>1068</v>
      </c>
      <c r="F14" s="145" t="s">
        <v>15</v>
      </c>
      <c r="G14" s="60">
        <v>12</v>
      </c>
      <c r="H14" s="60" t="s">
        <v>95</v>
      </c>
      <c r="I14" s="60" t="s">
        <v>94</v>
      </c>
      <c r="J14" s="60">
        <v>5</v>
      </c>
      <c r="K14" s="2" t="str">
        <f>VLOOKUP(D14,'8_取引マスタ'!$A$3:$G$91,2,FALSE)</f>
        <v>ユーザ管理</v>
      </c>
      <c r="M14" s="32" t="s">
        <v>366</v>
      </c>
      <c r="N14" s="33" t="s">
        <v>76</v>
      </c>
      <c r="O14" s="33" t="s">
        <v>367</v>
      </c>
      <c r="P14" s="33" t="str">
        <f t="shared" si="4"/>
        <v>12 , '新規登録' , 'ユーザ一覧画面' , 5</v>
      </c>
      <c r="Q14" s="34" t="s">
        <v>368</v>
      </c>
      <c r="S14" s="1" t="b">
        <f t="shared" si="0"/>
        <v>0</v>
      </c>
      <c r="T14" s="1" t="b">
        <f t="shared" si="1"/>
        <v>0</v>
      </c>
      <c r="U14" s="1" t="b">
        <f t="shared" si="2"/>
        <v>0</v>
      </c>
      <c r="V14" s="1" t="b">
        <f t="shared" si="3"/>
        <v>0</v>
      </c>
      <c r="X14" s="4"/>
      <c r="Y14" s="4"/>
      <c r="Z14" s="4"/>
      <c r="AA14" s="4"/>
    </row>
    <row r="15" spans="1:27">
      <c r="A15" s="60">
        <v>13</v>
      </c>
      <c r="B15" s="60" t="s">
        <v>96</v>
      </c>
      <c r="C15" s="60" t="s">
        <v>94</v>
      </c>
      <c r="D15" s="60">
        <v>5</v>
      </c>
      <c r="E15" s="145" t="s">
        <v>1068</v>
      </c>
      <c r="F15" s="145" t="s">
        <v>15</v>
      </c>
      <c r="G15" s="60">
        <v>13</v>
      </c>
      <c r="H15" s="60" t="s">
        <v>96</v>
      </c>
      <c r="I15" s="60" t="s">
        <v>94</v>
      </c>
      <c r="J15" s="60">
        <v>5</v>
      </c>
      <c r="K15" s="2" t="str">
        <f>VLOOKUP(D15,'8_取引マスタ'!$A$3:$G$91,2,FALSE)</f>
        <v>ユーザ管理</v>
      </c>
      <c r="M15" s="32" t="s">
        <v>366</v>
      </c>
      <c r="N15" s="33" t="s">
        <v>76</v>
      </c>
      <c r="O15" s="33" t="s">
        <v>367</v>
      </c>
      <c r="P15" s="33" t="str">
        <f t="shared" si="4"/>
        <v>13 , '変更' , 'ユーザ一覧画面' , 5</v>
      </c>
      <c r="Q15" s="34" t="s">
        <v>368</v>
      </c>
      <c r="S15" s="1" t="b">
        <f t="shared" si="0"/>
        <v>0</v>
      </c>
      <c r="T15" s="1" t="b">
        <f t="shared" si="1"/>
        <v>0</v>
      </c>
      <c r="U15" s="1" t="b">
        <f t="shared" si="2"/>
        <v>0</v>
      </c>
      <c r="V15" s="1" t="b">
        <f t="shared" si="3"/>
        <v>0</v>
      </c>
      <c r="X15" s="4"/>
      <c r="Y15" s="4"/>
      <c r="Z15" s="4"/>
      <c r="AA15" s="4"/>
    </row>
    <row r="16" spans="1:27">
      <c r="A16" s="60">
        <v>14</v>
      </c>
      <c r="B16" s="60" t="s">
        <v>97</v>
      </c>
      <c r="C16" s="60" t="s">
        <v>94</v>
      </c>
      <c r="D16" s="60">
        <v>5</v>
      </c>
      <c r="E16" s="145" t="s">
        <v>1068</v>
      </c>
      <c r="F16" s="145" t="s">
        <v>15</v>
      </c>
      <c r="G16" s="60">
        <v>14</v>
      </c>
      <c r="H16" s="60" t="s">
        <v>97</v>
      </c>
      <c r="I16" s="60" t="s">
        <v>94</v>
      </c>
      <c r="J16" s="60">
        <v>5</v>
      </c>
      <c r="K16" s="2" t="str">
        <f>VLOOKUP(D16,'8_取引マスタ'!$A$3:$G$91,2,FALSE)</f>
        <v>ユーザ管理</v>
      </c>
      <c r="M16" s="32" t="s">
        <v>366</v>
      </c>
      <c r="N16" s="33" t="s">
        <v>76</v>
      </c>
      <c r="O16" s="33" t="s">
        <v>367</v>
      </c>
      <c r="P16" s="33" t="str">
        <f t="shared" si="4"/>
        <v>14 , '詳細' , 'ユーザ一覧画面' , 5</v>
      </c>
      <c r="Q16" s="34" t="s">
        <v>368</v>
      </c>
      <c r="S16" s="1" t="b">
        <f t="shared" si="0"/>
        <v>0</v>
      </c>
      <c r="T16" s="1" t="b">
        <f t="shared" si="1"/>
        <v>0</v>
      </c>
      <c r="U16" s="1" t="b">
        <f t="shared" si="2"/>
        <v>0</v>
      </c>
      <c r="V16" s="1" t="b">
        <f t="shared" si="3"/>
        <v>0</v>
      </c>
      <c r="X16" s="4"/>
      <c r="Y16" s="4"/>
      <c r="Z16" s="4"/>
      <c r="AA16" s="4"/>
    </row>
    <row r="17" spans="1:27">
      <c r="A17" s="60">
        <v>15</v>
      </c>
      <c r="B17" s="60" t="s">
        <v>98</v>
      </c>
      <c r="C17" s="60" t="s">
        <v>94</v>
      </c>
      <c r="D17" s="60">
        <v>5</v>
      </c>
      <c r="E17" s="145" t="s">
        <v>1068</v>
      </c>
      <c r="F17" s="145" t="s">
        <v>15</v>
      </c>
      <c r="G17" s="60">
        <v>15</v>
      </c>
      <c r="H17" s="60" t="s">
        <v>98</v>
      </c>
      <c r="I17" s="60" t="s">
        <v>94</v>
      </c>
      <c r="J17" s="60">
        <v>5</v>
      </c>
      <c r="K17" s="2" t="str">
        <f>VLOOKUP(D17,'8_取引マスタ'!$A$3:$G$91,2,FALSE)</f>
        <v>ユーザ管理</v>
      </c>
      <c r="M17" s="32" t="s">
        <v>366</v>
      </c>
      <c r="N17" s="33" t="s">
        <v>76</v>
      </c>
      <c r="O17" s="33" t="s">
        <v>367</v>
      </c>
      <c r="P17" s="33" t="str">
        <f t="shared" si="4"/>
        <v>15 , '削除' , 'ユーザ一覧画面' , 5</v>
      </c>
      <c r="Q17" s="34" t="s">
        <v>368</v>
      </c>
      <c r="S17" s="1" t="b">
        <f t="shared" si="0"/>
        <v>0</v>
      </c>
      <c r="T17" s="1" t="b">
        <f t="shared" si="1"/>
        <v>0</v>
      </c>
      <c r="U17" s="1" t="b">
        <f t="shared" si="2"/>
        <v>0</v>
      </c>
      <c r="V17" s="1" t="b">
        <f t="shared" si="3"/>
        <v>0</v>
      </c>
      <c r="X17" s="4"/>
      <c r="Y17" s="4"/>
      <c r="Z17" s="4"/>
      <c r="AA17" s="4"/>
    </row>
    <row r="18" spans="1:27">
      <c r="A18" s="60">
        <v>16</v>
      </c>
      <c r="B18" s="60" t="s">
        <v>92</v>
      </c>
      <c r="C18" s="60" t="s">
        <v>99</v>
      </c>
      <c r="D18" s="60">
        <v>5</v>
      </c>
      <c r="E18" s="145" t="s">
        <v>1068</v>
      </c>
      <c r="F18" s="145" t="s">
        <v>15</v>
      </c>
      <c r="G18" s="60">
        <v>16</v>
      </c>
      <c r="H18" s="60" t="s">
        <v>92</v>
      </c>
      <c r="I18" s="60" t="s">
        <v>99</v>
      </c>
      <c r="J18" s="60">
        <v>5</v>
      </c>
      <c r="K18" s="2" t="str">
        <f>VLOOKUP(D18,'8_取引マスタ'!$A$3:$G$91,2,FALSE)</f>
        <v>ユーザ管理</v>
      </c>
      <c r="M18" s="32" t="s">
        <v>366</v>
      </c>
      <c r="N18" s="33" t="s">
        <v>76</v>
      </c>
      <c r="O18" s="33" t="s">
        <v>367</v>
      </c>
      <c r="P18" s="33" t="str">
        <f t="shared" si="4"/>
        <v>16 , 'キャンセル' , 'ユーザ登録変更画面' , 5</v>
      </c>
      <c r="Q18" s="34" t="s">
        <v>368</v>
      </c>
      <c r="S18" s="1" t="b">
        <f t="shared" si="0"/>
        <v>0</v>
      </c>
      <c r="T18" s="1" t="b">
        <f t="shared" si="1"/>
        <v>0</v>
      </c>
      <c r="U18" s="1" t="b">
        <f t="shared" si="2"/>
        <v>0</v>
      </c>
      <c r="V18" s="1" t="b">
        <f t="shared" si="3"/>
        <v>0</v>
      </c>
      <c r="X18" s="4"/>
      <c r="Y18" s="4"/>
      <c r="Z18" s="4"/>
      <c r="AA18" s="4"/>
    </row>
    <row r="19" spans="1:27">
      <c r="A19" s="60">
        <v>17</v>
      </c>
      <c r="B19" s="60" t="s">
        <v>100</v>
      </c>
      <c r="C19" s="60" t="s">
        <v>99</v>
      </c>
      <c r="D19" s="60">
        <v>5</v>
      </c>
      <c r="E19" s="145" t="s">
        <v>1068</v>
      </c>
      <c r="F19" s="145" t="s">
        <v>15</v>
      </c>
      <c r="G19" s="60">
        <v>17</v>
      </c>
      <c r="H19" s="60" t="s">
        <v>100</v>
      </c>
      <c r="I19" s="60" t="s">
        <v>99</v>
      </c>
      <c r="J19" s="60">
        <v>5</v>
      </c>
      <c r="K19" s="2" t="str">
        <f>VLOOKUP(D19,'8_取引マスタ'!$A$3:$G$91,2,FALSE)</f>
        <v>ユーザ管理</v>
      </c>
      <c r="M19" s="32" t="s">
        <v>366</v>
      </c>
      <c r="N19" s="33" t="s">
        <v>76</v>
      </c>
      <c r="O19" s="33" t="s">
        <v>367</v>
      </c>
      <c r="P19" s="33" t="str">
        <f t="shared" si="4"/>
        <v>17 , '登録' , 'ユーザ登録変更画面' , 5</v>
      </c>
      <c r="Q19" s="34" t="s">
        <v>368</v>
      </c>
      <c r="S19" s="1" t="b">
        <f t="shared" si="0"/>
        <v>0</v>
      </c>
      <c r="T19" s="1" t="b">
        <f t="shared" si="1"/>
        <v>0</v>
      </c>
      <c r="U19" s="1" t="b">
        <f t="shared" si="2"/>
        <v>0</v>
      </c>
      <c r="V19" s="1" t="b">
        <f t="shared" si="3"/>
        <v>0</v>
      </c>
      <c r="X19" s="4"/>
      <c r="Y19" s="4"/>
      <c r="Z19" s="4"/>
      <c r="AA19" s="4"/>
    </row>
    <row r="20" spans="1:27">
      <c r="A20" s="60">
        <v>18</v>
      </c>
      <c r="B20" s="60" t="s">
        <v>101</v>
      </c>
      <c r="C20" s="60" t="s">
        <v>99</v>
      </c>
      <c r="D20" s="60">
        <v>5</v>
      </c>
      <c r="E20" s="145" t="s">
        <v>1068</v>
      </c>
      <c r="F20" s="145" t="s">
        <v>15</v>
      </c>
      <c r="G20" s="60">
        <v>18</v>
      </c>
      <c r="H20" s="60" t="s">
        <v>101</v>
      </c>
      <c r="I20" s="60" t="s">
        <v>99</v>
      </c>
      <c r="J20" s="60">
        <v>5</v>
      </c>
      <c r="K20" s="2" t="str">
        <f>VLOOKUP(D20,'8_取引マスタ'!$A$3:$G$91,2,FALSE)</f>
        <v>ユーザ管理</v>
      </c>
      <c r="M20" s="32" t="s">
        <v>366</v>
      </c>
      <c r="N20" s="33" t="s">
        <v>76</v>
      </c>
      <c r="O20" s="33" t="s">
        <v>367</v>
      </c>
      <c r="P20" s="33" t="str">
        <f t="shared" si="4"/>
        <v>18 , '確定' , 'ユーザ登録変更画面' , 5</v>
      </c>
      <c r="Q20" s="34" t="s">
        <v>368</v>
      </c>
      <c r="S20" s="1" t="b">
        <f t="shared" si="0"/>
        <v>0</v>
      </c>
      <c r="T20" s="1" t="b">
        <f t="shared" si="1"/>
        <v>0</v>
      </c>
      <c r="U20" s="1" t="b">
        <f t="shared" si="2"/>
        <v>0</v>
      </c>
      <c r="V20" s="1" t="b">
        <f t="shared" si="3"/>
        <v>0</v>
      </c>
      <c r="X20" s="4"/>
      <c r="Y20" s="4"/>
      <c r="Z20" s="4"/>
      <c r="AA20" s="4"/>
    </row>
    <row r="21" spans="1:27">
      <c r="A21" s="60">
        <v>19</v>
      </c>
      <c r="B21" s="60" t="s">
        <v>102</v>
      </c>
      <c r="C21" s="60" t="s">
        <v>103</v>
      </c>
      <c r="D21" s="60">
        <v>5</v>
      </c>
      <c r="E21" s="145" t="s">
        <v>1068</v>
      </c>
      <c r="F21" s="145" t="s">
        <v>15</v>
      </c>
      <c r="G21" s="60">
        <v>19</v>
      </c>
      <c r="H21" s="60" t="s">
        <v>102</v>
      </c>
      <c r="I21" s="60" t="s">
        <v>103</v>
      </c>
      <c r="J21" s="60">
        <v>5</v>
      </c>
      <c r="K21" s="2" t="str">
        <f>VLOOKUP(D21,'8_取引マスタ'!$A$3:$G$91,2,FALSE)</f>
        <v>ユーザ管理</v>
      </c>
      <c r="M21" s="32" t="s">
        <v>366</v>
      </c>
      <c r="N21" s="33" t="s">
        <v>76</v>
      </c>
      <c r="O21" s="33" t="s">
        <v>367</v>
      </c>
      <c r="P21" s="33" t="str">
        <f t="shared" si="4"/>
        <v>19 , '一覧画面へ' , 'ユーザ詳細画面' , 5</v>
      </c>
      <c r="Q21" s="34" t="s">
        <v>368</v>
      </c>
      <c r="S21" s="1" t="b">
        <f t="shared" si="0"/>
        <v>0</v>
      </c>
      <c r="T21" s="1" t="b">
        <f t="shared" si="1"/>
        <v>0</v>
      </c>
      <c r="U21" s="1" t="b">
        <f t="shared" si="2"/>
        <v>0</v>
      </c>
      <c r="V21" s="1" t="b">
        <f t="shared" si="3"/>
        <v>0</v>
      </c>
      <c r="X21" s="4"/>
      <c r="Y21" s="4"/>
      <c r="Z21" s="4"/>
      <c r="AA21" s="4"/>
    </row>
    <row r="22" spans="1:27">
      <c r="A22" s="60">
        <v>20</v>
      </c>
      <c r="B22" s="60" t="s">
        <v>104</v>
      </c>
      <c r="C22" s="60" t="s">
        <v>105</v>
      </c>
      <c r="D22" s="60">
        <v>6</v>
      </c>
      <c r="E22" s="145" t="s">
        <v>1068</v>
      </c>
      <c r="F22" s="145" t="s">
        <v>15</v>
      </c>
      <c r="G22" s="60">
        <v>20</v>
      </c>
      <c r="H22" s="60" t="s">
        <v>104</v>
      </c>
      <c r="I22" s="60" t="s">
        <v>105</v>
      </c>
      <c r="J22" s="60">
        <v>6</v>
      </c>
      <c r="K22" s="2" t="str">
        <f>VLOOKUP(D22,'8_取引マスタ'!$A$3:$G$91,2,FALSE)</f>
        <v>本人確認</v>
      </c>
      <c r="M22" s="32" t="s">
        <v>366</v>
      </c>
      <c r="N22" s="33" t="s">
        <v>76</v>
      </c>
      <c r="O22" s="33" t="s">
        <v>367</v>
      </c>
      <c r="P22" s="33" t="str">
        <f t="shared" si="4"/>
        <v>20 , 'フィルタリング実行' , '本人確認入力画面' , 6</v>
      </c>
      <c r="Q22" s="34" t="s">
        <v>368</v>
      </c>
      <c r="S22" s="1" t="b">
        <f t="shared" si="0"/>
        <v>0</v>
      </c>
      <c r="T22" s="1" t="b">
        <f t="shared" si="1"/>
        <v>0</v>
      </c>
      <c r="U22" s="1" t="b">
        <f t="shared" si="2"/>
        <v>0</v>
      </c>
      <c r="V22" s="1" t="b">
        <f t="shared" si="3"/>
        <v>0</v>
      </c>
      <c r="X22" s="4"/>
      <c r="Y22" s="4"/>
      <c r="Z22" s="4"/>
      <c r="AA22" s="4"/>
    </row>
    <row r="23" spans="1:27">
      <c r="A23" s="60">
        <v>21</v>
      </c>
      <c r="B23" s="60" t="s">
        <v>106</v>
      </c>
      <c r="C23" s="60" t="s">
        <v>107</v>
      </c>
      <c r="D23" s="60">
        <v>6</v>
      </c>
      <c r="E23" s="145" t="s">
        <v>1068</v>
      </c>
      <c r="F23" s="145" t="s">
        <v>15</v>
      </c>
      <c r="G23" s="60">
        <v>21</v>
      </c>
      <c r="H23" s="60" t="s">
        <v>106</v>
      </c>
      <c r="I23" s="60" t="s">
        <v>107</v>
      </c>
      <c r="J23" s="60">
        <v>6</v>
      </c>
      <c r="K23" s="2" t="str">
        <f>VLOOKUP(D23,'8_取引マスタ'!$A$3:$G$91,2,FALSE)</f>
        <v>本人確認</v>
      </c>
      <c r="M23" s="32" t="s">
        <v>366</v>
      </c>
      <c r="N23" s="33" t="s">
        <v>76</v>
      </c>
      <c r="O23" s="33" t="s">
        <v>367</v>
      </c>
      <c r="P23" s="33" t="str">
        <f t="shared" si="4"/>
        <v>21 , '判定' , '判定画面' , 6</v>
      </c>
      <c r="Q23" s="34" t="s">
        <v>368</v>
      </c>
      <c r="S23" s="1" t="b">
        <f t="shared" si="0"/>
        <v>0</v>
      </c>
      <c r="T23" s="1" t="b">
        <f t="shared" si="1"/>
        <v>0</v>
      </c>
      <c r="U23" s="1" t="b">
        <f t="shared" si="2"/>
        <v>0</v>
      </c>
      <c r="V23" s="1" t="b">
        <f t="shared" si="3"/>
        <v>0</v>
      </c>
      <c r="X23" s="4"/>
      <c r="Y23" s="4"/>
      <c r="Z23" s="4"/>
      <c r="AA23" s="4"/>
    </row>
    <row r="24" spans="1:27">
      <c r="A24" s="60">
        <v>22</v>
      </c>
      <c r="B24" s="60" t="s">
        <v>92</v>
      </c>
      <c r="C24" s="60" t="s">
        <v>107</v>
      </c>
      <c r="D24" s="60">
        <v>6</v>
      </c>
      <c r="E24" s="145" t="s">
        <v>1068</v>
      </c>
      <c r="F24" s="145" t="s">
        <v>15</v>
      </c>
      <c r="G24" s="60">
        <v>22</v>
      </c>
      <c r="H24" s="60" t="s">
        <v>92</v>
      </c>
      <c r="I24" s="60" t="s">
        <v>107</v>
      </c>
      <c r="J24" s="60">
        <v>6</v>
      </c>
      <c r="K24" s="2" t="str">
        <f>VLOOKUP(D24,'8_取引マスタ'!$A$3:$G$91,2,FALSE)</f>
        <v>本人確認</v>
      </c>
      <c r="M24" s="32" t="s">
        <v>366</v>
      </c>
      <c r="N24" s="33" t="s">
        <v>76</v>
      </c>
      <c r="O24" s="33" t="s">
        <v>367</v>
      </c>
      <c r="P24" s="33" t="str">
        <f t="shared" si="4"/>
        <v>22 , 'キャンセル' , '判定画面' , 6</v>
      </c>
      <c r="Q24" s="34" t="s">
        <v>368</v>
      </c>
      <c r="S24" s="1" t="b">
        <f t="shared" si="0"/>
        <v>0</v>
      </c>
      <c r="T24" s="1" t="b">
        <f t="shared" si="1"/>
        <v>0</v>
      </c>
      <c r="U24" s="1" t="b">
        <f t="shared" si="2"/>
        <v>0</v>
      </c>
      <c r="V24" s="1" t="b">
        <f t="shared" si="3"/>
        <v>0</v>
      </c>
      <c r="X24" s="4"/>
      <c r="Y24" s="4"/>
      <c r="Z24" s="4"/>
      <c r="AA24" s="4"/>
    </row>
    <row r="25" spans="1:27">
      <c r="A25" s="60">
        <v>23</v>
      </c>
      <c r="B25" s="60" t="s">
        <v>108</v>
      </c>
      <c r="C25" s="60" t="s">
        <v>107</v>
      </c>
      <c r="D25" s="60">
        <v>6</v>
      </c>
      <c r="E25" s="145" t="s">
        <v>1068</v>
      </c>
      <c r="F25" s="145" t="s">
        <v>15</v>
      </c>
      <c r="G25" s="60">
        <v>23</v>
      </c>
      <c r="H25" s="60" t="s">
        <v>108</v>
      </c>
      <c r="I25" s="60" t="s">
        <v>107</v>
      </c>
      <c r="J25" s="60">
        <v>6</v>
      </c>
      <c r="K25" s="2" t="str">
        <f>VLOOKUP(D25,'8_取引マスタ'!$A$3:$G$91,2,FALSE)</f>
        <v>本人確認</v>
      </c>
      <c r="M25" s="32" t="s">
        <v>366</v>
      </c>
      <c r="N25" s="33" t="s">
        <v>76</v>
      </c>
      <c r="O25" s="33" t="s">
        <v>367</v>
      </c>
      <c r="P25" s="33" t="str">
        <f t="shared" si="4"/>
        <v>23 , '保留' , '判定画面' , 6</v>
      </c>
      <c r="Q25" s="34" t="s">
        <v>368</v>
      </c>
      <c r="S25" s="1" t="b">
        <f t="shared" si="0"/>
        <v>0</v>
      </c>
      <c r="T25" s="1" t="b">
        <f t="shared" si="1"/>
        <v>0</v>
      </c>
      <c r="U25" s="1" t="b">
        <f t="shared" si="2"/>
        <v>0</v>
      </c>
      <c r="V25" s="1" t="b">
        <f t="shared" si="3"/>
        <v>0</v>
      </c>
      <c r="X25" s="4"/>
      <c r="Y25" s="4"/>
      <c r="Z25" s="4"/>
      <c r="AA25" s="4"/>
    </row>
    <row r="26" spans="1:27">
      <c r="A26" s="60">
        <v>24</v>
      </c>
      <c r="B26" s="60" t="s">
        <v>92</v>
      </c>
      <c r="C26" s="60" t="s">
        <v>109</v>
      </c>
      <c r="D26" s="60">
        <v>6</v>
      </c>
      <c r="E26" s="145" t="s">
        <v>1068</v>
      </c>
      <c r="F26" s="145" t="s">
        <v>15</v>
      </c>
      <c r="G26" s="60">
        <v>24</v>
      </c>
      <c r="H26" s="60" t="s">
        <v>92</v>
      </c>
      <c r="I26" s="60" t="s">
        <v>109</v>
      </c>
      <c r="J26" s="60">
        <v>6</v>
      </c>
      <c r="K26" s="2" t="str">
        <f>VLOOKUP(D26,'8_取引マスタ'!$A$3:$G$91,2,FALSE)</f>
        <v>本人確認</v>
      </c>
      <c r="M26" s="32" t="s">
        <v>366</v>
      </c>
      <c r="N26" s="33" t="s">
        <v>76</v>
      </c>
      <c r="O26" s="33" t="s">
        <v>367</v>
      </c>
      <c r="P26" s="33" t="str">
        <f t="shared" si="4"/>
        <v>24 , 'キャンセル' , '確認画面' , 6</v>
      </c>
      <c r="Q26" s="34" t="s">
        <v>368</v>
      </c>
      <c r="S26" s="1" t="b">
        <f t="shared" si="0"/>
        <v>0</v>
      </c>
      <c r="T26" s="1" t="b">
        <f t="shared" si="1"/>
        <v>0</v>
      </c>
      <c r="U26" s="1" t="b">
        <f t="shared" si="2"/>
        <v>0</v>
      </c>
      <c r="V26" s="1" t="b">
        <f t="shared" si="3"/>
        <v>0</v>
      </c>
      <c r="X26" s="4"/>
      <c r="Y26" s="4"/>
      <c r="Z26" s="4"/>
      <c r="AA26" s="4"/>
    </row>
    <row r="27" spans="1:27">
      <c r="A27" s="70">
        <v>25</v>
      </c>
      <c r="B27" s="70" t="s">
        <v>110</v>
      </c>
      <c r="C27" s="70" t="s">
        <v>109</v>
      </c>
      <c r="D27" s="70">
        <v>6</v>
      </c>
      <c r="E27" s="160" t="s">
        <v>1132</v>
      </c>
      <c r="F27" s="160" t="s">
        <v>15</v>
      </c>
      <c r="G27" s="70"/>
      <c r="H27" s="70"/>
      <c r="I27" s="70"/>
      <c r="J27" s="70"/>
      <c r="K27" s="161" t="str">
        <f>VLOOKUP(D27,'8_取引マスタ'!$A$3:$G$91,2,FALSE)</f>
        <v>本人確認</v>
      </c>
      <c r="L27" s="161" t="s">
        <v>1123</v>
      </c>
      <c r="M27" s="32" t="s">
        <v>366</v>
      </c>
      <c r="N27" s="33" t="s">
        <v>76</v>
      </c>
      <c r="O27" s="33" t="s">
        <v>367</v>
      </c>
      <c r="P27" s="33" t="str">
        <f t="shared" si="4"/>
        <v xml:space="preserve"> , '' , '' , </v>
      </c>
      <c r="Q27" s="34" t="s">
        <v>368</v>
      </c>
      <c r="S27" s="1" t="str">
        <f t="shared" si="0"/>
        <v/>
      </c>
      <c r="T27" s="1" t="str">
        <f t="shared" si="1"/>
        <v/>
      </c>
      <c r="U27" s="1" t="str">
        <f t="shared" si="2"/>
        <v/>
      </c>
      <c r="V27" s="1" t="str">
        <f t="shared" si="3"/>
        <v/>
      </c>
      <c r="X27" s="4"/>
      <c r="Y27" s="4"/>
      <c r="Z27" s="4"/>
      <c r="AA27" s="4"/>
    </row>
    <row r="28" spans="1:27">
      <c r="A28" s="60">
        <v>26</v>
      </c>
      <c r="B28" s="60" t="s">
        <v>212</v>
      </c>
      <c r="C28" s="60" t="s">
        <v>111</v>
      </c>
      <c r="D28" s="60">
        <v>7</v>
      </c>
      <c r="E28" s="145" t="s">
        <v>1068</v>
      </c>
      <c r="F28" s="145" t="s">
        <v>15</v>
      </c>
      <c r="G28" s="60">
        <v>26</v>
      </c>
      <c r="H28" s="60" t="s">
        <v>212</v>
      </c>
      <c r="I28" s="60" t="s">
        <v>111</v>
      </c>
      <c r="J28" s="60">
        <v>7</v>
      </c>
      <c r="K28" s="2" t="str">
        <f>VLOOKUP(D28,'8_取引マスタ'!$A$3:$G$91,2,FALSE)</f>
        <v>本人確認仕掛照会</v>
      </c>
      <c r="M28" s="32" t="s">
        <v>366</v>
      </c>
      <c r="N28" s="33" t="s">
        <v>76</v>
      </c>
      <c r="O28" s="33" t="s">
        <v>367</v>
      </c>
      <c r="P28" s="33" t="str">
        <f t="shared" si="4"/>
        <v>26 , '判定' , '仕掛中一覧画面' , 7</v>
      </c>
      <c r="Q28" s="34" t="s">
        <v>368</v>
      </c>
      <c r="S28" s="1" t="b">
        <f t="shared" si="0"/>
        <v>0</v>
      </c>
      <c r="T28" s="1" t="b">
        <f t="shared" si="1"/>
        <v>0</v>
      </c>
      <c r="U28" s="1" t="b">
        <f t="shared" si="2"/>
        <v>0</v>
      </c>
      <c r="V28" s="1" t="b">
        <f t="shared" si="3"/>
        <v>0</v>
      </c>
      <c r="X28" s="4"/>
      <c r="Y28" s="4"/>
      <c r="Z28" s="4"/>
      <c r="AA28" s="4"/>
    </row>
    <row r="29" spans="1:27">
      <c r="A29" s="60">
        <v>27</v>
      </c>
      <c r="B29" s="60" t="s">
        <v>106</v>
      </c>
      <c r="C29" s="60" t="s">
        <v>107</v>
      </c>
      <c r="D29" s="60">
        <v>7</v>
      </c>
      <c r="E29" s="145" t="s">
        <v>1068</v>
      </c>
      <c r="F29" s="145" t="s">
        <v>15</v>
      </c>
      <c r="G29" s="60">
        <v>27</v>
      </c>
      <c r="H29" s="60" t="s">
        <v>106</v>
      </c>
      <c r="I29" s="60" t="s">
        <v>107</v>
      </c>
      <c r="J29" s="60">
        <v>7</v>
      </c>
      <c r="K29" s="2" t="str">
        <f>VLOOKUP(D29,'8_取引マスタ'!$A$3:$G$91,2,FALSE)</f>
        <v>本人確認仕掛照会</v>
      </c>
      <c r="M29" s="32" t="s">
        <v>366</v>
      </c>
      <c r="N29" s="33" t="s">
        <v>76</v>
      </c>
      <c r="O29" s="33" t="s">
        <v>367</v>
      </c>
      <c r="P29" s="33" t="str">
        <f t="shared" si="4"/>
        <v>27 , '判定' , '判定画面' , 7</v>
      </c>
      <c r="Q29" s="34" t="s">
        <v>368</v>
      </c>
      <c r="S29" s="1" t="b">
        <f t="shared" si="0"/>
        <v>0</v>
      </c>
      <c r="T29" s="1" t="b">
        <f t="shared" si="1"/>
        <v>0</v>
      </c>
      <c r="U29" s="1" t="b">
        <f t="shared" si="2"/>
        <v>0</v>
      </c>
      <c r="V29" s="1" t="b">
        <f t="shared" si="3"/>
        <v>0</v>
      </c>
      <c r="X29" s="4"/>
      <c r="Y29" s="4"/>
      <c r="Z29" s="4"/>
      <c r="AA29" s="4"/>
    </row>
    <row r="30" spans="1:27">
      <c r="A30" s="60">
        <v>28</v>
      </c>
      <c r="B30" s="60" t="s">
        <v>92</v>
      </c>
      <c r="C30" s="60" t="s">
        <v>107</v>
      </c>
      <c r="D30" s="60">
        <v>7</v>
      </c>
      <c r="E30" s="145" t="s">
        <v>1068</v>
      </c>
      <c r="F30" s="145" t="s">
        <v>15</v>
      </c>
      <c r="G30" s="60">
        <v>28</v>
      </c>
      <c r="H30" s="60" t="s">
        <v>92</v>
      </c>
      <c r="I30" s="60" t="s">
        <v>107</v>
      </c>
      <c r="J30" s="60">
        <v>7</v>
      </c>
      <c r="K30" s="2" t="str">
        <f>VLOOKUP(D30,'8_取引マスタ'!$A$3:$G$91,2,FALSE)</f>
        <v>本人確認仕掛照会</v>
      </c>
      <c r="M30" s="32" t="s">
        <v>366</v>
      </c>
      <c r="N30" s="33" t="s">
        <v>76</v>
      </c>
      <c r="O30" s="33" t="s">
        <v>367</v>
      </c>
      <c r="P30" s="33" t="str">
        <f t="shared" si="4"/>
        <v>28 , 'キャンセル' , '判定画面' , 7</v>
      </c>
      <c r="Q30" s="34" t="s">
        <v>368</v>
      </c>
      <c r="S30" s="1" t="b">
        <f t="shared" si="0"/>
        <v>0</v>
      </c>
      <c r="T30" s="1" t="b">
        <f t="shared" si="1"/>
        <v>0</v>
      </c>
      <c r="U30" s="1" t="b">
        <f t="shared" si="2"/>
        <v>0</v>
      </c>
      <c r="V30" s="1" t="b">
        <f t="shared" si="3"/>
        <v>0</v>
      </c>
      <c r="X30" s="4"/>
      <c r="Y30" s="4"/>
      <c r="Z30" s="4"/>
      <c r="AA30" s="4"/>
    </row>
    <row r="31" spans="1:27">
      <c r="A31" s="60">
        <v>29</v>
      </c>
      <c r="B31" s="60" t="s">
        <v>108</v>
      </c>
      <c r="C31" s="60" t="s">
        <v>107</v>
      </c>
      <c r="D31" s="60">
        <v>7</v>
      </c>
      <c r="E31" s="145" t="s">
        <v>1068</v>
      </c>
      <c r="F31" s="145" t="s">
        <v>15</v>
      </c>
      <c r="G31" s="60">
        <v>29</v>
      </c>
      <c r="H31" s="60" t="s">
        <v>108</v>
      </c>
      <c r="I31" s="60" t="s">
        <v>107</v>
      </c>
      <c r="J31" s="60">
        <v>7</v>
      </c>
      <c r="K31" s="2" t="str">
        <f>VLOOKUP(D31,'8_取引マスタ'!$A$3:$G$91,2,FALSE)</f>
        <v>本人確認仕掛照会</v>
      </c>
      <c r="M31" s="32" t="s">
        <v>366</v>
      </c>
      <c r="N31" s="33" t="s">
        <v>76</v>
      </c>
      <c r="O31" s="33" t="s">
        <v>367</v>
      </c>
      <c r="P31" s="33" t="str">
        <f t="shared" si="4"/>
        <v>29 , '保留' , '判定画面' , 7</v>
      </c>
      <c r="Q31" s="34" t="s">
        <v>368</v>
      </c>
      <c r="S31" s="1" t="b">
        <f t="shared" si="0"/>
        <v>0</v>
      </c>
      <c r="T31" s="1" t="b">
        <f t="shared" si="1"/>
        <v>0</v>
      </c>
      <c r="U31" s="1" t="b">
        <f t="shared" si="2"/>
        <v>0</v>
      </c>
      <c r="V31" s="1" t="b">
        <f t="shared" si="3"/>
        <v>0</v>
      </c>
      <c r="X31" s="4"/>
      <c r="Y31" s="4"/>
      <c r="Z31" s="4"/>
      <c r="AA31" s="4"/>
    </row>
    <row r="32" spans="1:27">
      <c r="A32" s="60">
        <v>30</v>
      </c>
      <c r="B32" s="60" t="s">
        <v>92</v>
      </c>
      <c r="C32" s="60" t="s">
        <v>109</v>
      </c>
      <c r="D32" s="60">
        <v>7</v>
      </c>
      <c r="E32" s="145" t="s">
        <v>1068</v>
      </c>
      <c r="F32" s="145" t="s">
        <v>15</v>
      </c>
      <c r="G32" s="60">
        <v>30</v>
      </c>
      <c r="H32" s="60" t="s">
        <v>92</v>
      </c>
      <c r="I32" s="60" t="s">
        <v>109</v>
      </c>
      <c r="J32" s="60">
        <v>7</v>
      </c>
      <c r="K32" s="2" t="str">
        <f>VLOOKUP(D32,'8_取引マスタ'!$A$3:$G$91,2,FALSE)</f>
        <v>本人確認仕掛照会</v>
      </c>
      <c r="M32" s="32" t="s">
        <v>366</v>
      </c>
      <c r="N32" s="33" t="s">
        <v>76</v>
      </c>
      <c r="O32" s="33" t="s">
        <v>367</v>
      </c>
      <c r="P32" s="33" t="str">
        <f t="shared" si="4"/>
        <v>30 , 'キャンセル' , '確認画面' , 7</v>
      </c>
      <c r="Q32" s="34" t="s">
        <v>368</v>
      </c>
      <c r="S32" s="1" t="b">
        <f t="shared" si="0"/>
        <v>0</v>
      </c>
      <c r="T32" s="1" t="b">
        <f t="shared" si="1"/>
        <v>0</v>
      </c>
      <c r="U32" s="1" t="b">
        <f t="shared" si="2"/>
        <v>0</v>
      </c>
      <c r="V32" s="1" t="b">
        <f t="shared" si="3"/>
        <v>0</v>
      </c>
      <c r="X32" s="4"/>
      <c r="Y32" s="4"/>
      <c r="Z32" s="4"/>
      <c r="AA32" s="4"/>
    </row>
    <row r="33" spans="1:27">
      <c r="A33" s="70">
        <v>31</v>
      </c>
      <c r="B33" s="70" t="s">
        <v>110</v>
      </c>
      <c r="C33" s="70" t="s">
        <v>109</v>
      </c>
      <c r="D33" s="70">
        <v>7</v>
      </c>
      <c r="E33" s="160" t="s">
        <v>1132</v>
      </c>
      <c r="F33" s="160" t="s">
        <v>15</v>
      </c>
      <c r="G33" s="70"/>
      <c r="H33" s="70"/>
      <c r="I33" s="70"/>
      <c r="J33" s="70"/>
      <c r="K33" s="161" t="str">
        <f>VLOOKUP(D33,'8_取引マスタ'!$A$3:$G$91,2,FALSE)</f>
        <v>本人確認仕掛照会</v>
      </c>
      <c r="L33" s="161" t="s">
        <v>1123</v>
      </c>
      <c r="M33" s="32" t="s">
        <v>366</v>
      </c>
      <c r="N33" s="33" t="s">
        <v>76</v>
      </c>
      <c r="O33" s="33" t="s">
        <v>367</v>
      </c>
      <c r="P33" s="33" t="str">
        <f t="shared" si="4"/>
        <v xml:space="preserve"> , '' , '' , </v>
      </c>
      <c r="Q33" s="34" t="s">
        <v>368</v>
      </c>
      <c r="S33" s="1" t="str">
        <f t="shared" si="0"/>
        <v/>
      </c>
      <c r="T33" s="1" t="str">
        <f t="shared" si="1"/>
        <v/>
      </c>
      <c r="U33" s="1" t="str">
        <f t="shared" si="2"/>
        <v/>
      </c>
      <c r="V33" s="1" t="str">
        <f t="shared" si="3"/>
        <v/>
      </c>
      <c r="X33" s="4"/>
      <c r="Y33" s="4"/>
      <c r="Z33" s="4"/>
      <c r="AA33" s="4"/>
    </row>
    <row r="34" spans="1:27">
      <c r="A34" s="60">
        <v>32</v>
      </c>
      <c r="B34" s="60" t="s">
        <v>112</v>
      </c>
      <c r="C34" s="60" t="s">
        <v>113</v>
      </c>
      <c r="D34" s="60">
        <v>8</v>
      </c>
      <c r="E34" s="145" t="s">
        <v>1068</v>
      </c>
      <c r="F34" s="145" t="s">
        <v>15</v>
      </c>
      <c r="G34" s="60">
        <v>32</v>
      </c>
      <c r="H34" s="60" t="s">
        <v>112</v>
      </c>
      <c r="I34" s="60" t="s">
        <v>113</v>
      </c>
      <c r="J34" s="60">
        <v>8</v>
      </c>
      <c r="K34" s="2" t="str">
        <f>VLOOKUP(D34,'8_取引マスタ'!$A$3:$G$91,2,FALSE)</f>
        <v>判定履歴照会</v>
      </c>
      <c r="M34" s="32" t="s">
        <v>366</v>
      </c>
      <c r="N34" s="33" t="s">
        <v>76</v>
      </c>
      <c r="O34" s="33" t="s">
        <v>367</v>
      </c>
      <c r="P34" s="33" t="str">
        <f t="shared" si="4"/>
        <v>32 , '表示' , '判定履歴検索画面' , 8</v>
      </c>
      <c r="Q34" s="34" t="s">
        <v>368</v>
      </c>
      <c r="S34" s="1" t="b">
        <f t="shared" si="0"/>
        <v>0</v>
      </c>
      <c r="T34" s="1" t="b">
        <f t="shared" si="1"/>
        <v>0</v>
      </c>
      <c r="U34" s="1" t="b">
        <f t="shared" si="2"/>
        <v>0</v>
      </c>
      <c r="V34" s="1" t="b">
        <f t="shared" si="3"/>
        <v>0</v>
      </c>
      <c r="X34" s="4"/>
      <c r="Y34" s="4"/>
      <c r="Z34" s="4"/>
      <c r="AA34" s="4"/>
    </row>
    <row r="35" spans="1:27">
      <c r="A35" s="60">
        <v>33</v>
      </c>
      <c r="B35" s="60" t="s">
        <v>92</v>
      </c>
      <c r="C35" s="60" t="s">
        <v>109</v>
      </c>
      <c r="D35" s="60">
        <v>8</v>
      </c>
      <c r="E35" s="145" t="s">
        <v>1068</v>
      </c>
      <c r="F35" s="145" t="s">
        <v>15</v>
      </c>
      <c r="G35" s="60">
        <v>33</v>
      </c>
      <c r="H35" s="60" t="s">
        <v>92</v>
      </c>
      <c r="I35" s="60" t="s">
        <v>109</v>
      </c>
      <c r="J35" s="60">
        <v>8</v>
      </c>
      <c r="K35" s="2" t="str">
        <f>VLOOKUP(D35,'8_取引マスタ'!$A$3:$G$91,2,FALSE)</f>
        <v>判定履歴照会</v>
      </c>
      <c r="M35" s="32" t="s">
        <v>366</v>
      </c>
      <c r="N35" s="33" t="s">
        <v>76</v>
      </c>
      <c r="O35" s="33" t="s">
        <v>367</v>
      </c>
      <c r="P35" s="33" t="str">
        <f t="shared" si="4"/>
        <v>33 , 'キャンセル' , '確認画面' , 8</v>
      </c>
      <c r="Q35" s="34" t="s">
        <v>368</v>
      </c>
      <c r="S35" s="1" t="b">
        <f t="shared" ref="S35:S66" si="5">IF(G35="","",EXACT(G35,X35))</f>
        <v>0</v>
      </c>
      <c r="T35" s="1" t="b">
        <f t="shared" ref="T35:T66" si="6">IF(H35="","",EXACT(H35,Y35))</f>
        <v>0</v>
      </c>
      <c r="U35" s="1" t="b">
        <f t="shared" ref="U35:U66" si="7">IF(I35="","",EXACT(I35,Z35))</f>
        <v>0</v>
      </c>
      <c r="V35" s="1" t="b">
        <f t="shared" ref="V35:V66" si="8">IF(J35="","",EXACT(J35,AA35))</f>
        <v>0</v>
      </c>
      <c r="X35" s="4"/>
      <c r="Y35" s="4"/>
      <c r="Z35" s="4"/>
      <c r="AA35" s="4"/>
    </row>
    <row r="36" spans="1:27">
      <c r="A36" s="70">
        <v>34</v>
      </c>
      <c r="B36" s="70" t="s">
        <v>110</v>
      </c>
      <c r="C36" s="70" t="s">
        <v>109</v>
      </c>
      <c r="D36" s="70">
        <v>8</v>
      </c>
      <c r="E36" s="160" t="s">
        <v>1132</v>
      </c>
      <c r="F36" s="160" t="s">
        <v>15</v>
      </c>
      <c r="G36" s="70"/>
      <c r="H36" s="70"/>
      <c r="I36" s="70"/>
      <c r="J36" s="70"/>
      <c r="K36" s="161" t="str">
        <f>VLOOKUP(D36,'8_取引マスタ'!$A$3:$G$91,2,FALSE)</f>
        <v>判定履歴照会</v>
      </c>
      <c r="L36" s="161" t="s">
        <v>1123</v>
      </c>
      <c r="M36" s="32" t="s">
        <v>366</v>
      </c>
      <c r="N36" s="33" t="s">
        <v>76</v>
      </c>
      <c r="O36" s="33" t="s">
        <v>367</v>
      </c>
      <c r="P36" s="33" t="str">
        <f t="shared" si="4"/>
        <v xml:space="preserve"> , '' , '' , </v>
      </c>
      <c r="Q36" s="34" t="s">
        <v>368</v>
      </c>
      <c r="S36" s="1" t="str">
        <f t="shared" si="5"/>
        <v/>
      </c>
      <c r="T36" s="1" t="str">
        <f t="shared" si="6"/>
        <v/>
      </c>
      <c r="U36" s="1" t="str">
        <f t="shared" si="7"/>
        <v/>
      </c>
      <c r="V36" s="1" t="str">
        <f t="shared" si="8"/>
        <v/>
      </c>
      <c r="X36" s="4"/>
      <c r="Y36" s="4"/>
      <c r="Z36" s="4"/>
      <c r="AA36" s="4"/>
    </row>
    <row r="37" spans="1:27">
      <c r="A37" s="60">
        <v>35</v>
      </c>
      <c r="B37" s="60" t="s">
        <v>93</v>
      </c>
      <c r="C37" s="60" t="s">
        <v>113</v>
      </c>
      <c r="D37" s="60">
        <v>8</v>
      </c>
      <c r="E37" s="145" t="s">
        <v>1068</v>
      </c>
      <c r="F37" s="145" t="s">
        <v>15</v>
      </c>
      <c r="G37" s="60">
        <v>35</v>
      </c>
      <c r="H37" s="60" t="s">
        <v>93</v>
      </c>
      <c r="I37" s="60" t="s">
        <v>113</v>
      </c>
      <c r="J37" s="60">
        <v>8</v>
      </c>
      <c r="K37" s="2" t="str">
        <f>VLOOKUP(D37,'8_取引マスタ'!$A$3:$G$91,2,FALSE)</f>
        <v>判定履歴照会</v>
      </c>
      <c r="M37" s="32" t="s">
        <v>366</v>
      </c>
      <c r="N37" s="33" t="s">
        <v>76</v>
      </c>
      <c r="O37" s="33" t="s">
        <v>367</v>
      </c>
      <c r="P37" s="33" t="str">
        <f t="shared" si="4"/>
        <v>35 , '検索' , '判定履歴検索画面' , 8</v>
      </c>
      <c r="Q37" s="34" t="s">
        <v>368</v>
      </c>
      <c r="S37" s="1" t="b">
        <f t="shared" si="5"/>
        <v>0</v>
      </c>
      <c r="T37" s="1" t="b">
        <f t="shared" si="6"/>
        <v>0</v>
      </c>
      <c r="U37" s="1" t="b">
        <f t="shared" si="7"/>
        <v>0</v>
      </c>
      <c r="V37" s="1" t="b">
        <f t="shared" si="8"/>
        <v>0</v>
      </c>
      <c r="X37" s="4"/>
      <c r="Y37" s="4"/>
      <c r="Z37" s="4"/>
      <c r="AA37" s="4"/>
    </row>
    <row r="38" spans="1:27">
      <c r="A38" s="60">
        <v>36</v>
      </c>
      <c r="B38" s="60" t="s">
        <v>71</v>
      </c>
      <c r="C38" s="60" t="s">
        <v>83</v>
      </c>
      <c r="D38" s="60">
        <v>2</v>
      </c>
      <c r="E38" s="145" t="s">
        <v>1068</v>
      </c>
      <c r="F38" s="145" t="s">
        <v>15</v>
      </c>
      <c r="G38" s="60">
        <v>36</v>
      </c>
      <c r="H38" s="60" t="s">
        <v>71</v>
      </c>
      <c r="I38" s="60" t="s">
        <v>83</v>
      </c>
      <c r="J38" s="60">
        <v>2</v>
      </c>
      <c r="K38" s="2" t="str">
        <f>VLOOKUP(D38,'8_取引マスタ'!$A$3:$G$91,2,FALSE)</f>
        <v>メニュー</v>
      </c>
      <c r="M38" s="32" t="s">
        <v>366</v>
      </c>
      <c r="N38" s="33" t="s">
        <v>76</v>
      </c>
      <c r="O38" s="33" t="s">
        <v>367</v>
      </c>
      <c r="P38" s="33" t="str">
        <f t="shared" si="4"/>
        <v>36 , '操作ログ照会' , 'メニュー画面' , 2</v>
      </c>
      <c r="Q38" s="34" t="s">
        <v>368</v>
      </c>
      <c r="S38" s="1" t="b">
        <f t="shared" si="5"/>
        <v>0</v>
      </c>
      <c r="T38" s="1" t="b">
        <f t="shared" si="6"/>
        <v>0</v>
      </c>
      <c r="U38" s="1" t="b">
        <f t="shared" si="7"/>
        <v>0</v>
      </c>
      <c r="V38" s="1" t="b">
        <f t="shared" si="8"/>
        <v>0</v>
      </c>
      <c r="X38" s="4"/>
      <c r="Y38" s="4"/>
      <c r="Z38" s="4"/>
      <c r="AA38" s="4"/>
    </row>
    <row r="39" spans="1:27">
      <c r="A39" s="60">
        <v>37</v>
      </c>
      <c r="B39" s="60" t="s">
        <v>72</v>
      </c>
      <c r="C39" s="60" t="s">
        <v>83</v>
      </c>
      <c r="D39" s="60">
        <v>2</v>
      </c>
      <c r="E39" s="145" t="s">
        <v>1068</v>
      </c>
      <c r="F39" s="145" t="s">
        <v>15</v>
      </c>
      <c r="G39" s="60">
        <v>37</v>
      </c>
      <c r="H39" s="60" t="s">
        <v>72</v>
      </c>
      <c r="I39" s="60" t="s">
        <v>83</v>
      </c>
      <c r="J39" s="60">
        <v>2</v>
      </c>
      <c r="K39" s="2" t="str">
        <f>VLOOKUP(D39,'8_取引マスタ'!$A$3:$G$91,2,FALSE)</f>
        <v>メニュー</v>
      </c>
      <c r="M39" s="32" t="s">
        <v>366</v>
      </c>
      <c r="N39" s="33" t="s">
        <v>76</v>
      </c>
      <c r="O39" s="33" t="s">
        <v>367</v>
      </c>
      <c r="P39" s="33" t="str">
        <f t="shared" si="4"/>
        <v>37 , '未判定照会' , 'メニュー画面' , 2</v>
      </c>
      <c r="Q39" s="34" t="s">
        <v>368</v>
      </c>
      <c r="S39" s="1" t="b">
        <f t="shared" si="5"/>
        <v>0</v>
      </c>
      <c r="T39" s="1" t="b">
        <f t="shared" si="6"/>
        <v>0</v>
      </c>
      <c r="U39" s="1" t="b">
        <f t="shared" si="7"/>
        <v>0</v>
      </c>
      <c r="V39" s="1" t="b">
        <f t="shared" si="8"/>
        <v>0</v>
      </c>
      <c r="X39" s="4"/>
      <c r="Y39" s="4"/>
      <c r="Z39" s="4"/>
      <c r="AA39" s="4"/>
    </row>
    <row r="40" spans="1:27">
      <c r="A40" s="60">
        <v>38</v>
      </c>
      <c r="B40" s="60" t="s">
        <v>73</v>
      </c>
      <c r="C40" s="60" t="s">
        <v>83</v>
      </c>
      <c r="D40" s="60">
        <v>2</v>
      </c>
      <c r="E40" s="145" t="s">
        <v>1068</v>
      </c>
      <c r="F40" s="145" t="s">
        <v>15</v>
      </c>
      <c r="G40" s="60">
        <v>38</v>
      </c>
      <c r="H40" s="60" t="s">
        <v>73</v>
      </c>
      <c r="I40" s="60" t="s">
        <v>83</v>
      </c>
      <c r="J40" s="60">
        <v>2</v>
      </c>
      <c r="K40" s="2" t="str">
        <f>VLOOKUP(D40,'8_取引マスタ'!$A$3:$G$91,2,FALSE)</f>
        <v>メニュー</v>
      </c>
      <c r="M40" s="32" t="s">
        <v>366</v>
      </c>
      <c r="N40" s="33" t="s">
        <v>76</v>
      </c>
      <c r="O40" s="33" t="s">
        <v>367</v>
      </c>
      <c r="P40" s="33" t="str">
        <f t="shared" si="4"/>
        <v>38 , '判定済照会' , 'メニュー画面' , 2</v>
      </c>
      <c r="Q40" s="34" t="s">
        <v>368</v>
      </c>
      <c r="S40" s="1" t="b">
        <f t="shared" si="5"/>
        <v>0</v>
      </c>
      <c r="T40" s="1" t="b">
        <f t="shared" si="6"/>
        <v>0</v>
      </c>
      <c r="U40" s="1" t="b">
        <f t="shared" si="7"/>
        <v>0</v>
      </c>
      <c r="V40" s="1" t="b">
        <f t="shared" si="8"/>
        <v>0</v>
      </c>
      <c r="X40" s="4"/>
      <c r="Y40" s="4"/>
      <c r="Z40" s="4"/>
      <c r="AA40" s="4"/>
    </row>
    <row r="41" spans="1:27">
      <c r="A41" s="60">
        <v>39</v>
      </c>
      <c r="B41" s="60" t="s">
        <v>74</v>
      </c>
      <c r="C41" s="60" t="s">
        <v>83</v>
      </c>
      <c r="D41" s="60">
        <v>2</v>
      </c>
      <c r="E41" s="145" t="s">
        <v>1068</v>
      </c>
      <c r="F41" s="145" t="s">
        <v>15</v>
      </c>
      <c r="G41" s="60">
        <v>39</v>
      </c>
      <c r="H41" s="60" t="s">
        <v>74</v>
      </c>
      <c r="I41" s="60" t="s">
        <v>83</v>
      </c>
      <c r="J41" s="60">
        <v>2</v>
      </c>
      <c r="K41" s="2" t="str">
        <f>VLOOKUP(D41,'8_取引マスタ'!$A$3:$G$91,2,FALSE)</f>
        <v>メニュー</v>
      </c>
      <c r="M41" s="32" t="s">
        <v>366</v>
      </c>
      <c r="N41" s="33" t="s">
        <v>76</v>
      </c>
      <c r="O41" s="33" t="s">
        <v>367</v>
      </c>
      <c r="P41" s="33" t="str">
        <f t="shared" si="4"/>
        <v>39 , 'ファイル処理状況照会' , 'メニュー画面' , 2</v>
      </c>
      <c r="Q41" s="34" t="s">
        <v>368</v>
      </c>
      <c r="S41" s="1" t="b">
        <f t="shared" si="5"/>
        <v>0</v>
      </c>
      <c r="T41" s="1" t="b">
        <f t="shared" si="6"/>
        <v>0</v>
      </c>
      <c r="U41" s="1" t="b">
        <f t="shared" si="7"/>
        <v>0</v>
      </c>
      <c r="V41" s="1" t="b">
        <f t="shared" si="8"/>
        <v>0</v>
      </c>
      <c r="X41" s="4"/>
      <c r="Y41" s="4"/>
      <c r="Z41" s="4"/>
      <c r="AA41" s="4"/>
    </row>
    <row r="42" spans="1:27">
      <c r="A42" s="60">
        <v>40</v>
      </c>
      <c r="B42" s="60" t="s">
        <v>93</v>
      </c>
      <c r="C42" s="60" t="s">
        <v>114</v>
      </c>
      <c r="D42" s="60">
        <v>9</v>
      </c>
      <c r="E42" s="145" t="s">
        <v>1068</v>
      </c>
      <c r="F42" s="145" t="s">
        <v>15</v>
      </c>
      <c r="G42" s="60">
        <v>40</v>
      </c>
      <c r="H42" s="60" t="s">
        <v>93</v>
      </c>
      <c r="I42" s="60" t="s">
        <v>114</v>
      </c>
      <c r="J42" s="60">
        <v>9</v>
      </c>
      <c r="K42" s="2" t="str">
        <f>VLOOKUP(D42,'8_取引マスタ'!$A$3:$G$91,2,FALSE)</f>
        <v>操作ログ照会</v>
      </c>
      <c r="M42" s="32" t="s">
        <v>366</v>
      </c>
      <c r="N42" s="33" t="s">
        <v>76</v>
      </c>
      <c r="O42" s="33" t="s">
        <v>367</v>
      </c>
      <c r="P42" s="33" t="str">
        <f t="shared" si="4"/>
        <v>40 , '検索' , '操作ログ一覧画面' , 9</v>
      </c>
      <c r="Q42" s="34" t="s">
        <v>368</v>
      </c>
      <c r="S42" s="1" t="b">
        <f t="shared" si="5"/>
        <v>0</v>
      </c>
      <c r="T42" s="1" t="b">
        <f t="shared" si="6"/>
        <v>0</v>
      </c>
      <c r="U42" s="1" t="b">
        <f t="shared" si="7"/>
        <v>0</v>
      </c>
      <c r="V42" s="1" t="b">
        <f t="shared" si="8"/>
        <v>0</v>
      </c>
      <c r="X42" s="4"/>
      <c r="Y42" s="4"/>
      <c r="Z42" s="4"/>
      <c r="AA42" s="4"/>
    </row>
    <row r="43" spans="1:27">
      <c r="A43" s="60">
        <v>41</v>
      </c>
      <c r="B43" s="60" t="s">
        <v>115</v>
      </c>
      <c r="C43" s="60" t="s">
        <v>114</v>
      </c>
      <c r="D43" s="60">
        <v>9</v>
      </c>
      <c r="E43" s="145" t="s">
        <v>1068</v>
      </c>
      <c r="F43" s="145" t="s">
        <v>15</v>
      </c>
      <c r="G43" s="60">
        <v>41</v>
      </c>
      <c r="H43" s="60" t="s">
        <v>115</v>
      </c>
      <c r="I43" s="60" t="s">
        <v>114</v>
      </c>
      <c r="J43" s="60">
        <v>9</v>
      </c>
      <c r="K43" s="2" t="str">
        <f>VLOOKUP(D43,'8_取引マスタ'!$A$3:$G$91,2,FALSE)</f>
        <v>操作ログ照会</v>
      </c>
      <c r="M43" s="32" t="s">
        <v>366</v>
      </c>
      <c r="N43" s="33" t="s">
        <v>76</v>
      </c>
      <c r="O43" s="33" t="s">
        <v>367</v>
      </c>
      <c r="P43" s="33" t="str">
        <f t="shared" si="4"/>
        <v>41 , '詳細' , '操作ログ一覧画面' , 9</v>
      </c>
      <c r="Q43" s="34" t="s">
        <v>368</v>
      </c>
      <c r="S43" s="1" t="b">
        <f t="shared" si="5"/>
        <v>0</v>
      </c>
      <c r="T43" s="1" t="b">
        <f t="shared" si="6"/>
        <v>0</v>
      </c>
      <c r="U43" s="1" t="b">
        <f t="shared" si="7"/>
        <v>0</v>
      </c>
      <c r="V43" s="1" t="b">
        <f t="shared" si="8"/>
        <v>0</v>
      </c>
      <c r="X43" s="4"/>
      <c r="Y43" s="4"/>
      <c r="Z43" s="4"/>
      <c r="AA43" s="4"/>
    </row>
    <row r="44" spans="1:27">
      <c r="A44" s="60">
        <v>42</v>
      </c>
      <c r="B44" s="60" t="s">
        <v>102</v>
      </c>
      <c r="C44" s="60" t="s">
        <v>116</v>
      </c>
      <c r="D44" s="60">
        <v>9</v>
      </c>
      <c r="E44" s="145" t="s">
        <v>1068</v>
      </c>
      <c r="F44" s="145" t="s">
        <v>15</v>
      </c>
      <c r="G44" s="60">
        <v>42</v>
      </c>
      <c r="H44" s="60" t="s">
        <v>102</v>
      </c>
      <c r="I44" s="60" t="s">
        <v>116</v>
      </c>
      <c r="J44" s="60">
        <v>9</v>
      </c>
      <c r="K44" s="2" t="str">
        <f>VLOOKUP(D44,'8_取引マスタ'!$A$3:$G$91,2,FALSE)</f>
        <v>操作ログ照会</v>
      </c>
      <c r="M44" s="32" t="s">
        <v>366</v>
      </c>
      <c r="N44" s="33" t="s">
        <v>76</v>
      </c>
      <c r="O44" s="33" t="s">
        <v>367</v>
      </c>
      <c r="P44" s="33" t="str">
        <f t="shared" si="4"/>
        <v>42 , '一覧画面へ' , '操作ログ詳細画面' , 9</v>
      </c>
      <c r="Q44" s="34" t="s">
        <v>368</v>
      </c>
      <c r="S44" s="1" t="b">
        <f t="shared" si="5"/>
        <v>0</v>
      </c>
      <c r="T44" s="1" t="b">
        <f t="shared" si="6"/>
        <v>0</v>
      </c>
      <c r="U44" s="1" t="b">
        <f t="shared" si="7"/>
        <v>0</v>
      </c>
      <c r="V44" s="1" t="b">
        <f t="shared" si="8"/>
        <v>0</v>
      </c>
      <c r="X44" s="4"/>
      <c r="Y44" s="4"/>
      <c r="Z44" s="4"/>
      <c r="AA44" s="4"/>
    </row>
    <row r="45" spans="1:27">
      <c r="A45" s="60">
        <v>43</v>
      </c>
      <c r="B45" s="60" t="s">
        <v>93</v>
      </c>
      <c r="C45" s="60" t="s">
        <v>117</v>
      </c>
      <c r="D45" s="60">
        <v>10</v>
      </c>
      <c r="E45" s="145" t="s">
        <v>1068</v>
      </c>
      <c r="F45" s="145" t="s">
        <v>15</v>
      </c>
      <c r="G45" s="60">
        <v>43</v>
      </c>
      <c r="H45" s="60" t="s">
        <v>93</v>
      </c>
      <c r="I45" s="60" t="s">
        <v>117</v>
      </c>
      <c r="J45" s="60">
        <v>10</v>
      </c>
      <c r="K45" s="2" t="str">
        <f>VLOOKUP(D45,'8_取引マスタ'!$A$3:$G$91,2,FALSE)</f>
        <v>未判定照会</v>
      </c>
      <c r="M45" s="32" t="s">
        <v>366</v>
      </c>
      <c r="N45" s="33" t="s">
        <v>76</v>
      </c>
      <c r="O45" s="33" t="s">
        <v>367</v>
      </c>
      <c r="P45" s="33" t="str">
        <f t="shared" si="4"/>
        <v>43 , '検索' , '未判定一覧画面' , 10</v>
      </c>
      <c r="Q45" s="34" t="s">
        <v>368</v>
      </c>
      <c r="S45" s="1" t="b">
        <f t="shared" si="5"/>
        <v>0</v>
      </c>
      <c r="T45" s="1" t="b">
        <f t="shared" si="6"/>
        <v>0</v>
      </c>
      <c r="U45" s="1" t="b">
        <f t="shared" si="7"/>
        <v>0</v>
      </c>
      <c r="V45" s="1" t="b">
        <f t="shared" si="8"/>
        <v>0</v>
      </c>
      <c r="X45" s="4"/>
      <c r="Y45" s="4"/>
      <c r="Z45" s="4"/>
      <c r="AA45" s="4"/>
    </row>
    <row r="46" spans="1:27">
      <c r="A46" s="60">
        <v>44</v>
      </c>
      <c r="B46" s="60" t="s">
        <v>118</v>
      </c>
      <c r="C46" s="60" t="s">
        <v>117</v>
      </c>
      <c r="D46" s="60">
        <v>10</v>
      </c>
      <c r="E46" s="145" t="s">
        <v>1068</v>
      </c>
      <c r="F46" s="145" t="s">
        <v>15</v>
      </c>
      <c r="G46" s="60">
        <v>44</v>
      </c>
      <c r="H46" s="60" t="s">
        <v>118</v>
      </c>
      <c r="I46" s="60" t="s">
        <v>117</v>
      </c>
      <c r="J46" s="60">
        <v>10</v>
      </c>
      <c r="K46" s="2" t="str">
        <f>VLOOKUP(D46,'8_取引マスタ'!$A$3:$G$91,2,FALSE)</f>
        <v>未判定照会</v>
      </c>
      <c r="M46" s="32" t="s">
        <v>366</v>
      </c>
      <c r="N46" s="33" t="s">
        <v>76</v>
      </c>
      <c r="O46" s="33" t="s">
        <v>367</v>
      </c>
      <c r="P46" s="33" t="str">
        <f t="shared" si="4"/>
        <v>44 , '判定' , '未判定一覧画面' , 10</v>
      </c>
      <c r="Q46" s="34" t="s">
        <v>368</v>
      </c>
      <c r="S46" s="1" t="b">
        <f t="shared" si="5"/>
        <v>0</v>
      </c>
      <c r="T46" s="1" t="b">
        <f t="shared" si="6"/>
        <v>0</v>
      </c>
      <c r="U46" s="1" t="b">
        <f t="shared" si="7"/>
        <v>0</v>
      </c>
      <c r="V46" s="1" t="b">
        <f t="shared" si="8"/>
        <v>0</v>
      </c>
      <c r="X46" s="4"/>
      <c r="Y46" s="4"/>
      <c r="Z46" s="4"/>
      <c r="AA46" s="4"/>
    </row>
    <row r="47" spans="1:27">
      <c r="A47" s="60">
        <v>45</v>
      </c>
      <c r="B47" s="60" t="s">
        <v>118</v>
      </c>
      <c r="C47" s="60" t="s">
        <v>119</v>
      </c>
      <c r="D47" s="60">
        <v>10</v>
      </c>
      <c r="E47" s="145" t="s">
        <v>1068</v>
      </c>
      <c r="F47" s="145" t="s">
        <v>15</v>
      </c>
      <c r="G47" s="60">
        <v>45</v>
      </c>
      <c r="H47" s="60" t="s">
        <v>118</v>
      </c>
      <c r="I47" s="60" t="s">
        <v>119</v>
      </c>
      <c r="J47" s="60">
        <v>10</v>
      </c>
      <c r="K47" s="2" t="str">
        <f>VLOOKUP(D47,'8_取引マスタ'!$A$3:$G$91,2,FALSE)</f>
        <v>未判定照会</v>
      </c>
      <c r="M47" s="32" t="s">
        <v>366</v>
      </c>
      <c r="N47" s="33" t="s">
        <v>76</v>
      </c>
      <c r="O47" s="33" t="s">
        <v>367</v>
      </c>
      <c r="P47" s="33" t="str">
        <f t="shared" si="4"/>
        <v>45 , '判定' , 'バッチ判定画面' , 10</v>
      </c>
      <c r="Q47" s="34" t="s">
        <v>368</v>
      </c>
      <c r="S47" s="1" t="b">
        <f t="shared" si="5"/>
        <v>0</v>
      </c>
      <c r="T47" s="1" t="b">
        <f t="shared" si="6"/>
        <v>0</v>
      </c>
      <c r="U47" s="1" t="b">
        <f t="shared" si="7"/>
        <v>0</v>
      </c>
      <c r="V47" s="1" t="b">
        <f t="shared" si="8"/>
        <v>0</v>
      </c>
      <c r="X47" s="4"/>
      <c r="Y47" s="4"/>
      <c r="Z47" s="4"/>
      <c r="AA47" s="4"/>
    </row>
    <row r="48" spans="1:27">
      <c r="A48" s="60">
        <v>46</v>
      </c>
      <c r="B48" s="60" t="s">
        <v>92</v>
      </c>
      <c r="C48" s="60" t="s">
        <v>119</v>
      </c>
      <c r="D48" s="60">
        <v>10</v>
      </c>
      <c r="E48" s="145" t="s">
        <v>1068</v>
      </c>
      <c r="F48" s="145" t="s">
        <v>15</v>
      </c>
      <c r="G48" s="60">
        <v>46</v>
      </c>
      <c r="H48" s="60" t="s">
        <v>92</v>
      </c>
      <c r="I48" s="60" t="s">
        <v>119</v>
      </c>
      <c r="J48" s="60">
        <v>10</v>
      </c>
      <c r="K48" s="2" t="str">
        <f>VLOOKUP(D48,'8_取引マスタ'!$A$3:$G$91,2,FALSE)</f>
        <v>未判定照会</v>
      </c>
      <c r="M48" s="32" t="s">
        <v>366</v>
      </c>
      <c r="N48" s="33" t="s">
        <v>76</v>
      </c>
      <c r="O48" s="33" t="s">
        <v>367</v>
      </c>
      <c r="P48" s="33" t="str">
        <f t="shared" si="4"/>
        <v>46 , 'キャンセル' , 'バッチ判定画面' , 10</v>
      </c>
      <c r="Q48" s="34" t="s">
        <v>368</v>
      </c>
      <c r="S48" s="1" t="b">
        <f t="shared" si="5"/>
        <v>0</v>
      </c>
      <c r="T48" s="1" t="b">
        <f t="shared" si="6"/>
        <v>0</v>
      </c>
      <c r="U48" s="1" t="b">
        <f t="shared" si="7"/>
        <v>0</v>
      </c>
      <c r="V48" s="1" t="b">
        <f t="shared" si="8"/>
        <v>0</v>
      </c>
      <c r="X48" s="4"/>
      <c r="Y48" s="4"/>
      <c r="Z48" s="4"/>
      <c r="AA48" s="4"/>
    </row>
    <row r="49" spans="1:27">
      <c r="A49" s="60">
        <v>47</v>
      </c>
      <c r="B49" s="60" t="s">
        <v>120</v>
      </c>
      <c r="C49" s="60" t="s">
        <v>119</v>
      </c>
      <c r="D49" s="60">
        <v>10</v>
      </c>
      <c r="E49" s="145" t="s">
        <v>1068</v>
      </c>
      <c r="F49" s="145" t="s">
        <v>15</v>
      </c>
      <c r="G49" s="60">
        <v>47</v>
      </c>
      <c r="H49" s="60" t="s">
        <v>120</v>
      </c>
      <c r="I49" s="60" t="s">
        <v>119</v>
      </c>
      <c r="J49" s="60">
        <v>10</v>
      </c>
      <c r="K49" s="2" t="str">
        <f>VLOOKUP(D49,'8_取引マスタ'!$A$3:$G$91,2,FALSE)</f>
        <v>未判定照会</v>
      </c>
      <c r="M49" s="32" t="s">
        <v>366</v>
      </c>
      <c r="N49" s="33" t="s">
        <v>76</v>
      </c>
      <c r="O49" s="33" t="s">
        <v>367</v>
      </c>
      <c r="P49" s="33" t="str">
        <f t="shared" si="4"/>
        <v>47 , '保留' , 'バッチ判定画面' , 10</v>
      </c>
      <c r="Q49" s="34" t="s">
        <v>368</v>
      </c>
      <c r="S49" s="1" t="b">
        <f t="shared" si="5"/>
        <v>0</v>
      </c>
      <c r="T49" s="1" t="b">
        <f t="shared" si="6"/>
        <v>0</v>
      </c>
      <c r="U49" s="1" t="b">
        <f t="shared" si="7"/>
        <v>0</v>
      </c>
      <c r="V49" s="1" t="b">
        <f t="shared" si="8"/>
        <v>0</v>
      </c>
      <c r="X49" s="4"/>
      <c r="Y49" s="4"/>
      <c r="Z49" s="4"/>
      <c r="AA49" s="4"/>
    </row>
    <row r="50" spans="1:27">
      <c r="A50" s="60">
        <v>48</v>
      </c>
      <c r="B50" s="60" t="s">
        <v>92</v>
      </c>
      <c r="C50" s="60" t="s">
        <v>121</v>
      </c>
      <c r="D50" s="60">
        <v>10</v>
      </c>
      <c r="E50" s="145" t="s">
        <v>1068</v>
      </c>
      <c r="F50" s="145" t="s">
        <v>15</v>
      </c>
      <c r="G50" s="60">
        <v>48</v>
      </c>
      <c r="H50" s="60" t="s">
        <v>92</v>
      </c>
      <c r="I50" s="60" t="s">
        <v>121</v>
      </c>
      <c r="J50" s="60">
        <v>10</v>
      </c>
      <c r="K50" s="2" t="str">
        <f>VLOOKUP(D50,'8_取引マスタ'!$A$3:$G$91,2,FALSE)</f>
        <v>未判定照会</v>
      </c>
      <c r="M50" s="32" t="s">
        <v>366</v>
      </c>
      <c r="N50" s="33" t="s">
        <v>76</v>
      </c>
      <c r="O50" s="33" t="s">
        <v>367</v>
      </c>
      <c r="P50" s="33" t="str">
        <f t="shared" si="4"/>
        <v>48 , 'キャンセル' , 'バッチ確認画面' , 10</v>
      </c>
      <c r="Q50" s="34" t="s">
        <v>368</v>
      </c>
      <c r="S50" s="1" t="b">
        <f t="shared" si="5"/>
        <v>0</v>
      </c>
      <c r="T50" s="1" t="b">
        <f t="shared" si="6"/>
        <v>0</v>
      </c>
      <c r="U50" s="1" t="b">
        <f t="shared" si="7"/>
        <v>0</v>
      </c>
      <c r="V50" s="1" t="b">
        <f t="shared" si="8"/>
        <v>0</v>
      </c>
      <c r="X50" s="4"/>
      <c r="Y50" s="4"/>
      <c r="Z50" s="4"/>
      <c r="AA50" s="4"/>
    </row>
    <row r="51" spans="1:27">
      <c r="A51" s="70">
        <v>49</v>
      </c>
      <c r="B51" s="70" t="s">
        <v>122</v>
      </c>
      <c r="C51" s="70" t="s">
        <v>121</v>
      </c>
      <c r="D51" s="70">
        <v>10</v>
      </c>
      <c r="E51" s="160" t="s">
        <v>1132</v>
      </c>
      <c r="F51" s="160" t="s">
        <v>15</v>
      </c>
      <c r="G51" s="70"/>
      <c r="H51" s="70"/>
      <c r="I51" s="70"/>
      <c r="J51" s="70"/>
      <c r="K51" s="161" t="str">
        <f>VLOOKUP(D51,'8_取引マスタ'!$A$3:$G$91,2,FALSE)</f>
        <v>未判定照会</v>
      </c>
      <c r="L51" s="161" t="s">
        <v>1123</v>
      </c>
      <c r="M51" s="32" t="s">
        <v>366</v>
      </c>
      <c r="N51" s="33" t="s">
        <v>76</v>
      </c>
      <c r="O51" s="33" t="s">
        <v>367</v>
      </c>
      <c r="P51" s="33" t="str">
        <f t="shared" si="4"/>
        <v xml:space="preserve"> , '' , '' , </v>
      </c>
      <c r="Q51" s="34" t="s">
        <v>368</v>
      </c>
      <c r="S51" s="1" t="str">
        <f t="shared" si="5"/>
        <v/>
      </c>
      <c r="T51" s="1" t="str">
        <f t="shared" si="6"/>
        <v/>
      </c>
      <c r="U51" s="1" t="str">
        <f t="shared" si="7"/>
        <v/>
      </c>
      <c r="V51" s="1" t="str">
        <f t="shared" si="8"/>
        <v/>
      </c>
      <c r="X51" s="4"/>
      <c r="Y51" s="4"/>
      <c r="Z51" s="4"/>
      <c r="AA51" s="4"/>
    </row>
    <row r="52" spans="1:27">
      <c r="A52" s="60">
        <v>50</v>
      </c>
      <c r="B52" s="60" t="s">
        <v>93</v>
      </c>
      <c r="C52" s="60" t="s">
        <v>123</v>
      </c>
      <c r="D52" s="60">
        <v>11</v>
      </c>
      <c r="E52" s="145" t="s">
        <v>1068</v>
      </c>
      <c r="F52" s="145" t="s">
        <v>15</v>
      </c>
      <c r="G52" s="60">
        <v>50</v>
      </c>
      <c r="H52" s="60" t="s">
        <v>93</v>
      </c>
      <c r="I52" s="60" t="s">
        <v>123</v>
      </c>
      <c r="J52" s="60">
        <v>11</v>
      </c>
      <c r="K52" s="2" t="str">
        <f>VLOOKUP(D52,'8_取引マスタ'!$A$3:$G$91,2,FALSE)</f>
        <v>判定済照会</v>
      </c>
      <c r="M52" s="32" t="s">
        <v>366</v>
      </c>
      <c r="N52" s="33" t="s">
        <v>76</v>
      </c>
      <c r="O52" s="33" t="s">
        <v>367</v>
      </c>
      <c r="P52" s="33" t="str">
        <f t="shared" si="4"/>
        <v>50 , '検索' , '判定済一覧画面' , 11</v>
      </c>
      <c r="Q52" s="34" t="s">
        <v>368</v>
      </c>
      <c r="S52" s="1" t="b">
        <f t="shared" si="5"/>
        <v>0</v>
      </c>
      <c r="T52" s="1" t="b">
        <f t="shared" si="6"/>
        <v>0</v>
      </c>
      <c r="U52" s="1" t="b">
        <f t="shared" si="7"/>
        <v>0</v>
      </c>
      <c r="V52" s="1" t="b">
        <f t="shared" si="8"/>
        <v>0</v>
      </c>
      <c r="X52" s="4"/>
      <c r="Y52" s="4"/>
      <c r="Z52" s="4"/>
      <c r="AA52" s="4"/>
    </row>
    <row r="53" spans="1:27">
      <c r="A53" s="60">
        <v>51</v>
      </c>
      <c r="B53" s="60" t="s">
        <v>112</v>
      </c>
      <c r="C53" s="60" t="s">
        <v>123</v>
      </c>
      <c r="D53" s="60">
        <v>11</v>
      </c>
      <c r="E53" s="145" t="s">
        <v>1068</v>
      </c>
      <c r="F53" s="145" t="s">
        <v>15</v>
      </c>
      <c r="G53" s="60">
        <v>51</v>
      </c>
      <c r="H53" s="60" t="s">
        <v>112</v>
      </c>
      <c r="I53" s="60" t="s">
        <v>123</v>
      </c>
      <c r="J53" s="60">
        <v>11</v>
      </c>
      <c r="K53" s="2" t="str">
        <f>VLOOKUP(D53,'8_取引マスタ'!$A$3:$G$91,2,FALSE)</f>
        <v>判定済照会</v>
      </c>
      <c r="M53" s="32" t="s">
        <v>366</v>
      </c>
      <c r="N53" s="33" t="s">
        <v>76</v>
      </c>
      <c r="O53" s="33" t="s">
        <v>367</v>
      </c>
      <c r="P53" s="33" t="str">
        <f t="shared" si="4"/>
        <v>51 , '表示' , '判定済一覧画面' , 11</v>
      </c>
      <c r="Q53" s="34" t="s">
        <v>368</v>
      </c>
      <c r="S53" s="1" t="b">
        <f t="shared" si="5"/>
        <v>0</v>
      </c>
      <c r="T53" s="1" t="b">
        <f t="shared" si="6"/>
        <v>0</v>
      </c>
      <c r="U53" s="1" t="b">
        <f t="shared" si="7"/>
        <v>0</v>
      </c>
      <c r="V53" s="1" t="b">
        <f t="shared" si="8"/>
        <v>0</v>
      </c>
      <c r="X53" s="4"/>
      <c r="Y53" s="4"/>
      <c r="Z53" s="4"/>
      <c r="AA53" s="4"/>
    </row>
    <row r="54" spans="1:27">
      <c r="A54" s="60">
        <v>52</v>
      </c>
      <c r="B54" s="60" t="s">
        <v>124</v>
      </c>
      <c r="C54" s="60" t="s">
        <v>123</v>
      </c>
      <c r="D54" s="60">
        <v>11</v>
      </c>
      <c r="E54" s="145" t="s">
        <v>1068</v>
      </c>
      <c r="F54" s="145" t="s">
        <v>15</v>
      </c>
      <c r="G54" s="60">
        <v>52</v>
      </c>
      <c r="H54" s="60" t="s">
        <v>124</v>
      </c>
      <c r="I54" s="60" t="s">
        <v>123</v>
      </c>
      <c r="J54" s="60">
        <v>11</v>
      </c>
      <c r="K54" s="2" t="str">
        <f>VLOOKUP(D54,'8_取引マスタ'!$A$3:$G$91,2,FALSE)</f>
        <v>判定済照会</v>
      </c>
      <c r="M54" s="32" t="s">
        <v>366</v>
      </c>
      <c r="N54" s="33" t="s">
        <v>76</v>
      </c>
      <c r="O54" s="33" t="s">
        <v>367</v>
      </c>
      <c r="P54" s="33" t="str">
        <f t="shared" si="4"/>
        <v>52 , '再判定' , '判定済一覧画面' , 11</v>
      </c>
      <c r="Q54" s="34" t="s">
        <v>368</v>
      </c>
      <c r="S54" s="1" t="b">
        <f t="shared" si="5"/>
        <v>0</v>
      </c>
      <c r="T54" s="1" t="b">
        <f t="shared" si="6"/>
        <v>0</v>
      </c>
      <c r="U54" s="1" t="b">
        <f t="shared" si="7"/>
        <v>0</v>
      </c>
      <c r="V54" s="1" t="b">
        <f t="shared" si="8"/>
        <v>0</v>
      </c>
      <c r="X54" s="4"/>
      <c r="Y54" s="4"/>
      <c r="Z54" s="4"/>
      <c r="AA54" s="4"/>
    </row>
    <row r="55" spans="1:27">
      <c r="A55" s="60">
        <v>53</v>
      </c>
      <c r="B55" s="60" t="s">
        <v>92</v>
      </c>
      <c r="C55" s="60" t="s">
        <v>121</v>
      </c>
      <c r="D55" s="60">
        <v>11</v>
      </c>
      <c r="E55" s="145" t="s">
        <v>1068</v>
      </c>
      <c r="F55" s="145" t="s">
        <v>15</v>
      </c>
      <c r="G55" s="60">
        <v>53</v>
      </c>
      <c r="H55" s="60" t="s">
        <v>92</v>
      </c>
      <c r="I55" s="60" t="s">
        <v>121</v>
      </c>
      <c r="J55" s="60">
        <v>11</v>
      </c>
      <c r="K55" s="2" t="str">
        <f>VLOOKUP(D55,'8_取引マスタ'!$A$3:$G$91,2,FALSE)</f>
        <v>判定済照会</v>
      </c>
      <c r="M55" s="32" t="s">
        <v>366</v>
      </c>
      <c r="N55" s="33" t="s">
        <v>76</v>
      </c>
      <c r="O55" s="33" t="s">
        <v>367</v>
      </c>
      <c r="P55" s="33" t="str">
        <f t="shared" si="4"/>
        <v>53 , 'キャンセル' , 'バッチ確認画面' , 11</v>
      </c>
      <c r="Q55" s="34" t="s">
        <v>368</v>
      </c>
      <c r="S55" s="1" t="b">
        <f t="shared" si="5"/>
        <v>0</v>
      </c>
      <c r="T55" s="1" t="b">
        <f t="shared" si="6"/>
        <v>0</v>
      </c>
      <c r="U55" s="1" t="b">
        <f t="shared" si="7"/>
        <v>0</v>
      </c>
      <c r="V55" s="1" t="b">
        <f t="shared" si="8"/>
        <v>0</v>
      </c>
      <c r="X55" s="4"/>
      <c r="Y55" s="4"/>
      <c r="Z55" s="4"/>
      <c r="AA55" s="4"/>
    </row>
    <row r="56" spans="1:27">
      <c r="A56" s="70">
        <v>54</v>
      </c>
      <c r="B56" s="70" t="s">
        <v>122</v>
      </c>
      <c r="C56" s="70" t="s">
        <v>121</v>
      </c>
      <c r="D56" s="70">
        <v>11</v>
      </c>
      <c r="E56" s="160" t="s">
        <v>1132</v>
      </c>
      <c r="F56" s="160" t="s">
        <v>15</v>
      </c>
      <c r="G56" s="70"/>
      <c r="H56" s="70"/>
      <c r="I56" s="70"/>
      <c r="J56" s="70"/>
      <c r="K56" s="161" t="str">
        <f>VLOOKUP(D56,'8_取引マスタ'!$A$3:$G$91,2,FALSE)</f>
        <v>判定済照会</v>
      </c>
      <c r="L56" s="161" t="s">
        <v>1123</v>
      </c>
      <c r="M56" s="32" t="s">
        <v>366</v>
      </c>
      <c r="N56" s="33" t="s">
        <v>76</v>
      </c>
      <c r="O56" s="33" t="s">
        <v>367</v>
      </c>
      <c r="P56" s="33" t="str">
        <f t="shared" si="4"/>
        <v xml:space="preserve"> , '' , '' , </v>
      </c>
      <c r="Q56" s="34" t="s">
        <v>368</v>
      </c>
      <c r="S56" s="1" t="str">
        <f t="shared" si="5"/>
        <v/>
      </c>
      <c r="T56" s="1" t="str">
        <f t="shared" si="6"/>
        <v/>
      </c>
      <c r="U56" s="1" t="str">
        <f t="shared" si="7"/>
        <v/>
      </c>
      <c r="V56" s="1" t="str">
        <f t="shared" si="8"/>
        <v/>
      </c>
      <c r="X56" s="4"/>
      <c r="Y56" s="4"/>
      <c r="Z56" s="4"/>
      <c r="AA56" s="4"/>
    </row>
    <row r="57" spans="1:27">
      <c r="A57" s="60">
        <v>55</v>
      </c>
      <c r="B57" s="60" t="s">
        <v>93</v>
      </c>
      <c r="C57" s="60" t="s">
        <v>125</v>
      </c>
      <c r="D57" s="60">
        <v>12</v>
      </c>
      <c r="E57" s="145" t="s">
        <v>1068</v>
      </c>
      <c r="F57" s="145" t="s">
        <v>15</v>
      </c>
      <c r="G57" s="60">
        <v>55</v>
      </c>
      <c r="H57" s="60" t="s">
        <v>93</v>
      </c>
      <c r="I57" s="60" t="s">
        <v>125</v>
      </c>
      <c r="J57" s="60">
        <v>12</v>
      </c>
      <c r="K57" s="2" t="str">
        <f>VLOOKUP(D57,'8_取引マスタ'!$A$3:$G$91,2,FALSE)</f>
        <v>ファイル処理状況照会</v>
      </c>
      <c r="M57" s="32" t="s">
        <v>366</v>
      </c>
      <c r="N57" s="33" t="s">
        <v>76</v>
      </c>
      <c r="O57" s="33" t="s">
        <v>367</v>
      </c>
      <c r="P57" s="33" t="str">
        <f t="shared" si="4"/>
        <v>55 , '検索' , 'ファイル処理状況一覧画面' , 12</v>
      </c>
      <c r="Q57" s="34" t="s">
        <v>368</v>
      </c>
      <c r="S57" s="1" t="b">
        <f t="shared" si="5"/>
        <v>0</v>
      </c>
      <c r="T57" s="1" t="b">
        <f t="shared" si="6"/>
        <v>0</v>
      </c>
      <c r="U57" s="1" t="b">
        <f t="shared" si="7"/>
        <v>0</v>
      </c>
      <c r="V57" s="1" t="b">
        <f t="shared" si="8"/>
        <v>0</v>
      </c>
      <c r="X57" s="4"/>
      <c r="Y57" s="4"/>
      <c r="Z57" s="4"/>
      <c r="AA57" s="4"/>
    </row>
    <row r="58" spans="1:27">
      <c r="A58" s="70">
        <v>56</v>
      </c>
      <c r="B58" s="70" t="s">
        <v>98</v>
      </c>
      <c r="C58" s="70" t="s">
        <v>125</v>
      </c>
      <c r="D58" s="70">
        <v>12</v>
      </c>
      <c r="E58" s="160" t="s">
        <v>1132</v>
      </c>
      <c r="F58" s="160" t="s">
        <v>15</v>
      </c>
      <c r="G58" s="70"/>
      <c r="H58" s="70"/>
      <c r="I58" s="70"/>
      <c r="J58" s="70"/>
      <c r="K58" s="161" t="str">
        <f>VLOOKUP(D58,'8_取引マスタ'!$A$3:$G$91,2,FALSE)</f>
        <v>ファイル処理状況照会</v>
      </c>
      <c r="L58" s="161" t="s">
        <v>1123</v>
      </c>
      <c r="M58" s="32" t="s">
        <v>366</v>
      </c>
      <c r="N58" s="33" t="s">
        <v>76</v>
      </c>
      <c r="O58" s="33" t="s">
        <v>367</v>
      </c>
      <c r="P58" s="33" t="str">
        <f t="shared" si="4"/>
        <v xml:space="preserve"> , '' , '' , </v>
      </c>
      <c r="Q58" s="34" t="s">
        <v>368</v>
      </c>
      <c r="S58" s="1" t="str">
        <f t="shared" si="5"/>
        <v/>
      </c>
      <c r="T58" s="1" t="str">
        <f t="shared" si="6"/>
        <v/>
      </c>
      <c r="U58" s="1" t="str">
        <f t="shared" si="7"/>
        <v/>
      </c>
      <c r="V58" s="1" t="str">
        <f t="shared" si="8"/>
        <v/>
      </c>
      <c r="X58" s="4"/>
      <c r="Y58" s="4"/>
      <c r="Z58" s="4"/>
      <c r="AA58" s="4"/>
    </row>
    <row r="59" spans="1:27">
      <c r="A59" s="60">
        <v>57</v>
      </c>
      <c r="B59" s="60" t="s">
        <v>126</v>
      </c>
      <c r="C59" s="60" t="s">
        <v>54</v>
      </c>
      <c r="D59" s="60">
        <v>13</v>
      </c>
      <c r="E59" s="145" t="s">
        <v>1068</v>
      </c>
      <c r="F59" s="145" t="s">
        <v>15</v>
      </c>
      <c r="G59" s="60">
        <v>57</v>
      </c>
      <c r="H59" s="60" t="s">
        <v>126</v>
      </c>
      <c r="I59" s="60" t="s">
        <v>54</v>
      </c>
      <c r="J59" s="60">
        <v>13</v>
      </c>
      <c r="K59" s="2" t="str">
        <f>VLOOKUP(D59,'8_取引マスタ'!$A$3:$G$91,2,FALSE)</f>
        <v>バッチフィルタリング</v>
      </c>
      <c r="M59" s="32" t="s">
        <v>366</v>
      </c>
      <c r="N59" s="33" t="s">
        <v>76</v>
      </c>
      <c r="O59" s="33" t="s">
        <v>367</v>
      </c>
      <c r="P59" s="33" t="str">
        <f t="shared" si="4"/>
        <v>57 , '開始' , 'バッチフィルタリング' , 13</v>
      </c>
      <c r="Q59" s="34" t="s">
        <v>368</v>
      </c>
      <c r="S59" s="1" t="b">
        <f t="shared" si="5"/>
        <v>0</v>
      </c>
      <c r="T59" s="1" t="b">
        <f t="shared" si="6"/>
        <v>0</v>
      </c>
      <c r="U59" s="1" t="b">
        <f t="shared" si="7"/>
        <v>0</v>
      </c>
      <c r="V59" s="1" t="b">
        <f t="shared" si="8"/>
        <v>0</v>
      </c>
      <c r="X59" s="4"/>
      <c r="Y59" s="4"/>
      <c r="Z59" s="4"/>
      <c r="AA59" s="4"/>
    </row>
    <row r="60" spans="1:27">
      <c r="A60" s="60">
        <v>58</v>
      </c>
      <c r="B60" s="60" t="s">
        <v>127</v>
      </c>
      <c r="C60" s="60" t="s">
        <v>54</v>
      </c>
      <c r="D60" s="60">
        <v>13</v>
      </c>
      <c r="E60" s="145" t="s">
        <v>1068</v>
      </c>
      <c r="F60" s="145" t="s">
        <v>15</v>
      </c>
      <c r="G60" s="60">
        <v>58</v>
      </c>
      <c r="H60" s="60" t="s">
        <v>127</v>
      </c>
      <c r="I60" s="60" t="s">
        <v>54</v>
      </c>
      <c r="J60" s="60">
        <v>13</v>
      </c>
      <c r="K60" s="2" t="str">
        <f>VLOOKUP(D60,'8_取引マスタ'!$A$3:$G$91,2,FALSE)</f>
        <v>バッチフィルタリング</v>
      </c>
      <c r="M60" s="32" t="s">
        <v>366</v>
      </c>
      <c r="N60" s="33" t="s">
        <v>76</v>
      </c>
      <c r="O60" s="33" t="s">
        <v>367</v>
      </c>
      <c r="P60" s="33" t="str">
        <f t="shared" si="4"/>
        <v>58 , '終了' , 'バッチフィルタリング' , 13</v>
      </c>
      <c r="Q60" s="34" t="s">
        <v>368</v>
      </c>
      <c r="S60" s="1" t="b">
        <f t="shared" si="5"/>
        <v>0</v>
      </c>
      <c r="T60" s="1" t="b">
        <f t="shared" si="6"/>
        <v>0</v>
      </c>
      <c r="U60" s="1" t="b">
        <f t="shared" si="7"/>
        <v>0</v>
      </c>
      <c r="V60" s="1" t="b">
        <f t="shared" si="8"/>
        <v>0</v>
      </c>
      <c r="X60" s="4"/>
      <c r="Y60" s="4"/>
      <c r="Z60" s="4"/>
      <c r="AA60" s="4"/>
    </row>
    <row r="61" spans="1:27">
      <c r="A61" s="60">
        <v>59</v>
      </c>
      <c r="B61" s="60" t="s">
        <v>249</v>
      </c>
      <c r="C61" s="60" t="s">
        <v>250</v>
      </c>
      <c r="D61" s="60">
        <v>8</v>
      </c>
      <c r="E61" s="145" t="s">
        <v>1068</v>
      </c>
      <c r="F61" s="145" t="s">
        <v>15</v>
      </c>
      <c r="G61" s="60">
        <v>59</v>
      </c>
      <c r="H61" s="60" t="s">
        <v>210</v>
      </c>
      <c r="I61" s="60" t="s">
        <v>211</v>
      </c>
      <c r="J61" s="60">
        <v>8</v>
      </c>
      <c r="K61" s="2" t="str">
        <f>VLOOKUP(D61,'8_取引マスタ'!$A$3:$G$91,2,FALSE)</f>
        <v>判定履歴照会</v>
      </c>
      <c r="M61" s="32" t="s">
        <v>366</v>
      </c>
      <c r="N61" s="33" t="s">
        <v>76</v>
      </c>
      <c r="O61" s="33" t="s">
        <v>367</v>
      </c>
      <c r="P61" s="33" t="str">
        <f t="shared" si="4"/>
        <v>59 , 'ファイル出力' , '判定履歴検索画面' , 8</v>
      </c>
      <c r="Q61" s="34" t="s">
        <v>368</v>
      </c>
      <c r="S61" s="1" t="b">
        <f t="shared" si="5"/>
        <v>0</v>
      </c>
      <c r="T61" s="1" t="b">
        <f t="shared" si="6"/>
        <v>0</v>
      </c>
      <c r="U61" s="1" t="b">
        <f t="shared" si="7"/>
        <v>0</v>
      </c>
      <c r="V61" s="1" t="b">
        <f t="shared" si="8"/>
        <v>0</v>
      </c>
      <c r="X61" s="4"/>
      <c r="Y61" s="4"/>
      <c r="Z61" s="4"/>
      <c r="AA61" s="4"/>
    </row>
    <row r="62" spans="1:27">
      <c r="A62" s="60">
        <v>60</v>
      </c>
      <c r="B62" s="60" t="s">
        <v>210</v>
      </c>
      <c r="C62" s="60" t="s">
        <v>251</v>
      </c>
      <c r="D62" s="60">
        <v>11</v>
      </c>
      <c r="E62" s="145" t="s">
        <v>1068</v>
      </c>
      <c r="F62" s="145" t="s">
        <v>15</v>
      </c>
      <c r="G62" s="60">
        <v>60</v>
      </c>
      <c r="H62" s="60" t="s">
        <v>210</v>
      </c>
      <c r="I62" s="60" t="s">
        <v>251</v>
      </c>
      <c r="J62" s="60">
        <v>11</v>
      </c>
      <c r="K62" s="2" t="str">
        <f>VLOOKUP(D62,'8_取引マスタ'!$A$3:$G$91,2,FALSE)</f>
        <v>判定済照会</v>
      </c>
      <c r="M62" s="32" t="s">
        <v>366</v>
      </c>
      <c r="N62" s="33" t="s">
        <v>76</v>
      </c>
      <c r="O62" s="33" t="s">
        <v>367</v>
      </c>
      <c r="P62" s="33" t="str">
        <f t="shared" si="4"/>
        <v>60 , 'ファイル出力' , '判定済一覧画面' , 11</v>
      </c>
      <c r="Q62" s="34" t="s">
        <v>368</v>
      </c>
      <c r="S62" s="1" t="b">
        <f t="shared" si="5"/>
        <v>0</v>
      </c>
      <c r="T62" s="1" t="b">
        <f t="shared" si="6"/>
        <v>0</v>
      </c>
      <c r="U62" s="1" t="b">
        <f t="shared" si="7"/>
        <v>0</v>
      </c>
      <c r="V62" s="1" t="b">
        <f t="shared" si="8"/>
        <v>0</v>
      </c>
      <c r="X62" s="4"/>
      <c r="Y62" s="4"/>
      <c r="Z62" s="4"/>
      <c r="AA62" s="4"/>
    </row>
    <row r="63" spans="1:27">
      <c r="A63" s="60">
        <v>61</v>
      </c>
      <c r="B63" s="60" t="s">
        <v>252</v>
      </c>
      <c r="C63" s="60" t="s">
        <v>253</v>
      </c>
      <c r="D63" s="60">
        <v>7</v>
      </c>
      <c r="E63" s="145" t="s">
        <v>1068</v>
      </c>
      <c r="F63" s="145" t="s">
        <v>15</v>
      </c>
      <c r="G63" s="60">
        <v>61</v>
      </c>
      <c r="H63" s="60" t="s">
        <v>252</v>
      </c>
      <c r="I63" s="60" t="s">
        <v>253</v>
      </c>
      <c r="J63" s="60">
        <v>7</v>
      </c>
      <c r="K63" s="2" t="str">
        <f>VLOOKUP(D63,'8_取引マスタ'!$A$3:$G$91,2,FALSE)</f>
        <v>本人確認仕掛照会</v>
      </c>
      <c r="M63" s="32" t="s">
        <v>366</v>
      </c>
      <c r="N63" s="33" t="s">
        <v>76</v>
      </c>
      <c r="O63" s="33" t="s">
        <v>367</v>
      </c>
      <c r="P63" s="33" t="str">
        <f t="shared" si="4"/>
        <v>61 , 'CSV出力' , '仕掛中一覧画面' , 7</v>
      </c>
      <c r="Q63" s="34" t="s">
        <v>368</v>
      </c>
      <c r="S63" s="1" t="b">
        <f t="shared" si="5"/>
        <v>0</v>
      </c>
      <c r="T63" s="1" t="b">
        <f t="shared" si="6"/>
        <v>0</v>
      </c>
      <c r="U63" s="1" t="b">
        <f t="shared" si="7"/>
        <v>0</v>
      </c>
      <c r="V63" s="1" t="b">
        <f t="shared" si="8"/>
        <v>0</v>
      </c>
      <c r="X63" s="4"/>
      <c r="Y63" s="4"/>
      <c r="Z63" s="4"/>
      <c r="AA63" s="4"/>
    </row>
    <row r="64" spans="1:27">
      <c r="A64" s="60">
        <v>62</v>
      </c>
      <c r="B64" s="60" t="s">
        <v>252</v>
      </c>
      <c r="C64" s="60" t="s">
        <v>250</v>
      </c>
      <c r="D64" s="60">
        <v>8</v>
      </c>
      <c r="E64" s="145" t="s">
        <v>1068</v>
      </c>
      <c r="F64" s="145" t="s">
        <v>15</v>
      </c>
      <c r="G64" s="60">
        <v>62</v>
      </c>
      <c r="H64" s="60" t="s">
        <v>252</v>
      </c>
      <c r="I64" s="60" t="s">
        <v>211</v>
      </c>
      <c r="J64" s="60">
        <v>8</v>
      </c>
      <c r="K64" s="2" t="str">
        <f>VLOOKUP(D64,'8_取引マスタ'!$A$3:$G$91,2,FALSE)</f>
        <v>判定履歴照会</v>
      </c>
      <c r="M64" s="32" t="s">
        <v>366</v>
      </c>
      <c r="N64" s="33" t="s">
        <v>76</v>
      </c>
      <c r="O64" s="33" t="s">
        <v>367</v>
      </c>
      <c r="P64" s="33" t="str">
        <f t="shared" si="4"/>
        <v>62 , 'CSV出力' , '判定履歴検索画面' , 8</v>
      </c>
      <c r="Q64" s="34" t="s">
        <v>368</v>
      </c>
      <c r="S64" s="1" t="b">
        <f t="shared" si="5"/>
        <v>0</v>
      </c>
      <c r="T64" s="1" t="b">
        <f t="shared" si="6"/>
        <v>0</v>
      </c>
      <c r="U64" s="1" t="b">
        <f t="shared" si="7"/>
        <v>0</v>
      </c>
      <c r="V64" s="1" t="b">
        <f t="shared" si="8"/>
        <v>0</v>
      </c>
      <c r="X64" s="4"/>
      <c r="Y64" s="4"/>
      <c r="Z64" s="4"/>
      <c r="AA64" s="4"/>
    </row>
    <row r="65" spans="1:27">
      <c r="A65" s="60">
        <v>63</v>
      </c>
      <c r="B65" s="60" t="s">
        <v>252</v>
      </c>
      <c r="C65" s="60" t="s">
        <v>254</v>
      </c>
      <c r="D65" s="60">
        <v>10</v>
      </c>
      <c r="E65" s="145" t="s">
        <v>1068</v>
      </c>
      <c r="F65" s="145" t="s">
        <v>15</v>
      </c>
      <c r="G65" s="60">
        <v>63</v>
      </c>
      <c r="H65" s="60" t="s">
        <v>252</v>
      </c>
      <c r="I65" s="60" t="s">
        <v>254</v>
      </c>
      <c r="J65" s="60">
        <v>10</v>
      </c>
      <c r="K65" s="2" t="str">
        <f>VLOOKUP(D65,'8_取引マスタ'!$A$3:$G$91,2,FALSE)</f>
        <v>未判定照会</v>
      </c>
      <c r="M65" s="32" t="s">
        <v>366</v>
      </c>
      <c r="N65" s="33" t="s">
        <v>76</v>
      </c>
      <c r="O65" s="33" t="s">
        <v>367</v>
      </c>
      <c r="P65" s="33" t="str">
        <f t="shared" si="4"/>
        <v>63 , 'CSV出力' , '未判定一覧画面' , 10</v>
      </c>
      <c r="Q65" s="34" t="s">
        <v>368</v>
      </c>
      <c r="S65" s="1" t="b">
        <f t="shared" si="5"/>
        <v>0</v>
      </c>
      <c r="T65" s="1" t="b">
        <f t="shared" si="6"/>
        <v>0</v>
      </c>
      <c r="U65" s="1" t="b">
        <f t="shared" si="7"/>
        <v>0</v>
      </c>
      <c r="V65" s="1" t="b">
        <f t="shared" si="8"/>
        <v>0</v>
      </c>
      <c r="X65" s="4"/>
      <c r="Y65" s="4"/>
      <c r="Z65" s="4"/>
      <c r="AA65" s="4"/>
    </row>
    <row r="66" spans="1:27">
      <c r="A66" s="60">
        <v>64</v>
      </c>
      <c r="B66" s="60" t="s">
        <v>252</v>
      </c>
      <c r="C66" s="60" t="s">
        <v>251</v>
      </c>
      <c r="D66" s="60">
        <v>11</v>
      </c>
      <c r="E66" s="145" t="s">
        <v>1068</v>
      </c>
      <c r="F66" s="145" t="s">
        <v>15</v>
      </c>
      <c r="G66" s="60">
        <v>64</v>
      </c>
      <c r="H66" s="60" t="s">
        <v>252</v>
      </c>
      <c r="I66" s="60" t="s">
        <v>251</v>
      </c>
      <c r="J66" s="60">
        <v>11</v>
      </c>
      <c r="K66" s="2" t="str">
        <f>VLOOKUP(D66,'8_取引マスタ'!$A$3:$G$91,2,FALSE)</f>
        <v>判定済照会</v>
      </c>
      <c r="M66" s="32" t="s">
        <v>366</v>
      </c>
      <c r="N66" s="33" t="s">
        <v>76</v>
      </c>
      <c r="O66" s="33" t="s">
        <v>367</v>
      </c>
      <c r="P66" s="33" t="str">
        <f t="shared" si="4"/>
        <v>64 , 'CSV出力' , '判定済一覧画面' , 11</v>
      </c>
      <c r="Q66" s="34" t="s">
        <v>368</v>
      </c>
      <c r="S66" s="1" t="b">
        <f t="shared" si="5"/>
        <v>0</v>
      </c>
      <c r="T66" s="1" t="b">
        <f t="shared" si="6"/>
        <v>0</v>
      </c>
      <c r="U66" s="1" t="b">
        <f t="shared" si="7"/>
        <v>0</v>
      </c>
      <c r="V66" s="1" t="b">
        <f t="shared" si="8"/>
        <v>0</v>
      </c>
      <c r="X66" s="4"/>
      <c r="Y66" s="4"/>
      <c r="Z66" s="4"/>
      <c r="AA66" s="4"/>
    </row>
    <row r="67" spans="1:27">
      <c r="A67" s="60">
        <v>65</v>
      </c>
      <c r="B67" s="60" t="s">
        <v>255</v>
      </c>
      <c r="C67" s="60" t="s">
        <v>253</v>
      </c>
      <c r="D67" s="60">
        <v>7</v>
      </c>
      <c r="E67" s="145" t="s">
        <v>1068</v>
      </c>
      <c r="F67" s="145" t="s">
        <v>15</v>
      </c>
      <c r="G67" s="60">
        <v>65</v>
      </c>
      <c r="H67" s="60" t="s">
        <v>255</v>
      </c>
      <c r="I67" s="60" t="s">
        <v>253</v>
      </c>
      <c r="J67" s="60">
        <v>7</v>
      </c>
      <c r="K67" s="2" t="str">
        <f>VLOOKUP(D67,'8_取引マスタ'!$A$3:$G$91,2,FALSE)</f>
        <v>本人確認仕掛照会</v>
      </c>
      <c r="M67" s="32" t="s">
        <v>366</v>
      </c>
      <c r="N67" s="33" t="s">
        <v>76</v>
      </c>
      <c r="O67" s="33" t="s">
        <v>367</v>
      </c>
      <c r="P67" s="33" t="str">
        <f t="shared" si="4"/>
        <v>65 , '検索' , '仕掛中一覧画面' , 7</v>
      </c>
      <c r="Q67" s="34" t="s">
        <v>368</v>
      </c>
      <c r="S67" s="1" t="b">
        <f t="shared" ref="S67:S82" si="9">IF(G67="","",EXACT(G67,X67))</f>
        <v>0</v>
      </c>
      <c r="T67" s="1" t="b">
        <f t="shared" ref="T67:T82" si="10">IF(H67="","",EXACT(H67,Y67))</f>
        <v>0</v>
      </c>
      <c r="U67" s="1" t="b">
        <f t="shared" ref="U67:U82" si="11">IF(I67="","",EXACT(I67,Z67))</f>
        <v>0</v>
      </c>
      <c r="V67" s="1" t="b">
        <f t="shared" ref="V67:V82" si="12">IF(J67="","",EXACT(J67,AA67))</f>
        <v>0</v>
      </c>
      <c r="X67" s="4"/>
      <c r="Y67" s="4"/>
      <c r="Z67" s="4"/>
      <c r="AA67" s="4"/>
    </row>
    <row r="68" spans="1:27">
      <c r="A68" s="60">
        <v>66</v>
      </c>
      <c r="B68" s="60" t="s">
        <v>93</v>
      </c>
      <c r="C68" s="60" t="s">
        <v>272</v>
      </c>
      <c r="D68" s="60">
        <v>14</v>
      </c>
      <c r="E68" s="145" t="s">
        <v>1068</v>
      </c>
      <c r="F68" s="145" t="s">
        <v>15</v>
      </c>
      <c r="G68" s="60">
        <v>66</v>
      </c>
      <c r="H68" s="60" t="s">
        <v>93</v>
      </c>
      <c r="I68" s="60" t="s">
        <v>272</v>
      </c>
      <c r="J68" s="60">
        <v>14</v>
      </c>
      <c r="K68" s="2" t="str">
        <f>VLOOKUP(D68,'8_取引マスタ'!$A$3:$G$91,2,FALSE)</f>
        <v>未判定照会（連動）</v>
      </c>
      <c r="M68" s="32" t="s">
        <v>366</v>
      </c>
      <c r="N68" s="33" t="s">
        <v>76</v>
      </c>
      <c r="O68" s="33" t="s">
        <v>367</v>
      </c>
      <c r="P68" s="33" t="str">
        <f t="shared" si="4"/>
        <v>66 , '検索' , '未判定一覧(連動)画面' , 14</v>
      </c>
      <c r="Q68" s="34" t="s">
        <v>368</v>
      </c>
      <c r="S68" s="1" t="b">
        <f t="shared" si="9"/>
        <v>0</v>
      </c>
      <c r="T68" s="1" t="b">
        <f t="shared" si="10"/>
        <v>0</v>
      </c>
      <c r="U68" s="1" t="b">
        <f t="shared" si="11"/>
        <v>0</v>
      </c>
      <c r="V68" s="1" t="b">
        <f t="shared" si="12"/>
        <v>0</v>
      </c>
      <c r="X68" s="4"/>
      <c r="Y68" s="4"/>
      <c r="Z68" s="4"/>
      <c r="AA68" s="4"/>
    </row>
    <row r="69" spans="1:27">
      <c r="A69" s="60">
        <v>67</v>
      </c>
      <c r="B69" s="60" t="s">
        <v>264</v>
      </c>
      <c r="C69" s="60" t="s">
        <v>271</v>
      </c>
      <c r="D69" s="60">
        <v>14</v>
      </c>
      <c r="E69" s="145" t="s">
        <v>1068</v>
      </c>
      <c r="F69" s="145" t="s">
        <v>15</v>
      </c>
      <c r="G69" s="60">
        <v>67</v>
      </c>
      <c r="H69" s="60" t="s">
        <v>264</v>
      </c>
      <c r="I69" s="60" t="s">
        <v>271</v>
      </c>
      <c r="J69" s="60">
        <v>14</v>
      </c>
      <c r="K69" s="2" t="str">
        <f>VLOOKUP(D69,'8_取引マスタ'!$A$3:$G$91,2,FALSE)</f>
        <v>未判定照会（連動）</v>
      </c>
      <c r="M69" s="32" t="s">
        <v>366</v>
      </c>
      <c r="N69" s="33" t="s">
        <v>76</v>
      </c>
      <c r="O69" s="33" t="s">
        <v>367</v>
      </c>
      <c r="P69" s="33" t="str">
        <f t="shared" si="4"/>
        <v>67 , '判定' , '未判定一覧(連動)画面' , 14</v>
      </c>
      <c r="Q69" s="34" t="s">
        <v>368</v>
      </c>
      <c r="S69" s="1" t="b">
        <f t="shared" si="9"/>
        <v>0</v>
      </c>
      <c r="T69" s="1" t="b">
        <f t="shared" si="10"/>
        <v>0</v>
      </c>
      <c r="U69" s="1" t="b">
        <f t="shared" si="11"/>
        <v>0</v>
      </c>
      <c r="V69" s="1" t="b">
        <f t="shared" si="12"/>
        <v>0</v>
      </c>
      <c r="X69" s="4"/>
      <c r="Y69" s="4"/>
      <c r="Z69" s="4"/>
      <c r="AA69" s="4"/>
    </row>
    <row r="70" spans="1:27">
      <c r="A70" s="60">
        <v>68</v>
      </c>
      <c r="B70" s="60" t="s">
        <v>265</v>
      </c>
      <c r="C70" s="60" t="s">
        <v>271</v>
      </c>
      <c r="D70" s="60">
        <v>14</v>
      </c>
      <c r="E70" s="145" t="s">
        <v>1068</v>
      </c>
      <c r="F70" s="145" t="s">
        <v>15</v>
      </c>
      <c r="G70" s="60">
        <v>68</v>
      </c>
      <c r="H70" s="60" t="s">
        <v>265</v>
      </c>
      <c r="I70" s="60" t="s">
        <v>271</v>
      </c>
      <c r="J70" s="60">
        <v>14</v>
      </c>
      <c r="K70" s="2" t="str">
        <f>VLOOKUP(D70,'8_取引マスタ'!$A$3:$G$91,2,FALSE)</f>
        <v>未判定照会（連動）</v>
      </c>
      <c r="M70" s="32" t="s">
        <v>366</v>
      </c>
      <c r="N70" s="33" t="s">
        <v>76</v>
      </c>
      <c r="O70" s="33" t="s">
        <v>367</v>
      </c>
      <c r="P70" s="33" t="str">
        <f t="shared" si="4"/>
        <v>68 , 'CSV出力' , '未判定一覧(連動)画面' , 14</v>
      </c>
      <c r="Q70" s="34" t="s">
        <v>368</v>
      </c>
      <c r="S70" s="1" t="b">
        <f t="shared" si="9"/>
        <v>0</v>
      </c>
      <c r="T70" s="1" t="b">
        <f t="shared" si="10"/>
        <v>0</v>
      </c>
      <c r="U70" s="1" t="b">
        <f t="shared" si="11"/>
        <v>0</v>
      </c>
      <c r="V70" s="1" t="b">
        <f t="shared" si="12"/>
        <v>0</v>
      </c>
      <c r="X70" s="4"/>
      <c r="Y70" s="4"/>
      <c r="Z70" s="4"/>
      <c r="AA70" s="4"/>
    </row>
    <row r="71" spans="1:27">
      <c r="A71" s="60">
        <v>69</v>
      </c>
      <c r="B71" s="60" t="s">
        <v>264</v>
      </c>
      <c r="C71" s="60" t="s">
        <v>273</v>
      </c>
      <c r="D71" s="60">
        <v>14</v>
      </c>
      <c r="E71" s="145" t="s">
        <v>1068</v>
      </c>
      <c r="F71" s="145" t="s">
        <v>15</v>
      </c>
      <c r="G71" s="60">
        <v>69</v>
      </c>
      <c r="H71" s="60" t="s">
        <v>264</v>
      </c>
      <c r="I71" s="60" t="s">
        <v>273</v>
      </c>
      <c r="J71" s="60">
        <v>14</v>
      </c>
      <c r="K71" s="2" t="str">
        <f>VLOOKUP(D71,'8_取引マスタ'!$A$3:$G$91,2,FALSE)</f>
        <v>未判定照会（連動）</v>
      </c>
      <c r="M71" s="32" t="s">
        <v>366</v>
      </c>
      <c r="N71" s="33" t="s">
        <v>76</v>
      </c>
      <c r="O71" s="33" t="s">
        <v>367</v>
      </c>
      <c r="P71" s="33" t="str">
        <f t="shared" si="4"/>
        <v>69 , '判定' , 'リアルタイム判定画面' , 14</v>
      </c>
      <c r="Q71" s="34" t="s">
        <v>368</v>
      </c>
      <c r="S71" s="1" t="b">
        <f t="shared" si="9"/>
        <v>0</v>
      </c>
      <c r="T71" s="1" t="b">
        <f t="shared" si="10"/>
        <v>0</v>
      </c>
      <c r="U71" s="1" t="b">
        <f t="shared" si="11"/>
        <v>0</v>
      </c>
      <c r="V71" s="1" t="b">
        <f t="shared" si="12"/>
        <v>0</v>
      </c>
      <c r="X71" s="4"/>
      <c r="Y71" s="4"/>
      <c r="Z71" s="4"/>
      <c r="AA71" s="4"/>
    </row>
    <row r="72" spans="1:27">
      <c r="A72" s="60">
        <v>70</v>
      </c>
      <c r="B72" s="60" t="s">
        <v>92</v>
      </c>
      <c r="C72" s="60" t="s">
        <v>1087</v>
      </c>
      <c r="D72" s="60">
        <v>14</v>
      </c>
      <c r="E72" s="145" t="s">
        <v>1068</v>
      </c>
      <c r="F72" s="145" t="s">
        <v>15</v>
      </c>
      <c r="G72" s="60">
        <v>70</v>
      </c>
      <c r="H72" s="60" t="s">
        <v>92</v>
      </c>
      <c r="I72" s="60" t="s">
        <v>1087</v>
      </c>
      <c r="J72" s="60">
        <v>14</v>
      </c>
      <c r="K72" s="2" t="str">
        <f>VLOOKUP(D72,'8_取引マスタ'!$A$3:$G$91,2,FALSE)</f>
        <v>未判定照会（連動）</v>
      </c>
      <c r="M72" s="32" t="s">
        <v>366</v>
      </c>
      <c r="N72" s="33" t="s">
        <v>76</v>
      </c>
      <c r="O72" s="33" t="s">
        <v>367</v>
      </c>
      <c r="P72" s="33" t="str">
        <f t="shared" si="4"/>
        <v>70 , 'キャンセル' , 'リアルタイム判定画面' , 14</v>
      </c>
      <c r="Q72" s="34" t="s">
        <v>368</v>
      </c>
      <c r="S72" s="1" t="b">
        <f t="shared" si="9"/>
        <v>0</v>
      </c>
      <c r="T72" s="1" t="b">
        <f t="shared" si="10"/>
        <v>0</v>
      </c>
      <c r="U72" s="1" t="b">
        <f t="shared" si="11"/>
        <v>0</v>
      </c>
      <c r="V72" s="1" t="b">
        <f t="shared" si="12"/>
        <v>0</v>
      </c>
      <c r="X72" s="4"/>
      <c r="Y72" s="4"/>
      <c r="Z72" s="4"/>
      <c r="AA72" s="4"/>
    </row>
    <row r="73" spans="1:27">
      <c r="A73" s="60">
        <v>71</v>
      </c>
      <c r="B73" s="60" t="s">
        <v>266</v>
      </c>
      <c r="C73" s="60" t="s">
        <v>273</v>
      </c>
      <c r="D73" s="60">
        <v>14</v>
      </c>
      <c r="E73" s="145" t="s">
        <v>1068</v>
      </c>
      <c r="F73" s="145" t="s">
        <v>15</v>
      </c>
      <c r="G73" s="60">
        <v>71</v>
      </c>
      <c r="H73" s="60" t="s">
        <v>266</v>
      </c>
      <c r="I73" s="60" t="s">
        <v>273</v>
      </c>
      <c r="J73" s="60">
        <v>14</v>
      </c>
      <c r="K73" s="2" t="str">
        <f>VLOOKUP(D73,'8_取引マスタ'!$A$3:$G$91,2,FALSE)</f>
        <v>未判定照会（連動）</v>
      </c>
      <c r="M73" s="32" t="s">
        <v>366</v>
      </c>
      <c r="N73" s="33" t="s">
        <v>76</v>
      </c>
      <c r="O73" s="33" t="s">
        <v>367</v>
      </c>
      <c r="P73" s="33" t="str">
        <f t="shared" si="4"/>
        <v>71 , '保留' , 'リアルタイム判定画面' , 14</v>
      </c>
      <c r="Q73" s="34" t="s">
        <v>368</v>
      </c>
      <c r="S73" s="1" t="b">
        <f t="shared" si="9"/>
        <v>0</v>
      </c>
      <c r="T73" s="1" t="b">
        <f t="shared" si="10"/>
        <v>0</v>
      </c>
      <c r="U73" s="1" t="b">
        <f t="shared" si="11"/>
        <v>0</v>
      </c>
      <c r="V73" s="1" t="b">
        <f t="shared" si="12"/>
        <v>0</v>
      </c>
      <c r="X73" s="4"/>
      <c r="Y73" s="4"/>
      <c r="Z73" s="4"/>
      <c r="AA73" s="4"/>
    </row>
    <row r="74" spans="1:27">
      <c r="A74" s="60">
        <v>72</v>
      </c>
      <c r="B74" s="60" t="s">
        <v>92</v>
      </c>
      <c r="C74" s="60" t="s">
        <v>358</v>
      </c>
      <c r="D74" s="60">
        <v>14</v>
      </c>
      <c r="E74" s="145" t="s">
        <v>1068</v>
      </c>
      <c r="F74" s="145" t="s">
        <v>15</v>
      </c>
      <c r="G74" s="60">
        <v>72</v>
      </c>
      <c r="H74" s="60" t="s">
        <v>92</v>
      </c>
      <c r="I74" s="60" t="s">
        <v>358</v>
      </c>
      <c r="J74" s="60">
        <v>14</v>
      </c>
      <c r="K74" s="2" t="str">
        <f>VLOOKUP(D74,'8_取引マスタ'!$A$3:$G$91,2,FALSE)</f>
        <v>未判定照会（連動）</v>
      </c>
      <c r="M74" s="32" t="s">
        <v>366</v>
      </c>
      <c r="N74" s="33" t="s">
        <v>76</v>
      </c>
      <c r="O74" s="33" t="s">
        <v>367</v>
      </c>
      <c r="P74" s="33" t="str">
        <f t="shared" si="4"/>
        <v>72 , 'キャンセル' , 'リアルタイム確認画面' , 14</v>
      </c>
      <c r="Q74" s="34" t="s">
        <v>368</v>
      </c>
      <c r="S74" s="1" t="b">
        <f t="shared" si="9"/>
        <v>0</v>
      </c>
      <c r="T74" s="1" t="b">
        <f t="shared" si="10"/>
        <v>0</v>
      </c>
      <c r="U74" s="1" t="b">
        <f t="shared" si="11"/>
        <v>0</v>
      </c>
      <c r="V74" s="1" t="b">
        <f t="shared" si="12"/>
        <v>0</v>
      </c>
      <c r="X74" s="4"/>
      <c r="Y74" s="4"/>
      <c r="Z74" s="4"/>
      <c r="AA74" s="4"/>
    </row>
    <row r="75" spans="1:27">
      <c r="A75" s="70">
        <v>73</v>
      </c>
      <c r="B75" s="70" t="s">
        <v>267</v>
      </c>
      <c r="C75" s="70" t="s">
        <v>358</v>
      </c>
      <c r="D75" s="70">
        <v>14</v>
      </c>
      <c r="E75" s="160" t="s">
        <v>1132</v>
      </c>
      <c r="F75" s="160" t="s">
        <v>15</v>
      </c>
      <c r="G75" s="70"/>
      <c r="H75" s="70"/>
      <c r="I75" s="70"/>
      <c r="J75" s="70"/>
      <c r="K75" s="161" t="str">
        <f>VLOOKUP(D75,'8_取引マスタ'!$A$3:$G$91,2,FALSE)</f>
        <v>未判定照会（連動）</v>
      </c>
      <c r="L75" s="161" t="s">
        <v>1123</v>
      </c>
      <c r="M75" s="32" t="s">
        <v>366</v>
      </c>
      <c r="N75" s="33" t="s">
        <v>76</v>
      </c>
      <c r="O75" s="33" t="s">
        <v>367</v>
      </c>
      <c r="P75" s="33" t="str">
        <f t="shared" si="4"/>
        <v xml:space="preserve"> , '' , '' , </v>
      </c>
      <c r="Q75" s="34" t="s">
        <v>368</v>
      </c>
      <c r="S75" s="1" t="str">
        <f t="shared" si="9"/>
        <v/>
      </c>
      <c r="T75" s="1" t="str">
        <f t="shared" si="10"/>
        <v/>
      </c>
      <c r="U75" s="1" t="str">
        <f t="shared" si="11"/>
        <v/>
      </c>
      <c r="V75" s="1" t="str">
        <f t="shared" si="12"/>
        <v/>
      </c>
      <c r="X75" s="4"/>
      <c r="Y75" s="4"/>
      <c r="Z75" s="4"/>
      <c r="AA75" s="4"/>
    </row>
    <row r="76" spans="1:27">
      <c r="A76" s="60">
        <v>74</v>
      </c>
      <c r="B76" s="60" t="s">
        <v>93</v>
      </c>
      <c r="C76" s="60" t="s">
        <v>274</v>
      </c>
      <c r="D76" s="60">
        <v>15</v>
      </c>
      <c r="E76" s="145" t="s">
        <v>1068</v>
      </c>
      <c r="F76" s="145" t="s">
        <v>15</v>
      </c>
      <c r="G76" s="60">
        <v>74</v>
      </c>
      <c r="H76" s="60" t="s">
        <v>93</v>
      </c>
      <c r="I76" s="60" t="s">
        <v>274</v>
      </c>
      <c r="J76" s="60">
        <v>15</v>
      </c>
      <c r="K76" s="2" t="str">
        <f>VLOOKUP(D76,'8_取引マスタ'!$A$3:$G$91,2,FALSE)</f>
        <v>判定済照会（連動）</v>
      </c>
      <c r="M76" s="32" t="s">
        <v>366</v>
      </c>
      <c r="N76" s="33" t="s">
        <v>76</v>
      </c>
      <c r="O76" s="33" t="s">
        <v>367</v>
      </c>
      <c r="P76" s="33" t="str">
        <f t="shared" si="4"/>
        <v>74 , '検索' , '判定済一覧(連動)画面' , 15</v>
      </c>
      <c r="Q76" s="34" t="s">
        <v>368</v>
      </c>
      <c r="S76" s="1" t="b">
        <f t="shared" si="9"/>
        <v>0</v>
      </c>
      <c r="T76" s="1" t="b">
        <f t="shared" si="10"/>
        <v>0</v>
      </c>
      <c r="U76" s="1" t="b">
        <f t="shared" si="11"/>
        <v>0</v>
      </c>
      <c r="V76" s="1" t="b">
        <f t="shared" si="12"/>
        <v>0</v>
      </c>
      <c r="X76" s="4"/>
      <c r="Y76" s="4"/>
      <c r="Z76" s="4"/>
      <c r="AA76" s="4"/>
    </row>
    <row r="77" spans="1:27">
      <c r="A77" s="60">
        <v>75</v>
      </c>
      <c r="B77" s="60" t="s">
        <v>268</v>
      </c>
      <c r="C77" s="60" t="s">
        <v>274</v>
      </c>
      <c r="D77" s="60">
        <v>15</v>
      </c>
      <c r="E77" s="145" t="s">
        <v>1068</v>
      </c>
      <c r="F77" s="145" t="s">
        <v>15</v>
      </c>
      <c r="G77" s="60">
        <v>75</v>
      </c>
      <c r="H77" s="60" t="s">
        <v>268</v>
      </c>
      <c r="I77" s="60" t="s">
        <v>274</v>
      </c>
      <c r="J77" s="60">
        <v>15</v>
      </c>
      <c r="K77" s="2" t="str">
        <f>VLOOKUP(D77,'8_取引マスタ'!$A$3:$G$91,2,FALSE)</f>
        <v>判定済照会（連動）</v>
      </c>
      <c r="M77" s="32" t="s">
        <v>366</v>
      </c>
      <c r="N77" s="33" t="s">
        <v>76</v>
      </c>
      <c r="O77" s="33" t="s">
        <v>367</v>
      </c>
      <c r="P77" s="33" t="str">
        <f t="shared" ref="P77:P144" si="13">$G77&amp;" , "&amp;"'"&amp;$H77&amp;"'"&amp;" , "&amp;"'"&amp;$I77&amp;"'"&amp;" , "&amp;$J77</f>
        <v>75 , '表示' , '判定済一覧(連動)画面' , 15</v>
      </c>
      <c r="Q77" s="34" t="s">
        <v>368</v>
      </c>
      <c r="S77" s="1" t="b">
        <f t="shared" si="9"/>
        <v>0</v>
      </c>
      <c r="T77" s="1" t="b">
        <f t="shared" si="10"/>
        <v>0</v>
      </c>
      <c r="U77" s="1" t="b">
        <f t="shared" si="11"/>
        <v>0</v>
      </c>
      <c r="V77" s="1" t="b">
        <f t="shared" si="12"/>
        <v>0</v>
      </c>
      <c r="X77" s="4"/>
      <c r="Y77" s="4"/>
      <c r="Z77" s="4"/>
      <c r="AA77" s="4"/>
    </row>
    <row r="78" spans="1:27">
      <c r="A78" s="60">
        <v>76</v>
      </c>
      <c r="B78" s="60" t="s">
        <v>269</v>
      </c>
      <c r="C78" s="60" t="s">
        <v>274</v>
      </c>
      <c r="D78" s="60">
        <v>15</v>
      </c>
      <c r="E78" s="145" t="s">
        <v>1068</v>
      </c>
      <c r="F78" s="145" t="s">
        <v>15</v>
      </c>
      <c r="G78" s="60">
        <v>76</v>
      </c>
      <c r="H78" s="60" t="s">
        <v>269</v>
      </c>
      <c r="I78" s="60" t="s">
        <v>274</v>
      </c>
      <c r="J78" s="60">
        <v>15</v>
      </c>
      <c r="K78" s="2" t="str">
        <f>VLOOKUP(D78,'8_取引マスタ'!$A$3:$G$91,2,FALSE)</f>
        <v>判定済照会（連動）</v>
      </c>
      <c r="M78" s="32" t="s">
        <v>366</v>
      </c>
      <c r="N78" s="33" t="s">
        <v>76</v>
      </c>
      <c r="O78" s="33" t="s">
        <v>367</v>
      </c>
      <c r="P78" s="33" t="str">
        <f t="shared" si="13"/>
        <v>76 , 'ファイル出力' , '判定済一覧(連動)画面' , 15</v>
      </c>
      <c r="Q78" s="34" t="s">
        <v>368</v>
      </c>
      <c r="S78" s="1" t="b">
        <f t="shared" si="9"/>
        <v>0</v>
      </c>
      <c r="T78" s="1" t="b">
        <f t="shared" si="10"/>
        <v>0</v>
      </c>
      <c r="U78" s="1" t="b">
        <f t="shared" si="11"/>
        <v>0</v>
      </c>
      <c r="V78" s="1" t="b">
        <f t="shared" si="12"/>
        <v>0</v>
      </c>
      <c r="X78" s="4"/>
      <c r="Y78" s="4"/>
      <c r="Z78" s="4"/>
      <c r="AA78" s="4"/>
    </row>
    <row r="79" spans="1:27">
      <c r="A79" s="60">
        <v>77</v>
      </c>
      <c r="B79" s="60" t="s">
        <v>265</v>
      </c>
      <c r="C79" s="60" t="s">
        <v>274</v>
      </c>
      <c r="D79" s="60">
        <v>15</v>
      </c>
      <c r="E79" s="145" t="s">
        <v>1068</v>
      </c>
      <c r="F79" s="145" t="s">
        <v>15</v>
      </c>
      <c r="G79" s="60">
        <v>77</v>
      </c>
      <c r="H79" s="60" t="s">
        <v>265</v>
      </c>
      <c r="I79" s="60" t="s">
        <v>274</v>
      </c>
      <c r="J79" s="60">
        <v>15</v>
      </c>
      <c r="K79" s="2" t="str">
        <f>VLOOKUP(D79,'8_取引マスタ'!$A$3:$G$91,2,FALSE)</f>
        <v>判定済照会（連動）</v>
      </c>
      <c r="M79" s="32" t="s">
        <v>366</v>
      </c>
      <c r="N79" s="33" t="s">
        <v>76</v>
      </c>
      <c r="O79" s="33" t="s">
        <v>367</v>
      </c>
      <c r="P79" s="33" t="str">
        <f t="shared" si="13"/>
        <v>77 , 'CSV出力' , '判定済一覧(連動)画面' , 15</v>
      </c>
      <c r="Q79" s="34" t="s">
        <v>368</v>
      </c>
      <c r="S79" s="1" t="b">
        <f t="shared" si="9"/>
        <v>0</v>
      </c>
      <c r="T79" s="1" t="b">
        <f t="shared" si="10"/>
        <v>0</v>
      </c>
      <c r="U79" s="1" t="b">
        <f t="shared" si="11"/>
        <v>0</v>
      </c>
      <c r="V79" s="1" t="b">
        <f t="shared" si="12"/>
        <v>0</v>
      </c>
      <c r="X79" s="4"/>
      <c r="Y79" s="4"/>
      <c r="Z79" s="4"/>
      <c r="AA79" s="4"/>
    </row>
    <row r="80" spans="1:27">
      <c r="A80" s="60">
        <v>78</v>
      </c>
      <c r="B80" s="60" t="s">
        <v>270</v>
      </c>
      <c r="C80" s="60" t="s">
        <v>274</v>
      </c>
      <c r="D80" s="60">
        <v>15</v>
      </c>
      <c r="E80" s="145" t="s">
        <v>1068</v>
      </c>
      <c r="F80" s="145" t="s">
        <v>15</v>
      </c>
      <c r="G80" s="60">
        <v>78</v>
      </c>
      <c r="H80" s="60" t="s">
        <v>270</v>
      </c>
      <c r="I80" s="60" t="s">
        <v>274</v>
      </c>
      <c r="J80" s="60">
        <v>15</v>
      </c>
      <c r="K80" s="2" t="str">
        <f>VLOOKUP(D80,'8_取引マスタ'!$A$3:$G$91,2,FALSE)</f>
        <v>判定済照会（連動）</v>
      </c>
      <c r="M80" s="32" t="s">
        <v>366</v>
      </c>
      <c r="N80" s="33" t="s">
        <v>76</v>
      </c>
      <c r="O80" s="33" t="s">
        <v>367</v>
      </c>
      <c r="P80" s="33" t="str">
        <f t="shared" si="13"/>
        <v>78 , '再判定' , '判定済一覧(連動)画面' , 15</v>
      </c>
      <c r="Q80" s="34" t="s">
        <v>368</v>
      </c>
      <c r="S80" s="1" t="b">
        <f t="shared" si="9"/>
        <v>0</v>
      </c>
      <c r="T80" s="1" t="b">
        <f t="shared" si="10"/>
        <v>0</v>
      </c>
      <c r="U80" s="1" t="b">
        <f t="shared" si="11"/>
        <v>0</v>
      </c>
      <c r="V80" s="1" t="b">
        <f t="shared" si="12"/>
        <v>0</v>
      </c>
      <c r="X80" s="4"/>
      <c r="Y80" s="4"/>
      <c r="Z80" s="4"/>
      <c r="AA80" s="4"/>
    </row>
    <row r="81" spans="1:27">
      <c r="A81" s="60">
        <v>79</v>
      </c>
      <c r="B81" s="60" t="s">
        <v>92</v>
      </c>
      <c r="C81" s="60" t="s">
        <v>275</v>
      </c>
      <c r="D81" s="60">
        <v>15</v>
      </c>
      <c r="E81" s="145" t="s">
        <v>1068</v>
      </c>
      <c r="F81" s="145" t="s">
        <v>15</v>
      </c>
      <c r="G81" s="60">
        <v>79</v>
      </c>
      <c r="H81" s="60" t="s">
        <v>92</v>
      </c>
      <c r="I81" s="60" t="s">
        <v>275</v>
      </c>
      <c r="J81" s="60">
        <v>15</v>
      </c>
      <c r="K81" s="2" t="str">
        <f>VLOOKUP(D81,'8_取引マスタ'!$A$3:$G$91,2,FALSE)</f>
        <v>判定済照会（連動）</v>
      </c>
      <c r="M81" s="32" t="s">
        <v>366</v>
      </c>
      <c r="N81" s="33" t="s">
        <v>76</v>
      </c>
      <c r="O81" s="33" t="s">
        <v>367</v>
      </c>
      <c r="P81" s="33" t="str">
        <f t="shared" si="13"/>
        <v>79 , 'キャンセル' , 'リアルタイム確認画面' , 15</v>
      </c>
      <c r="Q81" s="34" t="s">
        <v>368</v>
      </c>
      <c r="S81" s="1" t="b">
        <f t="shared" si="9"/>
        <v>0</v>
      </c>
      <c r="T81" s="1" t="b">
        <f t="shared" si="10"/>
        <v>0</v>
      </c>
      <c r="U81" s="1" t="b">
        <f t="shared" si="11"/>
        <v>0</v>
      </c>
      <c r="V81" s="1" t="b">
        <f t="shared" si="12"/>
        <v>0</v>
      </c>
      <c r="X81" s="4"/>
      <c r="Y81" s="4"/>
      <c r="Z81" s="4"/>
      <c r="AA81" s="4"/>
    </row>
    <row r="82" spans="1:27">
      <c r="A82" s="70">
        <v>80</v>
      </c>
      <c r="B82" s="70" t="s">
        <v>267</v>
      </c>
      <c r="C82" s="70" t="s">
        <v>275</v>
      </c>
      <c r="D82" s="70">
        <v>15</v>
      </c>
      <c r="E82" s="160" t="s">
        <v>1132</v>
      </c>
      <c r="F82" s="160" t="s">
        <v>15</v>
      </c>
      <c r="G82" s="70"/>
      <c r="H82" s="70"/>
      <c r="I82" s="70"/>
      <c r="J82" s="70"/>
      <c r="K82" s="161" t="str">
        <f>VLOOKUP(D82,'8_取引マスタ'!$A$3:$G$91,2,FALSE)</f>
        <v>判定済照会（連動）</v>
      </c>
      <c r="L82" s="161" t="s">
        <v>1123</v>
      </c>
      <c r="M82" s="32" t="s">
        <v>366</v>
      </c>
      <c r="N82" s="33" t="s">
        <v>76</v>
      </c>
      <c r="O82" s="33" t="s">
        <v>367</v>
      </c>
      <c r="P82" s="33" t="str">
        <f t="shared" si="13"/>
        <v xml:space="preserve"> , '' , '' , </v>
      </c>
      <c r="Q82" s="34" t="s">
        <v>368</v>
      </c>
      <c r="S82" s="1" t="str">
        <f t="shared" si="9"/>
        <v/>
      </c>
      <c r="T82" s="1" t="str">
        <f t="shared" si="10"/>
        <v/>
      </c>
      <c r="U82" s="1" t="str">
        <f t="shared" si="11"/>
        <v/>
      </c>
      <c r="V82" s="1" t="str">
        <f t="shared" si="12"/>
        <v/>
      </c>
      <c r="X82" s="4"/>
      <c r="Y82" s="4"/>
      <c r="Z82" s="4"/>
      <c r="AA82" s="4"/>
    </row>
    <row r="83" spans="1:27">
      <c r="A83" s="60">
        <v>81</v>
      </c>
      <c r="B83" s="60" t="s">
        <v>260</v>
      </c>
      <c r="C83" s="60" t="s">
        <v>276</v>
      </c>
      <c r="D83" s="60">
        <v>2</v>
      </c>
      <c r="E83" s="145" t="s">
        <v>1068</v>
      </c>
      <c r="F83" s="145" t="s">
        <v>15</v>
      </c>
      <c r="G83" s="60">
        <v>81</v>
      </c>
      <c r="H83" s="60" t="s">
        <v>260</v>
      </c>
      <c r="I83" s="60" t="s">
        <v>276</v>
      </c>
      <c r="J83" s="60">
        <v>2</v>
      </c>
      <c r="K83" s="2" t="str">
        <f>VLOOKUP(D83,'8_取引マスタ'!$A$3:$G$91,2,FALSE)</f>
        <v>メニュー</v>
      </c>
      <c r="M83" s="32" t="s">
        <v>208</v>
      </c>
      <c r="N83" s="33" t="s">
        <v>76</v>
      </c>
      <c r="O83" s="33" t="s">
        <v>206</v>
      </c>
      <c r="P83" s="33" t="str">
        <f t="shared" si="13"/>
        <v>81 , '未判定照会（連動）' , 'メニュー画面' , 2</v>
      </c>
      <c r="Q83" s="34" t="s">
        <v>207</v>
      </c>
      <c r="S83" s="1" t="b">
        <f t="shared" ref="S83:S89" si="14">IF(G83="","",EXACT(G83,X83))</f>
        <v>0</v>
      </c>
      <c r="T83" s="1" t="b">
        <f t="shared" ref="T83:T89" si="15">IF(H83="","",EXACT(H83,Y83))</f>
        <v>0</v>
      </c>
      <c r="U83" s="1" t="b">
        <f t="shared" ref="U83:U89" si="16">IF(I83="","",EXACT(I83,Z83))</f>
        <v>0</v>
      </c>
      <c r="V83" s="1" t="b">
        <f t="shared" ref="V83:V91" si="17">IF(J83="","",EXACT(J83,AA83))</f>
        <v>0</v>
      </c>
      <c r="X83" s="4"/>
      <c r="Y83" s="4"/>
      <c r="Z83" s="4"/>
      <c r="AA83" s="4"/>
    </row>
    <row r="84" spans="1:27">
      <c r="A84" s="60">
        <v>82</v>
      </c>
      <c r="B84" s="60" t="s">
        <v>262</v>
      </c>
      <c r="C84" s="60" t="s">
        <v>276</v>
      </c>
      <c r="D84" s="60">
        <v>2</v>
      </c>
      <c r="E84" s="145" t="s">
        <v>1068</v>
      </c>
      <c r="F84" s="145" t="s">
        <v>15</v>
      </c>
      <c r="G84" s="60">
        <v>82</v>
      </c>
      <c r="H84" s="60" t="s">
        <v>262</v>
      </c>
      <c r="I84" s="60" t="s">
        <v>276</v>
      </c>
      <c r="J84" s="60">
        <v>2</v>
      </c>
      <c r="K84" s="2" t="str">
        <f>VLOOKUP(D84,'8_取引マスタ'!$A$3:$G$91,2,FALSE)</f>
        <v>メニュー</v>
      </c>
      <c r="M84" s="32" t="s">
        <v>208</v>
      </c>
      <c r="N84" s="33" t="s">
        <v>76</v>
      </c>
      <c r="O84" s="33" t="s">
        <v>206</v>
      </c>
      <c r="P84" s="33" t="str">
        <f t="shared" si="13"/>
        <v>82 , '判定済照会（連動）' , 'メニュー画面' , 2</v>
      </c>
      <c r="Q84" s="34" t="s">
        <v>207</v>
      </c>
      <c r="S84" s="1" t="b">
        <f t="shared" si="14"/>
        <v>0</v>
      </c>
      <c r="T84" s="1" t="b">
        <f t="shared" si="15"/>
        <v>0</v>
      </c>
      <c r="U84" s="1" t="b">
        <f t="shared" si="16"/>
        <v>0</v>
      </c>
      <c r="V84" s="1" t="b">
        <f t="shared" si="17"/>
        <v>0</v>
      </c>
      <c r="X84" s="4"/>
      <c r="Y84" s="4"/>
      <c r="Z84" s="4"/>
      <c r="AA84" s="4"/>
    </row>
    <row r="85" spans="1:27">
      <c r="A85" s="70">
        <v>83</v>
      </c>
      <c r="B85" s="70" t="s">
        <v>305</v>
      </c>
      <c r="C85" s="70" t="s">
        <v>276</v>
      </c>
      <c r="D85" s="70">
        <v>2</v>
      </c>
      <c r="E85" s="160" t="s">
        <v>1132</v>
      </c>
      <c r="F85" s="160" t="s">
        <v>15</v>
      </c>
      <c r="G85" s="70"/>
      <c r="H85" s="70"/>
      <c r="I85" s="70"/>
      <c r="J85" s="70"/>
      <c r="K85" s="161" t="str">
        <f>VLOOKUP(D85,'8_取引マスタ'!$A$3:$G$91,2,FALSE)</f>
        <v>メニュー</v>
      </c>
      <c r="L85" s="161" t="s">
        <v>1121</v>
      </c>
      <c r="M85" s="32" t="s">
        <v>208</v>
      </c>
      <c r="N85" s="33" t="s">
        <v>76</v>
      </c>
      <c r="O85" s="33" t="s">
        <v>206</v>
      </c>
      <c r="P85" s="33" t="str">
        <f t="shared" si="13"/>
        <v xml:space="preserve"> , '' , '' , </v>
      </c>
      <c r="Q85" s="34" t="s">
        <v>207</v>
      </c>
      <c r="S85" s="1" t="str">
        <f t="shared" si="14"/>
        <v/>
      </c>
      <c r="T85" s="1" t="str">
        <f t="shared" si="15"/>
        <v/>
      </c>
      <c r="U85" s="1" t="str">
        <f t="shared" si="16"/>
        <v/>
      </c>
      <c r="V85" s="1" t="str">
        <f t="shared" si="17"/>
        <v/>
      </c>
      <c r="X85" s="4"/>
      <c r="Y85" s="4"/>
      <c r="Z85" s="4"/>
      <c r="AA85" s="4"/>
    </row>
    <row r="86" spans="1:27">
      <c r="A86" s="60">
        <v>84</v>
      </c>
      <c r="B86" s="60" t="s">
        <v>2165</v>
      </c>
      <c r="C86" s="60" t="s">
        <v>444</v>
      </c>
      <c r="D86" s="60">
        <v>17</v>
      </c>
      <c r="E86" s="145" t="s">
        <v>1068</v>
      </c>
      <c r="F86" s="145" t="s">
        <v>15</v>
      </c>
      <c r="G86" s="60">
        <v>84</v>
      </c>
      <c r="H86" s="60" t="s">
        <v>2165</v>
      </c>
      <c r="I86" s="60" t="s">
        <v>444</v>
      </c>
      <c r="J86" s="60">
        <v>17</v>
      </c>
      <c r="K86" s="2" t="str">
        <f>VLOOKUP(D86,'8_取引マスタ'!$A$3:$G$91,2,FALSE)</f>
        <v>URL連携フィルタリング</v>
      </c>
      <c r="M86" s="32" t="s">
        <v>208</v>
      </c>
      <c r="N86" s="33" t="s">
        <v>76</v>
      </c>
      <c r="O86" s="33" t="s">
        <v>206</v>
      </c>
      <c r="P86" s="33" t="str">
        <f t="shared" si="13"/>
        <v>84 , 'URL連携フィルタリング' , 'フィルタリング結果表示画面' , 17</v>
      </c>
      <c r="Q86" s="34" t="s">
        <v>207</v>
      </c>
      <c r="S86" s="1" t="b">
        <f t="shared" si="14"/>
        <v>0</v>
      </c>
      <c r="T86" s="1" t="b">
        <f t="shared" si="15"/>
        <v>0</v>
      </c>
      <c r="U86" s="1" t="b">
        <f t="shared" si="16"/>
        <v>0</v>
      </c>
      <c r="V86" s="1" t="b">
        <f t="shared" si="17"/>
        <v>0</v>
      </c>
      <c r="X86" s="4"/>
      <c r="Y86" s="4"/>
      <c r="Z86" s="4"/>
      <c r="AA86" s="4"/>
    </row>
    <row r="87" spans="1:27">
      <c r="A87" s="70">
        <v>85</v>
      </c>
      <c r="B87" s="70" t="s">
        <v>468</v>
      </c>
      <c r="C87" s="70" t="s">
        <v>470</v>
      </c>
      <c r="D87" s="70">
        <v>18</v>
      </c>
      <c r="E87" s="160" t="s">
        <v>1132</v>
      </c>
      <c r="F87" s="160" t="s">
        <v>15</v>
      </c>
      <c r="G87" s="70"/>
      <c r="H87" s="70"/>
      <c r="I87" s="70"/>
      <c r="J87" s="70"/>
      <c r="K87" s="161" t="str">
        <f>VLOOKUP(D87,'8_取引マスタ'!$A$3:$G$91,2,FALSE)</f>
        <v>CRM連携フィルタリング</v>
      </c>
      <c r="L87" s="161" t="s">
        <v>1125</v>
      </c>
      <c r="M87" s="32" t="s">
        <v>208</v>
      </c>
      <c r="N87" s="33" t="s">
        <v>76</v>
      </c>
      <c r="O87" s="33" t="s">
        <v>206</v>
      </c>
      <c r="P87" s="33" t="str">
        <f t="shared" si="13"/>
        <v xml:space="preserve"> , '' , '' , </v>
      </c>
      <c r="Q87" s="34" t="s">
        <v>207</v>
      </c>
      <c r="S87" s="1" t="str">
        <f t="shared" si="14"/>
        <v/>
      </c>
      <c r="T87" s="1" t="str">
        <f t="shared" si="15"/>
        <v/>
      </c>
      <c r="U87" s="1" t="str">
        <f t="shared" si="16"/>
        <v/>
      </c>
      <c r="V87" s="1" t="str">
        <f t="shared" si="17"/>
        <v/>
      </c>
      <c r="X87" s="4"/>
      <c r="Y87" s="4"/>
      <c r="Z87" s="4"/>
      <c r="AA87" s="4"/>
    </row>
    <row r="88" spans="1:27">
      <c r="A88" s="70">
        <v>86</v>
      </c>
      <c r="B88" s="70" t="s">
        <v>471</v>
      </c>
      <c r="C88" s="70" t="s">
        <v>470</v>
      </c>
      <c r="D88" s="70">
        <v>18</v>
      </c>
      <c r="E88" s="160" t="s">
        <v>1132</v>
      </c>
      <c r="F88" s="160" t="s">
        <v>15</v>
      </c>
      <c r="G88" s="70"/>
      <c r="H88" s="70"/>
      <c r="I88" s="70"/>
      <c r="J88" s="70"/>
      <c r="K88" s="161" t="str">
        <f>VLOOKUP(D88,'8_取引マスタ'!$A$3:$G$91,2,FALSE)</f>
        <v>CRM連携フィルタリング</v>
      </c>
      <c r="L88" s="161" t="s">
        <v>1125</v>
      </c>
      <c r="M88" s="32" t="s">
        <v>208</v>
      </c>
      <c r="N88" s="33" t="s">
        <v>76</v>
      </c>
      <c r="O88" s="33" t="s">
        <v>206</v>
      </c>
      <c r="P88" s="33" t="str">
        <f t="shared" si="13"/>
        <v xml:space="preserve"> , '' , '' , </v>
      </c>
      <c r="Q88" s="34" t="s">
        <v>207</v>
      </c>
      <c r="S88" s="1" t="str">
        <f t="shared" si="14"/>
        <v/>
      </c>
      <c r="T88" s="1" t="str">
        <f t="shared" si="15"/>
        <v/>
      </c>
      <c r="U88" s="1" t="str">
        <f t="shared" si="16"/>
        <v/>
      </c>
      <c r="V88" s="1" t="str">
        <f t="shared" si="17"/>
        <v/>
      </c>
      <c r="X88" s="4"/>
      <c r="Y88" s="4"/>
      <c r="Z88" s="4"/>
      <c r="AA88" s="4"/>
    </row>
    <row r="89" spans="1:27">
      <c r="A89" s="70">
        <v>87</v>
      </c>
      <c r="B89" s="70" t="s">
        <v>472</v>
      </c>
      <c r="C89" s="70" t="s">
        <v>473</v>
      </c>
      <c r="D89" s="70">
        <v>19</v>
      </c>
      <c r="E89" s="160" t="s">
        <v>1132</v>
      </c>
      <c r="F89" s="160" t="s">
        <v>15</v>
      </c>
      <c r="G89" s="70"/>
      <c r="H89" s="70"/>
      <c r="I89" s="70"/>
      <c r="J89" s="70"/>
      <c r="K89" s="161" t="str">
        <f>VLOOKUP(D89,'8_取引マスタ'!$A$3:$G$91,2,FALSE)</f>
        <v>CRM連携帳票出力</v>
      </c>
      <c r="L89" s="161" t="s">
        <v>1125</v>
      </c>
      <c r="M89" s="32" t="s">
        <v>208</v>
      </c>
      <c r="N89" s="33" t="s">
        <v>76</v>
      </c>
      <c r="O89" s="33" t="s">
        <v>206</v>
      </c>
      <c r="P89" s="33" t="str">
        <f t="shared" si="13"/>
        <v xml:space="preserve"> , '' , '' , </v>
      </c>
      <c r="Q89" s="34" t="s">
        <v>207</v>
      </c>
      <c r="S89" s="1" t="str">
        <f t="shared" si="14"/>
        <v/>
      </c>
      <c r="T89" s="1" t="str">
        <f t="shared" si="15"/>
        <v/>
      </c>
      <c r="U89" s="1" t="str">
        <f t="shared" si="16"/>
        <v/>
      </c>
      <c r="V89" s="1" t="str">
        <f t="shared" si="17"/>
        <v/>
      </c>
      <c r="X89" s="4"/>
      <c r="Y89" s="4"/>
      <c r="Z89" s="4"/>
      <c r="AA89" s="4"/>
    </row>
    <row r="90" spans="1:27">
      <c r="A90" s="60">
        <v>88</v>
      </c>
      <c r="B90" s="60" t="s">
        <v>445</v>
      </c>
      <c r="C90" s="60" t="s">
        <v>443</v>
      </c>
      <c r="D90" s="60">
        <v>20</v>
      </c>
      <c r="E90" s="145" t="s">
        <v>1068</v>
      </c>
      <c r="F90" s="145" t="s">
        <v>15</v>
      </c>
      <c r="G90" s="60">
        <v>88</v>
      </c>
      <c r="H90" s="60" t="s">
        <v>445</v>
      </c>
      <c r="I90" s="60" t="s">
        <v>443</v>
      </c>
      <c r="J90" s="60">
        <v>20</v>
      </c>
      <c r="K90" s="2" t="str">
        <f>VLOOKUP(D90,'8_取引マスタ'!$A$3:$G$91,2,FALSE)</f>
        <v>SOAPフィルタリング</v>
      </c>
      <c r="M90" s="32" t="s">
        <v>208</v>
      </c>
      <c r="N90" s="33" t="s">
        <v>76</v>
      </c>
      <c r="O90" s="33" t="s">
        <v>206</v>
      </c>
      <c r="P90" s="33" t="str">
        <f t="shared" si="13"/>
        <v>88 , 'フィルタリング実行' , 'SOAPフィルタリング' , 20</v>
      </c>
      <c r="Q90" s="34" t="s">
        <v>207</v>
      </c>
      <c r="S90" s="1" t="b">
        <f t="shared" ref="S90:U91" si="18">IF(G90="","",EXACT(G90,X90))</f>
        <v>0</v>
      </c>
      <c r="T90" s="1" t="b">
        <f t="shared" si="18"/>
        <v>0</v>
      </c>
      <c r="U90" s="1" t="b">
        <f t="shared" si="18"/>
        <v>0</v>
      </c>
      <c r="V90" s="1" t="b">
        <f t="shared" si="17"/>
        <v>0</v>
      </c>
      <c r="X90" s="4"/>
      <c r="Y90" s="4"/>
      <c r="Z90" s="4"/>
      <c r="AA90" s="4"/>
    </row>
    <row r="91" spans="1:27">
      <c r="A91" s="70">
        <v>89</v>
      </c>
      <c r="B91" s="70" t="s">
        <v>465</v>
      </c>
      <c r="C91" s="70" t="s">
        <v>466</v>
      </c>
      <c r="D91" s="70">
        <v>2</v>
      </c>
      <c r="E91" s="160" t="s">
        <v>1132</v>
      </c>
      <c r="F91" s="160" t="s">
        <v>15</v>
      </c>
      <c r="G91" s="70"/>
      <c r="H91" s="70"/>
      <c r="I91" s="70"/>
      <c r="J91" s="70"/>
      <c r="K91" s="161" t="str">
        <f>VLOOKUP(D91,'8_取引マスタ'!$A$3:$G$91,2,FALSE)</f>
        <v>メニュー</v>
      </c>
      <c r="L91" s="161" t="s">
        <v>1120</v>
      </c>
      <c r="M91" s="32" t="s">
        <v>208</v>
      </c>
      <c r="N91" s="33" t="s">
        <v>76</v>
      </c>
      <c r="O91" s="33" t="s">
        <v>206</v>
      </c>
      <c r="P91" s="33" t="str">
        <f t="shared" si="13"/>
        <v xml:space="preserve"> , '' , '' , </v>
      </c>
      <c r="Q91" s="34" t="s">
        <v>207</v>
      </c>
      <c r="S91" s="1" t="str">
        <f t="shared" si="18"/>
        <v/>
      </c>
      <c r="T91" s="1" t="str">
        <f t="shared" si="18"/>
        <v/>
      </c>
      <c r="U91" s="1" t="str">
        <f t="shared" si="18"/>
        <v/>
      </c>
      <c r="V91" s="1" t="str">
        <f t="shared" si="17"/>
        <v/>
      </c>
      <c r="X91" s="4"/>
      <c r="Y91" s="4"/>
      <c r="Z91" s="4"/>
      <c r="AA91" s="4"/>
    </row>
    <row r="92" spans="1:27">
      <c r="A92" s="70">
        <v>90</v>
      </c>
      <c r="B92" s="70" t="s">
        <v>496</v>
      </c>
      <c r="C92" s="70" t="s">
        <v>497</v>
      </c>
      <c r="D92" s="70">
        <v>21</v>
      </c>
      <c r="E92" s="160" t="s">
        <v>1132</v>
      </c>
      <c r="F92" s="160" t="s">
        <v>15</v>
      </c>
      <c r="G92" s="70"/>
      <c r="H92" s="70"/>
      <c r="I92" s="70"/>
      <c r="J92" s="70"/>
      <c r="K92" s="161" t="str">
        <f>VLOOKUP(D92,'8_取引マスタ'!$A$3:$G$91,2,FALSE)</f>
        <v>個別リストアップロード</v>
      </c>
      <c r="L92" s="161" t="s">
        <v>1125</v>
      </c>
      <c r="M92" s="32" t="s">
        <v>437</v>
      </c>
      <c r="N92" s="33" t="s">
        <v>76</v>
      </c>
      <c r="O92" s="33" t="s">
        <v>393</v>
      </c>
      <c r="P92" s="33" t="str">
        <f t="shared" si="13"/>
        <v xml:space="preserve"> , '' , '' , </v>
      </c>
      <c r="Q92" s="34" t="s">
        <v>438</v>
      </c>
      <c r="S92" s="1" t="b">
        <v>0</v>
      </c>
      <c r="T92" s="1" t="b">
        <v>0</v>
      </c>
      <c r="U92" s="1" t="b">
        <v>0</v>
      </c>
      <c r="V92" s="1" t="b">
        <v>0</v>
      </c>
      <c r="X92" s="4"/>
      <c r="Y92" s="4"/>
      <c r="Z92" s="4"/>
      <c r="AA92" s="4"/>
    </row>
    <row r="93" spans="1:27">
      <c r="A93" s="70">
        <v>91</v>
      </c>
      <c r="B93" s="70" t="s">
        <v>721</v>
      </c>
      <c r="C93" s="70" t="s">
        <v>583</v>
      </c>
      <c r="D93" s="70">
        <v>2</v>
      </c>
      <c r="E93" s="160" t="s">
        <v>1132</v>
      </c>
      <c r="F93" s="160" t="s">
        <v>15</v>
      </c>
      <c r="G93" s="70"/>
      <c r="H93" s="70"/>
      <c r="I93" s="70"/>
      <c r="J93" s="70"/>
      <c r="K93" s="161" t="str">
        <f>VLOOKUP(D93,'8_取引マスタ'!$A$3:$G$91,2,FALSE)</f>
        <v>メニュー</v>
      </c>
      <c r="L93" s="161" t="s">
        <v>1120</v>
      </c>
      <c r="M93" s="32" t="s">
        <v>437</v>
      </c>
      <c r="N93" s="33" t="s">
        <v>76</v>
      </c>
      <c r="O93" s="33" t="s">
        <v>393</v>
      </c>
      <c r="P93" s="33" t="str">
        <f t="shared" si="13"/>
        <v xml:space="preserve"> , '' , '' , </v>
      </c>
      <c r="Q93" s="34" t="s">
        <v>438</v>
      </c>
      <c r="S93" s="1" t="b">
        <v>0</v>
      </c>
      <c r="T93" s="1" t="b">
        <v>0</v>
      </c>
      <c r="U93" s="1" t="b">
        <v>0</v>
      </c>
      <c r="V93" s="1" t="b">
        <v>0</v>
      </c>
      <c r="X93" s="4"/>
      <c r="Y93" s="4"/>
      <c r="Z93" s="4"/>
      <c r="AA93" s="4"/>
    </row>
    <row r="94" spans="1:27">
      <c r="A94" s="70">
        <v>92</v>
      </c>
      <c r="B94" s="70" t="s">
        <v>721</v>
      </c>
      <c r="C94" s="70" t="s">
        <v>725</v>
      </c>
      <c r="D94" s="70">
        <v>22</v>
      </c>
      <c r="E94" s="160" t="s">
        <v>1132</v>
      </c>
      <c r="F94" s="160" t="s">
        <v>15</v>
      </c>
      <c r="G94" s="70"/>
      <c r="H94" s="70"/>
      <c r="I94" s="70"/>
      <c r="J94" s="70"/>
      <c r="K94" s="161" t="str">
        <f>VLOOKUP(D94,'8_取引マスタ'!$A$3:$G$91,2,FALSE)</f>
        <v>項目リストアップロード</v>
      </c>
      <c r="L94" s="161" t="s">
        <v>1125</v>
      </c>
      <c r="M94" s="32" t="s">
        <v>437</v>
      </c>
      <c r="N94" s="33" t="s">
        <v>76</v>
      </c>
      <c r="O94" s="33" t="s">
        <v>393</v>
      </c>
      <c r="P94" s="33" t="str">
        <f t="shared" si="13"/>
        <v xml:space="preserve"> , '' , '' , </v>
      </c>
      <c r="Q94" s="34" t="s">
        <v>438</v>
      </c>
      <c r="S94" s="1" t="b">
        <v>0</v>
      </c>
      <c r="T94" s="1" t="b">
        <v>0</v>
      </c>
      <c r="U94" s="1" t="b">
        <v>0</v>
      </c>
      <c r="V94" s="1" t="b">
        <v>0</v>
      </c>
      <c r="X94" s="4"/>
      <c r="Y94" s="4"/>
      <c r="Z94" s="4"/>
      <c r="AA94" s="4"/>
    </row>
    <row r="95" spans="1:27">
      <c r="A95" s="70">
        <v>93</v>
      </c>
      <c r="B95" s="70" t="s">
        <v>721</v>
      </c>
      <c r="C95" s="70" t="s">
        <v>726</v>
      </c>
      <c r="D95" s="70">
        <v>22</v>
      </c>
      <c r="E95" s="160" t="s">
        <v>1132</v>
      </c>
      <c r="F95" s="160" t="s">
        <v>15</v>
      </c>
      <c r="G95" s="70"/>
      <c r="H95" s="70"/>
      <c r="I95" s="70"/>
      <c r="J95" s="70"/>
      <c r="K95" s="161" t="str">
        <f>VLOOKUP(D95,'8_取引マスタ'!$A$3:$G$91,2,FALSE)</f>
        <v>項目リストアップロード</v>
      </c>
      <c r="L95" s="161" t="s">
        <v>1125</v>
      </c>
      <c r="M95" s="32" t="s">
        <v>437</v>
      </c>
      <c r="N95" s="33" t="s">
        <v>76</v>
      </c>
      <c r="O95" s="33" t="s">
        <v>393</v>
      </c>
      <c r="P95" s="33" t="str">
        <f t="shared" si="13"/>
        <v xml:space="preserve"> , '' , '' , </v>
      </c>
      <c r="Q95" s="34" t="s">
        <v>438</v>
      </c>
      <c r="S95" s="1" t="b">
        <v>0</v>
      </c>
      <c r="T95" s="1" t="b">
        <v>0</v>
      </c>
      <c r="U95" s="1" t="b">
        <v>0</v>
      </c>
      <c r="V95" s="1" t="b">
        <v>0</v>
      </c>
      <c r="X95" s="4"/>
      <c r="Y95" s="4"/>
      <c r="Z95" s="4"/>
      <c r="AA95" s="4"/>
    </row>
    <row r="96" spans="1:27">
      <c r="A96" s="70">
        <v>94</v>
      </c>
      <c r="B96" s="70" t="s">
        <v>724</v>
      </c>
      <c r="C96" s="70" t="s">
        <v>727</v>
      </c>
      <c r="D96" s="70">
        <v>23</v>
      </c>
      <c r="E96" s="160" t="s">
        <v>1132</v>
      </c>
      <c r="F96" s="160" t="s">
        <v>15</v>
      </c>
      <c r="G96" s="70"/>
      <c r="H96" s="70"/>
      <c r="I96" s="70"/>
      <c r="J96" s="70"/>
      <c r="K96" s="161" t="str">
        <f>VLOOKUP(D96,'8_取引マスタ'!$A$3:$G$91,2,FALSE)</f>
        <v>項目フィルタリング</v>
      </c>
      <c r="L96" s="161" t="s">
        <v>1125</v>
      </c>
      <c r="M96" s="32" t="s">
        <v>437</v>
      </c>
      <c r="N96" s="33" t="s">
        <v>76</v>
      </c>
      <c r="O96" s="33" t="s">
        <v>393</v>
      </c>
      <c r="P96" s="33" t="str">
        <f t="shared" si="13"/>
        <v xml:space="preserve"> , '' , '' , </v>
      </c>
      <c r="Q96" s="34" t="s">
        <v>438</v>
      </c>
      <c r="S96" s="1" t="b">
        <v>0</v>
      </c>
      <c r="T96" s="1" t="b">
        <v>0</v>
      </c>
      <c r="U96" s="1" t="b">
        <v>0</v>
      </c>
      <c r="V96" s="1" t="b">
        <v>0</v>
      </c>
      <c r="X96" s="4"/>
      <c r="Y96" s="4"/>
      <c r="Z96" s="4"/>
      <c r="AA96" s="4"/>
    </row>
    <row r="97" spans="1:27" ht="12" customHeight="1">
      <c r="A97" s="60">
        <v>95</v>
      </c>
      <c r="B97" s="158" t="s">
        <v>829</v>
      </c>
      <c r="C97" s="60" t="s">
        <v>276</v>
      </c>
      <c r="D97" s="60">
        <v>2</v>
      </c>
      <c r="E97" s="145" t="s">
        <v>1068</v>
      </c>
      <c r="F97" s="145" t="s">
        <v>15</v>
      </c>
      <c r="G97" s="60">
        <v>95</v>
      </c>
      <c r="H97" s="158" t="s">
        <v>829</v>
      </c>
      <c r="I97" s="60" t="s">
        <v>276</v>
      </c>
      <c r="J97" s="60">
        <v>2</v>
      </c>
      <c r="K97" s="2" t="str">
        <f>VLOOKUP(D97,'8_取引マスタ'!$A$3:$G$91,2,FALSE)</f>
        <v>メニュー</v>
      </c>
      <c r="M97" s="32" t="s">
        <v>208</v>
      </c>
      <c r="N97" s="33" t="s">
        <v>76</v>
      </c>
      <c r="O97" s="33" t="s">
        <v>206</v>
      </c>
      <c r="P97" s="33" t="str">
        <f>$G97&amp;" , "&amp;"'"&amp;$H97&amp;"'"&amp;" , "&amp;"'"&amp;$I97&amp;"'"&amp;" , "&amp;$J97</f>
        <v>95 , 'シミュレーション予約' , 'メニュー画面' , 2</v>
      </c>
      <c r="Q97" s="34" t="s">
        <v>207</v>
      </c>
      <c r="S97" s="1" t="b">
        <f t="shared" ref="S97:S128" si="19">IF(G97="","",EXACT(G97,X97))</f>
        <v>0</v>
      </c>
      <c r="T97" s="1" t="b">
        <f t="shared" ref="T97:T128" si="20">IF(H97="","",EXACT(H97,Y97))</f>
        <v>0</v>
      </c>
      <c r="U97" s="1" t="b">
        <f t="shared" ref="U97:U128" si="21">IF(I97="","",EXACT(I97,Z97))</f>
        <v>0</v>
      </c>
      <c r="V97" s="1" t="b">
        <f t="shared" ref="V97:V128" si="22">IF(J97="","",EXACT(J97,AA97))</f>
        <v>0</v>
      </c>
      <c r="X97" s="4"/>
      <c r="Y97" s="4"/>
      <c r="Z97" s="4"/>
      <c r="AA97" s="4"/>
    </row>
    <row r="98" spans="1:27" ht="12" customHeight="1">
      <c r="A98" s="60">
        <v>96</v>
      </c>
      <c r="B98" s="158" t="s">
        <v>832</v>
      </c>
      <c r="C98" s="60" t="s">
        <v>276</v>
      </c>
      <c r="D98" s="60">
        <v>2</v>
      </c>
      <c r="E98" s="145" t="s">
        <v>1068</v>
      </c>
      <c r="F98" s="145" t="s">
        <v>15</v>
      </c>
      <c r="G98" s="60">
        <v>96</v>
      </c>
      <c r="H98" s="158" t="s">
        <v>832</v>
      </c>
      <c r="I98" s="60" t="s">
        <v>276</v>
      </c>
      <c r="J98" s="60">
        <v>2</v>
      </c>
      <c r="K98" s="2" t="str">
        <f>VLOOKUP(D98,'8_取引マスタ'!$A$3:$G$91,2,FALSE)</f>
        <v>メニュー</v>
      </c>
      <c r="M98" s="32" t="s">
        <v>208</v>
      </c>
      <c r="N98" s="33" t="s">
        <v>76</v>
      </c>
      <c r="O98" s="33" t="s">
        <v>206</v>
      </c>
      <c r="P98" s="33" t="str">
        <f t="shared" si="13"/>
        <v>96 , 'シミュレーション結果確認' , 'メニュー画面' , 2</v>
      </c>
      <c r="Q98" s="34" t="s">
        <v>207</v>
      </c>
      <c r="S98" s="1" t="b">
        <f t="shared" si="19"/>
        <v>0</v>
      </c>
      <c r="T98" s="1" t="b">
        <f t="shared" si="20"/>
        <v>0</v>
      </c>
      <c r="U98" s="1" t="b">
        <f t="shared" si="21"/>
        <v>0</v>
      </c>
      <c r="V98" s="1" t="b">
        <f t="shared" si="22"/>
        <v>0</v>
      </c>
      <c r="X98" s="4"/>
      <c r="Y98" s="4"/>
      <c r="Z98" s="4"/>
      <c r="AA98" s="4"/>
    </row>
    <row r="99" spans="1:27">
      <c r="A99" s="60">
        <v>97</v>
      </c>
      <c r="B99" s="60" t="s">
        <v>498</v>
      </c>
      <c r="C99" s="60" t="s">
        <v>1080</v>
      </c>
      <c r="D99" s="60">
        <v>24</v>
      </c>
      <c r="E99" s="145" t="s">
        <v>1068</v>
      </c>
      <c r="F99" s="145" t="s">
        <v>15</v>
      </c>
      <c r="G99" s="60">
        <v>97</v>
      </c>
      <c r="H99" s="60" t="s">
        <v>498</v>
      </c>
      <c r="I99" s="60" t="s">
        <v>1080</v>
      </c>
      <c r="J99" s="60">
        <v>24</v>
      </c>
      <c r="K99" s="2" t="str">
        <f>VLOOKUP(D99,'8_取引マスタ'!$A$3:$G$91,2,FALSE)</f>
        <v>シミュレーション予約</v>
      </c>
      <c r="M99" s="32" t="s">
        <v>208</v>
      </c>
      <c r="N99" s="33" t="s">
        <v>76</v>
      </c>
      <c r="O99" s="33" t="s">
        <v>206</v>
      </c>
      <c r="P99" s="33" t="str">
        <f t="shared" si="13"/>
        <v>97 , '登録' , 'シミュレーション予約画面' , 24</v>
      </c>
      <c r="Q99" s="34" t="s">
        <v>207</v>
      </c>
      <c r="S99" s="1" t="b">
        <f t="shared" si="19"/>
        <v>0</v>
      </c>
      <c r="T99" s="1" t="b">
        <f t="shared" si="20"/>
        <v>0</v>
      </c>
      <c r="U99" s="1" t="b">
        <f t="shared" si="21"/>
        <v>0</v>
      </c>
      <c r="V99" s="1" t="b">
        <f t="shared" si="22"/>
        <v>0</v>
      </c>
      <c r="X99" s="4"/>
      <c r="Y99" s="4"/>
      <c r="Z99" s="4"/>
      <c r="AA99" s="4"/>
    </row>
    <row r="100" spans="1:27">
      <c r="A100" s="60">
        <v>98</v>
      </c>
      <c r="B100" s="60" t="s">
        <v>499</v>
      </c>
      <c r="C100" s="60" t="s">
        <v>1080</v>
      </c>
      <c r="D100" s="60">
        <v>24</v>
      </c>
      <c r="E100" s="145" t="s">
        <v>1068</v>
      </c>
      <c r="F100" s="145" t="s">
        <v>15</v>
      </c>
      <c r="G100" s="60">
        <v>98</v>
      </c>
      <c r="H100" s="60" t="s">
        <v>499</v>
      </c>
      <c r="I100" s="60" t="s">
        <v>1080</v>
      </c>
      <c r="J100" s="60">
        <v>24</v>
      </c>
      <c r="K100" s="2" t="str">
        <f>VLOOKUP(D100,'8_取引マスタ'!$A$3:$G$91,2,FALSE)</f>
        <v>シミュレーション予約</v>
      </c>
      <c r="M100" s="32" t="s">
        <v>208</v>
      </c>
      <c r="N100" s="33" t="s">
        <v>76</v>
      </c>
      <c r="O100" s="33" t="s">
        <v>206</v>
      </c>
      <c r="P100" s="33" t="str">
        <f t="shared" si="13"/>
        <v>98 , '解除' , 'シミュレーション予約画面' , 24</v>
      </c>
      <c r="Q100" s="34" t="s">
        <v>207</v>
      </c>
      <c r="S100" s="1" t="b">
        <f t="shared" si="19"/>
        <v>0</v>
      </c>
      <c r="T100" s="1" t="b">
        <f t="shared" si="20"/>
        <v>0</v>
      </c>
      <c r="U100" s="1" t="b">
        <f t="shared" si="21"/>
        <v>0</v>
      </c>
      <c r="V100" s="1" t="b">
        <f t="shared" si="22"/>
        <v>0</v>
      </c>
      <c r="X100" s="4"/>
      <c r="Y100" s="4"/>
      <c r="Z100" s="4"/>
      <c r="AA100" s="4"/>
    </row>
    <row r="101" spans="1:27">
      <c r="A101" s="60">
        <v>99</v>
      </c>
      <c r="B101" s="60" t="s">
        <v>500</v>
      </c>
      <c r="C101" s="60" t="s">
        <v>1080</v>
      </c>
      <c r="D101" s="60">
        <v>24</v>
      </c>
      <c r="E101" s="145" t="s">
        <v>1068</v>
      </c>
      <c r="F101" s="145" t="s">
        <v>15</v>
      </c>
      <c r="G101" s="60">
        <v>99</v>
      </c>
      <c r="H101" s="60" t="s">
        <v>500</v>
      </c>
      <c r="I101" s="60" t="s">
        <v>1080</v>
      </c>
      <c r="J101" s="60">
        <v>24</v>
      </c>
      <c r="K101" s="2" t="str">
        <f>VLOOKUP(D101,'8_取引マスタ'!$A$3:$G$91,2,FALSE)</f>
        <v>シミュレーション予約</v>
      </c>
      <c r="M101" s="32" t="s">
        <v>208</v>
      </c>
      <c r="N101" s="33" t="s">
        <v>76</v>
      </c>
      <c r="O101" s="33" t="s">
        <v>206</v>
      </c>
      <c r="P101" s="33" t="str">
        <f t="shared" si="13"/>
        <v>99 , '戻る' , 'シミュレーション予約画面' , 24</v>
      </c>
      <c r="Q101" s="34" t="s">
        <v>207</v>
      </c>
      <c r="S101" s="1" t="b">
        <f t="shared" si="19"/>
        <v>0</v>
      </c>
      <c r="T101" s="1" t="b">
        <f t="shared" si="20"/>
        <v>0</v>
      </c>
      <c r="U101" s="1" t="b">
        <f t="shared" si="21"/>
        <v>0</v>
      </c>
      <c r="V101" s="1" t="b">
        <f t="shared" si="22"/>
        <v>0</v>
      </c>
      <c r="X101" s="4"/>
      <c r="Y101" s="4"/>
      <c r="Z101" s="4"/>
      <c r="AA101" s="4"/>
    </row>
    <row r="102" spans="1:27">
      <c r="A102" s="60">
        <v>100</v>
      </c>
      <c r="B102" s="60" t="s">
        <v>265</v>
      </c>
      <c r="C102" s="60" t="s">
        <v>502</v>
      </c>
      <c r="D102" s="60">
        <v>25</v>
      </c>
      <c r="E102" s="145" t="s">
        <v>1068</v>
      </c>
      <c r="F102" s="145" t="s">
        <v>15</v>
      </c>
      <c r="G102" s="60">
        <v>100</v>
      </c>
      <c r="H102" s="60" t="s">
        <v>265</v>
      </c>
      <c r="I102" s="60" t="s">
        <v>502</v>
      </c>
      <c r="J102" s="60">
        <v>25</v>
      </c>
      <c r="K102" s="2" t="str">
        <f>VLOOKUP(D102,'8_取引マスタ'!$A$3:$G$91,2,FALSE)</f>
        <v>シミュレーション結果確認</v>
      </c>
      <c r="M102" s="32" t="s">
        <v>208</v>
      </c>
      <c r="N102" s="33" t="s">
        <v>76</v>
      </c>
      <c r="O102" s="33" t="s">
        <v>206</v>
      </c>
      <c r="P102" s="33" t="str">
        <f t="shared" si="13"/>
        <v>100 , 'CSV出力' , 'シミュレーションフィルタリング結果確認' , 25</v>
      </c>
      <c r="Q102" s="34" t="s">
        <v>207</v>
      </c>
      <c r="S102" s="1" t="b">
        <f t="shared" si="19"/>
        <v>0</v>
      </c>
      <c r="T102" s="1" t="b">
        <f t="shared" si="20"/>
        <v>0</v>
      </c>
      <c r="U102" s="1" t="b">
        <f t="shared" si="21"/>
        <v>0</v>
      </c>
      <c r="V102" s="1" t="b">
        <f t="shared" si="22"/>
        <v>0</v>
      </c>
      <c r="X102" s="4"/>
      <c r="Y102" s="4"/>
      <c r="Z102" s="4"/>
      <c r="AA102" s="4"/>
    </row>
    <row r="103" spans="1:27">
      <c r="A103" s="70">
        <v>101</v>
      </c>
      <c r="B103" s="70" t="s">
        <v>563</v>
      </c>
      <c r="C103" s="70" t="s">
        <v>466</v>
      </c>
      <c r="D103" s="70">
        <v>2</v>
      </c>
      <c r="E103" s="160" t="s">
        <v>1132</v>
      </c>
      <c r="F103" s="160" t="s">
        <v>15</v>
      </c>
      <c r="G103" s="70"/>
      <c r="H103" s="70"/>
      <c r="I103" s="70"/>
      <c r="J103" s="70"/>
      <c r="K103" s="161" t="str">
        <f>VLOOKUP(D103,'8_取引マスタ'!$A$3:$G$91,2,FALSE)</f>
        <v>メニュー</v>
      </c>
      <c r="L103" s="161" t="s">
        <v>1121</v>
      </c>
      <c r="M103" s="32" t="s">
        <v>208</v>
      </c>
      <c r="N103" s="33" t="s">
        <v>76</v>
      </c>
      <c r="O103" s="33" t="s">
        <v>206</v>
      </c>
      <c r="P103" s="33" t="str">
        <f t="shared" si="13"/>
        <v xml:space="preserve"> , '' , '' , </v>
      </c>
      <c r="Q103" s="34" t="s">
        <v>207</v>
      </c>
      <c r="S103" s="1" t="str">
        <f t="shared" si="19"/>
        <v/>
      </c>
      <c r="T103" s="1" t="str">
        <f t="shared" si="20"/>
        <v/>
      </c>
      <c r="U103" s="1" t="str">
        <f t="shared" si="21"/>
        <v/>
      </c>
      <c r="V103" s="1" t="str">
        <f t="shared" si="22"/>
        <v/>
      </c>
      <c r="X103" s="1"/>
      <c r="Y103" s="1"/>
      <c r="Z103" s="1"/>
      <c r="AA103" s="1"/>
    </row>
    <row r="104" spans="1:27">
      <c r="A104" s="70">
        <v>102</v>
      </c>
      <c r="B104" s="70" t="s">
        <v>572</v>
      </c>
      <c r="C104" s="70" t="s">
        <v>573</v>
      </c>
      <c r="D104" s="70">
        <v>26</v>
      </c>
      <c r="E104" s="160" t="s">
        <v>1132</v>
      </c>
      <c r="F104" s="160" t="s">
        <v>15</v>
      </c>
      <c r="G104" s="70"/>
      <c r="H104" s="70"/>
      <c r="I104" s="70"/>
      <c r="J104" s="70"/>
      <c r="K104" s="161" t="str">
        <f>VLOOKUP(D104,'8_取引マスタ'!$A$3:$G$91,2,FALSE)</f>
        <v>シミュレーションフィルタリング環境設定</v>
      </c>
      <c r="L104" s="161" t="s">
        <v>1124</v>
      </c>
      <c r="M104" s="32" t="s">
        <v>208</v>
      </c>
      <c r="N104" s="33" t="s">
        <v>76</v>
      </c>
      <c r="O104" s="33" t="s">
        <v>206</v>
      </c>
      <c r="P104" s="33" t="str">
        <f t="shared" si="13"/>
        <v xml:space="preserve"> , '' , '' , </v>
      </c>
      <c r="Q104" s="34" t="s">
        <v>207</v>
      </c>
      <c r="S104" s="1" t="str">
        <f t="shared" si="19"/>
        <v/>
      </c>
      <c r="T104" s="1" t="str">
        <f t="shared" si="20"/>
        <v/>
      </c>
      <c r="U104" s="1" t="str">
        <f t="shared" si="21"/>
        <v/>
      </c>
      <c r="V104" s="1" t="str">
        <f t="shared" si="22"/>
        <v/>
      </c>
      <c r="X104" s="1"/>
      <c r="Y104" s="1"/>
      <c r="Z104" s="1"/>
      <c r="AA104" s="1"/>
    </row>
    <row r="105" spans="1:27">
      <c r="A105" s="70">
        <v>103</v>
      </c>
      <c r="B105" s="70" t="s">
        <v>574</v>
      </c>
      <c r="C105" s="70" t="s">
        <v>573</v>
      </c>
      <c r="D105" s="70">
        <v>26</v>
      </c>
      <c r="E105" s="160" t="s">
        <v>1132</v>
      </c>
      <c r="F105" s="160" t="s">
        <v>15</v>
      </c>
      <c r="G105" s="70"/>
      <c r="H105" s="70"/>
      <c r="I105" s="70"/>
      <c r="J105" s="70"/>
      <c r="K105" s="161" t="str">
        <f>VLOOKUP(D105,'8_取引マスタ'!$A$3:$G$91,2,FALSE)</f>
        <v>シミュレーションフィルタリング環境設定</v>
      </c>
      <c r="L105" s="161" t="s">
        <v>1124</v>
      </c>
      <c r="M105" s="32" t="s">
        <v>208</v>
      </c>
      <c r="N105" s="33" t="s">
        <v>76</v>
      </c>
      <c r="O105" s="33" t="s">
        <v>206</v>
      </c>
      <c r="P105" s="33" t="str">
        <f t="shared" si="13"/>
        <v xml:space="preserve"> , '' , '' , </v>
      </c>
      <c r="Q105" s="34" t="s">
        <v>207</v>
      </c>
      <c r="S105" s="1" t="str">
        <f t="shared" si="19"/>
        <v/>
      </c>
      <c r="T105" s="1" t="str">
        <f t="shared" si="20"/>
        <v/>
      </c>
      <c r="U105" s="1" t="str">
        <f t="shared" si="21"/>
        <v/>
      </c>
      <c r="V105" s="1" t="str">
        <f t="shared" si="22"/>
        <v/>
      </c>
      <c r="X105" s="1"/>
      <c r="Y105" s="1"/>
      <c r="Z105" s="1"/>
      <c r="AA105" s="1"/>
    </row>
    <row r="106" spans="1:27">
      <c r="A106" s="70">
        <v>104</v>
      </c>
      <c r="B106" s="70" t="s">
        <v>575</v>
      </c>
      <c r="C106" s="70" t="s">
        <v>573</v>
      </c>
      <c r="D106" s="70">
        <v>26</v>
      </c>
      <c r="E106" s="160" t="s">
        <v>1132</v>
      </c>
      <c r="F106" s="160" t="s">
        <v>15</v>
      </c>
      <c r="G106" s="70"/>
      <c r="H106" s="70"/>
      <c r="I106" s="70"/>
      <c r="J106" s="70"/>
      <c r="K106" s="161" t="str">
        <f>VLOOKUP(D106,'8_取引マスタ'!$A$3:$G$91,2,FALSE)</f>
        <v>シミュレーションフィルタリング環境設定</v>
      </c>
      <c r="L106" s="161" t="s">
        <v>1124</v>
      </c>
      <c r="M106" s="32" t="s">
        <v>208</v>
      </c>
      <c r="N106" s="33" t="s">
        <v>76</v>
      </c>
      <c r="O106" s="33" t="s">
        <v>206</v>
      </c>
      <c r="P106" s="33" t="str">
        <f t="shared" si="13"/>
        <v xml:space="preserve"> , '' , '' , </v>
      </c>
      <c r="Q106" s="34" t="s">
        <v>207</v>
      </c>
      <c r="S106" s="1" t="str">
        <f t="shared" si="19"/>
        <v/>
      </c>
      <c r="T106" s="1" t="str">
        <f t="shared" si="20"/>
        <v/>
      </c>
      <c r="U106" s="1" t="str">
        <f t="shared" si="21"/>
        <v/>
      </c>
      <c r="V106" s="1" t="str">
        <f t="shared" si="22"/>
        <v/>
      </c>
      <c r="X106" s="1"/>
      <c r="Y106" s="1"/>
      <c r="Z106" s="1"/>
      <c r="AA106" s="1"/>
    </row>
    <row r="107" spans="1:27">
      <c r="A107" s="60">
        <v>105</v>
      </c>
      <c r="B107" s="60" t="s">
        <v>2166</v>
      </c>
      <c r="C107" s="60" t="s">
        <v>466</v>
      </c>
      <c r="D107" s="60">
        <v>2</v>
      </c>
      <c r="E107" s="145" t="s">
        <v>1068</v>
      </c>
      <c r="F107" s="145" t="s">
        <v>15</v>
      </c>
      <c r="G107" s="60">
        <v>105</v>
      </c>
      <c r="H107" s="60" t="s">
        <v>2166</v>
      </c>
      <c r="I107" s="60" t="s">
        <v>466</v>
      </c>
      <c r="J107" s="60">
        <v>2</v>
      </c>
      <c r="K107" s="2" t="str">
        <f>VLOOKUP(D107,'8_取引マスタ'!$A$3:$G$91,2,FALSE)</f>
        <v>メニュー</v>
      </c>
      <c r="M107" s="32" t="s">
        <v>208</v>
      </c>
      <c r="N107" s="33" t="s">
        <v>76</v>
      </c>
      <c r="O107" s="33" t="s">
        <v>206</v>
      </c>
      <c r="P107" s="33" t="str">
        <f t="shared" si="13"/>
        <v>105 , '検索対象者一覧アップロード' , 'メニュー画面' , 2</v>
      </c>
      <c r="Q107" s="34" t="s">
        <v>207</v>
      </c>
      <c r="S107" s="1" t="b">
        <f t="shared" si="19"/>
        <v>0</v>
      </c>
      <c r="T107" s="1" t="b">
        <f t="shared" si="20"/>
        <v>0</v>
      </c>
      <c r="U107" s="1" t="b">
        <f t="shared" si="21"/>
        <v>0</v>
      </c>
      <c r="V107" s="1" t="b">
        <f t="shared" si="22"/>
        <v>0</v>
      </c>
      <c r="X107" s="1"/>
      <c r="Y107" s="1"/>
      <c r="Z107" s="1"/>
      <c r="AA107" s="1"/>
    </row>
    <row r="108" spans="1:27">
      <c r="A108" s="60">
        <v>106</v>
      </c>
      <c r="B108" s="60" t="s">
        <v>576</v>
      </c>
      <c r="C108" s="60" t="s">
        <v>577</v>
      </c>
      <c r="D108" s="60">
        <v>27</v>
      </c>
      <c r="E108" s="145" t="s">
        <v>1068</v>
      </c>
      <c r="F108" s="145" t="s">
        <v>15</v>
      </c>
      <c r="G108" s="60">
        <v>106</v>
      </c>
      <c r="H108" s="60" t="s">
        <v>576</v>
      </c>
      <c r="I108" s="60" t="s">
        <v>577</v>
      </c>
      <c r="J108" s="60">
        <v>27</v>
      </c>
      <c r="K108" s="2" t="str">
        <f>VLOOKUP(D108,'8_取引マスタ'!$A$3:$G$91,2,FALSE)</f>
        <v>検索対象者一覧アップロード</v>
      </c>
      <c r="M108" s="32" t="s">
        <v>208</v>
      </c>
      <c r="N108" s="33" t="s">
        <v>76</v>
      </c>
      <c r="O108" s="33" t="s">
        <v>206</v>
      </c>
      <c r="P108" s="33" t="str">
        <f t="shared" si="13"/>
        <v>106 , 'ファイルの選択' , 'アップロード画面' , 27</v>
      </c>
      <c r="Q108" s="34" t="s">
        <v>207</v>
      </c>
      <c r="S108" s="1" t="b">
        <f t="shared" si="19"/>
        <v>0</v>
      </c>
      <c r="T108" s="1" t="b">
        <f t="shared" si="20"/>
        <v>0</v>
      </c>
      <c r="U108" s="1" t="b">
        <f t="shared" si="21"/>
        <v>0</v>
      </c>
      <c r="V108" s="1" t="b">
        <f t="shared" si="22"/>
        <v>0</v>
      </c>
      <c r="X108" s="1"/>
      <c r="Y108" s="1"/>
      <c r="Z108" s="1"/>
      <c r="AA108" s="1"/>
    </row>
    <row r="109" spans="1:27">
      <c r="A109" s="60">
        <v>107</v>
      </c>
      <c r="B109" s="60" t="s">
        <v>578</v>
      </c>
      <c r="C109" s="60" t="s">
        <v>579</v>
      </c>
      <c r="D109" s="60">
        <v>27</v>
      </c>
      <c r="E109" s="145" t="s">
        <v>1068</v>
      </c>
      <c r="F109" s="145" t="s">
        <v>15</v>
      </c>
      <c r="G109" s="60">
        <v>107</v>
      </c>
      <c r="H109" s="60" t="s">
        <v>578</v>
      </c>
      <c r="I109" s="60" t="s">
        <v>579</v>
      </c>
      <c r="J109" s="60">
        <v>27</v>
      </c>
      <c r="K109" s="2" t="str">
        <f>VLOOKUP(D109,'8_取引マスタ'!$A$3:$G$91,2,FALSE)</f>
        <v>検索対象者一覧アップロード</v>
      </c>
      <c r="M109" s="32" t="s">
        <v>208</v>
      </c>
      <c r="N109" s="33" t="s">
        <v>76</v>
      </c>
      <c r="O109" s="33" t="s">
        <v>206</v>
      </c>
      <c r="P109" s="33" t="str">
        <f t="shared" si="13"/>
        <v>107 , 'アップロード' , 'アップロード画面' , 27</v>
      </c>
      <c r="Q109" s="34" t="s">
        <v>207</v>
      </c>
      <c r="S109" s="1" t="b">
        <f t="shared" si="19"/>
        <v>0</v>
      </c>
      <c r="T109" s="1" t="b">
        <f t="shared" si="20"/>
        <v>0</v>
      </c>
      <c r="U109" s="1" t="b">
        <f t="shared" si="21"/>
        <v>0</v>
      </c>
      <c r="V109" s="1" t="b">
        <f t="shared" si="22"/>
        <v>0</v>
      </c>
      <c r="X109" s="1"/>
      <c r="Y109" s="1"/>
      <c r="Z109" s="1"/>
      <c r="AA109" s="1"/>
    </row>
    <row r="110" spans="1:27">
      <c r="A110" s="60">
        <v>108</v>
      </c>
      <c r="B110" s="60" t="s">
        <v>92</v>
      </c>
      <c r="C110" s="60" t="s">
        <v>579</v>
      </c>
      <c r="D110" s="60">
        <v>27</v>
      </c>
      <c r="E110" s="145" t="s">
        <v>1068</v>
      </c>
      <c r="F110" s="145" t="s">
        <v>15</v>
      </c>
      <c r="G110" s="60">
        <v>108</v>
      </c>
      <c r="H110" s="60" t="s">
        <v>92</v>
      </c>
      <c r="I110" s="60" t="s">
        <v>579</v>
      </c>
      <c r="J110" s="60">
        <v>27</v>
      </c>
      <c r="K110" s="2" t="str">
        <f>VLOOKUP(D110,'8_取引マスタ'!$A$3:$G$91,2,FALSE)</f>
        <v>検索対象者一覧アップロード</v>
      </c>
      <c r="M110" s="32" t="s">
        <v>208</v>
      </c>
      <c r="N110" s="33" t="s">
        <v>76</v>
      </c>
      <c r="O110" s="33" t="s">
        <v>206</v>
      </c>
      <c r="P110" s="33" t="str">
        <f t="shared" si="13"/>
        <v>108 , 'キャンセル' , 'アップロード画面' , 27</v>
      </c>
      <c r="Q110" s="34" t="s">
        <v>207</v>
      </c>
      <c r="S110" s="1" t="b">
        <f t="shared" si="19"/>
        <v>0</v>
      </c>
      <c r="T110" s="1" t="b">
        <f t="shared" si="20"/>
        <v>0</v>
      </c>
      <c r="U110" s="1" t="b">
        <f t="shared" si="21"/>
        <v>0</v>
      </c>
      <c r="V110" s="1" t="b">
        <f t="shared" si="22"/>
        <v>0</v>
      </c>
      <c r="X110" s="1"/>
      <c r="Y110" s="1"/>
      <c r="Z110" s="1"/>
      <c r="AA110" s="1"/>
    </row>
    <row r="111" spans="1:27">
      <c r="A111" s="60">
        <v>109</v>
      </c>
      <c r="B111" s="60" t="s">
        <v>580</v>
      </c>
      <c r="C111" s="60" t="s">
        <v>579</v>
      </c>
      <c r="D111" s="60">
        <v>27</v>
      </c>
      <c r="E111" s="145" t="s">
        <v>1068</v>
      </c>
      <c r="F111" s="145" t="s">
        <v>15</v>
      </c>
      <c r="G111" s="60">
        <v>109</v>
      </c>
      <c r="H111" s="60" t="s">
        <v>580</v>
      </c>
      <c r="I111" s="60" t="s">
        <v>579</v>
      </c>
      <c r="J111" s="60">
        <v>27</v>
      </c>
      <c r="K111" s="2" t="str">
        <f>VLOOKUP(D111,'8_取引マスタ'!$A$3:$G$91,2,FALSE)</f>
        <v>検索対象者一覧アップロード</v>
      </c>
      <c r="M111" s="32" t="s">
        <v>208</v>
      </c>
      <c r="N111" s="33" t="s">
        <v>76</v>
      </c>
      <c r="O111" s="33" t="s">
        <v>206</v>
      </c>
      <c r="P111" s="33" t="str">
        <f t="shared" si="13"/>
        <v>109 , '確定' , 'アップロード画面' , 27</v>
      </c>
      <c r="Q111" s="34" t="s">
        <v>207</v>
      </c>
      <c r="S111" s="1" t="b">
        <f t="shared" si="19"/>
        <v>0</v>
      </c>
      <c r="T111" s="1" t="b">
        <f t="shared" si="20"/>
        <v>0</v>
      </c>
      <c r="U111" s="1" t="b">
        <f t="shared" si="21"/>
        <v>0</v>
      </c>
      <c r="V111" s="1" t="b">
        <f t="shared" si="22"/>
        <v>0</v>
      </c>
      <c r="X111" s="1"/>
      <c r="Y111" s="1"/>
      <c r="Z111" s="1"/>
      <c r="AA111" s="1"/>
    </row>
    <row r="112" spans="1:27">
      <c r="A112" s="60">
        <v>110</v>
      </c>
      <c r="B112" s="60" t="s">
        <v>581</v>
      </c>
      <c r="C112" s="60" t="s">
        <v>582</v>
      </c>
      <c r="D112" s="60">
        <v>27</v>
      </c>
      <c r="E112" s="145" t="s">
        <v>1068</v>
      </c>
      <c r="F112" s="145" t="s">
        <v>15</v>
      </c>
      <c r="G112" s="60">
        <v>110</v>
      </c>
      <c r="H112" s="60" t="s">
        <v>581</v>
      </c>
      <c r="I112" s="60" t="s">
        <v>582</v>
      </c>
      <c r="J112" s="60">
        <v>27</v>
      </c>
      <c r="K112" s="2" t="str">
        <f>VLOOKUP(D112,'8_取引マスタ'!$A$3:$G$91,2,FALSE)</f>
        <v>検索対象者一覧アップロード</v>
      </c>
      <c r="M112" s="32" t="s">
        <v>208</v>
      </c>
      <c r="N112" s="33" t="s">
        <v>76</v>
      </c>
      <c r="O112" s="33" t="s">
        <v>206</v>
      </c>
      <c r="P112" s="33" t="str">
        <f t="shared" si="13"/>
        <v>110 , 'アップロード画面へ' , 'アップロード結果画面' , 27</v>
      </c>
      <c r="Q112" s="34" t="s">
        <v>207</v>
      </c>
      <c r="S112" s="1" t="b">
        <f t="shared" si="19"/>
        <v>0</v>
      </c>
      <c r="T112" s="1" t="b">
        <f t="shared" si="20"/>
        <v>0</v>
      </c>
      <c r="U112" s="1" t="b">
        <f t="shared" si="21"/>
        <v>0</v>
      </c>
      <c r="V112" s="1" t="b">
        <f t="shared" si="22"/>
        <v>0</v>
      </c>
      <c r="X112" s="1"/>
      <c r="Y112" s="1"/>
      <c r="Z112" s="1"/>
      <c r="AA112" s="1"/>
    </row>
    <row r="113" spans="1:27">
      <c r="A113" s="60">
        <v>111</v>
      </c>
      <c r="B113" s="60" t="s">
        <v>833</v>
      </c>
      <c r="C113" s="60" t="s">
        <v>583</v>
      </c>
      <c r="D113" s="60">
        <v>2</v>
      </c>
      <c r="E113" s="145" t="s">
        <v>1068</v>
      </c>
      <c r="F113" s="145" t="s">
        <v>15</v>
      </c>
      <c r="G113" s="60">
        <v>111</v>
      </c>
      <c r="H113" s="60" t="s">
        <v>833</v>
      </c>
      <c r="I113" s="60" t="s">
        <v>583</v>
      </c>
      <c r="J113" s="60">
        <v>2</v>
      </c>
      <c r="K113" s="2" t="str">
        <f>VLOOKUP(D113,'8_取引マスタ'!$A$3:$G$91,2,FALSE)</f>
        <v>メニュー</v>
      </c>
      <c r="M113" s="32" t="s">
        <v>208</v>
      </c>
      <c r="N113" s="33" t="s">
        <v>76</v>
      </c>
      <c r="O113" s="33" t="s">
        <v>206</v>
      </c>
      <c r="P113" s="33" t="str">
        <f t="shared" si="13"/>
        <v>111 , '登録済リスト参照' , 'メニュー画面' , 2</v>
      </c>
      <c r="Q113" s="34" t="s">
        <v>207</v>
      </c>
      <c r="S113" s="1" t="b">
        <f t="shared" si="19"/>
        <v>0</v>
      </c>
      <c r="T113" s="1" t="b">
        <f t="shared" si="20"/>
        <v>0</v>
      </c>
      <c r="U113" s="1" t="b">
        <f t="shared" si="21"/>
        <v>0</v>
      </c>
      <c r="V113" s="1" t="b">
        <f t="shared" si="22"/>
        <v>0</v>
      </c>
      <c r="X113" s="1"/>
      <c r="Y113" s="1"/>
      <c r="Z113" s="1"/>
      <c r="AA113" s="1"/>
    </row>
    <row r="114" spans="1:27">
      <c r="A114" s="60">
        <v>112</v>
      </c>
      <c r="B114" s="60" t="s">
        <v>93</v>
      </c>
      <c r="C114" s="60" t="s">
        <v>584</v>
      </c>
      <c r="D114" s="60">
        <v>28</v>
      </c>
      <c r="E114" s="145" t="s">
        <v>1068</v>
      </c>
      <c r="F114" s="145" t="s">
        <v>15</v>
      </c>
      <c r="G114" s="60">
        <v>112</v>
      </c>
      <c r="H114" s="60" t="s">
        <v>93</v>
      </c>
      <c r="I114" s="60" t="s">
        <v>584</v>
      </c>
      <c r="J114" s="60">
        <v>28</v>
      </c>
      <c r="K114" s="2" t="str">
        <f>VLOOKUP(D114,'8_取引マスタ'!$A$3:$G$91,2,FALSE)</f>
        <v>登録済リスト参照</v>
      </c>
      <c r="M114" s="32" t="s">
        <v>208</v>
      </c>
      <c r="N114" s="33" t="s">
        <v>76</v>
      </c>
      <c r="O114" s="33" t="s">
        <v>206</v>
      </c>
      <c r="P114" s="33" t="str">
        <f t="shared" si="13"/>
        <v>112 , '検索' , '登録済リスト一覧' , 28</v>
      </c>
      <c r="Q114" s="34" t="s">
        <v>207</v>
      </c>
      <c r="S114" s="1" t="b">
        <f t="shared" si="19"/>
        <v>0</v>
      </c>
      <c r="T114" s="1" t="b">
        <f t="shared" si="20"/>
        <v>0</v>
      </c>
      <c r="U114" s="1" t="b">
        <f t="shared" si="21"/>
        <v>0</v>
      </c>
      <c r="V114" s="1" t="b">
        <f t="shared" si="22"/>
        <v>0</v>
      </c>
      <c r="X114" s="1"/>
      <c r="Y114" s="1"/>
      <c r="Z114" s="1"/>
      <c r="AA114" s="1"/>
    </row>
    <row r="115" spans="1:27">
      <c r="A115" s="60">
        <v>113</v>
      </c>
      <c r="B115" s="60" t="s">
        <v>585</v>
      </c>
      <c r="C115" s="60" t="s">
        <v>584</v>
      </c>
      <c r="D115" s="60">
        <v>28</v>
      </c>
      <c r="E115" s="145" t="s">
        <v>1068</v>
      </c>
      <c r="F115" s="145" t="s">
        <v>15</v>
      </c>
      <c r="G115" s="60">
        <v>113</v>
      </c>
      <c r="H115" s="60" t="s">
        <v>585</v>
      </c>
      <c r="I115" s="60" t="s">
        <v>584</v>
      </c>
      <c r="J115" s="60">
        <v>28</v>
      </c>
      <c r="K115" s="2" t="str">
        <f>VLOOKUP(D115,'8_取引マスタ'!$A$3:$G$91,2,FALSE)</f>
        <v>登録済リスト参照</v>
      </c>
      <c r="M115" s="32" t="s">
        <v>208</v>
      </c>
      <c r="N115" s="33" t="s">
        <v>76</v>
      </c>
      <c r="O115" s="33" t="s">
        <v>206</v>
      </c>
      <c r="P115" s="33" t="str">
        <f t="shared" si="13"/>
        <v>113 , 'ダウンロード' , '登録済リスト一覧' , 28</v>
      </c>
      <c r="Q115" s="34" t="s">
        <v>207</v>
      </c>
      <c r="S115" s="1" t="b">
        <f t="shared" si="19"/>
        <v>0</v>
      </c>
      <c r="T115" s="1" t="b">
        <f t="shared" si="20"/>
        <v>0</v>
      </c>
      <c r="U115" s="1" t="b">
        <f t="shared" si="21"/>
        <v>0</v>
      </c>
      <c r="V115" s="1" t="b">
        <f t="shared" si="22"/>
        <v>0</v>
      </c>
      <c r="X115" s="1"/>
      <c r="Y115" s="1"/>
      <c r="Z115" s="1"/>
      <c r="AA115" s="1"/>
    </row>
    <row r="116" spans="1:27">
      <c r="A116" s="60">
        <v>114</v>
      </c>
      <c r="B116" s="60" t="s">
        <v>586</v>
      </c>
      <c r="C116" s="60" t="s">
        <v>584</v>
      </c>
      <c r="D116" s="60">
        <v>28</v>
      </c>
      <c r="E116" s="145" t="s">
        <v>1068</v>
      </c>
      <c r="F116" s="145" t="s">
        <v>15</v>
      </c>
      <c r="G116" s="60">
        <v>114</v>
      </c>
      <c r="H116" s="60" t="s">
        <v>586</v>
      </c>
      <c r="I116" s="60" t="s">
        <v>584</v>
      </c>
      <c r="J116" s="60">
        <v>28</v>
      </c>
      <c r="K116" s="2" t="str">
        <f>VLOOKUP(D116,'8_取引マスタ'!$A$3:$G$91,2,FALSE)</f>
        <v>登録済リスト参照</v>
      </c>
      <c r="M116" s="32" t="s">
        <v>208</v>
      </c>
      <c r="N116" s="33" t="s">
        <v>76</v>
      </c>
      <c r="O116" s="33" t="s">
        <v>206</v>
      </c>
      <c r="P116" s="33" t="str">
        <f t="shared" si="13"/>
        <v>114 , 'エラー有' , '登録済リスト一覧' , 28</v>
      </c>
      <c r="Q116" s="34" t="s">
        <v>207</v>
      </c>
      <c r="S116" s="1" t="b">
        <f t="shared" si="19"/>
        <v>0</v>
      </c>
      <c r="T116" s="1" t="b">
        <f t="shared" si="20"/>
        <v>0</v>
      </c>
      <c r="U116" s="1" t="b">
        <f t="shared" si="21"/>
        <v>0</v>
      </c>
      <c r="V116" s="1" t="b">
        <f t="shared" si="22"/>
        <v>0</v>
      </c>
      <c r="X116" s="1"/>
      <c r="Y116" s="1"/>
      <c r="Z116" s="1"/>
      <c r="AA116" s="1"/>
    </row>
    <row r="117" spans="1:27">
      <c r="A117" s="60">
        <v>115</v>
      </c>
      <c r="B117" s="60" t="s">
        <v>587</v>
      </c>
      <c r="C117" s="60" t="s">
        <v>588</v>
      </c>
      <c r="D117" s="60">
        <v>28</v>
      </c>
      <c r="E117" s="145" t="s">
        <v>1068</v>
      </c>
      <c r="F117" s="145" t="s">
        <v>15</v>
      </c>
      <c r="G117" s="60">
        <v>115</v>
      </c>
      <c r="H117" s="60" t="s">
        <v>587</v>
      </c>
      <c r="I117" s="60" t="s">
        <v>588</v>
      </c>
      <c r="J117" s="60">
        <v>28</v>
      </c>
      <c r="K117" s="2" t="str">
        <f>VLOOKUP(D117,'8_取引マスタ'!$A$3:$G$91,2,FALSE)</f>
        <v>登録済リスト参照</v>
      </c>
      <c r="M117" s="32" t="s">
        <v>208</v>
      </c>
      <c r="N117" s="33" t="s">
        <v>76</v>
      </c>
      <c r="O117" s="33" t="s">
        <v>206</v>
      </c>
      <c r="P117" s="33" t="str">
        <f t="shared" si="13"/>
        <v>115 , '検索' , '登録済リスト履歴一覧画面' , 28</v>
      </c>
      <c r="Q117" s="34" t="s">
        <v>207</v>
      </c>
      <c r="S117" s="1" t="b">
        <f t="shared" si="19"/>
        <v>0</v>
      </c>
      <c r="T117" s="1" t="b">
        <f t="shared" si="20"/>
        <v>0</v>
      </c>
      <c r="U117" s="1" t="b">
        <f t="shared" si="21"/>
        <v>0</v>
      </c>
      <c r="V117" s="1" t="b">
        <f t="shared" si="22"/>
        <v>0</v>
      </c>
      <c r="X117" s="1"/>
      <c r="Y117" s="1"/>
      <c r="Z117" s="1"/>
      <c r="AA117" s="1"/>
    </row>
    <row r="118" spans="1:27">
      <c r="A118" s="70">
        <v>116</v>
      </c>
      <c r="B118" s="70" t="s">
        <v>1088</v>
      </c>
      <c r="C118" s="70" t="s">
        <v>1089</v>
      </c>
      <c r="D118" s="70">
        <v>28</v>
      </c>
      <c r="E118" s="160" t="s">
        <v>1132</v>
      </c>
      <c r="F118" s="160" t="s">
        <v>15</v>
      </c>
      <c r="G118" s="70"/>
      <c r="H118" s="70"/>
      <c r="I118" s="70"/>
      <c r="J118" s="70"/>
      <c r="K118" s="161" t="str">
        <f>VLOOKUP(D118,'8_取引マスタ'!$A$3:$G$91,2,FALSE)</f>
        <v>登録済リスト参照</v>
      </c>
      <c r="L118" s="161" t="s">
        <v>1123</v>
      </c>
      <c r="M118" s="32" t="s">
        <v>208</v>
      </c>
      <c r="N118" s="33" t="s">
        <v>76</v>
      </c>
      <c r="O118" s="33" t="s">
        <v>206</v>
      </c>
      <c r="P118" s="33" t="str">
        <f t="shared" si="13"/>
        <v xml:space="preserve"> , '' , '' , </v>
      </c>
      <c r="Q118" s="34" t="s">
        <v>207</v>
      </c>
      <c r="S118" s="1" t="str">
        <f t="shared" si="19"/>
        <v/>
      </c>
      <c r="T118" s="1" t="str">
        <f t="shared" si="20"/>
        <v/>
      </c>
      <c r="U118" s="1" t="str">
        <f t="shared" si="21"/>
        <v/>
      </c>
      <c r="V118" s="1" t="str">
        <f t="shared" si="22"/>
        <v/>
      </c>
      <c r="X118" s="1"/>
      <c r="Y118" s="1"/>
      <c r="Z118" s="1"/>
      <c r="AA118" s="1"/>
    </row>
    <row r="119" spans="1:27">
      <c r="A119" s="70">
        <v>117</v>
      </c>
      <c r="B119" s="70" t="s">
        <v>590</v>
      </c>
      <c r="C119" s="70" t="s">
        <v>588</v>
      </c>
      <c r="D119" s="70">
        <v>28</v>
      </c>
      <c r="E119" s="160" t="s">
        <v>1132</v>
      </c>
      <c r="F119" s="160" t="s">
        <v>15</v>
      </c>
      <c r="G119" s="70"/>
      <c r="H119" s="70"/>
      <c r="I119" s="70"/>
      <c r="J119" s="70"/>
      <c r="K119" s="161" t="str">
        <f>VLOOKUP(D119,'8_取引マスタ'!$A$3:$G$91,2,FALSE)</f>
        <v>登録済リスト参照</v>
      </c>
      <c r="L119" s="161" t="s">
        <v>1123</v>
      </c>
      <c r="M119" s="32" t="s">
        <v>208</v>
      </c>
      <c r="N119" s="33" t="s">
        <v>76</v>
      </c>
      <c r="O119" s="33" t="s">
        <v>206</v>
      </c>
      <c r="P119" s="33" t="str">
        <f t="shared" si="13"/>
        <v xml:space="preserve"> , '' , '' , </v>
      </c>
      <c r="Q119" s="34" t="s">
        <v>207</v>
      </c>
      <c r="S119" s="1" t="str">
        <f t="shared" si="19"/>
        <v/>
      </c>
      <c r="T119" s="1" t="str">
        <f t="shared" si="20"/>
        <v/>
      </c>
      <c r="U119" s="1" t="str">
        <f t="shared" si="21"/>
        <v/>
      </c>
      <c r="V119" s="1" t="str">
        <f t="shared" si="22"/>
        <v/>
      </c>
      <c r="X119" s="1"/>
      <c r="Y119" s="1"/>
      <c r="Z119" s="1"/>
      <c r="AA119" s="1"/>
    </row>
    <row r="120" spans="1:27">
      <c r="A120" s="60">
        <v>118</v>
      </c>
      <c r="B120" s="60" t="s">
        <v>265</v>
      </c>
      <c r="C120" s="60" t="s">
        <v>588</v>
      </c>
      <c r="D120" s="60">
        <v>28</v>
      </c>
      <c r="E120" s="145" t="s">
        <v>1068</v>
      </c>
      <c r="F120" s="145" t="s">
        <v>15</v>
      </c>
      <c r="G120" s="60">
        <v>118</v>
      </c>
      <c r="H120" s="60" t="s">
        <v>265</v>
      </c>
      <c r="I120" s="60" t="s">
        <v>588</v>
      </c>
      <c r="J120" s="60">
        <v>28</v>
      </c>
      <c r="K120" s="2" t="str">
        <f>VLOOKUP(D120,'8_取引マスタ'!$A$3:$G$91,2,FALSE)</f>
        <v>登録済リスト参照</v>
      </c>
      <c r="M120" s="32" t="s">
        <v>208</v>
      </c>
      <c r="N120" s="33" t="s">
        <v>76</v>
      </c>
      <c r="O120" s="33" t="s">
        <v>206</v>
      </c>
      <c r="P120" s="33" t="str">
        <f t="shared" si="13"/>
        <v>118 , 'CSV出力' , '登録済リスト履歴一覧画面' , 28</v>
      </c>
      <c r="Q120" s="34" t="s">
        <v>207</v>
      </c>
      <c r="S120" s="1" t="b">
        <f t="shared" si="19"/>
        <v>0</v>
      </c>
      <c r="T120" s="1" t="b">
        <f t="shared" si="20"/>
        <v>0</v>
      </c>
      <c r="U120" s="1" t="b">
        <f t="shared" si="21"/>
        <v>0</v>
      </c>
      <c r="V120" s="1" t="b">
        <f t="shared" si="22"/>
        <v>0</v>
      </c>
      <c r="X120" s="1"/>
      <c r="Y120" s="1"/>
      <c r="Z120" s="1"/>
      <c r="AA120" s="1"/>
    </row>
    <row r="121" spans="1:27">
      <c r="A121" s="60">
        <v>119</v>
      </c>
      <c r="B121" s="60" t="s">
        <v>92</v>
      </c>
      <c r="C121" s="60" t="s">
        <v>588</v>
      </c>
      <c r="D121" s="60">
        <v>28</v>
      </c>
      <c r="E121" s="145" t="s">
        <v>1068</v>
      </c>
      <c r="F121" s="145" t="s">
        <v>15</v>
      </c>
      <c r="G121" s="60">
        <v>119</v>
      </c>
      <c r="H121" s="60" t="s">
        <v>92</v>
      </c>
      <c r="I121" s="60" t="s">
        <v>588</v>
      </c>
      <c r="J121" s="60">
        <v>28</v>
      </c>
      <c r="K121" s="2" t="str">
        <f>VLOOKUP(D121,'8_取引マスタ'!$A$3:$G$91,2,FALSE)</f>
        <v>登録済リスト参照</v>
      </c>
      <c r="M121" s="32" t="s">
        <v>208</v>
      </c>
      <c r="N121" s="33" t="s">
        <v>76</v>
      </c>
      <c r="O121" s="33" t="s">
        <v>206</v>
      </c>
      <c r="P121" s="33" t="str">
        <f t="shared" si="13"/>
        <v>119 , 'キャンセル' , '登録済リスト履歴一覧画面' , 28</v>
      </c>
      <c r="Q121" s="34" t="s">
        <v>207</v>
      </c>
      <c r="S121" s="1" t="b">
        <f t="shared" si="19"/>
        <v>0</v>
      </c>
      <c r="T121" s="1" t="b">
        <f t="shared" si="20"/>
        <v>0</v>
      </c>
      <c r="U121" s="1" t="b">
        <f t="shared" si="21"/>
        <v>0</v>
      </c>
      <c r="V121" s="1" t="b">
        <f t="shared" si="22"/>
        <v>0</v>
      </c>
      <c r="X121" s="1"/>
      <c r="Y121" s="1"/>
      <c r="Z121" s="1"/>
      <c r="AA121" s="1"/>
    </row>
    <row r="122" spans="1:27">
      <c r="A122" s="70">
        <v>120</v>
      </c>
      <c r="B122" s="70" t="s">
        <v>591</v>
      </c>
      <c r="C122" s="70" t="s">
        <v>592</v>
      </c>
      <c r="D122" s="70">
        <v>28</v>
      </c>
      <c r="E122" s="160" t="s">
        <v>1132</v>
      </c>
      <c r="F122" s="160" t="s">
        <v>15</v>
      </c>
      <c r="G122" s="70"/>
      <c r="H122" s="70"/>
      <c r="I122" s="70"/>
      <c r="J122" s="70"/>
      <c r="K122" s="161" t="str">
        <f>VLOOKUP(D122,'8_取引マスタ'!$A$3:$G$91,2,FALSE)</f>
        <v>登録済リスト参照</v>
      </c>
      <c r="L122" s="161" t="s">
        <v>1124</v>
      </c>
      <c r="M122" s="32" t="s">
        <v>208</v>
      </c>
      <c r="N122" s="33" t="s">
        <v>76</v>
      </c>
      <c r="O122" s="33" t="s">
        <v>206</v>
      </c>
      <c r="P122" s="33" t="str">
        <f t="shared" si="13"/>
        <v xml:space="preserve"> , '' , '' , </v>
      </c>
      <c r="Q122" s="34" t="s">
        <v>207</v>
      </c>
      <c r="S122" s="1" t="str">
        <f t="shared" si="19"/>
        <v/>
      </c>
      <c r="T122" s="1" t="str">
        <f t="shared" si="20"/>
        <v/>
      </c>
      <c r="U122" s="1" t="str">
        <f t="shared" si="21"/>
        <v/>
      </c>
      <c r="V122" s="1" t="str">
        <f t="shared" si="22"/>
        <v/>
      </c>
      <c r="X122" s="1"/>
      <c r="Y122" s="1"/>
      <c r="Z122" s="1"/>
      <c r="AA122" s="1"/>
    </row>
    <row r="123" spans="1:27">
      <c r="A123" s="70">
        <v>121</v>
      </c>
      <c r="B123" s="70" t="s">
        <v>92</v>
      </c>
      <c r="C123" s="70" t="s">
        <v>592</v>
      </c>
      <c r="D123" s="70">
        <v>28</v>
      </c>
      <c r="E123" s="160" t="s">
        <v>1132</v>
      </c>
      <c r="F123" s="160" t="s">
        <v>15</v>
      </c>
      <c r="G123" s="70"/>
      <c r="H123" s="70"/>
      <c r="I123" s="70"/>
      <c r="J123" s="70"/>
      <c r="K123" s="161" t="str">
        <f>VLOOKUP(D123,'8_取引マスタ'!$A$3:$G$91,2,FALSE)</f>
        <v>登録済リスト参照</v>
      </c>
      <c r="L123" s="161" t="s">
        <v>1124</v>
      </c>
      <c r="M123" s="32" t="s">
        <v>208</v>
      </c>
      <c r="N123" s="33" t="s">
        <v>76</v>
      </c>
      <c r="O123" s="33" t="s">
        <v>206</v>
      </c>
      <c r="P123" s="33" t="str">
        <f t="shared" si="13"/>
        <v xml:space="preserve"> , '' , '' , </v>
      </c>
      <c r="Q123" s="34" t="s">
        <v>207</v>
      </c>
      <c r="S123" s="1" t="str">
        <f t="shared" si="19"/>
        <v/>
      </c>
      <c r="T123" s="1" t="str">
        <f t="shared" si="20"/>
        <v/>
      </c>
      <c r="U123" s="1" t="str">
        <f t="shared" si="21"/>
        <v/>
      </c>
      <c r="V123" s="1" t="str">
        <f t="shared" si="22"/>
        <v/>
      </c>
      <c r="X123" s="1"/>
      <c r="Y123" s="1"/>
      <c r="Z123" s="1"/>
      <c r="AA123" s="1"/>
    </row>
    <row r="124" spans="1:27">
      <c r="A124" s="70">
        <v>122</v>
      </c>
      <c r="B124" s="70" t="s">
        <v>593</v>
      </c>
      <c r="C124" s="70" t="s">
        <v>594</v>
      </c>
      <c r="D124" s="70">
        <v>28</v>
      </c>
      <c r="E124" s="160" t="s">
        <v>1132</v>
      </c>
      <c r="F124" s="160" t="s">
        <v>15</v>
      </c>
      <c r="G124" s="70"/>
      <c r="H124" s="70"/>
      <c r="I124" s="70"/>
      <c r="J124" s="70"/>
      <c r="K124" s="161" t="str">
        <f>VLOOKUP(D124,'8_取引マスタ'!$A$3:$G$91,2,FALSE)</f>
        <v>登録済リスト参照</v>
      </c>
      <c r="L124" s="161" t="s">
        <v>1124</v>
      </c>
      <c r="M124" s="32" t="s">
        <v>208</v>
      </c>
      <c r="N124" s="33" t="s">
        <v>76</v>
      </c>
      <c r="O124" s="33" t="s">
        <v>206</v>
      </c>
      <c r="P124" s="33" t="str">
        <f t="shared" si="13"/>
        <v xml:space="preserve"> , '' , '' , </v>
      </c>
      <c r="Q124" s="34" t="s">
        <v>207</v>
      </c>
      <c r="S124" s="1" t="str">
        <f t="shared" si="19"/>
        <v/>
      </c>
      <c r="T124" s="1" t="str">
        <f t="shared" si="20"/>
        <v/>
      </c>
      <c r="U124" s="1" t="str">
        <f t="shared" si="21"/>
        <v/>
      </c>
      <c r="V124" s="1" t="str">
        <f t="shared" si="22"/>
        <v/>
      </c>
      <c r="X124" s="1"/>
      <c r="Y124" s="1"/>
      <c r="Z124" s="1"/>
      <c r="AA124" s="1"/>
    </row>
    <row r="125" spans="1:27">
      <c r="A125" s="70">
        <v>123</v>
      </c>
      <c r="B125" s="70" t="s">
        <v>595</v>
      </c>
      <c r="C125" s="70" t="s">
        <v>276</v>
      </c>
      <c r="D125" s="70">
        <v>2</v>
      </c>
      <c r="E125" s="160" t="s">
        <v>1132</v>
      </c>
      <c r="F125" s="160" t="s">
        <v>15</v>
      </c>
      <c r="G125" s="70"/>
      <c r="H125" s="70"/>
      <c r="I125" s="70"/>
      <c r="J125" s="70"/>
      <c r="K125" s="161" t="str">
        <f>VLOOKUP(D125,'8_取引マスタ'!$A$3:$G$91,2,FALSE)</f>
        <v>メニュー</v>
      </c>
      <c r="L125" s="161" t="s">
        <v>1121</v>
      </c>
      <c r="M125" s="32" t="s">
        <v>208</v>
      </c>
      <c r="N125" s="33" t="s">
        <v>76</v>
      </c>
      <c r="O125" s="33" t="s">
        <v>206</v>
      </c>
      <c r="P125" s="33" t="str">
        <f t="shared" si="13"/>
        <v xml:space="preserve"> , '' , '' , </v>
      </c>
      <c r="Q125" s="34" t="s">
        <v>207</v>
      </c>
      <c r="S125" s="1" t="str">
        <f t="shared" si="19"/>
        <v/>
      </c>
      <c r="T125" s="1" t="str">
        <f t="shared" si="20"/>
        <v/>
      </c>
      <c r="U125" s="1" t="str">
        <f t="shared" si="21"/>
        <v/>
      </c>
      <c r="V125" s="1" t="str">
        <f t="shared" si="22"/>
        <v/>
      </c>
      <c r="X125" s="1"/>
      <c r="Y125" s="1"/>
      <c r="Z125" s="1"/>
      <c r="AA125" s="1"/>
    </row>
    <row r="126" spans="1:27">
      <c r="A126" s="70">
        <v>124</v>
      </c>
      <c r="B126" s="70" t="s">
        <v>596</v>
      </c>
      <c r="C126" s="70" t="s">
        <v>597</v>
      </c>
      <c r="D126" s="70">
        <v>29</v>
      </c>
      <c r="E126" s="160" t="s">
        <v>1132</v>
      </c>
      <c r="F126" s="160" t="s">
        <v>15</v>
      </c>
      <c r="G126" s="70"/>
      <c r="H126" s="70"/>
      <c r="I126" s="70"/>
      <c r="J126" s="70"/>
      <c r="K126" s="161" t="str">
        <f>VLOOKUP(D126,'8_取引マスタ'!$A$3:$G$91,2,FALSE)</f>
        <v>リスト追加登録</v>
      </c>
      <c r="L126" s="161" t="s">
        <v>1124</v>
      </c>
      <c r="M126" s="32" t="s">
        <v>208</v>
      </c>
      <c r="N126" s="33" t="s">
        <v>76</v>
      </c>
      <c r="O126" s="33" t="s">
        <v>206</v>
      </c>
      <c r="P126" s="33" t="str">
        <f t="shared" si="13"/>
        <v xml:space="preserve"> , '' , '' , </v>
      </c>
      <c r="Q126" s="34" t="s">
        <v>207</v>
      </c>
      <c r="S126" s="1" t="str">
        <f t="shared" si="19"/>
        <v/>
      </c>
      <c r="T126" s="1" t="str">
        <f t="shared" si="20"/>
        <v/>
      </c>
      <c r="U126" s="1" t="str">
        <f t="shared" si="21"/>
        <v/>
      </c>
      <c r="V126" s="1" t="str">
        <f t="shared" si="22"/>
        <v/>
      </c>
      <c r="X126" s="1"/>
      <c r="Y126" s="1"/>
      <c r="Z126" s="1"/>
      <c r="AA126" s="1"/>
    </row>
    <row r="127" spans="1:27">
      <c r="A127" s="70">
        <v>125</v>
      </c>
      <c r="B127" s="70" t="s">
        <v>598</v>
      </c>
      <c r="C127" s="70" t="s">
        <v>597</v>
      </c>
      <c r="D127" s="70">
        <v>29</v>
      </c>
      <c r="E127" s="160" t="s">
        <v>1132</v>
      </c>
      <c r="F127" s="160" t="s">
        <v>15</v>
      </c>
      <c r="G127" s="70"/>
      <c r="H127" s="70"/>
      <c r="I127" s="70"/>
      <c r="J127" s="70"/>
      <c r="K127" s="161" t="str">
        <f>VLOOKUP(D127,'8_取引マスタ'!$A$3:$G$91,2,FALSE)</f>
        <v>リスト追加登録</v>
      </c>
      <c r="L127" s="161" t="s">
        <v>1124</v>
      </c>
      <c r="M127" s="32" t="s">
        <v>208</v>
      </c>
      <c r="N127" s="33" t="s">
        <v>76</v>
      </c>
      <c r="O127" s="33" t="s">
        <v>206</v>
      </c>
      <c r="P127" s="33" t="str">
        <f t="shared" si="13"/>
        <v xml:space="preserve"> , '' , '' , </v>
      </c>
      <c r="Q127" s="34" t="s">
        <v>207</v>
      </c>
      <c r="S127" s="1" t="str">
        <f t="shared" si="19"/>
        <v/>
      </c>
      <c r="T127" s="1" t="str">
        <f t="shared" si="20"/>
        <v/>
      </c>
      <c r="U127" s="1" t="str">
        <f t="shared" si="21"/>
        <v/>
      </c>
      <c r="V127" s="1" t="str">
        <f t="shared" si="22"/>
        <v/>
      </c>
      <c r="X127" s="1"/>
      <c r="Y127" s="1"/>
      <c r="Z127" s="1"/>
      <c r="AA127" s="1"/>
    </row>
    <row r="128" spans="1:27">
      <c r="A128" s="70">
        <v>126</v>
      </c>
      <c r="B128" s="70" t="s">
        <v>599</v>
      </c>
      <c r="C128" s="70" t="s">
        <v>597</v>
      </c>
      <c r="D128" s="70">
        <v>29</v>
      </c>
      <c r="E128" s="160" t="s">
        <v>1132</v>
      </c>
      <c r="F128" s="160" t="s">
        <v>15</v>
      </c>
      <c r="G128" s="70"/>
      <c r="H128" s="70"/>
      <c r="I128" s="70"/>
      <c r="J128" s="70"/>
      <c r="K128" s="161" t="str">
        <f>VLOOKUP(D128,'8_取引マスタ'!$A$3:$G$91,2,FALSE)</f>
        <v>リスト追加登録</v>
      </c>
      <c r="L128" s="161" t="s">
        <v>1124</v>
      </c>
      <c r="M128" s="32" t="s">
        <v>208</v>
      </c>
      <c r="N128" s="33" t="s">
        <v>76</v>
      </c>
      <c r="O128" s="33" t="s">
        <v>206</v>
      </c>
      <c r="P128" s="33" t="str">
        <f t="shared" si="13"/>
        <v xml:space="preserve"> , '' , '' , </v>
      </c>
      <c r="Q128" s="34" t="s">
        <v>207</v>
      </c>
      <c r="S128" s="1" t="str">
        <f t="shared" si="19"/>
        <v/>
      </c>
      <c r="T128" s="1" t="str">
        <f t="shared" si="20"/>
        <v/>
      </c>
      <c r="U128" s="1" t="str">
        <f t="shared" si="21"/>
        <v/>
      </c>
      <c r="V128" s="1" t="str">
        <f t="shared" si="22"/>
        <v/>
      </c>
      <c r="X128" s="1"/>
      <c r="Y128" s="1"/>
      <c r="Z128" s="1"/>
      <c r="AA128" s="1"/>
    </row>
    <row r="129" spans="1:27">
      <c r="A129" s="70">
        <v>127</v>
      </c>
      <c r="B129" s="70" t="s">
        <v>498</v>
      </c>
      <c r="C129" s="70" t="s">
        <v>600</v>
      </c>
      <c r="D129" s="70">
        <v>29</v>
      </c>
      <c r="E129" s="160" t="s">
        <v>1132</v>
      </c>
      <c r="F129" s="160" t="s">
        <v>15</v>
      </c>
      <c r="G129" s="70"/>
      <c r="H129" s="70"/>
      <c r="I129" s="70"/>
      <c r="J129" s="70"/>
      <c r="K129" s="161" t="str">
        <f>VLOOKUP(D129,'8_取引マスタ'!$A$3:$G$91,2,FALSE)</f>
        <v>リスト追加登録</v>
      </c>
      <c r="L129" s="161" t="s">
        <v>1124</v>
      </c>
      <c r="M129" s="32" t="s">
        <v>208</v>
      </c>
      <c r="N129" s="33" t="s">
        <v>76</v>
      </c>
      <c r="O129" s="33" t="s">
        <v>206</v>
      </c>
      <c r="P129" s="33" t="str">
        <f t="shared" si="13"/>
        <v xml:space="preserve"> , '' , '' , </v>
      </c>
      <c r="Q129" s="34" t="s">
        <v>207</v>
      </c>
      <c r="S129" s="1" t="str">
        <f t="shared" ref="S129:S162" si="23">IF(G129="","",EXACT(G129,X129))</f>
        <v/>
      </c>
      <c r="T129" s="1" t="str">
        <f t="shared" ref="T129:T162" si="24">IF(H129="","",EXACT(H129,Y129))</f>
        <v/>
      </c>
      <c r="U129" s="1" t="str">
        <f t="shared" ref="U129:U162" si="25">IF(I129="","",EXACT(I129,Z129))</f>
        <v/>
      </c>
      <c r="V129" s="1" t="str">
        <f t="shared" ref="V129:V162" si="26">IF(J129="","",EXACT(J129,AA129))</f>
        <v/>
      </c>
      <c r="X129" s="1"/>
      <c r="Y129" s="1"/>
      <c r="Z129" s="1"/>
      <c r="AA129" s="1"/>
    </row>
    <row r="130" spans="1:27">
      <c r="A130" s="70">
        <v>128</v>
      </c>
      <c r="B130" s="70" t="s">
        <v>601</v>
      </c>
      <c r="C130" s="70" t="s">
        <v>600</v>
      </c>
      <c r="D130" s="70">
        <v>29</v>
      </c>
      <c r="E130" s="160" t="s">
        <v>1132</v>
      </c>
      <c r="F130" s="160" t="s">
        <v>15</v>
      </c>
      <c r="G130" s="70"/>
      <c r="H130" s="70"/>
      <c r="I130" s="70"/>
      <c r="J130" s="70"/>
      <c r="K130" s="161" t="str">
        <f>VLOOKUP(D130,'8_取引マスタ'!$A$3:$G$91,2,FALSE)</f>
        <v>リスト追加登録</v>
      </c>
      <c r="L130" s="161" t="s">
        <v>1124</v>
      </c>
      <c r="M130" s="32" t="s">
        <v>208</v>
      </c>
      <c r="N130" s="33" t="s">
        <v>76</v>
      </c>
      <c r="O130" s="33" t="s">
        <v>206</v>
      </c>
      <c r="P130" s="33" t="str">
        <f t="shared" si="13"/>
        <v xml:space="preserve"> , '' , '' , </v>
      </c>
      <c r="Q130" s="34" t="s">
        <v>207</v>
      </c>
      <c r="S130" s="1" t="str">
        <f t="shared" si="23"/>
        <v/>
      </c>
      <c r="T130" s="1" t="str">
        <f t="shared" si="24"/>
        <v/>
      </c>
      <c r="U130" s="1" t="str">
        <f t="shared" si="25"/>
        <v/>
      </c>
      <c r="V130" s="1" t="str">
        <f t="shared" si="26"/>
        <v/>
      </c>
      <c r="X130" s="1"/>
      <c r="Y130" s="1"/>
      <c r="Z130" s="1"/>
      <c r="AA130" s="1"/>
    </row>
    <row r="131" spans="1:27">
      <c r="A131" s="70">
        <v>129</v>
      </c>
      <c r="B131" s="70" t="s">
        <v>92</v>
      </c>
      <c r="C131" s="70" t="s">
        <v>600</v>
      </c>
      <c r="D131" s="70">
        <v>29</v>
      </c>
      <c r="E131" s="160" t="s">
        <v>1132</v>
      </c>
      <c r="F131" s="160" t="s">
        <v>15</v>
      </c>
      <c r="G131" s="70"/>
      <c r="H131" s="70"/>
      <c r="I131" s="70"/>
      <c r="J131" s="70"/>
      <c r="K131" s="161" t="str">
        <f>VLOOKUP(D131,'8_取引マスタ'!$A$3:$G$91,2,FALSE)</f>
        <v>リスト追加登録</v>
      </c>
      <c r="L131" s="161" t="s">
        <v>1124</v>
      </c>
      <c r="M131" s="32" t="s">
        <v>208</v>
      </c>
      <c r="N131" s="33" t="s">
        <v>76</v>
      </c>
      <c r="O131" s="33" t="s">
        <v>206</v>
      </c>
      <c r="P131" s="33" t="str">
        <f t="shared" si="13"/>
        <v xml:space="preserve"> , '' , '' , </v>
      </c>
      <c r="Q131" s="34" t="s">
        <v>207</v>
      </c>
      <c r="S131" s="1" t="str">
        <f t="shared" si="23"/>
        <v/>
      </c>
      <c r="T131" s="1" t="str">
        <f t="shared" si="24"/>
        <v/>
      </c>
      <c r="U131" s="1" t="str">
        <f t="shared" si="25"/>
        <v/>
      </c>
      <c r="V131" s="1" t="str">
        <f t="shared" si="26"/>
        <v/>
      </c>
      <c r="X131" s="1"/>
      <c r="Y131" s="1"/>
      <c r="Z131" s="1"/>
      <c r="AA131" s="1"/>
    </row>
    <row r="132" spans="1:27">
      <c r="A132" s="70">
        <v>130</v>
      </c>
      <c r="B132" s="70" t="s">
        <v>602</v>
      </c>
      <c r="C132" s="70" t="s">
        <v>603</v>
      </c>
      <c r="D132" s="70">
        <v>29</v>
      </c>
      <c r="E132" s="160" t="s">
        <v>1132</v>
      </c>
      <c r="F132" s="160" t="s">
        <v>15</v>
      </c>
      <c r="G132" s="70"/>
      <c r="H132" s="70"/>
      <c r="I132" s="70"/>
      <c r="J132" s="70"/>
      <c r="K132" s="161" t="str">
        <f>VLOOKUP(D132,'8_取引マスタ'!$A$3:$G$91,2,FALSE)</f>
        <v>リスト追加登録</v>
      </c>
      <c r="L132" s="161" t="s">
        <v>1124</v>
      </c>
      <c r="M132" s="32" t="s">
        <v>208</v>
      </c>
      <c r="N132" s="33" t="s">
        <v>76</v>
      </c>
      <c r="O132" s="33" t="s">
        <v>206</v>
      </c>
      <c r="P132" s="33" t="str">
        <f t="shared" si="13"/>
        <v xml:space="preserve"> , '' , '' , </v>
      </c>
      <c r="Q132" s="34" t="s">
        <v>207</v>
      </c>
      <c r="S132" s="1" t="str">
        <f t="shared" si="23"/>
        <v/>
      </c>
      <c r="T132" s="1" t="str">
        <f t="shared" si="24"/>
        <v/>
      </c>
      <c r="U132" s="1" t="str">
        <f t="shared" si="25"/>
        <v/>
      </c>
      <c r="V132" s="1" t="str">
        <f t="shared" si="26"/>
        <v/>
      </c>
      <c r="X132" s="1"/>
      <c r="Y132" s="1"/>
      <c r="Z132" s="1"/>
      <c r="AA132" s="1"/>
    </row>
    <row r="133" spans="1:27">
      <c r="A133" s="60">
        <v>131</v>
      </c>
      <c r="B133" s="60" t="s">
        <v>812</v>
      </c>
      <c r="C133" s="60" t="s">
        <v>276</v>
      </c>
      <c r="D133" s="60">
        <v>2</v>
      </c>
      <c r="E133" s="145" t="s">
        <v>1068</v>
      </c>
      <c r="F133" s="145" t="s">
        <v>15</v>
      </c>
      <c r="G133" s="60">
        <v>131</v>
      </c>
      <c r="H133" s="60" t="s">
        <v>812</v>
      </c>
      <c r="I133" s="60" t="s">
        <v>276</v>
      </c>
      <c r="J133" s="60">
        <v>2</v>
      </c>
      <c r="K133" s="2" t="str">
        <f>VLOOKUP(D133,'8_取引マスタ'!$A$3:$G$91,2,FALSE)</f>
        <v>メニュー</v>
      </c>
      <c r="M133" s="32" t="s">
        <v>208</v>
      </c>
      <c r="N133" s="33" t="s">
        <v>76</v>
      </c>
      <c r="O133" s="33" t="s">
        <v>206</v>
      </c>
      <c r="P133" s="33" t="str">
        <f t="shared" si="13"/>
        <v>131 , 'リストアップロード' , 'メニュー画面' , 2</v>
      </c>
      <c r="Q133" s="34" t="s">
        <v>207</v>
      </c>
      <c r="S133" s="1" t="b">
        <f t="shared" si="23"/>
        <v>0</v>
      </c>
      <c r="T133" s="1" t="b">
        <f t="shared" si="24"/>
        <v>0</v>
      </c>
      <c r="U133" s="1" t="b">
        <f t="shared" si="25"/>
        <v>0</v>
      </c>
      <c r="V133" s="1" t="b">
        <f t="shared" si="26"/>
        <v>0</v>
      </c>
      <c r="X133" s="1"/>
      <c r="Y133" s="1"/>
      <c r="Z133" s="1"/>
      <c r="AA133" s="1"/>
    </row>
    <row r="134" spans="1:27">
      <c r="A134" s="60">
        <v>132</v>
      </c>
      <c r="B134" s="60" t="s">
        <v>604</v>
      </c>
      <c r="C134" s="60" t="s">
        <v>835</v>
      </c>
      <c r="D134" s="60">
        <v>30</v>
      </c>
      <c r="E134" s="145" t="s">
        <v>1068</v>
      </c>
      <c r="F134" s="145" t="s">
        <v>15</v>
      </c>
      <c r="G134" s="60">
        <v>132</v>
      </c>
      <c r="H134" s="60" t="s">
        <v>604</v>
      </c>
      <c r="I134" s="60" t="s">
        <v>835</v>
      </c>
      <c r="J134" s="60">
        <v>30</v>
      </c>
      <c r="K134" s="2" t="str">
        <f>VLOOKUP(D134,'8_取引マスタ'!$A$3:$G$91,2,FALSE)</f>
        <v>リストアップロード</v>
      </c>
      <c r="M134" s="32" t="s">
        <v>208</v>
      </c>
      <c r="N134" s="33" t="s">
        <v>76</v>
      </c>
      <c r="O134" s="33" t="s">
        <v>206</v>
      </c>
      <c r="P134" s="33" t="str">
        <f t="shared" si="13"/>
        <v>132 , 'ファイルの選択' , 'アップロード画面' , 30</v>
      </c>
      <c r="Q134" s="34" t="s">
        <v>207</v>
      </c>
      <c r="S134" s="1" t="b">
        <f t="shared" si="23"/>
        <v>0</v>
      </c>
      <c r="T134" s="1" t="b">
        <f t="shared" si="24"/>
        <v>0</v>
      </c>
      <c r="U134" s="1" t="b">
        <f t="shared" si="25"/>
        <v>0</v>
      </c>
      <c r="V134" s="1" t="b">
        <f t="shared" si="26"/>
        <v>0</v>
      </c>
      <c r="X134" s="1"/>
      <c r="Y134" s="1"/>
      <c r="Z134" s="1"/>
      <c r="AA134" s="1"/>
    </row>
    <row r="135" spans="1:27">
      <c r="A135" s="60">
        <v>133</v>
      </c>
      <c r="B135" s="60" t="s">
        <v>605</v>
      </c>
      <c r="C135" s="60" t="s">
        <v>835</v>
      </c>
      <c r="D135" s="60">
        <v>30</v>
      </c>
      <c r="E135" s="145" t="s">
        <v>1068</v>
      </c>
      <c r="F135" s="145" t="s">
        <v>15</v>
      </c>
      <c r="G135" s="60">
        <v>133</v>
      </c>
      <c r="H135" s="60" t="s">
        <v>605</v>
      </c>
      <c r="I135" s="60" t="s">
        <v>835</v>
      </c>
      <c r="J135" s="60">
        <v>30</v>
      </c>
      <c r="K135" s="2" t="str">
        <f>VLOOKUP(D135,'8_取引マスタ'!$A$3:$G$91,2,FALSE)</f>
        <v>リストアップロード</v>
      </c>
      <c r="M135" s="32" t="s">
        <v>208</v>
      </c>
      <c r="N135" s="33" t="s">
        <v>76</v>
      </c>
      <c r="O135" s="33" t="s">
        <v>206</v>
      </c>
      <c r="P135" s="33" t="str">
        <f t="shared" si="13"/>
        <v>133 , '更新' , 'アップロード画面' , 30</v>
      </c>
      <c r="Q135" s="34" t="s">
        <v>207</v>
      </c>
      <c r="S135" s="1" t="b">
        <f t="shared" si="23"/>
        <v>0</v>
      </c>
      <c r="T135" s="1" t="b">
        <f t="shared" si="24"/>
        <v>0</v>
      </c>
      <c r="U135" s="1" t="b">
        <f t="shared" si="25"/>
        <v>0</v>
      </c>
      <c r="V135" s="1" t="b">
        <f t="shared" si="26"/>
        <v>0</v>
      </c>
      <c r="X135" s="1"/>
      <c r="Y135" s="1"/>
      <c r="Z135" s="1"/>
      <c r="AA135" s="1"/>
    </row>
    <row r="136" spans="1:27">
      <c r="A136" s="60">
        <v>134</v>
      </c>
      <c r="B136" s="60" t="s">
        <v>838</v>
      </c>
      <c r="C136" s="60" t="s">
        <v>835</v>
      </c>
      <c r="D136" s="60">
        <v>30</v>
      </c>
      <c r="E136" s="145" t="s">
        <v>1068</v>
      </c>
      <c r="F136" s="145" t="s">
        <v>15</v>
      </c>
      <c r="G136" s="60">
        <v>134</v>
      </c>
      <c r="H136" s="60" t="s">
        <v>838</v>
      </c>
      <c r="I136" s="60" t="s">
        <v>835</v>
      </c>
      <c r="J136" s="60">
        <v>30</v>
      </c>
      <c r="K136" s="2" t="str">
        <f>VLOOKUP(D136,'8_取引マスタ'!$A$3:$G$91,2,FALSE)</f>
        <v>リストアップロード</v>
      </c>
      <c r="M136" s="32" t="s">
        <v>208</v>
      </c>
      <c r="N136" s="33" t="s">
        <v>76</v>
      </c>
      <c r="O136" s="33" t="s">
        <v>206</v>
      </c>
      <c r="P136" s="33" t="str">
        <f t="shared" si="13"/>
        <v>134 , 'アップロード' , 'アップロード画面' , 30</v>
      </c>
      <c r="Q136" s="34" t="s">
        <v>207</v>
      </c>
      <c r="S136" s="1" t="b">
        <f t="shared" si="23"/>
        <v>0</v>
      </c>
      <c r="T136" s="1" t="b">
        <f t="shared" si="24"/>
        <v>0</v>
      </c>
      <c r="U136" s="1" t="b">
        <f t="shared" si="25"/>
        <v>0</v>
      </c>
      <c r="V136" s="1" t="b">
        <f t="shared" si="26"/>
        <v>0</v>
      </c>
      <c r="X136" s="1"/>
      <c r="Y136" s="1"/>
      <c r="Z136" s="1"/>
      <c r="AA136" s="1"/>
    </row>
    <row r="137" spans="1:27">
      <c r="A137" s="60">
        <v>135</v>
      </c>
      <c r="B137" s="60" t="s">
        <v>606</v>
      </c>
      <c r="C137" s="60" t="s">
        <v>276</v>
      </c>
      <c r="D137" s="60">
        <v>2</v>
      </c>
      <c r="E137" s="145" t="s">
        <v>1068</v>
      </c>
      <c r="F137" s="145" t="s">
        <v>15</v>
      </c>
      <c r="G137" s="60">
        <v>135</v>
      </c>
      <c r="H137" s="60" t="s">
        <v>606</v>
      </c>
      <c r="I137" s="60" t="s">
        <v>276</v>
      </c>
      <c r="J137" s="60">
        <v>2</v>
      </c>
      <c r="K137" s="2" t="str">
        <f>VLOOKUP(D137,'8_取引マスタ'!$A$3:$G$91,2,FALSE)</f>
        <v>メニュー</v>
      </c>
      <c r="M137" s="32" t="s">
        <v>208</v>
      </c>
      <c r="N137" s="33" t="s">
        <v>76</v>
      </c>
      <c r="O137" s="33" t="s">
        <v>206</v>
      </c>
      <c r="P137" s="33" t="str">
        <f t="shared" si="13"/>
        <v>135 , 'ホワイトリスト登録' , 'メニュー画面' , 2</v>
      </c>
      <c r="Q137" s="34" t="s">
        <v>207</v>
      </c>
      <c r="S137" s="1" t="b">
        <f t="shared" si="23"/>
        <v>0</v>
      </c>
      <c r="T137" s="1" t="b">
        <f t="shared" si="24"/>
        <v>0</v>
      </c>
      <c r="U137" s="1" t="b">
        <f t="shared" si="25"/>
        <v>0</v>
      </c>
      <c r="V137" s="1" t="b">
        <f t="shared" si="26"/>
        <v>0</v>
      </c>
      <c r="X137" s="1"/>
      <c r="Y137" s="1"/>
      <c r="Z137" s="1"/>
      <c r="AA137" s="1"/>
    </row>
    <row r="138" spans="1:27">
      <c r="A138" s="60">
        <v>136</v>
      </c>
      <c r="B138" s="60" t="s">
        <v>587</v>
      </c>
      <c r="C138" s="60" t="s">
        <v>607</v>
      </c>
      <c r="D138" s="60">
        <v>31</v>
      </c>
      <c r="E138" s="145" t="s">
        <v>1068</v>
      </c>
      <c r="F138" s="145" t="s">
        <v>15</v>
      </c>
      <c r="G138" s="60">
        <v>136</v>
      </c>
      <c r="H138" s="60" t="s">
        <v>587</v>
      </c>
      <c r="I138" s="60" t="s">
        <v>607</v>
      </c>
      <c r="J138" s="60">
        <v>31</v>
      </c>
      <c r="K138" s="2" t="str">
        <f>VLOOKUP(D138,'8_取引マスタ'!$A$3:$G$91,2,FALSE)</f>
        <v>ホワイトリスト登録</v>
      </c>
      <c r="M138" s="32" t="s">
        <v>208</v>
      </c>
      <c r="N138" s="33" t="s">
        <v>76</v>
      </c>
      <c r="O138" s="33" t="s">
        <v>206</v>
      </c>
      <c r="P138" s="33" t="str">
        <f t="shared" si="13"/>
        <v>136 , '検索' , 'ホワイトリスト登録・削除画面' , 31</v>
      </c>
      <c r="Q138" s="34" t="s">
        <v>207</v>
      </c>
      <c r="S138" s="1" t="b">
        <f t="shared" si="23"/>
        <v>0</v>
      </c>
      <c r="T138" s="1" t="b">
        <f t="shared" si="24"/>
        <v>0</v>
      </c>
      <c r="U138" s="1" t="b">
        <f t="shared" si="25"/>
        <v>0</v>
      </c>
      <c r="V138" s="1" t="b">
        <f t="shared" si="26"/>
        <v>0</v>
      </c>
      <c r="X138" s="1"/>
      <c r="Y138" s="1"/>
      <c r="Z138" s="1"/>
      <c r="AA138" s="1"/>
    </row>
    <row r="139" spans="1:27">
      <c r="A139" s="70">
        <v>137</v>
      </c>
      <c r="B139" s="70" t="s">
        <v>1088</v>
      </c>
      <c r="C139" s="70" t="s">
        <v>1090</v>
      </c>
      <c r="D139" s="70">
        <v>31</v>
      </c>
      <c r="E139" s="160" t="s">
        <v>1132</v>
      </c>
      <c r="F139" s="160" t="s">
        <v>15</v>
      </c>
      <c r="G139" s="70"/>
      <c r="H139" s="70"/>
      <c r="I139" s="70"/>
      <c r="J139" s="70"/>
      <c r="K139" s="161" t="str">
        <f>VLOOKUP(D139,'8_取引マスタ'!$A$3:$G$91,2,FALSE)</f>
        <v>ホワイトリスト登録</v>
      </c>
      <c r="L139" s="161" t="s">
        <v>1123</v>
      </c>
      <c r="M139" s="32" t="s">
        <v>208</v>
      </c>
      <c r="N139" s="33" t="s">
        <v>76</v>
      </c>
      <c r="O139" s="33" t="s">
        <v>206</v>
      </c>
      <c r="P139" s="33" t="str">
        <f t="shared" si="13"/>
        <v xml:space="preserve"> , '' , '' , </v>
      </c>
      <c r="Q139" s="34" t="s">
        <v>207</v>
      </c>
      <c r="S139" s="1" t="str">
        <f t="shared" si="23"/>
        <v/>
      </c>
      <c r="T139" s="1" t="str">
        <f t="shared" si="24"/>
        <v/>
      </c>
      <c r="U139" s="1" t="str">
        <f t="shared" si="25"/>
        <v/>
      </c>
      <c r="V139" s="1" t="str">
        <f t="shared" si="26"/>
        <v/>
      </c>
      <c r="X139" s="1"/>
      <c r="Y139" s="1"/>
      <c r="Z139" s="1"/>
      <c r="AA139" s="1"/>
    </row>
    <row r="140" spans="1:27">
      <c r="A140" s="60">
        <v>138</v>
      </c>
      <c r="B140" s="60" t="s">
        <v>572</v>
      </c>
      <c r="C140" s="60" t="s">
        <v>607</v>
      </c>
      <c r="D140" s="60">
        <v>31</v>
      </c>
      <c r="E140" s="145" t="s">
        <v>1068</v>
      </c>
      <c r="F140" s="145" t="s">
        <v>15</v>
      </c>
      <c r="G140" s="60">
        <v>138</v>
      </c>
      <c r="H140" s="60" t="s">
        <v>572</v>
      </c>
      <c r="I140" s="60" t="s">
        <v>607</v>
      </c>
      <c r="J140" s="60">
        <v>31</v>
      </c>
      <c r="K140" s="2" t="str">
        <f>VLOOKUP(D140,'8_取引マスタ'!$A$3:$G$91,2,FALSE)</f>
        <v>ホワイトリスト登録</v>
      </c>
      <c r="M140" s="32" t="s">
        <v>208</v>
      </c>
      <c r="N140" s="33" t="s">
        <v>76</v>
      </c>
      <c r="O140" s="33" t="s">
        <v>206</v>
      </c>
      <c r="P140" s="33" t="str">
        <f t="shared" si="13"/>
        <v>138 , '登録' , 'ホワイトリスト登録・削除画面' , 31</v>
      </c>
      <c r="Q140" s="34" t="s">
        <v>207</v>
      </c>
      <c r="S140" s="1" t="b">
        <f t="shared" si="23"/>
        <v>0</v>
      </c>
      <c r="T140" s="1" t="b">
        <f t="shared" si="24"/>
        <v>0</v>
      </c>
      <c r="U140" s="1" t="b">
        <f t="shared" si="25"/>
        <v>0</v>
      </c>
      <c r="V140" s="1" t="b">
        <f t="shared" si="26"/>
        <v>0</v>
      </c>
      <c r="X140" s="1"/>
      <c r="Y140" s="1"/>
      <c r="Z140" s="1"/>
      <c r="AA140" s="1"/>
    </row>
    <row r="141" spans="1:27">
      <c r="A141" s="60">
        <v>139</v>
      </c>
      <c r="B141" s="60" t="s">
        <v>608</v>
      </c>
      <c r="C141" s="60" t="s">
        <v>607</v>
      </c>
      <c r="D141" s="60">
        <v>31</v>
      </c>
      <c r="E141" s="145" t="s">
        <v>1068</v>
      </c>
      <c r="F141" s="145" t="s">
        <v>15</v>
      </c>
      <c r="G141" s="60">
        <v>139</v>
      </c>
      <c r="H141" s="60" t="s">
        <v>608</v>
      </c>
      <c r="I141" s="60" t="s">
        <v>607</v>
      </c>
      <c r="J141" s="60">
        <v>31</v>
      </c>
      <c r="K141" s="2" t="str">
        <f>VLOOKUP(D141,'8_取引マスタ'!$A$3:$G$91,2,FALSE)</f>
        <v>ホワイトリスト登録</v>
      </c>
      <c r="M141" s="32" t="s">
        <v>208</v>
      </c>
      <c r="N141" s="33" t="s">
        <v>76</v>
      </c>
      <c r="O141" s="33" t="s">
        <v>206</v>
      </c>
      <c r="P141" s="33" t="str">
        <f t="shared" si="13"/>
        <v>139 , '削除' , 'ホワイトリスト登録・削除画面' , 31</v>
      </c>
      <c r="Q141" s="34" t="s">
        <v>207</v>
      </c>
      <c r="S141" s="1" t="b">
        <f t="shared" si="23"/>
        <v>0</v>
      </c>
      <c r="T141" s="1" t="b">
        <f t="shared" si="24"/>
        <v>0</v>
      </c>
      <c r="U141" s="1" t="b">
        <f t="shared" si="25"/>
        <v>0</v>
      </c>
      <c r="V141" s="1" t="b">
        <f t="shared" si="26"/>
        <v>0</v>
      </c>
      <c r="X141" s="1"/>
      <c r="Y141" s="1"/>
      <c r="Z141" s="1"/>
      <c r="AA141" s="1"/>
    </row>
    <row r="142" spans="1:27">
      <c r="A142" s="60">
        <v>140</v>
      </c>
      <c r="B142" s="60" t="s">
        <v>580</v>
      </c>
      <c r="C142" s="60" t="s">
        <v>2167</v>
      </c>
      <c r="D142" s="60">
        <v>31</v>
      </c>
      <c r="E142" s="145" t="s">
        <v>1068</v>
      </c>
      <c r="F142" s="145" t="s">
        <v>15</v>
      </c>
      <c r="G142" s="60">
        <v>140</v>
      </c>
      <c r="H142" s="60" t="s">
        <v>580</v>
      </c>
      <c r="I142" s="60" t="s">
        <v>2167</v>
      </c>
      <c r="J142" s="60">
        <v>31</v>
      </c>
      <c r="K142" s="2" t="str">
        <f>VLOOKUP(D142,'8_取引マスタ'!$A$3:$G$91,2,FALSE)</f>
        <v>ホワイトリスト登録</v>
      </c>
      <c r="M142" s="32" t="s">
        <v>208</v>
      </c>
      <c r="N142" s="33" t="s">
        <v>76</v>
      </c>
      <c r="O142" s="33" t="s">
        <v>206</v>
      </c>
      <c r="P142" s="33" t="str">
        <f t="shared" si="13"/>
        <v>140 , '確定' , 'ホワイトリスト登録・削除確認画面' , 31</v>
      </c>
      <c r="Q142" s="34" t="s">
        <v>207</v>
      </c>
      <c r="S142" s="1" t="b">
        <f t="shared" si="23"/>
        <v>0</v>
      </c>
      <c r="T142" s="1" t="b">
        <f t="shared" si="24"/>
        <v>0</v>
      </c>
      <c r="U142" s="1" t="b">
        <f t="shared" si="25"/>
        <v>0</v>
      </c>
      <c r="V142" s="1" t="b">
        <f t="shared" si="26"/>
        <v>0</v>
      </c>
      <c r="X142" s="1"/>
      <c r="Y142" s="1"/>
      <c r="Z142" s="1"/>
      <c r="AA142" s="1"/>
    </row>
    <row r="143" spans="1:27">
      <c r="A143" s="60">
        <v>141</v>
      </c>
      <c r="B143" s="60" t="s">
        <v>92</v>
      </c>
      <c r="C143" s="60" t="s">
        <v>2167</v>
      </c>
      <c r="D143" s="60">
        <v>31</v>
      </c>
      <c r="E143" s="145" t="s">
        <v>1068</v>
      </c>
      <c r="F143" s="145" t="s">
        <v>15</v>
      </c>
      <c r="G143" s="60">
        <v>141</v>
      </c>
      <c r="H143" s="60" t="s">
        <v>92</v>
      </c>
      <c r="I143" s="60" t="s">
        <v>2167</v>
      </c>
      <c r="J143" s="60">
        <v>31</v>
      </c>
      <c r="K143" s="2" t="str">
        <f>VLOOKUP(D143,'8_取引マスタ'!$A$3:$G$91,2,FALSE)</f>
        <v>ホワイトリスト登録</v>
      </c>
      <c r="M143" s="32" t="s">
        <v>208</v>
      </c>
      <c r="N143" s="33" t="s">
        <v>76</v>
      </c>
      <c r="O143" s="33" t="s">
        <v>206</v>
      </c>
      <c r="P143" s="33" t="str">
        <f t="shared" si="13"/>
        <v>141 , 'キャンセル' , 'ホワイトリスト登録・削除確認画面' , 31</v>
      </c>
      <c r="Q143" s="34" t="s">
        <v>207</v>
      </c>
      <c r="S143" s="1" t="b">
        <f t="shared" si="23"/>
        <v>0</v>
      </c>
      <c r="T143" s="1" t="b">
        <f t="shared" si="24"/>
        <v>0</v>
      </c>
      <c r="U143" s="1" t="b">
        <f t="shared" si="25"/>
        <v>0</v>
      </c>
      <c r="V143" s="1" t="b">
        <f t="shared" si="26"/>
        <v>0</v>
      </c>
      <c r="X143" s="1"/>
      <c r="Y143" s="1"/>
      <c r="Z143" s="1"/>
      <c r="AA143" s="1"/>
    </row>
    <row r="144" spans="1:27">
      <c r="A144" s="60">
        <v>142</v>
      </c>
      <c r="B144" s="60" t="s">
        <v>609</v>
      </c>
      <c r="C144" s="60" t="s">
        <v>610</v>
      </c>
      <c r="D144" s="60">
        <v>31</v>
      </c>
      <c r="E144" s="145" t="s">
        <v>1068</v>
      </c>
      <c r="F144" s="145" t="s">
        <v>15</v>
      </c>
      <c r="G144" s="60">
        <v>142</v>
      </c>
      <c r="H144" s="60" t="s">
        <v>609</v>
      </c>
      <c r="I144" s="60" t="s">
        <v>610</v>
      </c>
      <c r="J144" s="60">
        <v>31</v>
      </c>
      <c r="K144" s="2" t="str">
        <f>VLOOKUP(D144,'8_取引マスタ'!$A$3:$G$91,2,FALSE)</f>
        <v>ホワイトリスト登録</v>
      </c>
      <c r="M144" s="32" t="s">
        <v>208</v>
      </c>
      <c r="N144" s="33" t="s">
        <v>76</v>
      </c>
      <c r="O144" s="33" t="s">
        <v>206</v>
      </c>
      <c r="P144" s="33" t="str">
        <f t="shared" si="13"/>
        <v>142 , 'ホワイトリスト登録・削除画面へ' , 'ホワイトリスト登録・削除結果画面' , 31</v>
      </c>
      <c r="Q144" s="34" t="s">
        <v>207</v>
      </c>
      <c r="S144" s="1" t="b">
        <f t="shared" si="23"/>
        <v>0</v>
      </c>
      <c r="T144" s="1" t="b">
        <f t="shared" si="24"/>
        <v>0</v>
      </c>
      <c r="U144" s="1" t="b">
        <f t="shared" si="25"/>
        <v>0</v>
      </c>
      <c r="V144" s="1" t="b">
        <f t="shared" si="26"/>
        <v>0</v>
      </c>
      <c r="X144" s="1"/>
      <c r="Y144" s="1"/>
      <c r="Z144" s="1"/>
      <c r="AA144" s="1"/>
    </row>
    <row r="145" spans="1:27">
      <c r="A145" s="70">
        <v>143</v>
      </c>
      <c r="B145" s="70" t="s">
        <v>611</v>
      </c>
      <c r="C145" s="70" t="s">
        <v>583</v>
      </c>
      <c r="D145" s="70">
        <v>2</v>
      </c>
      <c r="E145" s="160" t="s">
        <v>1132</v>
      </c>
      <c r="F145" s="160" t="s">
        <v>15</v>
      </c>
      <c r="G145" s="70"/>
      <c r="H145" s="70"/>
      <c r="I145" s="70"/>
      <c r="J145" s="70"/>
      <c r="K145" s="161" t="str">
        <f>VLOOKUP(D145,'8_取引マスタ'!$A$3:$G$91,2,FALSE)</f>
        <v>メニュー</v>
      </c>
      <c r="L145" s="161" t="s">
        <v>1121</v>
      </c>
      <c r="M145" s="32" t="s">
        <v>208</v>
      </c>
      <c r="N145" s="33" t="s">
        <v>76</v>
      </c>
      <c r="O145" s="33" t="s">
        <v>206</v>
      </c>
      <c r="P145" s="33" t="str">
        <f t="shared" ref="P145:P182" si="27">$G145&amp;" , "&amp;"'"&amp;$H145&amp;"'"&amp;" , "&amp;"'"&amp;$I145&amp;"'"&amp;" , "&amp;$J145</f>
        <v xml:space="preserve"> , '' , '' , </v>
      </c>
      <c r="Q145" s="34" t="s">
        <v>207</v>
      </c>
      <c r="S145" s="1" t="str">
        <f t="shared" si="23"/>
        <v/>
      </c>
      <c r="T145" s="1" t="str">
        <f t="shared" si="24"/>
        <v/>
      </c>
      <c r="U145" s="1" t="str">
        <f t="shared" si="25"/>
        <v/>
      </c>
      <c r="V145" s="1" t="str">
        <f t="shared" si="26"/>
        <v/>
      </c>
      <c r="X145" s="1"/>
      <c r="Y145" s="1"/>
      <c r="Z145" s="1"/>
      <c r="AA145" s="1"/>
    </row>
    <row r="146" spans="1:27">
      <c r="A146" s="70">
        <v>144</v>
      </c>
      <c r="B146" s="70" t="s">
        <v>587</v>
      </c>
      <c r="C146" s="70" t="s">
        <v>612</v>
      </c>
      <c r="D146" s="70">
        <v>32</v>
      </c>
      <c r="E146" s="160" t="s">
        <v>1132</v>
      </c>
      <c r="F146" s="160" t="s">
        <v>15</v>
      </c>
      <c r="G146" s="70"/>
      <c r="H146" s="70"/>
      <c r="I146" s="70"/>
      <c r="J146" s="70"/>
      <c r="K146" s="161" t="str">
        <f>VLOOKUP(D146,'8_取引マスタ'!$A$3:$G$91,2,FALSE)</f>
        <v>長期保管判定履歴照会</v>
      </c>
      <c r="L146" s="161" t="s">
        <v>1124</v>
      </c>
      <c r="M146" s="32" t="s">
        <v>208</v>
      </c>
      <c r="N146" s="33" t="s">
        <v>76</v>
      </c>
      <c r="O146" s="33" t="s">
        <v>206</v>
      </c>
      <c r="P146" s="33" t="str">
        <f t="shared" si="27"/>
        <v xml:space="preserve"> , '' , '' , </v>
      </c>
      <c r="Q146" s="34" t="s">
        <v>207</v>
      </c>
      <c r="S146" s="1" t="str">
        <f t="shared" si="23"/>
        <v/>
      </c>
      <c r="T146" s="1" t="str">
        <f t="shared" si="24"/>
        <v/>
      </c>
      <c r="U146" s="1" t="str">
        <f t="shared" si="25"/>
        <v/>
      </c>
      <c r="V146" s="1" t="str">
        <f t="shared" si="26"/>
        <v/>
      </c>
      <c r="X146" s="1"/>
      <c r="Y146" s="1"/>
      <c r="Z146" s="1"/>
      <c r="AA146" s="1"/>
    </row>
    <row r="147" spans="1:27">
      <c r="A147" s="70">
        <v>145</v>
      </c>
      <c r="B147" s="70" t="s">
        <v>589</v>
      </c>
      <c r="C147" s="70" t="s">
        <v>612</v>
      </c>
      <c r="D147" s="70">
        <v>32</v>
      </c>
      <c r="E147" s="160" t="s">
        <v>1132</v>
      </c>
      <c r="F147" s="160" t="s">
        <v>15</v>
      </c>
      <c r="G147" s="70"/>
      <c r="H147" s="70"/>
      <c r="I147" s="70"/>
      <c r="J147" s="70"/>
      <c r="K147" s="161" t="str">
        <f>VLOOKUP(D147,'8_取引マスタ'!$A$3:$G$91,2,FALSE)</f>
        <v>長期保管判定履歴照会</v>
      </c>
      <c r="L147" s="161" t="s">
        <v>1124</v>
      </c>
      <c r="M147" s="32" t="s">
        <v>208</v>
      </c>
      <c r="N147" s="33" t="s">
        <v>76</v>
      </c>
      <c r="O147" s="33" t="s">
        <v>206</v>
      </c>
      <c r="P147" s="33" t="str">
        <f t="shared" si="27"/>
        <v xml:space="preserve"> , '' , '' , </v>
      </c>
      <c r="Q147" s="34" t="s">
        <v>207</v>
      </c>
      <c r="S147" s="1" t="str">
        <f t="shared" si="23"/>
        <v/>
      </c>
      <c r="T147" s="1" t="str">
        <f t="shared" si="24"/>
        <v/>
      </c>
      <c r="U147" s="1" t="str">
        <f t="shared" si="25"/>
        <v/>
      </c>
      <c r="V147" s="1" t="str">
        <f t="shared" si="26"/>
        <v/>
      </c>
      <c r="X147" s="1"/>
      <c r="Y147" s="1"/>
      <c r="Z147" s="1"/>
      <c r="AA147" s="1"/>
    </row>
    <row r="148" spans="1:27">
      <c r="A148" s="70">
        <v>146</v>
      </c>
      <c r="B148" s="70" t="s">
        <v>613</v>
      </c>
      <c r="C148" s="70" t="s">
        <v>612</v>
      </c>
      <c r="D148" s="70">
        <v>32</v>
      </c>
      <c r="E148" s="160" t="s">
        <v>1132</v>
      </c>
      <c r="F148" s="160" t="s">
        <v>15</v>
      </c>
      <c r="G148" s="70"/>
      <c r="H148" s="70"/>
      <c r="I148" s="70"/>
      <c r="J148" s="70"/>
      <c r="K148" s="161" t="str">
        <f>VLOOKUP(D148,'8_取引マスタ'!$A$3:$G$91,2,FALSE)</f>
        <v>長期保管判定履歴照会</v>
      </c>
      <c r="L148" s="161" t="s">
        <v>1124</v>
      </c>
      <c r="M148" s="32" t="s">
        <v>208</v>
      </c>
      <c r="N148" s="33" t="s">
        <v>76</v>
      </c>
      <c r="O148" s="33" t="s">
        <v>206</v>
      </c>
      <c r="P148" s="33" t="str">
        <f t="shared" si="27"/>
        <v xml:space="preserve"> , '' , '' , </v>
      </c>
      <c r="Q148" s="34" t="s">
        <v>207</v>
      </c>
      <c r="S148" s="1" t="str">
        <f t="shared" si="23"/>
        <v/>
      </c>
      <c r="T148" s="1" t="str">
        <f t="shared" si="24"/>
        <v/>
      </c>
      <c r="U148" s="1" t="str">
        <f t="shared" si="25"/>
        <v/>
      </c>
      <c r="V148" s="1" t="str">
        <f t="shared" si="26"/>
        <v/>
      </c>
      <c r="X148" s="1"/>
      <c r="Y148" s="1"/>
      <c r="Z148" s="1"/>
      <c r="AA148" s="1"/>
    </row>
    <row r="149" spans="1:27">
      <c r="A149" s="70">
        <v>147</v>
      </c>
      <c r="B149" s="70" t="s">
        <v>92</v>
      </c>
      <c r="C149" s="70" t="s">
        <v>614</v>
      </c>
      <c r="D149" s="70">
        <v>32</v>
      </c>
      <c r="E149" s="160" t="s">
        <v>1132</v>
      </c>
      <c r="F149" s="160" t="s">
        <v>15</v>
      </c>
      <c r="G149" s="70"/>
      <c r="H149" s="70"/>
      <c r="I149" s="70"/>
      <c r="J149" s="70"/>
      <c r="K149" s="161" t="str">
        <f>VLOOKUP(D149,'8_取引マスタ'!$A$3:$G$91,2,FALSE)</f>
        <v>長期保管判定履歴照会</v>
      </c>
      <c r="L149" s="161" t="s">
        <v>1124</v>
      </c>
      <c r="M149" s="32" t="s">
        <v>208</v>
      </c>
      <c r="N149" s="33" t="s">
        <v>76</v>
      </c>
      <c r="O149" s="33" t="s">
        <v>206</v>
      </c>
      <c r="P149" s="33" t="str">
        <f t="shared" si="27"/>
        <v xml:space="preserve"> , '' , '' , </v>
      </c>
      <c r="Q149" s="34" t="s">
        <v>207</v>
      </c>
      <c r="S149" s="1" t="str">
        <f t="shared" si="23"/>
        <v/>
      </c>
      <c r="T149" s="1" t="str">
        <f t="shared" si="24"/>
        <v/>
      </c>
      <c r="U149" s="1" t="str">
        <f t="shared" si="25"/>
        <v/>
      </c>
      <c r="V149" s="1" t="str">
        <f t="shared" si="26"/>
        <v/>
      </c>
      <c r="X149" s="1"/>
      <c r="Y149" s="1"/>
      <c r="Z149" s="1"/>
      <c r="AA149" s="1"/>
    </row>
    <row r="150" spans="1:27">
      <c r="A150" s="70">
        <v>148</v>
      </c>
      <c r="B150" s="70" t="s">
        <v>615</v>
      </c>
      <c r="C150" s="70" t="s">
        <v>466</v>
      </c>
      <c r="D150" s="70">
        <v>2</v>
      </c>
      <c r="E150" s="160" t="s">
        <v>1132</v>
      </c>
      <c r="F150" s="160" t="s">
        <v>15</v>
      </c>
      <c r="G150" s="70"/>
      <c r="H150" s="70"/>
      <c r="I150" s="70"/>
      <c r="J150" s="70"/>
      <c r="K150" s="161" t="str">
        <f>VLOOKUP(D150,'8_取引マスタ'!$A$3:$G$91,2,FALSE)</f>
        <v>メニュー</v>
      </c>
      <c r="L150" s="161" t="s">
        <v>1121</v>
      </c>
      <c r="M150" s="32" t="s">
        <v>208</v>
      </c>
      <c r="N150" s="33" t="s">
        <v>76</v>
      </c>
      <c r="O150" s="33" t="s">
        <v>206</v>
      </c>
      <c r="P150" s="33" t="str">
        <f t="shared" si="27"/>
        <v xml:space="preserve"> , '' , '' , </v>
      </c>
      <c r="Q150" s="34" t="s">
        <v>207</v>
      </c>
      <c r="S150" s="1" t="str">
        <f t="shared" si="23"/>
        <v/>
      </c>
      <c r="T150" s="1" t="str">
        <f t="shared" si="24"/>
        <v/>
      </c>
      <c r="U150" s="1" t="str">
        <f t="shared" si="25"/>
        <v/>
      </c>
      <c r="V150" s="1" t="str">
        <f t="shared" si="26"/>
        <v/>
      </c>
      <c r="X150" s="1"/>
      <c r="Y150" s="1"/>
      <c r="Z150" s="1"/>
      <c r="AA150" s="1"/>
    </row>
    <row r="151" spans="1:27">
      <c r="A151" s="70">
        <v>149</v>
      </c>
      <c r="B151" s="70" t="s">
        <v>587</v>
      </c>
      <c r="C151" s="70" t="s">
        <v>616</v>
      </c>
      <c r="D151" s="70">
        <v>33</v>
      </c>
      <c r="E151" s="160" t="s">
        <v>1132</v>
      </c>
      <c r="F151" s="160" t="s">
        <v>15</v>
      </c>
      <c r="G151" s="70"/>
      <c r="H151" s="70"/>
      <c r="I151" s="70"/>
      <c r="J151" s="70"/>
      <c r="K151" s="161" t="str">
        <f>VLOOKUP(D151,'8_取引マスタ'!$A$3:$G$91,2,FALSE)</f>
        <v>長期保管操作ログ照会</v>
      </c>
      <c r="L151" s="161" t="s">
        <v>1124</v>
      </c>
      <c r="M151" s="32" t="s">
        <v>208</v>
      </c>
      <c r="N151" s="33" t="s">
        <v>76</v>
      </c>
      <c r="O151" s="33" t="s">
        <v>206</v>
      </c>
      <c r="P151" s="33" t="str">
        <f t="shared" si="27"/>
        <v xml:space="preserve"> , '' , '' , </v>
      </c>
      <c r="Q151" s="34" t="s">
        <v>207</v>
      </c>
      <c r="S151" s="1" t="str">
        <f t="shared" si="23"/>
        <v/>
      </c>
      <c r="T151" s="1" t="str">
        <f t="shared" si="24"/>
        <v/>
      </c>
      <c r="U151" s="1" t="str">
        <f t="shared" si="25"/>
        <v/>
      </c>
      <c r="V151" s="1" t="str">
        <f t="shared" si="26"/>
        <v/>
      </c>
      <c r="X151" s="1"/>
      <c r="Y151" s="1"/>
      <c r="Z151" s="1"/>
      <c r="AA151" s="1"/>
    </row>
    <row r="152" spans="1:27">
      <c r="A152" s="70">
        <v>150</v>
      </c>
      <c r="B152" s="70" t="s">
        <v>589</v>
      </c>
      <c r="C152" s="70" t="s">
        <v>616</v>
      </c>
      <c r="D152" s="70">
        <v>33</v>
      </c>
      <c r="E152" s="160" t="s">
        <v>1132</v>
      </c>
      <c r="F152" s="160" t="s">
        <v>15</v>
      </c>
      <c r="G152" s="70"/>
      <c r="H152" s="70"/>
      <c r="I152" s="70"/>
      <c r="J152" s="70"/>
      <c r="K152" s="161" t="str">
        <f>VLOOKUP(D152,'8_取引マスタ'!$A$3:$G$91,2,FALSE)</f>
        <v>長期保管操作ログ照会</v>
      </c>
      <c r="L152" s="161" t="s">
        <v>1124</v>
      </c>
      <c r="M152" s="32" t="s">
        <v>208</v>
      </c>
      <c r="N152" s="33" t="s">
        <v>76</v>
      </c>
      <c r="O152" s="33" t="s">
        <v>206</v>
      </c>
      <c r="P152" s="33" t="str">
        <f t="shared" si="27"/>
        <v xml:space="preserve"> , '' , '' , </v>
      </c>
      <c r="Q152" s="34" t="s">
        <v>207</v>
      </c>
      <c r="S152" s="1" t="str">
        <f t="shared" si="23"/>
        <v/>
      </c>
      <c r="T152" s="1" t="str">
        <f t="shared" si="24"/>
        <v/>
      </c>
      <c r="U152" s="1" t="str">
        <f t="shared" si="25"/>
        <v/>
      </c>
      <c r="V152" s="1" t="str">
        <f t="shared" si="26"/>
        <v/>
      </c>
      <c r="X152" s="1"/>
      <c r="Y152" s="1"/>
      <c r="Z152" s="1"/>
      <c r="AA152" s="1"/>
    </row>
    <row r="153" spans="1:27">
      <c r="A153" s="70">
        <v>151</v>
      </c>
      <c r="B153" s="70" t="s">
        <v>617</v>
      </c>
      <c r="C153" s="70" t="s">
        <v>616</v>
      </c>
      <c r="D153" s="70">
        <v>33</v>
      </c>
      <c r="E153" s="160" t="s">
        <v>1132</v>
      </c>
      <c r="F153" s="160" t="s">
        <v>15</v>
      </c>
      <c r="G153" s="70"/>
      <c r="H153" s="70"/>
      <c r="I153" s="70"/>
      <c r="J153" s="70"/>
      <c r="K153" s="161" t="str">
        <f>VLOOKUP(D153,'8_取引マスタ'!$A$3:$G$91,2,FALSE)</f>
        <v>長期保管操作ログ照会</v>
      </c>
      <c r="L153" s="161" t="s">
        <v>1124</v>
      </c>
      <c r="M153" s="32" t="s">
        <v>208</v>
      </c>
      <c r="N153" s="33" t="s">
        <v>76</v>
      </c>
      <c r="O153" s="33" t="s">
        <v>206</v>
      </c>
      <c r="P153" s="33" t="str">
        <f t="shared" si="27"/>
        <v xml:space="preserve"> , '' , '' , </v>
      </c>
      <c r="Q153" s="34" t="s">
        <v>207</v>
      </c>
      <c r="S153" s="1" t="str">
        <f t="shared" si="23"/>
        <v/>
      </c>
      <c r="T153" s="1" t="str">
        <f t="shared" si="24"/>
        <v/>
      </c>
      <c r="U153" s="1" t="str">
        <f t="shared" si="25"/>
        <v/>
      </c>
      <c r="V153" s="1" t="str">
        <f t="shared" si="26"/>
        <v/>
      </c>
      <c r="X153" s="1"/>
      <c r="Y153" s="1"/>
      <c r="Z153" s="1"/>
      <c r="AA153" s="1"/>
    </row>
    <row r="154" spans="1:27">
      <c r="A154" s="70">
        <v>152</v>
      </c>
      <c r="B154" s="70" t="s">
        <v>618</v>
      </c>
      <c r="C154" s="70" t="s">
        <v>619</v>
      </c>
      <c r="D154" s="70">
        <v>33</v>
      </c>
      <c r="E154" s="160" t="s">
        <v>1132</v>
      </c>
      <c r="F154" s="160" t="s">
        <v>15</v>
      </c>
      <c r="G154" s="70"/>
      <c r="H154" s="70"/>
      <c r="I154" s="70"/>
      <c r="J154" s="70"/>
      <c r="K154" s="161" t="str">
        <f>VLOOKUP(D154,'8_取引マスタ'!$A$3:$G$91,2,FALSE)</f>
        <v>長期保管操作ログ照会</v>
      </c>
      <c r="L154" s="161" t="s">
        <v>1124</v>
      </c>
      <c r="M154" s="32" t="s">
        <v>208</v>
      </c>
      <c r="N154" s="33" t="s">
        <v>76</v>
      </c>
      <c r="O154" s="33" t="s">
        <v>206</v>
      </c>
      <c r="P154" s="33" t="str">
        <f t="shared" si="27"/>
        <v xml:space="preserve"> , '' , '' , </v>
      </c>
      <c r="Q154" s="34" t="s">
        <v>207</v>
      </c>
      <c r="S154" s="1" t="str">
        <f t="shared" si="23"/>
        <v/>
      </c>
      <c r="T154" s="1" t="str">
        <f t="shared" si="24"/>
        <v/>
      </c>
      <c r="U154" s="1" t="str">
        <f t="shared" si="25"/>
        <v/>
      </c>
      <c r="V154" s="1" t="str">
        <f t="shared" si="26"/>
        <v/>
      </c>
      <c r="X154" s="1"/>
      <c r="Y154" s="1"/>
      <c r="Z154" s="1"/>
      <c r="AA154" s="1"/>
    </row>
    <row r="155" spans="1:27">
      <c r="A155" s="60">
        <v>153</v>
      </c>
      <c r="B155" s="60" t="s">
        <v>620</v>
      </c>
      <c r="C155" s="60" t="s">
        <v>621</v>
      </c>
      <c r="D155" s="60">
        <v>34</v>
      </c>
      <c r="E155" s="145" t="s">
        <v>1068</v>
      </c>
      <c r="F155" s="145" t="s">
        <v>15</v>
      </c>
      <c r="G155" s="60">
        <v>153</v>
      </c>
      <c r="H155" s="60" t="s">
        <v>620</v>
      </c>
      <c r="I155" s="60" t="s">
        <v>621</v>
      </c>
      <c r="J155" s="60">
        <v>34</v>
      </c>
      <c r="K155" s="2" t="str">
        <f>VLOOKUP(D155,'8_取引マスタ'!$A$3:$G$91,2,FALSE)</f>
        <v>バッチフィルタリング中断処理</v>
      </c>
      <c r="M155" s="32" t="s">
        <v>208</v>
      </c>
      <c r="N155" s="33" t="s">
        <v>76</v>
      </c>
      <c r="O155" s="33" t="s">
        <v>206</v>
      </c>
      <c r="P155" s="33" t="str">
        <f t="shared" si="27"/>
        <v>153 , '中断' , 'バッチフィルタリング中断' , 34</v>
      </c>
      <c r="Q155" s="34" t="s">
        <v>207</v>
      </c>
      <c r="S155" s="1" t="b">
        <f t="shared" si="23"/>
        <v>0</v>
      </c>
      <c r="T155" s="1" t="b">
        <f t="shared" si="24"/>
        <v>0</v>
      </c>
      <c r="U155" s="1" t="b">
        <f t="shared" si="25"/>
        <v>0</v>
      </c>
      <c r="V155" s="1" t="b">
        <f t="shared" si="26"/>
        <v>0</v>
      </c>
      <c r="X155" s="1"/>
      <c r="Y155" s="1"/>
      <c r="Z155" s="1"/>
      <c r="AA155" s="1"/>
    </row>
    <row r="156" spans="1:27">
      <c r="A156" s="60">
        <v>154</v>
      </c>
      <c r="B156" s="60" t="s">
        <v>622</v>
      </c>
      <c r="C156" s="60" t="s">
        <v>623</v>
      </c>
      <c r="D156" s="60">
        <v>34</v>
      </c>
      <c r="E156" s="145" t="s">
        <v>1068</v>
      </c>
      <c r="F156" s="145" t="s">
        <v>15</v>
      </c>
      <c r="G156" s="60">
        <v>154</v>
      </c>
      <c r="H156" s="60" t="s">
        <v>622</v>
      </c>
      <c r="I156" s="60" t="s">
        <v>623</v>
      </c>
      <c r="J156" s="60">
        <v>34</v>
      </c>
      <c r="K156" s="2" t="str">
        <f>VLOOKUP(D156,'8_取引マスタ'!$A$3:$G$91,2,FALSE)</f>
        <v>バッチフィルタリング中断処理</v>
      </c>
      <c r="M156" s="32" t="s">
        <v>208</v>
      </c>
      <c r="N156" s="33" t="s">
        <v>76</v>
      </c>
      <c r="O156" s="33" t="s">
        <v>206</v>
      </c>
      <c r="P156" s="33" t="str">
        <f t="shared" si="27"/>
        <v>154 , '再開' , 'バッチフィルタリング再開' , 34</v>
      </c>
      <c r="Q156" s="34" t="s">
        <v>207</v>
      </c>
      <c r="S156" s="1" t="b">
        <f t="shared" si="23"/>
        <v>0</v>
      </c>
      <c r="T156" s="1" t="b">
        <f t="shared" si="24"/>
        <v>0</v>
      </c>
      <c r="U156" s="1" t="b">
        <f t="shared" si="25"/>
        <v>0</v>
      </c>
      <c r="V156" s="1" t="b">
        <f t="shared" si="26"/>
        <v>0</v>
      </c>
      <c r="X156" s="1"/>
      <c r="Y156" s="1"/>
      <c r="Z156" s="1"/>
      <c r="AA156" s="1"/>
    </row>
    <row r="157" spans="1:27">
      <c r="A157" s="70">
        <v>155</v>
      </c>
      <c r="B157" s="70" t="s">
        <v>572</v>
      </c>
      <c r="C157" s="70" t="s">
        <v>624</v>
      </c>
      <c r="D157" s="70">
        <v>35</v>
      </c>
      <c r="E157" s="160" t="s">
        <v>1132</v>
      </c>
      <c r="F157" s="160" t="s">
        <v>15</v>
      </c>
      <c r="G157" s="70"/>
      <c r="H157" s="70"/>
      <c r="I157" s="70"/>
      <c r="J157" s="70"/>
      <c r="K157" s="161" t="str">
        <f>VLOOKUP(D157,'8_取引マスタ'!$A$3:$G$91,2,FALSE)</f>
        <v>SOAPリスト更新</v>
      </c>
      <c r="L157" s="161" t="s">
        <v>1124</v>
      </c>
      <c r="M157" s="32" t="s">
        <v>208</v>
      </c>
      <c r="N157" s="33" t="s">
        <v>76</v>
      </c>
      <c r="O157" s="33" t="s">
        <v>206</v>
      </c>
      <c r="P157" s="33" t="str">
        <f t="shared" si="27"/>
        <v xml:space="preserve"> , '' , '' , </v>
      </c>
      <c r="Q157" s="34" t="s">
        <v>207</v>
      </c>
      <c r="S157" s="1" t="str">
        <f t="shared" si="23"/>
        <v/>
      </c>
      <c r="T157" s="1" t="str">
        <f t="shared" si="24"/>
        <v/>
      </c>
      <c r="U157" s="1" t="str">
        <f t="shared" si="25"/>
        <v/>
      </c>
      <c r="V157" s="1" t="str">
        <f t="shared" si="26"/>
        <v/>
      </c>
      <c r="X157" s="1"/>
      <c r="Y157" s="1"/>
      <c r="Z157" s="1"/>
      <c r="AA157" s="1"/>
    </row>
    <row r="158" spans="1:27">
      <c r="A158" s="70">
        <v>156</v>
      </c>
      <c r="B158" s="70" t="s">
        <v>605</v>
      </c>
      <c r="C158" s="70" t="s">
        <v>624</v>
      </c>
      <c r="D158" s="70">
        <v>35</v>
      </c>
      <c r="E158" s="160" t="s">
        <v>1132</v>
      </c>
      <c r="F158" s="160" t="s">
        <v>15</v>
      </c>
      <c r="G158" s="70"/>
      <c r="H158" s="70"/>
      <c r="I158" s="70"/>
      <c r="J158" s="70"/>
      <c r="K158" s="161" t="str">
        <f>VLOOKUP(D158,'8_取引マスタ'!$A$3:$G$91,2,FALSE)</f>
        <v>SOAPリスト更新</v>
      </c>
      <c r="L158" s="161" t="s">
        <v>1124</v>
      </c>
      <c r="M158" s="32" t="s">
        <v>208</v>
      </c>
      <c r="N158" s="33" t="s">
        <v>76</v>
      </c>
      <c r="O158" s="33" t="s">
        <v>206</v>
      </c>
      <c r="P158" s="33" t="str">
        <f t="shared" si="27"/>
        <v xml:space="preserve"> , '' , '' , </v>
      </c>
      <c r="Q158" s="34" t="s">
        <v>207</v>
      </c>
      <c r="S158" s="1" t="str">
        <f t="shared" si="23"/>
        <v/>
      </c>
      <c r="T158" s="1" t="str">
        <f t="shared" si="24"/>
        <v/>
      </c>
      <c r="U158" s="1" t="str">
        <f t="shared" si="25"/>
        <v/>
      </c>
      <c r="V158" s="1" t="str">
        <f t="shared" si="26"/>
        <v/>
      </c>
      <c r="X158" s="1"/>
      <c r="Y158" s="1"/>
      <c r="Z158" s="1"/>
      <c r="AA158" s="1"/>
    </row>
    <row r="159" spans="1:27">
      <c r="A159" s="70">
        <v>157</v>
      </c>
      <c r="B159" s="70" t="s">
        <v>608</v>
      </c>
      <c r="C159" s="70" t="s">
        <v>624</v>
      </c>
      <c r="D159" s="70">
        <v>35</v>
      </c>
      <c r="E159" s="160" t="s">
        <v>1132</v>
      </c>
      <c r="F159" s="160" t="s">
        <v>15</v>
      </c>
      <c r="G159" s="70"/>
      <c r="H159" s="70"/>
      <c r="I159" s="70"/>
      <c r="J159" s="70"/>
      <c r="K159" s="161" t="str">
        <f>VLOOKUP(D159,'8_取引マスタ'!$A$3:$G$91,2,FALSE)</f>
        <v>SOAPリスト更新</v>
      </c>
      <c r="L159" s="161" t="s">
        <v>1124</v>
      </c>
      <c r="M159" s="32" t="s">
        <v>208</v>
      </c>
      <c r="N159" s="33" t="s">
        <v>76</v>
      </c>
      <c r="O159" s="33" t="s">
        <v>206</v>
      </c>
      <c r="P159" s="33" t="str">
        <f t="shared" si="27"/>
        <v xml:space="preserve"> , '' , '' , </v>
      </c>
      <c r="Q159" s="34" t="s">
        <v>207</v>
      </c>
      <c r="S159" s="1" t="str">
        <f t="shared" si="23"/>
        <v/>
      </c>
      <c r="T159" s="1" t="str">
        <f t="shared" si="24"/>
        <v/>
      </c>
      <c r="U159" s="1" t="str">
        <f t="shared" si="25"/>
        <v/>
      </c>
      <c r="V159" s="1" t="str">
        <f t="shared" si="26"/>
        <v/>
      </c>
      <c r="X159" s="1"/>
      <c r="Y159" s="1"/>
      <c r="Z159" s="1"/>
      <c r="AA159" s="1"/>
    </row>
    <row r="160" spans="1:27">
      <c r="A160" s="70">
        <v>158</v>
      </c>
      <c r="B160" s="70" t="s">
        <v>625</v>
      </c>
      <c r="C160" s="70" t="s">
        <v>571</v>
      </c>
      <c r="D160" s="70">
        <v>35</v>
      </c>
      <c r="E160" s="160" t="s">
        <v>1132</v>
      </c>
      <c r="F160" s="160" t="s">
        <v>15</v>
      </c>
      <c r="G160" s="70"/>
      <c r="H160" s="70"/>
      <c r="I160" s="70"/>
      <c r="J160" s="70"/>
      <c r="K160" s="161" t="str">
        <f>VLOOKUP(D160,'8_取引マスタ'!$A$3:$G$91,2,FALSE)</f>
        <v>SOAPリスト更新</v>
      </c>
      <c r="L160" s="161" t="s">
        <v>1124</v>
      </c>
      <c r="M160" s="32" t="s">
        <v>208</v>
      </c>
      <c r="N160" s="33" t="s">
        <v>76</v>
      </c>
      <c r="O160" s="33" t="s">
        <v>206</v>
      </c>
      <c r="P160" s="33" t="str">
        <f t="shared" si="27"/>
        <v xml:space="preserve"> , '' , '' , </v>
      </c>
      <c r="Q160" s="34" t="s">
        <v>207</v>
      </c>
      <c r="S160" s="1" t="str">
        <f t="shared" si="23"/>
        <v/>
      </c>
      <c r="T160" s="1" t="str">
        <f t="shared" si="24"/>
        <v/>
      </c>
      <c r="U160" s="1" t="str">
        <f t="shared" si="25"/>
        <v/>
      </c>
      <c r="V160" s="1" t="str">
        <f t="shared" si="26"/>
        <v/>
      </c>
      <c r="X160" s="1"/>
      <c r="Y160" s="1"/>
      <c r="Z160" s="1"/>
      <c r="AA160" s="1"/>
    </row>
    <row r="161" spans="1:27">
      <c r="A161" s="70">
        <v>159</v>
      </c>
      <c r="B161" s="70" t="s">
        <v>700</v>
      </c>
      <c r="C161" s="70" t="s">
        <v>701</v>
      </c>
      <c r="D161" s="70">
        <v>32</v>
      </c>
      <c r="E161" s="160" t="s">
        <v>1132</v>
      </c>
      <c r="F161" s="160" t="s">
        <v>15</v>
      </c>
      <c r="G161" s="70"/>
      <c r="H161" s="70"/>
      <c r="I161" s="70"/>
      <c r="J161" s="70"/>
      <c r="K161" s="161" t="str">
        <f>VLOOKUP(D161,'8_取引マスタ'!$A$3:$G$91,2,FALSE)</f>
        <v>長期保管判定履歴照会</v>
      </c>
      <c r="L161" s="161" t="s">
        <v>1124</v>
      </c>
      <c r="M161" s="32" t="s">
        <v>208</v>
      </c>
      <c r="N161" s="33" t="s">
        <v>76</v>
      </c>
      <c r="O161" s="33" t="s">
        <v>206</v>
      </c>
      <c r="P161" s="33" t="str">
        <f t="shared" si="27"/>
        <v xml:space="preserve"> , '' , '' , </v>
      </c>
      <c r="Q161" s="34" t="s">
        <v>207</v>
      </c>
      <c r="S161" s="1" t="str">
        <f t="shared" si="23"/>
        <v/>
      </c>
      <c r="T161" s="1" t="str">
        <f t="shared" si="24"/>
        <v/>
      </c>
      <c r="U161" s="1" t="str">
        <f t="shared" si="25"/>
        <v/>
      </c>
      <c r="V161" s="1" t="str">
        <f t="shared" si="26"/>
        <v/>
      </c>
      <c r="X161" s="1"/>
      <c r="Y161" s="1"/>
      <c r="Z161" s="1"/>
      <c r="AA161" s="1"/>
    </row>
    <row r="162" spans="1:27">
      <c r="A162" s="60">
        <v>160</v>
      </c>
      <c r="B162" s="60" t="s">
        <v>608</v>
      </c>
      <c r="C162" s="60" t="s">
        <v>2167</v>
      </c>
      <c r="D162" s="60">
        <v>31</v>
      </c>
      <c r="E162" s="145" t="s">
        <v>1068</v>
      </c>
      <c r="F162" s="145" t="s">
        <v>15</v>
      </c>
      <c r="G162" s="60">
        <v>160</v>
      </c>
      <c r="H162" s="60" t="s">
        <v>608</v>
      </c>
      <c r="I162" s="60" t="s">
        <v>2167</v>
      </c>
      <c r="J162" s="60">
        <v>31</v>
      </c>
      <c r="K162" s="2" t="str">
        <f>VLOOKUP(D162,'8_取引マスタ'!$A$3:$G$91,2,FALSE)</f>
        <v>ホワイトリスト登録</v>
      </c>
      <c r="M162" s="32" t="s">
        <v>208</v>
      </c>
      <c r="N162" s="33" t="s">
        <v>76</v>
      </c>
      <c r="O162" s="33" t="s">
        <v>206</v>
      </c>
      <c r="P162" s="33" t="str">
        <f t="shared" si="27"/>
        <v>160 , '削除' , 'ホワイトリスト登録・削除確認画面' , 31</v>
      </c>
      <c r="Q162" s="34" t="s">
        <v>207</v>
      </c>
      <c r="S162" s="1" t="b">
        <f t="shared" si="23"/>
        <v>0</v>
      </c>
      <c r="T162" s="1" t="b">
        <f t="shared" si="24"/>
        <v>0</v>
      </c>
      <c r="U162" s="1" t="b">
        <f t="shared" si="25"/>
        <v>0</v>
      </c>
      <c r="V162" s="1" t="b">
        <f t="shared" si="26"/>
        <v>0</v>
      </c>
      <c r="X162" s="1"/>
      <c r="Y162" s="1"/>
      <c r="Z162" s="1"/>
      <c r="AA162" s="1"/>
    </row>
    <row r="163" spans="1:27">
      <c r="A163" s="70">
        <v>161</v>
      </c>
      <c r="B163" s="70" t="s">
        <v>803</v>
      </c>
      <c r="C163" s="70" t="s">
        <v>804</v>
      </c>
      <c r="D163" s="70">
        <v>6</v>
      </c>
      <c r="E163" s="160" t="s">
        <v>1132</v>
      </c>
      <c r="F163" s="160" t="s">
        <v>15</v>
      </c>
      <c r="G163" s="70"/>
      <c r="H163" s="70"/>
      <c r="I163" s="70"/>
      <c r="J163" s="70"/>
      <c r="K163" s="161" t="str">
        <f>VLOOKUP(D163,'8_取引マスタ'!$A$3:$G$91,2,FALSE)</f>
        <v>本人確認</v>
      </c>
      <c r="L163" s="161" t="s">
        <v>1123</v>
      </c>
      <c r="M163" s="32" t="s">
        <v>208</v>
      </c>
      <c r="N163" s="33" t="s">
        <v>76</v>
      </c>
      <c r="O163" s="33" t="s">
        <v>206</v>
      </c>
      <c r="P163" s="33" t="str">
        <f t="shared" si="27"/>
        <v xml:space="preserve"> , '' , '' , </v>
      </c>
      <c r="Q163" s="34" t="s">
        <v>207</v>
      </c>
      <c r="S163" s="1" t="str">
        <f t="shared" ref="S163:S174" si="28">IF(G163="","",EXACT(G163,X163))</f>
        <v/>
      </c>
      <c r="T163" s="1" t="str">
        <f t="shared" ref="T163:T174" si="29">IF(H163="","",EXACT(H163,Y163))</f>
        <v/>
      </c>
      <c r="U163" s="1" t="str">
        <f t="shared" ref="U163:U174" si="30">IF(I163="","",EXACT(I163,Z163))</f>
        <v/>
      </c>
      <c r="V163" s="1" t="str">
        <f t="shared" ref="V163:V174" si="31">IF(J163="","",EXACT(J163,AA163))</f>
        <v/>
      </c>
      <c r="X163" s="1"/>
      <c r="Y163" s="1"/>
      <c r="Z163" s="1"/>
      <c r="AA163" s="1"/>
    </row>
    <row r="164" spans="1:27">
      <c r="A164" s="70">
        <v>162</v>
      </c>
      <c r="B164" s="70" t="s">
        <v>803</v>
      </c>
      <c r="C164" s="70" t="s">
        <v>805</v>
      </c>
      <c r="D164" s="70">
        <v>6</v>
      </c>
      <c r="E164" s="160" t="s">
        <v>1132</v>
      </c>
      <c r="F164" s="160" t="s">
        <v>15</v>
      </c>
      <c r="G164" s="70"/>
      <c r="H164" s="70"/>
      <c r="I164" s="70"/>
      <c r="J164" s="70"/>
      <c r="K164" s="161" t="str">
        <f>VLOOKUP(D164,'8_取引マスタ'!$A$3:$G$91,2,FALSE)</f>
        <v>本人確認</v>
      </c>
      <c r="L164" s="161" t="s">
        <v>1123</v>
      </c>
      <c r="M164" s="32" t="s">
        <v>208</v>
      </c>
      <c r="N164" s="33" t="s">
        <v>76</v>
      </c>
      <c r="O164" s="33" t="s">
        <v>206</v>
      </c>
      <c r="P164" s="33" t="str">
        <f t="shared" si="27"/>
        <v xml:space="preserve"> , '' , '' , </v>
      </c>
      <c r="Q164" s="34" t="s">
        <v>207</v>
      </c>
      <c r="S164" s="1" t="str">
        <f t="shared" si="28"/>
        <v/>
      </c>
      <c r="T164" s="1" t="str">
        <f t="shared" si="29"/>
        <v/>
      </c>
      <c r="U164" s="1" t="str">
        <f t="shared" si="30"/>
        <v/>
      </c>
      <c r="V164" s="1" t="str">
        <f t="shared" si="31"/>
        <v/>
      </c>
      <c r="X164" s="1"/>
      <c r="Y164" s="1"/>
      <c r="Z164" s="1"/>
      <c r="AA164" s="1"/>
    </row>
    <row r="165" spans="1:27">
      <c r="A165" s="70">
        <v>163</v>
      </c>
      <c r="B165" s="70" t="s">
        <v>803</v>
      </c>
      <c r="C165" s="70" t="s">
        <v>804</v>
      </c>
      <c r="D165" s="70">
        <v>7</v>
      </c>
      <c r="E165" s="160" t="s">
        <v>1132</v>
      </c>
      <c r="F165" s="160" t="s">
        <v>15</v>
      </c>
      <c r="G165" s="70"/>
      <c r="H165" s="70"/>
      <c r="I165" s="70"/>
      <c r="J165" s="70"/>
      <c r="K165" s="161" t="str">
        <f>VLOOKUP(D165,'8_取引マスタ'!$A$3:$G$91,2,FALSE)</f>
        <v>本人確認仕掛照会</v>
      </c>
      <c r="L165" s="161" t="s">
        <v>1123</v>
      </c>
      <c r="M165" s="32" t="s">
        <v>208</v>
      </c>
      <c r="N165" s="33" t="s">
        <v>76</v>
      </c>
      <c r="O165" s="33" t="s">
        <v>206</v>
      </c>
      <c r="P165" s="33" t="str">
        <f t="shared" si="27"/>
        <v xml:space="preserve"> , '' , '' , </v>
      </c>
      <c r="Q165" s="34" t="s">
        <v>207</v>
      </c>
      <c r="S165" s="1" t="str">
        <f t="shared" si="28"/>
        <v/>
      </c>
      <c r="T165" s="1" t="str">
        <f t="shared" si="29"/>
        <v/>
      </c>
      <c r="U165" s="1" t="str">
        <f t="shared" si="30"/>
        <v/>
      </c>
      <c r="V165" s="1" t="str">
        <f t="shared" si="31"/>
        <v/>
      </c>
      <c r="X165" s="1"/>
      <c r="Y165" s="1"/>
      <c r="Z165" s="1"/>
      <c r="AA165" s="1"/>
    </row>
    <row r="166" spans="1:27">
      <c r="A166" s="70">
        <v>164</v>
      </c>
      <c r="B166" s="70" t="s">
        <v>803</v>
      </c>
      <c r="C166" s="70" t="s">
        <v>805</v>
      </c>
      <c r="D166" s="70">
        <v>7</v>
      </c>
      <c r="E166" s="160" t="s">
        <v>1132</v>
      </c>
      <c r="F166" s="160" t="s">
        <v>15</v>
      </c>
      <c r="G166" s="70"/>
      <c r="H166" s="70"/>
      <c r="I166" s="70"/>
      <c r="J166" s="70"/>
      <c r="K166" s="161" t="str">
        <f>VLOOKUP(D166,'8_取引マスタ'!$A$3:$G$91,2,FALSE)</f>
        <v>本人確認仕掛照会</v>
      </c>
      <c r="L166" s="161" t="s">
        <v>1123</v>
      </c>
      <c r="M166" s="32" t="s">
        <v>208</v>
      </c>
      <c r="N166" s="33" t="s">
        <v>76</v>
      </c>
      <c r="O166" s="33" t="s">
        <v>206</v>
      </c>
      <c r="P166" s="33" t="str">
        <f t="shared" si="27"/>
        <v xml:space="preserve"> , '' , '' , </v>
      </c>
      <c r="Q166" s="34" t="s">
        <v>207</v>
      </c>
      <c r="S166" s="1" t="str">
        <f t="shared" si="28"/>
        <v/>
      </c>
      <c r="T166" s="1" t="str">
        <f t="shared" si="29"/>
        <v/>
      </c>
      <c r="U166" s="1" t="str">
        <f t="shared" si="30"/>
        <v/>
      </c>
      <c r="V166" s="1" t="str">
        <f t="shared" si="31"/>
        <v/>
      </c>
      <c r="X166" s="1"/>
      <c r="Y166" s="1"/>
      <c r="Z166" s="1"/>
      <c r="AA166" s="1"/>
    </row>
    <row r="167" spans="1:27">
      <c r="A167" s="70">
        <v>165</v>
      </c>
      <c r="B167" s="70" t="s">
        <v>803</v>
      </c>
      <c r="C167" s="70" t="s">
        <v>805</v>
      </c>
      <c r="D167" s="70">
        <v>8</v>
      </c>
      <c r="E167" s="160" t="s">
        <v>1132</v>
      </c>
      <c r="F167" s="160" t="s">
        <v>15</v>
      </c>
      <c r="G167" s="70"/>
      <c r="H167" s="70"/>
      <c r="I167" s="70"/>
      <c r="J167" s="70"/>
      <c r="K167" s="161" t="str">
        <f>VLOOKUP(D167,'8_取引マスタ'!$A$3:$G$91,2,FALSE)</f>
        <v>判定履歴照会</v>
      </c>
      <c r="L167" s="161" t="s">
        <v>1123</v>
      </c>
      <c r="M167" s="32" t="s">
        <v>208</v>
      </c>
      <c r="N167" s="33" t="s">
        <v>76</v>
      </c>
      <c r="O167" s="33" t="s">
        <v>206</v>
      </c>
      <c r="P167" s="33" t="str">
        <f t="shared" si="27"/>
        <v xml:space="preserve"> , '' , '' , </v>
      </c>
      <c r="Q167" s="34" t="s">
        <v>207</v>
      </c>
      <c r="S167" s="1" t="str">
        <f t="shared" si="28"/>
        <v/>
      </c>
      <c r="T167" s="1" t="str">
        <f t="shared" si="29"/>
        <v/>
      </c>
      <c r="U167" s="1" t="str">
        <f t="shared" si="30"/>
        <v/>
      </c>
      <c r="V167" s="1" t="str">
        <f t="shared" si="31"/>
        <v/>
      </c>
      <c r="X167" s="1"/>
      <c r="Y167" s="1"/>
      <c r="Z167" s="1"/>
      <c r="AA167" s="1"/>
    </row>
    <row r="168" spans="1:27">
      <c r="A168" s="70">
        <v>166</v>
      </c>
      <c r="B168" s="70" t="s">
        <v>803</v>
      </c>
      <c r="C168" s="70" t="s">
        <v>2168</v>
      </c>
      <c r="D168" s="70">
        <v>10</v>
      </c>
      <c r="E168" s="160" t="s">
        <v>1132</v>
      </c>
      <c r="F168" s="160" t="s">
        <v>15</v>
      </c>
      <c r="G168" s="70"/>
      <c r="H168" s="70"/>
      <c r="I168" s="70"/>
      <c r="J168" s="70"/>
      <c r="K168" s="161" t="str">
        <f>VLOOKUP(D168,'8_取引マスタ'!$A$3:$G$91,2,FALSE)</f>
        <v>未判定照会</v>
      </c>
      <c r="L168" s="161" t="s">
        <v>1123</v>
      </c>
      <c r="M168" s="32" t="s">
        <v>208</v>
      </c>
      <c r="N168" s="33" t="s">
        <v>76</v>
      </c>
      <c r="O168" s="33" t="s">
        <v>206</v>
      </c>
      <c r="P168" s="33" t="str">
        <f t="shared" si="27"/>
        <v xml:space="preserve"> , '' , '' , </v>
      </c>
      <c r="Q168" s="34" t="s">
        <v>207</v>
      </c>
      <c r="S168" s="1" t="str">
        <f t="shared" si="28"/>
        <v/>
      </c>
      <c r="T168" s="1" t="str">
        <f t="shared" si="29"/>
        <v/>
      </c>
      <c r="U168" s="1" t="str">
        <f t="shared" si="30"/>
        <v/>
      </c>
      <c r="V168" s="1" t="str">
        <f t="shared" si="31"/>
        <v/>
      </c>
      <c r="X168" s="1"/>
      <c r="Y168" s="1"/>
      <c r="Z168" s="1"/>
      <c r="AA168" s="1"/>
    </row>
    <row r="169" spans="1:27">
      <c r="A169" s="70">
        <v>167</v>
      </c>
      <c r="B169" s="70" t="s">
        <v>803</v>
      </c>
      <c r="C169" s="70" t="s">
        <v>2169</v>
      </c>
      <c r="D169" s="70">
        <v>10</v>
      </c>
      <c r="E169" s="160" t="s">
        <v>1132</v>
      </c>
      <c r="F169" s="160" t="s">
        <v>15</v>
      </c>
      <c r="G169" s="70"/>
      <c r="H169" s="70"/>
      <c r="I169" s="70"/>
      <c r="J169" s="70"/>
      <c r="K169" s="161" t="str">
        <f>VLOOKUP(D169,'8_取引マスタ'!$A$3:$G$91,2,FALSE)</f>
        <v>未判定照会</v>
      </c>
      <c r="L169" s="161" t="s">
        <v>1123</v>
      </c>
      <c r="M169" s="32" t="s">
        <v>208</v>
      </c>
      <c r="N169" s="33" t="s">
        <v>76</v>
      </c>
      <c r="O169" s="33" t="s">
        <v>206</v>
      </c>
      <c r="P169" s="33" t="str">
        <f t="shared" si="27"/>
        <v xml:space="preserve"> , '' , '' , </v>
      </c>
      <c r="Q169" s="34" t="s">
        <v>207</v>
      </c>
      <c r="S169" s="1" t="str">
        <f t="shared" si="28"/>
        <v/>
      </c>
      <c r="T169" s="1" t="str">
        <f t="shared" si="29"/>
        <v/>
      </c>
      <c r="U169" s="1" t="str">
        <f t="shared" si="30"/>
        <v/>
      </c>
      <c r="V169" s="1" t="str">
        <f t="shared" si="31"/>
        <v/>
      </c>
      <c r="X169" s="1"/>
      <c r="Y169" s="1"/>
      <c r="Z169" s="1"/>
      <c r="AA169" s="1"/>
    </row>
    <row r="170" spans="1:27">
      <c r="A170" s="162">
        <v>168</v>
      </c>
      <c r="B170" s="162" t="s">
        <v>803</v>
      </c>
      <c r="C170" s="162" t="s">
        <v>2169</v>
      </c>
      <c r="D170" s="162">
        <v>11</v>
      </c>
      <c r="E170" s="160" t="s">
        <v>1132</v>
      </c>
      <c r="F170" s="160" t="s">
        <v>15</v>
      </c>
      <c r="G170" s="162"/>
      <c r="H170" s="162"/>
      <c r="I170" s="162"/>
      <c r="J170" s="162"/>
      <c r="K170" s="161" t="str">
        <f>VLOOKUP(D170,'8_取引マスタ'!$A$3:$G$91,2,FALSE)</f>
        <v>判定済照会</v>
      </c>
      <c r="L170" s="161" t="s">
        <v>1123</v>
      </c>
      <c r="M170" s="80" t="s">
        <v>208</v>
      </c>
      <c r="N170" s="81" t="s">
        <v>76</v>
      </c>
      <c r="O170" s="81" t="s">
        <v>206</v>
      </c>
      <c r="P170" s="81" t="str">
        <f t="shared" si="27"/>
        <v xml:space="preserve"> , '' , '' , </v>
      </c>
      <c r="Q170" s="82" t="s">
        <v>207</v>
      </c>
      <c r="S170" s="163" t="str">
        <f t="shared" si="28"/>
        <v/>
      </c>
      <c r="T170" s="163" t="str">
        <f t="shared" si="29"/>
        <v/>
      </c>
      <c r="U170" s="163" t="str">
        <f t="shared" si="30"/>
        <v/>
      </c>
      <c r="V170" s="163" t="str">
        <f t="shared" si="31"/>
        <v/>
      </c>
      <c r="X170" s="163"/>
      <c r="Y170" s="163"/>
      <c r="Z170" s="163"/>
      <c r="AA170" s="163"/>
    </row>
    <row r="171" spans="1:27" s="1" customFormat="1">
      <c r="A171" s="70">
        <v>169</v>
      </c>
      <c r="B171" s="70" t="s">
        <v>803</v>
      </c>
      <c r="C171" s="70" t="s">
        <v>1087</v>
      </c>
      <c r="D171" s="70">
        <v>14</v>
      </c>
      <c r="E171" s="160" t="s">
        <v>1132</v>
      </c>
      <c r="F171" s="160" t="s">
        <v>15</v>
      </c>
      <c r="G171" s="70"/>
      <c r="H171" s="70"/>
      <c r="I171" s="70"/>
      <c r="J171" s="70"/>
      <c r="K171" s="164" t="str">
        <f>VLOOKUP(D171,'8_取引マスタ'!$A$3:$G$91,2,FALSE)</f>
        <v>未判定照会（連動）</v>
      </c>
      <c r="L171" s="161" t="s">
        <v>1123</v>
      </c>
      <c r="M171" s="1" t="s">
        <v>208</v>
      </c>
      <c r="N171" s="1" t="s">
        <v>76</v>
      </c>
      <c r="O171" s="1" t="s">
        <v>206</v>
      </c>
      <c r="P171" s="1" t="str">
        <f t="shared" si="27"/>
        <v xml:space="preserve"> , '' , '' , </v>
      </c>
      <c r="Q171" s="1" t="s">
        <v>207</v>
      </c>
      <c r="S171" s="1" t="str">
        <f t="shared" si="28"/>
        <v/>
      </c>
      <c r="T171" s="1" t="str">
        <f t="shared" si="29"/>
        <v/>
      </c>
      <c r="U171" s="1" t="str">
        <f t="shared" si="30"/>
        <v/>
      </c>
      <c r="V171" s="1" t="str">
        <f t="shared" si="31"/>
        <v/>
      </c>
    </row>
    <row r="172" spans="1:27" s="1" customFormat="1">
      <c r="A172" s="70">
        <v>170</v>
      </c>
      <c r="B172" s="70" t="s">
        <v>803</v>
      </c>
      <c r="C172" s="70" t="s">
        <v>2170</v>
      </c>
      <c r="D172" s="70">
        <v>14</v>
      </c>
      <c r="E172" s="160" t="s">
        <v>1132</v>
      </c>
      <c r="F172" s="160" t="s">
        <v>15</v>
      </c>
      <c r="G172" s="70"/>
      <c r="H172" s="70"/>
      <c r="I172" s="70"/>
      <c r="J172" s="70"/>
      <c r="K172" s="164" t="str">
        <f>VLOOKUP(D172,'8_取引マスタ'!$A$3:$G$91,2,FALSE)</f>
        <v>未判定照会（連動）</v>
      </c>
      <c r="L172" s="161" t="s">
        <v>1123</v>
      </c>
      <c r="M172" s="1" t="s">
        <v>208</v>
      </c>
      <c r="N172" s="1" t="s">
        <v>76</v>
      </c>
      <c r="O172" s="1" t="s">
        <v>206</v>
      </c>
      <c r="P172" s="1" t="str">
        <f t="shared" si="27"/>
        <v xml:space="preserve"> , '' , '' , </v>
      </c>
      <c r="Q172" s="1" t="s">
        <v>207</v>
      </c>
      <c r="S172" s="1" t="str">
        <f t="shared" si="28"/>
        <v/>
      </c>
      <c r="T172" s="1" t="str">
        <f t="shared" si="29"/>
        <v/>
      </c>
      <c r="U172" s="1" t="str">
        <f t="shared" si="30"/>
        <v/>
      </c>
      <c r="V172" s="1" t="str">
        <f t="shared" si="31"/>
        <v/>
      </c>
    </row>
    <row r="173" spans="1:27">
      <c r="A173" s="165">
        <v>171</v>
      </c>
      <c r="B173" s="165" t="s">
        <v>803</v>
      </c>
      <c r="C173" s="165" t="s">
        <v>2170</v>
      </c>
      <c r="D173" s="165">
        <v>15</v>
      </c>
      <c r="E173" s="160" t="s">
        <v>1132</v>
      </c>
      <c r="F173" s="160" t="s">
        <v>15</v>
      </c>
      <c r="G173" s="165"/>
      <c r="H173" s="165"/>
      <c r="I173" s="165"/>
      <c r="J173" s="165"/>
      <c r="K173" s="161" t="str">
        <f>VLOOKUP(D173,'8_取引マスタ'!$A$3:$G$91,2,FALSE)</f>
        <v>判定済照会（連動）</v>
      </c>
      <c r="L173" s="161" t="s">
        <v>1123</v>
      </c>
      <c r="M173" s="166" t="s">
        <v>208</v>
      </c>
      <c r="N173" s="167" t="s">
        <v>76</v>
      </c>
      <c r="O173" s="167" t="s">
        <v>206</v>
      </c>
      <c r="P173" s="167" t="str">
        <f t="shared" si="27"/>
        <v xml:space="preserve"> , '' , '' , </v>
      </c>
      <c r="Q173" s="168" t="s">
        <v>207</v>
      </c>
      <c r="S173" s="169" t="str">
        <f t="shared" si="28"/>
        <v/>
      </c>
      <c r="T173" s="169" t="str">
        <f t="shared" si="29"/>
        <v/>
      </c>
      <c r="U173" s="169" t="str">
        <f t="shared" si="30"/>
        <v/>
      </c>
      <c r="V173" s="169" t="str">
        <f t="shared" si="31"/>
        <v/>
      </c>
      <c r="X173" s="169"/>
      <c r="Y173" s="169"/>
      <c r="Z173" s="169"/>
      <c r="AA173" s="169"/>
    </row>
    <row r="174" spans="1:27">
      <c r="A174" s="70">
        <v>172</v>
      </c>
      <c r="B174" s="70" t="s">
        <v>803</v>
      </c>
      <c r="C174" s="70" t="s">
        <v>805</v>
      </c>
      <c r="D174" s="70">
        <v>32</v>
      </c>
      <c r="E174" s="160" t="s">
        <v>1132</v>
      </c>
      <c r="F174" s="160" t="s">
        <v>15</v>
      </c>
      <c r="G174" s="70"/>
      <c r="H174" s="70"/>
      <c r="I174" s="70"/>
      <c r="J174" s="70"/>
      <c r="K174" s="161" t="str">
        <f>VLOOKUP(D174,'8_取引マスタ'!$A$3:$G$91,2,FALSE)</f>
        <v>長期保管判定履歴照会</v>
      </c>
      <c r="L174" s="161" t="s">
        <v>1123</v>
      </c>
      <c r="M174" s="32" t="s">
        <v>208</v>
      </c>
      <c r="N174" s="33" t="s">
        <v>76</v>
      </c>
      <c r="O174" s="33" t="s">
        <v>206</v>
      </c>
      <c r="P174" s="33" t="str">
        <f t="shared" si="27"/>
        <v xml:space="preserve"> , '' , '' , </v>
      </c>
      <c r="Q174" s="34" t="s">
        <v>207</v>
      </c>
      <c r="S174" s="1" t="str">
        <f t="shared" si="28"/>
        <v/>
      </c>
      <c r="T174" s="1" t="str">
        <f t="shared" si="29"/>
        <v/>
      </c>
      <c r="U174" s="1" t="str">
        <f t="shared" si="30"/>
        <v/>
      </c>
      <c r="V174" s="1" t="str">
        <f t="shared" si="31"/>
        <v/>
      </c>
      <c r="X174" s="1"/>
      <c r="Y174" s="1"/>
      <c r="Z174" s="1"/>
      <c r="AA174" s="1"/>
    </row>
    <row r="175" spans="1:27">
      <c r="A175" s="70">
        <v>173</v>
      </c>
      <c r="B175" s="70" t="s">
        <v>807</v>
      </c>
      <c r="C175" s="70" t="s">
        <v>809</v>
      </c>
      <c r="D175" s="70">
        <v>36</v>
      </c>
      <c r="E175" s="160" t="s">
        <v>1132</v>
      </c>
      <c r="F175" s="160" t="s">
        <v>15</v>
      </c>
      <c r="G175" s="70"/>
      <c r="H175" s="70"/>
      <c r="I175" s="70"/>
      <c r="J175" s="70"/>
      <c r="K175" s="161" t="str">
        <f>VLOOKUP(D175,'8_取引マスタ'!$A$3:$G$91,2,FALSE)</f>
        <v>オンラインリスト反映</v>
      </c>
      <c r="L175" s="161" t="s">
        <v>1124</v>
      </c>
      <c r="M175" s="32" t="s">
        <v>208</v>
      </c>
      <c r="N175" s="33" t="s">
        <v>76</v>
      </c>
      <c r="O175" s="33" t="s">
        <v>206</v>
      </c>
      <c r="P175" s="33" t="str">
        <f t="shared" si="27"/>
        <v xml:space="preserve"> , '' , '' , </v>
      </c>
      <c r="Q175" s="34" t="s">
        <v>207</v>
      </c>
      <c r="S175" s="1" t="str">
        <f t="shared" ref="S175:S176" si="32">IF(G175="","",EXACT(G175,X175))</f>
        <v/>
      </c>
      <c r="T175" s="1" t="str">
        <f t="shared" ref="T175:T176" si="33">IF(H175="","",EXACT(H175,Y175))</f>
        <v/>
      </c>
      <c r="U175" s="1" t="str">
        <f t="shared" ref="U175:U176" si="34">IF(I175="","",EXACT(I175,Z175))</f>
        <v/>
      </c>
      <c r="V175" s="1" t="str">
        <f t="shared" ref="V175:V176" si="35">IF(J175="","",EXACT(J175,AA175))</f>
        <v/>
      </c>
      <c r="X175" s="1"/>
      <c r="Y175" s="1"/>
      <c r="Z175" s="1"/>
      <c r="AA175" s="1"/>
    </row>
    <row r="176" spans="1:27">
      <c r="A176" s="70">
        <v>174</v>
      </c>
      <c r="B176" s="70" t="s">
        <v>808</v>
      </c>
      <c r="C176" s="70" t="s">
        <v>809</v>
      </c>
      <c r="D176" s="70">
        <v>36</v>
      </c>
      <c r="E176" s="160" t="s">
        <v>1132</v>
      </c>
      <c r="F176" s="160" t="s">
        <v>15</v>
      </c>
      <c r="G176" s="70"/>
      <c r="H176" s="70"/>
      <c r="I176" s="70"/>
      <c r="J176" s="70"/>
      <c r="K176" s="161" t="str">
        <f>VLOOKUP(D176,'8_取引マスタ'!$A$3:$G$91,2,FALSE)</f>
        <v>オンラインリスト反映</v>
      </c>
      <c r="L176" s="161" t="s">
        <v>1124</v>
      </c>
      <c r="M176" s="32" t="s">
        <v>208</v>
      </c>
      <c r="N176" s="33" t="s">
        <v>76</v>
      </c>
      <c r="O176" s="33" t="s">
        <v>206</v>
      </c>
      <c r="P176" s="33" t="str">
        <f t="shared" si="27"/>
        <v xml:space="preserve"> , '' , '' , </v>
      </c>
      <c r="Q176" s="34" t="s">
        <v>207</v>
      </c>
      <c r="S176" s="1" t="str">
        <f t="shared" si="32"/>
        <v/>
      </c>
      <c r="T176" s="1" t="str">
        <f t="shared" si="33"/>
        <v/>
      </c>
      <c r="U176" s="1" t="str">
        <f t="shared" si="34"/>
        <v/>
      </c>
      <c r="V176" s="1" t="str">
        <f t="shared" si="35"/>
        <v/>
      </c>
      <c r="X176" s="1"/>
      <c r="Y176" s="1"/>
      <c r="Z176" s="1"/>
      <c r="AA176" s="1"/>
    </row>
    <row r="177" spans="1:27">
      <c r="A177" s="60">
        <v>175</v>
      </c>
      <c r="B177" s="60" t="s">
        <v>700</v>
      </c>
      <c r="C177" s="60" t="s">
        <v>114</v>
      </c>
      <c r="D177" s="60">
        <v>9</v>
      </c>
      <c r="E177" s="145" t="s">
        <v>1068</v>
      </c>
      <c r="F177" s="145" t="s">
        <v>15</v>
      </c>
      <c r="G177" s="60">
        <v>175</v>
      </c>
      <c r="H177" s="60" t="s">
        <v>700</v>
      </c>
      <c r="I177" s="60" t="s">
        <v>114</v>
      </c>
      <c r="J177" s="60">
        <v>9</v>
      </c>
      <c r="K177" s="2" t="str">
        <f>VLOOKUP(D177,'8_取引マスタ'!$A$3:$G$91,2,FALSE)</f>
        <v>操作ログ照会</v>
      </c>
      <c r="M177" s="32" t="s">
        <v>208</v>
      </c>
      <c r="N177" s="33" t="s">
        <v>76</v>
      </c>
      <c r="O177" s="33" t="s">
        <v>206</v>
      </c>
      <c r="P177" s="33" t="str">
        <f t="shared" si="27"/>
        <v>175 , 'CSV出力' , '操作ログ一覧画面' , 9</v>
      </c>
      <c r="Q177" s="34" t="s">
        <v>207</v>
      </c>
      <c r="S177" s="1" t="b">
        <f t="shared" ref="S177:S179" si="36">IF(G177="","",EXACT(G177,X177))</f>
        <v>0</v>
      </c>
      <c r="T177" s="1" t="b">
        <f t="shared" ref="T177:T179" si="37">IF(H177="","",EXACT(H177,Y177))</f>
        <v>0</v>
      </c>
      <c r="U177" s="1" t="b">
        <f t="shared" ref="U177:U179" si="38">IF(I177="","",EXACT(I177,Z177))</f>
        <v>0</v>
      </c>
      <c r="V177" s="1" t="b">
        <f t="shared" ref="V177:V179" si="39">IF(J177="","",EXACT(J177,AA177))</f>
        <v>0</v>
      </c>
      <c r="X177" s="1"/>
      <c r="Y177" s="1"/>
      <c r="Z177" s="1"/>
      <c r="AA177" s="1"/>
    </row>
    <row r="178" spans="1:27">
      <c r="A178" s="60">
        <v>176</v>
      </c>
      <c r="B178" s="60" t="s">
        <v>836</v>
      </c>
      <c r="C178" s="60" t="s">
        <v>835</v>
      </c>
      <c r="D178" s="60">
        <v>30</v>
      </c>
      <c r="E178" s="145" t="s">
        <v>1068</v>
      </c>
      <c r="F178" s="145" t="s">
        <v>15</v>
      </c>
      <c r="G178" s="60">
        <v>176</v>
      </c>
      <c r="H178" s="60" t="s">
        <v>836</v>
      </c>
      <c r="I178" s="60" t="s">
        <v>835</v>
      </c>
      <c r="J178" s="60">
        <v>30</v>
      </c>
      <c r="K178" s="2" t="str">
        <f>VLOOKUP(D178,'8_取引マスタ'!$A$3:$G$91,2,FALSE)</f>
        <v>リストアップロード</v>
      </c>
      <c r="M178" s="32" t="s">
        <v>208</v>
      </c>
      <c r="N178" s="33" t="s">
        <v>76</v>
      </c>
      <c r="O178" s="33" t="s">
        <v>206</v>
      </c>
      <c r="P178" s="33" t="str">
        <f t="shared" si="27"/>
        <v>176 , '取消' , 'アップロード画面' , 30</v>
      </c>
      <c r="Q178" s="34" t="s">
        <v>207</v>
      </c>
      <c r="S178" s="1" t="b">
        <f t="shared" si="36"/>
        <v>0</v>
      </c>
      <c r="T178" s="1" t="b">
        <f t="shared" si="37"/>
        <v>0</v>
      </c>
      <c r="U178" s="1" t="b">
        <f t="shared" si="38"/>
        <v>0</v>
      </c>
      <c r="V178" s="1" t="b">
        <f t="shared" si="39"/>
        <v>0</v>
      </c>
      <c r="X178" s="1"/>
      <c r="Y178" s="1"/>
      <c r="Z178" s="1"/>
      <c r="AA178" s="1"/>
    </row>
    <row r="179" spans="1:27">
      <c r="A179" s="60">
        <v>177</v>
      </c>
      <c r="B179" s="60" t="s">
        <v>837</v>
      </c>
      <c r="C179" s="60" t="s">
        <v>835</v>
      </c>
      <c r="D179" s="60">
        <v>30</v>
      </c>
      <c r="E179" s="145" t="s">
        <v>1068</v>
      </c>
      <c r="F179" s="145" t="s">
        <v>15</v>
      </c>
      <c r="G179" s="60">
        <v>177</v>
      </c>
      <c r="H179" s="60" t="s">
        <v>837</v>
      </c>
      <c r="I179" s="60" t="s">
        <v>835</v>
      </c>
      <c r="J179" s="60">
        <v>30</v>
      </c>
      <c r="K179" s="2" t="str">
        <f>VLOOKUP(D179,'8_取引マスタ'!$A$3:$G$91,2,FALSE)</f>
        <v>リストアップロード</v>
      </c>
      <c r="M179" s="32" t="s">
        <v>208</v>
      </c>
      <c r="N179" s="33" t="s">
        <v>76</v>
      </c>
      <c r="O179" s="33" t="s">
        <v>206</v>
      </c>
      <c r="P179" s="33" t="str">
        <f t="shared" si="27"/>
        <v>177 , 'エラーCSV' , 'アップロード画面' , 30</v>
      </c>
      <c r="Q179" s="34" t="s">
        <v>207</v>
      </c>
      <c r="S179" s="1" t="b">
        <f t="shared" si="36"/>
        <v>0</v>
      </c>
      <c r="T179" s="1" t="b">
        <f t="shared" si="37"/>
        <v>0</v>
      </c>
      <c r="U179" s="1" t="b">
        <f t="shared" si="38"/>
        <v>0</v>
      </c>
      <c r="V179" s="1" t="b">
        <f t="shared" si="39"/>
        <v>0</v>
      </c>
      <c r="X179" s="1"/>
      <c r="Y179" s="1"/>
      <c r="Z179" s="1"/>
      <c r="AA179" s="1"/>
    </row>
    <row r="180" spans="1:27">
      <c r="A180" s="70">
        <v>178</v>
      </c>
      <c r="B180" s="70" t="s">
        <v>839</v>
      </c>
      <c r="C180" s="70" t="s">
        <v>835</v>
      </c>
      <c r="D180" s="70">
        <v>30</v>
      </c>
      <c r="E180" s="160" t="s">
        <v>1132</v>
      </c>
      <c r="F180" s="160" t="s">
        <v>15</v>
      </c>
      <c r="G180" s="70"/>
      <c r="H180" s="70"/>
      <c r="I180" s="70"/>
      <c r="J180" s="70"/>
      <c r="K180" s="161" t="str">
        <f>VLOOKUP(D180,'8_取引マスタ'!$A$3:$G$91,2,FALSE)</f>
        <v>リストアップロード</v>
      </c>
      <c r="L180" s="161" t="s">
        <v>1123</v>
      </c>
      <c r="M180" s="32" t="s">
        <v>208</v>
      </c>
      <c r="N180" s="33" t="s">
        <v>76</v>
      </c>
      <c r="O180" s="33" t="s">
        <v>206</v>
      </c>
      <c r="P180" s="33" t="str">
        <f t="shared" si="27"/>
        <v xml:space="preserve"> , '' , '' , </v>
      </c>
      <c r="Q180" s="34" t="s">
        <v>207</v>
      </c>
      <c r="S180" s="1" t="str">
        <f t="shared" ref="S180:S182" si="40">IF(G180="","",EXACT(G180,X180))</f>
        <v/>
      </c>
      <c r="T180" s="1" t="str">
        <f t="shared" ref="T180:T182" si="41">IF(H180="","",EXACT(H180,Y180))</f>
        <v/>
      </c>
      <c r="U180" s="1" t="str">
        <f t="shared" ref="U180:U182" si="42">IF(I180="","",EXACT(I180,Z180))</f>
        <v/>
      </c>
      <c r="V180" s="1" t="str">
        <f t="shared" ref="V180:V182" si="43">IF(J180="","",EXACT(J180,AA180))</f>
        <v/>
      </c>
      <c r="X180" s="1"/>
      <c r="Y180" s="1"/>
      <c r="Z180" s="1"/>
      <c r="AA180" s="1"/>
    </row>
    <row r="181" spans="1:27">
      <c r="A181" s="60">
        <v>179</v>
      </c>
      <c r="B181" s="60" t="s">
        <v>838</v>
      </c>
      <c r="C181" s="60" t="s">
        <v>965</v>
      </c>
      <c r="D181" s="60">
        <v>37</v>
      </c>
      <c r="E181" s="145" t="s">
        <v>1068</v>
      </c>
      <c r="F181" s="145" t="s">
        <v>15</v>
      </c>
      <c r="G181" s="60">
        <v>179</v>
      </c>
      <c r="H181" s="60" t="s">
        <v>838</v>
      </c>
      <c r="I181" s="60" t="s">
        <v>965</v>
      </c>
      <c r="J181" s="60">
        <v>37</v>
      </c>
      <c r="K181" s="2" t="str">
        <f>VLOOKUP(D181,'8_取引マスタ'!$A$3:$G$91,2,FALSE)</f>
        <v>運用ファイルアップロード</v>
      </c>
      <c r="M181" s="32" t="s">
        <v>208</v>
      </c>
      <c r="N181" s="33" t="s">
        <v>76</v>
      </c>
      <c r="O181" s="33" t="s">
        <v>206</v>
      </c>
      <c r="P181" s="33" t="str">
        <f t="shared" si="27"/>
        <v>179 , 'アップロード' , '運用ファイルアップロード画面' , 37</v>
      </c>
      <c r="Q181" s="34" t="s">
        <v>207</v>
      </c>
      <c r="S181" s="1" t="b">
        <f t="shared" ref="S181" si="44">IF(G181="","",EXACT(G181,X181))</f>
        <v>0</v>
      </c>
      <c r="T181" s="1" t="b">
        <f t="shared" ref="T181" si="45">IF(H181="","",EXACT(H181,Y181))</f>
        <v>0</v>
      </c>
      <c r="U181" s="1" t="b">
        <f t="shared" ref="U181" si="46">IF(I181="","",EXACT(I181,Z181))</f>
        <v>0</v>
      </c>
      <c r="V181" s="1" t="b">
        <f t="shared" ref="V181" si="47">IF(J181="","",EXACT(J181,AA181))</f>
        <v>0</v>
      </c>
      <c r="X181" s="1"/>
      <c r="Y181" s="1"/>
      <c r="Z181" s="1"/>
      <c r="AA181" s="1"/>
    </row>
    <row r="182" spans="1:27">
      <c r="A182" s="60">
        <v>180</v>
      </c>
      <c r="B182" s="60" t="s">
        <v>1040</v>
      </c>
      <c r="C182" s="60" t="s">
        <v>583</v>
      </c>
      <c r="D182" s="60">
        <v>2</v>
      </c>
      <c r="E182" s="145" t="s">
        <v>1068</v>
      </c>
      <c r="F182" s="145" t="s">
        <v>15</v>
      </c>
      <c r="G182" s="60">
        <v>180</v>
      </c>
      <c r="H182" s="60" t="s">
        <v>1040</v>
      </c>
      <c r="I182" s="60" t="s">
        <v>583</v>
      </c>
      <c r="J182" s="60">
        <v>2</v>
      </c>
      <c r="K182" s="2" t="str">
        <f>VLOOKUP(D182,'8_取引マスタ'!$A$3:$G$91,2,FALSE)</f>
        <v>メニュー</v>
      </c>
      <c r="M182" s="32" t="s">
        <v>208</v>
      </c>
      <c r="N182" s="33" t="s">
        <v>76</v>
      </c>
      <c r="O182" s="33" t="s">
        <v>206</v>
      </c>
      <c r="P182" s="33" t="str">
        <f t="shared" si="27"/>
        <v>180 , '運用ファイルアップロード' , 'メニュー画面' , 2</v>
      </c>
      <c r="Q182" s="34" t="s">
        <v>207</v>
      </c>
      <c r="S182" s="1" t="b">
        <f t="shared" si="40"/>
        <v>0</v>
      </c>
      <c r="T182" s="1" t="b">
        <f t="shared" si="41"/>
        <v>0</v>
      </c>
      <c r="U182" s="1" t="b">
        <f t="shared" si="42"/>
        <v>0</v>
      </c>
      <c r="V182" s="1" t="b">
        <f t="shared" si="43"/>
        <v>0</v>
      </c>
      <c r="X182" s="1"/>
      <c r="Y182" s="1"/>
      <c r="Z182" s="1"/>
      <c r="AA182" s="1"/>
    </row>
  </sheetData>
  <autoFilter ref="A2:AF182" xr:uid="{00000000-0001-0000-0A00-000000000000}"/>
  <customSheetViews>
    <customSheetView guid="{41A6F6ED-3982-4919-BC9A-6F2592FC85B2}" scale="85" showPageBreaks="1" printArea="1" view="pageBreakPreview" topLeftCell="A64">
      <selection activeCell="E93" sqref="E9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topLeftCell="A64">
      <selection activeCell="E93" sqref="E93"/>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M1:Q1"/>
    <mergeCell ref="G1:J1"/>
    <mergeCell ref="A1:D1"/>
  </mergeCells>
  <phoneticPr fontId="3"/>
  <conditionalFormatting sqref="A1">
    <cfRule type="cellIs" dxfId="92" priority="1" stopIfTrue="1" operator="equal">
      <formula>"-設定しない-"</formula>
    </cfRule>
    <cfRule type="cellIs" dxfId="91" priority="2" stopIfTrue="1" operator="equal">
      <formula>"-ユーザ毎に設定が有効になる項目の為省略-"</formula>
    </cfRule>
    <cfRule type="cellIs" dxfId="90" priority="3" stopIfTrue="1" operator="equal">
      <formula>"□"</formula>
    </cfRule>
  </conditionalFormatting>
  <hyperlinks>
    <hyperlink ref="F1" location="テーブル一覧!A1" display="一覧へ" xr:uid="{8A7DA0E8-D215-4B9D-AAC1-28652AF48789}"/>
  </hyperlinks>
  <pageMargins left="0.75" right="0.75" top="1" bottom="1" header="0.5" footer="0.5"/>
  <pageSetup paperSize="8" scale="55"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0" max="1048575" man="1"/>
    <brk id="17" max="1048575" man="1"/>
  </colBreaks>
  <drawing r:id="rId4"/>
  <legacyDrawing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filterMode="1"/>
  <dimension ref="A1:X123"/>
  <sheetViews>
    <sheetView view="pageBreakPreview" topLeftCell="E1" zoomScaleNormal="85" zoomScaleSheetLayoutView="100" workbookViewId="0">
      <pane ySplit="2" topLeftCell="A57" activePane="bottomLeft" state="frozen"/>
      <selection sqref="A1:E1"/>
      <selection pane="bottomLeft" activeCell="J72" sqref="J72:J75"/>
    </sheetView>
  </sheetViews>
  <sheetFormatPr defaultColWidth="9.140625" defaultRowHeight="12"/>
  <cols>
    <col min="1" max="1" width="14.140625" style="194" bestFit="1" customWidth="1"/>
    <col min="2" max="2" width="8.5703125" style="194" bestFit="1" customWidth="1"/>
    <col min="3" max="3" width="46" style="194" customWidth="1"/>
    <col min="4" max="5" width="14.7109375" style="194" bestFit="1" customWidth="1"/>
    <col min="6" max="6" width="14.140625" style="194" bestFit="1" customWidth="1"/>
    <col min="7" max="7" width="8.5703125" style="194" bestFit="1" customWidth="1"/>
    <col min="8" max="8" width="42.85546875" style="194" customWidth="1"/>
    <col min="9" max="9" width="16" style="194" customWidth="1"/>
    <col min="10" max="10" width="12.42578125" style="194" customWidth="1"/>
    <col min="11" max="11" width="30.28515625" style="194" bestFit="1" customWidth="1"/>
    <col min="12" max="12" width="12.5703125" style="194" bestFit="1" customWidth="1"/>
    <col min="13" max="13" width="15" style="194" bestFit="1" customWidth="1"/>
    <col min="14" max="14" width="8.85546875" style="194" bestFit="1" customWidth="1"/>
    <col min="15" max="15" width="56.140625" style="194" bestFit="1" customWidth="1"/>
    <col min="16" max="16" width="5.42578125" style="194" bestFit="1" customWidth="1"/>
    <col min="17" max="17" width="9.140625" style="194"/>
    <col min="18" max="18" width="13.85546875" style="194" bestFit="1" customWidth="1"/>
    <col min="19" max="19" width="8.140625" style="194" bestFit="1" customWidth="1"/>
    <col min="20" max="20" width="17.42578125" style="194" bestFit="1" customWidth="1"/>
    <col min="21" max="23" width="9.140625" style="194"/>
    <col min="24" max="24" width="36.42578125" style="194" customWidth="1"/>
    <col min="25" max="16384" width="9.140625" style="194"/>
  </cols>
  <sheetData>
    <row r="1" spans="1:24" ht="13.5">
      <c r="A1" s="368" t="s">
        <v>0</v>
      </c>
      <c r="B1" s="369"/>
      <c r="C1" s="370"/>
      <c r="D1" s="246"/>
      <c r="E1" s="193" t="s">
        <v>1138</v>
      </c>
      <c r="F1" s="365" t="str">
        <f>'[1]1_プロファイルマスタ'!$H$1</f>
        <v>横浜銀行様用出荷設定</v>
      </c>
      <c r="G1" s="366"/>
      <c r="H1" s="367"/>
      <c r="I1" s="194" t="s">
        <v>1112</v>
      </c>
      <c r="J1" s="194" t="s">
        <v>834</v>
      </c>
      <c r="L1" s="364" t="s">
        <v>205</v>
      </c>
      <c r="M1" s="364"/>
      <c r="N1" s="364"/>
      <c r="O1" s="364"/>
      <c r="P1" s="364"/>
      <c r="V1" s="197"/>
    </row>
    <row r="2" spans="1:24">
      <c r="A2" s="198" t="s">
        <v>142</v>
      </c>
      <c r="B2" s="198" t="s">
        <v>129</v>
      </c>
      <c r="C2" s="198" t="s">
        <v>130</v>
      </c>
      <c r="D2" s="199" t="s">
        <v>1131</v>
      </c>
      <c r="E2" s="199" t="s">
        <v>813</v>
      </c>
      <c r="F2" s="198" t="s">
        <v>142</v>
      </c>
      <c r="G2" s="198" t="s">
        <v>129</v>
      </c>
      <c r="H2" s="198" t="s">
        <v>130</v>
      </c>
      <c r="J2" s="194" t="s">
        <v>815</v>
      </c>
      <c r="K2" s="194" t="s">
        <v>1122</v>
      </c>
      <c r="L2" s="195" t="s">
        <v>814</v>
      </c>
      <c r="M2" s="195" t="s">
        <v>814</v>
      </c>
      <c r="N2" s="195" t="s">
        <v>814</v>
      </c>
      <c r="O2" s="195" t="s">
        <v>815</v>
      </c>
      <c r="P2" s="195" t="s">
        <v>814</v>
      </c>
      <c r="R2" s="218" t="s">
        <v>142</v>
      </c>
      <c r="S2" s="218" t="s">
        <v>129</v>
      </c>
      <c r="T2" s="218" t="s">
        <v>130</v>
      </c>
      <c r="V2" s="200"/>
      <c r="W2" s="200"/>
      <c r="X2" s="200"/>
    </row>
    <row r="3" spans="1:24">
      <c r="A3" s="201">
        <v>1</v>
      </c>
      <c r="B3" s="247">
        <v>4</v>
      </c>
      <c r="C3" s="248" t="s">
        <v>131</v>
      </c>
      <c r="D3" s="205" t="s">
        <v>1068</v>
      </c>
      <c r="E3" s="205" t="s">
        <v>15</v>
      </c>
      <c r="F3" s="248">
        <v>1</v>
      </c>
      <c r="G3" s="249">
        <v>4</v>
      </c>
      <c r="H3" s="248" t="s">
        <v>131</v>
      </c>
      <c r="I3" s="194" t="s">
        <v>1113</v>
      </c>
      <c r="J3" s="194" t="str">
        <f>VLOOKUP(G3,'[1]8_取引マスタ'!$A$3:$G$91,2,FALSE)</f>
        <v>パスワード変更</v>
      </c>
      <c r="L3" s="206" t="s">
        <v>208</v>
      </c>
      <c r="M3" s="207" t="s">
        <v>840</v>
      </c>
      <c r="N3" s="207" t="s">
        <v>206</v>
      </c>
      <c r="O3" s="207" t="str">
        <f>F3&amp;" , "&amp;G3&amp;" , "&amp;"'"&amp;H3&amp;"'"</f>
        <v>1 , 4 , 'パスワード変更'</v>
      </c>
      <c r="P3" s="208" t="s">
        <v>207</v>
      </c>
      <c r="R3" s="209" t="b">
        <f t="shared" ref="R3:T37" si="0">IF(F3="","",EXACT(F3,V3))</f>
        <v>0</v>
      </c>
      <c r="S3" s="209" t="b">
        <f t="shared" si="0"/>
        <v>0</v>
      </c>
      <c r="T3" s="209" t="b">
        <f t="shared" si="0"/>
        <v>0</v>
      </c>
      <c r="V3" s="200"/>
      <c r="W3" s="200"/>
      <c r="X3" s="200"/>
    </row>
    <row r="4" spans="1:24">
      <c r="A4" s="201">
        <v>2</v>
      </c>
      <c r="B4" s="247">
        <v>5</v>
      </c>
      <c r="C4" s="248" t="s">
        <v>132</v>
      </c>
      <c r="D4" s="205" t="s">
        <v>1068</v>
      </c>
      <c r="E4" s="205" t="s">
        <v>15</v>
      </c>
      <c r="F4" s="248">
        <v>2</v>
      </c>
      <c r="G4" s="249">
        <v>5</v>
      </c>
      <c r="H4" s="248" t="s">
        <v>132</v>
      </c>
      <c r="I4" s="194" t="s">
        <v>1113</v>
      </c>
      <c r="J4" s="194" t="str">
        <f>VLOOKUP(G4,'[1]8_取引マスタ'!$A$3:$G$91,2,FALSE)</f>
        <v>ユーザ管理</v>
      </c>
      <c r="L4" s="206" t="s">
        <v>208</v>
      </c>
      <c r="M4" s="207" t="s">
        <v>840</v>
      </c>
      <c r="N4" s="207" t="s">
        <v>206</v>
      </c>
      <c r="O4" s="207" t="str">
        <f>F4&amp;" , "&amp;G4&amp;" , "&amp;"'"&amp;H4&amp;"'"</f>
        <v>2 , 5 , 'ユーザ管理'</v>
      </c>
      <c r="P4" s="208" t="s">
        <v>207</v>
      </c>
      <c r="R4" s="209" t="b">
        <f t="shared" si="0"/>
        <v>0</v>
      </c>
      <c r="S4" s="209" t="b">
        <f t="shared" si="0"/>
        <v>0</v>
      </c>
      <c r="T4" s="209" t="b">
        <f t="shared" si="0"/>
        <v>0</v>
      </c>
      <c r="V4" s="200"/>
      <c r="W4" s="200"/>
      <c r="X4" s="200"/>
    </row>
    <row r="5" spans="1:24">
      <c r="A5" s="201">
        <v>3</v>
      </c>
      <c r="B5" s="247">
        <v>6</v>
      </c>
      <c r="C5" s="248" t="s">
        <v>133</v>
      </c>
      <c r="D5" s="205" t="s">
        <v>1068</v>
      </c>
      <c r="E5" s="205" t="s">
        <v>15</v>
      </c>
      <c r="F5" s="248">
        <v>3</v>
      </c>
      <c r="G5" s="249">
        <v>6</v>
      </c>
      <c r="H5" s="248" t="s">
        <v>133</v>
      </c>
      <c r="I5" s="194" t="s">
        <v>1113</v>
      </c>
      <c r="J5" s="194" t="str">
        <f>VLOOKUP(G5,'[1]8_取引マスタ'!$A$3:$G$91,2,FALSE)</f>
        <v>本人確認</v>
      </c>
      <c r="L5" s="206" t="s">
        <v>208</v>
      </c>
      <c r="M5" s="207" t="s">
        <v>840</v>
      </c>
      <c r="N5" s="207" t="s">
        <v>206</v>
      </c>
      <c r="O5" s="207" t="str">
        <f t="shared" ref="O5:O62" si="1">F5&amp;" , "&amp;G5&amp;" , "&amp;"'"&amp;H5&amp;"'"</f>
        <v>3 , 6 , '本人確認'</v>
      </c>
      <c r="P5" s="208" t="s">
        <v>207</v>
      </c>
      <c r="R5" s="209" t="b">
        <f t="shared" si="0"/>
        <v>0</v>
      </c>
      <c r="S5" s="209" t="b">
        <f t="shared" si="0"/>
        <v>0</v>
      </c>
      <c r="T5" s="209" t="b">
        <f t="shared" si="0"/>
        <v>0</v>
      </c>
      <c r="V5" s="200"/>
      <c r="W5" s="200"/>
      <c r="X5" s="200"/>
    </row>
    <row r="6" spans="1:24">
      <c r="A6" s="201">
        <v>4</v>
      </c>
      <c r="B6" s="247">
        <v>6</v>
      </c>
      <c r="C6" s="248" t="s">
        <v>134</v>
      </c>
      <c r="D6" s="205" t="s">
        <v>1068</v>
      </c>
      <c r="E6" s="205" t="s">
        <v>15</v>
      </c>
      <c r="F6" s="248">
        <v>4</v>
      </c>
      <c r="G6" s="249">
        <v>6</v>
      </c>
      <c r="H6" s="248" t="s">
        <v>134</v>
      </c>
      <c r="I6" s="194" t="s">
        <v>1114</v>
      </c>
      <c r="J6" s="194" t="str">
        <f>VLOOKUP(G6,'[1]8_取引マスタ'!$A$3:$G$91,2,FALSE)</f>
        <v>本人確認</v>
      </c>
      <c r="K6" s="194" t="s">
        <v>1139</v>
      </c>
      <c r="L6" s="206" t="s">
        <v>208</v>
      </c>
      <c r="M6" s="207" t="s">
        <v>840</v>
      </c>
      <c r="N6" s="207" t="s">
        <v>206</v>
      </c>
      <c r="O6" s="207" t="str">
        <f t="shared" si="1"/>
        <v>4 , 6 , '本人確認機密'</v>
      </c>
      <c r="P6" s="208" t="s">
        <v>207</v>
      </c>
      <c r="R6" s="209" t="b">
        <f t="shared" si="0"/>
        <v>0</v>
      </c>
      <c r="S6" s="209" t="b">
        <f t="shared" si="0"/>
        <v>0</v>
      </c>
      <c r="T6" s="209" t="b">
        <f t="shared" si="0"/>
        <v>0</v>
      </c>
      <c r="V6" s="200"/>
      <c r="W6" s="200"/>
      <c r="X6" s="200"/>
    </row>
    <row r="7" spans="1:24">
      <c r="A7" s="201">
        <v>5</v>
      </c>
      <c r="B7" s="247">
        <v>7</v>
      </c>
      <c r="C7" s="248" t="s">
        <v>190</v>
      </c>
      <c r="D7" s="205" t="s">
        <v>1068</v>
      </c>
      <c r="E7" s="205" t="s">
        <v>15</v>
      </c>
      <c r="F7" s="248">
        <v>5</v>
      </c>
      <c r="G7" s="249">
        <v>7</v>
      </c>
      <c r="H7" s="248" t="s">
        <v>190</v>
      </c>
      <c r="I7" s="194" t="s">
        <v>1113</v>
      </c>
      <c r="J7" s="194" t="str">
        <f>VLOOKUP(G7,'[1]8_取引マスタ'!$A$3:$G$91,2,FALSE)</f>
        <v>本人確認仕掛照会</v>
      </c>
      <c r="L7" s="206" t="s">
        <v>208</v>
      </c>
      <c r="M7" s="207" t="s">
        <v>840</v>
      </c>
      <c r="N7" s="207" t="s">
        <v>206</v>
      </c>
      <c r="O7" s="207" t="str">
        <f t="shared" si="1"/>
        <v>5 , 7 , '本人確認仕掛照会'</v>
      </c>
      <c r="P7" s="208" t="s">
        <v>207</v>
      </c>
      <c r="R7" s="209" t="b">
        <f t="shared" si="0"/>
        <v>0</v>
      </c>
      <c r="S7" s="209" t="b">
        <f t="shared" si="0"/>
        <v>0</v>
      </c>
      <c r="T7" s="209" t="b">
        <f t="shared" si="0"/>
        <v>0</v>
      </c>
      <c r="V7" s="200"/>
      <c r="W7" s="200"/>
      <c r="X7" s="200"/>
    </row>
    <row r="8" spans="1:24">
      <c r="A8" s="201">
        <v>6</v>
      </c>
      <c r="B8" s="247">
        <v>7</v>
      </c>
      <c r="C8" s="248" t="s">
        <v>135</v>
      </c>
      <c r="D8" s="205" t="s">
        <v>1068</v>
      </c>
      <c r="E8" s="205" t="s">
        <v>15</v>
      </c>
      <c r="F8" s="248">
        <v>6</v>
      </c>
      <c r="G8" s="249">
        <v>7</v>
      </c>
      <c r="H8" s="248" t="s">
        <v>135</v>
      </c>
      <c r="I8" s="194" t="s">
        <v>1114</v>
      </c>
      <c r="J8" s="194" t="str">
        <f>VLOOKUP(G8,'[1]8_取引マスタ'!$A$3:$G$91,2,FALSE)</f>
        <v>本人確認仕掛照会</v>
      </c>
      <c r="K8" s="194" t="s">
        <v>1139</v>
      </c>
      <c r="L8" s="206" t="s">
        <v>208</v>
      </c>
      <c r="M8" s="207" t="s">
        <v>840</v>
      </c>
      <c r="N8" s="207" t="s">
        <v>206</v>
      </c>
      <c r="O8" s="207" t="str">
        <f t="shared" si="1"/>
        <v>6 , 7 , '本人確認仕掛照会機密'</v>
      </c>
      <c r="P8" s="208" t="s">
        <v>207</v>
      </c>
      <c r="R8" s="209" t="b">
        <f t="shared" si="0"/>
        <v>0</v>
      </c>
      <c r="S8" s="209" t="b">
        <f t="shared" si="0"/>
        <v>0</v>
      </c>
      <c r="T8" s="209" t="b">
        <f t="shared" si="0"/>
        <v>0</v>
      </c>
      <c r="V8" s="200"/>
      <c r="W8" s="200"/>
      <c r="X8" s="200"/>
    </row>
    <row r="9" spans="1:24">
      <c r="A9" s="201">
        <v>7</v>
      </c>
      <c r="B9" s="247">
        <v>8</v>
      </c>
      <c r="C9" s="248" t="s">
        <v>191</v>
      </c>
      <c r="D9" s="205" t="s">
        <v>1068</v>
      </c>
      <c r="E9" s="205" t="s">
        <v>15</v>
      </c>
      <c r="F9" s="248">
        <v>7</v>
      </c>
      <c r="G9" s="249">
        <v>8</v>
      </c>
      <c r="H9" s="248" t="s">
        <v>191</v>
      </c>
      <c r="I9" s="194" t="s">
        <v>1113</v>
      </c>
      <c r="J9" s="194" t="str">
        <f>VLOOKUP(G9,'[1]8_取引マスタ'!$A$3:$G$91,2,FALSE)</f>
        <v>判定履歴照会</v>
      </c>
      <c r="L9" s="206" t="s">
        <v>208</v>
      </c>
      <c r="M9" s="207" t="s">
        <v>840</v>
      </c>
      <c r="N9" s="207" t="s">
        <v>206</v>
      </c>
      <c r="O9" s="207" t="str">
        <f t="shared" si="1"/>
        <v>7 , 8 , '判定履歴照会'</v>
      </c>
      <c r="P9" s="208" t="s">
        <v>207</v>
      </c>
      <c r="R9" s="209" t="b">
        <f t="shared" si="0"/>
        <v>0</v>
      </c>
      <c r="S9" s="209" t="b">
        <f t="shared" si="0"/>
        <v>0</v>
      </c>
      <c r="T9" s="209" t="b">
        <f t="shared" si="0"/>
        <v>0</v>
      </c>
      <c r="V9" s="200"/>
      <c r="W9" s="200"/>
      <c r="X9" s="200"/>
    </row>
    <row r="10" spans="1:24">
      <c r="A10" s="201">
        <v>8</v>
      </c>
      <c r="B10" s="247">
        <v>8</v>
      </c>
      <c r="C10" s="248" t="s">
        <v>136</v>
      </c>
      <c r="D10" s="205" t="s">
        <v>1068</v>
      </c>
      <c r="E10" s="205" t="s">
        <v>15</v>
      </c>
      <c r="F10" s="248">
        <v>8</v>
      </c>
      <c r="G10" s="249">
        <v>8</v>
      </c>
      <c r="H10" s="248" t="s">
        <v>136</v>
      </c>
      <c r="I10" s="194" t="s">
        <v>1114</v>
      </c>
      <c r="J10" s="194" t="str">
        <f>VLOOKUP(G10,'[1]8_取引マスタ'!$A$3:$G$91,2,FALSE)</f>
        <v>判定履歴照会</v>
      </c>
      <c r="K10" s="194" t="s">
        <v>1139</v>
      </c>
      <c r="L10" s="206" t="s">
        <v>208</v>
      </c>
      <c r="M10" s="207" t="s">
        <v>840</v>
      </c>
      <c r="N10" s="207" t="s">
        <v>206</v>
      </c>
      <c r="O10" s="207" t="str">
        <f t="shared" si="1"/>
        <v>8 , 8 , '判定履歴照会機密'</v>
      </c>
      <c r="P10" s="208" t="s">
        <v>207</v>
      </c>
      <c r="R10" s="209" t="b">
        <f t="shared" si="0"/>
        <v>0</v>
      </c>
      <c r="S10" s="209" t="b">
        <f t="shared" si="0"/>
        <v>0</v>
      </c>
      <c r="T10" s="209" t="b">
        <f t="shared" si="0"/>
        <v>0</v>
      </c>
      <c r="V10" s="200"/>
      <c r="W10" s="200"/>
      <c r="X10" s="200"/>
    </row>
    <row r="11" spans="1:24">
      <c r="A11" s="248">
        <v>9</v>
      </c>
      <c r="B11" s="249">
        <v>8</v>
      </c>
      <c r="C11" s="248" t="s">
        <v>137</v>
      </c>
      <c r="D11" s="205" t="s">
        <v>1068</v>
      </c>
      <c r="E11" s="205" t="s">
        <v>15</v>
      </c>
      <c r="F11" s="248">
        <v>9</v>
      </c>
      <c r="G11" s="249">
        <v>8</v>
      </c>
      <c r="H11" s="248" t="s">
        <v>137</v>
      </c>
      <c r="I11" s="194" t="s">
        <v>1114</v>
      </c>
      <c r="J11" s="194" t="str">
        <f>VLOOKUP(G11,'[1]8_取引マスタ'!$A$3:$G$91,2,FALSE)</f>
        <v>判定履歴照会</v>
      </c>
      <c r="L11" s="206" t="s">
        <v>208</v>
      </c>
      <c r="M11" s="207" t="s">
        <v>840</v>
      </c>
      <c r="N11" s="207" t="s">
        <v>206</v>
      </c>
      <c r="O11" s="207" t="str">
        <f t="shared" si="1"/>
        <v>9 , 8 , '判定履歴照会全拠点'</v>
      </c>
      <c r="P11" s="208" t="s">
        <v>207</v>
      </c>
      <c r="R11" s="209" t="b">
        <f t="shared" si="0"/>
        <v>0</v>
      </c>
      <c r="S11" s="209" t="b">
        <f t="shared" si="0"/>
        <v>0</v>
      </c>
      <c r="T11" s="209" t="b">
        <f t="shared" si="0"/>
        <v>0</v>
      </c>
      <c r="V11" s="200"/>
      <c r="W11" s="200"/>
      <c r="X11" s="200"/>
    </row>
    <row r="12" spans="1:24">
      <c r="A12" s="248">
        <v>10</v>
      </c>
      <c r="B12" s="249">
        <v>9</v>
      </c>
      <c r="C12" s="248" t="s">
        <v>71</v>
      </c>
      <c r="D12" s="205" t="s">
        <v>1068</v>
      </c>
      <c r="E12" s="205" t="s">
        <v>15</v>
      </c>
      <c r="F12" s="248">
        <v>10</v>
      </c>
      <c r="G12" s="249">
        <v>9</v>
      </c>
      <c r="H12" s="248" t="s">
        <v>71</v>
      </c>
      <c r="I12" s="194" t="s">
        <v>1113</v>
      </c>
      <c r="J12" s="194" t="str">
        <f>VLOOKUP(G12,'[1]8_取引マスタ'!$A$3:$G$91,2,FALSE)</f>
        <v>操作ログ照会</v>
      </c>
      <c r="L12" s="206" t="s">
        <v>208</v>
      </c>
      <c r="M12" s="207" t="s">
        <v>840</v>
      </c>
      <c r="N12" s="207" t="s">
        <v>206</v>
      </c>
      <c r="O12" s="207" t="str">
        <f t="shared" si="1"/>
        <v>10 , 9 , '操作ログ照会'</v>
      </c>
      <c r="P12" s="208" t="s">
        <v>207</v>
      </c>
      <c r="R12" s="209" t="b">
        <f t="shared" si="0"/>
        <v>0</v>
      </c>
      <c r="S12" s="209" t="b">
        <f t="shared" si="0"/>
        <v>0</v>
      </c>
      <c r="T12" s="209" t="b">
        <f t="shared" si="0"/>
        <v>0</v>
      </c>
      <c r="V12" s="200"/>
      <c r="W12" s="200"/>
      <c r="X12" s="200"/>
    </row>
    <row r="13" spans="1:24">
      <c r="A13" s="248">
        <v>11</v>
      </c>
      <c r="B13" s="249">
        <v>10</v>
      </c>
      <c r="C13" s="248" t="s">
        <v>72</v>
      </c>
      <c r="D13" s="205" t="s">
        <v>1068</v>
      </c>
      <c r="E13" s="205" t="s">
        <v>15</v>
      </c>
      <c r="F13" s="248">
        <v>11</v>
      </c>
      <c r="G13" s="249">
        <v>10</v>
      </c>
      <c r="H13" s="248" t="s">
        <v>72</v>
      </c>
      <c r="I13" s="194" t="s">
        <v>1113</v>
      </c>
      <c r="J13" s="194" t="str">
        <f>VLOOKUP(G13,'[1]8_取引マスタ'!$A$3:$G$91,2,FALSE)</f>
        <v>未判定照会</v>
      </c>
      <c r="L13" s="206" t="s">
        <v>208</v>
      </c>
      <c r="M13" s="207" t="s">
        <v>840</v>
      </c>
      <c r="N13" s="207" t="s">
        <v>206</v>
      </c>
      <c r="O13" s="207" t="str">
        <f t="shared" si="1"/>
        <v>11 , 10 , '未判定照会'</v>
      </c>
      <c r="P13" s="208" t="s">
        <v>207</v>
      </c>
      <c r="R13" s="209" t="b">
        <f t="shared" si="0"/>
        <v>0</v>
      </c>
      <c r="S13" s="209" t="b">
        <f t="shared" si="0"/>
        <v>0</v>
      </c>
      <c r="T13" s="209" t="b">
        <f t="shared" si="0"/>
        <v>0</v>
      </c>
      <c r="V13" s="200"/>
      <c r="W13" s="200"/>
      <c r="X13" s="200"/>
    </row>
    <row r="14" spans="1:24">
      <c r="A14" s="248">
        <v>12</v>
      </c>
      <c r="B14" s="249">
        <v>10</v>
      </c>
      <c r="C14" s="248" t="s">
        <v>138</v>
      </c>
      <c r="D14" s="205" t="s">
        <v>1068</v>
      </c>
      <c r="E14" s="205" t="s">
        <v>15</v>
      </c>
      <c r="F14" s="248">
        <v>12</v>
      </c>
      <c r="G14" s="249">
        <v>10</v>
      </c>
      <c r="H14" s="248" t="s">
        <v>138</v>
      </c>
      <c r="I14" s="194" t="s">
        <v>1114</v>
      </c>
      <c r="J14" s="194" t="str">
        <f>VLOOKUP(G14,'[1]8_取引マスタ'!$A$3:$G$91,2,FALSE)</f>
        <v>未判定照会</v>
      </c>
      <c r="K14" s="194" t="s">
        <v>1139</v>
      </c>
      <c r="L14" s="206" t="s">
        <v>208</v>
      </c>
      <c r="M14" s="207" t="s">
        <v>840</v>
      </c>
      <c r="N14" s="207" t="s">
        <v>206</v>
      </c>
      <c r="O14" s="207" t="str">
        <f t="shared" si="1"/>
        <v>12 , 10 , '未判定照会機密'</v>
      </c>
      <c r="P14" s="208" t="s">
        <v>207</v>
      </c>
      <c r="R14" s="209" t="b">
        <f t="shared" si="0"/>
        <v>0</v>
      </c>
      <c r="S14" s="209" t="b">
        <f t="shared" si="0"/>
        <v>0</v>
      </c>
      <c r="T14" s="209" t="b">
        <f t="shared" si="0"/>
        <v>0</v>
      </c>
      <c r="V14" s="200"/>
      <c r="W14" s="200"/>
      <c r="X14" s="200"/>
    </row>
    <row r="15" spans="1:24">
      <c r="A15" s="248">
        <v>13</v>
      </c>
      <c r="B15" s="249">
        <v>11</v>
      </c>
      <c r="C15" s="248" t="s">
        <v>73</v>
      </c>
      <c r="D15" s="205" t="s">
        <v>1068</v>
      </c>
      <c r="E15" s="205" t="s">
        <v>15</v>
      </c>
      <c r="F15" s="248">
        <v>13</v>
      </c>
      <c r="G15" s="249">
        <v>11</v>
      </c>
      <c r="H15" s="248" t="s">
        <v>73</v>
      </c>
      <c r="I15" s="194" t="s">
        <v>1113</v>
      </c>
      <c r="J15" s="194" t="str">
        <f>VLOOKUP(G15,'[1]8_取引マスタ'!$A$3:$G$91,2,FALSE)</f>
        <v>判定済照会</v>
      </c>
      <c r="L15" s="206" t="s">
        <v>208</v>
      </c>
      <c r="M15" s="207" t="s">
        <v>840</v>
      </c>
      <c r="N15" s="207" t="s">
        <v>206</v>
      </c>
      <c r="O15" s="207" t="str">
        <f t="shared" si="1"/>
        <v>13 , 11 , '判定済照会'</v>
      </c>
      <c r="P15" s="208" t="s">
        <v>207</v>
      </c>
      <c r="R15" s="209" t="b">
        <f t="shared" si="0"/>
        <v>0</v>
      </c>
      <c r="S15" s="209" t="b">
        <f t="shared" si="0"/>
        <v>0</v>
      </c>
      <c r="T15" s="209" t="b">
        <f t="shared" si="0"/>
        <v>0</v>
      </c>
      <c r="V15" s="200"/>
      <c r="W15" s="200"/>
      <c r="X15" s="200"/>
    </row>
    <row r="16" spans="1:24">
      <c r="A16" s="248">
        <v>14</v>
      </c>
      <c r="B16" s="249">
        <v>11</v>
      </c>
      <c r="C16" s="248" t="s">
        <v>139</v>
      </c>
      <c r="D16" s="205" t="s">
        <v>1068</v>
      </c>
      <c r="E16" s="205" t="s">
        <v>15</v>
      </c>
      <c r="F16" s="248">
        <v>14</v>
      </c>
      <c r="G16" s="249">
        <v>11</v>
      </c>
      <c r="H16" s="248" t="s">
        <v>139</v>
      </c>
      <c r="I16" s="194" t="s">
        <v>1114</v>
      </c>
      <c r="J16" s="194" t="str">
        <f>VLOOKUP(G16,'[1]8_取引マスタ'!$A$3:$G$91,2,FALSE)</f>
        <v>判定済照会</v>
      </c>
      <c r="K16" s="194" t="s">
        <v>1139</v>
      </c>
      <c r="L16" s="206" t="s">
        <v>208</v>
      </c>
      <c r="M16" s="207" t="s">
        <v>840</v>
      </c>
      <c r="N16" s="207" t="s">
        <v>206</v>
      </c>
      <c r="O16" s="207" t="str">
        <f t="shared" si="1"/>
        <v>14 , 11 , '判定済照会機密'</v>
      </c>
      <c r="P16" s="208" t="s">
        <v>207</v>
      </c>
      <c r="R16" s="209" t="b">
        <f t="shared" si="0"/>
        <v>0</v>
      </c>
      <c r="S16" s="209" t="b">
        <f t="shared" si="0"/>
        <v>0</v>
      </c>
      <c r="T16" s="209" t="b">
        <f t="shared" si="0"/>
        <v>0</v>
      </c>
      <c r="V16" s="200"/>
      <c r="W16" s="200"/>
      <c r="X16" s="200"/>
    </row>
    <row r="17" spans="1:24">
      <c r="A17" s="250">
        <v>15</v>
      </c>
      <c r="B17" s="251">
        <v>11</v>
      </c>
      <c r="C17" s="250" t="s">
        <v>140</v>
      </c>
      <c r="D17" s="205" t="s">
        <v>1068</v>
      </c>
      <c r="E17" s="205" t="s">
        <v>15</v>
      </c>
      <c r="F17" s="250">
        <v>15</v>
      </c>
      <c r="G17" s="251">
        <v>11</v>
      </c>
      <c r="H17" s="250" t="s">
        <v>140</v>
      </c>
      <c r="I17" s="194" t="s">
        <v>1114</v>
      </c>
      <c r="J17" s="194" t="str">
        <f>VLOOKUP(G17,'[1]8_取引マスタ'!$A$3:$G$91,2,FALSE)</f>
        <v>判定済照会</v>
      </c>
      <c r="L17" s="206" t="s">
        <v>208</v>
      </c>
      <c r="M17" s="207" t="s">
        <v>840</v>
      </c>
      <c r="N17" s="207" t="s">
        <v>206</v>
      </c>
      <c r="O17" s="207" t="str">
        <f t="shared" si="1"/>
        <v>15 , 11 , '判定済照会再判定'</v>
      </c>
      <c r="P17" s="208" t="s">
        <v>207</v>
      </c>
      <c r="R17" s="209" t="b">
        <f t="shared" si="0"/>
        <v>0</v>
      </c>
      <c r="S17" s="209" t="b">
        <f t="shared" si="0"/>
        <v>0</v>
      </c>
      <c r="T17" s="209" t="b">
        <f t="shared" si="0"/>
        <v>0</v>
      </c>
      <c r="V17" s="200"/>
      <c r="W17" s="200"/>
      <c r="X17" s="200"/>
    </row>
    <row r="18" spans="1:24">
      <c r="A18" s="250">
        <v>16</v>
      </c>
      <c r="B18" s="251">
        <v>12</v>
      </c>
      <c r="C18" s="250" t="s">
        <v>74</v>
      </c>
      <c r="D18" s="205" t="s">
        <v>1068</v>
      </c>
      <c r="E18" s="205" t="s">
        <v>15</v>
      </c>
      <c r="F18" s="250">
        <v>16</v>
      </c>
      <c r="G18" s="251">
        <v>12</v>
      </c>
      <c r="H18" s="250" t="s">
        <v>74</v>
      </c>
      <c r="I18" s="194" t="s">
        <v>1113</v>
      </c>
      <c r="J18" s="194" t="str">
        <f>VLOOKUP(G18,'[1]8_取引マスタ'!$A$3:$G$91,2,FALSE)</f>
        <v>ファイル処理状況照会</v>
      </c>
      <c r="L18" s="206" t="s">
        <v>208</v>
      </c>
      <c r="M18" s="207" t="s">
        <v>840</v>
      </c>
      <c r="N18" s="207" t="s">
        <v>206</v>
      </c>
      <c r="O18" s="207" t="str">
        <f t="shared" si="1"/>
        <v>16 , 12 , 'ファイル処理状況照会'</v>
      </c>
      <c r="P18" s="208" t="s">
        <v>207</v>
      </c>
      <c r="R18" s="209" t="b">
        <f t="shared" si="0"/>
        <v>0</v>
      </c>
      <c r="S18" s="209" t="b">
        <f t="shared" si="0"/>
        <v>0</v>
      </c>
      <c r="T18" s="209" t="b">
        <f t="shared" si="0"/>
        <v>0</v>
      </c>
      <c r="V18" s="200"/>
      <c r="W18" s="200"/>
      <c r="X18" s="200"/>
    </row>
    <row r="19" spans="1:24">
      <c r="A19" s="250">
        <v>18</v>
      </c>
      <c r="B19" s="251">
        <v>7</v>
      </c>
      <c r="C19" s="250" t="s">
        <v>244</v>
      </c>
      <c r="D19" s="205" t="s">
        <v>1068</v>
      </c>
      <c r="E19" s="205" t="s">
        <v>15</v>
      </c>
      <c r="F19" s="250">
        <v>18</v>
      </c>
      <c r="G19" s="251">
        <v>7</v>
      </c>
      <c r="H19" s="250" t="s">
        <v>244</v>
      </c>
      <c r="I19" s="194" t="s">
        <v>1114</v>
      </c>
      <c r="J19" s="194" t="str">
        <f>VLOOKUP(G19,'[1]8_取引マスタ'!$A$3:$G$91,2,FALSE)</f>
        <v>本人確認仕掛照会</v>
      </c>
      <c r="L19" s="206" t="s">
        <v>208</v>
      </c>
      <c r="M19" s="207" t="s">
        <v>840</v>
      </c>
      <c r="N19" s="207" t="s">
        <v>206</v>
      </c>
      <c r="O19" s="207" t="str">
        <f t="shared" si="1"/>
        <v>18 , 7 , '本人確認仕掛照会判定制限'</v>
      </c>
      <c r="P19" s="208" t="s">
        <v>207</v>
      </c>
      <c r="R19" s="209" t="b">
        <f t="shared" si="0"/>
        <v>0</v>
      </c>
      <c r="S19" s="209" t="b">
        <f t="shared" si="0"/>
        <v>0</v>
      </c>
      <c r="T19" s="209" t="b">
        <f t="shared" si="0"/>
        <v>0</v>
      </c>
      <c r="V19" s="200"/>
      <c r="W19" s="200"/>
      <c r="X19" s="200"/>
    </row>
    <row r="20" spans="1:24">
      <c r="A20" s="250">
        <v>19</v>
      </c>
      <c r="B20" s="251">
        <v>10</v>
      </c>
      <c r="C20" s="250" t="s">
        <v>245</v>
      </c>
      <c r="D20" s="205" t="s">
        <v>1068</v>
      </c>
      <c r="E20" s="205" t="s">
        <v>15</v>
      </c>
      <c r="F20" s="250">
        <v>19</v>
      </c>
      <c r="G20" s="251">
        <v>10</v>
      </c>
      <c r="H20" s="250" t="s">
        <v>245</v>
      </c>
      <c r="I20" s="194" t="s">
        <v>1114</v>
      </c>
      <c r="J20" s="194" t="str">
        <f>VLOOKUP(G20,'[1]8_取引マスタ'!$A$3:$G$91,2,FALSE)</f>
        <v>未判定照会</v>
      </c>
      <c r="L20" s="206" t="s">
        <v>208</v>
      </c>
      <c r="M20" s="207" t="s">
        <v>840</v>
      </c>
      <c r="N20" s="207" t="s">
        <v>206</v>
      </c>
      <c r="O20" s="207" t="str">
        <f t="shared" si="1"/>
        <v>19 , 10 , '未判定照会判定制限'</v>
      </c>
      <c r="P20" s="208" t="s">
        <v>207</v>
      </c>
      <c r="R20" s="209" t="b">
        <f t="shared" si="0"/>
        <v>0</v>
      </c>
      <c r="S20" s="209" t="b">
        <f t="shared" si="0"/>
        <v>0</v>
      </c>
      <c r="T20" s="209" t="b">
        <f t="shared" si="0"/>
        <v>0</v>
      </c>
      <c r="V20" s="200"/>
      <c r="W20" s="200"/>
      <c r="X20" s="200"/>
    </row>
    <row r="21" spans="1:24">
      <c r="A21" s="250">
        <v>20</v>
      </c>
      <c r="B21" s="251">
        <v>7</v>
      </c>
      <c r="C21" s="250" t="s">
        <v>246</v>
      </c>
      <c r="D21" s="205" t="s">
        <v>1068</v>
      </c>
      <c r="E21" s="205" t="s">
        <v>15</v>
      </c>
      <c r="F21" s="250">
        <v>20</v>
      </c>
      <c r="G21" s="251">
        <v>7</v>
      </c>
      <c r="H21" s="250" t="s">
        <v>246</v>
      </c>
      <c r="I21" s="194" t="s">
        <v>1114</v>
      </c>
      <c r="J21" s="194" t="str">
        <f>VLOOKUP(G21,'[1]8_取引マスタ'!$A$3:$G$91,2,FALSE)</f>
        <v>本人確認仕掛照会</v>
      </c>
      <c r="L21" s="206" t="s">
        <v>208</v>
      </c>
      <c r="M21" s="207" t="s">
        <v>840</v>
      </c>
      <c r="N21" s="207" t="s">
        <v>206</v>
      </c>
      <c r="O21" s="207" t="str">
        <f t="shared" si="1"/>
        <v>20 , 7 , '本人確認仕掛照会全拠点'</v>
      </c>
      <c r="P21" s="208" t="s">
        <v>207</v>
      </c>
      <c r="R21" s="209" t="b">
        <f t="shared" si="0"/>
        <v>0</v>
      </c>
      <c r="S21" s="209" t="b">
        <f t="shared" si="0"/>
        <v>0</v>
      </c>
      <c r="T21" s="209" t="b">
        <f t="shared" si="0"/>
        <v>0</v>
      </c>
      <c r="V21" s="200"/>
      <c r="W21" s="200"/>
      <c r="X21" s="200"/>
    </row>
    <row r="22" spans="1:24">
      <c r="A22" s="250">
        <v>21</v>
      </c>
      <c r="B22" s="251">
        <v>10</v>
      </c>
      <c r="C22" s="250" t="s">
        <v>247</v>
      </c>
      <c r="D22" s="205" t="s">
        <v>1068</v>
      </c>
      <c r="E22" s="205" t="s">
        <v>15</v>
      </c>
      <c r="F22" s="250">
        <v>21</v>
      </c>
      <c r="G22" s="251">
        <v>10</v>
      </c>
      <c r="H22" s="250" t="s">
        <v>247</v>
      </c>
      <c r="I22" s="194" t="s">
        <v>1114</v>
      </c>
      <c r="J22" s="194" t="str">
        <f>VLOOKUP(G22,'[1]8_取引マスタ'!$A$3:$G$91,2,FALSE)</f>
        <v>未判定照会</v>
      </c>
      <c r="L22" s="206" t="s">
        <v>208</v>
      </c>
      <c r="M22" s="207" t="s">
        <v>840</v>
      </c>
      <c r="N22" s="207" t="s">
        <v>206</v>
      </c>
      <c r="O22" s="207" t="str">
        <f t="shared" si="1"/>
        <v>21 , 10 , '未判定照会全拠点'</v>
      </c>
      <c r="P22" s="208" t="s">
        <v>207</v>
      </c>
      <c r="R22" s="209" t="b">
        <f t="shared" si="0"/>
        <v>0</v>
      </c>
      <c r="S22" s="209" t="b">
        <f t="shared" si="0"/>
        <v>0</v>
      </c>
      <c r="T22" s="209" t="b">
        <f t="shared" si="0"/>
        <v>0</v>
      </c>
      <c r="V22" s="200"/>
      <c r="W22" s="200"/>
      <c r="X22" s="200"/>
    </row>
    <row r="23" spans="1:24">
      <c r="A23" s="250">
        <v>22</v>
      </c>
      <c r="B23" s="251">
        <v>11</v>
      </c>
      <c r="C23" s="250" t="s">
        <v>248</v>
      </c>
      <c r="D23" s="205" t="s">
        <v>1068</v>
      </c>
      <c r="E23" s="205" t="s">
        <v>15</v>
      </c>
      <c r="F23" s="250">
        <v>22</v>
      </c>
      <c r="G23" s="251">
        <v>11</v>
      </c>
      <c r="H23" s="250" t="s">
        <v>248</v>
      </c>
      <c r="I23" s="194" t="s">
        <v>1114</v>
      </c>
      <c r="J23" s="194" t="str">
        <f>VLOOKUP(G23,'[1]8_取引マスタ'!$A$3:$G$91,2,FALSE)</f>
        <v>判定済照会</v>
      </c>
      <c r="L23" s="206" t="s">
        <v>208</v>
      </c>
      <c r="M23" s="207" t="s">
        <v>840</v>
      </c>
      <c r="N23" s="207" t="s">
        <v>206</v>
      </c>
      <c r="O23" s="207" t="str">
        <f t="shared" si="1"/>
        <v>22 , 11 , '判定済照会全拠点'</v>
      </c>
      <c r="P23" s="208" t="s">
        <v>207</v>
      </c>
      <c r="R23" s="209" t="b">
        <f t="shared" si="0"/>
        <v>0</v>
      </c>
      <c r="S23" s="209" t="b">
        <f t="shared" si="0"/>
        <v>0</v>
      </c>
      <c r="T23" s="209" t="b">
        <f t="shared" si="0"/>
        <v>0</v>
      </c>
      <c r="V23" s="200"/>
      <c r="W23" s="200"/>
      <c r="X23" s="200"/>
    </row>
    <row r="24" spans="1:24">
      <c r="A24" s="250">
        <v>23</v>
      </c>
      <c r="B24" s="251">
        <v>14</v>
      </c>
      <c r="C24" s="250" t="s">
        <v>261</v>
      </c>
      <c r="D24" s="205" t="s">
        <v>1068</v>
      </c>
      <c r="E24" s="205" t="s">
        <v>15</v>
      </c>
      <c r="F24" s="250">
        <v>23</v>
      </c>
      <c r="G24" s="251">
        <v>14</v>
      </c>
      <c r="H24" s="250" t="s">
        <v>261</v>
      </c>
      <c r="I24" s="194" t="s">
        <v>1113</v>
      </c>
      <c r="J24" s="194" t="str">
        <f>VLOOKUP(G24,'[1]8_取引マスタ'!$A$3:$G$91,2,FALSE)</f>
        <v>未判定照会（連動）</v>
      </c>
      <c r="L24" s="206" t="s">
        <v>208</v>
      </c>
      <c r="M24" s="207" t="s">
        <v>840</v>
      </c>
      <c r="N24" s="207" t="s">
        <v>206</v>
      </c>
      <c r="O24" s="207" t="str">
        <f t="shared" si="1"/>
        <v>23 , 14 , '未判定照会（連動）'</v>
      </c>
      <c r="P24" s="208" t="s">
        <v>207</v>
      </c>
      <c r="R24" s="209" t="b">
        <f t="shared" si="0"/>
        <v>0</v>
      </c>
      <c r="S24" s="209" t="b">
        <f t="shared" si="0"/>
        <v>0</v>
      </c>
      <c r="T24" s="209" t="b">
        <f t="shared" si="0"/>
        <v>0</v>
      </c>
      <c r="V24" s="200"/>
      <c r="W24" s="200"/>
      <c r="X24" s="200"/>
    </row>
    <row r="25" spans="1:24">
      <c r="A25" s="250">
        <v>24</v>
      </c>
      <c r="B25" s="251">
        <v>14</v>
      </c>
      <c r="C25" s="250" t="s">
        <v>277</v>
      </c>
      <c r="D25" s="205" t="s">
        <v>1068</v>
      </c>
      <c r="E25" s="205" t="s">
        <v>15</v>
      </c>
      <c r="F25" s="250">
        <v>24</v>
      </c>
      <c r="G25" s="251">
        <v>14</v>
      </c>
      <c r="H25" s="250" t="s">
        <v>277</v>
      </c>
      <c r="I25" s="194" t="s">
        <v>1114</v>
      </c>
      <c r="J25" s="194" t="str">
        <f>VLOOKUP(G25,'[1]8_取引マスタ'!$A$3:$G$91,2,FALSE)</f>
        <v>未判定照会（連動）</v>
      </c>
      <c r="K25" s="194" t="s">
        <v>1139</v>
      </c>
      <c r="L25" s="206" t="s">
        <v>208</v>
      </c>
      <c r="M25" s="207" t="s">
        <v>840</v>
      </c>
      <c r="N25" s="207" t="s">
        <v>206</v>
      </c>
      <c r="O25" s="207" t="str">
        <f t="shared" si="1"/>
        <v>24 , 14 , '未判定照会（連動）機密'</v>
      </c>
      <c r="P25" s="208" t="s">
        <v>207</v>
      </c>
      <c r="R25" s="209" t="b">
        <f t="shared" si="0"/>
        <v>0</v>
      </c>
      <c r="S25" s="209" t="b">
        <f t="shared" si="0"/>
        <v>0</v>
      </c>
      <c r="T25" s="209" t="b">
        <f t="shared" si="0"/>
        <v>0</v>
      </c>
      <c r="V25" s="200"/>
      <c r="W25" s="200"/>
      <c r="X25" s="200"/>
    </row>
    <row r="26" spans="1:24">
      <c r="A26" s="250">
        <v>25</v>
      </c>
      <c r="B26" s="251">
        <v>14</v>
      </c>
      <c r="C26" s="250" t="s">
        <v>278</v>
      </c>
      <c r="D26" s="205" t="s">
        <v>1068</v>
      </c>
      <c r="E26" s="205" t="s">
        <v>15</v>
      </c>
      <c r="F26" s="250">
        <v>25</v>
      </c>
      <c r="G26" s="251">
        <v>14</v>
      </c>
      <c r="H26" s="250" t="s">
        <v>278</v>
      </c>
      <c r="I26" s="194" t="s">
        <v>1114</v>
      </c>
      <c r="J26" s="194" t="str">
        <f>VLOOKUP(G26,'[1]8_取引マスタ'!$A$3:$G$91,2,FALSE)</f>
        <v>未判定照会（連動）</v>
      </c>
      <c r="L26" s="206" t="s">
        <v>208</v>
      </c>
      <c r="M26" s="207" t="s">
        <v>840</v>
      </c>
      <c r="N26" s="207" t="s">
        <v>206</v>
      </c>
      <c r="O26" s="207" t="str">
        <f t="shared" si="1"/>
        <v>25 , 14 , '未判定照会（連動）判定制限'</v>
      </c>
      <c r="P26" s="208" t="s">
        <v>207</v>
      </c>
      <c r="R26" s="209" t="b">
        <f t="shared" si="0"/>
        <v>0</v>
      </c>
      <c r="S26" s="209" t="b">
        <f t="shared" si="0"/>
        <v>0</v>
      </c>
      <c r="T26" s="209" t="b">
        <f t="shared" si="0"/>
        <v>0</v>
      </c>
      <c r="V26" s="200"/>
      <c r="W26" s="200"/>
      <c r="X26" s="200"/>
    </row>
    <row r="27" spans="1:24">
      <c r="A27" s="250">
        <v>26</v>
      </c>
      <c r="B27" s="251">
        <v>14</v>
      </c>
      <c r="C27" s="250" t="s">
        <v>279</v>
      </c>
      <c r="D27" s="205" t="s">
        <v>1068</v>
      </c>
      <c r="E27" s="205" t="s">
        <v>15</v>
      </c>
      <c r="F27" s="250">
        <v>26</v>
      </c>
      <c r="G27" s="251">
        <v>14</v>
      </c>
      <c r="H27" s="250" t="s">
        <v>279</v>
      </c>
      <c r="I27" s="194" t="s">
        <v>1114</v>
      </c>
      <c r="J27" s="194" t="str">
        <f>VLOOKUP(G27,'[1]8_取引マスタ'!$A$3:$G$91,2,FALSE)</f>
        <v>未判定照会（連動）</v>
      </c>
      <c r="L27" s="206" t="s">
        <v>208</v>
      </c>
      <c r="M27" s="207" t="s">
        <v>840</v>
      </c>
      <c r="N27" s="207" t="s">
        <v>206</v>
      </c>
      <c r="O27" s="207" t="str">
        <f t="shared" si="1"/>
        <v>26 , 14 , '未判定照会（連動）全拠点'</v>
      </c>
      <c r="P27" s="208" t="s">
        <v>207</v>
      </c>
      <c r="R27" s="209" t="b">
        <f t="shared" si="0"/>
        <v>0</v>
      </c>
      <c r="S27" s="209" t="b">
        <f t="shared" si="0"/>
        <v>0</v>
      </c>
      <c r="T27" s="209" t="b">
        <f t="shared" si="0"/>
        <v>0</v>
      </c>
      <c r="V27" s="200"/>
      <c r="W27" s="200"/>
      <c r="X27" s="200"/>
    </row>
    <row r="28" spans="1:24">
      <c r="A28" s="250">
        <v>27</v>
      </c>
      <c r="B28" s="251">
        <v>15</v>
      </c>
      <c r="C28" s="250" t="s">
        <v>262</v>
      </c>
      <c r="D28" s="205" t="s">
        <v>1068</v>
      </c>
      <c r="E28" s="205" t="s">
        <v>15</v>
      </c>
      <c r="F28" s="250">
        <v>27</v>
      </c>
      <c r="G28" s="251">
        <v>15</v>
      </c>
      <c r="H28" s="250" t="s">
        <v>262</v>
      </c>
      <c r="I28" s="194" t="s">
        <v>1113</v>
      </c>
      <c r="J28" s="194" t="str">
        <f>VLOOKUP(G28,'[1]8_取引マスタ'!$A$3:$G$91,2,FALSE)</f>
        <v>判定済照会（連動）</v>
      </c>
      <c r="L28" s="206" t="s">
        <v>208</v>
      </c>
      <c r="M28" s="207" t="s">
        <v>840</v>
      </c>
      <c r="N28" s="207" t="s">
        <v>206</v>
      </c>
      <c r="O28" s="207" t="str">
        <f t="shared" si="1"/>
        <v>27 , 15 , '判定済照会（連動）'</v>
      </c>
      <c r="P28" s="208" t="s">
        <v>207</v>
      </c>
      <c r="R28" s="209" t="b">
        <f t="shared" si="0"/>
        <v>0</v>
      </c>
      <c r="S28" s="209" t="b">
        <f t="shared" si="0"/>
        <v>0</v>
      </c>
      <c r="T28" s="209" t="b">
        <f t="shared" si="0"/>
        <v>0</v>
      </c>
      <c r="V28" s="200"/>
      <c r="W28" s="200"/>
      <c r="X28" s="200"/>
    </row>
    <row r="29" spans="1:24">
      <c r="A29" s="250">
        <v>28</v>
      </c>
      <c r="B29" s="251">
        <v>15</v>
      </c>
      <c r="C29" s="250" t="s">
        <v>280</v>
      </c>
      <c r="D29" s="205" t="s">
        <v>1068</v>
      </c>
      <c r="E29" s="205" t="s">
        <v>15</v>
      </c>
      <c r="F29" s="250">
        <v>28</v>
      </c>
      <c r="G29" s="251">
        <v>15</v>
      </c>
      <c r="H29" s="250" t="s">
        <v>280</v>
      </c>
      <c r="I29" s="194" t="s">
        <v>1114</v>
      </c>
      <c r="J29" s="194" t="str">
        <f>VLOOKUP(G29,'[1]8_取引マスタ'!$A$3:$G$91,2,FALSE)</f>
        <v>判定済照会（連動）</v>
      </c>
      <c r="K29" s="194" t="s">
        <v>1139</v>
      </c>
      <c r="L29" s="206" t="s">
        <v>208</v>
      </c>
      <c r="M29" s="207" t="s">
        <v>840</v>
      </c>
      <c r="N29" s="207" t="s">
        <v>206</v>
      </c>
      <c r="O29" s="207" t="str">
        <f t="shared" si="1"/>
        <v>28 , 15 , '判定済照会（連動）機密'</v>
      </c>
      <c r="P29" s="208" t="s">
        <v>207</v>
      </c>
      <c r="R29" s="209" t="b">
        <f t="shared" si="0"/>
        <v>0</v>
      </c>
      <c r="S29" s="209" t="b">
        <f t="shared" si="0"/>
        <v>0</v>
      </c>
      <c r="T29" s="209" t="b">
        <f t="shared" si="0"/>
        <v>0</v>
      </c>
      <c r="V29" s="200"/>
      <c r="W29" s="200"/>
      <c r="X29" s="200"/>
    </row>
    <row r="30" spans="1:24">
      <c r="A30" s="250">
        <v>29</v>
      </c>
      <c r="B30" s="251">
        <v>15</v>
      </c>
      <c r="C30" s="250" t="s">
        <v>281</v>
      </c>
      <c r="D30" s="205" t="s">
        <v>1068</v>
      </c>
      <c r="E30" s="205" t="s">
        <v>15</v>
      </c>
      <c r="F30" s="250">
        <v>29</v>
      </c>
      <c r="G30" s="251">
        <v>15</v>
      </c>
      <c r="H30" s="250" t="s">
        <v>281</v>
      </c>
      <c r="I30" s="194" t="s">
        <v>1114</v>
      </c>
      <c r="J30" s="194" t="str">
        <f>VLOOKUP(G30,'[1]8_取引マスタ'!$A$3:$G$91,2,FALSE)</f>
        <v>判定済照会（連動）</v>
      </c>
      <c r="L30" s="206" t="s">
        <v>208</v>
      </c>
      <c r="M30" s="207" t="s">
        <v>840</v>
      </c>
      <c r="N30" s="207" t="s">
        <v>206</v>
      </c>
      <c r="O30" s="207" t="str">
        <f t="shared" si="1"/>
        <v>29 , 15 , '判定済照会（連動）再判定'</v>
      </c>
      <c r="P30" s="208" t="s">
        <v>207</v>
      </c>
      <c r="R30" s="209" t="b">
        <f t="shared" si="0"/>
        <v>0</v>
      </c>
      <c r="S30" s="209" t="b">
        <f t="shared" si="0"/>
        <v>0</v>
      </c>
      <c r="T30" s="209" t="b">
        <f t="shared" si="0"/>
        <v>0</v>
      </c>
      <c r="V30" s="200"/>
      <c r="W30" s="200"/>
      <c r="X30" s="200"/>
    </row>
    <row r="31" spans="1:24">
      <c r="A31" s="250">
        <v>30</v>
      </c>
      <c r="B31" s="251">
        <v>15</v>
      </c>
      <c r="C31" s="250" t="s">
        <v>282</v>
      </c>
      <c r="D31" s="205" t="s">
        <v>1068</v>
      </c>
      <c r="E31" s="205" t="s">
        <v>15</v>
      </c>
      <c r="F31" s="250">
        <v>30</v>
      </c>
      <c r="G31" s="251">
        <v>15</v>
      </c>
      <c r="H31" s="250" t="s">
        <v>282</v>
      </c>
      <c r="I31" s="194" t="s">
        <v>1114</v>
      </c>
      <c r="J31" s="194" t="str">
        <f>VLOOKUP(G31,'[1]8_取引マスタ'!$A$3:$G$91,2,FALSE)</f>
        <v>判定済照会（連動）</v>
      </c>
      <c r="L31" s="206" t="s">
        <v>208</v>
      </c>
      <c r="M31" s="207" t="s">
        <v>840</v>
      </c>
      <c r="N31" s="207" t="s">
        <v>206</v>
      </c>
      <c r="O31" s="207" t="str">
        <f t="shared" si="1"/>
        <v>30 , 15 , '判定済照会（連動）全拠点'</v>
      </c>
      <c r="P31" s="208" t="s">
        <v>207</v>
      </c>
      <c r="R31" s="209" t="b">
        <f t="shared" si="0"/>
        <v>0</v>
      </c>
      <c r="S31" s="209" t="b">
        <f t="shared" si="0"/>
        <v>0</v>
      </c>
      <c r="T31" s="209" t="b">
        <f t="shared" si="0"/>
        <v>0</v>
      </c>
      <c r="V31" s="200"/>
      <c r="W31" s="200"/>
      <c r="X31" s="200"/>
    </row>
    <row r="32" spans="1:24">
      <c r="A32" s="250">
        <v>31</v>
      </c>
      <c r="B32" s="251">
        <v>7</v>
      </c>
      <c r="C32" s="250" t="s">
        <v>306</v>
      </c>
      <c r="D32" s="205" t="s">
        <v>1068</v>
      </c>
      <c r="E32" s="205" t="s">
        <v>15</v>
      </c>
      <c r="F32" s="250">
        <v>31</v>
      </c>
      <c r="G32" s="251">
        <v>7</v>
      </c>
      <c r="H32" s="250" t="s">
        <v>306</v>
      </c>
      <c r="I32" s="194" t="s">
        <v>1114</v>
      </c>
      <c r="J32" s="194" t="str">
        <f>VLOOKUP(G32,'[1]8_取引マスタ'!$A$3:$G$91,2,FALSE)</f>
        <v>本人確認仕掛照会</v>
      </c>
      <c r="L32" s="206" t="s">
        <v>208</v>
      </c>
      <c r="M32" s="207" t="s">
        <v>840</v>
      </c>
      <c r="N32" s="207" t="s">
        <v>206</v>
      </c>
      <c r="O32" s="207" t="str">
        <f t="shared" si="1"/>
        <v>31 , 7 , '本人確認仕掛照会CSV出力制限'</v>
      </c>
      <c r="P32" s="208" t="s">
        <v>207</v>
      </c>
      <c r="R32" s="209" t="b">
        <f t="shared" si="0"/>
        <v>0</v>
      </c>
      <c r="S32" s="209" t="b">
        <f t="shared" si="0"/>
        <v>0</v>
      </c>
      <c r="T32" s="209" t="b">
        <f t="shared" si="0"/>
        <v>0</v>
      </c>
      <c r="V32" s="200"/>
      <c r="W32" s="200"/>
      <c r="X32" s="200"/>
    </row>
    <row r="33" spans="1:24">
      <c r="A33" s="250">
        <v>32</v>
      </c>
      <c r="B33" s="251">
        <v>8</v>
      </c>
      <c r="C33" s="250" t="s">
        <v>307</v>
      </c>
      <c r="D33" s="205" t="s">
        <v>1068</v>
      </c>
      <c r="E33" s="205" t="s">
        <v>15</v>
      </c>
      <c r="F33" s="250">
        <v>32</v>
      </c>
      <c r="G33" s="251">
        <v>8</v>
      </c>
      <c r="H33" s="250" t="s">
        <v>307</v>
      </c>
      <c r="I33" s="194" t="s">
        <v>1114</v>
      </c>
      <c r="J33" s="194" t="str">
        <f>VLOOKUP(G33,'[1]8_取引マスタ'!$A$3:$G$91,2,FALSE)</f>
        <v>判定履歴照会</v>
      </c>
      <c r="L33" s="206" t="s">
        <v>208</v>
      </c>
      <c r="M33" s="207" t="s">
        <v>840</v>
      </c>
      <c r="N33" s="207" t="s">
        <v>206</v>
      </c>
      <c r="O33" s="207" t="str">
        <f t="shared" si="1"/>
        <v>32 , 8 , '判定履歴照会ファイル出力制限'</v>
      </c>
      <c r="P33" s="208" t="s">
        <v>207</v>
      </c>
      <c r="R33" s="209" t="b">
        <f t="shared" si="0"/>
        <v>0</v>
      </c>
      <c r="S33" s="209" t="b">
        <f t="shared" si="0"/>
        <v>0</v>
      </c>
      <c r="T33" s="209" t="b">
        <f t="shared" si="0"/>
        <v>0</v>
      </c>
      <c r="V33" s="200"/>
      <c r="W33" s="200"/>
      <c r="X33" s="200"/>
    </row>
    <row r="34" spans="1:24">
      <c r="A34" s="250">
        <v>33</v>
      </c>
      <c r="B34" s="251">
        <v>8</v>
      </c>
      <c r="C34" s="250" t="s">
        <v>308</v>
      </c>
      <c r="D34" s="205" t="s">
        <v>1068</v>
      </c>
      <c r="E34" s="205" t="s">
        <v>15</v>
      </c>
      <c r="F34" s="250">
        <v>33</v>
      </c>
      <c r="G34" s="251">
        <v>8</v>
      </c>
      <c r="H34" s="250" t="s">
        <v>308</v>
      </c>
      <c r="I34" s="194" t="s">
        <v>1114</v>
      </c>
      <c r="J34" s="194" t="str">
        <f>VLOOKUP(G34,'[1]8_取引マスタ'!$A$3:$G$91,2,FALSE)</f>
        <v>判定履歴照会</v>
      </c>
      <c r="L34" s="206" t="s">
        <v>208</v>
      </c>
      <c r="M34" s="207" t="s">
        <v>840</v>
      </c>
      <c r="N34" s="207" t="s">
        <v>206</v>
      </c>
      <c r="O34" s="207" t="str">
        <f t="shared" si="1"/>
        <v>33 , 8 , '判定履歴照会CSV出力制限'</v>
      </c>
      <c r="P34" s="208" t="s">
        <v>207</v>
      </c>
      <c r="R34" s="209" t="b">
        <f t="shared" si="0"/>
        <v>0</v>
      </c>
      <c r="S34" s="209" t="b">
        <f t="shared" si="0"/>
        <v>0</v>
      </c>
      <c r="T34" s="209" t="b">
        <f t="shared" si="0"/>
        <v>0</v>
      </c>
      <c r="V34" s="200"/>
      <c r="W34" s="200"/>
      <c r="X34" s="200"/>
    </row>
    <row r="35" spans="1:24">
      <c r="A35" s="250">
        <v>34</v>
      </c>
      <c r="B35" s="251">
        <v>10</v>
      </c>
      <c r="C35" s="250" t="s">
        <v>309</v>
      </c>
      <c r="D35" s="205" t="s">
        <v>1068</v>
      </c>
      <c r="E35" s="205" t="s">
        <v>15</v>
      </c>
      <c r="F35" s="250">
        <v>34</v>
      </c>
      <c r="G35" s="251">
        <v>10</v>
      </c>
      <c r="H35" s="250" t="s">
        <v>309</v>
      </c>
      <c r="I35" s="194" t="s">
        <v>1114</v>
      </c>
      <c r="J35" s="194" t="str">
        <f>VLOOKUP(G35,'[1]8_取引マスタ'!$A$3:$G$91,2,FALSE)</f>
        <v>未判定照会</v>
      </c>
      <c r="L35" s="206" t="s">
        <v>208</v>
      </c>
      <c r="M35" s="207" t="s">
        <v>840</v>
      </c>
      <c r="N35" s="207" t="s">
        <v>206</v>
      </c>
      <c r="O35" s="207" t="str">
        <f t="shared" si="1"/>
        <v>34 , 10 , '未判定照会CSV出力制限'</v>
      </c>
      <c r="P35" s="208" t="s">
        <v>207</v>
      </c>
      <c r="R35" s="209" t="b">
        <f t="shared" si="0"/>
        <v>0</v>
      </c>
      <c r="S35" s="209" t="b">
        <f t="shared" si="0"/>
        <v>0</v>
      </c>
      <c r="T35" s="209" t="b">
        <f t="shared" si="0"/>
        <v>0</v>
      </c>
      <c r="V35" s="200"/>
      <c r="W35" s="200"/>
      <c r="X35" s="200"/>
    </row>
    <row r="36" spans="1:24">
      <c r="A36" s="250">
        <v>35</v>
      </c>
      <c r="B36" s="251">
        <v>11</v>
      </c>
      <c r="C36" s="250" t="s">
        <v>310</v>
      </c>
      <c r="D36" s="205" t="s">
        <v>1068</v>
      </c>
      <c r="E36" s="205" t="s">
        <v>15</v>
      </c>
      <c r="F36" s="250">
        <v>35</v>
      </c>
      <c r="G36" s="251">
        <v>11</v>
      </c>
      <c r="H36" s="250" t="s">
        <v>310</v>
      </c>
      <c r="I36" s="194" t="s">
        <v>1114</v>
      </c>
      <c r="J36" s="194" t="str">
        <f>VLOOKUP(G36,'[1]8_取引マスタ'!$A$3:$G$91,2,FALSE)</f>
        <v>判定済照会</v>
      </c>
      <c r="K36" s="194" t="s">
        <v>1126</v>
      </c>
      <c r="L36" s="206" t="s">
        <v>208</v>
      </c>
      <c r="M36" s="207" t="s">
        <v>840</v>
      </c>
      <c r="N36" s="207" t="s">
        <v>206</v>
      </c>
      <c r="O36" s="207" t="str">
        <f t="shared" si="1"/>
        <v>35 , 11 , '判定済照会ファイル出力制限'</v>
      </c>
      <c r="P36" s="208" t="s">
        <v>207</v>
      </c>
      <c r="R36" s="209" t="b">
        <f t="shared" si="0"/>
        <v>0</v>
      </c>
      <c r="S36" s="209" t="b">
        <f t="shared" si="0"/>
        <v>0</v>
      </c>
      <c r="T36" s="209" t="b">
        <f t="shared" si="0"/>
        <v>0</v>
      </c>
      <c r="V36" s="200"/>
      <c r="W36" s="200"/>
      <c r="X36" s="200"/>
    </row>
    <row r="37" spans="1:24">
      <c r="A37" s="250">
        <v>36</v>
      </c>
      <c r="B37" s="251">
        <v>11</v>
      </c>
      <c r="C37" s="250" t="s">
        <v>311</v>
      </c>
      <c r="D37" s="205" t="s">
        <v>1068</v>
      </c>
      <c r="E37" s="205" t="s">
        <v>15</v>
      </c>
      <c r="F37" s="250">
        <v>36</v>
      </c>
      <c r="G37" s="251">
        <v>11</v>
      </c>
      <c r="H37" s="250" t="s">
        <v>311</v>
      </c>
      <c r="I37" s="194" t="s">
        <v>1114</v>
      </c>
      <c r="J37" s="194" t="str">
        <f>VLOOKUP(G37,'[1]8_取引マスタ'!$A$3:$G$91,2,FALSE)</f>
        <v>判定済照会</v>
      </c>
      <c r="L37" s="206" t="s">
        <v>208</v>
      </c>
      <c r="M37" s="207" t="s">
        <v>840</v>
      </c>
      <c r="N37" s="207" t="s">
        <v>206</v>
      </c>
      <c r="O37" s="207" t="str">
        <f t="shared" si="1"/>
        <v>36 , 11 , '判定済照会CSV出力制限'</v>
      </c>
      <c r="P37" s="208" t="s">
        <v>207</v>
      </c>
      <c r="R37" s="209" t="b">
        <f t="shared" si="0"/>
        <v>0</v>
      </c>
      <c r="S37" s="209" t="b">
        <f t="shared" si="0"/>
        <v>0</v>
      </c>
      <c r="T37" s="209" t="b">
        <f t="shared" si="0"/>
        <v>0</v>
      </c>
      <c r="V37" s="200"/>
      <c r="W37" s="200"/>
      <c r="X37" s="200"/>
    </row>
    <row r="38" spans="1:24">
      <c r="A38" s="250">
        <v>37</v>
      </c>
      <c r="B38" s="251">
        <v>14</v>
      </c>
      <c r="C38" s="250" t="s">
        <v>357</v>
      </c>
      <c r="D38" s="205" t="s">
        <v>1068</v>
      </c>
      <c r="E38" s="205" t="s">
        <v>15</v>
      </c>
      <c r="F38" s="250">
        <v>37</v>
      </c>
      <c r="G38" s="251">
        <v>14</v>
      </c>
      <c r="H38" s="250" t="s">
        <v>357</v>
      </c>
      <c r="I38" s="194" t="s">
        <v>1114</v>
      </c>
      <c r="J38" s="194" t="str">
        <f>VLOOKUP(G38,'[1]8_取引マスタ'!$A$3:$G$91,2,FALSE)</f>
        <v>未判定照会（連動）</v>
      </c>
      <c r="L38" s="206" t="s">
        <v>208</v>
      </c>
      <c r="M38" s="207" t="s">
        <v>840</v>
      </c>
      <c r="N38" s="207" t="s">
        <v>206</v>
      </c>
      <c r="O38" s="207" t="str">
        <f t="shared" si="1"/>
        <v>37 , 14 , '未判定照会（連動）CSV出力制限'</v>
      </c>
      <c r="P38" s="208" t="s">
        <v>207</v>
      </c>
      <c r="R38" s="209" t="b">
        <f t="shared" ref="R38:T71" si="2">IF(F38="","",EXACT(F38,V38))</f>
        <v>0</v>
      </c>
      <c r="S38" s="209" t="b">
        <f t="shared" si="2"/>
        <v>0</v>
      </c>
      <c r="T38" s="209" t="b">
        <f t="shared" si="2"/>
        <v>0</v>
      </c>
      <c r="V38" s="200"/>
      <c r="W38" s="200"/>
      <c r="X38" s="200"/>
    </row>
    <row r="39" spans="1:24">
      <c r="A39" s="250">
        <v>38</v>
      </c>
      <c r="B39" s="251">
        <v>15</v>
      </c>
      <c r="C39" s="250" t="s">
        <v>355</v>
      </c>
      <c r="D39" s="205" t="s">
        <v>1068</v>
      </c>
      <c r="E39" s="205" t="s">
        <v>15</v>
      </c>
      <c r="F39" s="250">
        <v>38</v>
      </c>
      <c r="G39" s="251">
        <v>15</v>
      </c>
      <c r="H39" s="250" t="s">
        <v>355</v>
      </c>
      <c r="I39" s="194" t="s">
        <v>1114</v>
      </c>
      <c r="J39" s="194" t="str">
        <f>VLOOKUP(G39,'[1]8_取引マスタ'!$A$3:$G$91,2,FALSE)</f>
        <v>判定済照会（連動）</v>
      </c>
      <c r="K39" s="194" t="s">
        <v>1126</v>
      </c>
      <c r="L39" s="206" t="s">
        <v>208</v>
      </c>
      <c r="M39" s="207" t="s">
        <v>840</v>
      </c>
      <c r="N39" s="207" t="s">
        <v>206</v>
      </c>
      <c r="O39" s="207" t="str">
        <f t="shared" si="1"/>
        <v>38 , 15 , '判定済照会（連動）ファイル出力制限'</v>
      </c>
      <c r="P39" s="208" t="s">
        <v>207</v>
      </c>
      <c r="R39" s="209" t="b">
        <f t="shared" si="2"/>
        <v>0</v>
      </c>
      <c r="S39" s="209" t="b">
        <f t="shared" si="2"/>
        <v>0</v>
      </c>
      <c r="T39" s="209" t="b">
        <f t="shared" si="2"/>
        <v>0</v>
      </c>
      <c r="V39" s="200"/>
      <c r="W39" s="200"/>
      <c r="X39" s="200"/>
    </row>
    <row r="40" spans="1:24">
      <c r="A40" s="250">
        <v>39</v>
      </c>
      <c r="B40" s="251">
        <v>15</v>
      </c>
      <c r="C40" s="250" t="s">
        <v>356</v>
      </c>
      <c r="D40" s="205" t="s">
        <v>1068</v>
      </c>
      <c r="E40" s="205" t="s">
        <v>15</v>
      </c>
      <c r="F40" s="250">
        <v>39</v>
      </c>
      <c r="G40" s="251">
        <v>15</v>
      </c>
      <c r="H40" s="250" t="s">
        <v>356</v>
      </c>
      <c r="I40" s="194" t="s">
        <v>1114</v>
      </c>
      <c r="J40" s="194" t="str">
        <f>VLOOKUP(G40,'[1]8_取引マスタ'!$A$3:$G$91,2,FALSE)</f>
        <v>判定済照会（連動）</v>
      </c>
      <c r="L40" s="206" t="s">
        <v>208</v>
      </c>
      <c r="M40" s="207" t="s">
        <v>840</v>
      </c>
      <c r="N40" s="207" t="s">
        <v>206</v>
      </c>
      <c r="O40" s="207" t="str">
        <f t="shared" si="1"/>
        <v>39 , 15 , '判定済照会（連動）CSV出力制限'</v>
      </c>
      <c r="P40" s="208" t="s">
        <v>207</v>
      </c>
      <c r="R40" s="209" t="b">
        <f t="shared" si="2"/>
        <v>0</v>
      </c>
      <c r="S40" s="209" t="b">
        <f t="shared" si="2"/>
        <v>0</v>
      </c>
      <c r="T40" s="209" t="b">
        <f t="shared" si="2"/>
        <v>0</v>
      </c>
      <c r="V40" s="200"/>
      <c r="W40" s="200"/>
      <c r="X40" s="200"/>
    </row>
    <row r="41" spans="1:24">
      <c r="A41" s="252">
        <v>40</v>
      </c>
      <c r="B41" s="253">
        <v>16</v>
      </c>
      <c r="C41" s="252" t="s">
        <v>305</v>
      </c>
      <c r="D41" s="254" t="s">
        <v>1132</v>
      </c>
      <c r="E41" s="254" t="s">
        <v>15</v>
      </c>
      <c r="F41" s="252"/>
      <c r="G41" s="253"/>
      <c r="H41" s="252"/>
      <c r="I41" s="255" t="s">
        <v>1113</v>
      </c>
      <c r="J41" s="255" t="e">
        <f>VLOOKUP(G41,'[2]8_取引マスタ'!$A$3:$G$91,2,FALSE)</f>
        <v>#N/A</v>
      </c>
      <c r="K41" s="255" t="s">
        <v>1128</v>
      </c>
      <c r="L41" s="206" t="s">
        <v>208</v>
      </c>
      <c r="M41" s="207" t="s">
        <v>840</v>
      </c>
      <c r="N41" s="207" t="s">
        <v>206</v>
      </c>
      <c r="O41" s="207" t="str">
        <f t="shared" si="1"/>
        <v xml:space="preserve"> ,  , ''</v>
      </c>
      <c r="P41" s="208" t="s">
        <v>207</v>
      </c>
      <c r="R41" s="209" t="str">
        <f t="shared" si="2"/>
        <v/>
      </c>
      <c r="S41" s="209" t="str">
        <f t="shared" si="2"/>
        <v/>
      </c>
      <c r="T41" s="209" t="str">
        <f t="shared" si="2"/>
        <v/>
      </c>
      <c r="V41" s="200"/>
      <c r="W41" s="200"/>
      <c r="X41" s="200"/>
    </row>
    <row r="42" spans="1:24">
      <c r="A42" s="250">
        <v>41</v>
      </c>
      <c r="B42" s="251">
        <v>17</v>
      </c>
      <c r="C42" s="250" t="s">
        <v>2164</v>
      </c>
      <c r="D42" s="205" t="s">
        <v>1068</v>
      </c>
      <c r="E42" s="205" t="s">
        <v>15</v>
      </c>
      <c r="F42" s="250">
        <v>41</v>
      </c>
      <c r="G42" s="251">
        <v>17</v>
      </c>
      <c r="H42" s="250" t="s">
        <v>2164</v>
      </c>
      <c r="I42" s="194" t="s">
        <v>1113</v>
      </c>
      <c r="J42" s="194" t="str">
        <f>VLOOKUP(G42,'[1]8_取引マスタ'!$A$3:$G$91,2,FALSE)</f>
        <v>URL連携フィルタリング</v>
      </c>
      <c r="L42" s="206" t="s">
        <v>208</v>
      </c>
      <c r="M42" s="207" t="s">
        <v>840</v>
      </c>
      <c r="N42" s="207" t="s">
        <v>206</v>
      </c>
      <c r="O42" s="207" t="str">
        <f t="shared" si="1"/>
        <v>41 , 17 , 'URL連携フィルタリング'</v>
      </c>
      <c r="P42" s="208" t="s">
        <v>207</v>
      </c>
      <c r="R42" s="209" t="b">
        <f t="shared" si="2"/>
        <v>0</v>
      </c>
      <c r="S42" s="209" t="b">
        <f t="shared" si="2"/>
        <v>0</v>
      </c>
      <c r="T42" s="209" t="b">
        <f t="shared" si="2"/>
        <v>0</v>
      </c>
      <c r="V42" s="200"/>
      <c r="W42" s="200"/>
      <c r="X42" s="200"/>
    </row>
    <row r="43" spans="1:24">
      <c r="A43" s="256">
        <v>42</v>
      </c>
      <c r="B43" s="257">
        <v>18</v>
      </c>
      <c r="C43" s="256" t="s">
        <v>468</v>
      </c>
      <c r="D43" s="258" t="s">
        <v>1132</v>
      </c>
      <c r="E43" s="258" t="s">
        <v>15</v>
      </c>
      <c r="F43" s="256"/>
      <c r="G43" s="257"/>
      <c r="H43" s="256"/>
      <c r="I43" s="259" t="s">
        <v>1113</v>
      </c>
      <c r="J43" s="259" t="e">
        <f>VLOOKUP(G43,'[1]8_取引マスタ'!$A$3:$G$91,2,FALSE)</f>
        <v>#N/A</v>
      </c>
      <c r="K43" s="259" t="s">
        <v>1127</v>
      </c>
      <c r="L43" s="206" t="s">
        <v>208</v>
      </c>
      <c r="M43" s="207" t="s">
        <v>840</v>
      </c>
      <c r="N43" s="207" t="s">
        <v>206</v>
      </c>
      <c r="O43" s="207" t="str">
        <f t="shared" si="1"/>
        <v xml:space="preserve"> ,  , ''</v>
      </c>
      <c r="P43" s="208" t="s">
        <v>207</v>
      </c>
      <c r="R43" s="209" t="str">
        <f t="shared" si="2"/>
        <v/>
      </c>
      <c r="S43" s="209" t="str">
        <f t="shared" si="2"/>
        <v/>
      </c>
      <c r="T43" s="209" t="str">
        <f t="shared" si="2"/>
        <v/>
      </c>
      <c r="V43" s="200"/>
      <c r="W43" s="200"/>
      <c r="X43" s="200"/>
    </row>
    <row r="44" spans="1:24">
      <c r="A44" s="256">
        <v>43</v>
      </c>
      <c r="B44" s="257">
        <v>19</v>
      </c>
      <c r="C44" s="256" t="s">
        <v>475</v>
      </c>
      <c r="D44" s="258" t="s">
        <v>1132</v>
      </c>
      <c r="E44" s="258" t="s">
        <v>15</v>
      </c>
      <c r="F44" s="256"/>
      <c r="G44" s="257"/>
      <c r="H44" s="256"/>
      <c r="I44" s="259" t="s">
        <v>1114</v>
      </c>
      <c r="J44" s="259" t="e">
        <f>VLOOKUP(G44,'[1]8_取引マスタ'!$A$3:$G$91,2,FALSE)</f>
        <v>#N/A</v>
      </c>
      <c r="K44" s="259" t="s">
        <v>1127</v>
      </c>
      <c r="L44" s="206" t="s">
        <v>208</v>
      </c>
      <c r="M44" s="207" t="s">
        <v>840</v>
      </c>
      <c r="N44" s="207" t="s">
        <v>206</v>
      </c>
      <c r="O44" s="207" t="str">
        <f t="shared" si="1"/>
        <v xml:space="preserve"> ,  , ''</v>
      </c>
      <c r="P44" s="208" t="s">
        <v>207</v>
      </c>
      <c r="R44" s="209" t="str">
        <f t="shared" si="2"/>
        <v/>
      </c>
      <c r="S44" s="209" t="str">
        <f t="shared" si="2"/>
        <v/>
      </c>
      <c r="T44" s="209" t="str">
        <f t="shared" si="2"/>
        <v/>
      </c>
      <c r="V44" s="200"/>
      <c r="W44" s="200"/>
      <c r="X44" s="200"/>
    </row>
    <row r="45" spans="1:24">
      <c r="A45" s="250">
        <v>44</v>
      </c>
      <c r="B45" s="251">
        <v>24</v>
      </c>
      <c r="C45" s="250" t="s">
        <v>503</v>
      </c>
      <c r="D45" s="205" t="s">
        <v>1068</v>
      </c>
      <c r="E45" s="205" t="s">
        <v>15</v>
      </c>
      <c r="F45" s="250">
        <v>44</v>
      </c>
      <c r="G45" s="251">
        <v>24</v>
      </c>
      <c r="H45" s="250" t="s">
        <v>503</v>
      </c>
      <c r="I45" s="194" t="s">
        <v>1113</v>
      </c>
      <c r="J45" s="194" t="str">
        <f>VLOOKUP(G45,'[1]8_取引マスタ'!$A$3:$G$91,2,FALSE)</f>
        <v>シミュレーション予約</v>
      </c>
      <c r="L45" s="206" t="s">
        <v>208</v>
      </c>
      <c r="M45" s="207" t="s">
        <v>840</v>
      </c>
      <c r="N45" s="207" t="s">
        <v>206</v>
      </c>
      <c r="O45" s="207" t="str">
        <f t="shared" si="1"/>
        <v>44 , 24 , 'シミュレーションフィルタリング予約'</v>
      </c>
      <c r="P45" s="208" t="s">
        <v>207</v>
      </c>
      <c r="R45" s="209" t="b">
        <f t="shared" si="2"/>
        <v>0</v>
      </c>
      <c r="S45" s="209" t="b">
        <f t="shared" si="2"/>
        <v>0</v>
      </c>
      <c r="T45" s="209" t="b">
        <f t="shared" si="2"/>
        <v>0</v>
      </c>
      <c r="V45" s="200"/>
      <c r="W45" s="200"/>
      <c r="X45" s="200"/>
    </row>
    <row r="46" spans="1:24">
      <c r="A46" s="250">
        <v>45</v>
      </c>
      <c r="B46" s="251">
        <v>25</v>
      </c>
      <c r="C46" s="250" t="s">
        <v>502</v>
      </c>
      <c r="D46" s="205" t="s">
        <v>1068</v>
      </c>
      <c r="E46" s="205" t="s">
        <v>15</v>
      </c>
      <c r="F46" s="250">
        <v>45</v>
      </c>
      <c r="G46" s="251">
        <v>25</v>
      </c>
      <c r="H46" s="250" t="s">
        <v>502</v>
      </c>
      <c r="I46" s="194" t="s">
        <v>1113</v>
      </c>
      <c r="J46" s="194" t="str">
        <f>VLOOKUP(G46,'[1]8_取引マスタ'!$A$3:$G$91,2,FALSE)</f>
        <v>シミュレーション結果確認</v>
      </c>
      <c r="L46" s="206" t="s">
        <v>208</v>
      </c>
      <c r="M46" s="207" t="s">
        <v>840</v>
      </c>
      <c r="N46" s="207" t="s">
        <v>206</v>
      </c>
      <c r="O46" s="207" t="str">
        <f t="shared" si="1"/>
        <v>45 , 25 , 'シミュレーションフィルタリング結果確認'</v>
      </c>
      <c r="P46" s="208" t="s">
        <v>207</v>
      </c>
      <c r="R46" s="209" t="b">
        <f t="shared" si="2"/>
        <v>0</v>
      </c>
      <c r="S46" s="209" t="b">
        <f t="shared" si="2"/>
        <v>0</v>
      </c>
      <c r="T46" s="209" t="b">
        <f t="shared" si="2"/>
        <v>0</v>
      </c>
      <c r="V46" s="200"/>
      <c r="W46" s="200"/>
      <c r="X46" s="200"/>
    </row>
    <row r="47" spans="1:24">
      <c r="A47" s="250">
        <v>46</v>
      </c>
      <c r="B47" s="251">
        <v>25</v>
      </c>
      <c r="C47" s="250" t="s">
        <v>501</v>
      </c>
      <c r="D47" s="205" t="s">
        <v>1068</v>
      </c>
      <c r="E47" s="205" t="s">
        <v>15</v>
      </c>
      <c r="F47" s="250">
        <v>46</v>
      </c>
      <c r="G47" s="251">
        <v>25</v>
      </c>
      <c r="H47" s="250" t="s">
        <v>501</v>
      </c>
      <c r="I47" s="194" t="s">
        <v>1114</v>
      </c>
      <c r="J47" s="194" t="str">
        <f>VLOOKUP(G47,'[1]8_取引マスタ'!$A$3:$G$91,2,FALSE)</f>
        <v>シミュレーション結果確認</v>
      </c>
      <c r="L47" s="206" t="s">
        <v>208</v>
      </c>
      <c r="M47" s="207" t="s">
        <v>840</v>
      </c>
      <c r="N47" s="207" t="s">
        <v>206</v>
      </c>
      <c r="O47" s="207" t="str">
        <f t="shared" si="1"/>
        <v>46 , 25 , 'シミュレーションフィルタリング結果確認CSV出力制限'</v>
      </c>
      <c r="P47" s="208" t="s">
        <v>207</v>
      </c>
      <c r="R47" s="209" t="b">
        <f t="shared" si="2"/>
        <v>0</v>
      </c>
      <c r="S47" s="209" t="b">
        <f t="shared" si="2"/>
        <v>0</v>
      </c>
      <c r="T47" s="209" t="b">
        <f t="shared" si="2"/>
        <v>0</v>
      </c>
      <c r="V47" s="200"/>
      <c r="W47" s="200"/>
      <c r="X47" s="200"/>
    </row>
    <row r="48" spans="1:24">
      <c r="A48" s="256">
        <v>47</v>
      </c>
      <c r="B48" s="257">
        <v>26</v>
      </c>
      <c r="C48" s="256" t="s">
        <v>563</v>
      </c>
      <c r="D48" s="258" t="s">
        <v>1132</v>
      </c>
      <c r="E48" s="258" t="s">
        <v>15</v>
      </c>
      <c r="F48" s="256"/>
      <c r="G48" s="257"/>
      <c r="H48" s="256"/>
      <c r="I48" s="259" t="s">
        <v>1113</v>
      </c>
      <c r="J48" s="259" t="e">
        <f>VLOOKUP(G48,'[1]8_取引マスタ'!$A$3:$G$91,2,FALSE)</f>
        <v>#N/A</v>
      </c>
      <c r="K48" s="259" t="s">
        <v>1128</v>
      </c>
      <c r="L48" s="206" t="s">
        <v>208</v>
      </c>
      <c r="M48" s="207" t="s">
        <v>840</v>
      </c>
      <c r="N48" s="207" t="s">
        <v>206</v>
      </c>
      <c r="O48" s="207" t="str">
        <f t="shared" si="1"/>
        <v xml:space="preserve"> ,  , ''</v>
      </c>
      <c r="P48" s="208" t="s">
        <v>207</v>
      </c>
      <c r="R48" s="209" t="str">
        <f t="shared" si="2"/>
        <v/>
      </c>
      <c r="S48" s="209" t="str">
        <f t="shared" si="2"/>
        <v/>
      </c>
      <c r="T48" s="209" t="str">
        <f t="shared" si="2"/>
        <v/>
      </c>
      <c r="V48" s="200"/>
      <c r="W48" s="200"/>
      <c r="X48" s="200"/>
    </row>
    <row r="49" spans="1:24">
      <c r="A49" s="250">
        <v>48</v>
      </c>
      <c r="B49" s="251">
        <v>27</v>
      </c>
      <c r="C49" s="250" t="s">
        <v>913</v>
      </c>
      <c r="D49" s="205" t="s">
        <v>1068</v>
      </c>
      <c r="E49" s="205" t="s">
        <v>15</v>
      </c>
      <c r="F49" s="250">
        <v>48</v>
      </c>
      <c r="G49" s="251">
        <v>27</v>
      </c>
      <c r="H49" s="250" t="s">
        <v>626</v>
      </c>
      <c r="I49" s="194" t="s">
        <v>1113</v>
      </c>
      <c r="J49" s="194" t="str">
        <f>VLOOKUP(G49,'[1]8_取引マスタ'!$A$3:$G$91,2,FALSE)</f>
        <v>検索対象者一覧アップロード</v>
      </c>
      <c r="L49" s="206" t="s">
        <v>208</v>
      </c>
      <c r="M49" s="207" t="s">
        <v>840</v>
      </c>
      <c r="N49" s="207" t="s">
        <v>206</v>
      </c>
      <c r="O49" s="207" t="str">
        <f t="shared" si="1"/>
        <v>48 , 27 , '検索対象者一覧データ アップロード'</v>
      </c>
      <c r="P49" s="208" t="s">
        <v>207</v>
      </c>
      <c r="R49" s="209" t="b">
        <f t="shared" si="2"/>
        <v>0</v>
      </c>
      <c r="S49" s="209" t="b">
        <f t="shared" si="2"/>
        <v>0</v>
      </c>
      <c r="T49" s="209" t="b">
        <f t="shared" si="2"/>
        <v>0</v>
      </c>
      <c r="V49" s="200"/>
      <c r="W49" s="200"/>
      <c r="X49" s="200"/>
    </row>
    <row r="50" spans="1:24">
      <c r="A50" s="250">
        <v>49</v>
      </c>
      <c r="B50" s="251">
        <v>28</v>
      </c>
      <c r="C50" s="250" t="s">
        <v>833</v>
      </c>
      <c r="D50" s="205" t="s">
        <v>1068</v>
      </c>
      <c r="E50" s="205" t="s">
        <v>15</v>
      </c>
      <c r="F50" s="250">
        <v>49</v>
      </c>
      <c r="G50" s="251">
        <v>28</v>
      </c>
      <c r="H50" s="250" t="s">
        <v>833</v>
      </c>
      <c r="I50" s="194" t="s">
        <v>1113</v>
      </c>
      <c r="J50" s="194" t="str">
        <f>VLOOKUP(G50,'[1]8_取引マスタ'!$A$3:$G$91,2,FALSE)</f>
        <v>登録済リスト参照</v>
      </c>
      <c r="L50" s="206" t="s">
        <v>208</v>
      </c>
      <c r="M50" s="207" t="s">
        <v>840</v>
      </c>
      <c r="N50" s="207" t="s">
        <v>206</v>
      </c>
      <c r="O50" s="207" t="str">
        <f t="shared" si="1"/>
        <v>49 , 28 , '登録済リスト参照'</v>
      </c>
      <c r="P50" s="208" t="s">
        <v>207</v>
      </c>
      <c r="R50" s="209" t="b">
        <f t="shared" si="2"/>
        <v>0</v>
      </c>
      <c r="S50" s="209" t="b">
        <f t="shared" si="2"/>
        <v>0</v>
      </c>
      <c r="T50" s="209" t="b">
        <f t="shared" si="2"/>
        <v>0</v>
      </c>
      <c r="V50" s="200"/>
      <c r="W50" s="200"/>
      <c r="X50" s="200"/>
    </row>
    <row r="51" spans="1:24">
      <c r="A51" s="256">
        <v>50</v>
      </c>
      <c r="B51" s="257">
        <v>29</v>
      </c>
      <c r="C51" s="256" t="s">
        <v>595</v>
      </c>
      <c r="D51" s="258" t="s">
        <v>1132</v>
      </c>
      <c r="E51" s="258" t="s">
        <v>15</v>
      </c>
      <c r="F51" s="256"/>
      <c r="G51" s="257"/>
      <c r="H51" s="256"/>
      <c r="I51" s="259" t="s">
        <v>1113</v>
      </c>
      <c r="J51" s="259" t="e">
        <f>VLOOKUP(G51,'[1]8_取引マスタ'!$A$3:$G$91,2,FALSE)</f>
        <v>#N/A</v>
      </c>
      <c r="K51" s="259" t="s">
        <v>1128</v>
      </c>
      <c r="L51" s="206" t="s">
        <v>208</v>
      </c>
      <c r="M51" s="207" t="s">
        <v>840</v>
      </c>
      <c r="N51" s="207" t="s">
        <v>206</v>
      </c>
      <c r="O51" s="207" t="str">
        <f t="shared" si="1"/>
        <v xml:space="preserve"> ,  , ''</v>
      </c>
      <c r="P51" s="208" t="s">
        <v>207</v>
      </c>
      <c r="R51" s="209" t="str">
        <f t="shared" si="2"/>
        <v/>
      </c>
      <c r="S51" s="209" t="str">
        <f t="shared" si="2"/>
        <v/>
      </c>
      <c r="T51" s="209" t="str">
        <f t="shared" si="2"/>
        <v/>
      </c>
      <c r="V51" s="200"/>
      <c r="W51" s="200"/>
      <c r="X51" s="200"/>
    </row>
    <row r="52" spans="1:24">
      <c r="A52" s="250">
        <v>51</v>
      </c>
      <c r="B52" s="251">
        <v>30</v>
      </c>
      <c r="C52" s="260" t="s">
        <v>812</v>
      </c>
      <c r="D52" s="205" t="s">
        <v>1068</v>
      </c>
      <c r="E52" s="205" t="s">
        <v>15</v>
      </c>
      <c r="F52" s="250">
        <v>51</v>
      </c>
      <c r="G52" s="251">
        <v>30</v>
      </c>
      <c r="H52" s="260" t="s">
        <v>812</v>
      </c>
      <c r="I52" s="194" t="s">
        <v>1113</v>
      </c>
      <c r="J52" s="194" t="str">
        <f>VLOOKUP(G52,'[1]8_取引マスタ'!$A$3:$G$91,2,FALSE)</f>
        <v>リストアップロード</v>
      </c>
      <c r="L52" s="206" t="s">
        <v>208</v>
      </c>
      <c r="M52" s="207" t="s">
        <v>840</v>
      </c>
      <c r="N52" s="207" t="s">
        <v>206</v>
      </c>
      <c r="O52" s="207" t="str">
        <f t="shared" si="1"/>
        <v>51 , 30 , 'リストアップロード'</v>
      </c>
      <c r="P52" s="208" t="s">
        <v>207</v>
      </c>
      <c r="R52" s="209" t="b">
        <f t="shared" si="2"/>
        <v>0</v>
      </c>
      <c r="S52" s="209" t="b">
        <f t="shared" si="2"/>
        <v>0</v>
      </c>
      <c r="T52" s="209" t="b">
        <f t="shared" si="2"/>
        <v>0</v>
      </c>
      <c r="V52" s="200"/>
      <c r="W52" s="200"/>
      <c r="X52" s="200"/>
    </row>
    <row r="53" spans="1:24">
      <c r="A53" s="250">
        <v>52</v>
      </c>
      <c r="B53" s="251">
        <v>31</v>
      </c>
      <c r="C53" s="250" t="s">
        <v>606</v>
      </c>
      <c r="D53" s="205" t="s">
        <v>1068</v>
      </c>
      <c r="E53" s="205" t="s">
        <v>15</v>
      </c>
      <c r="F53" s="250">
        <v>52</v>
      </c>
      <c r="G53" s="251">
        <v>31</v>
      </c>
      <c r="H53" s="250" t="s">
        <v>606</v>
      </c>
      <c r="I53" s="194" t="s">
        <v>1113</v>
      </c>
      <c r="J53" s="194" t="str">
        <f>VLOOKUP(G53,'[1]8_取引マスタ'!$A$3:$G$91,2,FALSE)</f>
        <v>ホワイトリスト登録</v>
      </c>
      <c r="L53" s="206" t="s">
        <v>208</v>
      </c>
      <c r="M53" s="207" t="s">
        <v>840</v>
      </c>
      <c r="N53" s="207" t="s">
        <v>206</v>
      </c>
      <c r="O53" s="207" t="str">
        <f t="shared" si="1"/>
        <v>52 , 31 , 'ホワイトリスト登録'</v>
      </c>
      <c r="P53" s="208" t="s">
        <v>207</v>
      </c>
      <c r="R53" s="209" t="b">
        <f t="shared" si="2"/>
        <v>0</v>
      </c>
      <c r="S53" s="209" t="b">
        <f t="shared" si="2"/>
        <v>0</v>
      </c>
      <c r="T53" s="209" t="b">
        <f t="shared" si="2"/>
        <v>0</v>
      </c>
      <c r="V53" s="200"/>
      <c r="W53" s="200"/>
      <c r="X53" s="200"/>
    </row>
    <row r="54" spans="1:24">
      <c r="A54" s="256">
        <v>53</v>
      </c>
      <c r="B54" s="257">
        <v>32</v>
      </c>
      <c r="C54" s="256" t="s">
        <v>611</v>
      </c>
      <c r="D54" s="258" t="s">
        <v>1132</v>
      </c>
      <c r="E54" s="258" t="s">
        <v>15</v>
      </c>
      <c r="F54" s="256"/>
      <c r="G54" s="257"/>
      <c r="H54" s="256"/>
      <c r="I54" s="259" t="s">
        <v>1113</v>
      </c>
      <c r="J54" s="259" t="e">
        <f>VLOOKUP(G54,'[1]8_取引マスタ'!$A$3:$G$91,2,FALSE)</f>
        <v>#N/A</v>
      </c>
      <c r="K54" s="259" t="s">
        <v>1128</v>
      </c>
      <c r="L54" s="206" t="s">
        <v>208</v>
      </c>
      <c r="M54" s="207" t="s">
        <v>840</v>
      </c>
      <c r="N54" s="207" t="s">
        <v>206</v>
      </c>
      <c r="O54" s="207" t="str">
        <f t="shared" si="1"/>
        <v xml:space="preserve"> ,  , ''</v>
      </c>
      <c r="P54" s="208" t="s">
        <v>207</v>
      </c>
      <c r="R54" s="209" t="str">
        <f t="shared" si="2"/>
        <v/>
      </c>
      <c r="S54" s="209" t="str">
        <f t="shared" si="2"/>
        <v/>
      </c>
      <c r="T54" s="209" t="str">
        <f t="shared" si="2"/>
        <v/>
      </c>
      <c r="V54" s="209"/>
      <c r="W54" s="209"/>
      <c r="X54" s="209"/>
    </row>
    <row r="55" spans="1:24">
      <c r="A55" s="256">
        <v>54</v>
      </c>
      <c r="B55" s="257">
        <v>32</v>
      </c>
      <c r="C55" s="256" t="s">
        <v>627</v>
      </c>
      <c r="D55" s="258" t="s">
        <v>1132</v>
      </c>
      <c r="E55" s="258" t="s">
        <v>15</v>
      </c>
      <c r="F55" s="256"/>
      <c r="G55" s="257"/>
      <c r="H55" s="256"/>
      <c r="I55" s="259" t="s">
        <v>1114</v>
      </c>
      <c r="J55" s="259" t="e">
        <f>VLOOKUP(G55,'[1]8_取引マスタ'!$A$3:$G$91,2,FALSE)</f>
        <v>#N/A</v>
      </c>
      <c r="K55" s="259" t="s">
        <v>1128</v>
      </c>
      <c r="L55" s="206" t="s">
        <v>208</v>
      </c>
      <c r="M55" s="207" t="s">
        <v>840</v>
      </c>
      <c r="N55" s="207" t="s">
        <v>206</v>
      </c>
      <c r="O55" s="207" t="str">
        <f t="shared" si="1"/>
        <v xml:space="preserve"> ,  , ''</v>
      </c>
      <c r="P55" s="208" t="s">
        <v>207</v>
      </c>
      <c r="R55" s="209" t="str">
        <f t="shared" si="2"/>
        <v/>
      </c>
      <c r="S55" s="209" t="str">
        <f t="shared" si="2"/>
        <v/>
      </c>
      <c r="T55" s="209" t="str">
        <f t="shared" si="2"/>
        <v/>
      </c>
      <c r="V55" s="209"/>
      <c r="W55" s="209"/>
      <c r="X55" s="209"/>
    </row>
    <row r="56" spans="1:24">
      <c r="A56" s="256">
        <v>55</v>
      </c>
      <c r="B56" s="257">
        <v>32</v>
      </c>
      <c r="C56" s="256" t="s">
        <v>628</v>
      </c>
      <c r="D56" s="258" t="s">
        <v>1132</v>
      </c>
      <c r="E56" s="258" t="s">
        <v>15</v>
      </c>
      <c r="F56" s="256"/>
      <c r="G56" s="257"/>
      <c r="H56" s="256"/>
      <c r="I56" s="259" t="s">
        <v>1114</v>
      </c>
      <c r="J56" s="259" t="e">
        <f>VLOOKUP(G56,'[1]8_取引マスタ'!$A$3:$G$91,2,FALSE)</f>
        <v>#N/A</v>
      </c>
      <c r="K56" s="259" t="s">
        <v>1128</v>
      </c>
      <c r="L56" s="206" t="s">
        <v>208</v>
      </c>
      <c r="M56" s="207" t="s">
        <v>840</v>
      </c>
      <c r="N56" s="207" t="s">
        <v>206</v>
      </c>
      <c r="O56" s="207" t="str">
        <f t="shared" si="1"/>
        <v xml:space="preserve"> ,  , ''</v>
      </c>
      <c r="P56" s="208" t="s">
        <v>207</v>
      </c>
      <c r="R56" s="209" t="str">
        <f t="shared" si="2"/>
        <v/>
      </c>
      <c r="S56" s="209" t="str">
        <f t="shared" si="2"/>
        <v/>
      </c>
      <c r="T56" s="209" t="str">
        <f t="shared" si="2"/>
        <v/>
      </c>
      <c r="V56" s="209"/>
      <c r="W56" s="209"/>
      <c r="X56" s="209"/>
    </row>
    <row r="57" spans="1:24">
      <c r="A57" s="256">
        <v>56</v>
      </c>
      <c r="B57" s="257">
        <v>32</v>
      </c>
      <c r="C57" s="256" t="s">
        <v>629</v>
      </c>
      <c r="D57" s="258" t="s">
        <v>1132</v>
      </c>
      <c r="E57" s="258" t="s">
        <v>15</v>
      </c>
      <c r="F57" s="256"/>
      <c r="G57" s="257"/>
      <c r="H57" s="256"/>
      <c r="I57" s="259" t="s">
        <v>1114</v>
      </c>
      <c r="J57" s="259" t="e">
        <f>VLOOKUP(G57,'[1]8_取引マスタ'!$A$3:$G$91,2,FALSE)</f>
        <v>#N/A</v>
      </c>
      <c r="K57" s="259" t="s">
        <v>1128</v>
      </c>
      <c r="L57" s="206" t="s">
        <v>208</v>
      </c>
      <c r="M57" s="207" t="s">
        <v>840</v>
      </c>
      <c r="N57" s="207" t="s">
        <v>206</v>
      </c>
      <c r="O57" s="207" t="str">
        <f t="shared" si="1"/>
        <v xml:space="preserve"> ,  , ''</v>
      </c>
      <c r="P57" s="208" t="s">
        <v>207</v>
      </c>
      <c r="R57" s="209" t="str">
        <f t="shared" si="2"/>
        <v/>
      </c>
      <c r="S57" s="209" t="str">
        <f t="shared" si="2"/>
        <v/>
      </c>
      <c r="T57" s="209" t="str">
        <f t="shared" si="2"/>
        <v/>
      </c>
      <c r="V57" s="209"/>
      <c r="W57" s="209"/>
      <c r="X57" s="209"/>
    </row>
    <row r="58" spans="1:24">
      <c r="A58" s="256">
        <v>57</v>
      </c>
      <c r="B58" s="257">
        <v>32</v>
      </c>
      <c r="C58" s="256" t="s">
        <v>630</v>
      </c>
      <c r="D58" s="258" t="s">
        <v>1132</v>
      </c>
      <c r="E58" s="258" t="s">
        <v>15</v>
      </c>
      <c r="F58" s="256"/>
      <c r="G58" s="257"/>
      <c r="H58" s="256"/>
      <c r="I58" s="259" t="s">
        <v>1114</v>
      </c>
      <c r="J58" s="259" t="e">
        <f>VLOOKUP(G58,'[1]8_取引マスタ'!$A$3:$G$91,2,FALSE)</f>
        <v>#N/A</v>
      </c>
      <c r="K58" s="259" t="s">
        <v>1128</v>
      </c>
      <c r="L58" s="206" t="s">
        <v>208</v>
      </c>
      <c r="M58" s="207" t="s">
        <v>840</v>
      </c>
      <c r="N58" s="207" t="s">
        <v>206</v>
      </c>
      <c r="O58" s="207" t="str">
        <f t="shared" si="1"/>
        <v xml:space="preserve"> ,  , ''</v>
      </c>
      <c r="P58" s="208" t="s">
        <v>207</v>
      </c>
      <c r="R58" s="209" t="str">
        <f t="shared" si="2"/>
        <v/>
      </c>
      <c r="S58" s="209" t="str">
        <f t="shared" si="2"/>
        <v/>
      </c>
      <c r="T58" s="209" t="str">
        <f t="shared" si="2"/>
        <v/>
      </c>
      <c r="V58" s="209"/>
      <c r="W58" s="209"/>
      <c r="X58" s="209"/>
    </row>
    <row r="59" spans="1:24">
      <c r="A59" s="256">
        <v>58</v>
      </c>
      <c r="B59" s="257">
        <v>32</v>
      </c>
      <c r="C59" s="256" t="s">
        <v>631</v>
      </c>
      <c r="D59" s="258" t="s">
        <v>1132</v>
      </c>
      <c r="E59" s="258" t="s">
        <v>15</v>
      </c>
      <c r="F59" s="256"/>
      <c r="G59" s="257"/>
      <c r="H59" s="256"/>
      <c r="I59" s="259" t="s">
        <v>1114</v>
      </c>
      <c r="J59" s="259" t="e">
        <f>VLOOKUP(G59,'[1]8_取引マスタ'!$A$3:$G$91,2,FALSE)</f>
        <v>#N/A</v>
      </c>
      <c r="K59" s="259" t="s">
        <v>1128</v>
      </c>
      <c r="L59" s="206" t="s">
        <v>208</v>
      </c>
      <c r="M59" s="207" t="s">
        <v>840</v>
      </c>
      <c r="N59" s="207" t="s">
        <v>206</v>
      </c>
      <c r="O59" s="207" t="str">
        <f t="shared" si="1"/>
        <v xml:space="preserve"> ,  , ''</v>
      </c>
      <c r="P59" s="208" t="s">
        <v>207</v>
      </c>
      <c r="R59" s="209" t="str">
        <f t="shared" si="2"/>
        <v/>
      </c>
      <c r="S59" s="209" t="str">
        <f t="shared" si="2"/>
        <v/>
      </c>
      <c r="T59" s="209" t="str">
        <f t="shared" si="2"/>
        <v/>
      </c>
      <c r="V59" s="209"/>
      <c r="W59" s="209"/>
      <c r="X59" s="209"/>
    </row>
    <row r="60" spans="1:24">
      <c r="A60" s="256">
        <v>59</v>
      </c>
      <c r="B60" s="257">
        <v>32</v>
      </c>
      <c r="C60" s="256" t="s">
        <v>632</v>
      </c>
      <c r="D60" s="258" t="s">
        <v>1132</v>
      </c>
      <c r="E60" s="258" t="s">
        <v>15</v>
      </c>
      <c r="F60" s="256"/>
      <c r="G60" s="257"/>
      <c r="H60" s="256"/>
      <c r="I60" s="259" t="s">
        <v>1114</v>
      </c>
      <c r="J60" s="259" t="e">
        <f>VLOOKUP(G60,'[1]8_取引マスタ'!$A$3:$G$91,2,FALSE)</f>
        <v>#N/A</v>
      </c>
      <c r="K60" s="259" t="s">
        <v>1128</v>
      </c>
      <c r="L60" s="206" t="s">
        <v>208</v>
      </c>
      <c r="M60" s="207" t="s">
        <v>840</v>
      </c>
      <c r="N60" s="207" t="s">
        <v>206</v>
      </c>
      <c r="O60" s="207" t="str">
        <f t="shared" si="1"/>
        <v xml:space="preserve"> ,  , ''</v>
      </c>
      <c r="P60" s="208" t="s">
        <v>207</v>
      </c>
      <c r="R60" s="209" t="str">
        <f t="shared" si="2"/>
        <v/>
      </c>
      <c r="S60" s="209" t="str">
        <f t="shared" si="2"/>
        <v/>
      </c>
      <c r="T60" s="209" t="str">
        <f t="shared" si="2"/>
        <v/>
      </c>
      <c r="V60" s="209"/>
      <c r="W60" s="209"/>
      <c r="X60" s="209"/>
    </row>
    <row r="61" spans="1:24">
      <c r="A61" s="256">
        <v>60</v>
      </c>
      <c r="B61" s="257">
        <v>33</v>
      </c>
      <c r="C61" s="256" t="s">
        <v>615</v>
      </c>
      <c r="D61" s="258" t="s">
        <v>1132</v>
      </c>
      <c r="E61" s="258" t="s">
        <v>15</v>
      </c>
      <c r="F61" s="256"/>
      <c r="G61" s="257"/>
      <c r="H61" s="256"/>
      <c r="I61" s="259" t="s">
        <v>1114</v>
      </c>
      <c r="J61" s="259" t="e">
        <f>VLOOKUP(G61,'[1]8_取引マスタ'!$A$3:$G$91,2,FALSE)</f>
        <v>#N/A</v>
      </c>
      <c r="K61" s="259" t="s">
        <v>1128</v>
      </c>
      <c r="L61" s="206" t="s">
        <v>208</v>
      </c>
      <c r="M61" s="207" t="s">
        <v>840</v>
      </c>
      <c r="N61" s="207" t="s">
        <v>206</v>
      </c>
      <c r="O61" s="207" t="str">
        <f t="shared" si="1"/>
        <v xml:space="preserve"> ,  , ''</v>
      </c>
      <c r="P61" s="208" t="s">
        <v>207</v>
      </c>
      <c r="R61" s="209" t="str">
        <f t="shared" si="2"/>
        <v/>
      </c>
      <c r="S61" s="209" t="str">
        <f t="shared" si="2"/>
        <v/>
      </c>
      <c r="T61" s="209" t="str">
        <f t="shared" si="2"/>
        <v/>
      </c>
      <c r="V61" s="209"/>
      <c r="W61" s="209"/>
      <c r="X61" s="209"/>
    </row>
    <row r="62" spans="1:24">
      <c r="A62" s="256">
        <v>61</v>
      </c>
      <c r="B62" s="257">
        <v>36</v>
      </c>
      <c r="C62" s="256" t="s">
        <v>806</v>
      </c>
      <c r="D62" s="258" t="s">
        <v>1132</v>
      </c>
      <c r="E62" s="258" t="s">
        <v>15</v>
      </c>
      <c r="F62" s="256"/>
      <c r="G62" s="257"/>
      <c r="H62" s="256"/>
      <c r="I62" s="259" t="s">
        <v>1113</v>
      </c>
      <c r="J62" s="259" t="e">
        <f>VLOOKUP(G62,'[1]8_取引マスタ'!$A$3:$G$91,2,FALSE)</f>
        <v>#N/A</v>
      </c>
      <c r="K62" s="259" t="s">
        <v>1128</v>
      </c>
      <c r="L62" s="206" t="s">
        <v>208</v>
      </c>
      <c r="M62" s="207" t="s">
        <v>840</v>
      </c>
      <c r="N62" s="207" t="s">
        <v>206</v>
      </c>
      <c r="O62" s="207" t="str">
        <f t="shared" si="1"/>
        <v xml:space="preserve"> ,  , ''</v>
      </c>
      <c r="P62" s="208" t="s">
        <v>207</v>
      </c>
      <c r="R62" s="209" t="str">
        <f t="shared" si="2"/>
        <v/>
      </c>
      <c r="S62" s="209" t="str">
        <f t="shared" si="2"/>
        <v/>
      </c>
      <c r="T62" s="209" t="str">
        <f t="shared" si="2"/>
        <v/>
      </c>
      <c r="V62" s="209"/>
      <c r="W62" s="209"/>
      <c r="X62" s="209"/>
    </row>
    <row r="63" spans="1:24">
      <c r="A63" s="250">
        <v>62</v>
      </c>
      <c r="B63" s="251">
        <v>9</v>
      </c>
      <c r="C63" s="250" t="s">
        <v>841</v>
      </c>
      <c r="D63" s="205" t="s">
        <v>1068</v>
      </c>
      <c r="E63" s="205" t="s">
        <v>15</v>
      </c>
      <c r="F63" s="250">
        <v>62</v>
      </c>
      <c r="G63" s="251">
        <v>9</v>
      </c>
      <c r="H63" s="250" t="s">
        <v>841</v>
      </c>
      <c r="I63" s="194" t="s">
        <v>1114</v>
      </c>
      <c r="J63" s="194" t="str">
        <f>VLOOKUP(G63,'[1]8_取引マスタ'!$A$3:$G$91,2,FALSE)</f>
        <v>操作ログ照会</v>
      </c>
      <c r="L63" s="206" t="s">
        <v>208</v>
      </c>
      <c r="M63" s="207" t="s">
        <v>840</v>
      </c>
      <c r="N63" s="207" t="s">
        <v>206</v>
      </c>
      <c r="O63" s="207" t="str">
        <f>F63&amp;" , "&amp;G63&amp;" , "&amp;"'"&amp;H63&amp;"'"</f>
        <v>62 , 9 , '操作ログ照会CSV出力制限'</v>
      </c>
      <c r="P63" s="208" t="s">
        <v>207</v>
      </c>
      <c r="R63" s="209" t="b">
        <f t="shared" si="2"/>
        <v>0</v>
      </c>
      <c r="S63" s="209" t="b">
        <f t="shared" si="2"/>
        <v>0</v>
      </c>
      <c r="T63" s="209" t="b">
        <f t="shared" si="2"/>
        <v>0</v>
      </c>
      <c r="V63" s="200"/>
      <c r="W63" s="200"/>
      <c r="X63" s="200"/>
    </row>
    <row r="64" spans="1:24">
      <c r="A64" s="250">
        <v>63</v>
      </c>
      <c r="B64" s="251">
        <v>37</v>
      </c>
      <c r="C64" s="250" t="s">
        <v>1040</v>
      </c>
      <c r="D64" s="205" t="s">
        <v>1068</v>
      </c>
      <c r="E64" s="205" t="s">
        <v>15</v>
      </c>
      <c r="F64" s="250">
        <v>63</v>
      </c>
      <c r="G64" s="251">
        <v>37</v>
      </c>
      <c r="H64" s="250" t="s">
        <v>1040</v>
      </c>
      <c r="I64" s="194" t="s">
        <v>1113</v>
      </c>
      <c r="J64" s="194" t="str">
        <f>VLOOKUP(G64,'[1]8_取引マスタ'!$A$3:$G$91,2,FALSE)</f>
        <v>運用ファイルアップロード</v>
      </c>
      <c r="L64" s="206" t="s">
        <v>208</v>
      </c>
      <c r="M64" s="207" t="s">
        <v>840</v>
      </c>
      <c r="N64" s="207" t="s">
        <v>206</v>
      </c>
      <c r="O64" s="207" t="str">
        <f>F64&amp;" , "&amp;G64&amp;" , "&amp;"'"&amp;H64&amp;"'"</f>
        <v>63 , 37 , '運用ファイルアップロード'</v>
      </c>
      <c r="P64" s="208" t="s">
        <v>207</v>
      </c>
      <c r="R64" s="209" t="b">
        <f t="shared" si="2"/>
        <v>0</v>
      </c>
      <c r="S64" s="209" t="b">
        <f t="shared" si="2"/>
        <v>0</v>
      </c>
      <c r="T64" s="209" t="b">
        <f t="shared" si="2"/>
        <v>0</v>
      </c>
      <c r="V64" s="200"/>
      <c r="W64" s="200"/>
      <c r="X64" s="200"/>
    </row>
    <row r="65" spans="1:24">
      <c r="A65" s="250">
        <v>1001</v>
      </c>
      <c r="B65" s="251">
        <v>6</v>
      </c>
      <c r="C65" s="260" t="s">
        <v>322</v>
      </c>
      <c r="D65" s="205" t="s">
        <v>1068</v>
      </c>
      <c r="E65" s="205" t="s">
        <v>15</v>
      </c>
      <c r="F65" s="250">
        <v>1001</v>
      </c>
      <c r="G65" s="251">
        <v>6</v>
      </c>
      <c r="H65" s="250" t="s">
        <v>322</v>
      </c>
      <c r="I65" s="194" t="s">
        <v>1114</v>
      </c>
      <c r="J65" s="194" t="str">
        <f>VLOOKUP(G65,'[1]8_取引マスタ'!$A$3:$G$91,2,FALSE)</f>
        <v>本人確認</v>
      </c>
      <c r="L65" s="206" t="s">
        <v>208</v>
      </c>
      <c r="M65" s="207" t="s">
        <v>840</v>
      </c>
      <c r="N65" s="207" t="s">
        <v>206</v>
      </c>
      <c r="O65" s="207" t="str">
        <f t="shared" ref="O65:O75" si="3">F65&amp;" , "&amp;G65&amp;" , "&amp;"'"&amp;H65&amp;"'"</f>
        <v>1001 , 6 , '担当者用本人確認判定制限'</v>
      </c>
      <c r="P65" s="208" t="s">
        <v>207</v>
      </c>
      <c r="R65" s="209" t="b">
        <f t="shared" si="2"/>
        <v>0</v>
      </c>
      <c r="S65" s="209" t="b">
        <f t="shared" si="2"/>
        <v>0</v>
      </c>
      <c r="T65" s="209" t="b">
        <f t="shared" si="2"/>
        <v>0</v>
      </c>
      <c r="V65" s="200"/>
      <c r="W65" s="200"/>
      <c r="X65" s="200"/>
    </row>
    <row r="66" spans="1:24">
      <c r="A66" s="250">
        <v>1002</v>
      </c>
      <c r="B66" s="251">
        <v>7</v>
      </c>
      <c r="C66" s="260" t="s">
        <v>474</v>
      </c>
      <c r="D66" s="205" t="s">
        <v>1068</v>
      </c>
      <c r="E66" s="205" t="s">
        <v>15</v>
      </c>
      <c r="F66" s="250">
        <v>1002</v>
      </c>
      <c r="G66" s="251">
        <v>7</v>
      </c>
      <c r="H66" s="250" t="s">
        <v>474</v>
      </c>
      <c r="I66" s="194" t="s">
        <v>1114</v>
      </c>
      <c r="J66" s="194" t="str">
        <f>VLOOKUP(G66,'[1]8_取引マスタ'!$A$3:$G$91,2,FALSE)</f>
        <v>本人確認仕掛照会</v>
      </c>
      <c r="L66" s="206" t="s">
        <v>208</v>
      </c>
      <c r="M66" s="207" t="s">
        <v>840</v>
      </c>
      <c r="N66" s="207" t="s">
        <v>206</v>
      </c>
      <c r="O66" s="207" t="str">
        <f t="shared" si="3"/>
        <v>1002 , 7 , '担当者用本人確認仕掛照会判定制限'</v>
      </c>
      <c r="P66" s="208" t="s">
        <v>207</v>
      </c>
      <c r="R66" s="209" t="b">
        <f t="shared" si="2"/>
        <v>0</v>
      </c>
      <c r="S66" s="209" t="b">
        <f t="shared" si="2"/>
        <v>0</v>
      </c>
      <c r="T66" s="209" t="b">
        <f t="shared" si="2"/>
        <v>0</v>
      </c>
      <c r="V66" s="200"/>
      <c r="W66" s="200"/>
      <c r="X66" s="200"/>
    </row>
    <row r="67" spans="1:24">
      <c r="A67" s="250">
        <v>1003</v>
      </c>
      <c r="B67" s="251">
        <v>10</v>
      </c>
      <c r="C67" s="260" t="s">
        <v>323</v>
      </c>
      <c r="D67" s="205" t="s">
        <v>1068</v>
      </c>
      <c r="E67" s="205" t="s">
        <v>15</v>
      </c>
      <c r="F67" s="250">
        <v>1003</v>
      </c>
      <c r="G67" s="251">
        <v>10</v>
      </c>
      <c r="H67" s="250" t="s">
        <v>323</v>
      </c>
      <c r="I67" s="194" t="s">
        <v>1114</v>
      </c>
      <c r="J67" s="194" t="str">
        <f>VLOOKUP(G67,'[1]8_取引マスタ'!$A$3:$G$91,2,FALSE)</f>
        <v>未判定照会</v>
      </c>
      <c r="L67" s="206" t="s">
        <v>208</v>
      </c>
      <c r="M67" s="207" t="s">
        <v>840</v>
      </c>
      <c r="N67" s="207" t="s">
        <v>206</v>
      </c>
      <c r="O67" s="207" t="str">
        <f t="shared" si="3"/>
        <v>1003 , 10 , '担当者用未判定照会判定制限'</v>
      </c>
      <c r="P67" s="208" t="s">
        <v>207</v>
      </c>
      <c r="R67" s="209" t="b">
        <f t="shared" si="2"/>
        <v>0</v>
      </c>
      <c r="S67" s="209" t="b">
        <f t="shared" si="2"/>
        <v>0</v>
      </c>
      <c r="T67" s="209" t="b">
        <f t="shared" si="2"/>
        <v>0</v>
      </c>
      <c r="V67" s="200"/>
      <c r="W67" s="200"/>
      <c r="X67" s="200"/>
    </row>
    <row r="68" spans="1:24">
      <c r="A68" s="250">
        <v>1004</v>
      </c>
      <c r="B68" s="251">
        <v>14</v>
      </c>
      <c r="C68" s="260" t="s">
        <v>332</v>
      </c>
      <c r="D68" s="205" t="s">
        <v>1068</v>
      </c>
      <c r="E68" s="205" t="s">
        <v>15</v>
      </c>
      <c r="F68" s="250">
        <v>1004</v>
      </c>
      <c r="G68" s="251">
        <v>14</v>
      </c>
      <c r="H68" s="250" t="s">
        <v>332</v>
      </c>
      <c r="I68" s="194" t="s">
        <v>1114</v>
      </c>
      <c r="J68" s="194" t="str">
        <f>VLOOKUP(G68,'[1]8_取引マスタ'!$A$3:$G$91,2,FALSE)</f>
        <v>未判定照会（連動）</v>
      </c>
      <c r="L68" s="206" t="s">
        <v>208</v>
      </c>
      <c r="M68" s="207" t="s">
        <v>840</v>
      </c>
      <c r="N68" s="207" t="s">
        <v>206</v>
      </c>
      <c r="O68" s="207" t="str">
        <f t="shared" si="3"/>
        <v>1004 , 14 , '担当者用未判定照会（連動）判定制限'</v>
      </c>
      <c r="P68" s="208" t="s">
        <v>207</v>
      </c>
      <c r="R68" s="209" t="b">
        <f t="shared" si="2"/>
        <v>0</v>
      </c>
      <c r="S68" s="209" t="b">
        <f t="shared" si="2"/>
        <v>0</v>
      </c>
      <c r="T68" s="209" t="b">
        <f t="shared" si="2"/>
        <v>0</v>
      </c>
      <c r="V68" s="200"/>
      <c r="W68" s="200"/>
      <c r="X68" s="200"/>
    </row>
    <row r="69" spans="1:24">
      <c r="A69" s="256">
        <v>1100</v>
      </c>
      <c r="B69" s="257">
        <v>21</v>
      </c>
      <c r="C69" s="256" t="s">
        <v>465</v>
      </c>
      <c r="D69" s="258" t="s">
        <v>1132</v>
      </c>
      <c r="E69" s="258" t="s">
        <v>15</v>
      </c>
      <c r="F69" s="256"/>
      <c r="G69" s="257"/>
      <c r="H69" s="256"/>
      <c r="I69" s="259" t="s">
        <v>1113</v>
      </c>
      <c r="J69" s="259" t="e">
        <f>VLOOKUP(G69,'[1]8_取引マスタ'!$A$3:$G$91,2,FALSE)</f>
        <v>#N/A</v>
      </c>
      <c r="K69" s="259" t="s">
        <v>1127</v>
      </c>
      <c r="L69" s="206" t="s">
        <v>208</v>
      </c>
      <c r="M69" s="207" t="s">
        <v>840</v>
      </c>
      <c r="N69" s="207" t="s">
        <v>206</v>
      </c>
      <c r="O69" s="207" t="str">
        <f t="shared" si="3"/>
        <v xml:space="preserve"> ,  , ''</v>
      </c>
      <c r="P69" s="208" t="s">
        <v>207</v>
      </c>
      <c r="R69" s="209" t="str">
        <f t="shared" si="2"/>
        <v/>
      </c>
      <c r="S69" s="209" t="str">
        <f t="shared" si="2"/>
        <v/>
      </c>
      <c r="T69" s="209" t="str">
        <f t="shared" si="2"/>
        <v/>
      </c>
      <c r="V69" s="200"/>
      <c r="W69" s="200"/>
      <c r="X69" s="200"/>
    </row>
    <row r="70" spans="1:24">
      <c r="A70" s="256">
        <v>1101</v>
      </c>
      <c r="B70" s="257">
        <v>22</v>
      </c>
      <c r="C70" s="256" t="s">
        <v>721</v>
      </c>
      <c r="D70" s="258" t="s">
        <v>1132</v>
      </c>
      <c r="E70" s="258" t="s">
        <v>15</v>
      </c>
      <c r="F70" s="256"/>
      <c r="G70" s="257"/>
      <c r="H70" s="256"/>
      <c r="I70" s="259" t="s">
        <v>1113</v>
      </c>
      <c r="J70" s="259" t="e">
        <f>VLOOKUP(G70,'[1]8_取引マスタ'!$A$3:$G$91,2,FALSE)</f>
        <v>#N/A</v>
      </c>
      <c r="K70" s="259" t="s">
        <v>1127</v>
      </c>
      <c r="L70" s="206" t="s">
        <v>208</v>
      </c>
      <c r="M70" s="207" t="s">
        <v>840</v>
      </c>
      <c r="N70" s="207" t="s">
        <v>206</v>
      </c>
      <c r="O70" s="207" t="str">
        <f>F70&amp;" , "&amp;G70&amp;" , "&amp;"'"&amp;H70&amp;"'"</f>
        <v xml:space="preserve"> ,  , ''</v>
      </c>
      <c r="P70" s="208" t="s">
        <v>207</v>
      </c>
      <c r="R70" s="209" t="str">
        <f>IF(F70="","",EXACT(F70,V70))</f>
        <v/>
      </c>
      <c r="S70" s="209" t="str">
        <f>IF(G70="","",EXACT(G70,W70))</f>
        <v/>
      </c>
      <c r="T70" s="209" t="str">
        <f>IF(H70="","",EXACT(H70,X70))</f>
        <v/>
      </c>
      <c r="V70" s="200"/>
      <c r="W70" s="200"/>
      <c r="X70" s="200"/>
    </row>
    <row r="71" spans="1:24">
      <c r="A71" s="250">
        <v>2001</v>
      </c>
      <c r="B71" s="251">
        <v>6</v>
      </c>
      <c r="C71" s="250" t="s">
        <v>467</v>
      </c>
      <c r="D71" s="205" t="s">
        <v>1077</v>
      </c>
      <c r="E71" s="205" t="s">
        <v>15</v>
      </c>
      <c r="F71" s="250">
        <v>2001</v>
      </c>
      <c r="G71" s="251">
        <v>6</v>
      </c>
      <c r="H71" s="250" t="s">
        <v>467</v>
      </c>
      <c r="I71" s="194" t="s">
        <v>1116</v>
      </c>
      <c r="J71" s="194" t="str">
        <f>VLOOKUP(G71,'[1]8_取引マスタ'!$A$3:$G$91,2,FALSE)</f>
        <v>本人確認</v>
      </c>
      <c r="L71" s="206" t="s">
        <v>208</v>
      </c>
      <c r="M71" s="207" t="s">
        <v>840</v>
      </c>
      <c r="N71" s="207" t="s">
        <v>206</v>
      </c>
      <c r="O71" s="207" t="str">
        <f t="shared" si="3"/>
        <v>2001 , 6 , '本人確認注意文言表示'</v>
      </c>
      <c r="P71" s="208" t="s">
        <v>207</v>
      </c>
      <c r="R71" s="209" t="b">
        <f t="shared" si="2"/>
        <v>0</v>
      </c>
      <c r="S71" s="209" t="b">
        <f t="shared" si="2"/>
        <v>0</v>
      </c>
      <c r="T71" s="209" t="b">
        <f t="shared" si="2"/>
        <v>0</v>
      </c>
      <c r="V71" s="200"/>
      <c r="W71" s="200"/>
      <c r="X71" s="200"/>
    </row>
    <row r="72" spans="1:24">
      <c r="A72" s="250">
        <v>501</v>
      </c>
      <c r="B72" s="251">
        <v>10</v>
      </c>
      <c r="C72" s="250" t="s">
        <v>730</v>
      </c>
      <c r="D72" s="205" t="s">
        <v>1077</v>
      </c>
      <c r="E72" s="205" t="s">
        <v>15</v>
      </c>
      <c r="F72" s="250">
        <v>501</v>
      </c>
      <c r="G72" s="251">
        <v>10</v>
      </c>
      <c r="H72" s="250" t="s">
        <v>730</v>
      </c>
      <c r="I72" s="194" t="s">
        <v>1115</v>
      </c>
      <c r="J72" s="194" t="str">
        <f>VLOOKUP(G72,'[1]8_取引マスタ'!$A$3:$G$91,2,FALSE)</f>
        <v>未判定照会</v>
      </c>
      <c r="L72" s="206" t="s">
        <v>208</v>
      </c>
      <c r="M72" s="207" t="s">
        <v>840</v>
      </c>
      <c r="N72" s="207" t="s">
        <v>206</v>
      </c>
      <c r="O72" s="207" t="str">
        <f t="shared" si="3"/>
        <v>501 , 10 , '全量CIFファイル'</v>
      </c>
      <c r="P72" s="208" t="s">
        <v>207</v>
      </c>
      <c r="R72" s="209" t="b">
        <f t="shared" ref="R72:T87" si="4">IF(F72="","",EXACT(F72,V72))</f>
        <v>0</v>
      </c>
      <c r="S72" s="209" t="b">
        <f t="shared" si="4"/>
        <v>0</v>
      </c>
      <c r="T72" s="209" t="b">
        <f t="shared" si="4"/>
        <v>0</v>
      </c>
      <c r="V72" s="209"/>
      <c r="W72" s="209"/>
      <c r="X72" s="209"/>
    </row>
    <row r="73" spans="1:24">
      <c r="A73" s="250">
        <v>502</v>
      </c>
      <c r="B73" s="251">
        <v>11</v>
      </c>
      <c r="C73" s="250" t="s">
        <v>730</v>
      </c>
      <c r="D73" s="205" t="s">
        <v>1077</v>
      </c>
      <c r="E73" s="205" t="s">
        <v>15</v>
      </c>
      <c r="F73" s="250">
        <v>502</v>
      </c>
      <c r="G73" s="251">
        <v>11</v>
      </c>
      <c r="H73" s="250" t="s">
        <v>730</v>
      </c>
      <c r="I73" s="194" t="s">
        <v>1115</v>
      </c>
      <c r="J73" s="194" t="str">
        <f>VLOOKUP(G73,'[1]8_取引マスタ'!$A$3:$G$91,2,FALSE)</f>
        <v>判定済照会</v>
      </c>
      <c r="L73" s="206" t="s">
        <v>208</v>
      </c>
      <c r="M73" s="207" t="s">
        <v>840</v>
      </c>
      <c r="N73" s="207" t="s">
        <v>206</v>
      </c>
      <c r="O73" s="207" t="str">
        <f t="shared" si="3"/>
        <v>502 , 11 , '全量CIFファイル'</v>
      </c>
      <c r="P73" s="208" t="s">
        <v>207</v>
      </c>
      <c r="R73" s="209" t="b">
        <f t="shared" si="4"/>
        <v>0</v>
      </c>
      <c r="S73" s="209" t="b">
        <f t="shared" si="4"/>
        <v>0</v>
      </c>
      <c r="T73" s="209" t="b">
        <f t="shared" si="4"/>
        <v>0</v>
      </c>
      <c r="V73" s="209"/>
      <c r="W73" s="209"/>
      <c r="X73" s="209"/>
    </row>
    <row r="74" spans="1:24">
      <c r="A74" s="250">
        <v>511</v>
      </c>
      <c r="B74" s="251">
        <v>10</v>
      </c>
      <c r="C74" s="250" t="s">
        <v>736</v>
      </c>
      <c r="D74" s="205" t="s">
        <v>1077</v>
      </c>
      <c r="E74" s="205" t="s">
        <v>15</v>
      </c>
      <c r="F74" s="250">
        <v>511</v>
      </c>
      <c r="G74" s="251">
        <v>10</v>
      </c>
      <c r="H74" s="250" t="s">
        <v>731</v>
      </c>
      <c r="I74" s="194" t="s">
        <v>1115</v>
      </c>
      <c r="J74" s="194" t="str">
        <f>VLOOKUP(G74,'[1]8_取引マスタ'!$A$3:$G$91,2,FALSE)</f>
        <v>未判定照会</v>
      </c>
      <c r="L74" s="206" t="s">
        <v>208</v>
      </c>
      <c r="M74" s="207" t="s">
        <v>840</v>
      </c>
      <c r="N74" s="207" t="s">
        <v>206</v>
      </c>
      <c r="O74" s="207" t="str">
        <f t="shared" si="3"/>
        <v>511 , 10 , '差分CIFファイル'</v>
      </c>
      <c r="P74" s="208" t="s">
        <v>207</v>
      </c>
      <c r="R74" s="209" t="b">
        <f t="shared" si="4"/>
        <v>0</v>
      </c>
      <c r="S74" s="209" t="b">
        <f t="shared" si="4"/>
        <v>0</v>
      </c>
      <c r="T74" s="209" t="b">
        <f t="shared" si="4"/>
        <v>0</v>
      </c>
      <c r="V74" s="209"/>
      <c r="W74" s="209"/>
      <c r="X74" s="209"/>
    </row>
    <row r="75" spans="1:24">
      <c r="A75" s="250">
        <v>512</v>
      </c>
      <c r="B75" s="251">
        <v>11</v>
      </c>
      <c r="C75" s="250" t="s">
        <v>731</v>
      </c>
      <c r="D75" s="205" t="s">
        <v>1077</v>
      </c>
      <c r="E75" s="205" t="s">
        <v>15</v>
      </c>
      <c r="F75" s="250">
        <v>512</v>
      </c>
      <c r="G75" s="251">
        <v>11</v>
      </c>
      <c r="H75" s="250" t="s">
        <v>731</v>
      </c>
      <c r="I75" s="194" t="s">
        <v>1115</v>
      </c>
      <c r="J75" s="194" t="str">
        <f>VLOOKUP(G75,'[1]8_取引マスタ'!$A$3:$G$91,2,FALSE)</f>
        <v>判定済照会</v>
      </c>
      <c r="L75" s="206" t="s">
        <v>208</v>
      </c>
      <c r="M75" s="207" t="s">
        <v>840</v>
      </c>
      <c r="N75" s="207" t="s">
        <v>206</v>
      </c>
      <c r="O75" s="207" t="str">
        <f t="shared" si="3"/>
        <v>512 , 11 , '差分CIFファイル'</v>
      </c>
      <c r="P75" s="208" t="s">
        <v>207</v>
      </c>
      <c r="R75" s="209" t="b">
        <f t="shared" si="4"/>
        <v>0</v>
      </c>
      <c r="S75" s="209" t="b">
        <f t="shared" si="4"/>
        <v>0</v>
      </c>
      <c r="T75" s="209" t="b">
        <f t="shared" si="4"/>
        <v>0</v>
      </c>
      <c r="V75" s="209"/>
      <c r="W75" s="209"/>
      <c r="X75" s="209"/>
    </row>
    <row r="76" spans="1:24" hidden="1">
      <c r="A76" s="211">
        <v>521</v>
      </c>
      <c r="B76" s="261">
        <v>10</v>
      </c>
      <c r="C76" s="211" t="s">
        <v>914</v>
      </c>
      <c r="D76" s="205" t="s">
        <v>1077</v>
      </c>
      <c r="E76" s="205" t="s">
        <v>43</v>
      </c>
      <c r="F76" s="211">
        <v>521</v>
      </c>
      <c r="G76" s="261">
        <v>10</v>
      </c>
      <c r="H76" s="211" t="s">
        <v>2236</v>
      </c>
      <c r="J76" s="194" t="str">
        <f>VLOOKUP(G76,'[1]8_取引マスタ'!$A$3:$G$91,2,FALSE)</f>
        <v>未判定照会</v>
      </c>
      <c r="L76" s="206" t="s">
        <v>208</v>
      </c>
      <c r="M76" s="207" t="s">
        <v>840</v>
      </c>
      <c r="N76" s="207" t="s">
        <v>206</v>
      </c>
      <c r="O76" s="207" t="str">
        <f>F76&amp;" , "&amp;G76&amp;" , "&amp;"'"&amp;H76&amp;"'"</f>
        <v>521 , 10 , '一括フィルタリング①'</v>
      </c>
      <c r="P76" s="208" t="s">
        <v>207</v>
      </c>
      <c r="R76" s="209" t="b">
        <f t="shared" si="4"/>
        <v>0</v>
      </c>
      <c r="S76" s="209" t="b">
        <f t="shared" si="4"/>
        <v>0</v>
      </c>
      <c r="T76" s="209" t="b">
        <f t="shared" si="4"/>
        <v>0</v>
      </c>
      <c r="V76" s="200"/>
      <c r="W76" s="200"/>
      <c r="X76" s="200"/>
    </row>
    <row r="77" spans="1:24" hidden="1">
      <c r="A77" s="211">
        <v>522</v>
      </c>
      <c r="B77" s="261">
        <v>11</v>
      </c>
      <c r="C77" s="211" t="s">
        <v>914</v>
      </c>
      <c r="D77" s="205" t="s">
        <v>1077</v>
      </c>
      <c r="E77" s="205" t="s">
        <v>43</v>
      </c>
      <c r="F77" s="211">
        <v>522</v>
      </c>
      <c r="G77" s="261">
        <v>11</v>
      </c>
      <c r="H77" s="211" t="s">
        <v>2236</v>
      </c>
      <c r="J77" s="194" t="str">
        <f>VLOOKUP(G77,'[1]8_取引マスタ'!$A$3:$G$91,2,FALSE)</f>
        <v>判定済照会</v>
      </c>
      <c r="L77" s="206" t="s">
        <v>208</v>
      </c>
      <c r="M77" s="207" t="s">
        <v>840</v>
      </c>
      <c r="N77" s="207" t="s">
        <v>206</v>
      </c>
      <c r="O77" s="207" t="str">
        <f t="shared" ref="O77:O105" si="5">F77&amp;" , "&amp;G77&amp;" , "&amp;"'"&amp;H77&amp;"'"</f>
        <v>522 , 11 , '一括フィルタリング①'</v>
      </c>
      <c r="P77" s="208" t="s">
        <v>207</v>
      </c>
      <c r="R77" s="209" t="b">
        <f t="shared" si="4"/>
        <v>0</v>
      </c>
      <c r="S77" s="209" t="b">
        <f t="shared" si="4"/>
        <v>0</v>
      </c>
      <c r="T77" s="209" t="b">
        <f t="shared" si="4"/>
        <v>0</v>
      </c>
      <c r="V77" s="200"/>
      <c r="W77" s="200"/>
      <c r="X77" s="200"/>
    </row>
    <row r="78" spans="1:24" hidden="1">
      <c r="A78" s="211">
        <v>523</v>
      </c>
      <c r="B78" s="261">
        <v>27</v>
      </c>
      <c r="C78" s="211" t="s">
        <v>914</v>
      </c>
      <c r="D78" s="205" t="s">
        <v>1077</v>
      </c>
      <c r="E78" s="205" t="s">
        <v>43</v>
      </c>
      <c r="F78" s="211">
        <v>523</v>
      </c>
      <c r="G78" s="261">
        <v>27</v>
      </c>
      <c r="H78" s="211" t="s">
        <v>2236</v>
      </c>
      <c r="J78" s="194" t="str">
        <f>VLOOKUP(G78,'[1]8_取引マスタ'!$A$3:$G$91,2,FALSE)</f>
        <v>検索対象者一覧アップロード</v>
      </c>
      <c r="L78" s="206" t="s">
        <v>208</v>
      </c>
      <c r="M78" s="207" t="s">
        <v>840</v>
      </c>
      <c r="N78" s="207" t="s">
        <v>206</v>
      </c>
      <c r="O78" s="207" t="str">
        <f t="shared" si="5"/>
        <v>523 , 27 , '一括フィルタリング①'</v>
      </c>
      <c r="P78" s="208" t="s">
        <v>207</v>
      </c>
      <c r="R78" s="209" t="b">
        <f t="shared" si="4"/>
        <v>0</v>
      </c>
      <c r="S78" s="209" t="b">
        <f t="shared" si="4"/>
        <v>0</v>
      </c>
      <c r="T78" s="209" t="b">
        <f t="shared" si="4"/>
        <v>0</v>
      </c>
      <c r="V78" s="200"/>
      <c r="W78" s="200"/>
      <c r="X78" s="200"/>
    </row>
    <row r="79" spans="1:24" hidden="1">
      <c r="E79" s="205" t="s">
        <v>43</v>
      </c>
      <c r="F79" s="211">
        <v>524</v>
      </c>
      <c r="G79" s="261">
        <v>10</v>
      </c>
      <c r="H79" s="211" t="s">
        <v>2227</v>
      </c>
      <c r="J79" s="194" t="str">
        <f>VLOOKUP(G79,'[1]8_取引マスタ'!$A$3:$G$91,2,FALSE)</f>
        <v>未判定照会</v>
      </c>
      <c r="L79" s="206" t="s">
        <v>208</v>
      </c>
      <c r="M79" s="207" t="s">
        <v>840</v>
      </c>
      <c r="N79" s="207" t="s">
        <v>206</v>
      </c>
      <c r="O79" s="207" t="str">
        <f t="shared" si="5"/>
        <v>524 , 10 , '一括フィルタリング②'</v>
      </c>
      <c r="P79" s="208" t="s">
        <v>207</v>
      </c>
      <c r="R79" s="209" t="b">
        <f t="shared" si="4"/>
        <v>0</v>
      </c>
      <c r="S79" s="209" t="b">
        <f t="shared" si="4"/>
        <v>0</v>
      </c>
      <c r="T79" s="209" t="b">
        <f t="shared" si="4"/>
        <v>0</v>
      </c>
      <c r="V79" s="209"/>
      <c r="W79" s="209"/>
      <c r="X79" s="209"/>
    </row>
    <row r="80" spans="1:24" hidden="1">
      <c r="E80" s="205" t="s">
        <v>43</v>
      </c>
      <c r="F80" s="211">
        <v>525</v>
      </c>
      <c r="G80" s="261">
        <v>11</v>
      </c>
      <c r="H80" s="211" t="s">
        <v>2227</v>
      </c>
      <c r="J80" s="194" t="str">
        <f>VLOOKUP(G80,'[1]8_取引マスタ'!$A$3:$G$91,2,FALSE)</f>
        <v>判定済照会</v>
      </c>
      <c r="L80" s="206" t="s">
        <v>208</v>
      </c>
      <c r="M80" s="207" t="s">
        <v>840</v>
      </c>
      <c r="N80" s="207" t="s">
        <v>206</v>
      </c>
      <c r="O80" s="207" t="str">
        <f t="shared" si="5"/>
        <v>525 , 11 , '一括フィルタリング②'</v>
      </c>
      <c r="P80" s="208" t="s">
        <v>207</v>
      </c>
      <c r="R80" s="209" t="b">
        <f t="shared" si="4"/>
        <v>0</v>
      </c>
      <c r="S80" s="209" t="b">
        <f t="shared" si="4"/>
        <v>0</v>
      </c>
      <c r="T80" s="209" t="b">
        <f t="shared" si="4"/>
        <v>0</v>
      </c>
      <c r="V80" s="209"/>
      <c r="W80" s="209"/>
      <c r="X80" s="209"/>
    </row>
    <row r="81" spans="5:24" hidden="1">
      <c r="E81" s="205" t="s">
        <v>43</v>
      </c>
      <c r="F81" s="211">
        <v>526</v>
      </c>
      <c r="G81" s="261">
        <v>27</v>
      </c>
      <c r="H81" s="211" t="s">
        <v>2227</v>
      </c>
      <c r="J81" s="194" t="str">
        <f>VLOOKUP(G81,'[1]8_取引マスタ'!$A$3:$G$91,2,FALSE)</f>
        <v>検索対象者一覧アップロード</v>
      </c>
      <c r="L81" s="206" t="s">
        <v>208</v>
      </c>
      <c r="M81" s="207" t="s">
        <v>840</v>
      </c>
      <c r="N81" s="207" t="s">
        <v>206</v>
      </c>
      <c r="O81" s="207" t="str">
        <f t="shared" si="5"/>
        <v>526 , 27 , '一括フィルタリング②'</v>
      </c>
      <c r="P81" s="208" t="s">
        <v>207</v>
      </c>
      <c r="R81" s="209" t="b">
        <f t="shared" si="4"/>
        <v>0</v>
      </c>
      <c r="S81" s="209" t="b">
        <f t="shared" si="4"/>
        <v>0</v>
      </c>
      <c r="T81" s="209" t="b">
        <f t="shared" si="4"/>
        <v>0</v>
      </c>
      <c r="V81" s="209"/>
      <c r="W81" s="209"/>
      <c r="X81" s="209"/>
    </row>
    <row r="82" spans="5:24" hidden="1">
      <c r="E82" s="205" t="s">
        <v>43</v>
      </c>
      <c r="F82" s="211">
        <v>527</v>
      </c>
      <c r="G82" s="261">
        <v>10</v>
      </c>
      <c r="H82" s="211" t="s">
        <v>2228</v>
      </c>
      <c r="J82" s="194" t="str">
        <f>VLOOKUP(G82,'[1]8_取引マスタ'!$A$3:$G$91,2,FALSE)</f>
        <v>未判定照会</v>
      </c>
      <c r="L82" s="206" t="s">
        <v>208</v>
      </c>
      <c r="M82" s="207" t="s">
        <v>840</v>
      </c>
      <c r="N82" s="207" t="s">
        <v>206</v>
      </c>
      <c r="O82" s="207" t="str">
        <f t="shared" si="5"/>
        <v>527 , 10 , '一括フィルタリング③'</v>
      </c>
      <c r="P82" s="208" t="s">
        <v>207</v>
      </c>
      <c r="R82" s="209" t="b">
        <f t="shared" si="4"/>
        <v>0</v>
      </c>
      <c r="S82" s="209" t="b">
        <f t="shared" si="4"/>
        <v>0</v>
      </c>
      <c r="T82" s="209" t="b">
        <f t="shared" si="4"/>
        <v>0</v>
      </c>
      <c r="V82" s="209"/>
      <c r="W82" s="209"/>
      <c r="X82" s="209"/>
    </row>
    <row r="83" spans="5:24" hidden="1">
      <c r="E83" s="205" t="s">
        <v>43</v>
      </c>
      <c r="F83" s="211">
        <v>528</v>
      </c>
      <c r="G83" s="261">
        <v>11</v>
      </c>
      <c r="H83" s="211" t="s">
        <v>2228</v>
      </c>
      <c r="J83" s="194" t="str">
        <f>VLOOKUP(G83,'[1]8_取引マスタ'!$A$3:$G$91,2,FALSE)</f>
        <v>判定済照会</v>
      </c>
      <c r="L83" s="206" t="s">
        <v>208</v>
      </c>
      <c r="M83" s="207" t="s">
        <v>840</v>
      </c>
      <c r="N83" s="207" t="s">
        <v>206</v>
      </c>
      <c r="O83" s="207" t="str">
        <f t="shared" si="5"/>
        <v>528 , 11 , '一括フィルタリング③'</v>
      </c>
      <c r="P83" s="208" t="s">
        <v>207</v>
      </c>
      <c r="R83" s="209" t="b">
        <f t="shared" si="4"/>
        <v>0</v>
      </c>
      <c r="S83" s="209" t="b">
        <f t="shared" si="4"/>
        <v>0</v>
      </c>
      <c r="T83" s="209" t="b">
        <f t="shared" si="4"/>
        <v>0</v>
      </c>
      <c r="V83" s="209"/>
      <c r="W83" s="209"/>
      <c r="X83" s="209"/>
    </row>
    <row r="84" spans="5:24" hidden="1">
      <c r="E84" s="205" t="s">
        <v>43</v>
      </c>
      <c r="F84" s="211">
        <v>529</v>
      </c>
      <c r="G84" s="261">
        <v>27</v>
      </c>
      <c r="H84" s="211" t="s">
        <v>2228</v>
      </c>
      <c r="J84" s="194" t="str">
        <f>VLOOKUP(G84,'[1]8_取引マスタ'!$A$3:$G$91,2,FALSE)</f>
        <v>検索対象者一覧アップロード</v>
      </c>
      <c r="L84" s="206" t="s">
        <v>208</v>
      </c>
      <c r="M84" s="207" t="s">
        <v>840</v>
      </c>
      <c r="N84" s="207" t="s">
        <v>206</v>
      </c>
      <c r="O84" s="207" t="str">
        <f t="shared" si="5"/>
        <v>529 , 27 , '一括フィルタリング③'</v>
      </c>
      <c r="P84" s="208" t="s">
        <v>207</v>
      </c>
      <c r="R84" s="209" t="b">
        <f t="shared" si="4"/>
        <v>0</v>
      </c>
      <c r="S84" s="209" t="b">
        <f t="shared" si="4"/>
        <v>0</v>
      </c>
      <c r="T84" s="209" t="b">
        <f t="shared" si="4"/>
        <v>0</v>
      </c>
      <c r="V84" s="209"/>
      <c r="W84" s="209"/>
      <c r="X84" s="209"/>
    </row>
    <row r="85" spans="5:24" hidden="1">
      <c r="E85" s="205" t="s">
        <v>43</v>
      </c>
      <c r="F85" s="211">
        <v>530</v>
      </c>
      <c r="G85" s="261">
        <v>10</v>
      </c>
      <c r="H85" s="211" t="s">
        <v>2229</v>
      </c>
      <c r="J85" s="194" t="str">
        <f>VLOOKUP(G85,'[1]8_取引マスタ'!$A$3:$G$91,2,FALSE)</f>
        <v>未判定照会</v>
      </c>
      <c r="L85" s="206" t="s">
        <v>208</v>
      </c>
      <c r="M85" s="207" t="s">
        <v>840</v>
      </c>
      <c r="N85" s="207" t="s">
        <v>206</v>
      </c>
      <c r="O85" s="207" t="str">
        <f t="shared" si="5"/>
        <v>530 , 10 , '一括フィルタリング④'</v>
      </c>
      <c r="P85" s="208" t="s">
        <v>207</v>
      </c>
      <c r="R85" s="209" t="b">
        <f t="shared" si="4"/>
        <v>0</v>
      </c>
      <c r="S85" s="209" t="b">
        <f t="shared" si="4"/>
        <v>0</v>
      </c>
      <c r="T85" s="209" t="b">
        <f t="shared" si="4"/>
        <v>0</v>
      </c>
      <c r="V85" s="209"/>
      <c r="W85" s="209"/>
      <c r="X85" s="209"/>
    </row>
    <row r="86" spans="5:24" hidden="1">
      <c r="E86" s="205" t="s">
        <v>43</v>
      </c>
      <c r="F86" s="211">
        <v>531</v>
      </c>
      <c r="G86" s="261">
        <v>11</v>
      </c>
      <c r="H86" s="211" t="s">
        <v>2229</v>
      </c>
      <c r="J86" s="194" t="str">
        <f>VLOOKUP(G86,'[1]8_取引マスタ'!$A$3:$G$91,2,FALSE)</f>
        <v>判定済照会</v>
      </c>
      <c r="L86" s="206" t="s">
        <v>208</v>
      </c>
      <c r="M86" s="207" t="s">
        <v>840</v>
      </c>
      <c r="N86" s="207" t="s">
        <v>206</v>
      </c>
      <c r="O86" s="207" t="str">
        <f t="shared" si="5"/>
        <v>531 , 11 , '一括フィルタリング④'</v>
      </c>
      <c r="P86" s="208" t="s">
        <v>207</v>
      </c>
      <c r="R86" s="209" t="b">
        <f t="shared" si="4"/>
        <v>0</v>
      </c>
      <c r="S86" s="209" t="b">
        <f t="shared" si="4"/>
        <v>0</v>
      </c>
      <c r="T86" s="209" t="b">
        <f t="shared" si="4"/>
        <v>0</v>
      </c>
      <c r="V86" s="209"/>
      <c r="W86" s="209"/>
      <c r="X86" s="209"/>
    </row>
    <row r="87" spans="5:24" hidden="1">
      <c r="E87" s="205" t="s">
        <v>43</v>
      </c>
      <c r="F87" s="211">
        <v>532</v>
      </c>
      <c r="G87" s="261">
        <v>27</v>
      </c>
      <c r="H87" s="211" t="s">
        <v>2229</v>
      </c>
      <c r="J87" s="194" t="str">
        <f>VLOOKUP(G87,'[1]8_取引マスタ'!$A$3:$G$91,2,FALSE)</f>
        <v>検索対象者一覧アップロード</v>
      </c>
      <c r="L87" s="206" t="s">
        <v>208</v>
      </c>
      <c r="M87" s="207" t="s">
        <v>840</v>
      </c>
      <c r="N87" s="207" t="s">
        <v>206</v>
      </c>
      <c r="O87" s="207" t="str">
        <f t="shared" si="5"/>
        <v>532 , 27 , '一括フィルタリング④'</v>
      </c>
      <c r="P87" s="208" t="s">
        <v>207</v>
      </c>
      <c r="R87" s="209" t="b">
        <f t="shared" si="4"/>
        <v>0</v>
      </c>
      <c r="S87" s="209" t="b">
        <f t="shared" si="4"/>
        <v>0</v>
      </c>
      <c r="T87" s="209" t="b">
        <f t="shared" si="4"/>
        <v>0</v>
      </c>
      <c r="V87" s="209"/>
      <c r="W87" s="209"/>
      <c r="X87" s="209"/>
    </row>
    <row r="88" spans="5:24" hidden="1">
      <c r="E88" s="205" t="s">
        <v>43</v>
      </c>
      <c r="F88" s="211">
        <v>533</v>
      </c>
      <c r="G88" s="261">
        <v>10</v>
      </c>
      <c r="H88" s="211" t="s">
        <v>2230</v>
      </c>
      <c r="J88" s="194" t="str">
        <f>VLOOKUP(G88,'[1]8_取引マスタ'!$A$3:$G$91,2,FALSE)</f>
        <v>未判定照会</v>
      </c>
      <c r="L88" s="206" t="s">
        <v>208</v>
      </c>
      <c r="M88" s="207" t="s">
        <v>840</v>
      </c>
      <c r="N88" s="207" t="s">
        <v>206</v>
      </c>
      <c r="O88" s="207" t="str">
        <f t="shared" si="5"/>
        <v>533 , 10 , '一括フィルタリング⑤'</v>
      </c>
      <c r="P88" s="208" t="s">
        <v>207</v>
      </c>
      <c r="R88" s="209" t="b">
        <f t="shared" ref="R88:T104" si="6">IF(F88="","",EXACT(F88,V88))</f>
        <v>0</v>
      </c>
      <c r="S88" s="209" t="b">
        <f t="shared" si="6"/>
        <v>0</v>
      </c>
      <c r="T88" s="209" t="b">
        <f t="shared" si="6"/>
        <v>0</v>
      </c>
      <c r="V88" s="209"/>
      <c r="W88" s="209"/>
      <c r="X88" s="209"/>
    </row>
    <row r="89" spans="5:24" hidden="1">
      <c r="E89" s="205" t="s">
        <v>43</v>
      </c>
      <c r="F89" s="211">
        <v>534</v>
      </c>
      <c r="G89" s="261">
        <v>11</v>
      </c>
      <c r="H89" s="211" t="s">
        <v>2230</v>
      </c>
      <c r="J89" s="194" t="str">
        <f>VLOOKUP(G89,'[1]8_取引マスタ'!$A$3:$G$91,2,FALSE)</f>
        <v>判定済照会</v>
      </c>
      <c r="L89" s="206" t="s">
        <v>208</v>
      </c>
      <c r="M89" s="207" t="s">
        <v>840</v>
      </c>
      <c r="N89" s="207" t="s">
        <v>206</v>
      </c>
      <c r="O89" s="207" t="str">
        <f t="shared" si="5"/>
        <v>534 , 11 , '一括フィルタリング⑤'</v>
      </c>
      <c r="P89" s="208" t="s">
        <v>207</v>
      </c>
      <c r="R89" s="209" t="b">
        <f t="shared" si="6"/>
        <v>0</v>
      </c>
      <c r="S89" s="209" t="b">
        <f t="shared" si="6"/>
        <v>0</v>
      </c>
      <c r="T89" s="209" t="b">
        <f t="shared" si="6"/>
        <v>0</v>
      </c>
      <c r="V89" s="209"/>
      <c r="W89" s="209"/>
      <c r="X89" s="209"/>
    </row>
    <row r="90" spans="5:24" hidden="1">
      <c r="E90" s="205" t="s">
        <v>43</v>
      </c>
      <c r="F90" s="211">
        <v>535</v>
      </c>
      <c r="G90" s="261">
        <v>27</v>
      </c>
      <c r="H90" s="211" t="s">
        <v>2230</v>
      </c>
      <c r="J90" s="194" t="str">
        <f>VLOOKUP(G90,'[1]8_取引マスタ'!$A$3:$G$91,2,FALSE)</f>
        <v>検索対象者一覧アップロード</v>
      </c>
      <c r="L90" s="206" t="s">
        <v>208</v>
      </c>
      <c r="M90" s="207" t="s">
        <v>840</v>
      </c>
      <c r="N90" s="207" t="s">
        <v>206</v>
      </c>
      <c r="O90" s="207" t="str">
        <f t="shared" si="5"/>
        <v>535 , 27 , '一括フィルタリング⑤'</v>
      </c>
      <c r="P90" s="208" t="s">
        <v>207</v>
      </c>
      <c r="R90" s="209" t="b">
        <f t="shared" si="6"/>
        <v>0</v>
      </c>
      <c r="S90" s="209" t="b">
        <f t="shared" si="6"/>
        <v>0</v>
      </c>
      <c r="T90" s="209" t="b">
        <f t="shared" si="6"/>
        <v>0</v>
      </c>
      <c r="V90" s="209"/>
      <c r="W90" s="209"/>
      <c r="X90" s="209"/>
    </row>
    <row r="91" spans="5:24" hidden="1">
      <c r="E91" s="205" t="s">
        <v>43</v>
      </c>
      <c r="F91" s="211">
        <v>536</v>
      </c>
      <c r="G91" s="261">
        <v>10</v>
      </c>
      <c r="H91" s="211" t="s">
        <v>2231</v>
      </c>
      <c r="J91" s="194" t="str">
        <f>VLOOKUP(G91,'[1]8_取引マスタ'!$A$3:$G$91,2,FALSE)</f>
        <v>未判定照会</v>
      </c>
      <c r="L91" s="206" t="s">
        <v>208</v>
      </c>
      <c r="M91" s="207" t="s">
        <v>840</v>
      </c>
      <c r="N91" s="207" t="s">
        <v>206</v>
      </c>
      <c r="O91" s="207" t="str">
        <f t="shared" si="5"/>
        <v>536 , 10 , '一括フィルタリング⑥'</v>
      </c>
      <c r="P91" s="208" t="s">
        <v>207</v>
      </c>
      <c r="R91" s="209" t="b">
        <f t="shared" si="6"/>
        <v>0</v>
      </c>
      <c r="S91" s="209" t="b">
        <f t="shared" si="6"/>
        <v>0</v>
      </c>
      <c r="T91" s="209" t="b">
        <f t="shared" si="6"/>
        <v>0</v>
      </c>
      <c r="V91" s="209"/>
      <c r="W91" s="209"/>
      <c r="X91" s="209"/>
    </row>
    <row r="92" spans="5:24" hidden="1">
      <c r="E92" s="205" t="s">
        <v>43</v>
      </c>
      <c r="F92" s="211">
        <v>537</v>
      </c>
      <c r="G92" s="261">
        <v>11</v>
      </c>
      <c r="H92" s="211" t="s">
        <v>2231</v>
      </c>
      <c r="J92" s="194" t="str">
        <f>VLOOKUP(G92,'[1]8_取引マスタ'!$A$3:$G$91,2,FALSE)</f>
        <v>判定済照会</v>
      </c>
      <c r="L92" s="206" t="s">
        <v>208</v>
      </c>
      <c r="M92" s="207" t="s">
        <v>840</v>
      </c>
      <c r="N92" s="207" t="s">
        <v>206</v>
      </c>
      <c r="O92" s="207" t="str">
        <f t="shared" si="5"/>
        <v>537 , 11 , '一括フィルタリング⑥'</v>
      </c>
      <c r="P92" s="208" t="s">
        <v>207</v>
      </c>
      <c r="R92" s="209" t="b">
        <f t="shared" si="6"/>
        <v>0</v>
      </c>
      <c r="S92" s="209" t="b">
        <f t="shared" si="6"/>
        <v>0</v>
      </c>
      <c r="T92" s="209" t="b">
        <f t="shared" si="6"/>
        <v>0</v>
      </c>
      <c r="V92" s="209"/>
      <c r="W92" s="209"/>
      <c r="X92" s="209"/>
    </row>
    <row r="93" spans="5:24" hidden="1">
      <c r="E93" s="205" t="s">
        <v>43</v>
      </c>
      <c r="F93" s="211">
        <v>538</v>
      </c>
      <c r="G93" s="261">
        <v>27</v>
      </c>
      <c r="H93" s="211" t="s">
        <v>2231</v>
      </c>
      <c r="J93" s="194" t="str">
        <f>VLOOKUP(G93,'[1]8_取引マスタ'!$A$3:$G$91,2,FALSE)</f>
        <v>検索対象者一覧アップロード</v>
      </c>
      <c r="L93" s="206" t="s">
        <v>208</v>
      </c>
      <c r="M93" s="207" t="s">
        <v>840</v>
      </c>
      <c r="N93" s="207" t="s">
        <v>206</v>
      </c>
      <c r="O93" s="207" t="str">
        <f t="shared" si="5"/>
        <v>538 , 27 , '一括フィルタリング⑥'</v>
      </c>
      <c r="P93" s="208" t="s">
        <v>207</v>
      </c>
      <c r="R93" s="209" t="b">
        <f t="shared" si="6"/>
        <v>0</v>
      </c>
      <c r="S93" s="209" t="b">
        <f t="shared" si="6"/>
        <v>0</v>
      </c>
      <c r="T93" s="209" t="b">
        <f t="shared" si="6"/>
        <v>0</v>
      </c>
      <c r="V93" s="209"/>
      <c r="W93" s="209"/>
      <c r="X93" s="209"/>
    </row>
    <row r="94" spans="5:24" hidden="1">
      <c r="E94" s="205" t="s">
        <v>43</v>
      </c>
      <c r="F94" s="211">
        <v>539</v>
      </c>
      <c r="G94" s="261">
        <v>10</v>
      </c>
      <c r="H94" s="211" t="s">
        <v>2232</v>
      </c>
      <c r="J94" s="194" t="str">
        <f>VLOOKUP(G94,'[1]8_取引マスタ'!$A$3:$G$91,2,FALSE)</f>
        <v>未判定照会</v>
      </c>
      <c r="L94" s="206" t="s">
        <v>208</v>
      </c>
      <c r="M94" s="207" t="s">
        <v>840</v>
      </c>
      <c r="N94" s="207" t="s">
        <v>206</v>
      </c>
      <c r="O94" s="207" t="str">
        <f t="shared" si="5"/>
        <v>539 , 10 , '一括フィルタリング⑦'</v>
      </c>
      <c r="P94" s="208" t="s">
        <v>207</v>
      </c>
      <c r="R94" s="209" t="b">
        <f t="shared" si="6"/>
        <v>0</v>
      </c>
      <c r="S94" s="209" t="b">
        <f t="shared" si="6"/>
        <v>0</v>
      </c>
      <c r="T94" s="209" t="b">
        <f t="shared" si="6"/>
        <v>0</v>
      </c>
      <c r="V94" s="209"/>
      <c r="W94" s="209"/>
      <c r="X94" s="209"/>
    </row>
    <row r="95" spans="5:24" hidden="1">
      <c r="E95" s="205" t="s">
        <v>43</v>
      </c>
      <c r="F95" s="211">
        <v>540</v>
      </c>
      <c r="G95" s="261">
        <v>11</v>
      </c>
      <c r="H95" s="211" t="s">
        <v>2232</v>
      </c>
      <c r="J95" s="194" t="str">
        <f>VLOOKUP(G95,'[1]8_取引マスタ'!$A$3:$G$91,2,FALSE)</f>
        <v>判定済照会</v>
      </c>
      <c r="L95" s="206" t="s">
        <v>208</v>
      </c>
      <c r="M95" s="207" t="s">
        <v>840</v>
      </c>
      <c r="N95" s="207" t="s">
        <v>206</v>
      </c>
      <c r="O95" s="207" t="str">
        <f t="shared" si="5"/>
        <v>540 , 11 , '一括フィルタリング⑦'</v>
      </c>
      <c r="P95" s="208" t="s">
        <v>207</v>
      </c>
      <c r="R95" s="209" t="b">
        <f t="shared" si="6"/>
        <v>0</v>
      </c>
      <c r="S95" s="209" t="b">
        <f t="shared" si="6"/>
        <v>0</v>
      </c>
      <c r="T95" s="209" t="b">
        <f t="shared" si="6"/>
        <v>0</v>
      </c>
      <c r="V95" s="209"/>
      <c r="W95" s="209"/>
      <c r="X95" s="209"/>
    </row>
    <row r="96" spans="5:24" hidden="1">
      <c r="E96" s="205" t="s">
        <v>43</v>
      </c>
      <c r="F96" s="211">
        <v>541</v>
      </c>
      <c r="G96" s="261">
        <v>27</v>
      </c>
      <c r="H96" s="211" t="s">
        <v>2232</v>
      </c>
      <c r="J96" s="194" t="str">
        <f>VLOOKUP(G96,'[1]8_取引マスタ'!$A$3:$G$91,2,FALSE)</f>
        <v>検索対象者一覧アップロード</v>
      </c>
      <c r="L96" s="206" t="s">
        <v>208</v>
      </c>
      <c r="M96" s="207" t="s">
        <v>840</v>
      </c>
      <c r="N96" s="207" t="s">
        <v>206</v>
      </c>
      <c r="O96" s="207" t="str">
        <f t="shared" si="5"/>
        <v>541 , 27 , '一括フィルタリング⑦'</v>
      </c>
      <c r="P96" s="208" t="s">
        <v>207</v>
      </c>
      <c r="R96" s="209" t="b">
        <f t="shared" si="6"/>
        <v>0</v>
      </c>
      <c r="S96" s="209" t="b">
        <f t="shared" si="6"/>
        <v>0</v>
      </c>
      <c r="T96" s="209" t="b">
        <f t="shared" si="6"/>
        <v>0</v>
      </c>
      <c r="V96" s="209"/>
      <c r="W96" s="209"/>
      <c r="X96" s="209"/>
    </row>
    <row r="97" spans="5:24" hidden="1">
      <c r="E97" s="205" t="s">
        <v>43</v>
      </c>
      <c r="F97" s="211">
        <v>542</v>
      </c>
      <c r="G97" s="261">
        <v>10</v>
      </c>
      <c r="H97" s="211" t="s">
        <v>2233</v>
      </c>
      <c r="J97" s="194" t="str">
        <f>VLOOKUP(G97,'[1]8_取引マスタ'!$A$3:$G$91,2,FALSE)</f>
        <v>未判定照会</v>
      </c>
      <c r="L97" s="206" t="s">
        <v>208</v>
      </c>
      <c r="M97" s="207" t="s">
        <v>840</v>
      </c>
      <c r="N97" s="207" t="s">
        <v>206</v>
      </c>
      <c r="O97" s="207" t="str">
        <f t="shared" si="5"/>
        <v>542 , 10 , '一括フィルタリング⑧'</v>
      </c>
      <c r="P97" s="208" t="s">
        <v>207</v>
      </c>
      <c r="R97" s="209" t="b">
        <f t="shared" si="6"/>
        <v>0</v>
      </c>
      <c r="S97" s="209" t="b">
        <f t="shared" si="6"/>
        <v>0</v>
      </c>
      <c r="T97" s="209" t="b">
        <f t="shared" si="6"/>
        <v>0</v>
      </c>
      <c r="V97" s="209"/>
      <c r="W97" s="209"/>
      <c r="X97" s="209"/>
    </row>
    <row r="98" spans="5:24" hidden="1">
      <c r="E98" s="205" t="s">
        <v>43</v>
      </c>
      <c r="F98" s="211">
        <v>543</v>
      </c>
      <c r="G98" s="261">
        <v>11</v>
      </c>
      <c r="H98" s="211" t="s">
        <v>2233</v>
      </c>
      <c r="J98" s="194" t="str">
        <f>VLOOKUP(G98,'[1]8_取引マスタ'!$A$3:$G$91,2,FALSE)</f>
        <v>判定済照会</v>
      </c>
      <c r="L98" s="206" t="s">
        <v>208</v>
      </c>
      <c r="M98" s="207" t="s">
        <v>840</v>
      </c>
      <c r="N98" s="207" t="s">
        <v>206</v>
      </c>
      <c r="O98" s="207" t="str">
        <f t="shared" si="5"/>
        <v>543 , 11 , '一括フィルタリング⑧'</v>
      </c>
      <c r="P98" s="208" t="s">
        <v>207</v>
      </c>
      <c r="R98" s="209" t="b">
        <f t="shared" si="6"/>
        <v>0</v>
      </c>
      <c r="S98" s="209" t="b">
        <f t="shared" si="6"/>
        <v>0</v>
      </c>
      <c r="T98" s="209" t="b">
        <f t="shared" si="6"/>
        <v>0</v>
      </c>
      <c r="V98" s="209"/>
      <c r="W98" s="209"/>
      <c r="X98" s="209"/>
    </row>
    <row r="99" spans="5:24" hidden="1">
      <c r="E99" s="205" t="s">
        <v>43</v>
      </c>
      <c r="F99" s="211">
        <v>544</v>
      </c>
      <c r="G99" s="261">
        <v>27</v>
      </c>
      <c r="H99" s="211" t="s">
        <v>2233</v>
      </c>
      <c r="J99" s="194" t="str">
        <f>VLOOKUP(G99,'[1]8_取引マスタ'!$A$3:$G$91,2,FALSE)</f>
        <v>検索対象者一覧アップロード</v>
      </c>
      <c r="L99" s="206" t="s">
        <v>208</v>
      </c>
      <c r="M99" s="207" t="s">
        <v>840</v>
      </c>
      <c r="N99" s="207" t="s">
        <v>206</v>
      </c>
      <c r="O99" s="207" t="str">
        <f t="shared" si="5"/>
        <v>544 , 27 , '一括フィルタリング⑧'</v>
      </c>
      <c r="P99" s="208" t="s">
        <v>207</v>
      </c>
      <c r="R99" s="209" t="b">
        <f t="shared" si="6"/>
        <v>0</v>
      </c>
      <c r="S99" s="209" t="b">
        <f t="shared" si="6"/>
        <v>0</v>
      </c>
      <c r="T99" s="209" t="b">
        <f t="shared" si="6"/>
        <v>0</v>
      </c>
      <c r="V99" s="209"/>
      <c r="W99" s="209"/>
      <c r="X99" s="209"/>
    </row>
    <row r="100" spans="5:24" hidden="1">
      <c r="E100" s="205" t="s">
        <v>43</v>
      </c>
      <c r="F100" s="211">
        <v>545</v>
      </c>
      <c r="G100" s="261">
        <v>10</v>
      </c>
      <c r="H100" s="211" t="s">
        <v>2234</v>
      </c>
      <c r="J100" s="194" t="str">
        <f>VLOOKUP(G100,'[1]8_取引マスタ'!$A$3:$G$91,2,FALSE)</f>
        <v>未判定照会</v>
      </c>
      <c r="L100" s="206" t="s">
        <v>208</v>
      </c>
      <c r="M100" s="207" t="s">
        <v>840</v>
      </c>
      <c r="N100" s="207" t="s">
        <v>206</v>
      </c>
      <c r="O100" s="207" t="str">
        <f>F100&amp;" , "&amp;G100&amp;" , "&amp;"'"&amp;H100&amp;"'"</f>
        <v>545 , 10 , '一括フィルタリング⑨'</v>
      </c>
      <c r="P100" s="208" t="s">
        <v>207</v>
      </c>
      <c r="R100" s="209" t="b">
        <f t="shared" si="6"/>
        <v>0</v>
      </c>
      <c r="S100" s="209" t="b">
        <f t="shared" si="6"/>
        <v>0</v>
      </c>
      <c r="T100" s="209" t="b">
        <f>IF(H100="","",EXACT(H100,X100))</f>
        <v>0</v>
      </c>
      <c r="V100" s="209"/>
      <c r="W100" s="209"/>
      <c r="X100" s="209"/>
    </row>
    <row r="101" spans="5:24" hidden="1">
      <c r="E101" s="205" t="s">
        <v>43</v>
      </c>
      <c r="F101" s="211">
        <v>546</v>
      </c>
      <c r="G101" s="261">
        <v>11</v>
      </c>
      <c r="H101" s="211" t="s">
        <v>2234</v>
      </c>
      <c r="J101" s="194" t="str">
        <f>VLOOKUP(G101,'[1]8_取引マスタ'!$A$3:$G$91,2,FALSE)</f>
        <v>判定済照会</v>
      </c>
      <c r="L101" s="206" t="s">
        <v>208</v>
      </c>
      <c r="M101" s="207" t="s">
        <v>840</v>
      </c>
      <c r="N101" s="207" t="s">
        <v>206</v>
      </c>
      <c r="O101" s="207" t="str">
        <f>F101&amp;" , "&amp;G101&amp;" , "&amp;"'"&amp;H101&amp;"'"</f>
        <v>546 , 11 , '一括フィルタリング⑨'</v>
      </c>
      <c r="P101" s="208" t="s">
        <v>207</v>
      </c>
      <c r="R101" s="209" t="b">
        <f t="shared" si="6"/>
        <v>0</v>
      </c>
      <c r="S101" s="209" t="b">
        <f t="shared" si="6"/>
        <v>0</v>
      </c>
      <c r="T101" s="209" t="b">
        <f t="shared" si="6"/>
        <v>0</v>
      </c>
      <c r="V101" s="209"/>
      <c r="W101" s="209"/>
      <c r="X101" s="209"/>
    </row>
    <row r="102" spans="5:24" hidden="1">
      <c r="E102" s="205" t="s">
        <v>43</v>
      </c>
      <c r="F102" s="211">
        <v>547</v>
      </c>
      <c r="G102" s="261">
        <v>27</v>
      </c>
      <c r="H102" s="211" t="s">
        <v>2234</v>
      </c>
      <c r="J102" s="194" t="str">
        <f>VLOOKUP(G102,'[1]8_取引マスタ'!$A$3:$G$91,2,FALSE)</f>
        <v>検索対象者一覧アップロード</v>
      </c>
      <c r="L102" s="206" t="s">
        <v>208</v>
      </c>
      <c r="M102" s="207" t="s">
        <v>840</v>
      </c>
      <c r="N102" s="207" t="s">
        <v>206</v>
      </c>
      <c r="O102" s="207" t="str">
        <f t="shared" si="5"/>
        <v>547 , 27 , '一括フィルタリング⑨'</v>
      </c>
      <c r="P102" s="208" t="s">
        <v>207</v>
      </c>
      <c r="R102" s="209" t="b">
        <f t="shared" si="6"/>
        <v>0</v>
      </c>
      <c r="S102" s="209" t="b">
        <f t="shared" si="6"/>
        <v>0</v>
      </c>
      <c r="T102" s="209" t="b">
        <f t="shared" si="6"/>
        <v>0</v>
      </c>
      <c r="V102" s="209"/>
      <c r="W102" s="209"/>
      <c r="X102" s="209"/>
    </row>
    <row r="103" spans="5:24">
      <c r="E103" s="205" t="s">
        <v>43</v>
      </c>
      <c r="F103" s="211">
        <v>548</v>
      </c>
      <c r="G103" s="261">
        <v>10</v>
      </c>
      <c r="H103" s="211" t="s">
        <v>2237</v>
      </c>
      <c r="J103" s="194" t="str">
        <f>VLOOKUP(G103,'[1]8_取引マスタ'!$A$3:$G$91,2,FALSE)</f>
        <v>未判定照会</v>
      </c>
      <c r="L103" s="206" t="s">
        <v>208</v>
      </c>
      <c r="M103" s="207" t="s">
        <v>840</v>
      </c>
      <c r="N103" s="207" t="s">
        <v>206</v>
      </c>
      <c r="O103" s="207" t="str">
        <f t="shared" si="5"/>
        <v>548 , 10 , '一括フィルタリング⑩'</v>
      </c>
      <c r="P103" s="208" t="s">
        <v>207</v>
      </c>
      <c r="R103" s="209" t="b">
        <f t="shared" si="6"/>
        <v>0</v>
      </c>
      <c r="S103" s="209" t="b">
        <f t="shared" si="6"/>
        <v>0</v>
      </c>
      <c r="T103" s="209" t="b">
        <f>IF(H103="","",EXACT(H103,X103))</f>
        <v>0</v>
      </c>
      <c r="V103" s="209"/>
      <c r="W103" s="209"/>
      <c r="X103" s="209"/>
    </row>
    <row r="104" spans="5:24">
      <c r="E104" s="205" t="s">
        <v>43</v>
      </c>
      <c r="F104" s="211">
        <v>549</v>
      </c>
      <c r="G104" s="261">
        <v>11</v>
      </c>
      <c r="H104" s="211" t="s">
        <v>2237</v>
      </c>
      <c r="J104" s="194" t="str">
        <f>VLOOKUP(G104,'[1]8_取引マスタ'!$A$3:$G$91,2,FALSE)</f>
        <v>判定済照会</v>
      </c>
      <c r="L104" s="206" t="s">
        <v>208</v>
      </c>
      <c r="M104" s="207" t="s">
        <v>840</v>
      </c>
      <c r="N104" s="207" t="s">
        <v>206</v>
      </c>
      <c r="O104" s="207" t="str">
        <f t="shared" si="5"/>
        <v>549 , 11 , '一括フィルタリング⑩'</v>
      </c>
      <c r="P104" s="208" t="s">
        <v>207</v>
      </c>
      <c r="R104" s="209" t="b">
        <f t="shared" ref="R104:T105" si="7">IF(F104="","",EXACT(F104,V104))</f>
        <v>0</v>
      </c>
      <c r="S104" s="209" t="b">
        <f t="shared" si="7"/>
        <v>0</v>
      </c>
      <c r="T104" s="209" t="b">
        <f t="shared" si="6"/>
        <v>0</v>
      </c>
      <c r="V104" s="209"/>
      <c r="W104" s="209"/>
      <c r="X104" s="209"/>
    </row>
    <row r="105" spans="5:24">
      <c r="E105" s="205" t="s">
        <v>43</v>
      </c>
      <c r="F105" s="211">
        <v>550</v>
      </c>
      <c r="G105" s="261">
        <v>27</v>
      </c>
      <c r="H105" s="211" t="s">
        <v>2237</v>
      </c>
      <c r="J105" s="194" t="str">
        <f>VLOOKUP(G105,'[1]8_取引マスタ'!$A$3:$G$91,2,FALSE)</f>
        <v>検索対象者一覧アップロード</v>
      </c>
      <c r="L105" s="206" t="s">
        <v>208</v>
      </c>
      <c r="M105" s="207" t="s">
        <v>840</v>
      </c>
      <c r="N105" s="207" t="s">
        <v>206</v>
      </c>
      <c r="O105" s="207" t="str">
        <f t="shared" si="5"/>
        <v>550 , 27 , '一括フィルタリング⑩'</v>
      </c>
      <c r="P105" s="208" t="s">
        <v>207</v>
      </c>
      <c r="R105" s="209" t="b">
        <f t="shared" si="7"/>
        <v>0</v>
      </c>
      <c r="S105" s="209" t="b">
        <f t="shared" si="7"/>
        <v>0</v>
      </c>
      <c r="T105" s="209" t="b">
        <f t="shared" si="7"/>
        <v>0</v>
      </c>
      <c r="V105" s="209"/>
      <c r="W105" s="209"/>
      <c r="X105" s="209"/>
    </row>
    <row r="106" spans="5:24" s="238" customFormat="1">
      <c r="E106" s="262" t="s">
        <v>43</v>
      </c>
      <c r="F106" s="215">
        <v>551</v>
      </c>
      <c r="G106" s="263">
        <v>10</v>
      </c>
      <c r="H106" s="215" t="s">
        <v>2344</v>
      </c>
      <c r="J106" s="238" t="str">
        <f>VLOOKUP(G106,'[1]8_取引マスタ'!$A$3:$G$91,2,FALSE)</f>
        <v>未判定照会</v>
      </c>
      <c r="L106" s="264" t="s">
        <v>208</v>
      </c>
      <c r="M106" s="265" t="s">
        <v>840</v>
      </c>
      <c r="N106" s="265" t="s">
        <v>206</v>
      </c>
      <c r="O106" s="265" t="str">
        <f t="shared" ref="O106:O123" si="8">F106&amp;" , "&amp;G106&amp;" , "&amp;"'"&amp;H106&amp;"'"</f>
        <v>551 , 10 , 'LF・LOANS＋'</v>
      </c>
      <c r="P106" s="266" t="s">
        <v>207</v>
      </c>
      <c r="R106" s="240" t="b">
        <f t="shared" ref="R106:R123" si="9">IF(F106="","",EXACT(F106,V106))</f>
        <v>0</v>
      </c>
      <c r="S106" s="240" t="b">
        <f t="shared" ref="S106:S123" si="10">IF(G106="","",EXACT(G106,W106))</f>
        <v>0</v>
      </c>
      <c r="T106" s="240" t="b">
        <f t="shared" ref="T106:T123" si="11">IF(H106="","",EXACT(H106,X106))</f>
        <v>0</v>
      </c>
    </row>
    <row r="107" spans="5:24" s="238" customFormat="1">
      <c r="E107" s="262" t="s">
        <v>43</v>
      </c>
      <c r="F107" s="215">
        <v>552</v>
      </c>
      <c r="G107" s="263">
        <v>11</v>
      </c>
      <c r="H107" s="215" t="s">
        <v>2344</v>
      </c>
      <c r="J107" s="238" t="str">
        <f>VLOOKUP(G107,'[1]8_取引マスタ'!$A$3:$G$91,2,FALSE)</f>
        <v>判定済照会</v>
      </c>
      <c r="L107" s="264" t="s">
        <v>208</v>
      </c>
      <c r="M107" s="265" t="s">
        <v>840</v>
      </c>
      <c r="N107" s="265" t="s">
        <v>206</v>
      </c>
      <c r="O107" s="265" t="str">
        <f t="shared" si="8"/>
        <v>552 , 11 , 'LF・LOANS＋'</v>
      </c>
      <c r="P107" s="266" t="s">
        <v>207</v>
      </c>
      <c r="R107" s="240" t="b">
        <f t="shared" si="9"/>
        <v>0</v>
      </c>
      <c r="S107" s="240" t="b">
        <f t="shared" si="10"/>
        <v>0</v>
      </c>
      <c r="T107" s="240" t="b">
        <f t="shared" si="11"/>
        <v>0</v>
      </c>
    </row>
    <row r="108" spans="5:24" s="238" customFormat="1">
      <c r="E108" s="262" t="s">
        <v>43</v>
      </c>
      <c r="F108" s="215">
        <v>553</v>
      </c>
      <c r="G108" s="263">
        <v>27</v>
      </c>
      <c r="H108" s="215" t="s">
        <v>2344</v>
      </c>
      <c r="J108" s="238" t="str">
        <f>VLOOKUP(G108,'[1]8_取引マスタ'!$A$3:$G$91,2,FALSE)</f>
        <v>検索対象者一覧アップロード</v>
      </c>
      <c r="L108" s="264" t="s">
        <v>208</v>
      </c>
      <c r="M108" s="265" t="s">
        <v>840</v>
      </c>
      <c r="N108" s="265" t="s">
        <v>206</v>
      </c>
      <c r="O108" s="265" t="str">
        <f t="shared" si="8"/>
        <v>553 , 27 , 'LF・LOANS＋'</v>
      </c>
      <c r="P108" s="266" t="s">
        <v>207</v>
      </c>
      <c r="R108" s="240" t="b">
        <f t="shared" si="9"/>
        <v>0</v>
      </c>
      <c r="S108" s="240" t="b">
        <f t="shared" si="10"/>
        <v>0</v>
      </c>
      <c r="T108" s="240" t="b">
        <f t="shared" si="11"/>
        <v>0</v>
      </c>
    </row>
    <row r="109" spans="5:24" s="238" customFormat="1">
      <c r="E109" s="262" t="s">
        <v>43</v>
      </c>
      <c r="F109" s="215">
        <v>554</v>
      </c>
      <c r="G109" s="263">
        <v>10</v>
      </c>
      <c r="H109" s="215" t="s">
        <v>2345</v>
      </c>
      <c r="J109" s="238" t="str">
        <f>VLOOKUP(G109,'[1]8_取引マスタ'!$A$3:$G$91,2,FALSE)</f>
        <v>未判定照会</v>
      </c>
      <c r="L109" s="264" t="s">
        <v>208</v>
      </c>
      <c r="M109" s="265" t="s">
        <v>840</v>
      </c>
      <c r="N109" s="265" t="s">
        <v>206</v>
      </c>
      <c r="O109" s="265" t="str">
        <f t="shared" si="8"/>
        <v>554 , 10 , 'LF・OLION'</v>
      </c>
      <c r="P109" s="266" t="s">
        <v>207</v>
      </c>
      <c r="R109" s="240" t="b">
        <f t="shared" si="9"/>
        <v>0</v>
      </c>
      <c r="S109" s="240" t="b">
        <f t="shared" si="10"/>
        <v>0</v>
      </c>
      <c r="T109" s="240" t="b">
        <f t="shared" si="11"/>
        <v>0</v>
      </c>
    </row>
    <row r="110" spans="5:24" s="238" customFormat="1">
      <c r="E110" s="262" t="s">
        <v>43</v>
      </c>
      <c r="F110" s="215">
        <v>555</v>
      </c>
      <c r="G110" s="263">
        <v>11</v>
      </c>
      <c r="H110" s="215" t="s">
        <v>2345</v>
      </c>
      <c r="J110" s="238" t="str">
        <f>VLOOKUP(G110,'[1]8_取引マスタ'!$A$3:$G$91,2,FALSE)</f>
        <v>判定済照会</v>
      </c>
      <c r="L110" s="264" t="s">
        <v>208</v>
      </c>
      <c r="M110" s="265" t="s">
        <v>840</v>
      </c>
      <c r="N110" s="265" t="s">
        <v>206</v>
      </c>
      <c r="O110" s="265" t="str">
        <f t="shared" si="8"/>
        <v>555 , 11 , 'LF・OLION'</v>
      </c>
      <c r="P110" s="266" t="s">
        <v>207</v>
      </c>
      <c r="R110" s="240" t="b">
        <f t="shared" si="9"/>
        <v>0</v>
      </c>
      <c r="S110" s="240" t="b">
        <f t="shared" si="10"/>
        <v>0</v>
      </c>
      <c r="T110" s="240" t="b">
        <f t="shared" si="11"/>
        <v>0</v>
      </c>
    </row>
    <row r="111" spans="5:24" s="238" customFormat="1">
      <c r="E111" s="262" t="s">
        <v>43</v>
      </c>
      <c r="F111" s="215">
        <v>556</v>
      </c>
      <c r="G111" s="263">
        <v>27</v>
      </c>
      <c r="H111" s="215" t="s">
        <v>2345</v>
      </c>
      <c r="J111" s="238" t="str">
        <f>VLOOKUP(G111,'[1]8_取引マスタ'!$A$3:$G$91,2,FALSE)</f>
        <v>検索対象者一覧アップロード</v>
      </c>
      <c r="L111" s="264" t="s">
        <v>208</v>
      </c>
      <c r="M111" s="265" t="s">
        <v>840</v>
      </c>
      <c r="N111" s="265" t="s">
        <v>206</v>
      </c>
      <c r="O111" s="265" t="str">
        <f t="shared" si="8"/>
        <v>556 , 27 , 'LF・OLION'</v>
      </c>
      <c r="P111" s="266" t="s">
        <v>207</v>
      </c>
      <c r="R111" s="240" t="b">
        <f t="shared" si="9"/>
        <v>0</v>
      </c>
      <c r="S111" s="240" t="b">
        <f t="shared" si="10"/>
        <v>0</v>
      </c>
      <c r="T111" s="240" t="b">
        <f t="shared" si="11"/>
        <v>0</v>
      </c>
    </row>
    <row r="112" spans="5:24" s="238" customFormat="1">
      <c r="E112" s="262" t="s">
        <v>43</v>
      </c>
      <c r="F112" s="215">
        <v>557</v>
      </c>
      <c r="G112" s="263">
        <v>10</v>
      </c>
      <c r="H112" s="215" t="s">
        <v>2346</v>
      </c>
      <c r="J112" s="238" t="str">
        <f>VLOOKUP(G112,'[1]8_取引マスタ'!$A$3:$G$91,2,FALSE)</f>
        <v>未判定照会</v>
      </c>
      <c r="L112" s="264" t="s">
        <v>208</v>
      </c>
      <c r="M112" s="265" t="s">
        <v>840</v>
      </c>
      <c r="N112" s="265" t="s">
        <v>206</v>
      </c>
      <c r="O112" s="265" t="str">
        <f t="shared" si="8"/>
        <v>557 , 10 , 'LF・NEON'</v>
      </c>
      <c r="P112" s="266" t="s">
        <v>207</v>
      </c>
      <c r="R112" s="240" t="b">
        <f t="shared" si="9"/>
        <v>0</v>
      </c>
      <c r="S112" s="240" t="b">
        <f t="shared" si="10"/>
        <v>0</v>
      </c>
      <c r="T112" s="240" t="b">
        <f t="shared" si="11"/>
        <v>0</v>
      </c>
    </row>
    <row r="113" spans="5:20" s="238" customFormat="1">
      <c r="E113" s="262" t="s">
        <v>43</v>
      </c>
      <c r="F113" s="215">
        <v>558</v>
      </c>
      <c r="G113" s="263">
        <v>11</v>
      </c>
      <c r="H113" s="215" t="s">
        <v>2346</v>
      </c>
      <c r="J113" s="238" t="str">
        <f>VLOOKUP(G113,'[1]8_取引マスタ'!$A$3:$G$91,2,FALSE)</f>
        <v>判定済照会</v>
      </c>
      <c r="L113" s="264" t="s">
        <v>208</v>
      </c>
      <c r="M113" s="265" t="s">
        <v>840</v>
      </c>
      <c r="N113" s="265" t="s">
        <v>206</v>
      </c>
      <c r="O113" s="265" t="str">
        <f t="shared" si="8"/>
        <v>558 , 11 , 'LF・NEON'</v>
      </c>
      <c r="P113" s="266" t="s">
        <v>207</v>
      </c>
      <c r="R113" s="240" t="b">
        <f t="shared" si="9"/>
        <v>0</v>
      </c>
      <c r="S113" s="240" t="b">
        <f t="shared" si="10"/>
        <v>0</v>
      </c>
      <c r="T113" s="240" t="b">
        <f t="shared" si="11"/>
        <v>0</v>
      </c>
    </row>
    <row r="114" spans="5:20" s="238" customFormat="1">
      <c r="E114" s="262" t="s">
        <v>43</v>
      </c>
      <c r="F114" s="215">
        <v>559</v>
      </c>
      <c r="G114" s="263">
        <v>27</v>
      </c>
      <c r="H114" s="215" t="s">
        <v>2346</v>
      </c>
      <c r="J114" s="238" t="str">
        <f>VLOOKUP(G114,'[1]8_取引マスタ'!$A$3:$G$91,2,FALSE)</f>
        <v>検索対象者一覧アップロード</v>
      </c>
      <c r="L114" s="264" t="s">
        <v>208</v>
      </c>
      <c r="M114" s="265" t="s">
        <v>840</v>
      </c>
      <c r="N114" s="265" t="s">
        <v>206</v>
      </c>
      <c r="O114" s="265" t="str">
        <f t="shared" si="8"/>
        <v>559 , 27 , 'LF・NEON'</v>
      </c>
      <c r="P114" s="266" t="s">
        <v>207</v>
      </c>
      <c r="R114" s="240" t="b">
        <f t="shared" si="9"/>
        <v>0</v>
      </c>
      <c r="S114" s="240" t="b">
        <f t="shared" si="10"/>
        <v>0</v>
      </c>
      <c r="T114" s="240" t="b">
        <f t="shared" si="11"/>
        <v>0</v>
      </c>
    </row>
    <row r="115" spans="5:20" s="238" customFormat="1">
      <c r="E115" s="262" t="s">
        <v>43</v>
      </c>
      <c r="F115" s="215">
        <v>560</v>
      </c>
      <c r="G115" s="263">
        <v>10</v>
      </c>
      <c r="H115" s="215" t="s">
        <v>2347</v>
      </c>
      <c r="J115" s="238" t="str">
        <f>VLOOKUP(G115,'[1]8_取引マスタ'!$A$3:$G$91,2,FALSE)</f>
        <v>未判定照会</v>
      </c>
      <c r="L115" s="264" t="s">
        <v>208</v>
      </c>
      <c r="M115" s="265" t="s">
        <v>840</v>
      </c>
      <c r="N115" s="265" t="s">
        <v>206</v>
      </c>
      <c r="O115" s="265" t="str">
        <f t="shared" si="8"/>
        <v>560 , 10 , 'LF・融資先以外'</v>
      </c>
      <c r="P115" s="266" t="s">
        <v>207</v>
      </c>
      <c r="R115" s="240" t="b">
        <f t="shared" si="9"/>
        <v>0</v>
      </c>
      <c r="S115" s="240" t="b">
        <f t="shared" si="10"/>
        <v>0</v>
      </c>
      <c r="T115" s="240" t="b">
        <f t="shared" si="11"/>
        <v>0</v>
      </c>
    </row>
    <row r="116" spans="5:20" s="238" customFormat="1">
      <c r="E116" s="262" t="s">
        <v>43</v>
      </c>
      <c r="F116" s="215">
        <v>561</v>
      </c>
      <c r="G116" s="263">
        <v>11</v>
      </c>
      <c r="H116" s="215" t="s">
        <v>2347</v>
      </c>
      <c r="J116" s="238" t="str">
        <f>VLOOKUP(G116,'[1]8_取引マスタ'!$A$3:$G$91,2,FALSE)</f>
        <v>判定済照会</v>
      </c>
      <c r="L116" s="264" t="s">
        <v>208</v>
      </c>
      <c r="M116" s="265" t="s">
        <v>840</v>
      </c>
      <c r="N116" s="265" t="s">
        <v>206</v>
      </c>
      <c r="O116" s="265" t="str">
        <f t="shared" si="8"/>
        <v>561 , 11 , 'LF・融資先以外'</v>
      </c>
      <c r="P116" s="266" t="s">
        <v>207</v>
      </c>
      <c r="R116" s="240" t="b">
        <f t="shared" si="9"/>
        <v>0</v>
      </c>
      <c r="S116" s="240" t="b">
        <f t="shared" si="10"/>
        <v>0</v>
      </c>
      <c r="T116" s="240" t="b">
        <f t="shared" si="11"/>
        <v>0</v>
      </c>
    </row>
    <row r="117" spans="5:20" s="238" customFormat="1">
      <c r="E117" s="262" t="s">
        <v>43</v>
      </c>
      <c r="F117" s="215">
        <v>562</v>
      </c>
      <c r="G117" s="263">
        <v>27</v>
      </c>
      <c r="H117" s="215" t="s">
        <v>2347</v>
      </c>
      <c r="J117" s="238" t="str">
        <f>VLOOKUP(G117,'[1]8_取引マスタ'!$A$3:$G$91,2,FALSE)</f>
        <v>検索対象者一覧アップロード</v>
      </c>
      <c r="L117" s="264" t="s">
        <v>208</v>
      </c>
      <c r="M117" s="265" t="s">
        <v>840</v>
      </c>
      <c r="N117" s="265" t="s">
        <v>206</v>
      </c>
      <c r="O117" s="265" t="str">
        <f t="shared" si="8"/>
        <v>562 , 27 , 'LF・融資先以外'</v>
      </c>
      <c r="P117" s="266" t="s">
        <v>207</v>
      </c>
      <c r="R117" s="240" t="b">
        <f t="shared" si="9"/>
        <v>0</v>
      </c>
      <c r="S117" s="240" t="b">
        <f t="shared" si="10"/>
        <v>0</v>
      </c>
      <c r="T117" s="240" t="b">
        <f t="shared" si="11"/>
        <v>0</v>
      </c>
    </row>
    <row r="118" spans="5:20" s="238" customFormat="1">
      <c r="E118" s="262" t="s">
        <v>43</v>
      </c>
      <c r="F118" s="215">
        <v>563</v>
      </c>
      <c r="G118" s="263">
        <v>10</v>
      </c>
      <c r="H118" s="215" t="s">
        <v>2348</v>
      </c>
      <c r="J118" s="238" t="str">
        <f>VLOOKUP(G118,'[1]8_取引マスタ'!$A$3:$G$91,2,FALSE)</f>
        <v>未判定照会</v>
      </c>
      <c r="L118" s="264" t="s">
        <v>208</v>
      </c>
      <c r="M118" s="265" t="s">
        <v>840</v>
      </c>
      <c r="N118" s="265" t="s">
        <v>206</v>
      </c>
      <c r="O118" s="265" t="str">
        <f t="shared" si="8"/>
        <v>563 , 10 , 'LF・損害金'</v>
      </c>
      <c r="P118" s="266" t="s">
        <v>207</v>
      </c>
      <c r="R118" s="240" t="b">
        <f t="shared" si="9"/>
        <v>0</v>
      </c>
      <c r="S118" s="240" t="b">
        <f t="shared" si="10"/>
        <v>0</v>
      </c>
      <c r="T118" s="240" t="b">
        <f t="shared" si="11"/>
        <v>0</v>
      </c>
    </row>
    <row r="119" spans="5:20" s="238" customFormat="1">
      <c r="E119" s="262" t="s">
        <v>43</v>
      </c>
      <c r="F119" s="215">
        <v>564</v>
      </c>
      <c r="G119" s="263">
        <v>11</v>
      </c>
      <c r="H119" s="215" t="s">
        <v>2348</v>
      </c>
      <c r="J119" s="238" t="str">
        <f>VLOOKUP(G119,'[1]8_取引マスタ'!$A$3:$G$91,2,FALSE)</f>
        <v>判定済照会</v>
      </c>
      <c r="L119" s="264" t="s">
        <v>208</v>
      </c>
      <c r="M119" s="265" t="s">
        <v>840</v>
      </c>
      <c r="N119" s="265" t="s">
        <v>206</v>
      </c>
      <c r="O119" s="265" t="str">
        <f t="shared" si="8"/>
        <v>564 , 11 , 'LF・損害金'</v>
      </c>
      <c r="P119" s="266" t="s">
        <v>207</v>
      </c>
      <c r="R119" s="240" t="b">
        <f t="shared" si="9"/>
        <v>0</v>
      </c>
      <c r="S119" s="240" t="b">
        <f t="shared" si="10"/>
        <v>0</v>
      </c>
      <c r="T119" s="240" t="b">
        <f t="shared" si="11"/>
        <v>0</v>
      </c>
    </row>
    <row r="120" spans="5:20" s="238" customFormat="1">
      <c r="E120" s="262" t="s">
        <v>43</v>
      </c>
      <c r="F120" s="215">
        <v>565</v>
      </c>
      <c r="G120" s="263">
        <v>27</v>
      </c>
      <c r="H120" s="215" t="s">
        <v>2348</v>
      </c>
      <c r="J120" s="238" t="str">
        <f>VLOOKUP(G120,'[1]8_取引マスタ'!$A$3:$G$91,2,FALSE)</f>
        <v>検索対象者一覧アップロード</v>
      </c>
      <c r="L120" s="264" t="s">
        <v>208</v>
      </c>
      <c r="M120" s="265" t="s">
        <v>840</v>
      </c>
      <c r="N120" s="265" t="s">
        <v>206</v>
      </c>
      <c r="O120" s="265" t="str">
        <f t="shared" si="8"/>
        <v>565 , 27 , 'LF・損害金'</v>
      </c>
      <c r="P120" s="266" t="s">
        <v>207</v>
      </c>
      <c r="R120" s="240" t="b">
        <f t="shared" si="9"/>
        <v>0</v>
      </c>
      <c r="S120" s="240" t="b">
        <f t="shared" si="10"/>
        <v>0</v>
      </c>
      <c r="T120" s="240" t="b">
        <f t="shared" si="11"/>
        <v>0</v>
      </c>
    </row>
    <row r="121" spans="5:20" s="238" customFormat="1">
      <c r="E121" s="262" t="s">
        <v>43</v>
      </c>
      <c r="F121" s="215">
        <v>566</v>
      </c>
      <c r="G121" s="263">
        <v>10</v>
      </c>
      <c r="H121" s="215" t="s">
        <v>2349</v>
      </c>
      <c r="J121" s="238" t="str">
        <f>VLOOKUP(G121,'[1]8_取引マスタ'!$A$3:$G$91,2,FALSE)</f>
        <v>未判定照会</v>
      </c>
      <c r="L121" s="264" t="s">
        <v>208</v>
      </c>
      <c r="M121" s="265" t="s">
        <v>840</v>
      </c>
      <c r="N121" s="265" t="s">
        <v>206</v>
      </c>
      <c r="O121" s="265" t="str">
        <f t="shared" si="8"/>
        <v>566 , 10 , 'LF・DM送付先一覧'</v>
      </c>
      <c r="P121" s="266" t="s">
        <v>207</v>
      </c>
      <c r="R121" s="240" t="b">
        <f t="shared" si="9"/>
        <v>0</v>
      </c>
      <c r="S121" s="240" t="b">
        <f t="shared" si="10"/>
        <v>0</v>
      </c>
      <c r="T121" s="240" t="b">
        <f t="shared" si="11"/>
        <v>0</v>
      </c>
    </row>
    <row r="122" spans="5:20" s="238" customFormat="1">
      <c r="E122" s="262" t="s">
        <v>43</v>
      </c>
      <c r="F122" s="215">
        <v>567</v>
      </c>
      <c r="G122" s="263">
        <v>11</v>
      </c>
      <c r="H122" s="215" t="s">
        <v>2349</v>
      </c>
      <c r="J122" s="238" t="str">
        <f>VLOOKUP(G122,'[1]8_取引マスタ'!$A$3:$G$91,2,FALSE)</f>
        <v>判定済照会</v>
      </c>
      <c r="L122" s="264" t="s">
        <v>208</v>
      </c>
      <c r="M122" s="265" t="s">
        <v>840</v>
      </c>
      <c r="N122" s="265" t="s">
        <v>206</v>
      </c>
      <c r="O122" s="265" t="str">
        <f t="shared" si="8"/>
        <v>567 , 11 , 'LF・DM送付先一覧'</v>
      </c>
      <c r="P122" s="266" t="s">
        <v>207</v>
      </c>
      <c r="R122" s="240" t="b">
        <f t="shared" si="9"/>
        <v>0</v>
      </c>
      <c r="S122" s="240" t="b">
        <f t="shared" si="10"/>
        <v>0</v>
      </c>
      <c r="T122" s="240" t="b">
        <f t="shared" si="11"/>
        <v>0</v>
      </c>
    </row>
    <row r="123" spans="5:20" s="238" customFormat="1">
      <c r="E123" s="262" t="s">
        <v>43</v>
      </c>
      <c r="F123" s="215">
        <v>568</v>
      </c>
      <c r="G123" s="263">
        <v>27</v>
      </c>
      <c r="H123" s="215" t="s">
        <v>2349</v>
      </c>
      <c r="J123" s="238" t="str">
        <f>VLOOKUP(G123,'[1]8_取引マスタ'!$A$3:$G$91,2,FALSE)</f>
        <v>検索対象者一覧アップロード</v>
      </c>
      <c r="L123" s="264" t="s">
        <v>208</v>
      </c>
      <c r="M123" s="265" t="s">
        <v>840</v>
      </c>
      <c r="N123" s="265" t="s">
        <v>206</v>
      </c>
      <c r="O123" s="265" t="str">
        <f t="shared" si="8"/>
        <v>568 , 27 , 'LF・DM送付先一覧'</v>
      </c>
      <c r="P123" s="266" t="s">
        <v>207</v>
      </c>
      <c r="R123" s="240" t="b">
        <f t="shared" si="9"/>
        <v>0</v>
      </c>
      <c r="S123" s="240" t="b">
        <f t="shared" si="10"/>
        <v>0</v>
      </c>
      <c r="T123" s="240" t="b">
        <f t="shared" si="11"/>
        <v>0</v>
      </c>
    </row>
  </sheetData>
  <autoFilter ref="A2:X102" xr:uid="{00000000-0001-0000-0B00-000000000000}">
    <filterColumn colId="8">
      <customFilters>
        <customFilter operator="notEqual" val=" "/>
      </customFilters>
    </filterColumn>
  </autoFilter>
  <customSheetViews>
    <customSheetView guid="{41A6F6ED-3982-4919-BC9A-6F2592FC85B2}" showPageBreaks="1" printArea="1" view="pageBreakPreview" topLeftCell="A28">
      <selection activeCell="D53" sqref="D5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howPageBreaks="1" printArea="1" view="pageBreakPreview" topLeftCell="A28">
      <selection activeCell="B71" sqref="B7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F1:H1"/>
    <mergeCell ref="A1:C1"/>
  </mergeCells>
  <phoneticPr fontId="3"/>
  <conditionalFormatting sqref="A1">
    <cfRule type="cellIs" dxfId="89" priority="1" stopIfTrue="1" operator="equal">
      <formula>"-設定しない-"</formula>
    </cfRule>
    <cfRule type="cellIs" dxfId="88" priority="2" stopIfTrue="1" operator="equal">
      <formula>"-ユーザ毎に設定が有効になる項目の為省略-"</formula>
    </cfRule>
    <cfRule type="cellIs" dxfId="87" priority="3" stopIfTrue="1" operator="equal">
      <formula>"□"</formula>
    </cfRule>
  </conditionalFormatting>
  <hyperlinks>
    <hyperlink ref="E1" location="テーブル一覧!A1" display="一覧へ" xr:uid="{E8696574-944E-44A0-B440-3C44B66523A2}"/>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6" max="1048575" man="1"/>
  </colBreaks>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U424"/>
  <sheetViews>
    <sheetView view="pageBreakPreview" zoomScaleNormal="115" zoomScaleSheetLayoutView="100" workbookViewId="0">
      <pane ySplit="2" topLeftCell="A3" activePane="bottomLeft" state="frozen"/>
      <selection sqref="A1:E1"/>
      <selection pane="bottomLeft" sqref="A1:B1"/>
    </sheetView>
  </sheetViews>
  <sheetFormatPr defaultColWidth="9.140625" defaultRowHeight="12"/>
  <cols>
    <col min="1" max="1" width="10.5703125" style="194" customWidth="1"/>
    <col min="2" max="2" width="15.5703125" style="194" customWidth="1"/>
    <col min="3" max="4" width="13.7109375" style="194" bestFit="1" customWidth="1"/>
    <col min="5" max="5" width="10.5703125" style="194" customWidth="1"/>
    <col min="6" max="6" width="15.5703125" style="194" customWidth="1"/>
    <col min="7" max="7" width="6.7109375" style="194" customWidth="1"/>
    <col min="8" max="8" width="9" style="194" customWidth="1"/>
    <col min="9" max="9" width="24.5703125" style="194" bestFit="1" customWidth="1"/>
    <col min="10" max="10" width="31.85546875" style="194" bestFit="1" customWidth="1"/>
    <col min="11" max="11" width="12.5703125" style="194" bestFit="1" customWidth="1"/>
    <col min="12" max="12" width="13.140625" style="194" bestFit="1" customWidth="1"/>
    <col min="13" max="13" width="8.85546875" style="194" bestFit="1" customWidth="1"/>
    <col min="14" max="14" width="8.42578125" style="194" bestFit="1" customWidth="1"/>
    <col min="15" max="15" width="5.42578125" style="194" bestFit="1" customWidth="1"/>
    <col min="16" max="16" width="9.140625" style="194"/>
    <col min="17" max="17" width="7.5703125" style="194" bestFit="1" customWidth="1"/>
    <col min="18" max="18" width="13.85546875" style="194" bestFit="1" customWidth="1"/>
    <col min="19" max="16384" width="9.140625" style="194"/>
  </cols>
  <sheetData>
    <row r="1" spans="1:21" ht="13.5">
      <c r="A1" s="368" t="s">
        <v>0</v>
      </c>
      <c r="B1" s="370"/>
      <c r="C1" s="246"/>
      <c r="D1" s="193" t="s">
        <v>1138</v>
      </c>
      <c r="E1" s="365" t="str">
        <f>'[1]1_プロファイルマスタ'!$H$1</f>
        <v>横浜銀行様用出荷設定</v>
      </c>
      <c r="F1" s="367"/>
      <c r="G1" s="194" t="s">
        <v>843</v>
      </c>
      <c r="H1" s="194" t="s">
        <v>845</v>
      </c>
      <c r="I1" s="194" t="s">
        <v>843</v>
      </c>
      <c r="J1" s="194" t="s">
        <v>845</v>
      </c>
      <c r="K1" s="364" t="s">
        <v>205</v>
      </c>
      <c r="L1" s="364"/>
      <c r="M1" s="364"/>
      <c r="N1" s="364"/>
      <c r="O1" s="364"/>
      <c r="T1" s="197"/>
    </row>
    <row r="2" spans="1:21">
      <c r="A2" s="198" t="s">
        <v>141</v>
      </c>
      <c r="B2" s="198" t="s">
        <v>142</v>
      </c>
      <c r="C2" s="199" t="s">
        <v>1133</v>
      </c>
      <c r="D2" s="199" t="s">
        <v>813</v>
      </c>
      <c r="E2" s="198" t="s">
        <v>141</v>
      </c>
      <c r="F2" s="198" t="s">
        <v>142</v>
      </c>
      <c r="G2" s="194" t="s">
        <v>815</v>
      </c>
      <c r="H2" s="194" t="s">
        <v>815</v>
      </c>
      <c r="I2" s="194" t="s">
        <v>815</v>
      </c>
      <c r="J2" s="194" t="s">
        <v>815</v>
      </c>
      <c r="K2" s="195" t="s">
        <v>814</v>
      </c>
      <c r="L2" s="195" t="s">
        <v>814</v>
      </c>
      <c r="M2" s="195" t="s">
        <v>814</v>
      </c>
      <c r="N2" s="195" t="s">
        <v>815</v>
      </c>
      <c r="O2" s="195" t="s">
        <v>814</v>
      </c>
      <c r="Q2" s="218" t="s">
        <v>141</v>
      </c>
      <c r="R2" s="218" t="s">
        <v>142</v>
      </c>
      <c r="T2" s="200"/>
      <c r="U2" s="200"/>
    </row>
    <row r="3" spans="1:21">
      <c r="A3" s="267">
        <v>1</v>
      </c>
      <c r="B3" s="268">
        <v>1</v>
      </c>
      <c r="C3" s="205" t="s">
        <v>1068</v>
      </c>
      <c r="D3" s="205" t="s">
        <v>15</v>
      </c>
      <c r="E3" s="267">
        <v>1</v>
      </c>
      <c r="F3" s="268">
        <v>1</v>
      </c>
      <c r="G3" s="194" t="str">
        <f>VLOOKUP(A3,'[3]1_プロファイルマスタ'!$A$3:$L$90,3,FALSE)</f>
        <v>セキュリティ管理者</v>
      </c>
      <c r="H3" s="194" t="str">
        <f>VLOOKUP(B3,'[3]10_実行権限マスタ'!$A$3:$C$219,3,FALSE)</f>
        <v>パスワード変更</v>
      </c>
      <c r="I3" s="194" t="str">
        <f>VLOOKUP(E3,'[3]1_プロファイルマスタ'!$H$3:$L$90,3,FALSE)</f>
        <v>セキュリティ管理者</v>
      </c>
      <c r="J3" s="194" t="str">
        <f>VLOOKUP(F3,'[3]10_実行権限マスタ'!$F$3:$H$219,3,FALSE)</f>
        <v>パスワード変更</v>
      </c>
      <c r="K3" s="206" t="s">
        <v>208</v>
      </c>
      <c r="L3" s="207" t="s">
        <v>842</v>
      </c>
      <c r="M3" s="207" t="s">
        <v>206</v>
      </c>
      <c r="N3" s="207" t="str">
        <f t="shared" ref="N3:N38" si="0">E3&amp;" , "&amp;F3</f>
        <v>1 , 1</v>
      </c>
      <c r="O3" s="208" t="s">
        <v>207</v>
      </c>
      <c r="Q3" s="209" t="b">
        <f t="shared" ref="Q3:R18" si="1">IF(E3="","",EXACT(E3,T3))</f>
        <v>0</v>
      </c>
      <c r="R3" s="209" t="b">
        <f t="shared" si="1"/>
        <v>0</v>
      </c>
      <c r="T3" s="200"/>
      <c r="U3" s="200"/>
    </row>
    <row r="4" spans="1:21">
      <c r="A4" s="267">
        <v>1</v>
      </c>
      <c r="B4" s="268">
        <v>2</v>
      </c>
      <c r="C4" s="205" t="s">
        <v>1077</v>
      </c>
      <c r="D4" s="205" t="s">
        <v>15</v>
      </c>
      <c r="E4" s="267">
        <v>1</v>
      </c>
      <c r="F4" s="268">
        <v>2</v>
      </c>
      <c r="G4" s="194" t="str">
        <f>VLOOKUP(A4,'[3]1_プロファイルマスタ'!$A$3:$L$90,3,FALSE)</f>
        <v>セキュリティ管理者</v>
      </c>
      <c r="H4" s="194" t="str">
        <f>VLOOKUP(B4,'[3]10_実行権限マスタ'!$A$3:$C$219,3,FALSE)</f>
        <v>ユーザ管理</v>
      </c>
      <c r="I4" s="194" t="str">
        <f>VLOOKUP(E4,'[3]1_プロファイルマスタ'!$H$3:$L$90,3,FALSE)</f>
        <v>セキュリティ管理者</v>
      </c>
      <c r="J4" s="194" t="str">
        <f>VLOOKUP(F4,'[3]10_実行権限マスタ'!$F$3:$H$219,3,FALSE)</f>
        <v>ユーザ管理</v>
      </c>
      <c r="K4" s="206" t="s">
        <v>208</v>
      </c>
      <c r="L4" s="207" t="s">
        <v>842</v>
      </c>
      <c r="M4" s="207" t="s">
        <v>206</v>
      </c>
      <c r="N4" s="207" t="str">
        <f t="shared" si="0"/>
        <v>1 , 2</v>
      </c>
      <c r="O4" s="208" t="s">
        <v>207</v>
      </c>
      <c r="Q4" s="209" t="b">
        <f t="shared" si="1"/>
        <v>0</v>
      </c>
      <c r="R4" s="209" t="b">
        <f t="shared" si="1"/>
        <v>0</v>
      </c>
      <c r="T4" s="200"/>
      <c r="U4" s="200"/>
    </row>
    <row r="5" spans="1:21">
      <c r="A5" s="267">
        <v>1</v>
      </c>
      <c r="B5" s="268">
        <v>10</v>
      </c>
      <c r="C5" s="205" t="s">
        <v>1077</v>
      </c>
      <c r="D5" s="205" t="s">
        <v>15</v>
      </c>
      <c r="E5" s="267">
        <v>1</v>
      </c>
      <c r="F5" s="268">
        <v>10</v>
      </c>
      <c r="G5" s="194" t="str">
        <f>VLOOKUP(A5,'[3]1_プロファイルマスタ'!$A$3:$L$90,3,FALSE)</f>
        <v>セキュリティ管理者</v>
      </c>
      <c r="H5" s="194" t="str">
        <f>VLOOKUP(B5,'[3]10_実行権限マスタ'!$A$3:$C$219,3,FALSE)</f>
        <v>操作ログ照会</v>
      </c>
      <c r="I5" s="194" t="str">
        <f>VLOOKUP(E5,'[3]1_プロファイルマスタ'!$H$3:$L$90,3,FALSE)</f>
        <v>セキュリティ管理者</v>
      </c>
      <c r="J5" s="194" t="str">
        <f>VLOOKUP(F5,'[3]10_実行権限マスタ'!$F$3:$H$219,3,FALSE)</f>
        <v>操作ログ照会</v>
      </c>
      <c r="K5" s="206" t="s">
        <v>208</v>
      </c>
      <c r="L5" s="207" t="s">
        <v>842</v>
      </c>
      <c r="M5" s="207" t="s">
        <v>206</v>
      </c>
      <c r="N5" s="207" t="str">
        <f t="shared" si="0"/>
        <v>1 , 10</v>
      </c>
      <c r="O5" s="208" t="s">
        <v>207</v>
      </c>
      <c r="Q5" s="209" t="b">
        <f t="shared" si="1"/>
        <v>0</v>
      </c>
      <c r="R5" s="209" t="b">
        <f t="shared" si="1"/>
        <v>0</v>
      </c>
      <c r="T5" s="200"/>
      <c r="U5" s="200"/>
    </row>
    <row r="6" spans="1:21">
      <c r="A6" s="269">
        <v>2</v>
      </c>
      <c r="B6" s="261">
        <v>1</v>
      </c>
      <c r="C6" s="205" t="s">
        <v>1077</v>
      </c>
      <c r="D6" s="205" t="s">
        <v>43</v>
      </c>
      <c r="E6" s="270">
        <v>2</v>
      </c>
      <c r="F6" s="233">
        <v>1</v>
      </c>
      <c r="G6" s="194" t="str">
        <f>VLOOKUP(A6,'[3]1_プロファイルマスタ'!$A$3:$L$90,3,FALSE)</f>
        <v>管理者(全店)</v>
      </c>
      <c r="H6" s="194" t="str">
        <f>VLOOKUP(B6,'[3]10_実行権限マスタ'!$A$3:$C$219,3,FALSE)</f>
        <v>パスワード変更</v>
      </c>
      <c r="I6" s="194" t="str">
        <f>VLOOKUP(E6,'[3]1_プロファイルマスタ'!$H$3:$L$90,3,FALSE)</f>
        <v>リスク管理部門（役席）</v>
      </c>
      <c r="J6" s="194" t="str">
        <f>VLOOKUP(F6,'[3]10_実行権限マスタ'!$F$3:$H$219,3,FALSE)</f>
        <v>パスワード変更</v>
      </c>
      <c r="K6" s="206" t="s">
        <v>208</v>
      </c>
      <c r="L6" s="207" t="s">
        <v>842</v>
      </c>
      <c r="M6" s="207" t="s">
        <v>206</v>
      </c>
      <c r="N6" s="207" t="str">
        <f t="shared" si="0"/>
        <v>2 , 1</v>
      </c>
      <c r="O6" s="208" t="s">
        <v>207</v>
      </c>
      <c r="Q6" s="209" t="b">
        <f t="shared" si="1"/>
        <v>0</v>
      </c>
      <c r="R6" s="209" t="b">
        <f t="shared" si="1"/>
        <v>0</v>
      </c>
      <c r="T6" s="200"/>
      <c r="U6" s="200"/>
    </row>
    <row r="7" spans="1:21">
      <c r="A7" s="269">
        <v>2</v>
      </c>
      <c r="B7" s="261">
        <v>2</v>
      </c>
      <c r="C7" s="205" t="s">
        <v>1077</v>
      </c>
      <c r="D7" s="205" t="s">
        <v>43</v>
      </c>
      <c r="E7" s="270">
        <v>2</v>
      </c>
      <c r="F7" s="233">
        <v>2</v>
      </c>
      <c r="G7" s="194" t="str">
        <f>VLOOKUP(A7,'[3]1_プロファイルマスタ'!$A$3:$L$90,3,FALSE)</f>
        <v>管理者(全店)</v>
      </c>
      <c r="H7" s="194" t="str">
        <f>VLOOKUP(B7,'[3]10_実行権限マスタ'!$A$3:$C$219,3,FALSE)</f>
        <v>ユーザ管理</v>
      </c>
      <c r="I7" s="194" t="str">
        <f>VLOOKUP(E7,'[3]1_プロファイルマスタ'!$H$3:$L$90,3,FALSE)</f>
        <v>リスク管理部門（役席）</v>
      </c>
      <c r="J7" s="194" t="str">
        <f>VLOOKUP(F7,'[3]10_実行権限マスタ'!$F$3:$H$219,3,FALSE)</f>
        <v>ユーザ管理</v>
      </c>
      <c r="K7" s="206" t="s">
        <v>208</v>
      </c>
      <c r="L7" s="207" t="s">
        <v>842</v>
      </c>
      <c r="M7" s="207" t="s">
        <v>206</v>
      </c>
      <c r="N7" s="207" t="str">
        <f t="shared" si="0"/>
        <v>2 , 2</v>
      </c>
      <c r="O7" s="208" t="s">
        <v>207</v>
      </c>
      <c r="Q7" s="209" t="b">
        <f t="shared" si="1"/>
        <v>0</v>
      </c>
      <c r="R7" s="209" t="b">
        <f t="shared" si="1"/>
        <v>0</v>
      </c>
      <c r="T7" s="200"/>
      <c r="U7" s="200"/>
    </row>
    <row r="8" spans="1:21">
      <c r="A8" s="269">
        <v>2</v>
      </c>
      <c r="B8" s="261">
        <v>3</v>
      </c>
      <c r="C8" s="205" t="s">
        <v>1077</v>
      </c>
      <c r="D8" s="205" t="s">
        <v>43</v>
      </c>
      <c r="E8" s="270">
        <v>2</v>
      </c>
      <c r="F8" s="233">
        <v>3</v>
      </c>
      <c r="G8" s="194" t="str">
        <f>VLOOKUP(A8,'[3]1_プロファイルマスタ'!$A$3:$L$90,3,FALSE)</f>
        <v>管理者(全店)</v>
      </c>
      <c r="H8" s="194" t="str">
        <f>VLOOKUP(B8,'[3]10_実行権限マスタ'!$A$3:$C$219,3,FALSE)</f>
        <v>本人確認</v>
      </c>
      <c r="I8" s="194" t="str">
        <f>VLOOKUP(E8,'[3]1_プロファイルマスタ'!$H$3:$L$90,3,FALSE)</f>
        <v>リスク管理部門（役席）</v>
      </c>
      <c r="J8" s="194" t="str">
        <f>VLOOKUP(F8,'[3]10_実行権限マスタ'!$F$3:$H$219,3,FALSE)</f>
        <v>本人確認</v>
      </c>
      <c r="K8" s="206" t="s">
        <v>208</v>
      </c>
      <c r="L8" s="207" t="s">
        <v>842</v>
      </c>
      <c r="M8" s="207" t="s">
        <v>206</v>
      </c>
      <c r="N8" s="207" t="str">
        <f t="shared" si="0"/>
        <v>2 , 3</v>
      </c>
      <c r="O8" s="208" t="s">
        <v>207</v>
      </c>
      <c r="Q8" s="209" t="b">
        <f t="shared" si="1"/>
        <v>0</v>
      </c>
      <c r="R8" s="209" t="b">
        <f t="shared" si="1"/>
        <v>0</v>
      </c>
      <c r="T8" s="200"/>
      <c r="U8" s="200"/>
    </row>
    <row r="9" spans="1:21">
      <c r="A9" s="269">
        <v>2</v>
      </c>
      <c r="B9" s="261">
        <v>4</v>
      </c>
      <c r="C9" s="205" t="s">
        <v>1077</v>
      </c>
      <c r="D9" s="205" t="s">
        <v>43</v>
      </c>
      <c r="E9" s="270">
        <v>2</v>
      </c>
      <c r="F9" s="233">
        <v>4</v>
      </c>
      <c r="G9" s="194" t="str">
        <f>VLOOKUP(A9,'[3]1_プロファイルマスタ'!$A$3:$L$90,3,FALSE)</f>
        <v>管理者(全店)</v>
      </c>
      <c r="H9" s="194" t="str">
        <f>VLOOKUP(B9,'[3]10_実行権限マスタ'!$A$3:$C$219,3,FALSE)</f>
        <v>本人確認機密</v>
      </c>
      <c r="I9" s="194" t="str">
        <f>VLOOKUP(E9,'[3]1_プロファイルマスタ'!$H$3:$L$90,3,FALSE)</f>
        <v>リスク管理部門（役席）</v>
      </c>
      <c r="J9" s="194" t="str">
        <f>VLOOKUP(F9,'[3]10_実行権限マスタ'!$F$3:$H$219,3,FALSE)</f>
        <v>本人確認機密</v>
      </c>
      <c r="K9" s="206" t="s">
        <v>208</v>
      </c>
      <c r="L9" s="207" t="s">
        <v>842</v>
      </c>
      <c r="M9" s="207" t="s">
        <v>206</v>
      </c>
      <c r="N9" s="207" t="str">
        <f t="shared" si="0"/>
        <v>2 , 4</v>
      </c>
      <c r="O9" s="208" t="s">
        <v>207</v>
      </c>
      <c r="Q9" s="209" t="b">
        <f t="shared" si="1"/>
        <v>0</v>
      </c>
      <c r="R9" s="209" t="b">
        <f t="shared" si="1"/>
        <v>0</v>
      </c>
      <c r="T9" s="200"/>
      <c r="U9" s="200"/>
    </row>
    <row r="10" spans="1:21">
      <c r="A10" s="269">
        <v>2</v>
      </c>
      <c r="B10" s="261">
        <v>5</v>
      </c>
      <c r="C10" s="205" t="s">
        <v>1077</v>
      </c>
      <c r="D10" s="205" t="s">
        <v>43</v>
      </c>
      <c r="E10" s="270">
        <v>2</v>
      </c>
      <c r="F10" s="233">
        <v>5</v>
      </c>
      <c r="G10" s="194" t="str">
        <f>VLOOKUP(A10,'[3]1_プロファイルマスタ'!$A$3:$L$90,3,FALSE)</f>
        <v>管理者(全店)</v>
      </c>
      <c r="H10" s="194" t="str">
        <f>VLOOKUP(B10,'[3]10_実行権限マスタ'!$A$3:$C$219,3,FALSE)</f>
        <v>本人確認仕掛照会</v>
      </c>
      <c r="I10" s="194" t="str">
        <f>VLOOKUP(E10,'[3]1_プロファイルマスタ'!$H$3:$L$90,3,FALSE)</f>
        <v>リスク管理部門（役席）</v>
      </c>
      <c r="J10" s="194" t="str">
        <f>VLOOKUP(F10,'[3]10_実行権限マスタ'!$F$3:$H$219,3,FALSE)</f>
        <v>本人確認仕掛照会</v>
      </c>
      <c r="K10" s="206" t="s">
        <v>208</v>
      </c>
      <c r="L10" s="207" t="s">
        <v>842</v>
      </c>
      <c r="M10" s="207" t="s">
        <v>206</v>
      </c>
      <c r="N10" s="207" t="str">
        <f t="shared" si="0"/>
        <v>2 , 5</v>
      </c>
      <c r="O10" s="208" t="s">
        <v>207</v>
      </c>
      <c r="Q10" s="209" t="b">
        <f t="shared" si="1"/>
        <v>0</v>
      </c>
      <c r="R10" s="209" t="b">
        <f t="shared" si="1"/>
        <v>0</v>
      </c>
      <c r="T10" s="200"/>
      <c r="U10" s="200"/>
    </row>
    <row r="11" spans="1:21">
      <c r="A11" s="269">
        <v>2</v>
      </c>
      <c r="B11" s="261">
        <v>6</v>
      </c>
      <c r="C11" s="205" t="s">
        <v>1077</v>
      </c>
      <c r="D11" s="205" t="s">
        <v>43</v>
      </c>
      <c r="E11" s="270">
        <v>2</v>
      </c>
      <c r="F11" s="233">
        <v>6</v>
      </c>
      <c r="G11" s="194" t="str">
        <f>VLOOKUP(A11,'[3]1_プロファイルマスタ'!$A$3:$L$90,3,FALSE)</f>
        <v>管理者(全店)</v>
      </c>
      <c r="H11" s="194" t="str">
        <f>VLOOKUP(B11,'[3]10_実行権限マスタ'!$A$3:$C$219,3,FALSE)</f>
        <v>本人確認仕掛照会機密</v>
      </c>
      <c r="I11" s="194" t="str">
        <f>VLOOKUP(E11,'[3]1_プロファイルマスタ'!$H$3:$L$90,3,FALSE)</f>
        <v>リスク管理部門（役席）</v>
      </c>
      <c r="J11" s="194" t="str">
        <f>VLOOKUP(F11,'[3]10_実行権限マスタ'!$F$3:$H$219,3,FALSE)</f>
        <v>本人確認仕掛照会機密</v>
      </c>
      <c r="K11" s="206" t="s">
        <v>208</v>
      </c>
      <c r="L11" s="207" t="s">
        <v>842</v>
      </c>
      <c r="M11" s="207" t="s">
        <v>206</v>
      </c>
      <c r="N11" s="207" t="str">
        <f t="shared" si="0"/>
        <v>2 , 6</v>
      </c>
      <c r="O11" s="208" t="s">
        <v>207</v>
      </c>
      <c r="Q11" s="209" t="b">
        <f t="shared" si="1"/>
        <v>0</v>
      </c>
      <c r="R11" s="209" t="b">
        <f t="shared" si="1"/>
        <v>0</v>
      </c>
      <c r="T11" s="200"/>
      <c r="U11" s="200"/>
    </row>
    <row r="12" spans="1:21">
      <c r="A12" s="269">
        <v>2</v>
      </c>
      <c r="B12" s="261">
        <v>7</v>
      </c>
      <c r="C12" s="205" t="s">
        <v>1077</v>
      </c>
      <c r="D12" s="205" t="s">
        <v>43</v>
      </c>
      <c r="E12" s="270">
        <v>2</v>
      </c>
      <c r="F12" s="233">
        <v>7</v>
      </c>
      <c r="G12" s="194" t="str">
        <f>VLOOKUP(A12,'[3]1_プロファイルマスタ'!$A$3:$L$90,3,FALSE)</f>
        <v>管理者(全店)</v>
      </c>
      <c r="H12" s="194" t="str">
        <f>VLOOKUP(B12,'[3]10_実行権限マスタ'!$A$3:$C$219,3,FALSE)</f>
        <v>判定履歴照会</v>
      </c>
      <c r="I12" s="194" t="str">
        <f>VLOOKUP(E12,'[3]1_プロファイルマスタ'!$H$3:$L$90,3,FALSE)</f>
        <v>リスク管理部門（役席）</v>
      </c>
      <c r="J12" s="194" t="str">
        <f>VLOOKUP(F12,'[3]10_実行権限マスタ'!$F$3:$H$219,3,FALSE)</f>
        <v>判定履歴照会</v>
      </c>
      <c r="K12" s="206" t="s">
        <v>208</v>
      </c>
      <c r="L12" s="207" t="s">
        <v>842</v>
      </c>
      <c r="M12" s="207" t="s">
        <v>206</v>
      </c>
      <c r="N12" s="207" t="str">
        <f t="shared" si="0"/>
        <v>2 , 7</v>
      </c>
      <c r="O12" s="208" t="s">
        <v>207</v>
      </c>
      <c r="Q12" s="209" t="b">
        <f t="shared" si="1"/>
        <v>0</v>
      </c>
      <c r="R12" s="209" t="b">
        <f t="shared" si="1"/>
        <v>0</v>
      </c>
      <c r="T12" s="200"/>
      <c r="U12" s="200"/>
    </row>
    <row r="13" spans="1:21">
      <c r="A13" s="269">
        <v>2</v>
      </c>
      <c r="B13" s="261">
        <v>8</v>
      </c>
      <c r="C13" s="205" t="s">
        <v>1077</v>
      </c>
      <c r="D13" s="205" t="s">
        <v>43</v>
      </c>
      <c r="E13" s="270">
        <v>2</v>
      </c>
      <c r="F13" s="233">
        <v>8</v>
      </c>
      <c r="G13" s="194" t="str">
        <f>VLOOKUP(A13,'[3]1_プロファイルマスタ'!$A$3:$L$90,3,FALSE)</f>
        <v>管理者(全店)</v>
      </c>
      <c r="H13" s="194" t="str">
        <f>VLOOKUP(B13,'[3]10_実行権限マスタ'!$A$3:$C$219,3,FALSE)</f>
        <v>判定履歴照会機密</v>
      </c>
      <c r="I13" s="194" t="str">
        <f>VLOOKUP(E13,'[3]1_プロファイルマスタ'!$H$3:$L$90,3,FALSE)</f>
        <v>リスク管理部門（役席）</v>
      </c>
      <c r="J13" s="194" t="str">
        <f>VLOOKUP(F13,'[3]10_実行権限マスタ'!$F$3:$H$219,3,FALSE)</f>
        <v>判定履歴照会機密</v>
      </c>
      <c r="K13" s="206" t="s">
        <v>208</v>
      </c>
      <c r="L13" s="207" t="s">
        <v>842</v>
      </c>
      <c r="M13" s="207" t="s">
        <v>206</v>
      </c>
      <c r="N13" s="207" t="str">
        <f t="shared" si="0"/>
        <v>2 , 8</v>
      </c>
      <c r="O13" s="208" t="s">
        <v>207</v>
      </c>
      <c r="Q13" s="209" t="b">
        <f t="shared" si="1"/>
        <v>0</v>
      </c>
      <c r="R13" s="209" t="b">
        <f t="shared" si="1"/>
        <v>0</v>
      </c>
      <c r="T13" s="200"/>
      <c r="U13" s="200"/>
    </row>
    <row r="14" spans="1:21">
      <c r="A14" s="269">
        <v>2</v>
      </c>
      <c r="B14" s="261">
        <v>9</v>
      </c>
      <c r="C14" s="205" t="s">
        <v>1077</v>
      </c>
      <c r="D14" s="205" t="s">
        <v>43</v>
      </c>
      <c r="E14" s="270">
        <v>2</v>
      </c>
      <c r="F14" s="233">
        <v>9</v>
      </c>
      <c r="G14" s="194" t="str">
        <f>VLOOKUP(A14,'[3]1_プロファイルマスタ'!$A$3:$L$90,3,FALSE)</f>
        <v>管理者(全店)</v>
      </c>
      <c r="H14" s="194" t="str">
        <f>VLOOKUP(B14,'[3]10_実行権限マスタ'!$A$3:$C$219,3,FALSE)</f>
        <v>判定履歴照会全拠点</v>
      </c>
      <c r="I14" s="194" t="str">
        <f>VLOOKUP(E14,'[3]1_プロファイルマスタ'!$H$3:$L$90,3,FALSE)</f>
        <v>リスク管理部門（役席）</v>
      </c>
      <c r="J14" s="194" t="str">
        <f>VLOOKUP(F14,'[3]10_実行権限マスタ'!$F$3:$H$219,3,FALSE)</f>
        <v>判定履歴照会全拠点</v>
      </c>
      <c r="K14" s="206" t="s">
        <v>208</v>
      </c>
      <c r="L14" s="207" t="s">
        <v>842</v>
      </c>
      <c r="M14" s="207" t="s">
        <v>206</v>
      </c>
      <c r="N14" s="207" t="str">
        <f t="shared" si="0"/>
        <v>2 , 9</v>
      </c>
      <c r="O14" s="208" t="s">
        <v>207</v>
      </c>
      <c r="Q14" s="209" t="b">
        <f t="shared" si="1"/>
        <v>0</v>
      </c>
      <c r="R14" s="209" t="b">
        <f t="shared" si="1"/>
        <v>0</v>
      </c>
      <c r="T14" s="200"/>
      <c r="U14" s="200"/>
    </row>
    <row r="15" spans="1:21">
      <c r="A15" s="269">
        <v>2</v>
      </c>
      <c r="B15" s="261">
        <v>10</v>
      </c>
      <c r="C15" s="205" t="s">
        <v>1077</v>
      </c>
      <c r="D15" s="205" t="s">
        <v>43</v>
      </c>
      <c r="E15" s="270">
        <v>2</v>
      </c>
      <c r="F15" s="233">
        <v>10</v>
      </c>
      <c r="G15" s="194" t="str">
        <f>VLOOKUP(A15,'[3]1_プロファイルマスタ'!$A$3:$L$90,3,FALSE)</f>
        <v>管理者(全店)</v>
      </c>
      <c r="H15" s="194" t="str">
        <f>VLOOKUP(B15,'[3]10_実行権限マスタ'!$A$3:$C$219,3,FALSE)</f>
        <v>操作ログ照会</v>
      </c>
      <c r="I15" s="194" t="str">
        <f>VLOOKUP(E15,'[3]1_プロファイルマスタ'!$H$3:$L$90,3,FALSE)</f>
        <v>リスク管理部門（役席）</v>
      </c>
      <c r="J15" s="194" t="str">
        <f>VLOOKUP(F15,'[3]10_実行権限マスタ'!$F$3:$H$219,3,FALSE)</f>
        <v>操作ログ照会</v>
      </c>
      <c r="K15" s="206" t="s">
        <v>208</v>
      </c>
      <c r="L15" s="207" t="s">
        <v>842</v>
      </c>
      <c r="M15" s="207" t="s">
        <v>206</v>
      </c>
      <c r="N15" s="207" t="str">
        <f t="shared" si="0"/>
        <v>2 , 10</v>
      </c>
      <c r="O15" s="208" t="s">
        <v>207</v>
      </c>
      <c r="Q15" s="209" t="b">
        <f t="shared" si="1"/>
        <v>0</v>
      </c>
      <c r="R15" s="209" t="b">
        <f t="shared" si="1"/>
        <v>0</v>
      </c>
      <c r="T15" s="200"/>
      <c r="U15" s="200"/>
    </row>
    <row r="16" spans="1:21">
      <c r="A16" s="269">
        <v>2</v>
      </c>
      <c r="B16" s="261">
        <v>11</v>
      </c>
      <c r="C16" s="205" t="s">
        <v>1077</v>
      </c>
      <c r="D16" s="205" t="s">
        <v>43</v>
      </c>
      <c r="E16" s="270">
        <v>2</v>
      </c>
      <c r="F16" s="233">
        <v>11</v>
      </c>
      <c r="G16" s="194" t="str">
        <f>VLOOKUP(A16,'[3]1_プロファイルマスタ'!$A$3:$L$90,3,FALSE)</f>
        <v>管理者(全店)</v>
      </c>
      <c r="H16" s="194" t="str">
        <f>VLOOKUP(B16,'[3]10_実行権限マスタ'!$A$3:$C$219,3,FALSE)</f>
        <v>未判定照会</v>
      </c>
      <c r="I16" s="194" t="str">
        <f>VLOOKUP(E16,'[3]1_プロファイルマスタ'!$H$3:$L$90,3,FALSE)</f>
        <v>リスク管理部門（役席）</v>
      </c>
      <c r="J16" s="194" t="str">
        <f>VLOOKUP(F16,'[3]10_実行権限マスタ'!$F$3:$H$219,3,FALSE)</f>
        <v>未判定照会</v>
      </c>
      <c r="K16" s="206" t="s">
        <v>208</v>
      </c>
      <c r="L16" s="207" t="s">
        <v>842</v>
      </c>
      <c r="M16" s="207" t="s">
        <v>206</v>
      </c>
      <c r="N16" s="207" t="str">
        <f t="shared" si="0"/>
        <v>2 , 11</v>
      </c>
      <c r="O16" s="208" t="s">
        <v>207</v>
      </c>
      <c r="Q16" s="209" t="b">
        <f t="shared" si="1"/>
        <v>0</v>
      </c>
      <c r="R16" s="209" t="b">
        <f t="shared" si="1"/>
        <v>0</v>
      </c>
      <c r="T16" s="200"/>
      <c r="U16" s="200"/>
    </row>
    <row r="17" spans="1:21">
      <c r="A17" s="269">
        <v>2</v>
      </c>
      <c r="B17" s="261">
        <v>12</v>
      </c>
      <c r="C17" s="205" t="s">
        <v>1077</v>
      </c>
      <c r="D17" s="205" t="s">
        <v>43</v>
      </c>
      <c r="E17" s="270">
        <v>2</v>
      </c>
      <c r="F17" s="233">
        <v>12</v>
      </c>
      <c r="G17" s="194" t="str">
        <f>VLOOKUP(A17,'[3]1_プロファイルマスタ'!$A$3:$L$90,3,FALSE)</f>
        <v>管理者(全店)</v>
      </c>
      <c r="H17" s="194" t="str">
        <f>VLOOKUP(B17,'[3]10_実行権限マスタ'!$A$3:$C$219,3,FALSE)</f>
        <v>未判定照会機密</v>
      </c>
      <c r="I17" s="194" t="str">
        <f>VLOOKUP(E17,'[3]1_プロファイルマスタ'!$H$3:$L$90,3,FALSE)</f>
        <v>リスク管理部門（役席）</v>
      </c>
      <c r="J17" s="194" t="str">
        <f>VLOOKUP(F17,'[3]10_実行権限マスタ'!$F$3:$H$219,3,FALSE)</f>
        <v>未判定照会機密</v>
      </c>
      <c r="K17" s="206" t="s">
        <v>208</v>
      </c>
      <c r="L17" s="207" t="s">
        <v>842</v>
      </c>
      <c r="M17" s="207" t="s">
        <v>206</v>
      </c>
      <c r="N17" s="207" t="str">
        <f t="shared" si="0"/>
        <v>2 , 12</v>
      </c>
      <c r="O17" s="208" t="s">
        <v>207</v>
      </c>
      <c r="Q17" s="209" t="b">
        <f t="shared" si="1"/>
        <v>0</v>
      </c>
      <c r="R17" s="209" t="b">
        <f t="shared" si="1"/>
        <v>0</v>
      </c>
      <c r="T17" s="200"/>
      <c r="U17" s="200"/>
    </row>
    <row r="18" spans="1:21">
      <c r="A18" s="269">
        <v>2</v>
      </c>
      <c r="B18" s="261">
        <v>13</v>
      </c>
      <c r="C18" s="205" t="s">
        <v>1077</v>
      </c>
      <c r="D18" s="205" t="s">
        <v>43</v>
      </c>
      <c r="E18" s="270">
        <v>2</v>
      </c>
      <c r="F18" s="233">
        <v>13</v>
      </c>
      <c r="G18" s="194" t="str">
        <f>VLOOKUP(A18,'[3]1_プロファイルマスタ'!$A$3:$L$90,3,FALSE)</f>
        <v>管理者(全店)</v>
      </c>
      <c r="H18" s="194" t="str">
        <f>VLOOKUP(B18,'[3]10_実行権限マスタ'!$A$3:$C$219,3,FALSE)</f>
        <v>判定済照会</v>
      </c>
      <c r="I18" s="194" t="str">
        <f>VLOOKUP(E18,'[3]1_プロファイルマスタ'!$H$3:$L$90,3,FALSE)</f>
        <v>リスク管理部門（役席）</v>
      </c>
      <c r="J18" s="194" t="str">
        <f>VLOOKUP(F18,'[3]10_実行権限マスタ'!$F$3:$H$219,3,FALSE)</f>
        <v>判定済照会</v>
      </c>
      <c r="K18" s="206" t="s">
        <v>208</v>
      </c>
      <c r="L18" s="207" t="s">
        <v>842</v>
      </c>
      <c r="M18" s="207" t="s">
        <v>206</v>
      </c>
      <c r="N18" s="207" t="str">
        <f t="shared" si="0"/>
        <v>2 , 13</v>
      </c>
      <c r="O18" s="208" t="s">
        <v>207</v>
      </c>
      <c r="Q18" s="209" t="b">
        <f t="shared" si="1"/>
        <v>0</v>
      </c>
      <c r="R18" s="209" t="b">
        <f t="shared" si="1"/>
        <v>0</v>
      </c>
      <c r="T18" s="200"/>
      <c r="U18" s="200"/>
    </row>
    <row r="19" spans="1:21">
      <c r="A19" s="269">
        <v>2</v>
      </c>
      <c r="B19" s="261">
        <v>14</v>
      </c>
      <c r="C19" s="205" t="s">
        <v>1077</v>
      </c>
      <c r="D19" s="205" t="s">
        <v>43</v>
      </c>
      <c r="E19" s="270">
        <v>2</v>
      </c>
      <c r="F19" s="233">
        <v>14</v>
      </c>
      <c r="G19" s="194" t="str">
        <f>VLOOKUP(A19,'[3]1_プロファイルマスタ'!$A$3:$L$90,3,FALSE)</f>
        <v>管理者(全店)</v>
      </c>
      <c r="H19" s="194" t="str">
        <f>VLOOKUP(B19,'[3]10_実行権限マスタ'!$A$3:$C$219,3,FALSE)</f>
        <v>判定済照会機密</v>
      </c>
      <c r="I19" s="194" t="str">
        <f>VLOOKUP(E19,'[3]1_プロファイルマスタ'!$H$3:$L$90,3,FALSE)</f>
        <v>リスク管理部門（役席）</v>
      </c>
      <c r="J19" s="194" t="str">
        <f>VLOOKUP(F19,'[3]10_実行権限マスタ'!$F$3:$H$219,3,FALSE)</f>
        <v>判定済照会機密</v>
      </c>
      <c r="K19" s="206" t="s">
        <v>208</v>
      </c>
      <c r="L19" s="207" t="s">
        <v>842</v>
      </c>
      <c r="M19" s="207" t="s">
        <v>206</v>
      </c>
      <c r="N19" s="207" t="str">
        <f t="shared" si="0"/>
        <v>2 , 14</v>
      </c>
      <c r="O19" s="208" t="s">
        <v>207</v>
      </c>
      <c r="Q19" s="209" t="b">
        <f t="shared" ref="Q19:R86" si="2">IF(E19="","",EXACT(E19,T19))</f>
        <v>0</v>
      </c>
      <c r="R19" s="209" t="b">
        <f t="shared" si="2"/>
        <v>0</v>
      </c>
      <c r="T19" s="200"/>
      <c r="U19" s="200"/>
    </row>
    <row r="20" spans="1:21">
      <c r="A20" s="269">
        <v>2</v>
      </c>
      <c r="B20" s="261">
        <v>15</v>
      </c>
      <c r="C20" s="205" t="s">
        <v>1077</v>
      </c>
      <c r="D20" s="205" t="s">
        <v>43</v>
      </c>
      <c r="E20" s="270">
        <v>2</v>
      </c>
      <c r="F20" s="233">
        <v>15</v>
      </c>
      <c r="G20" s="194" t="str">
        <f>VLOOKUP(A20,'[3]1_プロファイルマスタ'!$A$3:$L$90,3,FALSE)</f>
        <v>管理者(全店)</v>
      </c>
      <c r="H20" s="194" t="str">
        <f>VLOOKUP(B20,'[3]10_実行権限マスタ'!$A$3:$C$219,3,FALSE)</f>
        <v>判定済照会再判定</v>
      </c>
      <c r="I20" s="194" t="str">
        <f>VLOOKUP(E20,'[3]1_プロファイルマスタ'!$H$3:$L$90,3,FALSE)</f>
        <v>リスク管理部門（役席）</v>
      </c>
      <c r="J20" s="194" t="str">
        <f>VLOOKUP(F20,'[3]10_実行権限マスタ'!$F$3:$H$219,3,FALSE)</f>
        <v>判定済照会再判定</v>
      </c>
      <c r="K20" s="206" t="s">
        <v>208</v>
      </c>
      <c r="L20" s="207" t="s">
        <v>842</v>
      </c>
      <c r="M20" s="207" t="s">
        <v>206</v>
      </c>
      <c r="N20" s="207" t="str">
        <f t="shared" si="0"/>
        <v>2 , 15</v>
      </c>
      <c r="O20" s="208" t="s">
        <v>207</v>
      </c>
      <c r="Q20" s="209" t="b">
        <f t="shared" si="2"/>
        <v>0</v>
      </c>
      <c r="R20" s="209" t="b">
        <f t="shared" si="2"/>
        <v>0</v>
      </c>
      <c r="T20" s="200"/>
      <c r="U20" s="200"/>
    </row>
    <row r="21" spans="1:21">
      <c r="A21" s="269">
        <v>2</v>
      </c>
      <c r="B21" s="261">
        <v>16</v>
      </c>
      <c r="C21" s="205" t="s">
        <v>1077</v>
      </c>
      <c r="D21" s="205" t="s">
        <v>43</v>
      </c>
      <c r="E21" s="270">
        <v>2</v>
      </c>
      <c r="F21" s="233">
        <v>16</v>
      </c>
      <c r="G21" s="194" t="str">
        <f>VLOOKUP(A21,'[3]1_プロファイルマスタ'!$A$3:$L$90,3,FALSE)</f>
        <v>管理者(全店)</v>
      </c>
      <c r="H21" s="194" t="str">
        <f>VLOOKUP(B21,'[3]10_実行権限マスタ'!$A$3:$C$219,3,FALSE)</f>
        <v>ファイル処理状況照会</v>
      </c>
      <c r="I21" s="194" t="str">
        <f>VLOOKUP(E21,'[3]1_プロファイルマスタ'!$H$3:$L$90,3,FALSE)</f>
        <v>リスク管理部門（役席）</v>
      </c>
      <c r="J21" s="194" t="str">
        <f>VLOOKUP(F21,'[3]10_実行権限マスタ'!$F$3:$H$219,3,FALSE)</f>
        <v>ファイル処理状況照会</v>
      </c>
      <c r="K21" s="206" t="s">
        <v>208</v>
      </c>
      <c r="L21" s="207" t="s">
        <v>842</v>
      </c>
      <c r="M21" s="207" t="s">
        <v>206</v>
      </c>
      <c r="N21" s="207" t="str">
        <f t="shared" si="0"/>
        <v>2 , 16</v>
      </c>
      <c r="O21" s="208" t="s">
        <v>207</v>
      </c>
      <c r="Q21" s="209" t="b">
        <f t="shared" si="2"/>
        <v>0</v>
      </c>
      <c r="R21" s="209" t="b">
        <f t="shared" si="2"/>
        <v>0</v>
      </c>
      <c r="T21" s="200"/>
      <c r="U21" s="200"/>
    </row>
    <row r="22" spans="1:21">
      <c r="A22" s="269">
        <v>2</v>
      </c>
      <c r="B22" s="261">
        <v>20</v>
      </c>
      <c r="C22" s="205" t="s">
        <v>1077</v>
      </c>
      <c r="D22" s="205" t="s">
        <v>43</v>
      </c>
      <c r="E22" s="270">
        <v>2</v>
      </c>
      <c r="F22" s="233">
        <v>20</v>
      </c>
      <c r="G22" s="194" t="str">
        <f>VLOOKUP(A22,'[3]1_プロファイルマスタ'!$A$3:$L$90,3,FALSE)</f>
        <v>管理者(全店)</v>
      </c>
      <c r="H22" s="194" t="str">
        <f>VLOOKUP(B22,'[3]10_実行権限マスタ'!$A$3:$C$219,3,FALSE)</f>
        <v>本人確認仕掛照会全拠点</v>
      </c>
      <c r="I22" s="194" t="str">
        <f>VLOOKUP(E22,'[3]1_プロファイルマスタ'!$H$3:$L$90,3,FALSE)</f>
        <v>リスク管理部門（役席）</v>
      </c>
      <c r="J22" s="194" t="str">
        <f>VLOOKUP(F22,'[3]10_実行権限マスタ'!$F$3:$H$219,3,FALSE)</f>
        <v>本人確認仕掛照会全拠点</v>
      </c>
      <c r="K22" s="206" t="s">
        <v>208</v>
      </c>
      <c r="L22" s="207" t="s">
        <v>842</v>
      </c>
      <c r="M22" s="207" t="s">
        <v>206</v>
      </c>
      <c r="N22" s="207" t="str">
        <f t="shared" si="0"/>
        <v>2 , 20</v>
      </c>
      <c r="O22" s="208" t="s">
        <v>207</v>
      </c>
      <c r="Q22" s="209" t="b">
        <f t="shared" si="2"/>
        <v>0</v>
      </c>
      <c r="R22" s="209" t="b">
        <f t="shared" si="2"/>
        <v>0</v>
      </c>
      <c r="T22" s="200"/>
      <c r="U22" s="200"/>
    </row>
    <row r="23" spans="1:21">
      <c r="A23" s="269">
        <v>2</v>
      </c>
      <c r="B23" s="261">
        <v>21</v>
      </c>
      <c r="C23" s="205" t="s">
        <v>1077</v>
      </c>
      <c r="D23" s="205" t="s">
        <v>43</v>
      </c>
      <c r="E23" s="270">
        <v>2</v>
      </c>
      <c r="F23" s="233">
        <v>21</v>
      </c>
      <c r="G23" s="194" t="str">
        <f>VLOOKUP(A23,'[3]1_プロファイルマスタ'!$A$3:$L$90,3,FALSE)</f>
        <v>管理者(全店)</v>
      </c>
      <c r="H23" s="194" t="str">
        <f>VLOOKUP(B23,'[3]10_実行権限マスタ'!$A$3:$C$219,3,FALSE)</f>
        <v>未判定照会全拠点</v>
      </c>
      <c r="I23" s="194" t="str">
        <f>VLOOKUP(E23,'[3]1_プロファイルマスタ'!$H$3:$L$90,3,FALSE)</f>
        <v>リスク管理部門（役席）</v>
      </c>
      <c r="J23" s="194" t="str">
        <f>VLOOKUP(F23,'[3]10_実行権限マスタ'!$F$3:$H$219,3,FALSE)</f>
        <v>未判定照会全拠点</v>
      </c>
      <c r="K23" s="206" t="s">
        <v>208</v>
      </c>
      <c r="L23" s="207" t="s">
        <v>842</v>
      </c>
      <c r="M23" s="207" t="s">
        <v>206</v>
      </c>
      <c r="N23" s="207" t="str">
        <f t="shared" si="0"/>
        <v>2 , 21</v>
      </c>
      <c r="O23" s="208" t="s">
        <v>207</v>
      </c>
      <c r="Q23" s="209" t="b">
        <f t="shared" si="2"/>
        <v>0</v>
      </c>
      <c r="R23" s="209" t="b">
        <f t="shared" si="2"/>
        <v>0</v>
      </c>
      <c r="T23" s="200"/>
      <c r="U23" s="200"/>
    </row>
    <row r="24" spans="1:21">
      <c r="A24" s="269">
        <v>2</v>
      </c>
      <c r="B24" s="261">
        <v>22</v>
      </c>
      <c r="C24" s="205" t="s">
        <v>1077</v>
      </c>
      <c r="D24" s="205" t="s">
        <v>43</v>
      </c>
      <c r="E24" s="270">
        <v>2</v>
      </c>
      <c r="F24" s="233">
        <v>22</v>
      </c>
      <c r="G24" s="194" t="str">
        <f>VLOOKUP(A24,'[3]1_プロファイルマスタ'!$A$3:$L$90,3,FALSE)</f>
        <v>管理者(全店)</v>
      </c>
      <c r="H24" s="194" t="str">
        <f>VLOOKUP(B24,'[3]10_実行権限マスタ'!$A$3:$C$219,3,FALSE)</f>
        <v>判定済照会全拠点</v>
      </c>
      <c r="I24" s="194" t="str">
        <f>VLOOKUP(E24,'[3]1_プロファイルマスタ'!$H$3:$L$90,3,FALSE)</f>
        <v>リスク管理部門（役席）</v>
      </c>
      <c r="J24" s="194" t="str">
        <f>VLOOKUP(F24,'[3]10_実行権限マスタ'!$F$3:$H$219,3,FALSE)</f>
        <v>判定済照会全拠点</v>
      </c>
      <c r="K24" s="206" t="s">
        <v>208</v>
      </c>
      <c r="L24" s="207" t="s">
        <v>842</v>
      </c>
      <c r="M24" s="207" t="s">
        <v>206</v>
      </c>
      <c r="N24" s="207" t="str">
        <f t="shared" si="0"/>
        <v>2 , 22</v>
      </c>
      <c r="O24" s="208" t="s">
        <v>207</v>
      </c>
      <c r="Q24" s="209" t="b">
        <f t="shared" si="2"/>
        <v>0</v>
      </c>
      <c r="R24" s="209" t="b">
        <f t="shared" si="2"/>
        <v>0</v>
      </c>
      <c r="T24" s="200"/>
      <c r="U24" s="200"/>
    </row>
    <row r="25" spans="1:21">
      <c r="A25" s="269">
        <v>2</v>
      </c>
      <c r="B25" s="261">
        <v>23</v>
      </c>
      <c r="C25" s="205" t="s">
        <v>1077</v>
      </c>
      <c r="D25" s="205" t="s">
        <v>43</v>
      </c>
      <c r="E25" s="270">
        <v>2</v>
      </c>
      <c r="F25" s="233">
        <v>23</v>
      </c>
      <c r="G25" s="194" t="str">
        <f>VLOOKUP(A25,'[3]1_プロファイルマスタ'!$A$3:$L$90,3,FALSE)</f>
        <v>管理者(全店)</v>
      </c>
      <c r="H25" s="194" t="str">
        <f>VLOOKUP(B25,'[3]10_実行権限マスタ'!$A$3:$C$219,3,FALSE)</f>
        <v>未判定照会（連動）</v>
      </c>
      <c r="I25" s="194" t="str">
        <f>VLOOKUP(E25,'[3]1_プロファイルマスタ'!$H$3:$L$90,3,FALSE)</f>
        <v>リスク管理部門（役席）</v>
      </c>
      <c r="J25" s="194" t="str">
        <f>VLOOKUP(F25,'[3]10_実行権限マスタ'!$F$3:$H$219,3,FALSE)</f>
        <v>未判定照会（連動）</v>
      </c>
      <c r="K25" s="206" t="s">
        <v>208</v>
      </c>
      <c r="L25" s="207" t="s">
        <v>842</v>
      </c>
      <c r="M25" s="207" t="s">
        <v>206</v>
      </c>
      <c r="N25" s="207" t="str">
        <f t="shared" si="0"/>
        <v>2 , 23</v>
      </c>
      <c r="O25" s="208" t="s">
        <v>207</v>
      </c>
      <c r="Q25" s="209" t="b">
        <f t="shared" si="2"/>
        <v>0</v>
      </c>
      <c r="R25" s="209" t="b">
        <f t="shared" si="2"/>
        <v>0</v>
      </c>
      <c r="T25" s="200"/>
      <c r="U25" s="200"/>
    </row>
    <row r="26" spans="1:21">
      <c r="A26" s="269">
        <v>2</v>
      </c>
      <c r="B26" s="261">
        <v>24</v>
      </c>
      <c r="C26" s="205" t="s">
        <v>1077</v>
      </c>
      <c r="D26" s="205" t="s">
        <v>43</v>
      </c>
      <c r="E26" s="270">
        <v>2</v>
      </c>
      <c r="F26" s="233">
        <v>24</v>
      </c>
      <c r="G26" s="194" t="str">
        <f>VLOOKUP(A26,'[3]1_プロファイルマスタ'!$A$3:$L$90,3,FALSE)</f>
        <v>管理者(全店)</v>
      </c>
      <c r="H26" s="194" t="str">
        <f>VLOOKUP(B26,'[3]10_実行権限マスタ'!$A$3:$C$219,3,FALSE)</f>
        <v>未判定照会（連動）機密</v>
      </c>
      <c r="I26" s="194" t="str">
        <f>VLOOKUP(E26,'[3]1_プロファイルマスタ'!$H$3:$L$90,3,FALSE)</f>
        <v>リスク管理部門（役席）</v>
      </c>
      <c r="J26" s="194" t="str">
        <f>VLOOKUP(F26,'[3]10_実行権限マスタ'!$F$3:$H$219,3,FALSE)</f>
        <v>未判定照会（連動）機密</v>
      </c>
      <c r="K26" s="206" t="s">
        <v>208</v>
      </c>
      <c r="L26" s="207" t="s">
        <v>842</v>
      </c>
      <c r="M26" s="207" t="s">
        <v>206</v>
      </c>
      <c r="N26" s="207" t="str">
        <f t="shared" si="0"/>
        <v>2 , 24</v>
      </c>
      <c r="O26" s="208" t="s">
        <v>207</v>
      </c>
      <c r="Q26" s="209" t="b">
        <f t="shared" si="2"/>
        <v>0</v>
      </c>
      <c r="R26" s="209" t="b">
        <f t="shared" si="2"/>
        <v>0</v>
      </c>
      <c r="T26" s="200"/>
      <c r="U26" s="200"/>
    </row>
    <row r="27" spans="1:21">
      <c r="A27" s="269">
        <v>2</v>
      </c>
      <c r="B27" s="261">
        <v>26</v>
      </c>
      <c r="C27" s="205" t="s">
        <v>1077</v>
      </c>
      <c r="D27" s="205" t="s">
        <v>43</v>
      </c>
      <c r="E27" s="270">
        <v>2</v>
      </c>
      <c r="F27" s="233">
        <v>26</v>
      </c>
      <c r="G27" s="194" t="str">
        <f>VLOOKUP(A27,'[3]1_プロファイルマスタ'!$A$3:$L$90,3,FALSE)</f>
        <v>管理者(全店)</v>
      </c>
      <c r="H27" s="194" t="str">
        <f>VLOOKUP(B27,'[3]10_実行権限マスタ'!$A$3:$C$219,3,FALSE)</f>
        <v>未判定照会（連動）全拠点</v>
      </c>
      <c r="I27" s="194" t="str">
        <f>VLOOKUP(E27,'[3]1_プロファイルマスタ'!$H$3:$L$90,3,FALSE)</f>
        <v>リスク管理部門（役席）</v>
      </c>
      <c r="J27" s="194" t="str">
        <f>VLOOKUP(F27,'[3]10_実行権限マスタ'!$F$3:$H$219,3,FALSE)</f>
        <v>未判定照会（連動）全拠点</v>
      </c>
      <c r="K27" s="206" t="s">
        <v>208</v>
      </c>
      <c r="L27" s="207" t="s">
        <v>842</v>
      </c>
      <c r="M27" s="207" t="s">
        <v>206</v>
      </c>
      <c r="N27" s="207" t="str">
        <f t="shared" si="0"/>
        <v>2 , 26</v>
      </c>
      <c r="O27" s="208" t="s">
        <v>207</v>
      </c>
      <c r="Q27" s="209" t="b">
        <f t="shared" si="2"/>
        <v>0</v>
      </c>
      <c r="R27" s="209" t="b">
        <f t="shared" si="2"/>
        <v>0</v>
      </c>
      <c r="T27" s="200"/>
      <c r="U27" s="200"/>
    </row>
    <row r="28" spans="1:21">
      <c r="A28" s="269">
        <v>2</v>
      </c>
      <c r="B28" s="261">
        <v>27</v>
      </c>
      <c r="C28" s="205" t="s">
        <v>1077</v>
      </c>
      <c r="D28" s="205" t="s">
        <v>43</v>
      </c>
      <c r="E28" s="270">
        <v>2</v>
      </c>
      <c r="F28" s="233">
        <v>27</v>
      </c>
      <c r="G28" s="194" t="str">
        <f>VLOOKUP(A28,'[3]1_プロファイルマスタ'!$A$3:$L$90,3,FALSE)</f>
        <v>管理者(全店)</v>
      </c>
      <c r="H28" s="194" t="str">
        <f>VLOOKUP(B28,'[3]10_実行権限マスタ'!$A$3:$C$219,3,FALSE)</f>
        <v>判定済照会（連動）</v>
      </c>
      <c r="I28" s="194" t="str">
        <f>VLOOKUP(E28,'[3]1_プロファイルマスタ'!$H$3:$L$90,3,FALSE)</f>
        <v>リスク管理部門（役席）</v>
      </c>
      <c r="J28" s="194" t="str">
        <f>VLOOKUP(F28,'[3]10_実行権限マスタ'!$F$3:$H$219,3,FALSE)</f>
        <v>判定済照会（連動）</v>
      </c>
      <c r="K28" s="206" t="s">
        <v>208</v>
      </c>
      <c r="L28" s="207" t="s">
        <v>842</v>
      </c>
      <c r="M28" s="207" t="s">
        <v>206</v>
      </c>
      <c r="N28" s="207" t="str">
        <f t="shared" si="0"/>
        <v>2 , 27</v>
      </c>
      <c r="O28" s="208" t="s">
        <v>207</v>
      </c>
      <c r="Q28" s="209" t="b">
        <f t="shared" si="2"/>
        <v>0</v>
      </c>
      <c r="R28" s="209" t="b">
        <f t="shared" si="2"/>
        <v>0</v>
      </c>
      <c r="T28" s="200"/>
      <c r="U28" s="200"/>
    </row>
    <row r="29" spans="1:21">
      <c r="A29" s="269">
        <v>2</v>
      </c>
      <c r="B29" s="261">
        <v>28</v>
      </c>
      <c r="C29" s="205" t="s">
        <v>1077</v>
      </c>
      <c r="D29" s="205" t="s">
        <v>43</v>
      </c>
      <c r="E29" s="270">
        <v>2</v>
      </c>
      <c r="F29" s="233">
        <v>28</v>
      </c>
      <c r="G29" s="194" t="str">
        <f>VLOOKUP(A29,'[3]1_プロファイルマスタ'!$A$3:$L$90,3,FALSE)</f>
        <v>管理者(全店)</v>
      </c>
      <c r="H29" s="194" t="str">
        <f>VLOOKUP(B29,'[3]10_実行権限マスタ'!$A$3:$C$219,3,FALSE)</f>
        <v>判定済照会（連動）機密</v>
      </c>
      <c r="I29" s="194" t="str">
        <f>VLOOKUP(E29,'[3]1_プロファイルマスタ'!$H$3:$L$90,3,FALSE)</f>
        <v>リスク管理部門（役席）</v>
      </c>
      <c r="J29" s="194" t="str">
        <f>VLOOKUP(F29,'[3]10_実行権限マスタ'!$F$3:$H$219,3,FALSE)</f>
        <v>判定済照会（連動）機密</v>
      </c>
      <c r="K29" s="206" t="s">
        <v>208</v>
      </c>
      <c r="L29" s="207" t="s">
        <v>842</v>
      </c>
      <c r="M29" s="207" t="s">
        <v>206</v>
      </c>
      <c r="N29" s="207" t="str">
        <f t="shared" si="0"/>
        <v>2 , 28</v>
      </c>
      <c r="O29" s="208" t="s">
        <v>207</v>
      </c>
      <c r="Q29" s="209" t="b">
        <f t="shared" si="2"/>
        <v>0</v>
      </c>
      <c r="R29" s="209" t="b">
        <f t="shared" si="2"/>
        <v>0</v>
      </c>
      <c r="T29" s="200"/>
      <c r="U29" s="200"/>
    </row>
    <row r="30" spans="1:21">
      <c r="A30" s="269">
        <v>2</v>
      </c>
      <c r="B30" s="261">
        <v>29</v>
      </c>
      <c r="C30" s="205" t="s">
        <v>1077</v>
      </c>
      <c r="D30" s="205" t="s">
        <v>43</v>
      </c>
      <c r="E30" s="270">
        <v>2</v>
      </c>
      <c r="F30" s="233">
        <v>29</v>
      </c>
      <c r="G30" s="194" t="str">
        <f>VLOOKUP(A30,'[3]1_プロファイルマスタ'!$A$3:$L$90,3,FALSE)</f>
        <v>管理者(全店)</v>
      </c>
      <c r="H30" s="194" t="str">
        <f>VLOOKUP(B30,'[3]10_実行権限マスタ'!$A$3:$C$219,3,FALSE)</f>
        <v>判定済照会（連動）再判定</v>
      </c>
      <c r="I30" s="194" t="str">
        <f>VLOOKUP(E30,'[3]1_プロファイルマスタ'!$H$3:$L$90,3,FALSE)</f>
        <v>リスク管理部門（役席）</v>
      </c>
      <c r="J30" s="194" t="str">
        <f>VLOOKUP(F30,'[3]10_実行権限マスタ'!$F$3:$H$219,3,FALSE)</f>
        <v>判定済照会（連動）再判定</v>
      </c>
      <c r="K30" s="206" t="s">
        <v>208</v>
      </c>
      <c r="L30" s="207" t="s">
        <v>842</v>
      </c>
      <c r="M30" s="207" t="s">
        <v>206</v>
      </c>
      <c r="N30" s="207" t="str">
        <f t="shared" si="0"/>
        <v>2 , 29</v>
      </c>
      <c r="O30" s="208" t="s">
        <v>207</v>
      </c>
      <c r="Q30" s="209" t="b">
        <f t="shared" si="2"/>
        <v>0</v>
      </c>
      <c r="R30" s="209" t="b">
        <f t="shared" si="2"/>
        <v>0</v>
      </c>
      <c r="T30" s="200"/>
      <c r="U30" s="200"/>
    </row>
    <row r="31" spans="1:21">
      <c r="A31" s="269">
        <v>2</v>
      </c>
      <c r="B31" s="261">
        <v>30</v>
      </c>
      <c r="C31" s="205" t="s">
        <v>1077</v>
      </c>
      <c r="D31" s="205" t="s">
        <v>43</v>
      </c>
      <c r="E31" s="270">
        <v>2</v>
      </c>
      <c r="F31" s="233">
        <v>30</v>
      </c>
      <c r="G31" s="194" t="str">
        <f>VLOOKUP(A31,'[3]1_プロファイルマスタ'!$A$3:$L$90,3,FALSE)</f>
        <v>管理者(全店)</v>
      </c>
      <c r="H31" s="194" t="str">
        <f>VLOOKUP(B31,'[3]10_実行権限マスタ'!$A$3:$C$219,3,FALSE)</f>
        <v>判定済照会（連動）全拠点</v>
      </c>
      <c r="I31" s="194" t="str">
        <f>VLOOKUP(E31,'[3]1_プロファイルマスタ'!$H$3:$L$90,3,FALSE)</f>
        <v>リスク管理部門（役席）</v>
      </c>
      <c r="J31" s="194" t="str">
        <f>VLOOKUP(F31,'[3]10_実行権限マスタ'!$F$3:$H$219,3,FALSE)</f>
        <v>判定済照会（連動）全拠点</v>
      </c>
      <c r="K31" s="206" t="s">
        <v>208</v>
      </c>
      <c r="L31" s="207" t="s">
        <v>842</v>
      </c>
      <c r="M31" s="207" t="s">
        <v>206</v>
      </c>
      <c r="N31" s="207" t="str">
        <f t="shared" si="0"/>
        <v>2 , 30</v>
      </c>
      <c r="O31" s="208" t="s">
        <v>207</v>
      </c>
      <c r="Q31" s="209" t="b">
        <f t="shared" si="2"/>
        <v>0</v>
      </c>
      <c r="R31" s="209" t="b">
        <f t="shared" si="2"/>
        <v>0</v>
      </c>
      <c r="T31" s="200"/>
      <c r="U31" s="200"/>
    </row>
    <row r="32" spans="1:21" s="276" customFormat="1">
      <c r="A32" s="271">
        <v>2</v>
      </c>
      <c r="B32" s="272">
        <v>40</v>
      </c>
      <c r="C32" s="273" t="s">
        <v>1132</v>
      </c>
      <c r="D32" s="273" t="s">
        <v>43</v>
      </c>
      <c r="E32" s="270">
        <v>2</v>
      </c>
      <c r="F32" s="233">
        <v>48</v>
      </c>
      <c r="G32" s="194" t="str">
        <f>VLOOKUP(A32,'[3]1_プロファイルマスタ'!$A$3:$L$90,3,FALSE)</f>
        <v>管理者(全店)</v>
      </c>
      <c r="H32" s="194" t="str">
        <f>VLOOKUP(B32,'[3]10_実行権限マスタ'!$A$3:$C$219,3,FALSE)</f>
        <v>共通リスト登録日照会</v>
      </c>
      <c r="I32" s="194" t="str">
        <f>VLOOKUP(E32,'[3]1_プロファイルマスタ'!$H$3:$L$90,3,FALSE)</f>
        <v>リスク管理部門（役席）</v>
      </c>
      <c r="J32" s="194" t="str">
        <f>VLOOKUP(F32,'[3]10_実行権限マスタ'!$F$3:$H$219,3,FALSE)</f>
        <v>検索対象者一覧データ アップロード</v>
      </c>
      <c r="K32" s="271" t="s">
        <v>208</v>
      </c>
      <c r="L32" s="274" t="s">
        <v>842</v>
      </c>
      <c r="M32" s="274" t="s">
        <v>206</v>
      </c>
      <c r="N32" s="274" t="str">
        <f t="shared" si="0"/>
        <v>2 , 48</v>
      </c>
      <c r="O32" s="275" t="s">
        <v>207</v>
      </c>
      <c r="Q32" s="277" t="b">
        <f t="shared" si="2"/>
        <v>0</v>
      </c>
      <c r="R32" s="277" t="b">
        <f t="shared" si="2"/>
        <v>0</v>
      </c>
      <c r="T32" s="278"/>
      <c r="U32" s="278"/>
    </row>
    <row r="33" spans="1:21">
      <c r="A33" s="269">
        <v>2</v>
      </c>
      <c r="B33" s="261">
        <v>41</v>
      </c>
      <c r="C33" s="205" t="s">
        <v>1077</v>
      </c>
      <c r="D33" s="205" t="s">
        <v>43</v>
      </c>
      <c r="E33" s="270">
        <v>2</v>
      </c>
      <c r="F33" s="233">
        <v>49</v>
      </c>
      <c r="G33" s="194" t="str">
        <f>VLOOKUP(A33,'[3]1_プロファイルマスタ'!$A$3:$L$90,3,FALSE)</f>
        <v>管理者(全店)</v>
      </c>
      <c r="H33" s="194" t="str">
        <f>VLOOKUP(B33,'[3]10_実行権限マスタ'!$A$3:$C$219,3,FALSE)</f>
        <v>URL連携フィルタリング</v>
      </c>
      <c r="I33" s="194" t="str">
        <f>VLOOKUP(E33,'[3]1_プロファイルマスタ'!$H$3:$L$90,3,FALSE)</f>
        <v>リスク管理部門（役席）</v>
      </c>
      <c r="J33" s="194" t="str">
        <f>VLOOKUP(F33,'[3]10_実行権限マスタ'!$F$3:$H$219,3,FALSE)</f>
        <v>登録済リスト参照</v>
      </c>
      <c r="K33" s="206" t="s">
        <v>208</v>
      </c>
      <c r="L33" s="207" t="s">
        <v>842</v>
      </c>
      <c r="M33" s="207" t="s">
        <v>206</v>
      </c>
      <c r="N33" s="207" t="str">
        <f t="shared" si="0"/>
        <v>2 , 49</v>
      </c>
      <c r="O33" s="208" t="s">
        <v>207</v>
      </c>
      <c r="Q33" s="209" t="b">
        <f t="shared" si="2"/>
        <v>0</v>
      </c>
      <c r="R33" s="209" t="b">
        <f t="shared" si="2"/>
        <v>0</v>
      </c>
      <c r="T33" s="200"/>
      <c r="U33" s="200"/>
    </row>
    <row r="34" spans="1:21">
      <c r="A34" s="269">
        <v>2</v>
      </c>
      <c r="B34" s="261">
        <v>48</v>
      </c>
      <c r="C34" s="205" t="s">
        <v>1077</v>
      </c>
      <c r="D34" s="205" t="s">
        <v>43</v>
      </c>
      <c r="E34" s="270">
        <v>2</v>
      </c>
      <c r="F34" s="233">
        <v>51</v>
      </c>
      <c r="G34" s="194" t="str">
        <f>VLOOKUP(A34,'[3]1_プロファイルマスタ'!$A$3:$L$90,3,FALSE)</f>
        <v>管理者(全店)</v>
      </c>
      <c r="H34" s="194" t="str">
        <f>VLOOKUP(B34,'[3]10_実行権限マスタ'!$A$3:$C$219,3,FALSE)</f>
        <v>検索対象者一覧データ アップロード</v>
      </c>
      <c r="I34" s="194" t="str">
        <f>VLOOKUP(E34,'[3]1_プロファイルマスタ'!$H$3:$L$90,3,FALSE)</f>
        <v>リスク管理部門（役席）</v>
      </c>
      <c r="J34" s="194" t="str">
        <f>VLOOKUP(F34,'[3]10_実行権限マスタ'!$F$3:$H$219,3,FALSE)</f>
        <v>リストアップロード</v>
      </c>
      <c r="K34" s="206" t="s">
        <v>208</v>
      </c>
      <c r="L34" s="207" t="s">
        <v>842</v>
      </c>
      <c r="M34" s="207" t="s">
        <v>206</v>
      </c>
      <c r="N34" s="207" t="str">
        <f t="shared" si="0"/>
        <v>2 , 51</v>
      </c>
      <c r="O34" s="208" t="s">
        <v>207</v>
      </c>
      <c r="Q34" s="209" t="b">
        <f t="shared" si="2"/>
        <v>0</v>
      </c>
      <c r="R34" s="209" t="b">
        <f t="shared" si="2"/>
        <v>0</v>
      </c>
      <c r="T34" s="200"/>
      <c r="U34" s="200"/>
    </row>
    <row r="35" spans="1:21">
      <c r="A35" s="269">
        <v>2</v>
      </c>
      <c r="B35" s="261">
        <v>49</v>
      </c>
      <c r="C35" s="205" t="s">
        <v>1077</v>
      </c>
      <c r="D35" s="205" t="s">
        <v>43</v>
      </c>
      <c r="E35" s="270">
        <v>2</v>
      </c>
      <c r="F35" s="233">
        <v>52</v>
      </c>
      <c r="G35" s="194" t="str">
        <f>VLOOKUP(A35,'[3]1_プロファイルマスタ'!$A$3:$L$90,3,FALSE)</f>
        <v>管理者(全店)</v>
      </c>
      <c r="H35" s="194" t="str">
        <f>VLOOKUP(B35,'[3]10_実行権限マスタ'!$A$3:$C$219,3,FALSE)</f>
        <v>登録済リスト参照</v>
      </c>
      <c r="I35" s="194" t="str">
        <f>VLOOKUP(E35,'[3]1_プロファイルマスタ'!$H$3:$L$90,3,FALSE)</f>
        <v>リスク管理部門（役席）</v>
      </c>
      <c r="J35" s="194" t="str">
        <f>VLOOKUP(F35,'[3]10_実行権限マスタ'!$F$3:$H$219,3,FALSE)</f>
        <v>ホワイトリスト登録</v>
      </c>
      <c r="K35" s="206" t="s">
        <v>208</v>
      </c>
      <c r="L35" s="207" t="s">
        <v>842</v>
      </c>
      <c r="M35" s="207" t="s">
        <v>206</v>
      </c>
      <c r="N35" s="207" t="str">
        <f t="shared" si="0"/>
        <v>2 , 52</v>
      </c>
      <c r="O35" s="208" t="s">
        <v>207</v>
      </c>
      <c r="Q35" s="209" t="b">
        <f t="shared" si="2"/>
        <v>0</v>
      </c>
      <c r="R35" s="209" t="b">
        <f t="shared" si="2"/>
        <v>0</v>
      </c>
      <c r="T35" s="200"/>
      <c r="U35" s="200"/>
    </row>
    <row r="36" spans="1:21">
      <c r="A36" s="269">
        <v>2</v>
      </c>
      <c r="B36" s="261">
        <v>51</v>
      </c>
      <c r="C36" s="205" t="s">
        <v>1077</v>
      </c>
      <c r="D36" s="205" t="s">
        <v>43</v>
      </c>
      <c r="E36" s="270">
        <v>2</v>
      </c>
      <c r="F36" s="233">
        <v>501</v>
      </c>
      <c r="G36" s="194" t="str">
        <f>VLOOKUP(A36,'[3]1_プロファイルマスタ'!$A$3:$L$90,3,FALSE)</f>
        <v>管理者(全店)</v>
      </c>
      <c r="H36" s="194" t="str">
        <f>VLOOKUP(B36,'[3]10_実行権限マスタ'!$A$3:$C$219,3,FALSE)</f>
        <v>リストアップロード</v>
      </c>
      <c r="I36" s="194" t="str">
        <f>VLOOKUP(E36,'[3]1_プロファイルマスタ'!$H$3:$L$90,3,FALSE)</f>
        <v>リスク管理部門（役席）</v>
      </c>
      <c r="J36" s="194" t="str">
        <f>VLOOKUP(F36,'[3]10_実行権限マスタ'!$F$3:$H$219,3,FALSE)</f>
        <v>全量CIFファイル</v>
      </c>
      <c r="K36" s="206" t="s">
        <v>208</v>
      </c>
      <c r="L36" s="207" t="s">
        <v>842</v>
      </c>
      <c r="M36" s="207" t="s">
        <v>206</v>
      </c>
      <c r="N36" s="207" t="str">
        <f t="shared" si="0"/>
        <v>2 , 501</v>
      </c>
      <c r="O36" s="208" t="s">
        <v>207</v>
      </c>
      <c r="Q36" s="209" t="b">
        <f t="shared" si="2"/>
        <v>0</v>
      </c>
      <c r="R36" s="209" t="b">
        <f t="shared" si="2"/>
        <v>0</v>
      </c>
      <c r="T36" s="200"/>
      <c r="U36" s="200"/>
    </row>
    <row r="37" spans="1:21">
      <c r="A37" s="269">
        <v>2</v>
      </c>
      <c r="B37" s="261">
        <v>52</v>
      </c>
      <c r="C37" s="205" t="s">
        <v>1077</v>
      </c>
      <c r="D37" s="205" t="s">
        <v>43</v>
      </c>
      <c r="E37" s="270">
        <v>2</v>
      </c>
      <c r="F37" s="233">
        <v>502</v>
      </c>
      <c r="G37" s="194" t="str">
        <f>VLOOKUP(A37,'[3]1_プロファイルマスタ'!$A$3:$L$90,3,FALSE)</f>
        <v>管理者(全店)</v>
      </c>
      <c r="H37" s="194" t="str">
        <f>VLOOKUP(B37,'[3]10_実行権限マスタ'!$A$3:$C$219,3,FALSE)</f>
        <v>ホワイトリスト登録</v>
      </c>
      <c r="I37" s="194" t="str">
        <f>VLOOKUP(E37,'[3]1_プロファイルマスタ'!$H$3:$L$90,3,FALSE)</f>
        <v>リスク管理部門（役席）</v>
      </c>
      <c r="J37" s="194" t="str">
        <f>VLOOKUP(F37,'[3]10_実行権限マスタ'!$F$3:$H$219,3,FALSE)</f>
        <v>全量CIFファイル</v>
      </c>
      <c r="K37" s="206" t="s">
        <v>208</v>
      </c>
      <c r="L37" s="207" t="s">
        <v>842</v>
      </c>
      <c r="M37" s="207" t="s">
        <v>206</v>
      </c>
      <c r="N37" s="207" t="str">
        <f t="shared" si="0"/>
        <v>2 , 502</v>
      </c>
      <c r="O37" s="208" t="s">
        <v>207</v>
      </c>
      <c r="Q37" s="209" t="b">
        <f t="shared" si="2"/>
        <v>0</v>
      </c>
      <c r="R37" s="209" t="b">
        <f t="shared" si="2"/>
        <v>0</v>
      </c>
      <c r="T37" s="200"/>
      <c r="U37" s="200"/>
    </row>
    <row r="38" spans="1:21">
      <c r="A38" s="269">
        <v>2</v>
      </c>
      <c r="B38" s="261">
        <v>63</v>
      </c>
      <c r="C38" s="205" t="s">
        <v>1077</v>
      </c>
      <c r="D38" s="205" t="s">
        <v>43</v>
      </c>
      <c r="E38" s="270">
        <v>2</v>
      </c>
      <c r="F38" s="233">
        <v>511</v>
      </c>
      <c r="G38" s="194" t="str">
        <f>VLOOKUP(A38,'[3]1_プロファイルマスタ'!$A$3:$L$90,3,FALSE)</f>
        <v>管理者(全店)</v>
      </c>
      <c r="H38" s="194" t="str">
        <f>VLOOKUP(B38,'[3]10_実行権限マスタ'!$A$3:$C$219,3,FALSE)</f>
        <v>運用ファイルアップロード</v>
      </c>
      <c r="I38" s="194" t="str">
        <f>VLOOKUP(E38,'[3]1_プロファイルマスタ'!$H$3:$L$90,3,FALSE)</f>
        <v>リスク管理部門（役席）</v>
      </c>
      <c r="J38" s="194" t="str">
        <f>VLOOKUP(F38,'[3]10_実行権限マスタ'!$F$3:$H$219,3,FALSE)</f>
        <v>差分CIFファイル</v>
      </c>
      <c r="K38" s="206" t="s">
        <v>208</v>
      </c>
      <c r="L38" s="207" t="s">
        <v>842</v>
      </c>
      <c r="M38" s="207" t="s">
        <v>206</v>
      </c>
      <c r="N38" s="207" t="str">
        <f t="shared" si="0"/>
        <v>2 , 511</v>
      </c>
      <c r="O38" s="208" t="s">
        <v>207</v>
      </c>
      <c r="Q38" s="209" t="b">
        <f t="shared" si="2"/>
        <v>0</v>
      </c>
      <c r="R38" s="209" t="b">
        <f t="shared" si="2"/>
        <v>0</v>
      </c>
      <c r="T38" s="200"/>
      <c r="U38" s="200"/>
    </row>
    <row r="39" spans="1:21">
      <c r="A39" s="269">
        <v>2</v>
      </c>
      <c r="B39" s="261">
        <v>501</v>
      </c>
      <c r="C39" s="205" t="s">
        <v>1077</v>
      </c>
      <c r="D39" s="205" t="s">
        <v>43</v>
      </c>
      <c r="E39" s="270">
        <v>2</v>
      </c>
      <c r="F39" s="233">
        <v>512</v>
      </c>
      <c r="G39" s="194" t="str">
        <f>VLOOKUP(A39,'[3]1_プロファイルマスタ'!$A$3:$L$90,3,FALSE)</f>
        <v>管理者(全店)</v>
      </c>
      <c r="H39" s="194" t="str">
        <f>VLOOKUP(B39,'[3]10_実行権限マスタ'!$A$3:$C$219,3,FALSE)</f>
        <v>全量CIFファイル</v>
      </c>
      <c r="I39" s="194" t="str">
        <f>VLOOKUP(E39,'[3]1_プロファイルマスタ'!$H$3:$L$90,3,FALSE)</f>
        <v>リスク管理部門（役席）</v>
      </c>
      <c r="J39" s="194" t="str">
        <f>VLOOKUP(F39,'[3]10_実行権限マスタ'!$F$3:$H$219,3,FALSE)</f>
        <v>差分CIFファイル</v>
      </c>
      <c r="K39" s="206" t="s">
        <v>208</v>
      </c>
      <c r="L39" s="207" t="s">
        <v>842</v>
      </c>
      <c r="M39" s="207" t="s">
        <v>206</v>
      </c>
      <c r="N39" s="207" t="str">
        <f>E39&amp;" , "&amp;F39</f>
        <v>2 , 512</v>
      </c>
      <c r="O39" s="208" t="s">
        <v>207</v>
      </c>
      <c r="Q39" s="209" t="b">
        <f t="shared" si="2"/>
        <v>0</v>
      </c>
      <c r="R39" s="209" t="b">
        <f t="shared" si="2"/>
        <v>0</v>
      </c>
      <c r="T39" s="200"/>
      <c r="U39" s="200"/>
    </row>
    <row r="40" spans="1:21">
      <c r="A40" s="269">
        <v>2</v>
      </c>
      <c r="B40" s="261">
        <v>502</v>
      </c>
      <c r="C40" s="205" t="s">
        <v>1077</v>
      </c>
      <c r="D40" s="205" t="s">
        <v>43</v>
      </c>
      <c r="E40" s="270">
        <v>2</v>
      </c>
      <c r="F40" s="233">
        <v>521</v>
      </c>
      <c r="G40" s="194" t="str">
        <f>VLOOKUP(A40,'[3]1_プロファイルマスタ'!$A$3:$L$90,3,FALSE)</f>
        <v>管理者(全店)</v>
      </c>
      <c r="H40" s="194" t="str">
        <f>VLOOKUP(B40,'[3]10_実行権限マスタ'!$A$3:$C$219,3,FALSE)</f>
        <v>全量CIFファイル</v>
      </c>
      <c r="I40" s="194" t="str">
        <f>VLOOKUP(E40,'[3]1_プロファイルマスタ'!$H$3:$L$90,3,FALSE)</f>
        <v>リスク管理部門（役席）</v>
      </c>
      <c r="J40" s="194" t="str">
        <f>VLOOKUP(F40,'[3]10_実行権限マスタ'!$F$3:$H$219,3,FALSE)</f>
        <v>一括フィルタリング①</v>
      </c>
      <c r="K40" s="206" t="s">
        <v>208</v>
      </c>
      <c r="L40" s="207" t="s">
        <v>842</v>
      </c>
      <c r="M40" s="207" t="s">
        <v>206</v>
      </c>
      <c r="N40" s="207" t="str">
        <f t="shared" ref="N40:N103" si="3">E40&amp;" , "&amp;F40</f>
        <v>2 , 521</v>
      </c>
      <c r="O40" s="208" t="s">
        <v>207</v>
      </c>
      <c r="Q40" s="209" t="b">
        <f t="shared" si="2"/>
        <v>0</v>
      </c>
      <c r="R40" s="209" t="b">
        <f t="shared" si="2"/>
        <v>0</v>
      </c>
      <c r="T40" s="200"/>
      <c r="U40" s="200"/>
    </row>
    <row r="41" spans="1:21">
      <c r="A41" s="269">
        <v>2</v>
      </c>
      <c r="B41" s="261">
        <v>511</v>
      </c>
      <c r="C41" s="205" t="s">
        <v>1077</v>
      </c>
      <c r="D41" s="205" t="s">
        <v>43</v>
      </c>
      <c r="E41" s="270">
        <v>2</v>
      </c>
      <c r="F41" s="233">
        <v>522</v>
      </c>
      <c r="G41" s="194" t="str">
        <f>VLOOKUP(A41,'[3]1_プロファイルマスタ'!$A$3:$L$90,3,FALSE)</f>
        <v>管理者(全店)</v>
      </c>
      <c r="H41" s="194" t="str">
        <f>VLOOKUP(B41,'[3]10_実行権限マスタ'!$A$3:$C$219,3,FALSE)</f>
        <v>差分CIFファイル</v>
      </c>
      <c r="I41" s="194" t="str">
        <f>VLOOKUP(E41,'[3]1_プロファイルマスタ'!$H$3:$L$90,3,FALSE)</f>
        <v>リスク管理部門（役席）</v>
      </c>
      <c r="J41" s="194" t="str">
        <f>VLOOKUP(F41,'[3]10_実行権限マスタ'!$F$3:$H$219,3,FALSE)</f>
        <v>一括フィルタリング①</v>
      </c>
      <c r="K41" s="206" t="s">
        <v>208</v>
      </c>
      <c r="L41" s="207" t="s">
        <v>842</v>
      </c>
      <c r="M41" s="207" t="s">
        <v>206</v>
      </c>
      <c r="N41" s="207" t="str">
        <f t="shared" si="3"/>
        <v>2 , 522</v>
      </c>
      <c r="O41" s="208" t="s">
        <v>207</v>
      </c>
      <c r="Q41" s="209" t="b">
        <f t="shared" si="2"/>
        <v>0</v>
      </c>
      <c r="R41" s="209" t="b">
        <f t="shared" si="2"/>
        <v>0</v>
      </c>
      <c r="T41" s="200"/>
      <c r="U41" s="200"/>
    </row>
    <row r="42" spans="1:21">
      <c r="A42" s="269">
        <v>2</v>
      </c>
      <c r="B42" s="261">
        <v>512</v>
      </c>
      <c r="C42" s="205" t="s">
        <v>1077</v>
      </c>
      <c r="D42" s="205" t="s">
        <v>43</v>
      </c>
      <c r="E42" s="270">
        <v>2</v>
      </c>
      <c r="F42" s="233">
        <v>523</v>
      </c>
      <c r="G42" s="194" t="str">
        <f>VLOOKUP(A42,'[3]1_プロファイルマスタ'!$A$3:$L$90,3,FALSE)</f>
        <v>管理者(全店)</v>
      </c>
      <c r="H42" s="194" t="str">
        <f>VLOOKUP(B42,'[3]10_実行権限マスタ'!$A$3:$C$219,3,FALSE)</f>
        <v>差分CIFファイル</v>
      </c>
      <c r="I42" s="194" t="str">
        <f>VLOOKUP(E42,'[3]1_プロファイルマスタ'!$H$3:$L$90,3,FALSE)</f>
        <v>リスク管理部門（役席）</v>
      </c>
      <c r="J42" s="194" t="str">
        <f>VLOOKUP(F42,'[3]10_実行権限マスタ'!$F$3:$H$219,3,FALSE)</f>
        <v>一括フィルタリング①</v>
      </c>
      <c r="K42" s="206" t="s">
        <v>208</v>
      </c>
      <c r="L42" s="207" t="s">
        <v>842</v>
      </c>
      <c r="M42" s="207" t="s">
        <v>206</v>
      </c>
      <c r="N42" s="207" t="str">
        <f t="shared" si="3"/>
        <v>2 , 523</v>
      </c>
      <c r="O42" s="208" t="s">
        <v>207</v>
      </c>
      <c r="Q42" s="209" t="b">
        <f t="shared" si="2"/>
        <v>0</v>
      </c>
      <c r="R42" s="209" t="b">
        <f t="shared" si="2"/>
        <v>0</v>
      </c>
      <c r="T42" s="200"/>
      <c r="U42" s="200"/>
    </row>
    <row r="43" spans="1:21">
      <c r="A43" s="269">
        <v>2</v>
      </c>
      <c r="B43" s="261">
        <v>521</v>
      </c>
      <c r="C43" s="205" t="s">
        <v>1077</v>
      </c>
      <c r="D43" s="205" t="s">
        <v>43</v>
      </c>
      <c r="E43" s="270">
        <v>2</v>
      </c>
      <c r="F43" s="233">
        <v>524</v>
      </c>
      <c r="G43" s="194" t="str">
        <f>VLOOKUP(A43,'[3]1_プロファイルマスタ'!$A$3:$L$90,3,FALSE)</f>
        <v>管理者(全店)</v>
      </c>
      <c r="H43" s="194" t="str">
        <f>VLOOKUP(B43,'[3]10_実行権限マスタ'!$A$3:$C$219,3,FALSE)</f>
        <v>検索対象者一覧ファイル</v>
      </c>
      <c r="I43" s="194" t="str">
        <f>VLOOKUP(E43,'[3]1_プロファイルマスタ'!$H$3:$L$90,3,FALSE)</f>
        <v>リスク管理部門（役席）</v>
      </c>
      <c r="J43" s="194" t="str">
        <f>VLOOKUP(F43,'[3]10_実行権限マスタ'!$F$3:$H$219,3,FALSE)</f>
        <v>一括フィルタリング②</v>
      </c>
      <c r="K43" s="206" t="s">
        <v>208</v>
      </c>
      <c r="L43" s="207" t="s">
        <v>842</v>
      </c>
      <c r="M43" s="207" t="s">
        <v>206</v>
      </c>
      <c r="N43" s="207" t="str">
        <f t="shared" si="3"/>
        <v>2 , 524</v>
      </c>
      <c r="O43" s="208" t="s">
        <v>207</v>
      </c>
      <c r="Q43" s="209" t="b">
        <f t="shared" si="2"/>
        <v>0</v>
      </c>
      <c r="R43" s="209" t="b">
        <f t="shared" si="2"/>
        <v>0</v>
      </c>
      <c r="T43" s="200"/>
      <c r="U43" s="200"/>
    </row>
    <row r="44" spans="1:21">
      <c r="A44" s="269">
        <v>2</v>
      </c>
      <c r="B44" s="261">
        <v>522</v>
      </c>
      <c r="C44" s="205" t="s">
        <v>1077</v>
      </c>
      <c r="D44" s="205" t="s">
        <v>43</v>
      </c>
      <c r="E44" s="270">
        <v>2</v>
      </c>
      <c r="F44" s="233">
        <v>525</v>
      </c>
      <c r="G44" s="194" t="str">
        <f>VLOOKUP(A44,'[3]1_プロファイルマスタ'!$A$3:$L$90,3,FALSE)</f>
        <v>管理者(全店)</v>
      </c>
      <c r="H44" s="194" t="str">
        <f>VLOOKUP(B44,'[3]10_実行権限マスタ'!$A$3:$C$219,3,FALSE)</f>
        <v>検索対象者一覧ファイル</v>
      </c>
      <c r="I44" s="194" t="str">
        <f>VLOOKUP(E44,'[3]1_プロファイルマスタ'!$H$3:$L$90,3,FALSE)</f>
        <v>リスク管理部門（役席）</v>
      </c>
      <c r="J44" s="194" t="str">
        <f>VLOOKUP(F44,'[3]10_実行権限マスタ'!$F$3:$H$219,3,FALSE)</f>
        <v>一括フィルタリング②</v>
      </c>
      <c r="K44" s="206" t="s">
        <v>208</v>
      </c>
      <c r="L44" s="207" t="s">
        <v>842</v>
      </c>
      <c r="M44" s="207" t="s">
        <v>206</v>
      </c>
      <c r="N44" s="207" t="str">
        <f t="shared" si="3"/>
        <v>2 , 525</v>
      </c>
      <c r="O44" s="208" t="s">
        <v>207</v>
      </c>
      <c r="Q44" s="209" t="b">
        <f t="shared" si="2"/>
        <v>0</v>
      </c>
      <c r="R44" s="209" t="b">
        <f t="shared" si="2"/>
        <v>0</v>
      </c>
      <c r="T44" s="200"/>
      <c r="U44" s="200"/>
    </row>
    <row r="45" spans="1:21">
      <c r="A45" s="269">
        <v>2</v>
      </c>
      <c r="B45" s="261">
        <v>523</v>
      </c>
      <c r="C45" s="205" t="s">
        <v>1077</v>
      </c>
      <c r="D45" s="205" t="s">
        <v>43</v>
      </c>
      <c r="E45" s="270">
        <v>2</v>
      </c>
      <c r="F45" s="233">
        <v>526</v>
      </c>
      <c r="G45" s="194" t="str">
        <f>VLOOKUP(A45,'[3]1_プロファイルマスタ'!$A$3:$L$90,3,FALSE)</f>
        <v>管理者(全店)</v>
      </c>
      <c r="H45" s="194" t="str">
        <f>VLOOKUP(B45,'[3]10_実行権限マスタ'!$A$3:$C$219,3,FALSE)</f>
        <v>検索対象者一覧ファイル</v>
      </c>
      <c r="I45" s="194" t="str">
        <f>VLOOKUP(E45,'[3]1_プロファイルマスタ'!$H$3:$L$90,3,FALSE)</f>
        <v>リスク管理部門（役席）</v>
      </c>
      <c r="J45" s="194" t="str">
        <f>VLOOKUP(F45,'[3]10_実行権限マスタ'!$F$3:$H$219,3,FALSE)</f>
        <v>一括フィルタリング②</v>
      </c>
      <c r="K45" s="206" t="s">
        <v>208</v>
      </c>
      <c r="L45" s="207" t="s">
        <v>842</v>
      </c>
      <c r="M45" s="207" t="s">
        <v>206</v>
      </c>
      <c r="N45" s="207" t="str">
        <f t="shared" si="3"/>
        <v>2 , 526</v>
      </c>
      <c r="O45" s="208" t="s">
        <v>207</v>
      </c>
      <c r="Q45" s="209" t="b">
        <f t="shared" si="2"/>
        <v>0</v>
      </c>
      <c r="R45" s="209" t="b">
        <f t="shared" si="2"/>
        <v>0</v>
      </c>
      <c r="T45" s="200"/>
      <c r="U45" s="200"/>
    </row>
    <row r="46" spans="1:21">
      <c r="A46" s="269">
        <v>3</v>
      </c>
      <c r="B46" s="261">
        <v>1</v>
      </c>
      <c r="C46" s="205" t="s">
        <v>1077</v>
      </c>
      <c r="D46" s="205" t="s">
        <v>43</v>
      </c>
      <c r="E46" s="270">
        <v>2</v>
      </c>
      <c r="F46" s="233">
        <v>527</v>
      </c>
      <c r="G46" s="194" t="str">
        <f>VLOOKUP(A46,'[3]1_プロファイルマスタ'!$A$3:$L$90,3,FALSE)</f>
        <v>管理者(自店)</v>
      </c>
      <c r="H46" s="194" t="str">
        <f>VLOOKUP(B46,'[3]10_実行権限マスタ'!$A$3:$C$219,3,FALSE)</f>
        <v>パスワード変更</v>
      </c>
      <c r="I46" s="194" t="str">
        <f>VLOOKUP(E46,'[3]1_プロファイルマスタ'!$H$3:$L$90,3,FALSE)</f>
        <v>リスク管理部門（役席）</v>
      </c>
      <c r="J46" s="194" t="str">
        <f>VLOOKUP(F46,'[3]10_実行権限マスタ'!$F$3:$H$219,3,FALSE)</f>
        <v>一括フィルタリング③</v>
      </c>
      <c r="K46" s="206" t="s">
        <v>208</v>
      </c>
      <c r="L46" s="207" t="s">
        <v>842</v>
      </c>
      <c r="M46" s="207" t="s">
        <v>206</v>
      </c>
      <c r="N46" s="207" t="str">
        <f t="shared" si="3"/>
        <v>2 , 527</v>
      </c>
      <c r="O46" s="208" t="s">
        <v>207</v>
      </c>
      <c r="Q46" s="209" t="b">
        <f t="shared" si="2"/>
        <v>0</v>
      </c>
      <c r="R46" s="209" t="b">
        <f t="shared" si="2"/>
        <v>0</v>
      </c>
      <c r="T46" s="200"/>
      <c r="U46" s="200"/>
    </row>
    <row r="47" spans="1:21">
      <c r="A47" s="269">
        <v>3</v>
      </c>
      <c r="B47" s="261">
        <v>2</v>
      </c>
      <c r="C47" s="205" t="s">
        <v>1077</v>
      </c>
      <c r="D47" s="205" t="s">
        <v>43</v>
      </c>
      <c r="E47" s="270">
        <v>2</v>
      </c>
      <c r="F47" s="233">
        <v>528</v>
      </c>
      <c r="G47" s="194" t="str">
        <f>VLOOKUP(A47,'[3]1_プロファイルマスタ'!$A$3:$L$90,3,FALSE)</f>
        <v>管理者(自店)</v>
      </c>
      <c r="H47" s="194" t="str">
        <f>VLOOKUP(B47,'[3]10_実行権限マスタ'!$A$3:$C$219,3,FALSE)</f>
        <v>ユーザ管理</v>
      </c>
      <c r="I47" s="194" t="str">
        <f>VLOOKUP(E47,'[3]1_プロファイルマスタ'!$H$3:$L$90,3,FALSE)</f>
        <v>リスク管理部門（役席）</v>
      </c>
      <c r="J47" s="194" t="str">
        <f>VLOOKUP(F47,'[3]10_実行権限マスタ'!$F$3:$H$219,3,FALSE)</f>
        <v>一括フィルタリング③</v>
      </c>
      <c r="K47" s="206" t="s">
        <v>208</v>
      </c>
      <c r="L47" s="207" t="s">
        <v>842</v>
      </c>
      <c r="M47" s="207" t="s">
        <v>206</v>
      </c>
      <c r="N47" s="207" t="str">
        <f t="shared" si="3"/>
        <v>2 , 528</v>
      </c>
      <c r="O47" s="208" t="s">
        <v>207</v>
      </c>
      <c r="Q47" s="209" t="b">
        <f t="shared" si="2"/>
        <v>0</v>
      </c>
      <c r="R47" s="209" t="b">
        <f t="shared" si="2"/>
        <v>0</v>
      </c>
      <c r="T47" s="200"/>
      <c r="U47" s="200"/>
    </row>
    <row r="48" spans="1:21">
      <c r="A48" s="269">
        <v>3</v>
      </c>
      <c r="B48" s="261">
        <v>3</v>
      </c>
      <c r="C48" s="205" t="s">
        <v>1077</v>
      </c>
      <c r="D48" s="205" t="s">
        <v>43</v>
      </c>
      <c r="E48" s="270">
        <v>2</v>
      </c>
      <c r="F48" s="233">
        <v>529</v>
      </c>
      <c r="G48" s="194" t="str">
        <f>VLOOKUP(A48,'[3]1_プロファイルマスタ'!$A$3:$L$90,3,FALSE)</f>
        <v>管理者(自店)</v>
      </c>
      <c r="H48" s="194" t="str">
        <f>VLOOKUP(B48,'[3]10_実行権限マスタ'!$A$3:$C$219,3,FALSE)</f>
        <v>本人確認</v>
      </c>
      <c r="I48" s="194" t="str">
        <f>VLOOKUP(E48,'[3]1_プロファイルマスタ'!$H$3:$L$90,3,FALSE)</f>
        <v>リスク管理部門（役席）</v>
      </c>
      <c r="J48" s="194" t="str">
        <f>VLOOKUP(F48,'[3]10_実行権限マスタ'!$F$3:$H$219,3,FALSE)</f>
        <v>一括フィルタリング③</v>
      </c>
      <c r="K48" s="206" t="s">
        <v>208</v>
      </c>
      <c r="L48" s="207" t="s">
        <v>842</v>
      </c>
      <c r="M48" s="207" t="s">
        <v>206</v>
      </c>
      <c r="N48" s="207" t="str">
        <f t="shared" si="3"/>
        <v>2 , 529</v>
      </c>
      <c r="O48" s="208" t="s">
        <v>207</v>
      </c>
      <c r="Q48" s="209" t="b">
        <f t="shared" si="2"/>
        <v>0</v>
      </c>
      <c r="R48" s="209" t="b">
        <f t="shared" si="2"/>
        <v>0</v>
      </c>
      <c r="T48" s="200"/>
      <c r="U48" s="200"/>
    </row>
    <row r="49" spans="1:21">
      <c r="A49" s="269">
        <v>3</v>
      </c>
      <c r="B49" s="261">
        <v>4</v>
      </c>
      <c r="C49" s="205" t="s">
        <v>1077</v>
      </c>
      <c r="D49" s="205" t="s">
        <v>43</v>
      </c>
      <c r="E49" s="270">
        <v>2</v>
      </c>
      <c r="F49" s="233">
        <v>530</v>
      </c>
      <c r="G49" s="194" t="str">
        <f>VLOOKUP(A49,'[3]1_プロファイルマスタ'!$A$3:$L$90,3,FALSE)</f>
        <v>管理者(自店)</v>
      </c>
      <c r="H49" s="194" t="str">
        <f>VLOOKUP(B49,'[3]10_実行権限マスタ'!$A$3:$C$219,3,FALSE)</f>
        <v>本人確認機密</v>
      </c>
      <c r="I49" s="194" t="str">
        <f>VLOOKUP(E49,'[3]1_プロファイルマスタ'!$H$3:$L$90,3,FALSE)</f>
        <v>リスク管理部門（役席）</v>
      </c>
      <c r="J49" s="194" t="str">
        <f>VLOOKUP(F49,'[3]10_実行権限マスタ'!$F$3:$H$219,3,FALSE)</f>
        <v>一括フィルタリング④</v>
      </c>
      <c r="K49" s="206" t="s">
        <v>208</v>
      </c>
      <c r="L49" s="207" t="s">
        <v>842</v>
      </c>
      <c r="M49" s="207" t="s">
        <v>206</v>
      </c>
      <c r="N49" s="207" t="str">
        <f t="shared" si="3"/>
        <v>2 , 530</v>
      </c>
      <c r="O49" s="208" t="s">
        <v>207</v>
      </c>
      <c r="Q49" s="209" t="b">
        <f t="shared" si="2"/>
        <v>0</v>
      </c>
      <c r="R49" s="209" t="b">
        <f t="shared" si="2"/>
        <v>0</v>
      </c>
      <c r="T49" s="200"/>
      <c r="U49" s="200"/>
    </row>
    <row r="50" spans="1:21">
      <c r="A50" s="269">
        <v>3</v>
      </c>
      <c r="B50" s="261">
        <v>5</v>
      </c>
      <c r="C50" s="205" t="s">
        <v>1077</v>
      </c>
      <c r="D50" s="205" t="s">
        <v>43</v>
      </c>
      <c r="E50" s="270">
        <v>2</v>
      </c>
      <c r="F50" s="233">
        <v>531</v>
      </c>
      <c r="G50" s="194" t="str">
        <f>VLOOKUP(A50,'[3]1_プロファイルマスタ'!$A$3:$L$90,3,FALSE)</f>
        <v>管理者(自店)</v>
      </c>
      <c r="H50" s="194" t="str">
        <f>VLOOKUP(B50,'[3]10_実行権限マスタ'!$A$3:$C$219,3,FALSE)</f>
        <v>本人確認仕掛照会</v>
      </c>
      <c r="I50" s="194" t="str">
        <f>VLOOKUP(E50,'[3]1_プロファイルマスタ'!$H$3:$L$90,3,FALSE)</f>
        <v>リスク管理部門（役席）</v>
      </c>
      <c r="J50" s="194" t="str">
        <f>VLOOKUP(F50,'[3]10_実行権限マスタ'!$F$3:$H$219,3,FALSE)</f>
        <v>一括フィルタリング④</v>
      </c>
      <c r="K50" s="206" t="s">
        <v>208</v>
      </c>
      <c r="L50" s="207" t="s">
        <v>842</v>
      </c>
      <c r="M50" s="207" t="s">
        <v>206</v>
      </c>
      <c r="N50" s="207" t="str">
        <f t="shared" si="3"/>
        <v>2 , 531</v>
      </c>
      <c r="O50" s="208" t="s">
        <v>207</v>
      </c>
      <c r="Q50" s="209" t="b">
        <f t="shared" si="2"/>
        <v>0</v>
      </c>
      <c r="R50" s="209" t="b">
        <f t="shared" si="2"/>
        <v>0</v>
      </c>
      <c r="T50" s="200"/>
      <c r="U50" s="200"/>
    </row>
    <row r="51" spans="1:21">
      <c r="A51" s="269">
        <v>3</v>
      </c>
      <c r="B51" s="261">
        <v>6</v>
      </c>
      <c r="C51" s="205" t="s">
        <v>1077</v>
      </c>
      <c r="D51" s="205" t="s">
        <v>43</v>
      </c>
      <c r="E51" s="270">
        <v>2</v>
      </c>
      <c r="F51" s="233">
        <v>532</v>
      </c>
      <c r="G51" s="194" t="str">
        <f>VLOOKUP(A51,'[3]1_プロファイルマスタ'!$A$3:$L$90,3,FALSE)</f>
        <v>管理者(自店)</v>
      </c>
      <c r="H51" s="194" t="str">
        <f>VLOOKUP(B51,'[3]10_実行権限マスタ'!$A$3:$C$219,3,FALSE)</f>
        <v>本人確認仕掛照会機密</v>
      </c>
      <c r="I51" s="194" t="str">
        <f>VLOOKUP(E51,'[3]1_プロファイルマスタ'!$H$3:$L$90,3,FALSE)</f>
        <v>リスク管理部門（役席）</v>
      </c>
      <c r="J51" s="194" t="str">
        <f>VLOOKUP(F51,'[3]10_実行権限マスタ'!$F$3:$H$219,3,FALSE)</f>
        <v>一括フィルタリング④</v>
      </c>
      <c r="K51" s="206" t="s">
        <v>208</v>
      </c>
      <c r="L51" s="207" t="s">
        <v>842</v>
      </c>
      <c r="M51" s="207" t="s">
        <v>206</v>
      </c>
      <c r="N51" s="207" t="str">
        <f t="shared" si="3"/>
        <v>2 , 532</v>
      </c>
      <c r="O51" s="208" t="s">
        <v>207</v>
      </c>
      <c r="Q51" s="209" t="b">
        <f t="shared" si="2"/>
        <v>0</v>
      </c>
      <c r="R51" s="209" t="b">
        <f t="shared" si="2"/>
        <v>0</v>
      </c>
      <c r="T51" s="200"/>
      <c r="U51" s="200"/>
    </row>
    <row r="52" spans="1:21">
      <c r="A52" s="269">
        <v>3</v>
      </c>
      <c r="B52" s="261">
        <v>7</v>
      </c>
      <c r="C52" s="205" t="s">
        <v>1077</v>
      </c>
      <c r="D52" s="205" t="s">
        <v>43</v>
      </c>
      <c r="E52" s="270">
        <v>2</v>
      </c>
      <c r="F52" s="233">
        <v>533</v>
      </c>
      <c r="G52" s="194" t="str">
        <f>VLOOKUP(A52,'[3]1_プロファイルマスタ'!$A$3:$L$90,3,FALSE)</f>
        <v>管理者(自店)</v>
      </c>
      <c r="H52" s="194" t="str">
        <f>VLOOKUP(B52,'[3]10_実行権限マスタ'!$A$3:$C$219,3,FALSE)</f>
        <v>判定履歴照会</v>
      </c>
      <c r="I52" s="194" t="str">
        <f>VLOOKUP(E52,'[3]1_プロファイルマスタ'!$H$3:$L$90,3,FALSE)</f>
        <v>リスク管理部門（役席）</v>
      </c>
      <c r="J52" s="194" t="str">
        <f>VLOOKUP(F52,'[3]10_実行権限マスタ'!$F$3:$H$219,3,FALSE)</f>
        <v>一括フィルタリング⑤</v>
      </c>
      <c r="K52" s="206" t="s">
        <v>208</v>
      </c>
      <c r="L52" s="207" t="s">
        <v>842</v>
      </c>
      <c r="M52" s="207" t="s">
        <v>206</v>
      </c>
      <c r="N52" s="207" t="str">
        <f t="shared" si="3"/>
        <v>2 , 533</v>
      </c>
      <c r="O52" s="208" t="s">
        <v>207</v>
      </c>
      <c r="Q52" s="209" t="b">
        <f t="shared" si="2"/>
        <v>0</v>
      </c>
      <c r="R52" s="209" t="b">
        <f t="shared" si="2"/>
        <v>0</v>
      </c>
      <c r="T52" s="200"/>
      <c r="U52" s="200"/>
    </row>
    <row r="53" spans="1:21">
      <c r="A53" s="269">
        <v>3</v>
      </c>
      <c r="B53" s="261">
        <v>8</v>
      </c>
      <c r="C53" s="205" t="s">
        <v>1077</v>
      </c>
      <c r="D53" s="205" t="s">
        <v>43</v>
      </c>
      <c r="E53" s="270">
        <v>2</v>
      </c>
      <c r="F53" s="233">
        <v>534</v>
      </c>
      <c r="G53" s="194" t="str">
        <f>VLOOKUP(A53,'[3]1_プロファイルマスタ'!$A$3:$L$90,3,FALSE)</f>
        <v>管理者(自店)</v>
      </c>
      <c r="H53" s="194" t="str">
        <f>VLOOKUP(B53,'[3]10_実行権限マスタ'!$A$3:$C$219,3,FALSE)</f>
        <v>判定履歴照会機密</v>
      </c>
      <c r="I53" s="194" t="str">
        <f>VLOOKUP(E53,'[3]1_プロファイルマスタ'!$H$3:$L$90,3,FALSE)</f>
        <v>リスク管理部門（役席）</v>
      </c>
      <c r="J53" s="194" t="str">
        <f>VLOOKUP(F53,'[3]10_実行権限マスタ'!$F$3:$H$219,3,FALSE)</f>
        <v>一括フィルタリング⑤</v>
      </c>
      <c r="K53" s="206" t="s">
        <v>208</v>
      </c>
      <c r="L53" s="207" t="s">
        <v>842</v>
      </c>
      <c r="M53" s="207" t="s">
        <v>206</v>
      </c>
      <c r="N53" s="207" t="str">
        <f t="shared" si="3"/>
        <v>2 , 534</v>
      </c>
      <c r="O53" s="208" t="s">
        <v>207</v>
      </c>
      <c r="Q53" s="209" t="b">
        <f t="shared" si="2"/>
        <v>0</v>
      </c>
      <c r="R53" s="209" t="b">
        <f t="shared" si="2"/>
        <v>0</v>
      </c>
      <c r="T53" s="200"/>
      <c r="U53" s="200"/>
    </row>
    <row r="54" spans="1:21">
      <c r="A54" s="269">
        <v>3</v>
      </c>
      <c r="B54" s="261">
        <v>10</v>
      </c>
      <c r="C54" s="205" t="s">
        <v>1077</v>
      </c>
      <c r="D54" s="205" t="s">
        <v>43</v>
      </c>
      <c r="E54" s="270">
        <v>2</v>
      </c>
      <c r="F54" s="233">
        <v>535</v>
      </c>
      <c r="G54" s="194" t="str">
        <f>VLOOKUP(A54,'[3]1_プロファイルマスタ'!$A$3:$L$90,3,FALSE)</f>
        <v>管理者(自店)</v>
      </c>
      <c r="H54" s="194" t="str">
        <f>VLOOKUP(B54,'[3]10_実行権限マスタ'!$A$3:$C$219,3,FALSE)</f>
        <v>操作ログ照会</v>
      </c>
      <c r="I54" s="194" t="str">
        <f>VLOOKUP(E54,'[3]1_プロファイルマスタ'!$H$3:$L$90,3,FALSE)</f>
        <v>リスク管理部門（役席）</v>
      </c>
      <c r="J54" s="194" t="str">
        <f>VLOOKUP(F54,'[3]10_実行権限マスタ'!$F$3:$H$219,3,FALSE)</f>
        <v>一括フィルタリング⑤</v>
      </c>
      <c r="K54" s="206" t="s">
        <v>208</v>
      </c>
      <c r="L54" s="207" t="s">
        <v>842</v>
      </c>
      <c r="M54" s="207" t="s">
        <v>206</v>
      </c>
      <c r="N54" s="207" t="str">
        <f>E54&amp;" , "&amp;F54</f>
        <v>2 , 535</v>
      </c>
      <c r="O54" s="208" t="s">
        <v>207</v>
      </c>
      <c r="Q54" s="209" t="b">
        <f t="shared" si="2"/>
        <v>0</v>
      </c>
      <c r="R54" s="209" t="b">
        <f t="shared" si="2"/>
        <v>0</v>
      </c>
      <c r="T54" s="200"/>
      <c r="U54" s="200"/>
    </row>
    <row r="55" spans="1:21">
      <c r="A55" s="269">
        <v>3</v>
      </c>
      <c r="B55" s="261">
        <v>11</v>
      </c>
      <c r="C55" s="205" t="s">
        <v>1077</v>
      </c>
      <c r="D55" s="205" t="s">
        <v>43</v>
      </c>
      <c r="E55" s="270">
        <v>2</v>
      </c>
      <c r="F55" s="233">
        <v>536</v>
      </c>
      <c r="G55" s="194" t="str">
        <f>VLOOKUP(A55,'[3]1_プロファイルマスタ'!$A$3:$L$90,3,FALSE)</f>
        <v>管理者(自店)</v>
      </c>
      <c r="H55" s="194" t="str">
        <f>VLOOKUP(B55,'[3]10_実行権限マスタ'!$A$3:$C$219,3,FALSE)</f>
        <v>未判定照会</v>
      </c>
      <c r="I55" s="194" t="str">
        <f>VLOOKUP(E55,'[3]1_プロファイルマスタ'!$H$3:$L$90,3,FALSE)</f>
        <v>リスク管理部門（役席）</v>
      </c>
      <c r="J55" s="194" t="str">
        <f>VLOOKUP(F55,'[3]10_実行権限マスタ'!$F$3:$H$219,3,FALSE)</f>
        <v>一括フィルタリング⑥</v>
      </c>
      <c r="K55" s="206" t="s">
        <v>208</v>
      </c>
      <c r="L55" s="207" t="s">
        <v>842</v>
      </c>
      <c r="M55" s="207" t="s">
        <v>206</v>
      </c>
      <c r="N55" s="207" t="str">
        <f t="shared" si="3"/>
        <v>2 , 536</v>
      </c>
      <c r="O55" s="208" t="s">
        <v>207</v>
      </c>
      <c r="Q55" s="209" t="b">
        <f t="shared" si="2"/>
        <v>0</v>
      </c>
      <c r="R55" s="209" t="b">
        <f t="shared" si="2"/>
        <v>0</v>
      </c>
      <c r="T55" s="200"/>
      <c r="U55" s="200"/>
    </row>
    <row r="56" spans="1:21">
      <c r="A56" s="269">
        <v>3</v>
      </c>
      <c r="B56" s="261">
        <v>12</v>
      </c>
      <c r="C56" s="205" t="s">
        <v>1077</v>
      </c>
      <c r="D56" s="205" t="s">
        <v>43</v>
      </c>
      <c r="E56" s="270">
        <v>2</v>
      </c>
      <c r="F56" s="233">
        <v>537</v>
      </c>
      <c r="G56" s="194" t="str">
        <f>VLOOKUP(A56,'[3]1_プロファイルマスタ'!$A$3:$L$90,3,FALSE)</f>
        <v>管理者(自店)</v>
      </c>
      <c r="H56" s="194" t="str">
        <f>VLOOKUP(B56,'[3]10_実行権限マスタ'!$A$3:$C$219,3,FALSE)</f>
        <v>未判定照会機密</v>
      </c>
      <c r="I56" s="194" t="str">
        <f>VLOOKUP(E56,'[3]1_プロファイルマスタ'!$H$3:$L$90,3,FALSE)</f>
        <v>リスク管理部門（役席）</v>
      </c>
      <c r="J56" s="194" t="str">
        <f>VLOOKUP(F56,'[3]10_実行権限マスタ'!$F$3:$H$219,3,FALSE)</f>
        <v>一括フィルタリング⑥</v>
      </c>
      <c r="K56" s="206" t="s">
        <v>208</v>
      </c>
      <c r="L56" s="207" t="s">
        <v>842</v>
      </c>
      <c r="M56" s="207" t="s">
        <v>206</v>
      </c>
      <c r="N56" s="207" t="str">
        <f t="shared" si="3"/>
        <v>2 , 537</v>
      </c>
      <c r="O56" s="208" t="s">
        <v>207</v>
      </c>
      <c r="Q56" s="209" t="b">
        <f t="shared" si="2"/>
        <v>0</v>
      </c>
      <c r="R56" s="209" t="b">
        <f t="shared" si="2"/>
        <v>0</v>
      </c>
      <c r="T56" s="200"/>
      <c r="U56" s="200"/>
    </row>
    <row r="57" spans="1:21">
      <c r="A57" s="269">
        <v>3</v>
      </c>
      <c r="B57" s="261">
        <v>13</v>
      </c>
      <c r="C57" s="205" t="s">
        <v>1077</v>
      </c>
      <c r="D57" s="205" t="s">
        <v>43</v>
      </c>
      <c r="E57" s="270">
        <v>2</v>
      </c>
      <c r="F57" s="233">
        <v>538</v>
      </c>
      <c r="G57" s="194" t="str">
        <f>VLOOKUP(A57,'[3]1_プロファイルマスタ'!$A$3:$L$90,3,FALSE)</f>
        <v>管理者(自店)</v>
      </c>
      <c r="H57" s="194" t="str">
        <f>VLOOKUP(B57,'[3]10_実行権限マスタ'!$A$3:$C$219,3,FALSE)</f>
        <v>判定済照会</v>
      </c>
      <c r="I57" s="194" t="str">
        <f>VLOOKUP(E57,'[3]1_プロファイルマスタ'!$H$3:$L$90,3,FALSE)</f>
        <v>リスク管理部門（役席）</v>
      </c>
      <c r="J57" s="194" t="str">
        <f>VLOOKUP(F57,'[3]10_実行権限マスタ'!$F$3:$H$219,3,FALSE)</f>
        <v>一括フィルタリング⑥</v>
      </c>
      <c r="K57" s="206" t="s">
        <v>208</v>
      </c>
      <c r="L57" s="207" t="s">
        <v>842</v>
      </c>
      <c r="M57" s="207" t="s">
        <v>206</v>
      </c>
      <c r="N57" s="207" t="str">
        <f t="shared" si="3"/>
        <v>2 , 538</v>
      </c>
      <c r="O57" s="208" t="s">
        <v>207</v>
      </c>
      <c r="Q57" s="209" t="b">
        <f t="shared" si="2"/>
        <v>0</v>
      </c>
      <c r="R57" s="209" t="b">
        <f t="shared" si="2"/>
        <v>0</v>
      </c>
      <c r="T57" s="200"/>
      <c r="U57" s="200"/>
    </row>
    <row r="58" spans="1:21">
      <c r="A58" s="269">
        <v>3</v>
      </c>
      <c r="B58" s="261">
        <v>14</v>
      </c>
      <c r="C58" s="205" t="s">
        <v>1077</v>
      </c>
      <c r="D58" s="205" t="s">
        <v>43</v>
      </c>
      <c r="E58" s="270">
        <v>2</v>
      </c>
      <c r="F58" s="233">
        <v>539</v>
      </c>
      <c r="G58" s="194" t="str">
        <f>VLOOKUP(A58,'[3]1_プロファイルマスタ'!$A$3:$L$90,3,FALSE)</f>
        <v>管理者(自店)</v>
      </c>
      <c r="H58" s="194" t="str">
        <f>VLOOKUP(B58,'[3]10_実行権限マスタ'!$A$3:$C$219,3,FALSE)</f>
        <v>判定済照会機密</v>
      </c>
      <c r="I58" s="194" t="str">
        <f>VLOOKUP(E58,'[3]1_プロファイルマスタ'!$H$3:$L$90,3,FALSE)</f>
        <v>リスク管理部門（役席）</v>
      </c>
      <c r="J58" s="194" t="str">
        <f>VLOOKUP(F58,'[3]10_実行権限マスタ'!$F$3:$H$219,3,FALSE)</f>
        <v>一括フィルタリング⑦</v>
      </c>
      <c r="K58" s="206" t="s">
        <v>208</v>
      </c>
      <c r="L58" s="207" t="s">
        <v>842</v>
      </c>
      <c r="M58" s="207" t="s">
        <v>206</v>
      </c>
      <c r="N58" s="207" t="str">
        <f t="shared" si="3"/>
        <v>2 , 539</v>
      </c>
      <c r="O58" s="208" t="s">
        <v>207</v>
      </c>
      <c r="Q58" s="209" t="b">
        <f t="shared" si="2"/>
        <v>0</v>
      </c>
      <c r="R58" s="209" t="b">
        <f t="shared" si="2"/>
        <v>0</v>
      </c>
      <c r="T58" s="200"/>
      <c r="U58" s="200"/>
    </row>
    <row r="59" spans="1:21">
      <c r="A59" s="269">
        <v>3</v>
      </c>
      <c r="B59" s="261">
        <v>15</v>
      </c>
      <c r="C59" s="205" t="s">
        <v>1077</v>
      </c>
      <c r="D59" s="205" t="s">
        <v>43</v>
      </c>
      <c r="E59" s="270">
        <v>2</v>
      </c>
      <c r="F59" s="233">
        <v>540</v>
      </c>
      <c r="G59" s="194" t="str">
        <f>VLOOKUP(A59,'[3]1_プロファイルマスタ'!$A$3:$L$90,3,FALSE)</f>
        <v>管理者(自店)</v>
      </c>
      <c r="H59" s="194" t="str">
        <f>VLOOKUP(B59,'[3]10_実行権限マスタ'!$A$3:$C$219,3,FALSE)</f>
        <v>判定済照会再判定</v>
      </c>
      <c r="I59" s="194" t="str">
        <f>VLOOKUP(E59,'[3]1_プロファイルマスタ'!$H$3:$L$90,3,FALSE)</f>
        <v>リスク管理部門（役席）</v>
      </c>
      <c r="J59" s="194" t="str">
        <f>VLOOKUP(F59,'[3]10_実行権限マスタ'!$F$3:$H$219,3,FALSE)</f>
        <v>一括フィルタリング⑦</v>
      </c>
      <c r="K59" s="206" t="s">
        <v>208</v>
      </c>
      <c r="L59" s="207" t="s">
        <v>842</v>
      </c>
      <c r="M59" s="207" t="s">
        <v>206</v>
      </c>
      <c r="N59" s="207" t="str">
        <f t="shared" si="3"/>
        <v>2 , 540</v>
      </c>
      <c r="O59" s="208" t="s">
        <v>207</v>
      </c>
      <c r="Q59" s="209" t="b">
        <f t="shared" si="2"/>
        <v>0</v>
      </c>
      <c r="R59" s="209" t="b">
        <f t="shared" si="2"/>
        <v>0</v>
      </c>
      <c r="T59" s="200"/>
      <c r="U59" s="200"/>
    </row>
    <row r="60" spans="1:21">
      <c r="A60" s="269">
        <v>3</v>
      </c>
      <c r="B60" s="261">
        <v>16</v>
      </c>
      <c r="C60" s="205" t="s">
        <v>1077</v>
      </c>
      <c r="D60" s="205" t="s">
        <v>43</v>
      </c>
      <c r="E60" s="270">
        <v>2</v>
      </c>
      <c r="F60" s="233">
        <v>541</v>
      </c>
      <c r="G60" s="194" t="str">
        <f>VLOOKUP(A60,'[3]1_プロファイルマスタ'!$A$3:$L$90,3,FALSE)</f>
        <v>管理者(自店)</v>
      </c>
      <c r="H60" s="194" t="str">
        <f>VLOOKUP(B60,'[3]10_実行権限マスタ'!$A$3:$C$219,3,FALSE)</f>
        <v>ファイル処理状況照会</v>
      </c>
      <c r="I60" s="194" t="str">
        <f>VLOOKUP(E60,'[3]1_プロファイルマスタ'!$H$3:$L$90,3,FALSE)</f>
        <v>リスク管理部門（役席）</v>
      </c>
      <c r="J60" s="194" t="str">
        <f>VLOOKUP(F60,'[3]10_実行権限マスタ'!$F$3:$H$219,3,FALSE)</f>
        <v>一括フィルタリング⑦</v>
      </c>
      <c r="K60" s="206" t="s">
        <v>208</v>
      </c>
      <c r="L60" s="207" t="s">
        <v>842</v>
      </c>
      <c r="M60" s="207" t="s">
        <v>206</v>
      </c>
      <c r="N60" s="207" t="str">
        <f t="shared" si="3"/>
        <v>2 , 541</v>
      </c>
      <c r="O60" s="208" t="s">
        <v>207</v>
      </c>
      <c r="Q60" s="209" t="b">
        <f t="shared" si="2"/>
        <v>0</v>
      </c>
      <c r="R60" s="209" t="b">
        <f t="shared" si="2"/>
        <v>0</v>
      </c>
      <c r="T60" s="200"/>
      <c r="U60" s="200"/>
    </row>
    <row r="61" spans="1:21">
      <c r="A61" s="269">
        <v>3</v>
      </c>
      <c r="B61" s="261">
        <v>23</v>
      </c>
      <c r="C61" s="205" t="s">
        <v>1077</v>
      </c>
      <c r="D61" s="205" t="s">
        <v>43</v>
      </c>
      <c r="E61" s="270">
        <v>2</v>
      </c>
      <c r="F61" s="233">
        <v>542</v>
      </c>
      <c r="G61" s="194" t="str">
        <f>VLOOKUP(A61,'[3]1_プロファイルマスタ'!$A$3:$L$90,3,FALSE)</f>
        <v>管理者(自店)</v>
      </c>
      <c r="H61" s="194" t="str">
        <f>VLOOKUP(B61,'[3]10_実行権限マスタ'!$A$3:$C$219,3,FALSE)</f>
        <v>未判定照会（連動）</v>
      </c>
      <c r="I61" s="194" t="str">
        <f>VLOOKUP(E61,'[3]1_プロファイルマスタ'!$H$3:$L$90,3,FALSE)</f>
        <v>リスク管理部門（役席）</v>
      </c>
      <c r="J61" s="194" t="str">
        <f>VLOOKUP(F61,'[3]10_実行権限マスタ'!$F$3:$H$219,3,FALSE)</f>
        <v>一括フィルタリング⑧</v>
      </c>
      <c r="K61" s="206" t="s">
        <v>208</v>
      </c>
      <c r="L61" s="207" t="s">
        <v>842</v>
      </c>
      <c r="M61" s="207" t="s">
        <v>206</v>
      </c>
      <c r="N61" s="207" t="str">
        <f t="shared" si="3"/>
        <v>2 , 542</v>
      </c>
      <c r="O61" s="208" t="s">
        <v>207</v>
      </c>
      <c r="Q61" s="209" t="b">
        <f t="shared" si="2"/>
        <v>0</v>
      </c>
      <c r="R61" s="209" t="b">
        <f t="shared" si="2"/>
        <v>0</v>
      </c>
      <c r="T61" s="200"/>
      <c r="U61" s="200"/>
    </row>
    <row r="62" spans="1:21">
      <c r="A62" s="269">
        <v>3</v>
      </c>
      <c r="B62" s="261">
        <v>24</v>
      </c>
      <c r="C62" s="205" t="s">
        <v>1077</v>
      </c>
      <c r="D62" s="205" t="s">
        <v>43</v>
      </c>
      <c r="E62" s="270">
        <v>2</v>
      </c>
      <c r="F62" s="233">
        <v>543</v>
      </c>
      <c r="G62" s="194" t="str">
        <f>VLOOKUP(A62,'[3]1_プロファイルマスタ'!$A$3:$L$90,3,FALSE)</f>
        <v>管理者(自店)</v>
      </c>
      <c r="H62" s="194" t="str">
        <f>VLOOKUP(B62,'[3]10_実行権限マスタ'!$A$3:$C$219,3,FALSE)</f>
        <v>未判定照会（連動）機密</v>
      </c>
      <c r="I62" s="194" t="str">
        <f>VLOOKUP(E62,'[3]1_プロファイルマスタ'!$H$3:$L$90,3,FALSE)</f>
        <v>リスク管理部門（役席）</v>
      </c>
      <c r="J62" s="194" t="str">
        <f>VLOOKUP(F62,'[3]10_実行権限マスタ'!$F$3:$H$219,3,FALSE)</f>
        <v>一括フィルタリング⑧</v>
      </c>
      <c r="K62" s="206" t="s">
        <v>208</v>
      </c>
      <c r="L62" s="207" t="s">
        <v>842</v>
      </c>
      <c r="M62" s="207" t="s">
        <v>206</v>
      </c>
      <c r="N62" s="207" t="str">
        <f t="shared" si="3"/>
        <v>2 , 543</v>
      </c>
      <c r="O62" s="208" t="s">
        <v>207</v>
      </c>
      <c r="Q62" s="209" t="b">
        <f t="shared" si="2"/>
        <v>0</v>
      </c>
      <c r="R62" s="209" t="b">
        <f t="shared" si="2"/>
        <v>0</v>
      </c>
      <c r="T62" s="200"/>
      <c r="U62" s="200"/>
    </row>
    <row r="63" spans="1:21">
      <c r="A63" s="269">
        <v>3</v>
      </c>
      <c r="B63" s="261">
        <v>27</v>
      </c>
      <c r="C63" s="205" t="s">
        <v>1077</v>
      </c>
      <c r="D63" s="205" t="s">
        <v>43</v>
      </c>
      <c r="E63" s="270">
        <v>2</v>
      </c>
      <c r="F63" s="233">
        <v>544</v>
      </c>
      <c r="G63" s="194" t="str">
        <f>VLOOKUP(A63,'[3]1_プロファイルマスタ'!$A$3:$L$90,3,FALSE)</f>
        <v>管理者(自店)</v>
      </c>
      <c r="H63" s="194" t="str">
        <f>VLOOKUP(B63,'[3]10_実行権限マスタ'!$A$3:$C$219,3,FALSE)</f>
        <v>判定済照会（連動）</v>
      </c>
      <c r="I63" s="194" t="str">
        <f>VLOOKUP(E63,'[3]1_プロファイルマスタ'!$H$3:$L$90,3,FALSE)</f>
        <v>リスク管理部門（役席）</v>
      </c>
      <c r="J63" s="194" t="str">
        <f>VLOOKUP(F63,'[3]10_実行権限マスタ'!$F$3:$H$219,3,FALSE)</f>
        <v>一括フィルタリング⑧</v>
      </c>
      <c r="K63" s="206" t="s">
        <v>208</v>
      </c>
      <c r="L63" s="207" t="s">
        <v>842</v>
      </c>
      <c r="M63" s="207" t="s">
        <v>206</v>
      </c>
      <c r="N63" s="207" t="str">
        <f t="shared" si="3"/>
        <v>2 , 544</v>
      </c>
      <c r="O63" s="208" t="s">
        <v>207</v>
      </c>
      <c r="Q63" s="209" t="b">
        <f t="shared" si="2"/>
        <v>0</v>
      </c>
      <c r="R63" s="209" t="b">
        <f t="shared" si="2"/>
        <v>0</v>
      </c>
      <c r="T63" s="200"/>
      <c r="U63" s="200"/>
    </row>
    <row r="64" spans="1:21">
      <c r="A64" s="269">
        <v>3</v>
      </c>
      <c r="B64" s="261">
        <v>28</v>
      </c>
      <c r="C64" s="205" t="s">
        <v>1077</v>
      </c>
      <c r="D64" s="205" t="s">
        <v>43</v>
      </c>
      <c r="E64" s="270">
        <v>2</v>
      </c>
      <c r="F64" s="233">
        <v>545</v>
      </c>
      <c r="G64" s="194" t="str">
        <f>VLOOKUP(A64,'[3]1_プロファイルマスタ'!$A$3:$L$90,3,FALSE)</f>
        <v>管理者(自店)</v>
      </c>
      <c r="H64" s="194" t="str">
        <f>VLOOKUP(B64,'[3]10_実行権限マスタ'!$A$3:$C$219,3,FALSE)</f>
        <v>判定済照会（連動）機密</v>
      </c>
      <c r="I64" s="194" t="str">
        <f>VLOOKUP(E64,'[3]1_プロファイルマスタ'!$H$3:$L$90,3,FALSE)</f>
        <v>リスク管理部門（役席）</v>
      </c>
      <c r="J64" s="194" t="str">
        <f>VLOOKUP(F64,'[3]10_実行権限マスタ'!$F$3:$H$219,3,FALSE)</f>
        <v>一括フィルタリング⑨</v>
      </c>
      <c r="K64" s="206" t="s">
        <v>208</v>
      </c>
      <c r="L64" s="207" t="s">
        <v>842</v>
      </c>
      <c r="M64" s="207" t="s">
        <v>206</v>
      </c>
      <c r="N64" s="207" t="str">
        <f t="shared" si="3"/>
        <v>2 , 545</v>
      </c>
      <c r="O64" s="208" t="s">
        <v>207</v>
      </c>
      <c r="Q64" s="209" t="b">
        <f t="shared" si="2"/>
        <v>0</v>
      </c>
      <c r="R64" s="209" t="b">
        <f t="shared" si="2"/>
        <v>0</v>
      </c>
      <c r="T64" s="200"/>
      <c r="U64" s="200"/>
    </row>
    <row r="65" spans="1:21">
      <c r="A65" s="269">
        <v>3</v>
      </c>
      <c r="B65" s="261">
        <v>29</v>
      </c>
      <c r="C65" s="205" t="s">
        <v>1077</v>
      </c>
      <c r="D65" s="205" t="s">
        <v>43</v>
      </c>
      <c r="E65" s="270">
        <v>2</v>
      </c>
      <c r="F65" s="233">
        <v>546</v>
      </c>
      <c r="G65" s="194" t="str">
        <f>VLOOKUP(A65,'[3]1_プロファイルマスタ'!$A$3:$L$90,3,FALSE)</f>
        <v>管理者(自店)</v>
      </c>
      <c r="H65" s="194" t="str">
        <f>VLOOKUP(B65,'[3]10_実行権限マスタ'!$A$3:$C$219,3,FALSE)</f>
        <v>判定済照会（連動）再判定</v>
      </c>
      <c r="I65" s="194" t="str">
        <f>VLOOKUP(E65,'[3]1_プロファイルマスタ'!$H$3:$L$90,3,FALSE)</f>
        <v>リスク管理部門（役席）</v>
      </c>
      <c r="J65" s="194" t="str">
        <f>VLOOKUP(F65,'[3]10_実行権限マスタ'!$F$3:$H$219,3,FALSE)</f>
        <v>一括フィルタリング⑨</v>
      </c>
      <c r="K65" s="206" t="s">
        <v>208</v>
      </c>
      <c r="L65" s="207" t="s">
        <v>842</v>
      </c>
      <c r="M65" s="207" t="s">
        <v>206</v>
      </c>
      <c r="N65" s="207" t="str">
        <f t="shared" si="3"/>
        <v>2 , 546</v>
      </c>
      <c r="O65" s="208" t="s">
        <v>207</v>
      </c>
      <c r="Q65" s="209" t="b">
        <f t="shared" si="2"/>
        <v>0</v>
      </c>
      <c r="R65" s="209" t="b">
        <f t="shared" si="2"/>
        <v>0</v>
      </c>
      <c r="T65" s="200"/>
      <c r="U65" s="200"/>
    </row>
    <row r="66" spans="1:21">
      <c r="A66" s="271">
        <v>3</v>
      </c>
      <c r="B66" s="272">
        <v>40</v>
      </c>
      <c r="C66" s="273" t="s">
        <v>1132</v>
      </c>
      <c r="D66" s="273" t="s">
        <v>43</v>
      </c>
      <c r="E66" s="270">
        <v>2</v>
      </c>
      <c r="F66" s="233">
        <v>547</v>
      </c>
      <c r="G66" s="194" t="str">
        <f>VLOOKUP(A66,'[3]1_プロファイルマスタ'!$A$3:$L$90,3,FALSE)</f>
        <v>管理者(自店)</v>
      </c>
      <c r="H66" s="194" t="str">
        <f>VLOOKUP(B66,'[3]10_実行権限マスタ'!$A$3:$C$219,3,FALSE)</f>
        <v>共通リスト登録日照会</v>
      </c>
      <c r="I66" s="194" t="str">
        <f>VLOOKUP(E66,'[3]1_プロファイルマスタ'!$H$3:$L$90,3,FALSE)</f>
        <v>リスク管理部門（役席）</v>
      </c>
      <c r="J66" s="194" t="str">
        <f>VLOOKUP(F66,'[3]10_実行権限マスタ'!$F$3:$H$219,3,FALSE)</f>
        <v>一括フィルタリング⑨</v>
      </c>
      <c r="K66" s="206" t="s">
        <v>208</v>
      </c>
      <c r="L66" s="207" t="s">
        <v>842</v>
      </c>
      <c r="M66" s="207" t="s">
        <v>206</v>
      </c>
      <c r="N66" s="207" t="str">
        <f t="shared" si="3"/>
        <v>2 , 547</v>
      </c>
      <c r="O66" s="208" t="s">
        <v>207</v>
      </c>
      <c r="Q66" s="209" t="b">
        <f t="shared" si="2"/>
        <v>0</v>
      </c>
      <c r="R66" s="209" t="b">
        <f t="shared" si="2"/>
        <v>0</v>
      </c>
      <c r="T66" s="200"/>
      <c r="U66" s="200"/>
    </row>
    <row r="67" spans="1:21">
      <c r="A67" s="269">
        <v>3</v>
      </c>
      <c r="B67" s="261">
        <v>41</v>
      </c>
      <c r="C67" s="205" t="s">
        <v>1077</v>
      </c>
      <c r="D67" s="205" t="s">
        <v>43</v>
      </c>
      <c r="E67" s="270">
        <v>2</v>
      </c>
      <c r="F67" s="233">
        <v>548</v>
      </c>
      <c r="G67" s="194" t="str">
        <f>VLOOKUP(A67,'[3]1_プロファイルマスタ'!$A$3:$L$90,3,FALSE)</f>
        <v>管理者(自店)</v>
      </c>
      <c r="H67" s="194" t="str">
        <f>VLOOKUP(B67,'[3]10_実行権限マスタ'!$A$3:$C$219,3,FALSE)</f>
        <v>URL連携フィルタリング</v>
      </c>
      <c r="I67" s="194" t="str">
        <f>VLOOKUP(E67,'[3]1_プロファイルマスタ'!$H$3:$L$90,3,FALSE)</f>
        <v>リスク管理部門（役席）</v>
      </c>
      <c r="J67" s="194" t="str">
        <f>VLOOKUP(F67,'[3]10_実行権限マスタ'!$F$3:$H$219,3,FALSE)</f>
        <v>一括フィルタリング⑩</v>
      </c>
      <c r="K67" s="206" t="s">
        <v>208</v>
      </c>
      <c r="L67" s="207" t="s">
        <v>842</v>
      </c>
      <c r="M67" s="207" t="s">
        <v>206</v>
      </c>
      <c r="N67" s="207" t="str">
        <f t="shared" si="3"/>
        <v>2 , 548</v>
      </c>
      <c r="O67" s="208" t="s">
        <v>207</v>
      </c>
      <c r="Q67" s="209" t="b">
        <f t="shared" si="2"/>
        <v>0</v>
      </c>
      <c r="R67" s="209" t="b">
        <f t="shared" si="2"/>
        <v>0</v>
      </c>
      <c r="T67" s="200"/>
      <c r="U67" s="200"/>
    </row>
    <row r="68" spans="1:21">
      <c r="A68" s="269">
        <v>3</v>
      </c>
      <c r="B68" s="261">
        <v>48</v>
      </c>
      <c r="C68" s="205" t="s">
        <v>1077</v>
      </c>
      <c r="D68" s="205" t="s">
        <v>43</v>
      </c>
      <c r="E68" s="270">
        <v>2</v>
      </c>
      <c r="F68" s="233">
        <v>549</v>
      </c>
      <c r="G68" s="194" t="str">
        <f>VLOOKUP(A68,'[3]1_プロファイルマスタ'!$A$3:$L$90,3,FALSE)</f>
        <v>管理者(自店)</v>
      </c>
      <c r="H68" s="194" t="str">
        <f>VLOOKUP(B68,'[3]10_実行権限マスタ'!$A$3:$C$219,3,FALSE)</f>
        <v>検索対象者一覧データ アップロード</v>
      </c>
      <c r="I68" s="194" t="str">
        <f>VLOOKUP(E68,'[3]1_プロファイルマスタ'!$H$3:$L$90,3,FALSE)</f>
        <v>リスク管理部門（役席）</v>
      </c>
      <c r="J68" s="194" t="str">
        <f>VLOOKUP(F68,'[3]10_実行権限マスタ'!$F$3:$H$219,3,FALSE)</f>
        <v>一括フィルタリング⑩</v>
      </c>
      <c r="K68" s="206" t="s">
        <v>208</v>
      </c>
      <c r="L68" s="207" t="s">
        <v>842</v>
      </c>
      <c r="M68" s="207" t="s">
        <v>206</v>
      </c>
      <c r="N68" s="207" t="str">
        <f t="shared" si="3"/>
        <v>2 , 549</v>
      </c>
      <c r="O68" s="208" t="s">
        <v>207</v>
      </c>
      <c r="Q68" s="209" t="b">
        <f t="shared" si="2"/>
        <v>0</v>
      </c>
      <c r="R68" s="209" t="b">
        <f t="shared" si="2"/>
        <v>0</v>
      </c>
      <c r="T68" s="200"/>
      <c r="U68" s="200"/>
    </row>
    <row r="69" spans="1:21">
      <c r="A69" s="269">
        <v>3</v>
      </c>
      <c r="B69" s="261">
        <v>501</v>
      </c>
      <c r="C69" s="205" t="s">
        <v>1077</v>
      </c>
      <c r="D69" s="205" t="s">
        <v>43</v>
      </c>
      <c r="E69" s="270">
        <v>2</v>
      </c>
      <c r="F69" s="233">
        <v>550</v>
      </c>
      <c r="G69" s="194" t="str">
        <f>VLOOKUP(A69,'[3]1_プロファイルマスタ'!$A$3:$L$90,3,FALSE)</f>
        <v>管理者(自店)</v>
      </c>
      <c r="H69" s="194" t="str">
        <f>VLOOKUP(B69,'[3]10_実行権限マスタ'!$A$3:$C$219,3,FALSE)</f>
        <v>全量CIFファイル</v>
      </c>
      <c r="I69" s="194" t="str">
        <f>VLOOKUP(E69,'[3]1_プロファイルマスタ'!$H$3:$L$90,3,FALSE)</f>
        <v>リスク管理部門（役席）</v>
      </c>
      <c r="J69" s="194" t="str">
        <f>VLOOKUP(F69,'[3]10_実行権限マスタ'!$F$3:$H$219,3,FALSE)</f>
        <v>一括フィルタリング⑩</v>
      </c>
      <c r="K69" s="206" t="s">
        <v>208</v>
      </c>
      <c r="L69" s="207" t="s">
        <v>842</v>
      </c>
      <c r="M69" s="207" t="s">
        <v>206</v>
      </c>
      <c r="N69" s="207" t="str">
        <f t="shared" si="3"/>
        <v>2 , 550</v>
      </c>
      <c r="O69" s="208" t="s">
        <v>207</v>
      </c>
      <c r="Q69" s="209" t="b">
        <f t="shared" si="2"/>
        <v>0</v>
      </c>
      <c r="R69" s="209" t="b">
        <f t="shared" si="2"/>
        <v>0</v>
      </c>
      <c r="T69" s="200"/>
      <c r="U69" s="200"/>
    </row>
    <row r="70" spans="1:21">
      <c r="A70" s="269">
        <v>3</v>
      </c>
      <c r="B70" s="261">
        <v>502</v>
      </c>
      <c r="C70" s="205" t="s">
        <v>1077</v>
      </c>
      <c r="D70" s="205" t="s">
        <v>43</v>
      </c>
      <c r="E70" s="270">
        <v>3</v>
      </c>
      <c r="F70" s="233">
        <v>1</v>
      </c>
      <c r="G70" s="194" t="str">
        <f>VLOOKUP(A70,'[3]1_プロファイルマスタ'!$A$3:$L$90,3,FALSE)</f>
        <v>管理者(自店)</v>
      </c>
      <c r="H70" s="194" t="str">
        <f>VLOOKUP(B70,'[3]10_実行権限マスタ'!$A$3:$C$219,3,FALSE)</f>
        <v>全量CIFファイル</v>
      </c>
      <c r="I70" s="194" t="str">
        <f>VLOOKUP(E70,'[3]1_プロファイルマスタ'!$H$3:$L$90,3,FALSE)</f>
        <v>リスク管理部門（担当）</v>
      </c>
      <c r="J70" s="194" t="str">
        <f>VLOOKUP(F70,'[3]10_実行権限マスタ'!$F$3:$H$219,3,FALSE)</f>
        <v>パスワード変更</v>
      </c>
      <c r="K70" s="206" t="s">
        <v>208</v>
      </c>
      <c r="L70" s="207" t="s">
        <v>842</v>
      </c>
      <c r="M70" s="207" t="s">
        <v>206</v>
      </c>
      <c r="N70" s="207" t="str">
        <f t="shared" si="3"/>
        <v>3 , 1</v>
      </c>
      <c r="O70" s="208" t="s">
        <v>207</v>
      </c>
      <c r="Q70" s="209" t="b">
        <f t="shared" si="2"/>
        <v>0</v>
      </c>
      <c r="R70" s="209" t="b">
        <f t="shared" si="2"/>
        <v>0</v>
      </c>
      <c r="T70" s="200"/>
      <c r="U70" s="200"/>
    </row>
    <row r="71" spans="1:21">
      <c r="A71" s="269">
        <v>3</v>
      </c>
      <c r="B71" s="261">
        <v>511</v>
      </c>
      <c r="C71" s="205" t="s">
        <v>1077</v>
      </c>
      <c r="D71" s="205" t="s">
        <v>43</v>
      </c>
      <c r="E71" s="270">
        <v>3</v>
      </c>
      <c r="F71" s="233">
        <v>3</v>
      </c>
      <c r="G71" s="194" t="str">
        <f>VLOOKUP(A71,'[3]1_プロファイルマスタ'!$A$3:$L$90,3,FALSE)</f>
        <v>管理者(自店)</v>
      </c>
      <c r="H71" s="194" t="str">
        <f>VLOOKUP(B71,'[3]10_実行権限マスタ'!$A$3:$C$219,3,FALSE)</f>
        <v>差分CIFファイル</v>
      </c>
      <c r="I71" s="194" t="str">
        <f>VLOOKUP(E71,'[3]1_プロファイルマスタ'!$H$3:$L$90,3,FALSE)</f>
        <v>リスク管理部門（担当）</v>
      </c>
      <c r="J71" s="194" t="str">
        <f>VLOOKUP(F71,'[3]10_実行権限マスタ'!$F$3:$H$219,3,FALSE)</f>
        <v>本人確認</v>
      </c>
      <c r="K71" s="206" t="s">
        <v>208</v>
      </c>
      <c r="L71" s="207" t="s">
        <v>842</v>
      </c>
      <c r="M71" s="207" t="s">
        <v>206</v>
      </c>
      <c r="N71" s="207" t="str">
        <f t="shared" si="3"/>
        <v>3 , 3</v>
      </c>
      <c r="O71" s="208" t="s">
        <v>207</v>
      </c>
      <c r="Q71" s="209" t="b">
        <f t="shared" si="2"/>
        <v>0</v>
      </c>
      <c r="R71" s="209" t="b">
        <f t="shared" si="2"/>
        <v>0</v>
      </c>
      <c r="T71" s="200"/>
      <c r="U71" s="200"/>
    </row>
    <row r="72" spans="1:21">
      <c r="A72" s="269">
        <v>3</v>
      </c>
      <c r="B72" s="261">
        <v>512</v>
      </c>
      <c r="C72" s="205" t="s">
        <v>1077</v>
      </c>
      <c r="D72" s="205" t="s">
        <v>43</v>
      </c>
      <c r="E72" s="270">
        <v>3</v>
      </c>
      <c r="F72" s="233">
        <v>4</v>
      </c>
      <c r="G72" s="194" t="str">
        <f>VLOOKUP(A72,'[3]1_プロファイルマスタ'!$A$3:$L$90,3,FALSE)</f>
        <v>管理者(自店)</v>
      </c>
      <c r="H72" s="194" t="str">
        <f>VLOOKUP(B72,'[3]10_実行権限マスタ'!$A$3:$C$219,3,FALSE)</f>
        <v>差分CIFファイル</v>
      </c>
      <c r="I72" s="194" t="str">
        <f>VLOOKUP(E72,'[3]1_プロファイルマスタ'!$H$3:$L$90,3,FALSE)</f>
        <v>リスク管理部門（担当）</v>
      </c>
      <c r="J72" s="194" t="str">
        <f>VLOOKUP(F72,'[3]10_実行権限マスタ'!$F$3:$H$219,3,FALSE)</f>
        <v>本人確認機密</v>
      </c>
      <c r="K72" s="206" t="s">
        <v>208</v>
      </c>
      <c r="L72" s="207" t="s">
        <v>842</v>
      </c>
      <c r="M72" s="207" t="s">
        <v>206</v>
      </c>
      <c r="N72" s="207" t="str">
        <f t="shared" si="3"/>
        <v>3 , 4</v>
      </c>
      <c r="O72" s="208" t="s">
        <v>207</v>
      </c>
      <c r="Q72" s="209" t="b">
        <f t="shared" si="2"/>
        <v>0</v>
      </c>
      <c r="R72" s="209" t="b">
        <f t="shared" si="2"/>
        <v>0</v>
      </c>
      <c r="T72" s="200"/>
      <c r="U72" s="200"/>
    </row>
    <row r="73" spans="1:21">
      <c r="A73" s="269">
        <v>3</v>
      </c>
      <c r="B73" s="261">
        <v>521</v>
      </c>
      <c r="C73" s="205" t="s">
        <v>1077</v>
      </c>
      <c r="D73" s="205" t="s">
        <v>43</v>
      </c>
      <c r="E73" s="270">
        <v>3</v>
      </c>
      <c r="F73" s="233">
        <v>5</v>
      </c>
      <c r="G73" s="194" t="str">
        <f>VLOOKUP(A73,'[3]1_プロファイルマスタ'!$A$3:$L$90,3,FALSE)</f>
        <v>管理者(自店)</v>
      </c>
      <c r="H73" s="194" t="str">
        <f>VLOOKUP(B73,'[3]10_実行権限マスタ'!$A$3:$C$219,3,FALSE)</f>
        <v>検索対象者一覧ファイル</v>
      </c>
      <c r="I73" s="194" t="str">
        <f>VLOOKUP(E73,'[3]1_プロファイルマスタ'!$H$3:$L$90,3,FALSE)</f>
        <v>リスク管理部門（担当）</v>
      </c>
      <c r="J73" s="194" t="str">
        <f>VLOOKUP(F73,'[3]10_実行権限マスタ'!$F$3:$H$219,3,FALSE)</f>
        <v>本人確認仕掛照会</v>
      </c>
      <c r="K73" s="206" t="s">
        <v>208</v>
      </c>
      <c r="L73" s="207" t="s">
        <v>842</v>
      </c>
      <c r="M73" s="207" t="s">
        <v>206</v>
      </c>
      <c r="N73" s="207" t="str">
        <f t="shared" si="3"/>
        <v>3 , 5</v>
      </c>
      <c r="O73" s="208" t="s">
        <v>207</v>
      </c>
      <c r="Q73" s="209" t="b">
        <f t="shared" si="2"/>
        <v>0</v>
      </c>
      <c r="R73" s="209" t="b">
        <f t="shared" si="2"/>
        <v>0</v>
      </c>
      <c r="T73" s="200"/>
      <c r="U73" s="200"/>
    </row>
    <row r="74" spans="1:21">
      <c r="A74" s="269">
        <v>3</v>
      </c>
      <c r="B74" s="261">
        <v>522</v>
      </c>
      <c r="C74" s="205" t="s">
        <v>1077</v>
      </c>
      <c r="D74" s="205" t="s">
        <v>43</v>
      </c>
      <c r="E74" s="270">
        <v>3</v>
      </c>
      <c r="F74" s="233">
        <v>6</v>
      </c>
      <c r="G74" s="194" t="str">
        <f>VLOOKUP(A74,'[3]1_プロファイルマスタ'!$A$3:$L$90,3,FALSE)</f>
        <v>管理者(自店)</v>
      </c>
      <c r="H74" s="194" t="str">
        <f>VLOOKUP(B74,'[3]10_実行権限マスタ'!$A$3:$C$219,3,FALSE)</f>
        <v>検索対象者一覧ファイル</v>
      </c>
      <c r="I74" s="194" t="str">
        <f>VLOOKUP(E74,'[3]1_プロファイルマスタ'!$H$3:$L$90,3,FALSE)</f>
        <v>リスク管理部門（担当）</v>
      </c>
      <c r="J74" s="194" t="str">
        <f>VLOOKUP(F74,'[3]10_実行権限マスタ'!$F$3:$H$219,3,FALSE)</f>
        <v>本人確認仕掛照会機密</v>
      </c>
      <c r="K74" s="206" t="s">
        <v>208</v>
      </c>
      <c r="L74" s="207" t="s">
        <v>842</v>
      </c>
      <c r="M74" s="207" t="s">
        <v>206</v>
      </c>
      <c r="N74" s="207" t="str">
        <f t="shared" si="3"/>
        <v>3 , 6</v>
      </c>
      <c r="O74" s="208" t="s">
        <v>207</v>
      </c>
      <c r="Q74" s="209" t="b">
        <f t="shared" si="2"/>
        <v>0</v>
      </c>
      <c r="R74" s="209" t="b">
        <f t="shared" si="2"/>
        <v>0</v>
      </c>
      <c r="T74" s="200"/>
      <c r="U74" s="200"/>
    </row>
    <row r="75" spans="1:21">
      <c r="A75" s="269">
        <v>3</v>
      </c>
      <c r="B75" s="261">
        <v>523</v>
      </c>
      <c r="C75" s="205" t="s">
        <v>1077</v>
      </c>
      <c r="D75" s="205" t="s">
        <v>43</v>
      </c>
      <c r="E75" s="270">
        <v>3</v>
      </c>
      <c r="F75" s="233">
        <v>7</v>
      </c>
      <c r="G75" s="194" t="str">
        <f>VLOOKUP(A75,'[3]1_プロファイルマスタ'!$A$3:$L$90,3,FALSE)</f>
        <v>管理者(自店)</v>
      </c>
      <c r="H75" s="194" t="str">
        <f>VLOOKUP(B75,'[3]10_実行権限マスタ'!$A$3:$C$219,3,FALSE)</f>
        <v>検索対象者一覧ファイル</v>
      </c>
      <c r="I75" s="194" t="str">
        <f>VLOOKUP(E75,'[3]1_プロファイルマスタ'!$H$3:$L$90,3,FALSE)</f>
        <v>リスク管理部門（担当）</v>
      </c>
      <c r="J75" s="194" t="str">
        <f>VLOOKUP(F75,'[3]10_実行権限マスタ'!$F$3:$H$219,3,FALSE)</f>
        <v>判定履歴照会</v>
      </c>
      <c r="K75" s="206" t="s">
        <v>208</v>
      </c>
      <c r="L75" s="207" t="s">
        <v>842</v>
      </c>
      <c r="M75" s="207" t="s">
        <v>206</v>
      </c>
      <c r="N75" s="207" t="str">
        <f t="shared" si="3"/>
        <v>3 , 7</v>
      </c>
      <c r="O75" s="208" t="s">
        <v>207</v>
      </c>
      <c r="Q75" s="209" t="b">
        <f t="shared" si="2"/>
        <v>0</v>
      </c>
      <c r="R75" s="209" t="b">
        <f t="shared" si="2"/>
        <v>0</v>
      </c>
      <c r="T75" s="200"/>
      <c r="U75" s="200"/>
    </row>
    <row r="76" spans="1:21">
      <c r="A76" s="269">
        <v>4</v>
      </c>
      <c r="B76" s="261">
        <v>1</v>
      </c>
      <c r="C76" s="205" t="s">
        <v>1077</v>
      </c>
      <c r="D76" s="205" t="s">
        <v>43</v>
      </c>
      <c r="E76" s="270">
        <v>3</v>
      </c>
      <c r="F76" s="233">
        <v>8</v>
      </c>
      <c r="G76" s="194" t="str">
        <f>VLOOKUP(A76,'[3]1_プロファイルマスタ'!$A$3:$L$90,3,FALSE)</f>
        <v>担当者(判定権限あり)</v>
      </c>
      <c r="H76" s="194" t="str">
        <f>VLOOKUP(B76,'[3]10_実行権限マスタ'!$A$3:$C$219,3,FALSE)</f>
        <v>パスワード変更</v>
      </c>
      <c r="I76" s="194" t="str">
        <f>VLOOKUP(E76,'[3]1_プロファイルマスタ'!$H$3:$L$90,3,FALSE)</f>
        <v>リスク管理部門（担当）</v>
      </c>
      <c r="J76" s="194" t="str">
        <f>VLOOKUP(F76,'[3]10_実行権限マスタ'!$F$3:$H$219,3,FALSE)</f>
        <v>判定履歴照会機密</v>
      </c>
      <c r="K76" s="206" t="s">
        <v>208</v>
      </c>
      <c r="L76" s="207" t="s">
        <v>842</v>
      </c>
      <c r="M76" s="207" t="s">
        <v>206</v>
      </c>
      <c r="N76" s="207" t="str">
        <f t="shared" si="3"/>
        <v>3 , 8</v>
      </c>
      <c r="O76" s="208" t="s">
        <v>207</v>
      </c>
      <c r="Q76" s="209" t="b">
        <f t="shared" si="2"/>
        <v>0</v>
      </c>
      <c r="R76" s="209" t="b">
        <f t="shared" si="2"/>
        <v>0</v>
      </c>
      <c r="T76" s="200"/>
      <c r="U76" s="200"/>
    </row>
    <row r="77" spans="1:21">
      <c r="A77" s="269">
        <v>4</v>
      </c>
      <c r="B77" s="261">
        <v>3</v>
      </c>
      <c r="C77" s="205" t="s">
        <v>1077</v>
      </c>
      <c r="D77" s="205" t="s">
        <v>43</v>
      </c>
      <c r="E77" s="270">
        <v>3</v>
      </c>
      <c r="F77" s="233">
        <v>9</v>
      </c>
      <c r="G77" s="194" t="str">
        <f>VLOOKUP(A77,'[3]1_プロファイルマスタ'!$A$3:$L$90,3,FALSE)</f>
        <v>担当者(判定権限あり)</v>
      </c>
      <c r="H77" s="194" t="str">
        <f>VLOOKUP(B77,'[3]10_実行権限マスタ'!$A$3:$C$219,3,FALSE)</f>
        <v>本人確認</v>
      </c>
      <c r="I77" s="194" t="str">
        <f>VLOOKUP(E77,'[3]1_プロファイルマスタ'!$H$3:$L$90,3,FALSE)</f>
        <v>リスク管理部門（担当）</v>
      </c>
      <c r="J77" s="194" t="str">
        <f>VLOOKUP(F77,'[3]10_実行権限マスタ'!$F$3:$H$219,3,FALSE)</f>
        <v>判定履歴照会全拠点</v>
      </c>
      <c r="K77" s="206" t="s">
        <v>208</v>
      </c>
      <c r="L77" s="207" t="s">
        <v>842</v>
      </c>
      <c r="M77" s="207" t="s">
        <v>206</v>
      </c>
      <c r="N77" s="207" t="str">
        <f t="shared" si="3"/>
        <v>3 , 9</v>
      </c>
      <c r="O77" s="208" t="s">
        <v>207</v>
      </c>
      <c r="Q77" s="209" t="b">
        <f t="shared" si="2"/>
        <v>0</v>
      </c>
      <c r="R77" s="209" t="b">
        <f t="shared" si="2"/>
        <v>0</v>
      </c>
      <c r="T77" s="200"/>
      <c r="U77" s="200"/>
    </row>
    <row r="78" spans="1:21">
      <c r="A78" s="269">
        <v>4</v>
      </c>
      <c r="B78" s="261">
        <v>4</v>
      </c>
      <c r="C78" s="205" t="s">
        <v>1077</v>
      </c>
      <c r="D78" s="205" t="s">
        <v>43</v>
      </c>
      <c r="E78" s="270">
        <v>3</v>
      </c>
      <c r="F78" s="233">
        <v>11</v>
      </c>
      <c r="G78" s="194" t="str">
        <f>VLOOKUP(A78,'[3]1_プロファイルマスタ'!$A$3:$L$90,3,FALSE)</f>
        <v>担当者(判定権限あり)</v>
      </c>
      <c r="H78" s="194" t="str">
        <f>VLOOKUP(B78,'[3]10_実行権限マスタ'!$A$3:$C$219,3,FALSE)</f>
        <v>本人確認機密</v>
      </c>
      <c r="I78" s="194" t="str">
        <f>VLOOKUP(E78,'[3]1_プロファイルマスタ'!$H$3:$L$90,3,FALSE)</f>
        <v>リスク管理部門（担当）</v>
      </c>
      <c r="J78" s="194" t="str">
        <f>VLOOKUP(F78,'[3]10_実行権限マスタ'!$F$3:$H$219,3,FALSE)</f>
        <v>未判定照会</v>
      </c>
      <c r="K78" s="206" t="s">
        <v>208</v>
      </c>
      <c r="L78" s="207" t="s">
        <v>842</v>
      </c>
      <c r="M78" s="207" t="s">
        <v>206</v>
      </c>
      <c r="N78" s="207" t="str">
        <f t="shared" si="3"/>
        <v>3 , 11</v>
      </c>
      <c r="O78" s="208" t="s">
        <v>207</v>
      </c>
      <c r="Q78" s="209" t="b">
        <f t="shared" si="2"/>
        <v>0</v>
      </c>
      <c r="R78" s="209" t="b">
        <f t="shared" si="2"/>
        <v>0</v>
      </c>
      <c r="T78" s="200"/>
      <c r="U78" s="200"/>
    </row>
    <row r="79" spans="1:21">
      <c r="A79" s="269">
        <v>4</v>
      </c>
      <c r="B79" s="261">
        <v>5</v>
      </c>
      <c r="C79" s="205" t="s">
        <v>1077</v>
      </c>
      <c r="D79" s="205" t="s">
        <v>43</v>
      </c>
      <c r="E79" s="270">
        <v>3</v>
      </c>
      <c r="F79" s="233">
        <v>12</v>
      </c>
      <c r="G79" s="194" t="str">
        <f>VLOOKUP(A79,'[3]1_プロファイルマスタ'!$A$3:$L$90,3,FALSE)</f>
        <v>担当者(判定権限あり)</v>
      </c>
      <c r="H79" s="194" t="str">
        <f>VLOOKUP(B79,'[3]10_実行権限マスタ'!$A$3:$C$219,3,FALSE)</f>
        <v>本人確認仕掛照会</v>
      </c>
      <c r="I79" s="194" t="str">
        <f>VLOOKUP(E79,'[3]1_プロファイルマスタ'!$H$3:$L$90,3,FALSE)</f>
        <v>リスク管理部門（担当）</v>
      </c>
      <c r="J79" s="194" t="str">
        <f>VLOOKUP(F79,'[3]10_実行権限マスタ'!$F$3:$H$219,3,FALSE)</f>
        <v>未判定照会機密</v>
      </c>
      <c r="K79" s="206" t="s">
        <v>208</v>
      </c>
      <c r="L79" s="207" t="s">
        <v>842</v>
      </c>
      <c r="M79" s="207" t="s">
        <v>206</v>
      </c>
      <c r="N79" s="207" t="str">
        <f t="shared" si="3"/>
        <v>3 , 12</v>
      </c>
      <c r="O79" s="208" t="s">
        <v>207</v>
      </c>
      <c r="Q79" s="209" t="b">
        <f t="shared" si="2"/>
        <v>0</v>
      </c>
      <c r="R79" s="209" t="b">
        <f t="shared" si="2"/>
        <v>0</v>
      </c>
      <c r="T79" s="200"/>
      <c r="U79" s="200"/>
    </row>
    <row r="80" spans="1:21">
      <c r="A80" s="269">
        <v>4</v>
      </c>
      <c r="B80" s="261">
        <v>6</v>
      </c>
      <c r="C80" s="205" t="s">
        <v>1077</v>
      </c>
      <c r="D80" s="205" t="s">
        <v>43</v>
      </c>
      <c r="E80" s="270">
        <v>3</v>
      </c>
      <c r="F80" s="233">
        <v>13</v>
      </c>
      <c r="G80" s="194" t="str">
        <f>VLOOKUP(A80,'[3]1_プロファイルマスタ'!$A$3:$L$90,3,FALSE)</f>
        <v>担当者(判定権限あり)</v>
      </c>
      <c r="H80" s="194" t="str">
        <f>VLOOKUP(B80,'[3]10_実行権限マスタ'!$A$3:$C$219,3,FALSE)</f>
        <v>本人確認仕掛照会機密</v>
      </c>
      <c r="I80" s="194" t="str">
        <f>VLOOKUP(E80,'[3]1_プロファイルマスタ'!$H$3:$L$90,3,FALSE)</f>
        <v>リスク管理部門（担当）</v>
      </c>
      <c r="J80" s="194" t="str">
        <f>VLOOKUP(F80,'[3]10_実行権限マスタ'!$F$3:$H$219,3,FALSE)</f>
        <v>判定済照会</v>
      </c>
      <c r="K80" s="206" t="s">
        <v>208</v>
      </c>
      <c r="L80" s="207" t="s">
        <v>842</v>
      </c>
      <c r="M80" s="207" t="s">
        <v>206</v>
      </c>
      <c r="N80" s="207" t="str">
        <f t="shared" si="3"/>
        <v>3 , 13</v>
      </c>
      <c r="O80" s="208" t="s">
        <v>207</v>
      </c>
      <c r="Q80" s="209" t="b">
        <f t="shared" si="2"/>
        <v>0</v>
      </c>
      <c r="R80" s="209" t="b">
        <f t="shared" si="2"/>
        <v>0</v>
      </c>
      <c r="T80" s="200"/>
      <c r="U80" s="200"/>
    </row>
    <row r="81" spans="1:21">
      <c r="A81" s="269">
        <v>4</v>
      </c>
      <c r="B81" s="261">
        <v>7</v>
      </c>
      <c r="C81" s="205" t="s">
        <v>1077</v>
      </c>
      <c r="D81" s="205" t="s">
        <v>43</v>
      </c>
      <c r="E81" s="270">
        <v>3</v>
      </c>
      <c r="F81" s="233">
        <v>14</v>
      </c>
      <c r="G81" s="194" t="str">
        <f>VLOOKUP(A81,'[3]1_プロファイルマスタ'!$A$3:$L$90,3,FALSE)</f>
        <v>担当者(判定権限あり)</v>
      </c>
      <c r="H81" s="194" t="str">
        <f>VLOOKUP(B81,'[3]10_実行権限マスタ'!$A$3:$C$219,3,FALSE)</f>
        <v>判定履歴照会</v>
      </c>
      <c r="I81" s="194" t="str">
        <f>VLOOKUP(E81,'[3]1_プロファイルマスタ'!$H$3:$L$90,3,FALSE)</f>
        <v>リスク管理部門（担当）</v>
      </c>
      <c r="J81" s="194" t="str">
        <f>VLOOKUP(F81,'[3]10_実行権限マスタ'!$F$3:$H$219,3,FALSE)</f>
        <v>判定済照会機密</v>
      </c>
      <c r="K81" s="206" t="s">
        <v>208</v>
      </c>
      <c r="L81" s="207" t="s">
        <v>842</v>
      </c>
      <c r="M81" s="207" t="s">
        <v>206</v>
      </c>
      <c r="N81" s="207" t="str">
        <f t="shared" si="3"/>
        <v>3 , 14</v>
      </c>
      <c r="O81" s="208" t="s">
        <v>207</v>
      </c>
      <c r="Q81" s="209" t="b">
        <f t="shared" si="2"/>
        <v>0</v>
      </c>
      <c r="R81" s="209" t="b">
        <f t="shared" si="2"/>
        <v>0</v>
      </c>
      <c r="T81" s="200"/>
      <c r="U81" s="200"/>
    </row>
    <row r="82" spans="1:21">
      <c r="A82" s="269">
        <v>4</v>
      </c>
      <c r="B82" s="261">
        <v>8</v>
      </c>
      <c r="C82" s="205" t="s">
        <v>1077</v>
      </c>
      <c r="D82" s="205" t="s">
        <v>43</v>
      </c>
      <c r="E82" s="270">
        <v>3</v>
      </c>
      <c r="F82" s="233">
        <v>15</v>
      </c>
      <c r="G82" s="194" t="str">
        <f>VLOOKUP(A82,'[3]1_プロファイルマスタ'!$A$3:$L$90,3,FALSE)</f>
        <v>担当者(判定権限あり)</v>
      </c>
      <c r="H82" s="194" t="str">
        <f>VLOOKUP(B82,'[3]10_実行権限マスタ'!$A$3:$C$219,3,FALSE)</f>
        <v>判定履歴照会機密</v>
      </c>
      <c r="I82" s="194" t="str">
        <f>VLOOKUP(E82,'[3]1_プロファイルマスタ'!$H$3:$L$90,3,FALSE)</f>
        <v>リスク管理部門（担当）</v>
      </c>
      <c r="J82" s="194" t="str">
        <f>VLOOKUP(F82,'[3]10_実行権限マスタ'!$F$3:$H$219,3,FALSE)</f>
        <v>判定済照会再判定</v>
      </c>
      <c r="K82" s="206" t="s">
        <v>208</v>
      </c>
      <c r="L82" s="207" t="s">
        <v>842</v>
      </c>
      <c r="M82" s="207" t="s">
        <v>206</v>
      </c>
      <c r="N82" s="207" t="str">
        <f t="shared" si="3"/>
        <v>3 , 15</v>
      </c>
      <c r="O82" s="208" t="s">
        <v>207</v>
      </c>
      <c r="Q82" s="209" t="b">
        <f t="shared" si="2"/>
        <v>0</v>
      </c>
      <c r="R82" s="209" t="b">
        <f t="shared" si="2"/>
        <v>0</v>
      </c>
      <c r="T82" s="200"/>
      <c r="U82" s="200"/>
    </row>
    <row r="83" spans="1:21">
      <c r="A83" s="269">
        <v>4</v>
      </c>
      <c r="B83" s="261">
        <v>11</v>
      </c>
      <c r="C83" s="205" t="s">
        <v>1077</v>
      </c>
      <c r="D83" s="205" t="s">
        <v>43</v>
      </c>
      <c r="E83" s="270">
        <v>3</v>
      </c>
      <c r="F83" s="233">
        <v>16</v>
      </c>
      <c r="G83" s="194" t="str">
        <f>VLOOKUP(A83,'[3]1_プロファイルマスタ'!$A$3:$L$90,3,FALSE)</f>
        <v>担当者(判定権限あり)</v>
      </c>
      <c r="H83" s="194" t="str">
        <f>VLOOKUP(B83,'[3]10_実行権限マスタ'!$A$3:$C$219,3,FALSE)</f>
        <v>未判定照会</v>
      </c>
      <c r="I83" s="194" t="str">
        <f>VLOOKUP(E83,'[3]1_プロファイルマスタ'!$H$3:$L$90,3,FALSE)</f>
        <v>リスク管理部門（担当）</v>
      </c>
      <c r="J83" s="194" t="str">
        <f>VLOOKUP(F83,'[3]10_実行権限マスタ'!$F$3:$H$219,3,FALSE)</f>
        <v>ファイル処理状況照会</v>
      </c>
      <c r="K83" s="206" t="s">
        <v>208</v>
      </c>
      <c r="L83" s="207" t="s">
        <v>842</v>
      </c>
      <c r="M83" s="207" t="s">
        <v>206</v>
      </c>
      <c r="N83" s="207" t="str">
        <f t="shared" si="3"/>
        <v>3 , 16</v>
      </c>
      <c r="O83" s="208" t="s">
        <v>207</v>
      </c>
      <c r="Q83" s="209" t="b">
        <f t="shared" si="2"/>
        <v>0</v>
      </c>
      <c r="R83" s="209" t="b">
        <f t="shared" si="2"/>
        <v>0</v>
      </c>
      <c r="T83" s="200"/>
      <c r="U83" s="200"/>
    </row>
    <row r="84" spans="1:21">
      <c r="A84" s="269">
        <v>4</v>
      </c>
      <c r="B84" s="261">
        <v>12</v>
      </c>
      <c r="C84" s="205" t="s">
        <v>1077</v>
      </c>
      <c r="D84" s="205" t="s">
        <v>43</v>
      </c>
      <c r="E84" s="270">
        <v>3</v>
      </c>
      <c r="F84" s="233">
        <v>20</v>
      </c>
      <c r="G84" s="194" t="str">
        <f>VLOOKUP(A84,'[3]1_プロファイルマスタ'!$A$3:$L$90,3,FALSE)</f>
        <v>担当者(判定権限あり)</v>
      </c>
      <c r="H84" s="194" t="str">
        <f>VLOOKUP(B84,'[3]10_実行権限マスタ'!$A$3:$C$219,3,FALSE)</f>
        <v>未判定照会機密</v>
      </c>
      <c r="I84" s="194" t="str">
        <f>VLOOKUP(E84,'[3]1_プロファイルマスタ'!$H$3:$L$90,3,FALSE)</f>
        <v>リスク管理部門（担当）</v>
      </c>
      <c r="J84" s="194" t="str">
        <f>VLOOKUP(F84,'[3]10_実行権限マスタ'!$F$3:$H$219,3,FALSE)</f>
        <v>本人確認仕掛照会全拠点</v>
      </c>
      <c r="K84" s="206" t="s">
        <v>208</v>
      </c>
      <c r="L84" s="207" t="s">
        <v>842</v>
      </c>
      <c r="M84" s="207" t="s">
        <v>206</v>
      </c>
      <c r="N84" s="207" t="str">
        <f t="shared" si="3"/>
        <v>3 , 20</v>
      </c>
      <c r="O84" s="208" t="s">
        <v>207</v>
      </c>
      <c r="Q84" s="209" t="b">
        <f t="shared" si="2"/>
        <v>0</v>
      </c>
      <c r="R84" s="209" t="b">
        <f t="shared" si="2"/>
        <v>0</v>
      </c>
      <c r="T84" s="200"/>
      <c r="U84" s="200"/>
    </row>
    <row r="85" spans="1:21">
      <c r="A85" s="269">
        <v>4</v>
      </c>
      <c r="B85" s="261">
        <v>13</v>
      </c>
      <c r="C85" s="205" t="s">
        <v>1077</v>
      </c>
      <c r="D85" s="205" t="s">
        <v>43</v>
      </c>
      <c r="E85" s="270">
        <v>3</v>
      </c>
      <c r="F85" s="233">
        <v>21</v>
      </c>
      <c r="G85" s="194" t="str">
        <f>VLOOKUP(A85,'[3]1_プロファイルマスタ'!$A$3:$L$90,3,FALSE)</f>
        <v>担当者(判定権限あり)</v>
      </c>
      <c r="H85" s="194" t="str">
        <f>VLOOKUP(B85,'[3]10_実行権限マスタ'!$A$3:$C$219,3,FALSE)</f>
        <v>判定済照会</v>
      </c>
      <c r="I85" s="194" t="str">
        <f>VLOOKUP(E85,'[3]1_プロファイルマスタ'!$H$3:$L$90,3,FALSE)</f>
        <v>リスク管理部門（担当）</v>
      </c>
      <c r="J85" s="194" t="str">
        <f>VLOOKUP(F85,'[3]10_実行権限マスタ'!$F$3:$H$219,3,FALSE)</f>
        <v>未判定照会全拠点</v>
      </c>
      <c r="K85" s="206" t="s">
        <v>208</v>
      </c>
      <c r="L85" s="207" t="s">
        <v>842</v>
      </c>
      <c r="M85" s="207" t="s">
        <v>206</v>
      </c>
      <c r="N85" s="207" t="str">
        <f t="shared" si="3"/>
        <v>3 , 21</v>
      </c>
      <c r="O85" s="208" t="s">
        <v>207</v>
      </c>
      <c r="Q85" s="209" t="b">
        <f t="shared" si="2"/>
        <v>0</v>
      </c>
      <c r="R85" s="209" t="b">
        <f t="shared" si="2"/>
        <v>0</v>
      </c>
      <c r="T85" s="200"/>
      <c r="U85" s="200"/>
    </row>
    <row r="86" spans="1:21">
      <c r="A86" s="269">
        <v>4</v>
      </c>
      <c r="B86" s="261">
        <v>14</v>
      </c>
      <c r="C86" s="205" t="s">
        <v>1077</v>
      </c>
      <c r="D86" s="205" t="s">
        <v>43</v>
      </c>
      <c r="E86" s="270">
        <v>3</v>
      </c>
      <c r="F86" s="233">
        <v>22</v>
      </c>
      <c r="G86" s="194" t="str">
        <f>VLOOKUP(A86,'[3]1_プロファイルマスタ'!$A$3:$L$90,3,FALSE)</f>
        <v>担当者(判定権限あり)</v>
      </c>
      <c r="H86" s="194" t="str">
        <f>VLOOKUP(B86,'[3]10_実行権限マスタ'!$A$3:$C$219,3,FALSE)</f>
        <v>判定済照会機密</v>
      </c>
      <c r="I86" s="194" t="str">
        <f>VLOOKUP(E86,'[3]1_プロファイルマスタ'!$H$3:$L$90,3,FALSE)</f>
        <v>リスク管理部門（担当）</v>
      </c>
      <c r="J86" s="194" t="str">
        <f>VLOOKUP(F86,'[3]10_実行権限マスタ'!$F$3:$H$219,3,FALSE)</f>
        <v>判定済照会全拠点</v>
      </c>
      <c r="K86" s="206" t="s">
        <v>208</v>
      </c>
      <c r="L86" s="207" t="s">
        <v>842</v>
      </c>
      <c r="M86" s="207" t="s">
        <v>206</v>
      </c>
      <c r="N86" s="207" t="str">
        <f t="shared" si="3"/>
        <v>3 , 22</v>
      </c>
      <c r="O86" s="208" t="s">
        <v>207</v>
      </c>
      <c r="Q86" s="209" t="b">
        <f t="shared" si="2"/>
        <v>0</v>
      </c>
      <c r="R86" s="209" t="b">
        <f t="shared" si="2"/>
        <v>0</v>
      </c>
      <c r="T86" s="200"/>
      <c r="U86" s="200"/>
    </row>
    <row r="87" spans="1:21">
      <c r="A87" s="269">
        <v>4</v>
      </c>
      <c r="B87" s="261">
        <v>15</v>
      </c>
      <c r="C87" s="205" t="s">
        <v>1077</v>
      </c>
      <c r="D87" s="205" t="s">
        <v>43</v>
      </c>
      <c r="E87" s="270">
        <v>3</v>
      </c>
      <c r="F87" s="233">
        <v>23</v>
      </c>
      <c r="G87" s="194" t="str">
        <f>VLOOKUP(A87,'[3]1_プロファイルマスタ'!$A$3:$L$90,3,FALSE)</f>
        <v>担当者(判定権限あり)</v>
      </c>
      <c r="H87" s="194" t="str">
        <f>VLOOKUP(B87,'[3]10_実行権限マスタ'!$A$3:$C$219,3,FALSE)</f>
        <v>判定済照会再判定</v>
      </c>
      <c r="I87" s="194" t="str">
        <f>VLOOKUP(E87,'[3]1_プロファイルマスタ'!$H$3:$L$90,3,FALSE)</f>
        <v>リスク管理部門（担当）</v>
      </c>
      <c r="J87" s="194" t="str">
        <f>VLOOKUP(F87,'[3]10_実行権限マスタ'!$F$3:$H$219,3,FALSE)</f>
        <v>未判定照会（連動）</v>
      </c>
      <c r="K87" s="206" t="s">
        <v>208</v>
      </c>
      <c r="L87" s="207" t="s">
        <v>842</v>
      </c>
      <c r="M87" s="207" t="s">
        <v>206</v>
      </c>
      <c r="N87" s="207" t="str">
        <f t="shared" si="3"/>
        <v>3 , 23</v>
      </c>
      <c r="O87" s="208" t="s">
        <v>207</v>
      </c>
      <c r="Q87" s="209" t="b">
        <f t="shared" ref="Q87:R147" si="4">IF(E87="","",EXACT(E87,T87))</f>
        <v>0</v>
      </c>
      <c r="R87" s="209" t="b">
        <f t="shared" si="4"/>
        <v>0</v>
      </c>
      <c r="T87" s="200"/>
      <c r="U87" s="200"/>
    </row>
    <row r="88" spans="1:21">
      <c r="A88" s="269">
        <v>4</v>
      </c>
      <c r="B88" s="261">
        <v>23</v>
      </c>
      <c r="C88" s="205" t="s">
        <v>1077</v>
      </c>
      <c r="D88" s="205" t="s">
        <v>43</v>
      </c>
      <c r="E88" s="270">
        <v>3</v>
      </c>
      <c r="F88" s="233">
        <v>24</v>
      </c>
      <c r="G88" s="194" t="str">
        <f>VLOOKUP(A88,'[3]1_プロファイルマスタ'!$A$3:$L$90,3,FALSE)</f>
        <v>担当者(判定権限あり)</v>
      </c>
      <c r="H88" s="194" t="str">
        <f>VLOOKUP(B88,'[3]10_実行権限マスタ'!$A$3:$C$219,3,FALSE)</f>
        <v>未判定照会（連動）</v>
      </c>
      <c r="I88" s="194" t="str">
        <f>VLOOKUP(E88,'[3]1_プロファイルマスタ'!$H$3:$L$90,3,FALSE)</f>
        <v>リスク管理部門（担当）</v>
      </c>
      <c r="J88" s="194" t="str">
        <f>VLOOKUP(F88,'[3]10_実行権限マスタ'!$F$3:$H$219,3,FALSE)</f>
        <v>未判定照会（連動）機密</v>
      </c>
      <c r="K88" s="206" t="s">
        <v>208</v>
      </c>
      <c r="L88" s="207" t="s">
        <v>842</v>
      </c>
      <c r="M88" s="207" t="s">
        <v>206</v>
      </c>
      <c r="N88" s="207" t="str">
        <f t="shared" si="3"/>
        <v>3 , 24</v>
      </c>
      <c r="O88" s="208" t="s">
        <v>207</v>
      </c>
      <c r="Q88" s="209" t="b">
        <f t="shared" si="4"/>
        <v>0</v>
      </c>
      <c r="R88" s="209" t="b">
        <f t="shared" si="4"/>
        <v>0</v>
      </c>
      <c r="T88" s="200"/>
      <c r="U88" s="200"/>
    </row>
    <row r="89" spans="1:21">
      <c r="A89" s="269">
        <v>4</v>
      </c>
      <c r="B89" s="261">
        <v>24</v>
      </c>
      <c r="C89" s="205" t="s">
        <v>1077</v>
      </c>
      <c r="D89" s="205" t="s">
        <v>43</v>
      </c>
      <c r="E89" s="270">
        <v>3</v>
      </c>
      <c r="F89" s="233">
        <v>26</v>
      </c>
      <c r="G89" s="194" t="str">
        <f>VLOOKUP(A89,'[3]1_プロファイルマスタ'!$A$3:$L$90,3,FALSE)</f>
        <v>担当者(判定権限あり)</v>
      </c>
      <c r="H89" s="194" t="str">
        <f>VLOOKUP(B89,'[3]10_実行権限マスタ'!$A$3:$C$219,3,FALSE)</f>
        <v>未判定照会（連動）機密</v>
      </c>
      <c r="I89" s="194" t="str">
        <f>VLOOKUP(E89,'[3]1_プロファイルマスタ'!$H$3:$L$90,3,FALSE)</f>
        <v>リスク管理部門（担当）</v>
      </c>
      <c r="J89" s="194" t="str">
        <f>VLOOKUP(F89,'[3]10_実行権限マスタ'!$F$3:$H$219,3,FALSE)</f>
        <v>未判定照会（連動）全拠点</v>
      </c>
      <c r="K89" s="206" t="s">
        <v>208</v>
      </c>
      <c r="L89" s="207" t="s">
        <v>842</v>
      </c>
      <c r="M89" s="207" t="s">
        <v>206</v>
      </c>
      <c r="N89" s="207" t="str">
        <f t="shared" si="3"/>
        <v>3 , 26</v>
      </c>
      <c r="O89" s="208" t="s">
        <v>207</v>
      </c>
      <c r="Q89" s="209" t="b">
        <f t="shared" si="4"/>
        <v>0</v>
      </c>
      <c r="R89" s="209" t="b">
        <f t="shared" si="4"/>
        <v>0</v>
      </c>
      <c r="T89" s="200"/>
      <c r="U89" s="200"/>
    </row>
    <row r="90" spans="1:21">
      <c r="A90" s="269">
        <v>4</v>
      </c>
      <c r="B90" s="261">
        <v>27</v>
      </c>
      <c r="C90" s="205" t="s">
        <v>1077</v>
      </c>
      <c r="D90" s="205" t="s">
        <v>43</v>
      </c>
      <c r="E90" s="270">
        <v>3</v>
      </c>
      <c r="F90" s="233">
        <v>27</v>
      </c>
      <c r="G90" s="194" t="str">
        <f>VLOOKUP(A90,'[3]1_プロファイルマスタ'!$A$3:$L$90,3,FALSE)</f>
        <v>担当者(判定権限あり)</v>
      </c>
      <c r="H90" s="194" t="str">
        <f>VLOOKUP(B90,'[3]10_実行権限マスタ'!$A$3:$C$219,3,FALSE)</f>
        <v>判定済照会（連動）</v>
      </c>
      <c r="I90" s="194" t="str">
        <f>VLOOKUP(E90,'[3]1_プロファイルマスタ'!$H$3:$L$90,3,FALSE)</f>
        <v>リスク管理部門（担当）</v>
      </c>
      <c r="J90" s="194" t="str">
        <f>VLOOKUP(F90,'[3]10_実行権限マスタ'!$F$3:$H$219,3,FALSE)</f>
        <v>判定済照会（連動）</v>
      </c>
      <c r="K90" s="206" t="s">
        <v>208</v>
      </c>
      <c r="L90" s="207" t="s">
        <v>842</v>
      </c>
      <c r="M90" s="207" t="s">
        <v>206</v>
      </c>
      <c r="N90" s="207" t="str">
        <f t="shared" si="3"/>
        <v>3 , 27</v>
      </c>
      <c r="O90" s="208" t="s">
        <v>207</v>
      </c>
      <c r="Q90" s="209" t="b">
        <f t="shared" si="4"/>
        <v>0</v>
      </c>
      <c r="R90" s="209" t="b">
        <f t="shared" si="4"/>
        <v>0</v>
      </c>
      <c r="T90" s="200"/>
      <c r="U90" s="200"/>
    </row>
    <row r="91" spans="1:21">
      <c r="A91" s="269">
        <v>4</v>
      </c>
      <c r="B91" s="261">
        <v>28</v>
      </c>
      <c r="C91" s="205" t="s">
        <v>1077</v>
      </c>
      <c r="D91" s="205" t="s">
        <v>43</v>
      </c>
      <c r="E91" s="270">
        <v>3</v>
      </c>
      <c r="F91" s="233">
        <v>28</v>
      </c>
      <c r="G91" s="194" t="str">
        <f>VLOOKUP(A91,'[3]1_プロファイルマスタ'!$A$3:$L$90,3,FALSE)</f>
        <v>担当者(判定権限あり)</v>
      </c>
      <c r="H91" s="194" t="str">
        <f>VLOOKUP(B91,'[3]10_実行権限マスタ'!$A$3:$C$219,3,FALSE)</f>
        <v>判定済照会（連動）機密</v>
      </c>
      <c r="I91" s="194" t="str">
        <f>VLOOKUP(E91,'[3]1_プロファイルマスタ'!$H$3:$L$90,3,FALSE)</f>
        <v>リスク管理部門（担当）</v>
      </c>
      <c r="J91" s="194" t="str">
        <f>VLOOKUP(F91,'[3]10_実行権限マスタ'!$F$3:$H$219,3,FALSE)</f>
        <v>判定済照会（連動）機密</v>
      </c>
      <c r="K91" s="206" t="s">
        <v>208</v>
      </c>
      <c r="L91" s="207" t="s">
        <v>842</v>
      </c>
      <c r="M91" s="207" t="s">
        <v>206</v>
      </c>
      <c r="N91" s="207" t="str">
        <f t="shared" si="3"/>
        <v>3 , 28</v>
      </c>
      <c r="O91" s="208" t="s">
        <v>207</v>
      </c>
      <c r="Q91" s="209" t="b">
        <f t="shared" si="4"/>
        <v>0</v>
      </c>
      <c r="R91" s="209" t="b">
        <f t="shared" si="4"/>
        <v>0</v>
      </c>
      <c r="T91" s="200"/>
      <c r="U91" s="200"/>
    </row>
    <row r="92" spans="1:21">
      <c r="A92" s="269">
        <v>4</v>
      </c>
      <c r="B92" s="261">
        <v>29</v>
      </c>
      <c r="C92" s="205" t="s">
        <v>1077</v>
      </c>
      <c r="D92" s="205" t="s">
        <v>43</v>
      </c>
      <c r="E92" s="270">
        <v>3</v>
      </c>
      <c r="F92" s="233">
        <v>29</v>
      </c>
      <c r="G92" s="194" t="str">
        <f>VLOOKUP(A92,'[3]1_プロファイルマスタ'!$A$3:$L$90,3,FALSE)</f>
        <v>担当者(判定権限あり)</v>
      </c>
      <c r="H92" s="194" t="str">
        <f>VLOOKUP(B92,'[3]10_実行権限マスタ'!$A$3:$C$219,3,FALSE)</f>
        <v>判定済照会（連動）再判定</v>
      </c>
      <c r="I92" s="194" t="str">
        <f>VLOOKUP(E92,'[3]1_プロファイルマスタ'!$H$3:$L$90,3,FALSE)</f>
        <v>リスク管理部門（担当）</v>
      </c>
      <c r="J92" s="194" t="str">
        <f>VLOOKUP(F92,'[3]10_実行権限マスタ'!$F$3:$H$219,3,FALSE)</f>
        <v>判定済照会（連動）再判定</v>
      </c>
      <c r="K92" s="206" t="s">
        <v>208</v>
      </c>
      <c r="L92" s="207" t="s">
        <v>842</v>
      </c>
      <c r="M92" s="207" t="s">
        <v>206</v>
      </c>
      <c r="N92" s="207" t="str">
        <f t="shared" si="3"/>
        <v>3 , 29</v>
      </c>
      <c r="O92" s="208" t="s">
        <v>207</v>
      </c>
      <c r="Q92" s="209" t="b">
        <f t="shared" si="4"/>
        <v>0</v>
      </c>
      <c r="R92" s="209" t="b">
        <f t="shared" si="4"/>
        <v>0</v>
      </c>
      <c r="T92" s="200"/>
      <c r="U92" s="200"/>
    </row>
    <row r="93" spans="1:21" s="276" customFormat="1">
      <c r="A93" s="269">
        <v>4</v>
      </c>
      <c r="B93" s="261">
        <v>31</v>
      </c>
      <c r="C93" s="205" t="s">
        <v>1077</v>
      </c>
      <c r="D93" s="205" t="s">
        <v>43</v>
      </c>
      <c r="E93" s="270">
        <v>3</v>
      </c>
      <c r="F93" s="233">
        <v>30</v>
      </c>
      <c r="G93" s="194" t="str">
        <f>VLOOKUP(A93,'[3]1_プロファイルマスタ'!$A$3:$L$90,3,FALSE)</f>
        <v>担当者(判定権限あり)</v>
      </c>
      <c r="H93" s="194" t="str">
        <f>VLOOKUP(B93,'[3]10_実行権限マスタ'!$A$3:$C$219,3,FALSE)</f>
        <v>本人確認仕掛照会CSV出力制限</v>
      </c>
      <c r="I93" s="194" t="str">
        <f>VLOOKUP(E93,'[3]1_プロファイルマスタ'!$H$3:$L$90,3,FALSE)</f>
        <v>リスク管理部門（担当）</v>
      </c>
      <c r="J93" s="194" t="str">
        <f>VLOOKUP(F93,'[3]10_実行権限マスタ'!$F$3:$H$219,3,FALSE)</f>
        <v>判定済照会（連動）全拠点</v>
      </c>
      <c r="K93" s="271" t="s">
        <v>208</v>
      </c>
      <c r="L93" s="274" t="s">
        <v>842</v>
      </c>
      <c r="M93" s="274" t="s">
        <v>206</v>
      </c>
      <c r="N93" s="274" t="str">
        <f t="shared" si="3"/>
        <v>3 , 30</v>
      </c>
      <c r="O93" s="275" t="s">
        <v>207</v>
      </c>
      <c r="Q93" s="277" t="b">
        <f t="shared" si="4"/>
        <v>0</v>
      </c>
      <c r="R93" s="277" t="b">
        <f t="shared" si="4"/>
        <v>0</v>
      </c>
      <c r="T93" s="278"/>
      <c r="U93" s="278"/>
    </row>
    <row r="94" spans="1:21">
      <c r="A94" s="269">
        <v>4</v>
      </c>
      <c r="B94" s="261">
        <v>32</v>
      </c>
      <c r="C94" s="205" t="s">
        <v>1077</v>
      </c>
      <c r="D94" s="205" t="s">
        <v>43</v>
      </c>
      <c r="E94" s="270">
        <v>3</v>
      </c>
      <c r="F94" s="233">
        <v>48</v>
      </c>
      <c r="G94" s="194" t="str">
        <f>VLOOKUP(A94,'[3]1_プロファイルマスタ'!$A$3:$L$90,3,FALSE)</f>
        <v>担当者(判定権限あり)</v>
      </c>
      <c r="H94" s="194" t="str">
        <f>VLOOKUP(B94,'[3]10_実行権限マスタ'!$A$3:$C$219,3,FALSE)</f>
        <v>判定履歴照会ファイル出力制限</v>
      </c>
      <c r="I94" s="194" t="str">
        <f>VLOOKUP(E94,'[3]1_プロファイルマスタ'!$H$3:$L$90,3,FALSE)</f>
        <v>リスク管理部門（担当）</v>
      </c>
      <c r="J94" s="194" t="str">
        <f>VLOOKUP(F94,'[3]10_実行権限マスタ'!$F$3:$H$219,3,FALSE)</f>
        <v>検索対象者一覧データ アップロード</v>
      </c>
      <c r="K94" s="206" t="s">
        <v>208</v>
      </c>
      <c r="L94" s="207" t="s">
        <v>842</v>
      </c>
      <c r="M94" s="207" t="s">
        <v>206</v>
      </c>
      <c r="N94" s="207" t="str">
        <f t="shared" si="3"/>
        <v>3 , 48</v>
      </c>
      <c r="O94" s="208" t="s">
        <v>207</v>
      </c>
      <c r="Q94" s="209" t="b">
        <f t="shared" si="4"/>
        <v>0</v>
      </c>
      <c r="R94" s="209" t="b">
        <f t="shared" si="4"/>
        <v>0</v>
      </c>
      <c r="T94" s="200"/>
      <c r="U94" s="200"/>
    </row>
    <row r="95" spans="1:21">
      <c r="A95" s="269">
        <v>4</v>
      </c>
      <c r="B95" s="261">
        <v>33</v>
      </c>
      <c r="C95" s="205" t="s">
        <v>1077</v>
      </c>
      <c r="D95" s="205" t="s">
        <v>43</v>
      </c>
      <c r="E95" s="270">
        <v>3</v>
      </c>
      <c r="F95" s="233">
        <v>49</v>
      </c>
      <c r="G95" s="194" t="str">
        <f>VLOOKUP(A95,'[3]1_プロファイルマスタ'!$A$3:$L$90,3,FALSE)</f>
        <v>担当者(判定権限あり)</v>
      </c>
      <c r="H95" s="194" t="str">
        <f>VLOOKUP(B95,'[3]10_実行権限マスタ'!$A$3:$C$219,3,FALSE)</f>
        <v>判定履歴照会CSV出力制限</v>
      </c>
      <c r="I95" s="194" t="str">
        <f>VLOOKUP(E95,'[3]1_プロファイルマスタ'!$H$3:$L$90,3,FALSE)</f>
        <v>リスク管理部門（担当）</v>
      </c>
      <c r="J95" s="194" t="str">
        <f>VLOOKUP(F95,'[3]10_実行権限マスタ'!$F$3:$H$219,3,FALSE)</f>
        <v>登録済リスト参照</v>
      </c>
      <c r="K95" s="206" t="s">
        <v>208</v>
      </c>
      <c r="L95" s="207" t="s">
        <v>842</v>
      </c>
      <c r="M95" s="207" t="s">
        <v>206</v>
      </c>
      <c r="N95" s="207" t="str">
        <f t="shared" si="3"/>
        <v>3 , 49</v>
      </c>
      <c r="O95" s="208" t="s">
        <v>207</v>
      </c>
      <c r="Q95" s="209" t="b">
        <f t="shared" si="4"/>
        <v>0</v>
      </c>
      <c r="R95" s="209" t="b">
        <f t="shared" si="4"/>
        <v>0</v>
      </c>
      <c r="T95" s="200"/>
      <c r="U95" s="200"/>
    </row>
    <row r="96" spans="1:21">
      <c r="A96" s="269">
        <v>4</v>
      </c>
      <c r="B96" s="261">
        <v>34</v>
      </c>
      <c r="C96" s="205" t="s">
        <v>1077</v>
      </c>
      <c r="D96" s="205" t="s">
        <v>43</v>
      </c>
      <c r="E96" s="270">
        <v>3</v>
      </c>
      <c r="F96" s="233">
        <v>51</v>
      </c>
      <c r="G96" s="194" t="str">
        <f>VLOOKUP(A96,'[3]1_プロファイルマスタ'!$A$3:$L$90,3,FALSE)</f>
        <v>担当者(判定権限あり)</v>
      </c>
      <c r="H96" s="194" t="str">
        <f>VLOOKUP(B96,'[3]10_実行権限マスタ'!$A$3:$C$219,3,FALSE)</f>
        <v>未判定照会CSV出力制限</v>
      </c>
      <c r="I96" s="194" t="str">
        <f>VLOOKUP(E96,'[3]1_プロファイルマスタ'!$H$3:$L$90,3,FALSE)</f>
        <v>リスク管理部門（担当）</v>
      </c>
      <c r="J96" s="194" t="str">
        <f>VLOOKUP(F96,'[3]10_実行権限マスタ'!$F$3:$H$219,3,FALSE)</f>
        <v>リストアップロード</v>
      </c>
      <c r="K96" s="206" t="s">
        <v>208</v>
      </c>
      <c r="L96" s="207" t="s">
        <v>842</v>
      </c>
      <c r="M96" s="207" t="s">
        <v>206</v>
      </c>
      <c r="N96" s="207" t="str">
        <f t="shared" si="3"/>
        <v>3 , 51</v>
      </c>
      <c r="O96" s="208" t="s">
        <v>207</v>
      </c>
      <c r="Q96" s="209" t="b">
        <f t="shared" si="4"/>
        <v>0</v>
      </c>
      <c r="R96" s="209" t="b">
        <f t="shared" si="4"/>
        <v>0</v>
      </c>
      <c r="T96" s="200"/>
      <c r="U96" s="200"/>
    </row>
    <row r="97" spans="1:21">
      <c r="A97" s="269">
        <v>4</v>
      </c>
      <c r="B97" s="261">
        <v>35</v>
      </c>
      <c r="C97" s="205" t="s">
        <v>1077</v>
      </c>
      <c r="D97" s="205" t="s">
        <v>43</v>
      </c>
      <c r="E97" s="270">
        <v>3</v>
      </c>
      <c r="F97" s="233">
        <v>52</v>
      </c>
      <c r="G97" s="194" t="str">
        <f>VLOOKUP(A97,'[3]1_プロファイルマスタ'!$A$3:$L$90,3,FALSE)</f>
        <v>担当者(判定権限あり)</v>
      </c>
      <c r="H97" s="194" t="str">
        <f>VLOOKUP(B97,'[3]10_実行権限マスタ'!$A$3:$C$219,3,FALSE)</f>
        <v>判定済照会ファイル出力制限</v>
      </c>
      <c r="I97" s="194" t="str">
        <f>VLOOKUP(E97,'[3]1_プロファイルマスタ'!$H$3:$L$90,3,FALSE)</f>
        <v>リスク管理部門（担当）</v>
      </c>
      <c r="J97" s="194" t="str">
        <f>VLOOKUP(F97,'[3]10_実行権限マスタ'!$F$3:$H$219,3,FALSE)</f>
        <v>ホワイトリスト登録</v>
      </c>
      <c r="K97" s="206" t="s">
        <v>208</v>
      </c>
      <c r="L97" s="207" t="s">
        <v>842</v>
      </c>
      <c r="M97" s="207" t="s">
        <v>206</v>
      </c>
      <c r="N97" s="207" t="str">
        <f t="shared" si="3"/>
        <v>3 , 52</v>
      </c>
      <c r="O97" s="208" t="s">
        <v>207</v>
      </c>
      <c r="Q97" s="209" t="b">
        <f t="shared" si="4"/>
        <v>0</v>
      </c>
      <c r="R97" s="209" t="b">
        <f t="shared" si="4"/>
        <v>0</v>
      </c>
      <c r="T97" s="200"/>
      <c r="U97" s="200"/>
    </row>
    <row r="98" spans="1:21">
      <c r="A98" s="269">
        <v>4</v>
      </c>
      <c r="B98" s="261">
        <v>36</v>
      </c>
      <c r="C98" s="205" t="s">
        <v>1077</v>
      </c>
      <c r="D98" s="205" t="s">
        <v>43</v>
      </c>
      <c r="E98" s="270">
        <v>3</v>
      </c>
      <c r="F98" s="233">
        <v>501</v>
      </c>
      <c r="G98" s="194" t="str">
        <f>VLOOKUP(A98,'[3]1_プロファイルマスタ'!$A$3:$L$90,3,FALSE)</f>
        <v>担当者(判定権限あり)</v>
      </c>
      <c r="H98" s="194" t="str">
        <f>VLOOKUP(B98,'[3]10_実行権限マスタ'!$A$3:$C$219,3,FALSE)</f>
        <v>判定済照会CSV出力制限</v>
      </c>
      <c r="I98" s="194" t="str">
        <f>VLOOKUP(E98,'[3]1_プロファイルマスタ'!$H$3:$L$90,3,FALSE)</f>
        <v>リスク管理部門（担当）</v>
      </c>
      <c r="J98" s="194" t="str">
        <f>VLOOKUP(F98,'[3]10_実行権限マスタ'!$F$3:$H$219,3,FALSE)</f>
        <v>全量CIFファイル</v>
      </c>
      <c r="K98" s="206" t="s">
        <v>208</v>
      </c>
      <c r="L98" s="207" t="s">
        <v>842</v>
      </c>
      <c r="M98" s="207" t="s">
        <v>206</v>
      </c>
      <c r="N98" s="207" t="str">
        <f t="shared" si="3"/>
        <v>3 , 501</v>
      </c>
      <c r="O98" s="208" t="s">
        <v>207</v>
      </c>
      <c r="Q98" s="209" t="b">
        <f t="shared" si="4"/>
        <v>0</v>
      </c>
      <c r="R98" s="209" t="b">
        <f t="shared" si="4"/>
        <v>0</v>
      </c>
      <c r="T98" s="200"/>
      <c r="U98" s="200"/>
    </row>
    <row r="99" spans="1:21">
      <c r="A99" s="269">
        <v>4</v>
      </c>
      <c r="B99" s="261">
        <v>37</v>
      </c>
      <c r="C99" s="205" t="s">
        <v>1077</v>
      </c>
      <c r="D99" s="205" t="s">
        <v>43</v>
      </c>
      <c r="E99" s="270">
        <v>3</v>
      </c>
      <c r="F99" s="233">
        <v>502</v>
      </c>
      <c r="G99" s="194" t="str">
        <f>VLOOKUP(A99,'[3]1_プロファイルマスタ'!$A$3:$L$90,3,FALSE)</f>
        <v>担当者(判定権限あり)</v>
      </c>
      <c r="H99" s="194" t="str">
        <f>VLOOKUP(B99,'[3]10_実行権限マスタ'!$A$3:$C$219,3,FALSE)</f>
        <v>未判定照会（連動）CSV出力制限</v>
      </c>
      <c r="I99" s="194" t="str">
        <f>VLOOKUP(E99,'[3]1_プロファイルマスタ'!$H$3:$L$90,3,FALSE)</f>
        <v>リスク管理部門（担当）</v>
      </c>
      <c r="J99" s="194" t="str">
        <f>VLOOKUP(F99,'[3]10_実行権限マスタ'!$F$3:$H$219,3,FALSE)</f>
        <v>全量CIFファイル</v>
      </c>
      <c r="K99" s="206" t="s">
        <v>208</v>
      </c>
      <c r="L99" s="207" t="s">
        <v>842</v>
      </c>
      <c r="M99" s="207" t="s">
        <v>206</v>
      </c>
      <c r="N99" s="207" t="str">
        <f t="shared" si="3"/>
        <v>3 , 502</v>
      </c>
      <c r="O99" s="208" t="s">
        <v>207</v>
      </c>
      <c r="Q99" s="209" t="b">
        <f t="shared" si="4"/>
        <v>0</v>
      </c>
      <c r="R99" s="209" t="b">
        <f t="shared" si="4"/>
        <v>0</v>
      </c>
      <c r="T99" s="200"/>
      <c r="U99" s="200"/>
    </row>
    <row r="100" spans="1:21">
      <c r="A100" s="269">
        <v>4</v>
      </c>
      <c r="B100" s="261">
        <v>38</v>
      </c>
      <c r="C100" s="205" t="s">
        <v>1077</v>
      </c>
      <c r="D100" s="205" t="s">
        <v>43</v>
      </c>
      <c r="E100" s="270">
        <v>3</v>
      </c>
      <c r="F100" s="233">
        <v>511</v>
      </c>
      <c r="G100" s="194" t="str">
        <f>VLOOKUP(A100,'[3]1_プロファイルマスタ'!$A$3:$L$90,3,FALSE)</f>
        <v>担当者(判定権限あり)</v>
      </c>
      <c r="H100" s="194" t="str">
        <f>VLOOKUP(B100,'[3]10_実行権限マスタ'!$A$3:$C$219,3,FALSE)</f>
        <v>判定済照会（連動）ファイル出力制限</v>
      </c>
      <c r="I100" s="194" t="str">
        <f>VLOOKUP(E100,'[3]1_プロファイルマスタ'!$H$3:$L$90,3,FALSE)</f>
        <v>リスク管理部門（担当）</v>
      </c>
      <c r="J100" s="194" t="str">
        <f>VLOOKUP(F100,'[3]10_実行権限マスタ'!$F$3:$H$219,3,FALSE)</f>
        <v>差分CIFファイル</v>
      </c>
      <c r="K100" s="206" t="s">
        <v>208</v>
      </c>
      <c r="L100" s="207" t="s">
        <v>842</v>
      </c>
      <c r="M100" s="207" t="s">
        <v>206</v>
      </c>
      <c r="N100" s="207" t="str">
        <f t="shared" si="3"/>
        <v>3 , 511</v>
      </c>
      <c r="O100" s="208" t="s">
        <v>207</v>
      </c>
      <c r="Q100" s="209" t="b">
        <f t="shared" si="4"/>
        <v>0</v>
      </c>
      <c r="R100" s="209" t="b">
        <f t="shared" si="4"/>
        <v>0</v>
      </c>
      <c r="T100" s="200"/>
      <c r="U100" s="200"/>
    </row>
    <row r="101" spans="1:21">
      <c r="A101" s="269">
        <v>4</v>
      </c>
      <c r="B101" s="261">
        <v>39</v>
      </c>
      <c r="C101" s="205" t="s">
        <v>1077</v>
      </c>
      <c r="D101" s="205" t="s">
        <v>43</v>
      </c>
      <c r="E101" s="270">
        <v>3</v>
      </c>
      <c r="F101" s="233">
        <v>512</v>
      </c>
      <c r="G101" s="194" t="str">
        <f>VLOOKUP(A101,'[3]1_プロファイルマスタ'!$A$3:$L$90,3,FALSE)</f>
        <v>担当者(判定権限あり)</v>
      </c>
      <c r="H101" s="194" t="str">
        <f>VLOOKUP(B101,'[3]10_実行権限マスタ'!$A$3:$C$219,3,FALSE)</f>
        <v>判定済照会（連動）CSV出力制限</v>
      </c>
      <c r="I101" s="194" t="str">
        <f>VLOOKUP(E101,'[3]1_プロファイルマスタ'!$H$3:$L$90,3,FALSE)</f>
        <v>リスク管理部門（担当）</v>
      </c>
      <c r="J101" s="194" t="str">
        <f>VLOOKUP(F101,'[3]10_実行権限マスタ'!$F$3:$H$219,3,FALSE)</f>
        <v>差分CIFファイル</v>
      </c>
      <c r="K101" s="206" t="s">
        <v>208</v>
      </c>
      <c r="L101" s="207" t="s">
        <v>842</v>
      </c>
      <c r="M101" s="207" t="s">
        <v>206</v>
      </c>
      <c r="N101" s="207" t="str">
        <f t="shared" si="3"/>
        <v>3 , 512</v>
      </c>
      <c r="O101" s="208" t="s">
        <v>207</v>
      </c>
      <c r="Q101" s="209" t="b">
        <f t="shared" si="4"/>
        <v>0</v>
      </c>
      <c r="R101" s="209" t="b">
        <f t="shared" si="4"/>
        <v>0</v>
      </c>
      <c r="T101" s="200"/>
      <c r="U101" s="200"/>
    </row>
    <row r="102" spans="1:21">
      <c r="A102" s="269">
        <v>4</v>
      </c>
      <c r="B102" s="261">
        <v>41</v>
      </c>
      <c r="C102" s="205" t="s">
        <v>1077</v>
      </c>
      <c r="D102" s="205" t="s">
        <v>43</v>
      </c>
      <c r="E102" s="270">
        <v>3</v>
      </c>
      <c r="F102" s="233">
        <v>521</v>
      </c>
      <c r="G102" s="194" t="str">
        <f>VLOOKUP(A102,'[3]1_プロファイルマスタ'!$A$3:$L$90,3,FALSE)</f>
        <v>担当者(判定権限あり)</v>
      </c>
      <c r="H102" s="194" t="str">
        <f>VLOOKUP(B102,'[3]10_実行権限マスタ'!$A$3:$C$219,3,FALSE)</f>
        <v>URL連携フィルタリング</v>
      </c>
      <c r="I102" s="194" t="str">
        <f>VLOOKUP(E102,'[3]1_プロファイルマスタ'!$H$3:$L$90,3,FALSE)</f>
        <v>リスク管理部門（担当）</v>
      </c>
      <c r="J102" s="194" t="str">
        <f>VLOOKUP(F102,'[3]10_実行権限マスタ'!$F$3:$H$219,3,FALSE)</f>
        <v>一括フィルタリング①</v>
      </c>
      <c r="K102" s="206" t="s">
        <v>208</v>
      </c>
      <c r="L102" s="207" t="s">
        <v>842</v>
      </c>
      <c r="M102" s="207" t="s">
        <v>206</v>
      </c>
      <c r="N102" s="207" t="str">
        <f t="shared" si="3"/>
        <v>3 , 521</v>
      </c>
      <c r="O102" s="208" t="s">
        <v>207</v>
      </c>
      <c r="Q102" s="209" t="b">
        <f t="shared" si="4"/>
        <v>0</v>
      </c>
      <c r="R102" s="209" t="b">
        <f t="shared" si="4"/>
        <v>0</v>
      </c>
      <c r="T102" s="200"/>
      <c r="U102" s="200"/>
    </row>
    <row r="103" spans="1:21">
      <c r="A103" s="269">
        <v>4</v>
      </c>
      <c r="B103" s="261">
        <v>48</v>
      </c>
      <c r="C103" s="205" t="s">
        <v>1077</v>
      </c>
      <c r="D103" s="205" t="s">
        <v>43</v>
      </c>
      <c r="E103" s="270">
        <v>3</v>
      </c>
      <c r="F103" s="233">
        <v>522</v>
      </c>
      <c r="G103" s="194" t="str">
        <f>VLOOKUP(A103,'[3]1_プロファイルマスタ'!$A$3:$L$90,3,FALSE)</f>
        <v>担当者(判定権限あり)</v>
      </c>
      <c r="H103" s="194" t="str">
        <f>VLOOKUP(B103,'[3]10_実行権限マスタ'!$A$3:$C$219,3,FALSE)</f>
        <v>検索対象者一覧データ アップロード</v>
      </c>
      <c r="I103" s="194" t="str">
        <f>VLOOKUP(E103,'[3]1_プロファイルマスタ'!$H$3:$L$90,3,FALSE)</f>
        <v>リスク管理部門（担当）</v>
      </c>
      <c r="J103" s="194" t="str">
        <f>VLOOKUP(F103,'[3]10_実行権限マスタ'!$F$3:$H$219,3,FALSE)</f>
        <v>一括フィルタリング①</v>
      </c>
      <c r="K103" s="206" t="s">
        <v>208</v>
      </c>
      <c r="L103" s="207" t="s">
        <v>842</v>
      </c>
      <c r="M103" s="207" t="s">
        <v>206</v>
      </c>
      <c r="N103" s="207" t="str">
        <f t="shared" si="3"/>
        <v>3 , 522</v>
      </c>
      <c r="O103" s="208" t="s">
        <v>207</v>
      </c>
      <c r="Q103" s="209" t="b">
        <f t="shared" si="4"/>
        <v>0</v>
      </c>
      <c r="R103" s="209" t="b">
        <f t="shared" si="4"/>
        <v>0</v>
      </c>
      <c r="T103" s="200"/>
      <c r="U103" s="200"/>
    </row>
    <row r="104" spans="1:21">
      <c r="A104" s="269">
        <v>4</v>
      </c>
      <c r="B104" s="261">
        <v>501</v>
      </c>
      <c r="C104" s="205" t="s">
        <v>1077</v>
      </c>
      <c r="D104" s="205" t="s">
        <v>43</v>
      </c>
      <c r="E104" s="270">
        <v>3</v>
      </c>
      <c r="F104" s="233">
        <v>523</v>
      </c>
      <c r="G104" s="194" t="str">
        <f>VLOOKUP(A104,'[3]1_プロファイルマスタ'!$A$3:$L$90,3,FALSE)</f>
        <v>担当者(判定権限あり)</v>
      </c>
      <c r="H104" s="194" t="str">
        <f>VLOOKUP(B104,'[3]10_実行権限マスタ'!$A$3:$C$219,3,FALSE)</f>
        <v>全量CIFファイル</v>
      </c>
      <c r="I104" s="194" t="str">
        <f>VLOOKUP(E104,'[3]1_プロファイルマスタ'!$H$3:$L$90,3,FALSE)</f>
        <v>リスク管理部門（担当）</v>
      </c>
      <c r="J104" s="194" t="str">
        <f>VLOOKUP(F104,'[3]10_実行権限マスタ'!$F$3:$H$219,3,FALSE)</f>
        <v>一括フィルタリング①</v>
      </c>
      <c r="K104" s="206" t="s">
        <v>208</v>
      </c>
      <c r="L104" s="207" t="s">
        <v>842</v>
      </c>
      <c r="M104" s="207" t="s">
        <v>206</v>
      </c>
      <c r="N104" s="207" t="str">
        <f t="shared" ref="N104:N179" si="5">E104&amp;" , "&amp;F104</f>
        <v>3 , 523</v>
      </c>
      <c r="O104" s="208" t="s">
        <v>207</v>
      </c>
      <c r="Q104" s="209" t="b">
        <f t="shared" si="4"/>
        <v>0</v>
      </c>
      <c r="R104" s="209" t="b">
        <f t="shared" si="4"/>
        <v>0</v>
      </c>
      <c r="T104" s="200"/>
      <c r="U104" s="200"/>
    </row>
    <row r="105" spans="1:21">
      <c r="A105" s="269">
        <v>4</v>
      </c>
      <c r="B105" s="261">
        <v>502</v>
      </c>
      <c r="C105" s="205" t="s">
        <v>1077</v>
      </c>
      <c r="D105" s="205" t="s">
        <v>43</v>
      </c>
      <c r="E105" s="270">
        <v>3</v>
      </c>
      <c r="F105" s="233">
        <v>524</v>
      </c>
      <c r="G105" s="194" t="str">
        <f>VLOOKUP(A105,'[3]1_プロファイルマスタ'!$A$3:$L$90,3,FALSE)</f>
        <v>担当者(判定権限あり)</v>
      </c>
      <c r="H105" s="194" t="str">
        <f>VLOOKUP(B105,'[3]10_実行権限マスタ'!$A$3:$C$219,3,FALSE)</f>
        <v>全量CIFファイル</v>
      </c>
      <c r="I105" s="194" t="str">
        <f>VLOOKUP(E105,'[3]1_プロファイルマスタ'!$H$3:$L$90,3,FALSE)</f>
        <v>リスク管理部門（担当）</v>
      </c>
      <c r="J105" s="194" t="str">
        <f>VLOOKUP(F105,'[3]10_実行権限マスタ'!$F$3:$H$219,3,FALSE)</f>
        <v>一括フィルタリング②</v>
      </c>
      <c r="K105" s="206" t="s">
        <v>208</v>
      </c>
      <c r="L105" s="207" t="s">
        <v>842</v>
      </c>
      <c r="M105" s="207" t="s">
        <v>206</v>
      </c>
      <c r="N105" s="207" t="str">
        <f t="shared" si="5"/>
        <v>3 , 524</v>
      </c>
      <c r="O105" s="208" t="s">
        <v>207</v>
      </c>
      <c r="Q105" s="209" t="b">
        <f t="shared" si="4"/>
        <v>0</v>
      </c>
      <c r="R105" s="209" t="b">
        <f t="shared" si="4"/>
        <v>0</v>
      </c>
      <c r="T105" s="200"/>
      <c r="U105" s="200"/>
    </row>
    <row r="106" spans="1:21">
      <c r="A106" s="269">
        <v>4</v>
      </c>
      <c r="B106" s="261">
        <v>511</v>
      </c>
      <c r="C106" s="205" t="s">
        <v>1077</v>
      </c>
      <c r="D106" s="205" t="s">
        <v>43</v>
      </c>
      <c r="E106" s="270">
        <v>3</v>
      </c>
      <c r="F106" s="233">
        <v>525</v>
      </c>
      <c r="G106" s="194" t="str">
        <f>VLOOKUP(A106,'[3]1_プロファイルマスタ'!$A$3:$L$90,3,FALSE)</f>
        <v>担当者(判定権限あり)</v>
      </c>
      <c r="H106" s="194" t="str">
        <f>VLOOKUP(B106,'[3]10_実行権限マスタ'!$A$3:$C$219,3,FALSE)</f>
        <v>差分CIFファイル</v>
      </c>
      <c r="I106" s="194" t="str">
        <f>VLOOKUP(E106,'[3]1_プロファイルマスタ'!$H$3:$L$90,3,FALSE)</f>
        <v>リスク管理部門（担当）</v>
      </c>
      <c r="J106" s="194" t="str">
        <f>VLOOKUP(F106,'[3]10_実行権限マスタ'!$F$3:$H$219,3,FALSE)</f>
        <v>一括フィルタリング②</v>
      </c>
      <c r="K106" s="206" t="s">
        <v>208</v>
      </c>
      <c r="L106" s="207" t="s">
        <v>842</v>
      </c>
      <c r="M106" s="207" t="s">
        <v>206</v>
      </c>
      <c r="N106" s="207" t="str">
        <f t="shared" si="5"/>
        <v>3 , 525</v>
      </c>
      <c r="O106" s="208" t="s">
        <v>207</v>
      </c>
      <c r="Q106" s="209" t="b">
        <f t="shared" si="4"/>
        <v>0</v>
      </c>
      <c r="R106" s="209" t="b">
        <f t="shared" si="4"/>
        <v>0</v>
      </c>
      <c r="T106" s="200"/>
      <c r="U106" s="200"/>
    </row>
    <row r="107" spans="1:21">
      <c r="A107" s="269">
        <v>4</v>
      </c>
      <c r="B107" s="261">
        <v>512</v>
      </c>
      <c r="C107" s="205" t="s">
        <v>1077</v>
      </c>
      <c r="D107" s="205" t="s">
        <v>43</v>
      </c>
      <c r="E107" s="270">
        <v>3</v>
      </c>
      <c r="F107" s="233">
        <v>526</v>
      </c>
      <c r="G107" s="194" t="str">
        <f>VLOOKUP(A107,'[3]1_プロファイルマスタ'!$A$3:$L$90,3,FALSE)</f>
        <v>担当者(判定権限あり)</v>
      </c>
      <c r="H107" s="194" t="str">
        <f>VLOOKUP(B107,'[3]10_実行権限マスタ'!$A$3:$C$219,3,FALSE)</f>
        <v>差分CIFファイル</v>
      </c>
      <c r="I107" s="194" t="str">
        <f>VLOOKUP(E107,'[3]1_プロファイルマスタ'!$H$3:$L$90,3,FALSE)</f>
        <v>リスク管理部門（担当）</v>
      </c>
      <c r="J107" s="194" t="str">
        <f>VLOOKUP(F107,'[3]10_実行権限マスタ'!$F$3:$H$219,3,FALSE)</f>
        <v>一括フィルタリング②</v>
      </c>
      <c r="K107" s="206" t="s">
        <v>208</v>
      </c>
      <c r="L107" s="207" t="s">
        <v>842</v>
      </c>
      <c r="M107" s="207" t="s">
        <v>206</v>
      </c>
      <c r="N107" s="207" t="str">
        <f t="shared" si="5"/>
        <v>3 , 526</v>
      </c>
      <c r="O107" s="208" t="s">
        <v>207</v>
      </c>
      <c r="Q107" s="209" t="b">
        <f t="shared" si="4"/>
        <v>0</v>
      </c>
      <c r="R107" s="209" t="b">
        <f t="shared" si="4"/>
        <v>0</v>
      </c>
      <c r="T107" s="200"/>
      <c r="U107" s="200"/>
    </row>
    <row r="108" spans="1:21">
      <c r="A108" s="269">
        <v>4</v>
      </c>
      <c r="B108" s="261">
        <v>521</v>
      </c>
      <c r="C108" s="205" t="s">
        <v>1077</v>
      </c>
      <c r="D108" s="205" t="s">
        <v>43</v>
      </c>
      <c r="E108" s="270">
        <v>3</v>
      </c>
      <c r="F108" s="233">
        <v>527</v>
      </c>
      <c r="G108" s="194" t="str">
        <f>VLOOKUP(A108,'[3]1_プロファイルマスタ'!$A$3:$L$90,3,FALSE)</f>
        <v>担当者(判定権限あり)</v>
      </c>
      <c r="H108" s="194" t="str">
        <f>VLOOKUP(B108,'[3]10_実行権限マスタ'!$A$3:$C$219,3,FALSE)</f>
        <v>検索対象者一覧ファイル</v>
      </c>
      <c r="I108" s="194" t="str">
        <f>VLOOKUP(E108,'[3]1_プロファイルマスタ'!$H$3:$L$90,3,FALSE)</f>
        <v>リスク管理部門（担当）</v>
      </c>
      <c r="J108" s="194" t="str">
        <f>VLOOKUP(F108,'[3]10_実行権限マスタ'!$F$3:$H$219,3,FALSE)</f>
        <v>一括フィルタリング③</v>
      </c>
      <c r="K108" s="206" t="s">
        <v>208</v>
      </c>
      <c r="L108" s="207" t="s">
        <v>842</v>
      </c>
      <c r="M108" s="207" t="s">
        <v>206</v>
      </c>
      <c r="N108" s="207" t="str">
        <f t="shared" si="5"/>
        <v>3 , 527</v>
      </c>
      <c r="O108" s="208" t="s">
        <v>207</v>
      </c>
      <c r="Q108" s="209" t="b">
        <f t="shared" si="4"/>
        <v>0</v>
      </c>
      <c r="R108" s="209" t="b">
        <f t="shared" si="4"/>
        <v>0</v>
      </c>
      <c r="T108" s="200"/>
      <c r="U108" s="200"/>
    </row>
    <row r="109" spans="1:21">
      <c r="A109" s="269">
        <v>4</v>
      </c>
      <c r="B109" s="261">
        <v>522</v>
      </c>
      <c r="C109" s="205" t="s">
        <v>1077</v>
      </c>
      <c r="D109" s="205" t="s">
        <v>43</v>
      </c>
      <c r="E109" s="270">
        <v>3</v>
      </c>
      <c r="F109" s="233">
        <v>528</v>
      </c>
      <c r="G109" s="194" t="str">
        <f>VLOOKUP(A109,'[3]1_プロファイルマスタ'!$A$3:$L$90,3,FALSE)</f>
        <v>担当者(判定権限あり)</v>
      </c>
      <c r="H109" s="194" t="str">
        <f>VLOOKUP(B109,'[3]10_実行権限マスタ'!$A$3:$C$219,3,FALSE)</f>
        <v>検索対象者一覧ファイル</v>
      </c>
      <c r="I109" s="194" t="str">
        <f>VLOOKUP(E109,'[3]1_プロファイルマスタ'!$H$3:$L$90,3,FALSE)</f>
        <v>リスク管理部門（担当）</v>
      </c>
      <c r="J109" s="194" t="str">
        <f>VLOOKUP(F109,'[3]10_実行権限マスタ'!$F$3:$H$219,3,FALSE)</f>
        <v>一括フィルタリング③</v>
      </c>
      <c r="K109" s="206" t="s">
        <v>208</v>
      </c>
      <c r="L109" s="207" t="s">
        <v>842</v>
      </c>
      <c r="M109" s="207" t="s">
        <v>206</v>
      </c>
      <c r="N109" s="207" t="str">
        <f t="shared" si="5"/>
        <v>3 , 528</v>
      </c>
      <c r="O109" s="208" t="s">
        <v>207</v>
      </c>
      <c r="Q109" s="209" t="b">
        <f t="shared" si="4"/>
        <v>0</v>
      </c>
      <c r="R109" s="209" t="b">
        <f t="shared" si="4"/>
        <v>0</v>
      </c>
      <c r="T109" s="200"/>
      <c r="U109" s="200"/>
    </row>
    <row r="110" spans="1:21">
      <c r="A110" s="269">
        <v>4</v>
      </c>
      <c r="B110" s="261">
        <v>523</v>
      </c>
      <c r="C110" s="205" t="s">
        <v>1077</v>
      </c>
      <c r="D110" s="205" t="s">
        <v>43</v>
      </c>
      <c r="E110" s="270">
        <v>3</v>
      </c>
      <c r="F110" s="233">
        <v>529</v>
      </c>
      <c r="G110" s="194" t="str">
        <f>VLOOKUP(A110,'[3]1_プロファイルマスタ'!$A$3:$L$90,3,FALSE)</f>
        <v>担当者(判定権限あり)</v>
      </c>
      <c r="H110" s="194" t="str">
        <f>VLOOKUP(B110,'[3]10_実行権限マスタ'!$A$3:$C$219,3,FALSE)</f>
        <v>検索対象者一覧ファイル</v>
      </c>
      <c r="I110" s="194" t="str">
        <f>VLOOKUP(E110,'[3]1_プロファイルマスタ'!$H$3:$L$90,3,FALSE)</f>
        <v>リスク管理部門（担当）</v>
      </c>
      <c r="J110" s="194" t="str">
        <f>VLOOKUP(F110,'[3]10_実行権限マスタ'!$F$3:$H$219,3,FALSE)</f>
        <v>一括フィルタリング③</v>
      </c>
      <c r="K110" s="206" t="s">
        <v>208</v>
      </c>
      <c r="L110" s="207" t="s">
        <v>842</v>
      </c>
      <c r="M110" s="207" t="s">
        <v>206</v>
      </c>
      <c r="N110" s="207" t="str">
        <f t="shared" si="5"/>
        <v>3 , 529</v>
      </c>
      <c r="O110" s="208" t="s">
        <v>207</v>
      </c>
      <c r="Q110" s="209" t="b">
        <f t="shared" si="4"/>
        <v>0</v>
      </c>
      <c r="R110" s="209" t="b">
        <f t="shared" si="4"/>
        <v>0</v>
      </c>
      <c r="T110" s="200"/>
      <c r="U110" s="200"/>
    </row>
    <row r="111" spans="1:21">
      <c r="A111" s="269">
        <v>5</v>
      </c>
      <c r="B111" s="261">
        <v>1</v>
      </c>
      <c r="C111" s="205" t="s">
        <v>1077</v>
      </c>
      <c r="D111" s="205" t="s">
        <v>43</v>
      </c>
      <c r="E111" s="270">
        <v>3</v>
      </c>
      <c r="F111" s="233">
        <v>530</v>
      </c>
      <c r="G111" s="194" t="str">
        <f>VLOOKUP(A111,'[3]1_プロファイルマスタ'!$A$3:$L$90,3,FALSE)</f>
        <v>担当者(判定権限なし)</v>
      </c>
      <c r="H111" s="194" t="str">
        <f>VLOOKUP(B111,'[3]10_実行権限マスタ'!$A$3:$C$219,3,FALSE)</f>
        <v>パスワード変更</v>
      </c>
      <c r="I111" s="194" t="str">
        <f>VLOOKUP(E111,'[3]1_プロファイルマスタ'!$H$3:$L$90,3,FALSE)</f>
        <v>リスク管理部門（担当）</v>
      </c>
      <c r="J111" s="194" t="str">
        <f>VLOOKUP(F111,'[3]10_実行権限マスタ'!$F$3:$H$219,3,FALSE)</f>
        <v>一括フィルタリング④</v>
      </c>
      <c r="K111" s="206" t="s">
        <v>208</v>
      </c>
      <c r="L111" s="207" t="s">
        <v>842</v>
      </c>
      <c r="M111" s="207" t="s">
        <v>206</v>
      </c>
      <c r="N111" s="207" t="str">
        <f t="shared" si="5"/>
        <v>3 , 530</v>
      </c>
      <c r="O111" s="208" t="s">
        <v>207</v>
      </c>
      <c r="Q111" s="209" t="b">
        <f t="shared" si="4"/>
        <v>0</v>
      </c>
      <c r="R111" s="209" t="b">
        <f t="shared" si="4"/>
        <v>0</v>
      </c>
      <c r="T111" s="200"/>
      <c r="U111" s="200"/>
    </row>
    <row r="112" spans="1:21">
      <c r="A112" s="269">
        <v>5</v>
      </c>
      <c r="B112" s="261">
        <v>3</v>
      </c>
      <c r="C112" s="205" t="s">
        <v>1077</v>
      </c>
      <c r="D112" s="205" t="s">
        <v>43</v>
      </c>
      <c r="E112" s="270">
        <v>3</v>
      </c>
      <c r="F112" s="233">
        <v>531</v>
      </c>
      <c r="G112" s="194" t="str">
        <f>VLOOKUP(A112,'[3]1_プロファイルマスタ'!$A$3:$L$90,3,FALSE)</f>
        <v>担当者(判定権限なし)</v>
      </c>
      <c r="H112" s="194" t="str">
        <f>VLOOKUP(B112,'[3]10_実行権限マスタ'!$A$3:$C$219,3,FALSE)</f>
        <v>本人確認</v>
      </c>
      <c r="I112" s="194" t="str">
        <f>VLOOKUP(E112,'[3]1_プロファイルマスタ'!$H$3:$L$90,3,FALSE)</f>
        <v>リスク管理部門（担当）</v>
      </c>
      <c r="J112" s="194" t="str">
        <f>VLOOKUP(F112,'[3]10_実行権限マスタ'!$F$3:$H$219,3,FALSE)</f>
        <v>一括フィルタリング④</v>
      </c>
      <c r="K112" s="206" t="s">
        <v>208</v>
      </c>
      <c r="L112" s="207" t="s">
        <v>842</v>
      </c>
      <c r="M112" s="207" t="s">
        <v>206</v>
      </c>
      <c r="N112" s="207" t="str">
        <f t="shared" si="5"/>
        <v>3 , 531</v>
      </c>
      <c r="O112" s="208" t="s">
        <v>207</v>
      </c>
      <c r="Q112" s="209" t="b">
        <f t="shared" si="4"/>
        <v>0</v>
      </c>
      <c r="R112" s="209" t="b">
        <f t="shared" si="4"/>
        <v>0</v>
      </c>
      <c r="T112" s="200"/>
      <c r="U112" s="200"/>
    </row>
    <row r="113" spans="1:21">
      <c r="A113" s="269">
        <v>5</v>
      </c>
      <c r="B113" s="261">
        <v>5</v>
      </c>
      <c r="C113" s="205" t="s">
        <v>1077</v>
      </c>
      <c r="D113" s="205" t="s">
        <v>43</v>
      </c>
      <c r="E113" s="270">
        <v>3</v>
      </c>
      <c r="F113" s="233">
        <v>532</v>
      </c>
      <c r="G113" s="194" t="str">
        <f>VLOOKUP(A113,'[3]1_プロファイルマスタ'!$A$3:$L$90,3,FALSE)</f>
        <v>担当者(判定権限なし)</v>
      </c>
      <c r="H113" s="194" t="str">
        <f>VLOOKUP(B113,'[3]10_実行権限マスタ'!$A$3:$C$219,3,FALSE)</f>
        <v>本人確認仕掛照会</v>
      </c>
      <c r="I113" s="194" t="str">
        <f>VLOOKUP(E113,'[3]1_プロファイルマスタ'!$H$3:$L$90,3,FALSE)</f>
        <v>リスク管理部門（担当）</v>
      </c>
      <c r="J113" s="194" t="str">
        <f>VLOOKUP(F113,'[3]10_実行権限マスタ'!$F$3:$H$219,3,FALSE)</f>
        <v>一括フィルタリング④</v>
      </c>
      <c r="K113" s="206" t="s">
        <v>208</v>
      </c>
      <c r="L113" s="207" t="s">
        <v>842</v>
      </c>
      <c r="M113" s="207" t="s">
        <v>206</v>
      </c>
      <c r="N113" s="207" t="str">
        <f t="shared" si="5"/>
        <v>3 , 532</v>
      </c>
      <c r="O113" s="208" t="s">
        <v>207</v>
      </c>
      <c r="Q113" s="209" t="b">
        <f t="shared" si="4"/>
        <v>0</v>
      </c>
      <c r="R113" s="209" t="b">
        <f t="shared" si="4"/>
        <v>0</v>
      </c>
      <c r="T113" s="200"/>
      <c r="U113" s="200"/>
    </row>
    <row r="114" spans="1:21">
      <c r="A114" s="269">
        <v>5</v>
      </c>
      <c r="B114" s="261">
        <v>7</v>
      </c>
      <c r="C114" s="205" t="s">
        <v>1077</v>
      </c>
      <c r="D114" s="205" t="s">
        <v>43</v>
      </c>
      <c r="E114" s="270">
        <v>3</v>
      </c>
      <c r="F114" s="233">
        <v>533</v>
      </c>
      <c r="G114" s="194" t="str">
        <f>VLOOKUP(A114,'[3]1_プロファイルマスタ'!$A$3:$L$90,3,FALSE)</f>
        <v>担当者(判定権限なし)</v>
      </c>
      <c r="H114" s="194" t="str">
        <f>VLOOKUP(B114,'[3]10_実行権限マスタ'!$A$3:$C$219,3,FALSE)</f>
        <v>判定履歴照会</v>
      </c>
      <c r="I114" s="194" t="str">
        <f>VLOOKUP(E114,'[3]1_プロファイルマスタ'!$H$3:$L$90,3,FALSE)</f>
        <v>リスク管理部門（担当）</v>
      </c>
      <c r="J114" s="194" t="str">
        <f>VLOOKUP(F114,'[3]10_実行権限マスタ'!$F$3:$H$219,3,FALSE)</f>
        <v>一括フィルタリング⑤</v>
      </c>
      <c r="K114" s="206" t="s">
        <v>208</v>
      </c>
      <c r="L114" s="207" t="s">
        <v>842</v>
      </c>
      <c r="M114" s="207" t="s">
        <v>206</v>
      </c>
      <c r="N114" s="207" t="str">
        <f t="shared" si="5"/>
        <v>3 , 533</v>
      </c>
      <c r="O114" s="208" t="s">
        <v>207</v>
      </c>
      <c r="Q114" s="209" t="b">
        <f t="shared" si="4"/>
        <v>0</v>
      </c>
      <c r="R114" s="209" t="b">
        <f t="shared" si="4"/>
        <v>0</v>
      </c>
      <c r="T114" s="200"/>
      <c r="U114" s="200"/>
    </row>
    <row r="115" spans="1:21">
      <c r="A115" s="269">
        <v>5</v>
      </c>
      <c r="B115" s="261">
        <v>11</v>
      </c>
      <c r="C115" s="205" t="s">
        <v>1077</v>
      </c>
      <c r="D115" s="205" t="s">
        <v>43</v>
      </c>
      <c r="E115" s="270">
        <v>3</v>
      </c>
      <c r="F115" s="233">
        <v>534</v>
      </c>
      <c r="G115" s="194" t="str">
        <f>VLOOKUP(A115,'[3]1_プロファイルマスタ'!$A$3:$L$90,3,FALSE)</f>
        <v>担当者(判定権限なし)</v>
      </c>
      <c r="H115" s="194" t="str">
        <f>VLOOKUP(B115,'[3]10_実行権限マスタ'!$A$3:$C$219,3,FALSE)</f>
        <v>未判定照会</v>
      </c>
      <c r="I115" s="194" t="str">
        <f>VLOOKUP(E115,'[3]1_プロファイルマスタ'!$H$3:$L$90,3,FALSE)</f>
        <v>リスク管理部門（担当）</v>
      </c>
      <c r="J115" s="194" t="str">
        <f>VLOOKUP(F115,'[3]10_実行権限マスタ'!$F$3:$H$219,3,FALSE)</f>
        <v>一括フィルタリング⑤</v>
      </c>
      <c r="K115" s="206" t="s">
        <v>208</v>
      </c>
      <c r="L115" s="207" t="s">
        <v>842</v>
      </c>
      <c r="M115" s="207" t="s">
        <v>206</v>
      </c>
      <c r="N115" s="207" t="str">
        <f t="shared" si="5"/>
        <v>3 , 534</v>
      </c>
      <c r="O115" s="208" t="s">
        <v>207</v>
      </c>
      <c r="Q115" s="209" t="b">
        <f t="shared" si="4"/>
        <v>0</v>
      </c>
      <c r="R115" s="209" t="b">
        <f t="shared" si="4"/>
        <v>0</v>
      </c>
      <c r="T115" s="200"/>
      <c r="U115" s="200"/>
    </row>
    <row r="116" spans="1:21">
      <c r="A116" s="269">
        <v>5</v>
      </c>
      <c r="B116" s="261">
        <v>13</v>
      </c>
      <c r="C116" s="205" t="s">
        <v>1077</v>
      </c>
      <c r="D116" s="205" t="s">
        <v>43</v>
      </c>
      <c r="E116" s="270">
        <v>3</v>
      </c>
      <c r="F116" s="233">
        <v>535</v>
      </c>
      <c r="G116" s="194" t="str">
        <f>VLOOKUP(A116,'[3]1_プロファイルマスタ'!$A$3:$L$90,3,FALSE)</f>
        <v>担当者(判定権限なし)</v>
      </c>
      <c r="H116" s="194" t="str">
        <f>VLOOKUP(B116,'[3]10_実行権限マスタ'!$A$3:$C$219,3,FALSE)</f>
        <v>判定済照会</v>
      </c>
      <c r="I116" s="194" t="str">
        <f>VLOOKUP(E116,'[3]1_プロファイルマスタ'!$H$3:$L$90,3,FALSE)</f>
        <v>リスク管理部門（担当）</v>
      </c>
      <c r="J116" s="194" t="str">
        <f>VLOOKUP(F116,'[3]10_実行権限マスタ'!$F$3:$H$219,3,FALSE)</f>
        <v>一括フィルタリング⑤</v>
      </c>
      <c r="K116" s="206" t="s">
        <v>208</v>
      </c>
      <c r="L116" s="207" t="s">
        <v>842</v>
      </c>
      <c r="M116" s="207" t="s">
        <v>206</v>
      </c>
      <c r="N116" s="207" t="str">
        <f t="shared" si="5"/>
        <v>3 , 535</v>
      </c>
      <c r="O116" s="208" t="s">
        <v>207</v>
      </c>
      <c r="Q116" s="209" t="b">
        <f t="shared" si="4"/>
        <v>0</v>
      </c>
      <c r="R116" s="209" t="b">
        <f t="shared" si="4"/>
        <v>0</v>
      </c>
      <c r="T116" s="200"/>
      <c r="U116" s="200"/>
    </row>
    <row r="117" spans="1:21">
      <c r="A117" s="269">
        <v>5</v>
      </c>
      <c r="B117" s="261">
        <v>18</v>
      </c>
      <c r="C117" s="205" t="s">
        <v>1077</v>
      </c>
      <c r="D117" s="205" t="s">
        <v>43</v>
      </c>
      <c r="E117" s="270">
        <v>3</v>
      </c>
      <c r="F117" s="233">
        <v>536</v>
      </c>
      <c r="G117" s="194" t="str">
        <f>VLOOKUP(A117,'[3]1_プロファイルマスタ'!$A$3:$L$90,3,FALSE)</f>
        <v>担当者(判定権限なし)</v>
      </c>
      <c r="H117" s="194" t="str">
        <f>VLOOKUP(B117,'[3]10_実行権限マスタ'!$A$3:$C$219,3,FALSE)</f>
        <v>本人確認仕掛照会判定制限</v>
      </c>
      <c r="I117" s="194" t="str">
        <f>VLOOKUP(E117,'[3]1_プロファイルマスタ'!$H$3:$L$90,3,FALSE)</f>
        <v>リスク管理部門（担当）</v>
      </c>
      <c r="J117" s="194" t="str">
        <f>VLOOKUP(F117,'[3]10_実行権限マスタ'!$F$3:$H$219,3,FALSE)</f>
        <v>一括フィルタリング⑥</v>
      </c>
      <c r="K117" s="206" t="s">
        <v>208</v>
      </c>
      <c r="L117" s="207" t="s">
        <v>842</v>
      </c>
      <c r="M117" s="207" t="s">
        <v>206</v>
      </c>
      <c r="N117" s="207" t="str">
        <f t="shared" si="5"/>
        <v>3 , 536</v>
      </c>
      <c r="O117" s="208" t="s">
        <v>207</v>
      </c>
      <c r="Q117" s="209" t="b">
        <f t="shared" si="4"/>
        <v>0</v>
      </c>
      <c r="R117" s="209" t="b">
        <f t="shared" si="4"/>
        <v>0</v>
      </c>
      <c r="T117" s="200"/>
      <c r="U117" s="200"/>
    </row>
    <row r="118" spans="1:21">
      <c r="A118" s="269">
        <v>5</v>
      </c>
      <c r="B118" s="261">
        <v>19</v>
      </c>
      <c r="C118" s="205" t="s">
        <v>1077</v>
      </c>
      <c r="D118" s="205" t="s">
        <v>43</v>
      </c>
      <c r="E118" s="270">
        <v>3</v>
      </c>
      <c r="F118" s="233">
        <v>537</v>
      </c>
      <c r="G118" s="194" t="str">
        <f>VLOOKUP(A118,'[3]1_プロファイルマスタ'!$A$3:$L$90,3,FALSE)</f>
        <v>担当者(判定権限なし)</v>
      </c>
      <c r="H118" s="194" t="str">
        <f>VLOOKUP(B118,'[3]10_実行権限マスタ'!$A$3:$C$219,3,FALSE)</f>
        <v>未判定照会判定制限</v>
      </c>
      <c r="I118" s="194" t="str">
        <f>VLOOKUP(E118,'[3]1_プロファイルマスタ'!$H$3:$L$90,3,FALSE)</f>
        <v>リスク管理部門（担当）</v>
      </c>
      <c r="J118" s="194" t="str">
        <f>VLOOKUP(F118,'[3]10_実行権限マスタ'!$F$3:$H$219,3,FALSE)</f>
        <v>一括フィルタリング⑥</v>
      </c>
      <c r="K118" s="206" t="s">
        <v>208</v>
      </c>
      <c r="L118" s="207" t="s">
        <v>842</v>
      </c>
      <c r="M118" s="207" t="s">
        <v>206</v>
      </c>
      <c r="N118" s="207" t="str">
        <f t="shared" si="5"/>
        <v>3 , 537</v>
      </c>
      <c r="O118" s="208" t="s">
        <v>207</v>
      </c>
      <c r="Q118" s="209" t="b">
        <f t="shared" si="4"/>
        <v>0</v>
      </c>
      <c r="R118" s="209" t="b">
        <f t="shared" si="4"/>
        <v>0</v>
      </c>
      <c r="T118" s="200"/>
      <c r="U118" s="200"/>
    </row>
    <row r="119" spans="1:21">
      <c r="A119" s="269">
        <v>5</v>
      </c>
      <c r="B119" s="261">
        <v>23</v>
      </c>
      <c r="C119" s="205" t="s">
        <v>1077</v>
      </c>
      <c r="D119" s="205" t="s">
        <v>43</v>
      </c>
      <c r="E119" s="270">
        <v>3</v>
      </c>
      <c r="F119" s="233">
        <v>538</v>
      </c>
      <c r="G119" s="194" t="str">
        <f>VLOOKUP(A119,'[3]1_プロファイルマスタ'!$A$3:$L$90,3,FALSE)</f>
        <v>担当者(判定権限なし)</v>
      </c>
      <c r="H119" s="194" t="str">
        <f>VLOOKUP(B119,'[3]10_実行権限マスタ'!$A$3:$C$219,3,FALSE)</f>
        <v>未判定照会（連動）</v>
      </c>
      <c r="I119" s="194" t="str">
        <f>VLOOKUP(E119,'[3]1_プロファイルマスタ'!$H$3:$L$90,3,FALSE)</f>
        <v>リスク管理部門（担当）</v>
      </c>
      <c r="J119" s="194" t="str">
        <f>VLOOKUP(F119,'[3]10_実行権限マスタ'!$F$3:$H$219,3,FALSE)</f>
        <v>一括フィルタリング⑥</v>
      </c>
      <c r="K119" s="206" t="s">
        <v>208</v>
      </c>
      <c r="L119" s="207" t="s">
        <v>842</v>
      </c>
      <c r="M119" s="207" t="s">
        <v>206</v>
      </c>
      <c r="N119" s="207" t="str">
        <f t="shared" si="5"/>
        <v>3 , 538</v>
      </c>
      <c r="O119" s="208" t="s">
        <v>207</v>
      </c>
      <c r="Q119" s="209" t="b">
        <f t="shared" si="4"/>
        <v>0</v>
      </c>
      <c r="R119" s="209" t="b">
        <f t="shared" si="4"/>
        <v>0</v>
      </c>
      <c r="T119" s="200"/>
      <c r="U119" s="200"/>
    </row>
    <row r="120" spans="1:21">
      <c r="A120" s="269">
        <v>5</v>
      </c>
      <c r="B120" s="261">
        <v>25</v>
      </c>
      <c r="C120" s="205" t="s">
        <v>1077</v>
      </c>
      <c r="D120" s="205" t="s">
        <v>43</v>
      </c>
      <c r="E120" s="270">
        <v>3</v>
      </c>
      <c r="F120" s="233">
        <v>539</v>
      </c>
      <c r="G120" s="194" t="str">
        <f>VLOOKUP(A120,'[3]1_プロファイルマスタ'!$A$3:$L$90,3,FALSE)</f>
        <v>担当者(判定権限なし)</v>
      </c>
      <c r="H120" s="194" t="str">
        <f>VLOOKUP(B120,'[3]10_実行権限マスタ'!$A$3:$C$219,3,FALSE)</f>
        <v>未判定照会（連動）判定制限</v>
      </c>
      <c r="I120" s="194" t="str">
        <f>VLOOKUP(E120,'[3]1_プロファイルマスタ'!$H$3:$L$90,3,FALSE)</f>
        <v>リスク管理部門（担当）</v>
      </c>
      <c r="J120" s="194" t="str">
        <f>VLOOKUP(F120,'[3]10_実行権限マスタ'!$F$3:$H$219,3,FALSE)</f>
        <v>一括フィルタリング⑦</v>
      </c>
      <c r="K120" s="206" t="s">
        <v>208</v>
      </c>
      <c r="L120" s="207" t="s">
        <v>842</v>
      </c>
      <c r="M120" s="207" t="s">
        <v>206</v>
      </c>
      <c r="N120" s="207" t="str">
        <f t="shared" si="5"/>
        <v>3 , 539</v>
      </c>
      <c r="O120" s="208" t="s">
        <v>207</v>
      </c>
      <c r="Q120" s="209" t="b">
        <f t="shared" si="4"/>
        <v>0</v>
      </c>
      <c r="R120" s="209" t="b">
        <f t="shared" si="4"/>
        <v>0</v>
      </c>
      <c r="T120" s="200"/>
      <c r="U120" s="200"/>
    </row>
    <row r="121" spans="1:21">
      <c r="A121" s="269">
        <v>5</v>
      </c>
      <c r="B121" s="261">
        <v>27</v>
      </c>
      <c r="C121" s="205" t="s">
        <v>1077</v>
      </c>
      <c r="D121" s="205" t="s">
        <v>43</v>
      </c>
      <c r="E121" s="270">
        <v>3</v>
      </c>
      <c r="F121" s="233">
        <v>540</v>
      </c>
      <c r="G121" s="194" t="str">
        <f>VLOOKUP(A121,'[3]1_プロファイルマスタ'!$A$3:$L$90,3,FALSE)</f>
        <v>担当者(判定権限なし)</v>
      </c>
      <c r="H121" s="194" t="str">
        <f>VLOOKUP(B121,'[3]10_実行権限マスタ'!$A$3:$C$219,3,FALSE)</f>
        <v>判定済照会（連動）</v>
      </c>
      <c r="I121" s="194" t="str">
        <f>VLOOKUP(E121,'[3]1_プロファイルマスタ'!$H$3:$L$90,3,FALSE)</f>
        <v>リスク管理部門（担当）</v>
      </c>
      <c r="J121" s="194" t="str">
        <f>VLOOKUP(F121,'[3]10_実行権限マスタ'!$F$3:$H$219,3,FALSE)</f>
        <v>一括フィルタリング⑦</v>
      </c>
      <c r="K121" s="206" t="s">
        <v>208</v>
      </c>
      <c r="L121" s="207" t="s">
        <v>842</v>
      </c>
      <c r="M121" s="207" t="s">
        <v>206</v>
      </c>
      <c r="N121" s="207" t="str">
        <f t="shared" si="5"/>
        <v>3 , 540</v>
      </c>
      <c r="O121" s="208" t="s">
        <v>207</v>
      </c>
      <c r="Q121" s="209" t="b">
        <f t="shared" si="4"/>
        <v>0</v>
      </c>
      <c r="R121" s="209" t="b">
        <f t="shared" si="4"/>
        <v>0</v>
      </c>
      <c r="T121" s="200"/>
      <c r="U121" s="200"/>
    </row>
    <row r="122" spans="1:21">
      <c r="A122" s="269">
        <v>5</v>
      </c>
      <c r="B122" s="261">
        <v>31</v>
      </c>
      <c r="C122" s="205" t="s">
        <v>1077</v>
      </c>
      <c r="D122" s="205" t="s">
        <v>43</v>
      </c>
      <c r="E122" s="270">
        <v>3</v>
      </c>
      <c r="F122" s="233">
        <v>541</v>
      </c>
      <c r="G122" s="194" t="str">
        <f>VLOOKUP(A122,'[3]1_プロファイルマスタ'!$A$3:$L$90,3,FALSE)</f>
        <v>担当者(判定権限なし)</v>
      </c>
      <c r="H122" s="194" t="str">
        <f>VLOOKUP(B122,'[3]10_実行権限マスタ'!$A$3:$C$219,3,FALSE)</f>
        <v>本人確認仕掛照会CSV出力制限</v>
      </c>
      <c r="I122" s="194" t="str">
        <f>VLOOKUP(E122,'[3]1_プロファイルマスタ'!$H$3:$L$90,3,FALSE)</f>
        <v>リスク管理部門（担当）</v>
      </c>
      <c r="J122" s="194" t="str">
        <f>VLOOKUP(F122,'[3]10_実行権限マスタ'!$F$3:$H$219,3,FALSE)</f>
        <v>一括フィルタリング⑦</v>
      </c>
      <c r="K122" s="206" t="s">
        <v>208</v>
      </c>
      <c r="L122" s="207" t="s">
        <v>842</v>
      </c>
      <c r="M122" s="207" t="s">
        <v>206</v>
      </c>
      <c r="N122" s="207" t="str">
        <f t="shared" si="5"/>
        <v>3 , 541</v>
      </c>
      <c r="O122" s="208" t="s">
        <v>207</v>
      </c>
      <c r="Q122" s="209" t="b">
        <f t="shared" si="4"/>
        <v>0</v>
      </c>
      <c r="R122" s="209" t="b">
        <f t="shared" si="4"/>
        <v>0</v>
      </c>
      <c r="T122" s="200"/>
      <c r="U122" s="200"/>
    </row>
    <row r="123" spans="1:21">
      <c r="A123" s="269">
        <v>5</v>
      </c>
      <c r="B123" s="261">
        <v>32</v>
      </c>
      <c r="C123" s="205" t="s">
        <v>1077</v>
      </c>
      <c r="D123" s="205" t="s">
        <v>43</v>
      </c>
      <c r="E123" s="270">
        <v>3</v>
      </c>
      <c r="F123" s="233">
        <v>542</v>
      </c>
      <c r="G123" s="194" t="str">
        <f>VLOOKUP(A123,'[3]1_プロファイルマスタ'!$A$3:$L$90,3,FALSE)</f>
        <v>担当者(判定権限なし)</v>
      </c>
      <c r="H123" s="194" t="str">
        <f>VLOOKUP(B123,'[3]10_実行権限マスタ'!$A$3:$C$219,3,FALSE)</f>
        <v>判定履歴照会ファイル出力制限</v>
      </c>
      <c r="I123" s="194" t="str">
        <f>VLOOKUP(E123,'[3]1_プロファイルマスタ'!$H$3:$L$90,3,FALSE)</f>
        <v>リスク管理部門（担当）</v>
      </c>
      <c r="J123" s="194" t="str">
        <f>VLOOKUP(F123,'[3]10_実行権限マスタ'!$F$3:$H$219,3,FALSE)</f>
        <v>一括フィルタリング⑧</v>
      </c>
      <c r="K123" s="206" t="s">
        <v>208</v>
      </c>
      <c r="L123" s="207" t="s">
        <v>842</v>
      </c>
      <c r="M123" s="207" t="s">
        <v>206</v>
      </c>
      <c r="N123" s="207" t="str">
        <f t="shared" si="5"/>
        <v>3 , 542</v>
      </c>
      <c r="O123" s="208" t="s">
        <v>207</v>
      </c>
      <c r="Q123" s="209" t="b">
        <f t="shared" si="4"/>
        <v>0</v>
      </c>
      <c r="R123" s="209" t="b">
        <f t="shared" si="4"/>
        <v>0</v>
      </c>
      <c r="T123" s="200"/>
      <c r="U123" s="200"/>
    </row>
    <row r="124" spans="1:21">
      <c r="A124" s="269">
        <v>5</v>
      </c>
      <c r="B124" s="261">
        <v>33</v>
      </c>
      <c r="C124" s="205" t="s">
        <v>1077</v>
      </c>
      <c r="D124" s="205" t="s">
        <v>43</v>
      </c>
      <c r="E124" s="270">
        <v>3</v>
      </c>
      <c r="F124" s="233">
        <v>543</v>
      </c>
      <c r="G124" s="194" t="str">
        <f>VLOOKUP(A124,'[3]1_プロファイルマスタ'!$A$3:$L$90,3,FALSE)</f>
        <v>担当者(判定権限なし)</v>
      </c>
      <c r="H124" s="194" t="str">
        <f>VLOOKUP(B124,'[3]10_実行権限マスタ'!$A$3:$C$219,3,FALSE)</f>
        <v>判定履歴照会CSV出力制限</v>
      </c>
      <c r="I124" s="194" t="str">
        <f>VLOOKUP(E124,'[3]1_プロファイルマスタ'!$H$3:$L$90,3,FALSE)</f>
        <v>リスク管理部門（担当）</v>
      </c>
      <c r="J124" s="194" t="str">
        <f>VLOOKUP(F124,'[3]10_実行権限マスタ'!$F$3:$H$219,3,FALSE)</f>
        <v>一括フィルタリング⑧</v>
      </c>
      <c r="K124" s="206" t="s">
        <v>208</v>
      </c>
      <c r="L124" s="207" t="s">
        <v>842</v>
      </c>
      <c r="M124" s="207" t="s">
        <v>206</v>
      </c>
      <c r="N124" s="207" t="str">
        <f t="shared" si="5"/>
        <v>3 , 543</v>
      </c>
      <c r="O124" s="208" t="s">
        <v>207</v>
      </c>
      <c r="Q124" s="209" t="b">
        <f t="shared" si="4"/>
        <v>0</v>
      </c>
      <c r="R124" s="209" t="b">
        <f t="shared" si="4"/>
        <v>0</v>
      </c>
      <c r="T124" s="200"/>
      <c r="U124" s="200"/>
    </row>
    <row r="125" spans="1:21">
      <c r="A125" s="269">
        <v>5</v>
      </c>
      <c r="B125" s="261">
        <v>34</v>
      </c>
      <c r="C125" s="205" t="s">
        <v>1077</v>
      </c>
      <c r="D125" s="205" t="s">
        <v>43</v>
      </c>
      <c r="E125" s="270">
        <v>3</v>
      </c>
      <c r="F125" s="233">
        <v>544</v>
      </c>
      <c r="G125" s="194" t="str">
        <f>VLOOKUP(A125,'[3]1_プロファイルマスタ'!$A$3:$L$90,3,FALSE)</f>
        <v>担当者(判定権限なし)</v>
      </c>
      <c r="H125" s="194" t="str">
        <f>VLOOKUP(B125,'[3]10_実行権限マスタ'!$A$3:$C$219,3,FALSE)</f>
        <v>未判定照会CSV出力制限</v>
      </c>
      <c r="I125" s="194" t="str">
        <f>VLOOKUP(E125,'[3]1_プロファイルマスタ'!$H$3:$L$90,3,FALSE)</f>
        <v>リスク管理部門（担当）</v>
      </c>
      <c r="J125" s="194" t="str">
        <f>VLOOKUP(F125,'[3]10_実行権限マスタ'!$F$3:$H$219,3,FALSE)</f>
        <v>一括フィルタリング⑧</v>
      </c>
      <c r="K125" s="206" t="s">
        <v>208</v>
      </c>
      <c r="L125" s="207" t="s">
        <v>842</v>
      </c>
      <c r="M125" s="207" t="s">
        <v>206</v>
      </c>
      <c r="N125" s="207" t="str">
        <f t="shared" si="5"/>
        <v>3 , 544</v>
      </c>
      <c r="O125" s="208" t="s">
        <v>207</v>
      </c>
      <c r="Q125" s="209" t="b">
        <f t="shared" si="4"/>
        <v>0</v>
      </c>
      <c r="R125" s="209" t="b">
        <f t="shared" si="4"/>
        <v>0</v>
      </c>
      <c r="T125" s="200"/>
      <c r="U125" s="200"/>
    </row>
    <row r="126" spans="1:21">
      <c r="A126" s="269">
        <v>5</v>
      </c>
      <c r="B126" s="261">
        <v>35</v>
      </c>
      <c r="C126" s="205" t="s">
        <v>1077</v>
      </c>
      <c r="D126" s="205" t="s">
        <v>43</v>
      </c>
      <c r="E126" s="270">
        <v>3</v>
      </c>
      <c r="F126" s="233">
        <v>545</v>
      </c>
      <c r="G126" s="194" t="str">
        <f>VLOOKUP(A126,'[3]1_プロファイルマスタ'!$A$3:$L$90,3,FALSE)</f>
        <v>担当者(判定権限なし)</v>
      </c>
      <c r="H126" s="194" t="str">
        <f>VLOOKUP(B126,'[3]10_実行権限マスタ'!$A$3:$C$219,3,FALSE)</f>
        <v>判定済照会ファイル出力制限</v>
      </c>
      <c r="I126" s="194" t="str">
        <f>VLOOKUP(E126,'[3]1_プロファイルマスタ'!$H$3:$L$90,3,FALSE)</f>
        <v>リスク管理部門（担当）</v>
      </c>
      <c r="J126" s="194" t="str">
        <f>VLOOKUP(F126,'[3]10_実行権限マスタ'!$F$3:$H$219,3,FALSE)</f>
        <v>一括フィルタリング⑨</v>
      </c>
      <c r="K126" s="206" t="s">
        <v>208</v>
      </c>
      <c r="L126" s="207" t="s">
        <v>842</v>
      </c>
      <c r="M126" s="207" t="s">
        <v>206</v>
      </c>
      <c r="N126" s="207" t="str">
        <f t="shared" si="5"/>
        <v>3 , 545</v>
      </c>
      <c r="O126" s="208" t="s">
        <v>207</v>
      </c>
      <c r="Q126" s="209" t="b">
        <f t="shared" si="4"/>
        <v>0</v>
      </c>
      <c r="R126" s="209" t="b">
        <f t="shared" si="4"/>
        <v>0</v>
      </c>
      <c r="T126" s="200"/>
      <c r="U126" s="200"/>
    </row>
    <row r="127" spans="1:21">
      <c r="A127" s="269">
        <v>5</v>
      </c>
      <c r="B127" s="261">
        <v>36</v>
      </c>
      <c r="C127" s="205" t="s">
        <v>1077</v>
      </c>
      <c r="D127" s="205" t="s">
        <v>43</v>
      </c>
      <c r="E127" s="270">
        <v>3</v>
      </c>
      <c r="F127" s="233">
        <v>546</v>
      </c>
      <c r="G127" s="194" t="str">
        <f>VLOOKUP(A127,'[3]1_プロファイルマスタ'!$A$3:$L$90,3,FALSE)</f>
        <v>担当者(判定権限なし)</v>
      </c>
      <c r="H127" s="194" t="str">
        <f>VLOOKUP(B127,'[3]10_実行権限マスタ'!$A$3:$C$219,3,FALSE)</f>
        <v>判定済照会CSV出力制限</v>
      </c>
      <c r="I127" s="194" t="str">
        <f>VLOOKUP(E127,'[3]1_プロファイルマスタ'!$H$3:$L$90,3,FALSE)</f>
        <v>リスク管理部門（担当）</v>
      </c>
      <c r="J127" s="194" t="str">
        <f>VLOOKUP(F127,'[3]10_実行権限マスタ'!$F$3:$H$219,3,FALSE)</f>
        <v>一括フィルタリング⑨</v>
      </c>
      <c r="K127" s="206" t="s">
        <v>208</v>
      </c>
      <c r="L127" s="207" t="s">
        <v>842</v>
      </c>
      <c r="M127" s="207" t="s">
        <v>206</v>
      </c>
      <c r="N127" s="207" t="str">
        <f t="shared" si="5"/>
        <v>3 , 546</v>
      </c>
      <c r="O127" s="208" t="s">
        <v>207</v>
      </c>
      <c r="Q127" s="209" t="b">
        <f t="shared" si="4"/>
        <v>0</v>
      </c>
      <c r="R127" s="209" t="b">
        <f t="shared" si="4"/>
        <v>0</v>
      </c>
      <c r="T127" s="200"/>
      <c r="U127" s="200"/>
    </row>
    <row r="128" spans="1:21">
      <c r="A128" s="269">
        <v>5</v>
      </c>
      <c r="B128" s="261">
        <v>37</v>
      </c>
      <c r="C128" s="205" t="s">
        <v>1077</v>
      </c>
      <c r="D128" s="205" t="s">
        <v>43</v>
      </c>
      <c r="E128" s="270">
        <v>3</v>
      </c>
      <c r="F128" s="233">
        <v>547</v>
      </c>
      <c r="G128" s="194" t="str">
        <f>VLOOKUP(A128,'[3]1_プロファイルマスタ'!$A$3:$L$90,3,FALSE)</f>
        <v>担当者(判定権限なし)</v>
      </c>
      <c r="H128" s="194" t="str">
        <f>VLOOKUP(B128,'[3]10_実行権限マスタ'!$A$3:$C$219,3,FALSE)</f>
        <v>未判定照会（連動）CSV出力制限</v>
      </c>
      <c r="I128" s="194" t="str">
        <f>VLOOKUP(E128,'[3]1_プロファイルマスタ'!$H$3:$L$90,3,FALSE)</f>
        <v>リスク管理部門（担当）</v>
      </c>
      <c r="J128" s="194" t="str">
        <f>VLOOKUP(F128,'[3]10_実行権限マスタ'!$F$3:$H$219,3,FALSE)</f>
        <v>一括フィルタリング⑨</v>
      </c>
      <c r="K128" s="206" t="s">
        <v>208</v>
      </c>
      <c r="L128" s="207" t="s">
        <v>842</v>
      </c>
      <c r="M128" s="207" t="s">
        <v>206</v>
      </c>
      <c r="N128" s="207" t="str">
        <f t="shared" si="5"/>
        <v>3 , 547</v>
      </c>
      <c r="O128" s="208" t="s">
        <v>207</v>
      </c>
      <c r="Q128" s="209" t="b">
        <f t="shared" si="4"/>
        <v>0</v>
      </c>
      <c r="R128" s="209" t="b">
        <f t="shared" si="4"/>
        <v>0</v>
      </c>
      <c r="T128" s="200"/>
      <c r="U128" s="200"/>
    </row>
    <row r="129" spans="1:21">
      <c r="A129" s="269">
        <v>5</v>
      </c>
      <c r="B129" s="261">
        <v>38</v>
      </c>
      <c r="C129" s="205" t="s">
        <v>1077</v>
      </c>
      <c r="D129" s="205" t="s">
        <v>43</v>
      </c>
      <c r="E129" s="270">
        <v>3</v>
      </c>
      <c r="F129" s="233">
        <v>548</v>
      </c>
      <c r="G129" s="194" t="str">
        <f>VLOOKUP(A129,'[3]1_プロファイルマスタ'!$A$3:$L$90,3,FALSE)</f>
        <v>担当者(判定権限なし)</v>
      </c>
      <c r="H129" s="194" t="str">
        <f>VLOOKUP(B129,'[3]10_実行権限マスタ'!$A$3:$C$219,3,FALSE)</f>
        <v>判定済照会（連動）ファイル出力制限</v>
      </c>
      <c r="I129" s="194" t="str">
        <f>VLOOKUP(E129,'[3]1_プロファイルマスタ'!$H$3:$L$90,3,FALSE)</f>
        <v>リスク管理部門（担当）</v>
      </c>
      <c r="J129" s="194" t="str">
        <f>VLOOKUP(F129,'[3]10_実行権限マスタ'!$F$3:$H$219,3,FALSE)</f>
        <v>一括フィルタリング⑩</v>
      </c>
      <c r="K129" s="206" t="s">
        <v>208</v>
      </c>
      <c r="L129" s="207" t="s">
        <v>842</v>
      </c>
      <c r="M129" s="207" t="s">
        <v>206</v>
      </c>
      <c r="N129" s="207" t="str">
        <f t="shared" si="5"/>
        <v>3 , 548</v>
      </c>
      <c r="O129" s="208" t="s">
        <v>207</v>
      </c>
      <c r="Q129" s="209" t="b">
        <f t="shared" si="4"/>
        <v>0</v>
      </c>
      <c r="R129" s="209" t="b">
        <f t="shared" si="4"/>
        <v>0</v>
      </c>
      <c r="T129" s="200"/>
      <c r="U129" s="200"/>
    </row>
    <row r="130" spans="1:21">
      <c r="A130" s="269">
        <v>5</v>
      </c>
      <c r="B130" s="261">
        <v>39</v>
      </c>
      <c r="C130" s="205" t="s">
        <v>1077</v>
      </c>
      <c r="D130" s="205" t="s">
        <v>43</v>
      </c>
      <c r="E130" s="270">
        <v>3</v>
      </c>
      <c r="F130" s="233">
        <v>549</v>
      </c>
      <c r="G130" s="194" t="str">
        <f>VLOOKUP(A130,'[3]1_プロファイルマスタ'!$A$3:$L$90,3,FALSE)</f>
        <v>担当者(判定権限なし)</v>
      </c>
      <c r="H130" s="194" t="str">
        <f>VLOOKUP(B130,'[3]10_実行権限マスタ'!$A$3:$C$219,3,FALSE)</f>
        <v>判定済照会（連動）CSV出力制限</v>
      </c>
      <c r="I130" s="194" t="str">
        <f>VLOOKUP(E130,'[3]1_プロファイルマスタ'!$H$3:$L$90,3,FALSE)</f>
        <v>リスク管理部門（担当）</v>
      </c>
      <c r="J130" s="194" t="str">
        <f>VLOOKUP(F130,'[3]10_実行権限マスタ'!$F$3:$H$219,3,FALSE)</f>
        <v>一括フィルタリング⑩</v>
      </c>
      <c r="K130" s="206" t="s">
        <v>208</v>
      </c>
      <c r="L130" s="207" t="s">
        <v>842</v>
      </c>
      <c r="M130" s="207" t="s">
        <v>206</v>
      </c>
      <c r="N130" s="207" t="str">
        <f t="shared" si="5"/>
        <v>3 , 549</v>
      </c>
      <c r="O130" s="208" t="s">
        <v>207</v>
      </c>
      <c r="Q130" s="209" t="b">
        <f t="shared" si="4"/>
        <v>0</v>
      </c>
      <c r="R130" s="209" t="b">
        <f t="shared" si="4"/>
        <v>0</v>
      </c>
      <c r="T130" s="200"/>
      <c r="U130" s="200"/>
    </row>
    <row r="131" spans="1:21">
      <c r="A131" s="269">
        <v>5</v>
      </c>
      <c r="B131" s="261">
        <v>41</v>
      </c>
      <c r="C131" s="205" t="s">
        <v>1077</v>
      </c>
      <c r="D131" s="205" t="s">
        <v>43</v>
      </c>
      <c r="E131" s="270">
        <v>3</v>
      </c>
      <c r="F131" s="233">
        <v>550</v>
      </c>
      <c r="G131" s="194" t="str">
        <f>VLOOKUP(A131,'[3]1_プロファイルマスタ'!$A$3:$L$90,3,FALSE)</f>
        <v>担当者(判定権限なし)</v>
      </c>
      <c r="H131" s="194" t="str">
        <f>VLOOKUP(B131,'[3]10_実行権限マスタ'!$A$3:$C$219,3,FALSE)</f>
        <v>URL連携フィルタリング</v>
      </c>
      <c r="I131" s="194" t="str">
        <f>VLOOKUP(E131,'[3]1_プロファイルマスタ'!$H$3:$L$90,3,FALSE)</f>
        <v>リスク管理部門（担当）</v>
      </c>
      <c r="J131" s="194" t="str">
        <f>VLOOKUP(F131,'[3]10_実行権限マスタ'!$F$3:$H$219,3,FALSE)</f>
        <v>一括フィルタリング⑩</v>
      </c>
      <c r="K131" s="206" t="s">
        <v>208</v>
      </c>
      <c r="L131" s="207" t="s">
        <v>842</v>
      </c>
      <c r="M131" s="207" t="s">
        <v>206</v>
      </c>
      <c r="N131" s="207" t="str">
        <f t="shared" si="5"/>
        <v>3 , 550</v>
      </c>
      <c r="O131" s="208" t="s">
        <v>207</v>
      </c>
      <c r="Q131" s="209" t="b">
        <f t="shared" si="4"/>
        <v>0</v>
      </c>
      <c r="R131" s="209" t="b">
        <f t="shared" si="4"/>
        <v>0</v>
      </c>
      <c r="T131" s="200"/>
      <c r="U131" s="200"/>
    </row>
    <row r="132" spans="1:21">
      <c r="A132" s="269">
        <v>5</v>
      </c>
      <c r="B132" s="261">
        <v>48</v>
      </c>
      <c r="C132" s="205" t="s">
        <v>1077</v>
      </c>
      <c r="D132" s="205" t="s">
        <v>43</v>
      </c>
      <c r="E132" s="270">
        <v>4</v>
      </c>
      <c r="F132" s="233">
        <v>1</v>
      </c>
      <c r="G132" s="194" t="str">
        <f>VLOOKUP(A132,'[3]1_プロファイルマスタ'!$A$3:$L$90,3,FALSE)</f>
        <v>担当者(判定権限なし)</v>
      </c>
      <c r="H132" s="194" t="str">
        <f>VLOOKUP(B132,'[3]10_実行権限マスタ'!$A$3:$C$219,3,FALSE)</f>
        <v>検索対象者一覧データ アップロード</v>
      </c>
      <c r="I132" s="194" t="str">
        <f>VLOOKUP(E132,'[3]1_プロファイルマスタ'!$H$3:$L$90,3,FALSE)</f>
        <v>その他部門（役席）</v>
      </c>
      <c r="J132" s="194" t="str">
        <f>VLOOKUP(F132,'[3]10_実行権限マスタ'!$F$3:$H$219,3,FALSE)</f>
        <v>パスワード変更</v>
      </c>
      <c r="K132" s="206" t="s">
        <v>208</v>
      </c>
      <c r="L132" s="207" t="s">
        <v>842</v>
      </c>
      <c r="M132" s="207" t="s">
        <v>206</v>
      </c>
      <c r="N132" s="207" t="str">
        <f t="shared" si="5"/>
        <v>4 , 1</v>
      </c>
      <c r="O132" s="208" t="s">
        <v>207</v>
      </c>
      <c r="Q132" s="209" t="b">
        <f t="shared" si="4"/>
        <v>0</v>
      </c>
      <c r="R132" s="209" t="b">
        <f t="shared" si="4"/>
        <v>0</v>
      </c>
      <c r="T132" s="200"/>
      <c r="U132" s="200"/>
    </row>
    <row r="133" spans="1:21">
      <c r="A133" s="269">
        <v>5</v>
      </c>
      <c r="B133" s="261">
        <v>501</v>
      </c>
      <c r="C133" s="205" t="s">
        <v>1077</v>
      </c>
      <c r="D133" s="205" t="s">
        <v>43</v>
      </c>
      <c r="E133" s="270">
        <v>4</v>
      </c>
      <c r="F133" s="233">
        <v>3</v>
      </c>
      <c r="G133" s="194" t="str">
        <f>VLOOKUP(A133,'[3]1_プロファイルマスタ'!$A$3:$L$90,3,FALSE)</f>
        <v>担当者(判定権限なし)</v>
      </c>
      <c r="H133" s="194" t="str">
        <f>VLOOKUP(B133,'[3]10_実行権限マスタ'!$A$3:$C$219,3,FALSE)</f>
        <v>全量CIFファイル</v>
      </c>
      <c r="I133" s="194" t="str">
        <f>VLOOKUP(E133,'[3]1_プロファイルマスタ'!$H$3:$L$90,3,FALSE)</f>
        <v>その他部門（役席）</v>
      </c>
      <c r="J133" s="194" t="str">
        <f>VLOOKUP(F133,'[3]10_実行権限マスタ'!$F$3:$H$219,3,FALSE)</f>
        <v>本人確認</v>
      </c>
      <c r="K133" s="206" t="s">
        <v>208</v>
      </c>
      <c r="L133" s="207" t="s">
        <v>842</v>
      </c>
      <c r="M133" s="207" t="s">
        <v>206</v>
      </c>
      <c r="N133" s="207" t="str">
        <f t="shared" si="5"/>
        <v>4 , 3</v>
      </c>
      <c r="O133" s="208" t="s">
        <v>207</v>
      </c>
      <c r="Q133" s="209" t="b">
        <f t="shared" si="4"/>
        <v>0</v>
      </c>
      <c r="R133" s="209" t="b">
        <f t="shared" si="4"/>
        <v>0</v>
      </c>
      <c r="T133" s="200"/>
      <c r="U133" s="200"/>
    </row>
    <row r="134" spans="1:21">
      <c r="A134" s="269">
        <v>5</v>
      </c>
      <c r="B134" s="261">
        <v>502</v>
      </c>
      <c r="C134" s="205" t="s">
        <v>1077</v>
      </c>
      <c r="D134" s="205" t="s">
        <v>43</v>
      </c>
      <c r="E134" s="270">
        <v>4</v>
      </c>
      <c r="F134" s="233">
        <v>5</v>
      </c>
      <c r="G134" s="194" t="str">
        <f>VLOOKUP(A134,'[3]1_プロファイルマスタ'!$A$3:$L$90,3,FALSE)</f>
        <v>担当者(判定権限なし)</v>
      </c>
      <c r="H134" s="194" t="str">
        <f>VLOOKUP(B134,'[3]10_実行権限マスタ'!$A$3:$C$219,3,FALSE)</f>
        <v>全量CIFファイル</v>
      </c>
      <c r="I134" s="194" t="str">
        <f>VLOOKUP(E134,'[3]1_プロファイルマスタ'!$H$3:$L$90,3,FALSE)</f>
        <v>その他部門（役席）</v>
      </c>
      <c r="J134" s="194" t="str">
        <f>VLOOKUP(F134,'[3]10_実行権限マスタ'!$F$3:$H$219,3,FALSE)</f>
        <v>本人確認仕掛照会</v>
      </c>
      <c r="K134" s="206" t="s">
        <v>208</v>
      </c>
      <c r="L134" s="207" t="s">
        <v>842</v>
      </c>
      <c r="M134" s="207" t="s">
        <v>206</v>
      </c>
      <c r="N134" s="207" t="str">
        <f t="shared" si="5"/>
        <v>4 , 5</v>
      </c>
      <c r="O134" s="208" t="s">
        <v>207</v>
      </c>
      <c r="Q134" s="209" t="b">
        <f t="shared" si="4"/>
        <v>0</v>
      </c>
      <c r="R134" s="209" t="b">
        <f t="shared" si="4"/>
        <v>0</v>
      </c>
      <c r="T134" s="200"/>
      <c r="U134" s="200"/>
    </row>
    <row r="135" spans="1:21">
      <c r="A135" s="269">
        <v>5</v>
      </c>
      <c r="B135" s="261">
        <v>511</v>
      </c>
      <c r="C135" s="205" t="s">
        <v>1077</v>
      </c>
      <c r="D135" s="205" t="s">
        <v>43</v>
      </c>
      <c r="E135" s="270">
        <v>4</v>
      </c>
      <c r="F135" s="233">
        <v>7</v>
      </c>
      <c r="G135" s="194" t="str">
        <f>VLOOKUP(A135,'[3]1_プロファイルマスタ'!$A$3:$L$90,3,FALSE)</f>
        <v>担当者(判定権限なし)</v>
      </c>
      <c r="H135" s="194" t="str">
        <f>VLOOKUP(B135,'[3]10_実行権限マスタ'!$A$3:$C$219,3,FALSE)</f>
        <v>差分CIFファイル</v>
      </c>
      <c r="I135" s="194" t="str">
        <f>VLOOKUP(E135,'[3]1_プロファイルマスタ'!$H$3:$L$90,3,FALSE)</f>
        <v>その他部門（役席）</v>
      </c>
      <c r="J135" s="194" t="str">
        <f>VLOOKUP(F135,'[3]10_実行権限マスタ'!$F$3:$H$219,3,FALSE)</f>
        <v>判定履歴照会</v>
      </c>
      <c r="K135" s="206" t="s">
        <v>208</v>
      </c>
      <c r="L135" s="207" t="s">
        <v>842</v>
      </c>
      <c r="M135" s="207" t="s">
        <v>206</v>
      </c>
      <c r="N135" s="207" t="str">
        <f t="shared" si="5"/>
        <v>4 , 7</v>
      </c>
      <c r="O135" s="208" t="s">
        <v>207</v>
      </c>
      <c r="Q135" s="209" t="b">
        <f t="shared" si="4"/>
        <v>0</v>
      </c>
      <c r="R135" s="209" t="b">
        <f t="shared" si="4"/>
        <v>0</v>
      </c>
      <c r="T135" s="200"/>
      <c r="U135" s="200"/>
    </row>
    <row r="136" spans="1:21">
      <c r="A136" s="269">
        <v>5</v>
      </c>
      <c r="B136" s="261">
        <v>512</v>
      </c>
      <c r="C136" s="205" t="s">
        <v>1077</v>
      </c>
      <c r="D136" s="205" t="s">
        <v>43</v>
      </c>
      <c r="E136" s="359">
        <v>4</v>
      </c>
      <c r="F136" s="360">
        <v>9</v>
      </c>
      <c r="G136" s="361" t="str">
        <f>VLOOKUP(A136,'[3]1_プロファイルマスタ'!$A$3:$L$90,3,FALSE)</f>
        <v>担当者(判定権限なし)</v>
      </c>
      <c r="H136" s="361" t="str">
        <f>VLOOKUP(B136,'[3]10_実行権限マスタ'!$A$3:$C$219,3,FALSE)</f>
        <v>差分CIFファイル</v>
      </c>
      <c r="I136" s="361" t="str">
        <f>VLOOKUP(E136,'[3]1_プロファイルマスタ'!$H$3:$L$90,3,FALSE)</f>
        <v>その他部門（役席）</v>
      </c>
      <c r="J136" s="361" t="str">
        <f>VLOOKUP(F136,'[3]10_実行権限マスタ'!$F$3:$H$219,3,FALSE)</f>
        <v>判定履歴照会全拠点</v>
      </c>
      <c r="K136" s="206" t="s">
        <v>208</v>
      </c>
      <c r="L136" s="207" t="s">
        <v>842</v>
      </c>
      <c r="M136" s="207" t="s">
        <v>206</v>
      </c>
      <c r="N136" s="207" t="str">
        <f t="shared" si="5"/>
        <v>4 , 9</v>
      </c>
      <c r="O136" s="208" t="s">
        <v>207</v>
      </c>
      <c r="Q136" s="209" t="b">
        <f t="shared" si="4"/>
        <v>0</v>
      </c>
      <c r="R136" s="209" t="b">
        <f t="shared" si="4"/>
        <v>0</v>
      </c>
      <c r="T136" s="200"/>
      <c r="U136" s="200"/>
    </row>
    <row r="137" spans="1:21">
      <c r="A137" s="269">
        <v>5</v>
      </c>
      <c r="B137" s="261">
        <v>521</v>
      </c>
      <c r="C137" s="205" t="s">
        <v>1077</v>
      </c>
      <c r="D137" s="205" t="s">
        <v>43</v>
      </c>
      <c r="E137" s="270">
        <v>4</v>
      </c>
      <c r="F137" s="233">
        <v>11</v>
      </c>
      <c r="G137" s="194" t="str">
        <f>VLOOKUP(A137,'[3]1_プロファイルマスタ'!$A$3:$L$90,3,FALSE)</f>
        <v>担当者(判定権限なし)</v>
      </c>
      <c r="H137" s="194" t="str">
        <f>VLOOKUP(B137,'[3]10_実行権限マスタ'!$A$3:$C$219,3,FALSE)</f>
        <v>検索対象者一覧ファイル</v>
      </c>
      <c r="I137" s="194" t="str">
        <f>VLOOKUP(E137,'[3]1_プロファイルマスタ'!$H$3:$L$90,3,FALSE)</f>
        <v>その他部門（役席）</v>
      </c>
      <c r="J137" s="194" t="str">
        <f>VLOOKUP(F137,'[3]10_実行権限マスタ'!$F$3:$H$219,3,FALSE)</f>
        <v>未判定照会</v>
      </c>
      <c r="K137" s="206" t="s">
        <v>208</v>
      </c>
      <c r="L137" s="207" t="s">
        <v>842</v>
      </c>
      <c r="M137" s="207" t="s">
        <v>206</v>
      </c>
      <c r="N137" s="207" t="str">
        <f t="shared" si="5"/>
        <v>4 , 11</v>
      </c>
      <c r="O137" s="208" t="s">
        <v>207</v>
      </c>
      <c r="Q137" s="209" t="b">
        <f t="shared" si="4"/>
        <v>0</v>
      </c>
      <c r="R137" s="209" t="b">
        <f t="shared" si="4"/>
        <v>0</v>
      </c>
      <c r="T137" s="200"/>
      <c r="U137" s="200"/>
    </row>
    <row r="138" spans="1:21">
      <c r="A138" s="269">
        <v>5</v>
      </c>
      <c r="B138" s="261">
        <v>522</v>
      </c>
      <c r="C138" s="205" t="s">
        <v>1077</v>
      </c>
      <c r="D138" s="205" t="s">
        <v>43</v>
      </c>
      <c r="E138" s="270">
        <v>4</v>
      </c>
      <c r="F138" s="233">
        <v>13</v>
      </c>
      <c r="G138" s="194" t="str">
        <f>VLOOKUP(A138,'[3]1_プロファイルマスタ'!$A$3:$L$90,3,FALSE)</f>
        <v>担当者(判定権限なし)</v>
      </c>
      <c r="H138" s="194" t="str">
        <f>VLOOKUP(B138,'[3]10_実行権限マスタ'!$A$3:$C$219,3,FALSE)</f>
        <v>検索対象者一覧ファイル</v>
      </c>
      <c r="I138" s="194" t="str">
        <f>VLOOKUP(E138,'[3]1_プロファイルマスタ'!$H$3:$L$90,3,FALSE)</f>
        <v>その他部門（役席）</v>
      </c>
      <c r="J138" s="194" t="str">
        <f>VLOOKUP(F138,'[3]10_実行権限マスタ'!$F$3:$H$219,3,FALSE)</f>
        <v>判定済照会</v>
      </c>
      <c r="K138" s="206" t="s">
        <v>208</v>
      </c>
      <c r="L138" s="207" t="s">
        <v>842</v>
      </c>
      <c r="M138" s="207" t="s">
        <v>206</v>
      </c>
      <c r="N138" s="207" t="str">
        <f t="shared" si="5"/>
        <v>4 , 13</v>
      </c>
      <c r="O138" s="208" t="s">
        <v>207</v>
      </c>
      <c r="Q138" s="209" t="b">
        <f t="shared" si="4"/>
        <v>0</v>
      </c>
      <c r="R138" s="209" t="b">
        <f t="shared" si="4"/>
        <v>0</v>
      </c>
      <c r="T138" s="200"/>
      <c r="U138" s="200"/>
    </row>
    <row r="139" spans="1:21">
      <c r="A139" s="269">
        <v>5</v>
      </c>
      <c r="B139" s="261">
        <v>523</v>
      </c>
      <c r="C139" s="205" t="s">
        <v>1077</v>
      </c>
      <c r="D139" s="205" t="s">
        <v>43</v>
      </c>
      <c r="E139" s="270">
        <v>4</v>
      </c>
      <c r="F139" s="233">
        <v>15</v>
      </c>
      <c r="G139" s="194" t="str">
        <f>VLOOKUP(A139,'[3]1_プロファイルマスタ'!$A$3:$L$90,3,FALSE)</f>
        <v>担当者(判定権限なし)</v>
      </c>
      <c r="H139" s="194" t="str">
        <f>VLOOKUP(B139,'[3]10_実行権限マスタ'!$A$3:$C$219,3,FALSE)</f>
        <v>検索対象者一覧ファイル</v>
      </c>
      <c r="I139" s="194" t="str">
        <f>VLOOKUP(E139,'[3]1_プロファイルマスタ'!$H$3:$L$90,3,FALSE)</f>
        <v>その他部門（役席）</v>
      </c>
      <c r="J139" s="194" t="str">
        <f>VLOOKUP(F139,'[3]10_実行権限マスタ'!$F$3:$H$219,3,FALSE)</f>
        <v>判定済照会再判定</v>
      </c>
      <c r="K139" s="206" t="s">
        <v>208</v>
      </c>
      <c r="L139" s="207" t="s">
        <v>842</v>
      </c>
      <c r="M139" s="207" t="s">
        <v>206</v>
      </c>
      <c r="N139" s="207" t="str">
        <f t="shared" si="5"/>
        <v>4 , 15</v>
      </c>
      <c r="O139" s="208" t="s">
        <v>207</v>
      </c>
      <c r="Q139" s="209" t="b">
        <f t="shared" si="4"/>
        <v>0</v>
      </c>
      <c r="R139" s="209" t="b">
        <f t="shared" si="4"/>
        <v>0</v>
      </c>
      <c r="T139" s="200"/>
      <c r="U139" s="200"/>
    </row>
    <row r="140" spans="1:21">
      <c r="A140" s="269">
        <v>5</v>
      </c>
      <c r="B140" s="261">
        <v>1001</v>
      </c>
      <c r="C140" s="205" t="s">
        <v>1077</v>
      </c>
      <c r="D140" s="205" t="s">
        <v>43</v>
      </c>
      <c r="E140" s="270">
        <v>4</v>
      </c>
      <c r="F140" s="233">
        <v>16</v>
      </c>
      <c r="G140" s="194" t="str">
        <f>VLOOKUP(A140,'[3]1_プロファイルマスタ'!$A$3:$L$90,3,FALSE)</f>
        <v>担当者(判定権限なし)</v>
      </c>
      <c r="H140" s="194" t="str">
        <f>VLOOKUP(B140,'[3]10_実行権限マスタ'!$A$3:$C$219,3,FALSE)</f>
        <v>担当者用本人確認判定制限</v>
      </c>
      <c r="I140" s="194" t="str">
        <f>VLOOKUP(E140,'[3]1_プロファイルマスタ'!$H$3:$L$90,3,FALSE)</f>
        <v>その他部門（役席）</v>
      </c>
      <c r="J140" s="194" t="str">
        <f>VLOOKUP(F140,'[3]10_実行権限マスタ'!$F$3:$H$219,3,FALSE)</f>
        <v>ファイル処理状況照会</v>
      </c>
      <c r="K140" s="206" t="s">
        <v>208</v>
      </c>
      <c r="L140" s="207" t="s">
        <v>842</v>
      </c>
      <c r="M140" s="207" t="s">
        <v>206</v>
      </c>
      <c r="N140" s="207" t="str">
        <f t="shared" si="5"/>
        <v>4 , 16</v>
      </c>
      <c r="O140" s="208" t="s">
        <v>207</v>
      </c>
      <c r="Q140" s="209" t="b">
        <f t="shared" si="4"/>
        <v>0</v>
      </c>
      <c r="R140" s="209" t="b">
        <f t="shared" si="4"/>
        <v>0</v>
      </c>
      <c r="T140" s="200"/>
      <c r="U140" s="200"/>
    </row>
    <row r="141" spans="1:21">
      <c r="A141" s="269">
        <v>5</v>
      </c>
      <c r="B141" s="261">
        <v>1002</v>
      </c>
      <c r="C141" s="205" t="s">
        <v>1077</v>
      </c>
      <c r="D141" s="205" t="s">
        <v>43</v>
      </c>
      <c r="E141" s="359">
        <v>4</v>
      </c>
      <c r="F141" s="360">
        <v>20</v>
      </c>
      <c r="G141" s="361" t="str">
        <f>VLOOKUP(A141,'[3]1_プロファイルマスタ'!$A$3:$L$90,3,FALSE)</f>
        <v>担当者(判定権限なし)</v>
      </c>
      <c r="H141" s="361" t="str">
        <f>VLOOKUP(B141,'[3]10_実行権限マスタ'!$A$3:$C$219,3,FALSE)</f>
        <v>担当者用本人確認仕掛照会判定制限</v>
      </c>
      <c r="I141" s="361" t="str">
        <f>VLOOKUP(E141,'[3]1_プロファイルマスタ'!$H$3:$L$90,3,FALSE)</f>
        <v>その他部門（役席）</v>
      </c>
      <c r="J141" s="361" t="str">
        <f>VLOOKUP(F141,'[3]10_実行権限マスタ'!$F$3:$H$219,3,FALSE)</f>
        <v>本人確認仕掛照会全拠点</v>
      </c>
      <c r="K141" s="206" t="s">
        <v>208</v>
      </c>
      <c r="L141" s="207" t="s">
        <v>842</v>
      </c>
      <c r="M141" s="207" t="s">
        <v>206</v>
      </c>
      <c r="N141" s="207" t="str">
        <f t="shared" si="5"/>
        <v>4 , 20</v>
      </c>
      <c r="O141" s="208" t="s">
        <v>207</v>
      </c>
      <c r="Q141" s="209" t="b">
        <f t="shared" si="4"/>
        <v>0</v>
      </c>
      <c r="R141" s="209" t="b">
        <f t="shared" si="4"/>
        <v>0</v>
      </c>
      <c r="T141" s="200"/>
      <c r="U141" s="200"/>
    </row>
    <row r="142" spans="1:21">
      <c r="A142" s="269">
        <v>5</v>
      </c>
      <c r="B142" s="261">
        <v>1003</v>
      </c>
      <c r="C142" s="205" t="s">
        <v>1077</v>
      </c>
      <c r="D142" s="205" t="s">
        <v>43</v>
      </c>
      <c r="E142" s="359">
        <v>4</v>
      </c>
      <c r="F142" s="360">
        <v>21</v>
      </c>
      <c r="G142" s="361" t="str">
        <f>VLOOKUP(A142,'[3]1_プロファイルマスタ'!$A$3:$L$90,3,FALSE)</f>
        <v>担当者(判定権限なし)</v>
      </c>
      <c r="H142" s="361" t="str">
        <f>VLOOKUP(B142,'[3]10_実行権限マスタ'!$A$3:$C$219,3,FALSE)</f>
        <v>担当者用未判定照会判定制限</v>
      </c>
      <c r="I142" s="361" t="str">
        <f>VLOOKUP(E142,'[3]1_プロファイルマスタ'!$H$3:$L$90,3,FALSE)</f>
        <v>その他部門（役席）</v>
      </c>
      <c r="J142" s="361" t="str">
        <f>VLOOKUP(F142,'[3]10_実行権限マスタ'!$F$3:$H$219,3,FALSE)</f>
        <v>未判定照会全拠点</v>
      </c>
      <c r="K142" s="206" t="s">
        <v>208</v>
      </c>
      <c r="L142" s="207" t="s">
        <v>842</v>
      </c>
      <c r="M142" s="207" t="s">
        <v>206</v>
      </c>
      <c r="N142" s="207" t="str">
        <f t="shared" si="5"/>
        <v>4 , 21</v>
      </c>
      <c r="O142" s="208" t="s">
        <v>207</v>
      </c>
      <c r="Q142" s="209" t="b">
        <f t="shared" si="4"/>
        <v>0</v>
      </c>
      <c r="R142" s="209" t="b">
        <f t="shared" si="4"/>
        <v>0</v>
      </c>
      <c r="T142" s="200"/>
      <c r="U142" s="200"/>
    </row>
    <row r="143" spans="1:21">
      <c r="A143" s="269">
        <v>5</v>
      </c>
      <c r="B143" s="261">
        <v>1004</v>
      </c>
      <c r="C143" s="205" t="s">
        <v>1077</v>
      </c>
      <c r="D143" s="205" t="s">
        <v>43</v>
      </c>
      <c r="E143" s="359">
        <v>4</v>
      </c>
      <c r="F143" s="360">
        <v>22</v>
      </c>
      <c r="G143" s="361" t="str">
        <f>VLOOKUP(A143,'[3]1_プロファイルマスタ'!$A$3:$L$90,3,FALSE)</f>
        <v>担当者(判定権限なし)</v>
      </c>
      <c r="H143" s="361" t="str">
        <f>VLOOKUP(B143,'[3]10_実行権限マスタ'!$A$3:$C$219,3,FALSE)</f>
        <v>担当者用未判定照会（連動）判定制限</v>
      </c>
      <c r="I143" s="361" t="str">
        <f>VLOOKUP(E143,'[3]1_プロファイルマスタ'!$H$3:$L$90,3,FALSE)</f>
        <v>その他部門（役席）</v>
      </c>
      <c r="J143" s="361" t="str">
        <f>VLOOKUP(F143,'[3]10_実行権限マスタ'!$F$3:$H$219,3,FALSE)</f>
        <v>判定済照会全拠点</v>
      </c>
      <c r="K143" s="206" t="s">
        <v>208</v>
      </c>
      <c r="L143" s="207" t="s">
        <v>842</v>
      </c>
      <c r="M143" s="207" t="s">
        <v>206</v>
      </c>
      <c r="N143" s="207" t="str">
        <f t="shared" si="5"/>
        <v>4 , 22</v>
      </c>
      <c r="O143" s="208" t="s">
        <v>207</v>
      </c>
      <c r="Q143" s="209" t="b">
        <f t="shared" si="4"/>
        <v>0</v>
      </c>
      <c r="R143" s="209" t="b">
        <f t="shared" si="4"/>
        <v>0</v>
      </c>
      <c r="T143" s="200"/>
      <c r="U143" s="200"/>
    </row>
    <row r="144" spans="1:21">
      <c r="A144" s="269">
        <v>6</v>
      </c>
      <c r="B144" s="261">
        <v>44</v>
      </c>
      <c r="C144" s="205" t="s">
        <v>1077</v>
      </c>
      <c r="D144" s="205" t="s">
        <v>43</v>
      </c>
      <c r="E144" s="270">
        <v>4</v>
      </c>
      <c r="F144" s="233">
        <v>23</v>
      </c>
      <c r="G144" s="194" t="str">
        <f>VLOOKUP(A144,'[3]1_プロファイルマスタ'!$A$3:$L$90,3,FALSE)</f>
        <v>シミュレーション管理者</v>
      </c>
      <c r="H144" s="194" t="str">
        <f>VLOOKUP(B144,'[3]10_実行権限マスタ'!$A$3:$C$219,3,FALSE)</f>
        <v>シミュレーションフィルタリング予約</v>
      </c>
      <c r="I144" s="194" t="str">
        <f>VLOOKUP(E144,'[3]1_プロファイルマスタ'!$H$3:$L$90,3,FALSE)</f>
        <v>その他部門（役席）</v>
      </c>
      <c r="J144" s="194" t="str">
        <f>VLOOKUP(F144,'[3]10_実行権限マスタ'!$F$3:$H$219,3,FALSE)</f>
        <v>未判定照会（連動）</v>
      </c>
      <c r="K144" s="206" t="s">
        <v>208</v>
      </c>
      <c r="L144" s="207" t="s">
        <v>842</v>
      </c>
      <c r="M144" s="207" t="s">
        <v>206</v>
      </c>
      <c r="N144" s="207" t="str">
        <f t="shared" si="5"/>
        <v>4 , 23</v>
      </c>
      <c r="O144" s="208" t="s">
        <v>207</v>
      </c>
      <c r="Q144" s="209" t="b">
        <f t="shared" si="4"/>
        <v>0</v>
      </c>
      <c r="R144" s="209" t="b">
        <f t="shared" si="4"/>
        <v>0</v>
      </c>
      <c r="T144" s="200"/>
      <c r="U144" s="200"/>
    </row>
    <row r="145" spans="1:21">
      <c r="A145" s="269">
        <v>6</v>
      </c>
      <c r="B145" s="261">
        <v>45</v>
      </c>
      <c r="C145" s="205" t="s">
        <v>1077</v>
      </c>
      <c r="D145" s="205" t="s">
        <v>43</v>
      </c>
      <c r="E145" s="359">
        <v>4</v>
      </c>
      <c r="F145" s="360">
        <v>26</v>
      </c>
      <c r="G145" s="194" t="str">
        <f>VLOOKUP(A145,'[3]1_プロファイルマスタ'!$A$3:$L$90,3,FALSE)</f>
        <v>シミュレーション管理者</v>
      </c>
      <c r="H145" s="194" t="str">
        <f>VLOOKUP(B145,'[3]10_実行権限マスタ'!$A$3:$C$219,3,FALSE)</f>
        <v>シミュレーションフィルタリング結果確認</v>
      </c>
      <c r="I145" s="361" t="str">
        <f>VLOOKUP(E145,'[3]1_プロファイルマスタ'!$H$3:$L$90,3,FALSE)</f>
        <v>その他部門（役席）</v>
      </c>
      <c r="J145" s="361" t="str">
        <f>VLOOKUP(F145,'[3]10_実行権限マスタ'!$F$3:$H$219,3,FALSE)</f>
        <v>未判定照会（連動）全拠点</v>
      </c>
      <c r="K145" s="206" t="s">
        <v>208</v>
      </c>
      <c r="L145" s="207" t="s">
        <v>842</v>
      </c>
      <c r="M145" s="207" t="s">
        <v>206</v>
      </c>
      <c r="N145" s="207" t="str">
        <f t="shared" si="5"/>
        <v>4 , 26</v>
      </c>
      <c r="O145" s="208" t="s">
        <v>207</v>
      </c>
      <c r="Q145" s="209" t="b">
        <f t="shared" si="4"/>
        <v>0</v>
      </c>
      <c r="R145" s="209" t="b">
        <f t="shared" si="4"/>
        <v>0</v>
      </c>
      <c r="T145" s="200"/>
      <c r="U145" s="200"/>
    </row>
    <row r="146" spans="1:21">
      <c r="A146" s="269">
        <v>7</v>
      </c>
      <c r="B146" s="261">
        <v>44</v>
      </c>
      <c r="C146" s="205" t="s">
        <v>1077</v>
      </c>
      <c r="D146" s="205" t="s">
        <v>43</v>
      </c>
      <c r="E146" s="270">
        <v>4</v>
      </c>
      <c r="F146" s="233">
        <v>27</v>
      </c>
      <c r="G146" s="194" t="str">
        <f>VLOOKUP(A146,'[3]1_プロファイルマスタ'!$A$3:$L$90,3,FALSE)</f>
        <v>シミュレーション担当者</v>
      </c>
      <c r="H146" s="194" t="str">
        <f>VLOOKUP(B146,'[3]10_実行権限マスタ'!$A$3:$C$219,3,FALSE)</f>
        <v>シミュレーションフィルタリング予約</v>
      </c>
      <c r="I146" s="194" t="str">
        <f>VLOOKUP(E146,'[3]1_プロファイルマスタ'!$H$3:$L$90,3,FALSE)</f>
        <v>その他部門（役席）</v>
      </c>
      <c r="J146" s="194" t="str">
        <f>VLOOKUP(F146,'[3]10_実行権限マスタ'!$F$3:$H$219,3,FALSE)</f>
        <v>判定済照会（連動）</v>
      </c>
      <c r="K146" s="206" t="s">
        <v>208</v>
      </c>
      <c r="L146" s="207" t="s">
        <v>842</v>
      </c>
      <c r="M146" s="207" t="s">
        <v>206</v>
      </c>
      <c r="N146" s="207" t="str">
        <f t="shared" si="5"/>
        <v>4 , 27</v>
      </c>
      <c r="O146" s="208" t="s">
        <v>207</v>
      </c>
      <c r="Q146" s="209" t="b">
        <f t="shared" si="4"/>
        <v>0</v>
      </c>
      <c r="R146" s="209" t="b">
        <f t="shared" si="4"/>
        <v>0</v>
      </c>
      <c r="T146" s="200"/>
      <c r="U146" s="200"/>
    </row>
    <row r="147" spans="1:21">
      <c r="A147" s="269">
        <v>7</v>
      </c>
      <c r="B147" s="261">
        <v>45</v>
      </c>
      <c r="C147" s="205" t="s">
        <v>1077</v>
      </c>
      <c r="D147" s="205" t="s">
        <v>43</v>
      </c>
      <c r="E147" s="270">
        <v>4</v>
      </c>
      <c r="F147" s="233">
        <v>29</v>
      </c>
      <c r="G147" s="194" t="str">
        <f>VLOOKUP(A147,'[3]1_プロファイルマスタ'!$A$3:$L$90,3,FALSE)</f>
        <v>シミュレーション担当者</v>
      </c>
      <c r="H147" s="194" t="str">
        <f>VLOOKUP(B147,'[3]10_実行権限マスタ'!$A$3:$C$219,3,FALSE)</f>
        <v>シミュレーションフィルタリング結果確認</v>
      </c>
      <c r="I147" s="194" t="str">
        <f>VLOOKUP(E147,'[3]1_プロファイルマスタ'!$H$3:$L$90,3,FALSE)</f>
        <v>その他部門（役席）</v>
      </c>
      <c r="J147" s="194" t="str">
        <f>VLOOKUP(F147,'[3]10_実行権限マスタ'!$F$3:$H$219,3,FALSE)</f>
        <v>判定済照会（連動）再判定</v>
      </c>
      <c r="K147" s="206" t="s">
        <v>208</v>
      </c>
      <c r="L147" s="207" t="s">
        <v>842</v>
      </c>
      <c r="M147" s="207" t="s">
        <v>206</v>
      </c>
      <c r="N147" s="207" t="str">
        <f t="shared" si="5"/>
        <v>4 , 29</v>
      </c>
      <c r="O147" s="208" t="s">
        <v>207</v>
      </c>
      <c r="Q147" s="209" t="b">
        <f t="shared" si="4"/>
        <v>0</v>
      </c>
      <c r="R147" s="209" t="b">
        <f t="shared" si="4"/>
        <v>0</v>
      </c>
      <c r="T147" s="200"/>
      <c r="U147" s="200"/>
    </row>
    <row r="148" spans="1:21">
      <c r="A148" s="269">
        <v>7</v>
      </c>
      <c r="B148" s="261">
        <v>46</v>
      </c>
      <c r="C148" s="205" t="s">
        <v>1077</v>
      </c>
      <c r="D148" s="205" t="s">
        <v>43</v>
      </c>
      <c r="E148" s="359">
        <v>4</v>
      </c>
      <c r="F148" s="360">
        <v>30</v>
      </c>
      <c r="G148" s="194" t="str">
        <f>VLOOKUP(A148,'[3]1_プロファイルマスタ'!$A$3:$L$90,3,FALSE)</f>
        <v>シミュレーション担当者</v>
      </c>
      <c r="H148" s="194" t="str">
        <f>VLOOKUP(B148,'[3]10_実行権限マスタ'!$A$3:$C$219,3,FALSE)</f>
        <v>シミュレーションフィルタリング結果確認CSV出力制限</v>
      </c>
      <c r="I148" s="361" t="str">
        <f>VLOOKUP(E148,'[3]1_プロファイルマスタ'!$H$3:$L$90,3,FALSE)</f>
        <v>その他部門（役席）</v>
      </c>
      <c r="J148" s="361" t="str">
        <f>VLOOKUP(F148,'[3]10_実行権限マスタ'!$F$3:$H$219,3,FALSE)</f>
        <v>判定済照会（連動）全拠点</v>
      </c>
      <c r="K148" s="206" t="s">
        <v>208</v>
      </c>
      <c r="L148" s="207" t="s">
        <v>842</v>
      </c>
      <c r="M148" s="207" t="s">
        <v>206</v>
      </c>
      <c r="N148" s="207" t="str">
        <f t="shared" si="5"/>
        <v>4 , 30</v>
      </c>
      <c r="O148" s="208" t="s">
        <v>207</v>
      </c>
      <c r="Q148" s="209" t="b">
        <f t="shared" ref="Q148:R199" si="6">IF(E148="","",EXACT(E148,T148))</f>
        <v>0</v>
      </c>
      <c r="R148" s="209" t="b">
        <f t="shared" si="6"/>
        <v>0</v>
      </c>
      <c r="T148" s="200"/>
      <c r="U148" s="200"/>
    </row>
    <row r="149" spans="1:21">
      <c r="E149" s="270">
        <v>4</v>
      </c>
      <c r="F149" s="233">
        <v>49</v>
      </c>
      <c r="I149" s="194" t="str">
        <f>VLOOKUP(E149,'[3]1_プロファイルマスタ'!$H$3:$L$90,3,FALSE)</f>
        <v>その他部門（役席）</v>
      </c>
      <c r="J149" s="194" t="str">
        <f>VLOOKUP(F149,'[3]10_実行権限マスタ'!$F$3:$H$219,3,FALSE)</f>
        <v>登録済リスト参照</v>
      </c>
      <c r="K149" s="206" t="s">
        <v>208</v>
      </c>
      <c r="L149" s="207" t="s">
        <v>842</v>
      </c>
      <c r="M149" s="207" t="s">
        <v>206</v>
      </c>
      <c r="N149" s="207" t="str">
        <f t="shared" si="5"/>
        <v>4 , 49</v>
      </c>
      <c r="O149" s="208" t="s">
        <v>207</v>
      </c>
      <c r="Q149" s="209" t="b">
        <f t="shared" si="6"/>
        <v>0</v>
      </c>
      <c r="R149" s="209" t="b">
        <f t="shared" si="6"/>
        <v>0</v>
      </c>
      <c r="T149" s="200"/>
      <c r="U149" s="200"/>
    </row>
    <row r="150" spans="1:21">
      <c r="E150" s="270">
        <v>4</v>
      </c>
      <c r="F150" s="233">
        <v>51</v>
      </c>
      <c r="I150" s="194" t="str">
        <f>VLOOKUP(E150,'[3]1_プロファイルマスタ'!$H$3:$L$90,3,FALSE)</f>
        <v>その他部門（役席）</v>
      </c>
      <c r="J150" s="194" t="str">
        <f>VLOOKUP(F150,'[3]10_実行権限マスタ'!$F$3:$H$219,3,FALSE)</f>
        <v>リストアップロード</v>
      </c>
      <c r="K150" s="206" t="s">
        <v>208</v>
      </c>
      <c r="L150" s="207" t="s">
        <v>842</v>
      </c>
      <c r="M150" s="207" t="s">
        <v>206</v>
      </c>
      <c r="N150" s="207" t="str">
        <f t="shared" si="5"/>
        <v>4 , 51</v>
      </c>
      <c r="O150" s="208" t="s">
        <v>207</v>
      </c>
      <c r="Q150" s="209" t="b">
        <f t="shared" si="6"/>
        <v>0</v>
      </c>
      <c r="R150" s="209" t="b">
        <f t="shared" si="6"/>
        <v>0</v>
      </c>
      <c r="T150" s="200"/>
      <c r="U150" s="200"/>
    </row>
    <row r="151" spans="1:21">
      <c r="E151" s="270">
        <v>4</v>
      </c>
      <c r="F151" s="233">
        <v>52</v>
      </c>
      <c r="I151" s="194" t="str">
        <f>VLOOKUP(E151,'[3]1_プロファイルマスタ'!$H$3:$L$90,3,FALSE)</f>
        <v>その他部門（役席）</v>
      </c>
      <c r="J151" s="194" t="str">
        <f>VLOOKUP(F151,'[3]10_実行権限マスタ'!$F$3:$H$219,3,FALSE)</f>
        <v>ホワイトリスト登録</v>
      </c>
      <c r="K151" s="206" t="s">
        <v>208</v>
      </c>
      <c r="L151" s="207" t="s">
        <v>842</v>
      </c>
      <c r="M151" s="207" t="s">
        <v>206</v>
      </c>
      <c r="N151" s="207" t="str">
        <f t="shared" si="5"/>
        <v>4 , 52</v>
      </c>
      <c r="O151" s="208" t="s">
        <v>207</v>
      </c>
      <c r="Q151" s="209" t="b">
        <f t="shared" si="6"/>
        <v>0</v>
      </c>
      <c r="R151" s="209" t="b">
        <f t="shared" si="6"/>
        <v>0</v>
      </c>
      <c r="T151" s="200"/>
      <c r="U151" s="200"/>
    </row>
    <row r="152" spans="1:21">
      <c r="E152" s="270">
        <v>4</v>
      </c>
      <c r="F152" s="233">
        <v>501</v>
      </c>
      <c r="I152" s="194" t="str">
        <f>VLOOKUP(E152,'[3]1_プロファイルマスタ'!$H$3:$L$90,3,FALSE)</f>
        <v>その他部門（役席）</v>
      </c>
      <c r="J152" s="194" t="str">
        <f>VLOOKUP(F152,'[3]10_実行権限マスタ'!$F$3:$H$219,3,FALSE)</f>
        <v>全量CIFファイル</v>
      </c>
      <c r="K152" s="206" t="s">
        <v>208</v>
      </c>
      <c r="L152" s="207" t="s">
        <v>842</v>
      </c>
      <c r="M152" s="207" t="s">
        <v>206</v>
      </c>
      <c r="N152" s="207" t="str">
        <f t="shared" si="5"/>
        <v>4 , 501</v>
      </c>
      <c r="O152" s="208" t="s">
        <v>207</v>
      </c>
      <c r="Q152" s="209" t="b">
        <f t="shared" si="6"/>
        <v>0</v>
      </c>
      <c r="R152" s="209" t="b">
        <f t="shared" si="6"/>
        <v>0</v>
      </c>
      <c r="T152" s="200"/>
      <c r="U152" s="200"/>
    </row>
    <row r="153" spans="1:21">
      <c r="E153" s="270">
        <v>4</v>
      </c>
      <c r="F153" s="233">
        <v>502</v>
      </c>
      <c r="I153" s="194" t="str">
        <f>VLOOKUP(E153,'[3]1_プロファイルマスタ'!$H$3:$L$90,3,FALSE)</f>
        <v>その他部門（役席）</v>
      </c>
      <c r="J153" s="194" t="str">
        <f>VLOOKUP(F153,'[3]10_実行権限マスタ'!$F$3:$H$219,3,FALSE)</f>
        <v>全量CIFファイル</v>
      </c>
      <c r="K153" s="206" t="s">
        <v>208</v>
      </c>
      <c r="L153" s="207" t="s">
        <v>842</v>
      </c>
      <c r="M153" s="207" t="s">
        <v>206</v>
      </c>
      <c r="N153" s="207" t="str">
        <f t="shared" si="5"/>
        <v>4 , 502</v>
      </c>
      <c r="O153" s="208" t="s">
        <v>207</v>
      </c>
      <c r="Q153" s="209" t="b">
        <f t="shared" si="6"/>
        <v>0</v>
      </c>
      <c r="R153" s="209" t="b">
        <f t="shared" si="6"/>
        <v>0</v>
      </c>
      <c r="T153" s="200"/>
      <c r="U153" s="200"/>
    </row>
    <row r="154" spans="1:21">
      <c r="E154" s="270">
        <v>4</v>
      </c>
      <c r="F154" s="233">
        <v>511</v>
      </c>
      <c r="I154" s="194" t="str">
        <f>VLOOKUP(E154,'[3]1_プロファイルマスタ'!$H$3:$L$90,3,FALSE)</f>
        <v>その他部門（役席）</v>
      </c>
      <c r="J154" s="194" t="str">
        <f>VLOOKUP(F154,'[3]10_実行権限マスタ'!$F$3:$H$219,3,FALSE)</f>
        <v>差分CIFファイル</v>
      </c>
      <c r="K154" s="206" t="s">
        <v>208</v>
      </c>
      <c r="L154" s="207" t="s">
        <v>842</v>
      </c>
      <c r="M154" s="207" t="s">
        <v>206</v>
      </c>
      <c r="N154" s="207" t="str">
        <f t="shared" si="5"/>
        <v>4 , 511</v>
      </c>
      <c r="O154" s="208" t="s">
        <v>207</v>
      </c>
      <c r="Q154" s="209" t="b">
        <f t="shared" si="6"/>
        <v>0</v>
      </c>
      <c r="R154" s="209" t="b">
        <f t="shared" si="6"/>
        <v>0</v>
      </c>
      <c r="T154" s="200"/>
      <c r="U154" s="200"/>
    </row>
    <row r="155" spans="1:21">
      <c r="E155" s="270">
        <v>4</v>
      </c>
      <c r="F155" s="233">
        <v>512</v>
      </c>
      <c r="I155" s="194" t="str">
        <f>VLOOKUP(E155,'[3]1_プロファイルマスタ'!$H$3:$L$90,3,FALSE)</f>
        <v>その他部門（役席）</v>
      </c>
      <c r="J155" s="194" t="str">
        <f>VLOOKUP(F155,'[3]10_実行権限マスタ'!$F$3:$H$219,3,FALSE)</f>
        <v>差分CIFファイル</v>
      </c>
      <c r="K155" s="206" t="s">
        <v>208</v>
      </c>
      <c r="L155" s="207" t="s">
        <v>842</v>
      </c>
      <c r="M155" s="207" t="s">
        <v>206</v>
      </c>
      <c r="N155" s="207" t="str">
        <f t="shared" si="5"/>
        <v>4 , 512</v>
      </c>
      <c r="O155" s="208" t="s">
        <v>207</v>
      </c>
      <c r="Q155" s="209" t="b">
        <f t="shared" si="6"/>
        <v>0</v>
      </c>
      <c r="R155" s="209" t="b">
        <f t="shared" si="6"/>
        <v>0</v>
      </c>
      <c r="T155" s="200"/>
      <c r="U155" s="200"/>
    </row>
    <row r="156" spans="1:21">
      <c r="E156" s="270">
        <v>4</v>
      </c>
      <c r="F156" s="233">
        <v>521</v>
      </c>
      <c r="I156" s="194" t="str">
        <f>VLOOKUP(E156,'[3]1_プロファイルマスタ'!$H$3:$L$90,3,FALSE)</f>
        <v>その他部門（役席）</v>
      </c>
      <c r="J156" s="194" t="str">
        <f>VLOOKUP(F156,'[3]10_実行権限マスタ'!$F$3:$H$219,3,FALSE)</f>
        <v>一括フィルタリング①</v>
      </c>
      <c r="K156" s="206" t="s">
        <v>208</v>
      </c>
      <c r="L156" s="207" t="s">
        <v>842</v>
      </c>
      <c r="M156" s="207" t="s">
        <v>206</v>
      </c>
      <c r="N156" s="207" t="str">
        <f t="shared" si="5"/>
        <v>4 , 521</v>
      </c>
      <c r="O156" s="208" t="s">
        <v>207</v>
      </c>
      <c r="Q156" s="209" t="b">
        <f t="shared" si="6"/>
        <v>0</v>
      </c>
      <c r="R156" s="209" t="b">
        <f t="shared" si="6"/>
        <v>0</v>
      </c>
      <c r="T156" s="200"/>
      <c r="U156" s="200"/>
    </row>
    <row r="157" spans="1:21">
      <c r="E157" s="270">
        <v>4</v>
      </c>
      <c r="F157" s="233">
        <v>522</v>
      </c>
      <c r="I157" s="194" t="str">
        <f>VLOOKUP(E157,'[3]1_プロファイルマスタ'!$H$3:$L$90,3,FALSE)</f>
        <v>その他部門（役席）</v>
      </c>
      <c r="J157" s="194" t="str">
        <f>VLOOKUP(F157,'[3]10_実行権限マスタ'!$F$3:$H$219,3,FALSE)</f>
        <v>一括フィルタリング①</v>
      </c>
      <c r="K157" s="206" t="s">
        <v>208</v>
      </c>
      <c r="L157" s="207" t="s">
        <v>842</v>
      </c>
      <c r="M157" s="207" t="s">
        <v>206</v>
      </c>
      <c r="N157" s="207" t="str">
        <f t="shared" si="5"/>
        <v>4 , 522</v>
      </c>
      <c r="O157" s="208" t="s">
        <v>207</v>
      </c>
      <c r="Q157" s="209" t="b">
        <f t="shared" si="6"/>
        <v>0</v>
      </c>
      <c r="R157" s="209" t="b">
        <f t="shared" si="6"/>
        <v>0</v>
      </c>
      <c r="T157" s="200"/>
      <c r="U157" s="200"/>
    </row>
    <row r="158" spans="1:21">
      <c r="E158" s="270">
        <v>4</v>
      </c>
      <c r="F158" s="233">
        <v>524</v>
      </c>
      <c r="I158" s="194" t="str">
        <f>VLOOKUP(E158,'[3]1_プロファイルマスタ'!$H$3:$L$90,3,FALSE)</f>
        <v>その他部門（役席）</v>
      </c>
      <c r="J158" s="194" t="str">
        <f>VLOOKUP(F158,'[3]10_実行権限マスタ'!$F$3:$H$219,3,FALSE)</f>
        <v>一括フィルタリング②</v>
      </c>
      <c r="K158" s="206" t="s">
        <v>208</v>
      </c>
      <c r="L158" s="207" t="s">
        <v>842</v>
      </c>
      <c r="M158" s="207" t="s">
        <v>206</v>
      </c>
      <c r="N158" s="207" t="str">
        <f t="shared" si="5"/>
        <v>4 , 524</v>
      </c>
      <c r="O158" s="208" t="s">
        <v>207</v>
      </c>
      <c r="Q158" s="209" t="b">
        <f t="shared" si="6"/>
        <v>0</v>
      </c>
      <c r="R158" s="209" t="b">
        <f t="shared" si="6"/>
        <v>0</v>
      </c>
      <c r="T158" s="200"/>
      <c r="U158" s="200"/>
    </row>
    <row r="159" spans="1:21">
      <c r="E159" s="270">
        <v>4</v>
      </c>
      <c r="F159" s="233">
        <v>525</v>
      </c>
      <c r="I159" s="194" t="str">
        <f>VLOOKUP(E159,'[3]1_プロファイルマスタ'!$H$3:$L$90,3,FALSE)</f>
        <v>その他部門（役席）</v>
      </c>
      <c r="J159" s="194" t="str">
        <f>VLOOKUP(F159,'[3]10_実行権限マスタ'!$F$3:$H$219,3,FALSE)</f>
        <v>一括フィルタリング②</v>
      </c>
      <c r="K159" s="206" t="s">
        <v>208</v>
      </c>
      <c r="L159" s="207" t="s">
        <v>842</v>
      </c>
      <c r="M159" s="207" t="s">
        <v>206</v>
      </c>
      <c r="N159" s="207" t="str">
        <f t="shared" si="5"/>
        <v>4 , 525</v>
      </c>
      <c r="O159" s="208" t="s">
        <v>207</v>
      </c>
      <c r="Q159" s="209" t="b">
        <f t="shared" si="6"/>
        <v>0</v>
      </c>
      <c r="R159" s="209" t="b">
        <f t="shared" si="6"/>
        <v>0</v>
      </c>
      <c r="T159" s="200"/>
      <c r="U159" s="200"/>
    </row>
    <row r="160" spans="1:21">
      <c r="E160" s="270">
        <v>4</v>
      </c>
      <c r="F160" s="233">
        <v>527</v>
      </c>
      <c r="I160" s="194" t="str">
        <f>VLOOKUP(E160,'[3]1_プロファイルマスタ'!$H$3:$L$90,3,FALSE)</f>
        <v>その他部門（役席）</v>
      </c>
      <c r="J160" s="194" t="str">
        <f>VLOOKUP(F160,'[3]10_実行権限マスタ'!$F$3:$H$219,3,FALSE)</f>
        <v>一括フィルタリング③</v>
      </c>
      <c r="K160" s="206" t="s">
        <v>208</v>
      </c>
      <c r="L160" s="207" t="s">
        <v>842</v>
      </c>
      <c r="M160" s="207" t="s">
        <v>206</v>
      </c>
      <c r="N160" s="207" t="str">
        <f t="shared" si="5"/>
        <v>4 , 527</v>
      </c>
      <c r="O160" s="208" t="s">
        <v>207</v>
      </c>
      <c r="Q160" s="209" t="b">
        <f t="shared" si="6"/>
        <v>0</v>
      </c>
      <c r="R160" s="209" t="b">
        <f t="shared" si="6"/>
        <v>0</v>
      </c>
      <c r="T160" s="200"/>
      <c r="U160" s="200"/>
    </row>
    <row r="161" spans="5:21">
      <c r="E161" s="270">
        <v>4</v>
      </c>
      <c r="F161" s="233">
        <v>528</v>
      </c>
      <c r="I161" s="194" t="str">
        <f>VLOOKUP(E161,'[3]1_プロファイルマスタ'!$H$3:$L$90,3,FALSE)</f>
        <v>その他部門（役席）</v>
      </c>
      <c r="J161" s="194" t="str">
        <f>VLOOKUP(F161,'[3]10_実行権限マスタ'!$F$3:$H$219,3,FALSE)</f>
        <v>一括フィルタリング③</v>
      </c>
      <c r="K161" s="206" t="s">
        <v>208</v>
      </c>
      <c r="L161" s="207" t="s">
        <v>842</v>
      </c>
      <c r="M161" s="207" t="s">
        <v>206</v>
      </c>
      <c r="N161" s="207" t="str">
        <f t="shared" si="5"/>
        <v>4 , 528</v>
      </c>
      <c r="O161" s="208" t="s">
        <v>207</v>
      </c>
      <c r="Q161" s="209" t="b">
        <f t="shared" si="6"/>
        <v>0</v>
      </c>
      <c r="R161" s="209" t="b">
        <f t="shared" si="6"/>
        <v>0</v>
      </c>
      <c r="T161" s="200"/>
      <c r="U161" s="200"/>
    </row>
    <row r="162" spans="5:21">
      <c r="E162" s="270">
        <v>4</v>
      </c>
      <c r="F162" s="233">
        <v>530</v>
      </c>
      <c r="I162" s="194" t="str">
        <f>VLOOKUP(E162,'[3]1_プロファイルマスタ'!$H$3:$L$90,3,FALSE)</f>
        <v>その他部門（役席）</v>
      </c>
      <c r="J162" s="194" t="str">
        <f>VLOOKUP(F162,'[3]10_実行権限マスタ'!$F$3:$H$219,3,FALSE)</f>
        <v>一括フィルタリング④</v>
      </c>
      <c r="K162" s="206" t="s">
        <v>208</v>
      </c>
      <c r="L162" s="207" t="s">
        <v>842</v>
      </c>
      <c r="M162" s="207" t="s">
        <v>206</v>
      </c>
      <c r="N162" s="207" t="str">
        <f t="shared" si="5"/>
        <v>4 , 530</v>
      </c>
      <c r="O162" s="208" t="s">
        <v>207</v>
      </c>
      <c r="Q162" s="209" t="b">
        <f t="shared" si="6"/>
        <v>0</v>
      </c>
      <c r="R162" s="209" t="b">
        <f t="shared" si="6"/>
        <v>0</v>
      </c>
      <c r="T162" s="200"/>
      <c r="U162" s="200"/>
    </row>
    <row r="163" spans="5:21">
      <c r="E163" s="270">
        <v>4</v>
      </c>
      <c r="F163" s="233">
        <v>531</v>
      </c>
      <c r="I163" s="194" t="str">
        <f>VLOOKUP(E163,'[3]1_プロファイルマスタ'!$H$3:$L$90,3,FALSE)</f>
        <v>その他部門（役席）</v>
      </c>
      <c r="J163" s="194" t="str">
        <f>VLOOKUP(F163,'[3]10_実行権限マスタ'!$F$3:$H$219,3,FALSE)</f>
        <v>一括フィルタリング④</v>
      </c>
      <c r="K163" s="206" t="s">
        <v>208</v>
      </c>
      <c r="L163" s="207" t="s">
        <v>842</v>
      </c>
      <c r="M163" s="207" t="s">
        <v>206</v>
      </c>
      <c r="N163" s="207" t="str">
        <f t="shared" si="5"/>
        <v>4 , 531</v>
      </c>
      <c r="O163" s="208" t="s">
        <v>207</v>
      </c>
      <c r="Q163" s="209" t="b">
        <f t="shared" si="6"/>
        <v>0</v>
      </c>
      <c r="R163" s="209" t="b">
        <f t="shared" si="6"/>
        <v>0</v>
      </c>
      <c r="T163" s="200"/>
      <c r="U163" s="200"/>
    </row>
    <row r="164" spans="5:21">
      <c r="E164" s="270">
        <v>4</v>
      </c>
      <c r="F164" s="233">
        <v>533</v>
      </c>
      <c r="I164" s="194" t="str">
        <f>VLOOKUP(E164,'[3]1_プロファイルマスタ'!$H$3:$L$90,3,FALSE)</f>
        <v>その他部門（役席）</v>
      </c>
      <c r="J164" s="194" t="str">
        <f>VLOOKUP(F164,'[3]10_実行権限マスタ'!$F$3:$H$219,3,FALSE)</f>
        <v>一括フィルタリング⑤</v>
      </c>
      <c r="K164" s="206" t="s">
        <v>208</v>
      </c>
      <c r="L164" s="207" t="s">
        <v>842</v>
      </c>
      <c r="M164" s="207" t="s">
        <v>206</v>
      </c>
      <c r="N164" s="207" t="str">
        <f t="shared" si="5"/>
        <v>4 , 533</v>
      </c>
      <c r="O164" s="208" t="s">
        <v>207</v>
      </c>
      <c r="Q164" s="209" t="b">
        <f t="shared" si="6"/>
        <v>0</v>
      </c>
      <c r="R164" s="209" t="b">
        <f t="shared" si="6"/>
        <v>0</v>
      </c>
      <c r="T164" s="200"/>
      <c r="U164" s="200"/>
    </row>
    <row r="165" spans="5:21">
      <c r="E165" s="270">
        <v>4</v>
      </c>
      <c r="F165" s="233">
        <v>534</v>
      </c>
      <c r="I165" s="194" t="str">
        <f>VLOOKUP(E165,'[3]1_プロファイルマスタ'!$H$3:$L$90,3,FALSE)</f>
        <v>その他部門（役席）</v>
      </c>
      <c r="J165" s="194" t="str">
        <f>VLOOKUP(F165,'[3]10_実行権限マスタ'!$F$3:$H$219,3,FALSE)</f>
        <v>一括フィルタリング⑤</v>
      </c>
      <c r="K165" s="206" t="s">
        <v>208</v>
      </c>
      <c r="L165" s="207" t="s">
        <v>842</v>
      </c>
      <c r="M165" s="207" t="s">
        <v>206</v>
      </c>
      <c r="N165" s="207" t="str">
        <f t="shared" si="5"/>
        <v>4 , 534</v>
      </c>
      <c r="O165" s="208" t="s">
        <v>207</v>
      </c>
      <c r="Q165" s="209" t="b">
        <f t="shared" si="6"/>
        <v>0</v>
      </c>
      <c r="R165" s="209" t="b">
        <f t="shared" si="6"/>
        <v>0</v>
      </c>
      <c r="T165" s="200"/>
      <c r="U165" s="200"/>
    </row>
    <row r="166" spans="5:21">
      <c r="E166" s="270">
        <v>4</v>
      </c>
      <c r="F166" s="233">
        <v>536</v>
      </c>
      <c r="I166" s="194" t="str">
        <f>VLOOKUP(E166,'[3]1_プロファイルマスタ'!$H$3:$L$90,3,FALSE)</f>
        <v>その他部門（役席）</v>
      </c>
      <c r="J166" s="194" t="str">
        <f>VLOOKUP(F166,'[3]10_実行権限マスタ'!$F$3:$H$219,3,FALSE)</f>
        <v>一括フィルタリング⑥</v>
      </c>
      <c r="K166" s="206" t="s">
        <v>208</v>
      </c>
      <c r="L166" s="207" t="s">
        <v>842</v>
      </c>
      <c r="M166" s="207" t="s">
        <v>206</v>
      </c>
      <c r="N166" s="207" t="str">
        <f t="shared" si="5"/>
        <v>4 , 536</v>
      </c>
      <c r="O166" s="208" t="s">
        <v>207</v>
      </c>
      <c r="Q166" s="209" t="b">
        <f t="shared" si="6"/>
        <v>0</v>
      </c>
      <c r="R166" s="209" t="b">
        <f t="shared" si="6"/>
        <v>0</v>
      </c>
      <c r="T166" s="200"/>
      <c r="U166" s="200"/>
    </row>
    <row r="167" spans="5:21">
      <c r="E167" s="270">
        <v>4</v>
      </c>
      <c r="F167" s="233">
        <v>537</v>
      </c>
      <c r="I167" s="194" t="str">
        <f>VLOOKUP(E167,'[3]1_プロファイルマスタ'!$H$3:$L$90,3,FALSE)</f>
        <v>その他部門（役席）</v>
      </c>
      <c r="J167" s="194" t="str">
        <f>VLOOKUP(F167,'[3]10_実行権限マスタ'!$F$3:$H$219,3,FALSE)</f>
        <v>一括フィルタリング⑥</v>
      </c>
      <c r="K167" s="206" t="s">
        <v>208</v>
      </c>
      <c r="L167" s="207" t="s">
        <v>842</v>
      </c>
      <c r="M167" s="207" t="s">
        <v>206</v>
      </c>
      <c r="N167" s="207" t="str">
        <f t="shared" si="5"/>
        <v>4 , 537</v>
      </c>
      <c r="O167" s="208" t="s">
        <v>207</v>
      </c>
      <c r="Q167" s="209" t="b">
        <f t="shared" si="6"/>
        <v>0</v>
      </c>
      <c r="R167" s="209" t="b">
        <f t="shared" si="6"/>
        <v>0</v>
      </c>
      <c r="T167" s="200"/>
      <c r="U167" s="200"/>
    </row>
    <row r="168" spans="5:21">
      <c r="E168" s="270">
        <v>4</v>
      </c>
      <c r="F168" s="233">
        <v>539</v>
      </c>
      <c r="I168" s="194" t="str">
        <f>VLOOKUP(E168,'[3]1_プロファイルマスタ'!$H$3:$L$90,3,FALSE)</f>
        <v>その他部門（役席）</v>
      </c>
      <c r="J168" s="194" t="str">
        <f>VLOOKUP(F168,'[3]10_実行権限マスタ'!$F$3:$H$219,3,FALSE)</f>
        <v>一括フィルタリング⑦</v>
      </c>
      <c r="K168" s="206" t="s">
        <v>208</v>
      </c>
      <c r="L168" s="207" t="s">
        <v>842</v>
      </c>
      <c r="M168" s="207" t="s">
        <v>206</v>
      </c>
      <c r="N168" s="207" t="str">
        <f t="shared" si="5"/>
        <v>4 , 539</v>
      </c>
      <c r="O168" s="208" t="s">
        <v>207</v>
      </c>
      <c r="Q168" s="209" t="b">
        <f t="shared" si="6"/>
        <v>0</v>
      </c>
      <c r="R168" s="209" t="b">
        <f t="shared" si="6"/>
        <v>0</v>
      </c>
      <c r="T168" s="200"/>
      <c r="U168" s="200"/>
    </row>
    <row r="169" spans="5:21">
      <c r="E169" s="270">
        <v>4</v>
      </c>
      <c r="F169" s="233">
        <v>540</v>
      </c>
      <c r="I169" s="194" t="str">
        <f>VLOOKUP(E169,'[3]1_プロファイルマスタ'!$H$3:$L$90,3,FALSE)</f>
        <v>その他部門（役席）</v>
      </c>
      <c r="J169" s="194" t="str">
        <f>VLOOKUP(F169,'[3]10_実行権限マスタ'!$F$3:$H$219,3,FALSE)</f>
        <v>一括フィルタリング⑦</v>
      </c>
      <c r="K169" s="206" t="s">
        <v>208</v>
      </c>
      <c r="L169" s="207" t="s">
        <v>842</v>
      </c>
      <c r="M169" s="207" t="s">
        <v>206</v>
      </c>
      <c r="N169" s="207" t="str">
        <f t="shared" si="5"/>
        <v>4 , 540</v>
      </c>
      <c r="O169" s="208" t="s">
        <v>207</v>
      </c>
      <c r="Q169" s="209" t="b">
        <f t="shared" si="6"/>
        <v>0</v>
      </c>
      <c r="R169" s="209" t="b">
        <f t="shared" si="6"/>
        <v>0</v>
      </c>
      <c r="T169" s="200"/>
      <c r="U169" s="200"/>
    </row>
    <row r="170" spans="5:21">
      <c r="E170" s="270">
        <v>4</v>
      </c>
      <c r="F170" s="233">
        <v>542</v>
      </c>
      <c r="I170" s="194" t="str">
        <f>VLOOKUP(E170,'[3]1_プロファイルマスタ'!$H$3:$L$90,3,FALSE)</f>
        <v>その他部門（役席）</v>
      </c>
      <c r="J170" s="194" t="str">
        <f>VLOOKUP(F170,'[3]10_実行権限マスタ'!$F$3:$H$219,3,FALSE)</f>
        <v>一括フィルタリング⑧</v>
      </c>
      <c r="K170" s="206" t="s">
        <v>208</v>
      </c>
      <c r="L170" s="207" t="s">
        <v>842</v>
      </c>
      <c r="M170" s="207" t="s">
        <v>206</v>
      </c>
      <c r="N170" s="207" t="str">
        <f t="shared" si="5"/>
        <v>4 , 542</v>
      </c>
      <c r="O170" s="208" t="s">
        <v>207</v>
      </c>
      <c r="Q170" s="209" t="b">
        <f t="shared" si="6"/>
        <v>0</v>
      </c>
      <c r="R170" s="209" t="b">
        <f t="shared" si="6"/>
        <v>0</v>
      </c>
      <c r="T170" s="200"/>
      <c r="U170" s="200"/>
    </row>
    <row r="171" spans="5:21">
      <c r="E171" s="270">
        <v>4</v>
      </c>
      <c r="F171" s="233">
        <v>543</v>
      </c>
      <c r="I171" s="194" t="str">
        <f>VLOOKUP(E171,'[3]1_プロファイルマスタ'!$H$3:$L$90,3,FALSE)</f>
        <v>その他部門（役席）</v>
      </c>
      <c r="J171" s="194" t="str">
        <f>VLOOKUP(F171,'[3]10_実行権限マスタ'!$F$3:$H$219,3,FALSE)</f>
        <v>一括フィルタリング⑧</v>
      </c>
      <c r="K171" s="206" t="s">
        <v>208</v>
      </c>
      <c r="L171" s="207" t="s">
        <v>842</v>
      </c>
      <c r="M171" s="207" t="s">
        <v>206</v>
      </c>
      <c r="N171" s="207" t="str">
        <f t="shared" si="5"/>
        <v>4 , 543</v>
      </c>
      <c r="O171" s="208" t="s">
        <v>207</v>
      </c>
      <c r="Q171" s="209" t="b">
        <f t="shared" si="6"/>
        <v>0</v>
      </c>
      <c r="R171" s="209" t="b">
        <f t="shared" si="6"/>
        <v>0</v>
      </c>
      <c r="T171" s="200"/>
      <c r="U171" s="200"/>
    </row>
    <row r="172" spans="5:21">
      <c r="E172" s="270">
        <v>4</v>
      </c>
      <c r="F172" s="233">
        <v>545</v>
      </c>
      <c r="I172" s="194" t="str">
        <f>VLOOKUP(E172,'[3]1_プロファイルマスタ'!$H$3:$L$90,3,FALSE)</f>
        <v>その他部門（役席）</v>
      </c>
      <c r="J172" s="194" t="str">
        <f>VLOOKUP(F172,'[3]10_実行権限マスタ'!$F$3:$H$219,3,FALSE)</f>
        <v>一括フィルタリング⑨</v>
      </c>
      <c r="K172" s="206" t="s">
        <v>208</v>
      </c>
      <c r="L172" s="207" t="s">
        <v>842</v>
      </c>
      <c r="M172" s="207" t="s">
        <v>206</v>
      </c>
      <c r="N172" s="207" t="str">
        <f t="shared" si="5"/>
        <v>4 , 545</v>
      </c>
      <c r="O172" s="208" t="s">
        <v>207</v>
      </c>
      <c r="Q172" s="209" t="b">
        <f t="shared" si="6"/>
        <v>0</v>
      </c>
      <c r="R172" s="209" t="b">
        <f t="shared" si="6"/>
        <v>0</v>
      </c>
      <c r="T172" s="200"/>
      <c r="U172" s="200"/>
    </row>
    <row r="173" spans="5:21">
      <c r="E173" s="270">
        <v>4</v>
      </c>
      <c r="F173" s="233">
        <v>546</v>
      </c>
      <c r="I173" s="194" t="str">
        <f>VLOOKUP(E173,'[3]1_プロファイルマスタ'!$H$3:$L$90,3,FALSE)</f>
        <v>その他部門（役席）</v>
      </c>
      <c r="J173" s="194" t="str">
        <f>VLOOKUP(F173,'[3]10_実行権限マスタ'!$F$3:$H$219,3,FALSE)</f>
        <v>一括フィルタリング⑨</v>
      </c>
      <c r="K173" s="206" t="s">
        <v>208</v>
      </c>
      <c r="L173" s="207" t="s">
        <v>842</v>
      </c>
      <c r="M173" s="207" t="s">
        <v>206</v>
      </c>
      <c r="N173" s="207" t="str">
        <f t="shared" si="5"/>
        <v>4 , 546</v>
      </c>
      <c r="O173" s="208" t="s">
        <v>207</v>
      </c>
      <c r="Q173" s="209" t="b">
        <f t="shared" si="6"/>
        <v>0</v>
      </c>
      <c r="R173" s="209" t="b">
        <f t="shared" si="6"/>
        <v>0</v>
      </c>
      <c r="T173" s="200"/>
      <c r="U173" s="200"/>
    </row>
    <row r="174" spans="5:21">
      <c r="E174" s="270">
        <v>4</v>
      </c>
      <c r="F174" s="233">
        <v>548</v>
      </c>
      <c r="I174" s="194" t="str">
        <f>VLOOKUP(E174,'[3]1_プロファイルマスタ'!$H$3:$L$90,3,FALSE)</f>
        <v>その他部門（役席）</v>
      </c>
      <c r="J174" s="194" t="str">
        <f>VLOOKUP(F174,'[3]10_実行権限マスタ'!$F$3:$H$219,3,FALSE)</f>
        <v>一括フィルタリング⑩</v>
      </c>
      <c r="K174" s="206" t="s">
        <v>208</v>
      </c>
      <c r="L174" s="207" t="s">
        <v>842</v>
      </c>
      <c r="M174" s="207" t="s">
        <v>206</v>
      </c>
      <c r="N174" s="207" t="str">
        <f t="shared" si="5"/>
        <v>4 , 548</v>
      </c>
      <c r="O174" s="208" t="s">
        <v>207</v>
      </c>
      <c r="Q174" s="209" t="b">
        <f t="shared" si="6"/>
        <v>0</v>
      </c>
      <c r="R174" s="209" t="b">
        <f t="shared" si="6"/>
        <v>0</v>
      </c>
      <c r="T174" s="200"/>
      <c r="U174" s="200"/>
    </row>
    <row r="175" spans="5:21">
      <c r="E175" s="270">
        <v>4</v>
      </c>
      <c r="F175" s="233">
        <v>549</v>
      </c>
      <c r="I175" s="194" t="str">
        <f>VLOOKUP(E175,'[3]1_プロファイルマスタ'!$H$3:$L$90,3,FALSE)</f>
        <v>その他部門（役席）</v>
      </c>
      <c r="J175" s="194" t="str">
        <f>VLOOKUP(F175,'[3]10_実行権限マスタ'!$F$3:$H$219,3,FALSE)</f>
        <v>一括フィルタリング⑩</v>
      </c>
      <c r="K175" s="206" t="s">
        <v>208</v>
      </c>
      <c r="L175" s="207" t="s">
        <v>842</v>
      </c>
      <c r="M175" s="207" t="s">
        <v>206</v>
      </c>
      <c r="N175" s="207" t="str">
        <f t="shared" si="5"/>
        <v>4 , 549</v>
      </c>
      <c r="O175" s="208" t="s">
        <v>207</v>
      </c>
      <c r="Q175" s="209" t="b">
        <f t="shared" si="6"/>
        <v>0</v>
      </c>
      <c r="R175" s="209" t="b">
        <f t="shared" si="6"/>
        <v>0</v>
      </c>
      <c r="T175" s="200"/>
      <c r="U175" s="200"/>
    </row>
    <row r="176" spans="5:21">
      <c r="E176" s="270">
        <v>5</v>
      </c>
      <c r="F176" s="233">
        <v>1</v>
      </c>
      <c r="I176" s="194" t="str">
        <f>VLOOKUP(E176,'[3]1_プロファイルマスタ'!$H$3:$L$90,3,FALSE)</f>
        <v>その他部門（担当）</v>
      </c>
      <c r="J176" s="194" t="str">
        <f>VLOOKUP(F176,'[3]10_実行権限マスタ'!$F$3:$H$219,3,FALSE)</f>
        <v>パスワード変更</v>
      </c>
      <c r="K176" s="206" t="s">
        <v>208</v>
      </c>
      <c r="L176" s="207" t="s">
        <v>842</v>
      </c>
      <c r="M176" s="207" t="s">
        <v>206</v>
      </c>
      <c r="N176" s="207" t="str">
        <f t="shared" si="5"/>
        <v>5 , 1</v>
      </c>
      <c r="O176" s="208" t="s">
        <v>207</v>
      </c>
      <c r="Q176" s="209" t="b">
        <f t="shared" si="6"/>
        <v>0</v>
      </c>
      <c r="R176" s="209" t="b">
        <f t="shared" si="6"/>
        <v>0</v>
      </c>
      <c r="T176" s="200"/>
      <c r="U176" s="200"/>
    </row>
    <row r="177" spans="5:21">
      <c r="E177" s="270">
        <v>5</v>
      </c>
      <c r="F177" s="233">
        <v>3</v>
      </c>
      <c r="I177" s="194" t="str">
        <f>VLOOKUP(E177,'[3]1_プロファイルマスタ'!$H$3:$L$90,3,FALSE)</f>
        <v>その他部門（担当）</v>
      </c>
      <c r="J177" s="194" t="str">
        <f>VLOOKUP(F177,'[3]10_実行権限マスタ'!$F$3:$H$219,3,FALSE)</f>
        <v>本人確認</v>
      </c>
      <c r="K177" s="206" t="s">
        <v>208</v>
      </c>
      <c r="L177" s="207" t="s">
        <v>842</v>
      </c>
      <c r="M177" s="207" t="s">
        <v>206</v>
      </c>
      <c r="N177" s="207" t="str">
        <f t="shared" si="5"/>
        <v>5 , 3</v>
      </c>
      <c r="O177" s="208" t="s">
        <v>207</v>
      </c>
      <c r="Q177" s="209" t="b">
        <f t="shared" si="6"/>
        <v>0</v>
      </c>
      <c r="R177" s="209" t="b">
        <f t="shared" si="6"/>
        <v>0</v>
      </c>
      <c r="T177" s="200"/>
      <c r="U177" s="200"/>
    </row>
    <row r="178" spans="5:21">
      <c r="E178" s="270">
        <v>5</v>
      </c>
      <c r="F178" s="233">
        <v>5</v>
      </c>
      <c r="I178" s="194" t="str">
        <f>VLOOKUP(E178,'[3]1_プロファイルマスタ'!$H$3:$L$90,3,FALSE)</f>
        <v>その他部門（担当）</v>
      </c>
      <c r="J178" s="194" t="str">
        <f>VLOOKUP(F178,'[3]10_実行権限マスタ'!$F$3:$H$219,3,FALSE)</f>
        <v>本人確認仕掛照会</v>
      </c>
      <c r="K178" s="206" t="s">
        <v>208</v>
      </c>
      <c r="L178" s="207" t="s">
        <v>842</v>
      </c>
      <c r="M178" s="207" t="s">
        <v>206</v>
      </c>
      <c r="N178" s="207" t="str">
        <f t="shared" si="5"/>
        <v>5 , 5</v>
      </c>
      <c r="O178" s="208" t="s">
        <v>207</v>
      </c>
      <c r="Q178" s="209" t="b">
        <f t="shared" si="6"/>
        <v>0</v>
      </c>
      <c r="R178" s="209" t="b">
        <f t="shared" si="6"/>
        <v>0</v>
      </c>
      <c r="T178" s="200"/>
      <c r="U178" s="200"/>
    </row>
    <row r="179" spans="5:21">
      <c r="E179" s="270">
        <v>5</v>
      </c>
      <c r="F179" s="233">
        <v>7</v>
      </c>
      <c r="I179" s="194" t="str">
        <f>VLOOKUP(E179,'[3]1_プロファイルマスタ'!$H$3:$L$90,3,FALSE)</f>
        <v>その他部門（担当）</v>
      </c>
      <c r="J179" s="194" t="str">
        <f>VLOOKUP(F179,'[3]10_実行権限マスタ'!$F$3:$H$219,3,FALSE)</f>
        <v>判定履歴照会</v>
      </c>
      <c r="K179" s="206" t="s">
        <v>208</v>
      </c>
      <c r="L179" s="207" t="s">
        <v>842</v>
      </c>
      <c r="M179" s="207" t="s">
        <v>206</v>
      </c>
      <c r="N179" s="207" t="str">
        <f t="shared" si="5"/>
        <v>5 , 7</v>
      </c>
      <c r="O179" s="208" t="s">
        <v>207</v>
      </c>
      <c r="Q179" s="209" t="b">
        <f t="shared" si="6"/>
        <v>0</v>
      </c>
      <c r="R179" s="209" t="b">
        <f t="shared" si="6"/>
        <v>0</v>
      </c>
      <c r="T179" s="200"/>
      <c r="U179" s="200"/>
    </row>
    <row r="180" spans="5:21">
      <c r="E180" s="359">
        <v>5</v>
      </c>
      <c r="F180" s="360">
        <v>9</v>
      </c>
      <c r="G180" s="361"/>
      <c r="H180" s="361"/>
      <c r="I180" s="361" t="str">
        <f>VLOOKUP(E180,'[3]1_プロファイルマスタ'!$H$3:$L$90,3,FALSE)</f>
        <v>その他部門（担当）</v>
      </c>
      <c r="J180" s="361" t="str">
        <f>VLOOKUP(F180,'[3]10_実行権限マスタ'!$F$3:$H$219,3,FALSE)</f>
        <v>判定履歴照会全拠点</v>
      </c>
      <c r="K180" s="206" t="s">
        <v>208</v>
      </c>
      <c r="L180" s="207" t="s">
        <v>842</v>
      </c>
      <c r="M180" s="207" t="s">
        <v>206</v>
      </c>
      <c r="N180" s="207" t="str">
        <f t="shared" ref="N180:N392" si="7">E180&amp;" , "&amp;F180</f>
        <v>5 , 9</v>
      </c>
      <c r="O180" s="208" t="s">
        <v>207</v>
      </c>
      <c r="Q180" s="209" t="b">
        <f t="shared" si="6"/>
        <v>0</v>
      </c>
      <c r="R180" s="209" t="b">
        <f t="shared" si="6"/>
        <v>0</v>
      </c>
      <c r="T180" s="200"/>
      <c r="U180" s="200"/>
    </row>
    <row r="181" spans="5:21">
      <c r="E181" s="270">
        <v>5</v>
      </c>
      <c r="F181" s="233">
        <v>11</v>
      </c>
      <c r="I181" s="194" t="str">
        <f>VLOOKUP(E181,'[3]1_プロファイルマスタ'!$H$3:$L$90,3,FALSE)</f>
        <v>その他部門（担当）</v>
      </c>
      <c r="J181" s="194" t="str">
        <f>VLOOKUP(F181,'[3]10_実行権限マスタ'!$F$3:$H$219,3,FALSE)</f>
        <v>未判定照会</v>
      </c>
      <c r="K181" s="206" t="s">
        <v>208</v>
      </c>
      <c r="L181" s="207" t="s">
        <v>842</v>
      </c>
      <c r="M181" s="207" t="s">
        <v>206</v>
      </c>
      <c r="N181" s="207" t="str">
        <f t="shared" si="7"/>
        <v>5 , 11</v>
      </c>
      <c r="O181" s="208" t="s">
        <v>207</v>
      </c>
      <c r="Q181" s="209" t="b">
        <f t="shared" si="6"/>
        <v>0</v>
      </c>
      <c r="R181" s="209" t="b">
        <f t="shared" si="6"/>
        <v>0</v>
      </c>
      <c r="T181" s="200"/>
      <c r="U181" s="200"/>
    </row>
    <row r="182" spans="5:21">
      <c r="E182" s="270">
        <v>5</v>
      </c>
      <c r="F182" s="233">
        <v>13</v>
      </c>
      <c r="I182" s="194" t="str">
        <f>VLOOKUP(E182,'[3]1_プロファイルマスタ'!$H$3:$L$90,3,FALSE)</f>
        <v>その他部門（担当）</v>
      </c>
      <c r="J182" s="194" t="str">
        <f>VLOOKUP(F182,'[3]10_実行権限マスタ'!$F$3:$H$219,3,FALSE)</f>
        <v>判定済照会</v>
      </c>
      <c r="K182" s="206" t="s">
        <v>208</v>
      </c>
      <c r="L182" s="207" t="s">
        <v>842</v>
      </c>
      <c r="M182" s="207" t="s">
        <v>206</v>
      </c>
      <c r="N182" s="207" t="str">
        <f t="shared" si="7"/>
        <v>5 , 13</v>
      </c>
      <c r="O182" s="208" t="s">
        <v>207</v>
      </c>
      <c r="Q182" s="209" t="b">
        <f t="shared" si="6"/>
        <v>0</v>
      </c>
      <c r="R182" s="209" t="b">
        <f t="shared" si="6"/>
        <v>0</v>
      </c>
      <c r="T182" s="200"/>
      <c r="U182" s="200"/>
    </row>
    <row r="183" spans="5:21">
      <c r="E183" s="270">
        <v>5</v>
      </c>
      <c r="F183" s="233">
        <v>16</v>
      </c>
      <c r="I183" s="194" t="str">
        <f>VLOOKUP(E183,'[3]1_プロファイルマスタ'!$H$3:$L$90,3,FALSE)</f>
        <v>その他部門（担当）</v>
      </c>
      <c r="J183" s="194" t="str">
        <f>VLOOKUP(F183,'[3]10_実行権限マスタ'!$F$3:$H$219,3,FALSE)</f>
        <v>ファイル処理状況照会</v>
      </c>
      <c r="K183" s="206" t="s">
        <v>208</v>
      </c>
      <c r="L183" s="207" t="s">
        <v>842</v>
      </c>
      <c r="M183" s="207" t="s">
        <v>206</v>
      </c>
      <c r="N183" s="207" t="str">
        <f t="shared" si="7"/>
        <v>5 , 16</v>
      </c>
      <c r="O183" s="208" t="s">
        <v>207</v>
      </c>
      <c r="Q183" s="209" t="b">
        <f t="shared" si="6"/>
        <v>0</v>
      </c>
      <c r="R183" s="209" t="b">
        <f t="shared" si="6"/>
        <v>0</v>
      </c>
      <c r="T183" s="200"/>
      <c r="U183" s="200"/>
    </row>
    <row r="184" spans="5:21">
      <c r="E184" s="359">
        <v>5</v>
      </c>
      <c r="F184" s="360">
        <v>20</v>
      </c>
      <c r="G184" s="361"/>
      <c r="H184" s="361"/>
      <c r="I184" s="361" t="str">
        <f>VLOOKUP(E184,'[3]1_プロファイルマスタ'!$H$3:$L$90,3,FALSE)</f>
        <v>その他部門（担当）</v>
      </c>
      <c r="J184" s="361" t="str">
        <f>VLOOKUP(F184,'[3]10_実行権限マスタ'!$F$3:$H$219,3,FALSE)</f>
        <v>本人確認仕掛照会全拠点</v>
      </c>
      <c r="K184" s="206" t="s">
        <v>208</v>
      </c>
      <c r="L184" s="207" t="s">
        <v>842</v>
      </c>
      <c r="M184" s="207" t="s">
        <v>206</v>
      </c>
      <c r="N184" s="207" t="str">
        <f t="shared" si="7"/>
        <v>5 , 20</v>
      </c>
      <c r="O184" s="208" t="s">
        <v>207</v>
      </c>
      <c r="Q184" s="209" t="b">
        <f t="shared" si="6"/>
        <v>0</v>
      </c>
      <c r="R184" s="209" t="b">
        <f t="shared" si="6"/>
        <v>0</v>
      </c>
      <c r="T184" s="200"/>
      <c r="U184" s="200"/>
    </row>
    <row r="185" spans="5:21">
      <c r="E185" s="359">
        <v>5</v>
      </c>
      <c r="F185" s="360">
        <v>21</v>
      </c>
      <c r="G185" s="361"/>
      <c r="H185" s="361"/>
      <c r="I185" s="361" t="str">
        <f>VLOOKUP(E185,'[3]1_プロファイルマスタ'!$H$3:$L$90,3,FALSE)</f>
        <v>その他部門（担当）</v>
      </c>
      <c r="J185" s="361" t="str">
        <f>VLOOKUP(F185,'[3]10_実行権限マスタ'!$F$3:$H$219,3,FALSE)</f>
        <v>未判定照会全拠点</v>
      </c>
      <c r="K185" s="206" t="s">
        <v>208</v>
      </c>
      <c r="L185" s="207" t="s">
        <v>842</v>
      </c>
      <c r="M185" s="207" t="s">
        <v>206</v>
      </c>
      <c r="N185" s="207" t="str">
        <f t="shared" si="7"/>
        <v>5 , 21</v>
      </c>
      <c r="O185" s="208" t="s">
        <v>207</v>
      </c>
      <c r="Q185" s="209" t="b">
        <f t="shared" si="6"/>
        <v>0</v>
      </c>
      <c r="R185" s="209" t="b">
        <f t="shared" si="6"/>
        <v>0</v>
      </c>
      <c r="T185" s="200"/>
      <c r="U185" s="200"/>
    </row>
    <row r="186" spans="5:21">
      <c r="E186" s="359">
        <v>5</v>
      </c>
      <c r="F186" s="360">
        <v>22</v>
      </c>
      <c r="G186" s="361"/>
      <c r="H186" s="361"/>
      <c r="I186" s="361" t="str">
        <f>VLOOKUP(E186,'[3]1_プロファイルマスタ'!$H$3:$L$90,3,FALSE)</f>
        <v>その他部門（担当）</v>
      </c>
      <c r="J186" s="361" t="str">
        <f>VLOOKUP(F186,'[3]10_実行権限マスタ'!$F$3:$H$219,3,FALSE)</f>
        <v>判定済照会全拠点</v>
      </c>
      <c r="K186" s="206" t="s">
        <v>208</v>
      </c>
      <c r="L186" s="207" t="s">
        <v>842</v>
      </c>
      <c r="M186" s="207" t="s">
        <v>206</v>
      </c>
      <c r="N186" s="207" t="str">
        <f t="shared" si="7"/>
        <v>5 , 22</v>
      </c>
      <c r="O186" s="208" t="s">
        <v>207</v>
      </c>
      <c r="Q186" s="209" t="b">
        <f t="shared" si="6"/>
        <v>0</v>
      </c>
      <c r="R186" s="209" t="b">
        <f t="shared" si="6"/>
        <v>0</v>
      </c>
      <c r="T186" s="200"/>
      <c r="U186" s="200"/>
    </row>
    <row r="187" spans="5:21">
      <c r="E187" s="270">
        <v>5</v>
      </c>
      <c r="F187" s="233">
        <v>23</v>
      </c>
      <c r="I187" s="194" t="str">
        <f>VLOOKUP(E187,'[3]1_プロファイルマスタ'!$H$3:$L$90,3,FALSE)</f>
        <v>その他部門（担当）</v>
      </c>
      <c r="J187" s="194" t="str">
        <f>VLOOKUP(F187,'[3]10_実行権限マスタ'!$F$3:$H$219,3,FALSE)</f>
        <v>未判定照会（連動）</v>
      </c>
      <c r="K187" s="206" t="s">
        <v>208</v>
      </c>
      <c r="L187" s="207" t="s">
        <v>842</v>
      </c>
      <c r="M187" s="207" t="s">
        <v>206</v>
      </c>
      <c r="N187" s="207" t="str">
        <f t="shared" si="7"/>
        <v>5 , 23</v>
      </c>
      <c r="O187" s="208" t="s">
        <v>207</v>
      </c>
      <c r="Q187" s="209" t="b">
        <f t="shared" si="6"/>
        <v>0</v>
      </c>
      <c r="R187" s="209" t="b">
        <f t="shared" si="6"/>
        <v>0</v>
      </c>
      <c r="T187" s="200"/>
      <c r="U187" s="200"/>
    </row>
    <row r="188" spans="5:21">
      <c r="E188" s="359">
        <v>5</v>
      </c>
      <c r="F188" s="360">
        <v>26</v>
      </c>
      <c r="I188" s="361" t="str">
        <f>VLOOKUP(E188,'[3]1_プロファイルマスタ'!$H$3:$L$90,3,FALSE)</f>
        <v>その他部門（担当）</v>
      </c>
      <c r="J188" s="361" t="str">
        <f>VLOOKUP(F188,'[3]10_実行権限マスタ'!$F$3:$H$219,3,FALSE)</f>
        <v>未判定照会（連動）全拠点</v>
      </c>
      <c r="K188" s="206" t="s">
        <v>208</v>
      </c>
      <c r="L188" s="207" t="s">
        <v>842</v>
      </c>
      <c r="M188" s="207" t="s">
        <v>206</v>
      </c>
      <c r="N188" s="207" t="str">
        <f t="shared" si="7"/>
        <v>5 , 26</v>
      </c>
      <c r="O188" s="208" t="s">
        <v>207</v>
      </c>
      <c r="Q188" s="209" t="b">
        <f t="shared" si="6"/>
        <v>0</v>
      </c>
      <c r="R188" s="209" t="b">
        <f t="shared" si="6"/>
        <v>0</v>
      </c>
      <c r="T188" s="200"/>
      <c r="U188" s="200"/>
    </row>
    <row r="189" spans="5:21">
      <c r="E189" s="270">
        <v>5</v>
      </c>
      <c r="F189" s="233">
        <v>27</v>
      </c>
      <c r="I189" s="194" t="str">
        <f>VLOOKUP(E189,'[3]1_プロファイルマスタ'!$H$3:$L$90,3,FALSE)</f>
        <v>その他部門（担当）</v>
      </c>
      <c r="J189" s="194" t="str">
        <f>VLOOKUP(F189,'[3]10_実行権限マスタ'!$F$3:$H$219,3,FALSE)</f>
        <v>判定済照会（連動）</v>
      </c>
      <c r="K189" s="206" t="s">
        <v>208</v>
      </c>
      <c r="L189" s="207" t="s">
        <v>842</v>
      </c>
      <c r="M189" s="207" t="s">
        <v>206</v>
      </c>
      <c r="N189" s="207" t="str">
        <f t="shared" si="7"/>
        <v>5 , 27</v>
      </c>
      <c r="O189" s="208" t="s">
        <v>207</v>
      </c>
      <c r="Q189" s="209" t="b">
        <f t="shared" si="6"/>
        <v>0</v>
      </c>
      <c r="R189" s="209" t="b">
        <f t="shared" si="6"/>
        <v>0</v>
      </c>
      <c r="T189" s="200"/>
      <c r="U189" s="200"/>
    </row>
    <row r="190" spans="5:21">
      <c r="E190" s="270">
        <v>5</v>
      </c>
      <c r="F190" s="233">
        <v>29</v>
      </c>
      <c r="I190" s="194" t="str">
        <f>VLOOKUP(E190,'[3]1_プロファイルマスタ'!$H$3:$L$90,3,FALSE)</f>
        <v>その他部門（担当）</v>
      </c>
      <c r="J190" s="194" t="str">
        <f>VLOOKUP(F190,'[3]10_実行権限マスタ'!$F$3:$H$219,3,FALSE)</f>
        <v>判定済照会（連動）再判定</v>
      </c>
      <c r="K190" s="206" t="s">
        <v>208</v>
      </c>
      <c r="L190" s="207" t="s">
        <v>842</v>
      </c>
      <c r="M190" s="207" t="s">
        <v>206</v>
      </c>
      <c r="N190" s="207" t="str">
        <f t="shared" si="7"/>
        <v>5 , 29</v>
      </c>
      <c r="O190" s="208" t="s">
        <v>207</v>
      </c>
      <c r="Q190" s="209" t="b">
        <f t="shared" si="6"/>
        <v>0</v>
      </c>
      <c r="R190" s="209" t="b">
        <f t="shared" si="6"/>
        <v>0</v>
      </c>
      <c r="T190" s="200"/>
      <c r="U190" s="200"/>
    </row>
    <row r="191" spans="5:21">
      <c r="E191" s="359">
        <v>5</v>
      </c>
      <c r="F191" s="360">
        <v>30</v>
      </c>
      <c r="I191" s="361" t="str">
        <f>VLOOKUP(E191,'[3]1_プロファイルマスタ'!$H$3:$L$90,3,FALSE)</f>
        <v>その他部門（担当）</v>
      </c>
      <c r="J191" s="361" t="str">
        <f>VLOOKUP(F191,'[3]10_実行権限マスタ'!$F$3:$H$219,3,FALSE)</f>
        <v>判定済照会（連動）全拠点</v>
      </c>
      <c r="K191" s="206" t="s">
        <v>208</v>
      </c>
      <c r="L191" s="207" t="s">
        <v>842</v>
      </c>
      <c r="M191" s="207" t="s">
        <v>206</v>
      </c>
      <c r="N191" s="207" t="str">
        <f t="shared" si="7"/>
        <v>5 , 30</v>
      </c>
      <c r="O191" s="208" t="s">
        <v>207</v>
      </c>
      <c r="Q191" s="209" t="b">
        <f t="shared" si="6"/>
        <v>0</v>
      </c>
      <c r="R191" s="209" t="b">
        <f t="shared" si="6"/>
        <v>0</v>
      </c>
      <c r="T191" s="200"/>
      <c r="U191" s="200"/>
    </row>
    <row r="192" spans="5:21">
      <c r="E192" s="270">
        <v>5</v>
      </c>
      <c r="F192" s="233">
        <v>49</v>
      </c>
      <c r="I192" s="194" t="str">
        <f>VLOOKUP(E192,'[3]1_プロファイルマスタ'!$H$3:$L$90,3,FALSE)</f>
        <v>その他部門（担当）</v>
      </c>
      <c r="J192" s="194" t="str">
        <f>VLOOKUP(F192,'[3]10_実行権限マスタ'!$F$3:$H$219,3,FALSE)</f>
        <v>登録済リスト参照</v>
      </c>
      <c r="K192" s="206" t="s">
        <v>208</v>
      </c>
      <c r="L192" s="207" t="s">
        <v>842</v>
      </c>
      <c r="M192" s="207" t="s">
        <v>206</v>
      </c>
      <c r="N192" s="207" t="str">
        <f t="shared" si="7"/>
        <v>5 , 49</v>
      </c>
      <c r="O192" s="208" t="s">
        <v>207</v>
      </c>
      <c r="Q192" s="209" t="b">
        <f t="shared" si="6"/>
        <v>0</v>
      </c>
      <c r="R192" s="209" t="b">
        <f t="shared" si="6"/>
        <v>0</v>
      </c>
      <c r="T192" s="200"/>
      <c r="U192" s="200"/>
    </row>
    <row r="193" spans="5:21">
      <c r="E193" s="270">
        <v>5</v>
      </c>
      <c r="F193" s="233">
        <v>501</v>
      </c>
      <c r="I193" s="194" t="str">
        <f>VLOOKUP(E193,'[3]1_プロファイルマスタ'!$H$3:$L$90,3,FALSE)</f>
        <v>その他部門（担当）</v>
      </c>
      <c r="J193" s="194" t="str">
        <f>VLOOKUP(F193,'[3]10_実行権限マスタ'!$F$3:$H$219,3,FALSE)</f>
        <v>全量CIFファイル</v>
      </c>
      <c r="K193" s="206" t="s">
        <v>208</v>
      </c>
      <c r="L193" s="207" t="s">
        <v>842</v>
      </c>
      <c r="M193" s="207" t="s">
        <v>206</v>
      </c>
      <c r="N193" s="207" t="str">
        <f t="shared" si="7"/>
        <v>5 , 501</v>
      </c>
      <c r="O193" s="208" t="s">
        <v>207</v>
      </c>
      <c r="Q193" s="209" t="b">
        <f t="shared" si="6"/>
        <v>0</v>
      </c>
      <c r="R193" s="209" t="b">
        <f t="shared" si="6"/>
        <v>0</v>
      </c>
      <c r="T193" s="200"/>
      <c r="U193" s="200"/>
    </row>
    <row r="194" spans="5:21">
      <c r="E194" s="270">
        <v>5</v>
      </c>
      <c r="F194" s="233">
        <v>502</v>
      </c>
      <c r="I194" s="194" t="str">
        <f>VLOOKUP(E194,'[3]1_プロファイルマスタ'!$H$3:$L$90,3,FALSE)</f>
        <v>その他部門（担当）</v>
      </c>
      <c r="J194" s="194" t="str">
        <f>VLOOKUP(F194,'[3]10_実行権限マスタ'!$F$3:$H$219,3,FALSE)</f>
        <v>全量CIFファイル</v>
      </c>
      <c r="K194" s="206" t="s">
        <v>208</v>
      </c>
      <c r="L194" s="207" t="s">
        <v>842</v>
      </c>
      <c r="M194" s="207" t="s">
        <v>206</v>
      </c>
      <c r="N194" s="207" t="str">
        <f t="shared" si="7"/>
        <v>5 , 502</v>
      </c>
      <c r="O194" s="208" t="s">
        <v>207</v>
      </c>
      <c r="Q194" s="209" t="b">
        <f t="shared" si="6"/>
        <v>0</v>
      </c>
      <c r="R194" s="209" t="b">
        <f t="shared" si="6"/>
        <v>0</v>
      </c>
      <c r="T194" s="200"/>
      <c r="U194" s="200"/>
    </row>
    <row r="195" spans="5:21">
      <c r="E195" s="270">
        <v>5</v>
      </c>
      <c r="F195" s="233">
        <v>511</v>
      </c>
      <c r="I195" s="194" t="str">
        <f>VLOOKUP(E195,'[3]1_プロファイルマスタ'!$H$3:$L$90,3,FALSE)</f>
        <v>その他部門（担当）</v>
      </c>
      <c r="J195" s="194" t="str">
        <f>VLOOKUP(F195,'[3]10_実行権限マスタ'!$F$3:$H$219,3,FALSE)</f>
        <v>差分CIFファイル</v>
      </c>
      <c r="K195" s="206" t="s">
        <v>208</v>
      </c>
      <c r="L195" s="207" t="s">
        <v>842</v>
      </c>
      <c r="M195" s="207" t="s">
        <v>206</v>
      </c>
      <c r="N195" s="207" t="str">
        <f t="shared" si="7"/>
        <v>5 , 511</v>
      </c>
      <c r="O195" s="208" t="s">
        <v>207</v>
      </c>
      <c r="Q195" s="209" t="b">
        <f t="shared" si="6"/>
        <v>0</v>
      </c>
      <c r="R195" s="209" t="b">
        <f t="shared" si="6"/>
        <v>0</v>
      </c>
      <c r="T195" s="200"/>
      <c r="U195" s="200"/>
    </row>
    <row r="196" spans="5:21">
      <c r="E196" s="270">
        <v>5</v>
      </c>
      <c r="F196" s="233">
        <v>512</v>
      </c>
      <c r="I196" s="194" t="str">
        <f>VLOOKUP(E196,'[3]1_プロファイルマスタ'!$H$3:$L$90,3,FALSE)</f>
        <v>その他部門（担当）</v>
      </c>
      <c r="J196" s="194" t="str">
        <f>VLOOKUP(F196,'[3]10_実行権限マスタ'!$F$3:$H$219,3,FALSE)</f>
        <v>差分CIFファイル</v>
      </c>
      <c r="K196" s="206" t="s">
        <v>208</v>
      </c>
      <c r="L196" s="207" t="s">
        <v>842</v>
      </c>
      <c r="M196" s="207" t="s">
        <v>206</v>
      </c>
      <c r="N196" s="207" t="str">
        <f t="shared" si="7"/>
        <v>5 , 512</v>
      </c>
      <c r="O196" s="208" t="s">
        <v>207</v>
      </c>
      <c r="Q196" s="209" t="b">
        <f t="shared" si="6"/>
        <v>0</v>
      </c>
      <c r="R196" s="209" t="b">
        <f t="shared" si="6"/>
        <v>0</v>
      </c>
      <c r="T196" s="200"/>
      <c r="U196" s="200"/>
    </row>
    <row r="197" spans="5:21">
      <c r="E197" s="270">
        <v>5</v>
      </c>
      <c r="F197" s="233">
        <v>521</v>
      </c>
      <c r="I197" s="194" t="str">
        <f>VLOOKUP(E197,'[3]1_プロファイルマスタ'!$H$3:$L$90,3,FALSE)</f>
        <v>その他部門（担当）</v>
      </c>
      <c r="J197" s="194" t="str">
        <f>VLOOKUP(F197,'[3]10_実行権限マスタ'!$F$3:$H$219,3,FALSE)</f>
        <v>一括フィルタリング①</v>
      </c>
      <c r="K197" s="206" t="s">
        <v>208</v>
      </c>
      <c r="L197" s="207" t="s">
        <v>842</v>
      </c>
      <c r="M197" s="207" t="s">
        <v>206</v>
      </c>
      <c r="N197" s="207" t="str">
        <f t="shared" si="7"/>
        <v>5 , 521</v>
      </c>
      <c r="O197" s="208" t="s">
        <v>207</v>
      </c>
      <c r="Q197" s="209" t="b">
        <f t="shared" si="6"/>
        <v>0</v>
      </c>
      <c r="R197" s="209" t="b">
        <f t="shared" si="6"/>
        <v>0</v>
      </c>
      <c r="T197" s="200"/>
      <c r="U197" s="200"/>
    </row>
    <row r="198" spans="5:21">
      <c r="E198" s="270">
        <v>5</v>
      </c>
      <c r="F198" s="233">
        <v>522</v>
      </c>
      <c r="I198" s="194" t="str">
        <f>VLOOKUP(E198,'[3]1_プロファイルマスタ'!$H$3:$L$90,3,FALSE)</f>
        <v>その他部門（担当）</v>
      </c>
      <c r="J198" s="194" t="str">
        <f>VLOOKUP(F198,'[3]10_実行権限マスタ'!$F$3:$H$219,3,FALSE)</f>
        <v>一括フィルタリング①</v>
      </c>
      <c r="K198" s="206" t="s">
        <v>208</v>
      </c>
      <c r="L198" s="207" t="s">
        <v>842</v>
      </c>
      <c r="M198" s="207" t="s">
        <v>206</v>
      </c>
      <c r="N198" s="207" t="str">
        <f t="shared" si="7"/>
        <v>5 , 522</v>
      </c>
      <c r="O198" s="208" t="s">
        <v>207</v>
      </c>
      <c r="Q198" s="209" t="b">
        <f t="shared" si="6"/>
        <v>0</v>
      </c>
      <c r="R198" s="209" t="b">
        <f t="shared" si="6"/>
        <v>0</v>
      </c>
      <c r="T198" s="200"/>
      <c r="U198" s="200"/>
    </row>
    <row r="199" spans="5:21">
      <c r="E199" s="270">
        <v>5</v>
      </c>
      <c r="F199" s="233">
        <v>524</v>
      </c>
      <c r="I199" s="194" t="str">
        <f>VLOOKUP(E199,'[3]1_プロファイルマスタ'!$H$3:$L$90,3,FALSE)</f>
        <v>その他部門（担当）</v>
      </c>
      <c r="J199" s="194" t="str">
        <f>VLOOKUP(F199,'[3]10_実行権限マスタ'!$F$3:$H$219,3,FALSE)</f>
        <v>一括フィルタリング②</v>
      </c>
      <c r="K199" s="206" t="s">
        <v>208</v>
      </c>
      <c r="L199" s="207" t="s">
        <v>842</v>
      </c>
      <c r="M199" s="207" t="s">
        <v>206</v>
      </c>
      <c r="N199" s="207" t="str">
        <f t="shared" si="7"/>
        <v>5 , 524</v>
      </c>
      <c r="O199" s="208" t="s">
        <v>207</v>
      </c>
      <c r="Q199" s="209" t="b">
        <f t="shared" si="6"/>
        <v>0</v>
      </c>
      <c r="R199" s="209" t="b">
        <f t="shared" si="6"/>
        <v>0</v>
      </c>
      <c r="T199" s="200"/>
      <c r="U199" s="200"/>
    </row>
    <row r="200" spans="5:21">
      <c r="E200" s="270">
        <v>5</v>
      </c>
      <c r="F200" s="233">
        <v>525</v>
      </c>
      <c r="I200" s="194" t="str">
        <f>VLOOKUP(E200,'[3]1_プロファイルマスタ'!$H$3:$L$90,3,FALSE)</f>
        <v>その他部門（担当）</v>
      </c>
      <c r="J200" s="194" t="str">
        <f>VLOOKUP(F200,'[3]10_実行権限マスタ'!$F$3:$H$219,3,FALSE)</f>
        <v>一括フィルタリング②</v>
      </c>
      <c r="K200" s="206" t="s">
        <v>208</v>
      </c>
      <c r="L200" s="207" t="s">
        <v>842</v>
      </c>
      <c r="M200" s="207" t="s">
        <v>206</v>
      </c>
      <c r="N200" s="207" t="str">
        <f t="shared" si="7"/>
        <v>5 , 525</v>
      </c>
      <c r="O200" s="208" t="s">
        <v>207</v>
      </c>
      <c r="Q200" s="209" t="b">
        <f t="shared" ref="Q200:R326" si="8">IF(E200="","",EXACT(E200,T200))</f>
        <v>0</v>
      </c>
      <c r="R200" s="209" t="b">
        <f t="shared" si="8"/>
        <v>0</v>
      </c>
      <c r="T200" s="200"/>
      <c r="U200" s="200"/>
    </row>
    <row r="201" spans="5:21">
      <c r="E201" s="270">
        <v>5</v>
      </c>
      <c r="F201" s="233">
        <v>527</v>
      </c>
      <c r="I201" s="194" t="str">
        <f>VLOOKUP(E201,'[3]1_プロファイルマスタ'!$H$3:$L$90,3,FALSE)</f>
        <v>その他部門（担当）</v>
      </c>
      <c r="J201" s="194" t="str">
        <f>VLOOKUP(F201,'[3]10_実行権限マスタ'!$F$3:$H$219,3,FALSE)</f>
        <v>一括フィルタリング③</v>
      </c>
      <c r="K201" s="206" t="s">
        <v>208</v>
      </c>
      <c r="L201" s="207" t="s">
        <v>842</v>
      </c>
      <c r="M201" s="207" t="s">
        <v>206</v>
      </c>
      <c r="N201" s="207" t="str">
        <f t="shared" si="7"/>
        <v>5 , 527</v>
      </c>
      <c r="O201" s="208" t="s">
        <v>207</v>
      </c>
      <c r="Q201" s="209" t="b">
        <f t="shared" si="8"/>
        <v>0</v>
      </c>
      <c r="R201" s="209" t="b">
        <f t="shared" si="8"/>
        <v>0</v>
      </c>
      <c r="T201" s="200"/>
      <c r="U201" s="200"/>
    </row>
    <row r="202" spans="5:21">
      <c r="E202" s="270">
        <v>5</v>
      </c>
      <c r="F202" s="233">
        <v>528</v>
      </c>
      <c r="I202" s="194" t="str">
        <f>VLOOKUP(E202,'[3]1_プロファイルマスタ'!$H$3:$L$90,3,FALSE)</f>
        <v>その他部門（担当）</v>
      </c>
      <c r="J202" s="194" t="str">
        <f>VLOOKUP(F202,'[3]10_実行権限マスタ'!$F$3:$H$219,3,FALSE)</f>
        <v>一括フィルタリング③</v>
      </c>
      <c r="K202" s="206" t="s">
        <v>208</v>
      </c>
      <c r="L202" s="207" t="s">
        <v>842</v>
      </c>
      <c r="M202" s="207" t="s">
        <v>206</v>
      </c>
      <c r="N202" s="207" t="str">
        <f t="shared" si="7"/>
        <v>5 , 528</v>
      </c>
      <c r="O202" s="208" t="s">
        <v>207</v>
      </c>
      <c r="Q202" s="209" t="b">
        <f t="shared" si="8"/>
        <v>0</v>
      </c>
      <c r="R202" s="209" t="b">
        <f t="shared" si="8"/>
        <v>0</v>
      </c>
      <c r="T202" s="200"/>
      <c r="U202" s="200"/>
    </row>
    <row r="203" spans="5:21">
      <c r="E203" s="270">
        <v>5</v>
      </c>
      <c r="F203" s="233">
        <v>530</v>
      </c>
      <c r="I203" s="194" t="str">
        <f>VLOOKUP(E203,'[3]1_プロファイルマスタ'!$H$3:$L$90,3,FALSE)</f>
        <v>その他部門（担当）</v>
      </c>
      <c r="J203" s="194" t="str">
        <f>VLOOKUP(F203,'[3]10_実行権限マスタ'!$F$3:$H$219,3,FALSE)</f>
        <v>一括フィルタリング④</v>
      </c>
      <c r="K203" s="206" t="s">
        <v>208</v>
      </c>
      <c r="L203" s="207" t="s">
        <v>842</v>
      </c>
      <c r="M203" s="207" t="s">
        <v>206</v>
      </c>
      <c r="N203" s="207" t="str">
        <f t="shared" si="7"/>
        <v>5 , 530</v>
      </c>
      <c r="O203" s="208" t="s">
        <v>207</v>
      </c>
      <c r="Q203" s="209" t="b">
        <f t="shared" si="8"/>
        <v>0</v>
      </c>
      <c r="R203" s="209" t="b">
        <f t="shared" si="8"/>
        <v>0</v>
      </c>
      <c r="T203" s="200"/>
      <c r="U203" s="200"/>
    </row>
    <row r="204" spans="5:21">
      <c r="E204" s="270">
        <v>5</v>
      </c>
      <c r="F204" s="233">
        <v>531</v>
      </c>
      <c r="I204" s="194" t="str">
        <f>VLOOKUP(E204,'[3]1_プロファイルマスタ'!$H$3:$L$90,3,FALSE)</f>
        <v>その他部門（担当）</v>
      </c>
      <c r="J204" s="194" t="str">
        <f>VLOOKUP(F204,'[3]10_実行権限マスタ'!$F$3:$H$219,3,FALSE)</f>
        <v>一括フィルタリング④</v>
      </c>
      <c r="K204" s="206" t="s">
        <v>208</v>
      </c>
      <c r="L204" s="207" t="s">
        <v>842</v>
      </c>
      <c r="M204" s="207" t="s">
        <v>206</v>
      </c>
      <c r="N204" s="207" t="str">
        <f t="shared" si="7"/>
        <v>5 , 531</v>
      </c>
      <c r="O204" s="208" t="s">
        <v>207</v>
      </c>
      <c r="Q204" s="209" t="b">
        <f t="shared" si="8"/>
        <v>0</v>
      </c>
      <c r="R204" s="209" t="b">
        <f t="shared" si="8"/>
        <v>0</v>
      </c>
      <c r="T204" s="200"/>
      <c r="U204" s="200"/>
    </row>
    <row r="205" spans="5:21">
      <c r="E205" s="270">
        <v>5</v>
      </c>
      <c r="F205" s="233">
        <v>533</v>
      </c>
      <c r="I205" s="194" t="str">
        <f>VLOOKUP(E205,'[3]1_プロファイルマスタ'!$H$3:$L$90,3,FALSE)</f>
        <v>その他部門（担当）</v>
      </c>
      <c r="J205" s="194" t="str">
        <f>VLOOKUP(F205,'[3]10_実行権限マスタ'!$F$3:$H$219,3,FALSE)</f>
        <v>一括フィルタリング⑤</v>
      </c>
      <c r="K205" s="206" t="s">
        <v>208</v>
      </c>
      <c r="L205" s="207" t="s">
        <v>842</v>
      </c>
      <c r="M205" s="207" t="s">
        <v>206</v>
      </c>
      <c r="N205" s="207" t="str">
        <f t="shared" si="7"/>
        <v>5 , 533</v>
      </c>
      <c r="O205" s="208" t="s">
        <v>207</v>
      </c>
      <c r="Q205" s="209" t="b">
        <f t="shared" si="8"/>
        <v>0</v>
      </c>
      <c r="R205" s="209" t="b">
        <f t="shared" si="8"/>
        <v>0</v>
      </c>
      <c r="T205" s="200"/>
      <c r="U205" s="200"/>
    </row>
    <row r="206" spans="5:21">
      <c r="E206" s="270">
        <v>5</v>
      </c>
      <c r="F206" s="233">
        <v>534</v>
      </c>
      <c r="I206" s="194" t="str">
        <f>VLOOKUP(E206,'[3]1_プロファイルマスタ'!$H$3:$L$90,3,FALSE)</f>
        <v>その他部門（担当）</v>
      </c>
      <c r="J206" s="194" t="str">
        <f>VLOOKUP(F206,'[3]10_実行権限マスタ'!$F$3:$H$219,3,FALSE)</f>
        <v>一括フィルタリング⑤</v>
      </c>
      <c r="K206" s="206" t="s">
        <v>208</v>
      </c>
      <c r="L206" s="207" t="s">
        <v>842</v>
      </c>
      <c r="M206" s="207" t="s">
        <v>206</v>
      </c>
      <c r="N206" s="207" t="str">
        <f t="shared" si="7"/>
        <v>5 , 534</v>
      </c>
      <c r="O206" s="208" t="s">
        <v>207</v>
      </c>
      <c r="Q206" s="209" t="b">
        <f t="shared" si="8"/>
        <v>0</v>
      </c>
      <c r="R206" s="209" t="b">
        <f t="shared" si="8"/>
        <v>0</v>
      </c>
      <c r="T206" s="200"/>
      <c r="U206" s="200"/>
    </row>
    <row r="207" spans="5:21">
      <c r="E207" s="270">
        <v>5</v>
      </c>
      <c r="F207" s="233">
        <v>536</v>
      </c>
      <c r="I207" s="194" t="str">
        <f>VLOOKUP(E207,'[3]1_プロファイルマスタ'!$H$3:$L$90,3,FALSE)</f>
        <v>その他部門（担当）</v>
      </c>
      <c r="J207" s="194" t="str">
        <f>VLOOKUP(F207,'[3]10_実行権限マスタ'!$F$3:$H$219,3,FALSE)</f>
        <v>一括フィルタリング⑥</v>
      </c>
      <c r="K207" s="206" t="s">
        <v>208</v>
      </c>
      <c r="L207" s="207" t="s">
        <v>842</v>
      </c>
      <c r="M207" s="207" t="s">
        <v>206</v>
      </c>
      <c r="N207" s="207" t="str">
        <f t="shared" si="7"/>
        <v>5 , 536</v>
      </c>
      <c r="O207" s="208" t="s">
        <v>207</v>
      </c>
      <c r="Q207" s="209" t="b">
        <f t="shared" si="8"/>
        <v>0</v>
      </c>
      <c r="R207" s="209" t="b">
        <f t="shared" si="8"/>
        <v>0</v>
      </c>
      <c r="T207" s="200"/>
      <c r="U207" s="200"/>
    </row>
    <row r="208" spans="5:21">
      <c r="E208" s="270">
        <v>5</v>
      </c>
      <c r="F208" s="233">
        <v>537</v>
      </c>
      <c r="I208" s="194" t="str">
        <f>VLOOKUP(E208,'[3]1_プロファイルマスタ'!$H$3:$L$90,3,FALSE)</f>
        <v>その他部門（担当）</v>
      </c>
      <c r="J208" s="194" t="str">
        <f>VLOOKUP(F208,'[3]10_実行権限マスタ'!$F$3:$H$219,3,FALSE)</f>
        <v>一括フィルタリング⑥</v>
      </c>
      <c r="K208" s="206" t="s">
        <v>208</v>
      </c>
      <c r="L208" s="207" t="s">
        <v>842</v>
      </c>
      <c r="M208" s="207" t="s">
        <v>206</v>
      </c>
      <c r="N208" s="207" t="str">
        <f t="shared" si="7"/>
        <v>5 , 537</v>
      </c>
      <c r="O208" s="208" t="s">
        <v>207</v>
      </c>
      <c r="Q208" s="209" t="b">
        <f t="shared" si="8"/>
        <v>0</v>
      </c>
      <c r="R208" s="209" t="b">
        <f t="shared" si="8"/>
        <v>0</v>
      </c>
      <c r="T208" s="200"/>
      <c r="U208" s="200"/>
    </row>
    <row r="209" spans="5:21">
      <c r="E209" s="270">
        <v>5</v>
      </c>
      <c r="F209" s="233">
        <v>539</v>
      </c>
      <c r="I209" s="194" t="str">
        <f>VLOOKUP(E209,'[3]1_プロファイルマスタ'!$H$3:$L$90,3,FALSE)</f>
        <v>その他部門（担当）</v>
      </c>
      <c r="J209" s="194" t="str">
        <f>VLOOKUP(F209,'[3]10_実行権限マスタ'!$F$3:$H$219,3,FALSE)</f>
        <v>一括フィルタリング⑦</v>
      </c>
      <c r="K209" s="206" t="s">
        <v>208</v>
      </c>
      <c r="L209" s="207" t="s">
        <v>842</v>
      </c>
      <c r="M209" s="207" t="s">
        <v>206</v>
      </c>
      <c r="N209" s="207" t="str">
        <f t="shared" si="7"/>
        <v>5 , 539</v>
      </c>
      <c r="O209" s="208" t="s">
        <v>207</v>
      </c>
      <c r="Q209" s="209" t="b">
        <f t="shared" si="8"/>
        <v>0</v>
      </c>
      <c r="R209" s="209" t="b">
        <f t="shared" si="8"/>
        <v>0</v>
      </c>
      <c r="T209" s="200"/>
      <c r="U209" s="200"/>
    </row>
    <row r="210" spans="5:21">
      <c r="E210" s="270">
        <v>5</v>
      </c>
      <c r="F210" s="233">
        <v>540</v>
      </c>
      <c r="I210" s="194" t="str">
        <f>VLOOKUP(E210,'[3]1_プロファイルマスタ'!$H$3:$L$90,3,FALSE)</f>
        <v>その他部門（担当）</v>
      </c>
      <c r="J210" s="194" t="str">
        <f>VLOOKUP(F210,'[3]10_実行権限マスタ'!$F$3:$H$219,3,FALSE)</f>
        <v>一括フィルタリング⑦</v>
      </c>
      <c r="K210" s="206" t="s">
        <v>208</v>
      </c>
      <c r="L210" s="207" t="s">
        <v>842</v>
      </c>
      <c r="M210" s="207" t="s">
        <v>206</v>
      </c>
      <c r="N210" s="207" t="str">
        <f t="shared" si="7"/>
        <v>5 , 540</v>
      </c>
      <c r="O210" s="208" t="s">
        <v>207</v>
      </c>
      <c r="Q210" s="209" t="b">
        <f t="shared" si="8"/>
        <v>0</v>
      </c>
      <c r="R210" s="209" t="b">
        <f t="shared" si="8"/>
        <v>0</v>
      </c>
      <c r="T210" s="200"/>
      <c r="U210" s="200"/>
    </row>
    <row r="211" spans="5:21">
      <c r="E211" s="270">
        <v>5</v>
      </c>
      <c r="F211" s="233">
        <v>542</v>
      </c>
      <c r="I211" s="194" t="str">
        <f>VLOOKUP(E211,'[3]1_プロファイルマスタ'!$H$3:$L$90,3,FALSE)</f>
        <v>その他部門（担当）</v>
      </c>
      <c r="J211" s="194" t="str">
        <f>VLOOKUP(F211,'[3]10_実行権限マスタ'!$F$3:$H$219,3,FALSE)</f>
        <v>一括フィルタリング⑧</v>
      </c>
      <c r="K211" s="206" t="s">
        <v>208</v>
      </c>
      <c r="L211" s="207" t="s">
        <v>842</v>
      </c>
      <c r="M211" s="207" t="s">
        <v>206</v>
      </c>
      <c r="N211" s="207" t="str">
        <f t="shared" si="7"/>
        <v>5 , 542</v>
      </c>
      <c r="O211" s="208" t="s">
        <v>207</v>
      </c>
      <c r="Q211" s="209" t="b">
        <f t="shared" si="8"/>
        <v>0</v>
      </c>
      <c r="R211" s="209" t="b">
        <f t="shared" si="8"/>
        <v>0</v>
      </c>
      <c r="T211" s="200"/>
      <c r="U211" s="200"/>
    </row>
    <row r="212" spans="5:21">
      <c r="E212" s="270">
        <v>5</v>
      </c>
      <c r="F212" s="233">
        <v>543</v>
      </c>
      <c r="I212" s="194" t="str">
        <f>VLOOKUP(E212,'[3]1_プロファイルマスタ'!$H$3:$L$90,3,FALSE)</f>
        <v>その他部門（担当）</v>
      </c>
      <c r="J212" s="194" t="str">
        <f>VLOOKUP(F212,'[3]10_実行権限マスタ'!$F$3:$H$219,3,FALSE)</f>
        <v>一括フィルタリング⑧</v>
      </c>
      <c r="K212" s="206" t="s">
        <v>208</v>
      </c>
      <c r="L212" s="207" t="s">
        <v>842</v>
      </c>
      <c r="M212" s="207" t="s">
        <v>206</v>
      </c>
      <c r="N212" s="207" t="str">
        <f t="shared" si="7"/>
        <v>5 , 543</v>
      </c>
      <c r="O212" s="208" t="s">
        <v>207</v>
      </c>
      <c r="Q212" s="209" t="b">
        <f t="shared" si="8"/>
        <v>0</v>
      </c>
      <c r="R212" s="209" t="b">
        <f t="shared" si="8"/>
        <v>0</v>
      </c>
      <c r="T212" s="200"/>
      <c r="U212" s="200"/>
    </row>
    <row r="213" spans="5:21">
      <c r="E213" s="270">
        <v>5</v>
      </c>
      <c r="F213" s="233">
        <v>545</v>
      </c>
      <c r="I213" s="194" t="str">
        <f>VLOOKUP(E213,'[3]1_プロファイルマスタ'!$H$3:$L$90,3,FALSE)</f>
        <v>その他部門（担当）</v>
      </c>
      <c r="J213" s="194" t="str">
        <f>VLOOKUP(F213,'[3]10_実行権限マスタ'!$F$3:$H$219,3,FALSE)</f>
        <v>一括フィルタリング⑨</v>
      </c>
      <c r="K213" s="206" t="s">
        <v>208</v>
      </c>
      <c r="L213" s="207" t="s">
        <v>842</v>
      </c>
      <c r="M213" s="207" t="s">
        <v>206</v>
      </c>
      <c r="N213" s="207" t="str">
        <f t="shared" si="7"/>
        <v>5 , 545</v>
      </c>
      <c r="O213" s="208" t="s">
        <v>207</v>
      </c>
      <c r="Q213" s="209" t="b">
        <f t="shared" si="8"/>
        <v>0</v>
      </c>
      <c r="R213" s="209" t="b">
        <f t="shared" si="8"/>
        <v>0</v>
      </c>
      <c r="T213" s="200"/>
      <c r="U213" s="200"/>
    </row>
    <row r="214" spans="5:21">
      <c r="E214" s="270">
        <v>5</v>
      </c>
      <c r="F214" s="233">
        <v>546</v>
      </c>
      <c r="I214" s="194" t="str">
        <f>VLOOKUP(E214,'[3]1_プロファイルマスタ'!$H$3:$L$90,3,FALSE)</f>
        <v>その他部門（担当）</v>
      </c>
      <c r="J214" s="194" t="str">
        <f>VLOOKUP(F214,'[3]10_実行権限マスタ'!$F$3:$H$219,3,FALSE)</f>
        <v>一括フィルタリング⑨</v>
      </c>
      <c r="K214" s="206" t="s">
        <v>208</v>
      </c>
      <c r="L214" s="207" t="s">
        <v>842</v>
      </c>
      <c r="M214" s="207" t="s">
        <v>206</v>
      </c>
      <c r="N214" s="207" t="str">
        <f t="shared" si="7"/>
        <v>5 , 546</v>
      </c>
      <c r="O214" s="208" t="s">
        <v>207</v>
      </c>
      <c r="Q214" s="209" t="b">
        <f t="shared" si="8"/>
        <v>0</v>
      </c>
      <c r="R214" s="209" t="b">
        <f t="shared" si="8"/>
        <v>0</v>
      </c>
      <c r="T214" s="200"/>
      <c r="U214" s="200"/>
    </row>
    <row r="215" spans="5:21">
      <c r="E215" s="270">
        <v>5</v>
      </c>
      <c r="F215" s="233">
        <v>548</v>
      </c>
      <c r="I215" s="194" t="str">
        <f>VLOOKUP(E215,'[3]1_プロファイルマスタ'!$H$3:$L$90,3,FALSE)</f>
        <v>その他部門（担当）</v>
      </c>
      <c r="J215" s="194" t="str">
        <f>VLOOKUP(F215,'[3]10_実行権限マスタ'!$F$3:$H$219,3,FALSE)</f>
        <v>一括フィルタリング⑩</v>
      </c>
      <c r="K215" s="206" t="s">
        <v>208</v>
      </c>
      <c r="L215" s="207" t="s">
        <v>842</v>
      </c>
      <c r="M215" s="207" t="s">
        <v>206</v>
      </c>
      <c r="N215" s="207" t="str">
        <f t="shared" si="7"/>
        <v>5 , 548</v>
      </c>
      <c r="O215" s="208" t="s">
        <v>207</v>
      </c>
      <c r="Q215" s="209" t="b">
        <f t="shared" si="8"/>
        <v>0</v>
      </c>
      <c r="R215" s="209" t="b">
        <f t="shared" si="8"/>
        <v>0</v>
      </c>
      <c r="T215" s="200"/>
      <c r="U215" s="200"/>
    </row>
    <row r="216" spans="5:21">
      <c r="E216" s="270">
        <v>5</v>
      </c>
      <c r="F216" s="233">
        <v>549</v>
      </c>
      <c r="I216" s="194" t="str">
        <f>VLOOKUP(E216,'[3]1_プロファイルマスタ'!$H$3:$L$90,3,FALSE)</f>
        <v>その他部門（担当）</v>
      </c>
      <c r="J216" s="194" t="str">
        <f>VLOOKUP(F216,'[3]10_実行権限マスタ'!$F$3:$H$219,3,FALSE)</f>
        <v>一括フィルタリング⑩</v>
      </c>
      <c r="K216" s="206" t="s">
        <v>208</v>
      </c>
      <c r="L216" s="207" t="s">
        <v>842</v>
      </c>
      <c r="M216" s="207" t="s">
        <v>206</v>
      </c>
      <c r="N216" s="207" t="str">
        <f t="shared" si="7"/>
        <v>5 , 549</v>
      </c>
      <c r="O216" s="208" t="s">
        <v>207</v>
      </c>
      <c r="Q216" s="209" t="b">
        <f t="shared" si="8"/>
        <v>0</v>
      </c>
      <c r="R216" s="209" t="b">
        <f t="shared" si="8"/>
        <v>0</v>
      </c>
      <c r="T216" s="200"/>
      <c r="U216" s="200"/>
    </row>
    <row r="217" spans="5:21">
      <c r="E217" s="270">
        <v>6</v>
      </c>
      <c r="F217" s="233">
        <v>44</v>
      </c>
      <c r="I217" s="194" t="str">
        <f>VLOOKUP(E217,'[3]1_プロファイルマスタ'!$H$3:$L$90,3,FALSE)</f>
        <v>シミュレーション管理者</v>
      </c>
      <c r="J217" s="194" t="str">
        <f>VLOOKUP(F217,'[3]10_実行権限マスタ'!$F$3:$H$219,3,FALSE)</f>
        <v>シミュレーションフィルタリング予約</v>
      </c>
      <c r="K217" s="206" t="s">
        <v>208</v>
      </c>
      <c r="L217" s="207" t="s">
        <v>842</v>
      </c>
      <c r="M217" s="207" t="s">
        <v>206</v>
      </c>
      <c r="N217" s="207" t="str">
        <f t="shared" si="7"/>
        <v>6 , 44</v>
      </c>
      <c r="O217" s="208" t="s">
        <v>207</v>
      </c>
      <c r="Q217" s="209" t="b">
        <f t="shared" si="8"/>
        <v>0</v>
      </c>
      <c r="R217" s="209" t="b">
        <f t="shared" si="8"/>
        <v>0</v>
      </c>
      <c r="T217" s="200"/>
      <c r="U217" s="200"/>
    </row>
    <row r="218" spans="5:21">
      <c r="E218" s="270">
        <v>6</v>
      </c>
      <c r="F218" s="233">
        <v>45</v>
      </c>
      <c r="I218" s="194" t="str">
        <f>VLOOKUP(E218,'[3]1_プロファイルマスタ'!$H$3:$L$90,3,FALSE)</f>
        <v>シミュレーション管理者</v>
      </c>
      <c r="J218" s="194" t="str">
        <f>VLOOKUP(F218,'[3]10_実行権限マスタ'!$F$3:$H$219,3,FALSE)</f>
        <v>シミュレーションフィルタリング結果確認</v>
      </c>
      <c r="K218" s="206" t="s">
        <v>208</v>
      </c>
      <c r="L218" s="207" t="s">
        <v>842</v>
      </c>
      <c r="M218" s="207" t="s">
        <v>206</v>
      </c>
      <c r="N218" s="207" t="str">
        <f t="shared" si="7"/>
        <v>6 , 45</v>
      </c>
      <c r="O218" s="208" t="s">
        <v>207</v>
      </c>
      <c r="Q218" s="209" t="b">
        <f t="shared" si="8"/>
        <v>0</v>
      </c>
      <c r="R218" s="209" t="b">
        <f t="shared" si="8"/>
        <v>0</v>
      </c>
      <c r="T218" s="200"/>
      <c r="U218" s="200"/>
    </row>
    <row r="219" spans="5:21">
      <c r="E219" s="270">
        <v>7</v>
      </c>
      <c r="F219" s="233">
        <v>44</v>
      </c>
      <c r="I219" s="194" t="str">
        <f>VLOOKUP(E219,'[3]1_プロファイルマスタ'!$H$3:$L$90,3,FALSE)</f>
        <v>シミュレーション担当者</v>
      </c>
      <c r="J219" s="194" t="str">
        <f>VLOOKUP(F219,'[3]10_実行権限マスタ'!$F$3:$H$219,3,FALSE)</f>
        <v>シミュレーションフィルタリング予約</v>
      </c>
      <c r="K219" s="206" t="s">
        <v>208</v>
      </c>
      <c r="L219" s="207" t="s">
        <v>842</v>
      </c>
      <c r="M219" s="207" t="s">
        <v>206</v>
      </c>
      <c r="N219" s="207" t="str">
        <f t="shared" si="7"/>
        <v>7 , 44</v>
      </c>
      <c r="O219" s="208" t="s">
        <v>207</v>
      </c>
      <c r="Q219" s="209" t="b">
        <f t="shared" si="8"/>
        <v>0</v>
      </c>
      <c r="R219" s="209" t="b">
        <f t="shared" si="8"/>
        <v>0</v>
      </c>
      <c r="T219" s="200"/>
      <c r="U219" s="200"/>
    </row>
    <row r="220" spans="5:21">
      <c r="E220" s="270">
        <v>7</v>
      </c>
      <c r="F220" s="233">
        <v>45</v>
      </c>
      <c r="I220" s="194" t="str">
        <f>VLOOKUP(E220,'[3]1_プロファイルマスタ'!$H$3:$L$90,3,FALSE)</f>
        <v>シミュレーション担当者</v>
      </c>
      <c r="J220" s="194" t="str">
        <f>VLOOKUP(F220,'[3]10_実行権限マスタ'!$F$3:$H$219,3,FALSE)</f>
        <v>シミュレーションフィルタリング結果確認</v>
      </c>
      <c r="K220" s="206" t="s">
        <v>208</v>
      </c>
      <c r="L220" s="207" t="s">
        <v>842</v>
      </c>
      <c r="M220" s="207" t="s">
        <v>206</v>
      </c>
      <c r="N220" s="207" t="str">
        <f t="shared" si="7"/>
        <v>7 , 45</v>
      </c>
      <c r="O220" s="208" t="s">
        <v>207</v>
      </c>
      <c r="Q220" s="209" t="b">
        <f t="shared" si="8"/>
        <v>0</v>
      </c>
      <c r="R220" s="209" t="b">
        <f t="shared" si="8"/>
        <v>0</v>
      </c>
      <c r="T220" s="200"/>
      <c r="U220" s="200"/>
    </row>
    <row r="221" spans="5:21" s="238" customFormat="1">
      <c r="E221" s="279">
        <v>9</v>
      </c>
      <c r="F221" s="263">
        <v>1</v>
      </c>
      <c r="I221" s="238" t="str">
        <f>VLOOKUP(E221,'[3]1_プロファイルマスタ'!$H$3:$L$90,3,FALSE)</f>
        <v>L＆F管理者（リスク管理部）</v>
      </c>
      <c r="J221" s="238" t="str">
        <f>VLOOKUP(F221,'[3]10_実行権限マスタ'!$F$3:$H$219,3,FALSE)</f>
        <v>パスワード変更</v>
      </c>
      <c r="K221" s="264" t="s">
        <v>208</v>
      </c>
      <c r="L221" s="265" t="s">
        <v>842</v>
      </c>
      <c r="M221" s="265" t="s">
        <v>206</v>
      </c>
      <c r="N221" s="265" t="str">
        <f t="shared" si="7"/>
        <v>9 , 1</v>
      </c>
      <c r="O221" s="266" t="s">
        <v>207</v>
      </c>
      <c r="Q221" s="240" t="b">
        <f t="shared" si="8"/>
        <v>0</v>
      </c>
      <c r="R221" s="240" t="b">
        <f t="shared" si="8"/>
        <v>0</v>
      </c>
      <c r="T221" s="280"/>
      <c r="U221" s="280"/>
    </row>
    <row r="222" spans="5:21" s="238" customFormat="1">
      <c r="E222" s="279">
        <v>9</v>
      </c>
      <c r="F222" s="263">
        <v>2</v>
      </c>
      <c r="I222" s="238" t="str">
        <f>VLOOKUP(E222,'[3]1_プロファイルマスタ'!$H$3:$L$90,3,FALSE)</f>
        <v>L＆F管理者（リスク管理部）</v>
      </c>
      <c r="J222" s="238" t="str">
        <f>VLOOKUP(F222,'[3]10_実行権限マスタ'!$F$3:$H$219,3,FALSE)</f>
        <v>ユーザ管理</v>
      </c>
      <c r="K222" s="264" t="s">
        <v>208</v>
      </c>
      <c r="L222" s="265" t="s">
        <v>842</v>
      </c>
      <c r="M222" s="265" t="s">
        <v>206</v>
      </c>
      <c r="N222" s="265" t="str">
        <f t="shared" si="7"/>
        <v>9 , 2</v>
      </c>
      <c r="O222" s="266" t="s">
        <v>207</v>
      </c>
      <c r="Q222" s="240" t="b">
        <f t="shared" si="8"/>
        <v>0</v>
      </c>
      <c r="R222" s="240" t="b">
        <f t="shared" si="8"/>
        <v>0</v>
      </c>
      <c r="T222" s="280"/>
      <c r="U222" s="280"/>
    </row>
    <row r="223" spans="5:21" s="238" customFormat="1">
      <c r="E223" s="279">
        <v>9</v>
      </c>
      <c r="F223" s="263">
        <v>3</v>
      </c>
      <c r="I223" s="238" t="str">
        <f>VLOOKUP(E223,'[3]1_プロファイルマスタ'!$H$3:$L$90,3,FALSE)</f>
        <v>L＆F管理者（リスク管理部）</v>
      </c>
      <c r="J223" s="238" t="str">
        <f>VLOOKUP(F223,'[3]10_実行権限マスタ'!$F$3:$H$219,3,FALSE)</f>
        <v>本人確認</v>
      </c>
      <c r="K223" s="264" t="s">
        <v>208</v>
      </c>
      <c r="L223" s="265" t="s">
        <v>842</v>
      </c>
      <c r="M223" s="265" t="s">
        <v>206</v>
      </c>
      <c r="N223" s="265" t="str">
        <f t="shared" si="7"/>
        <v>9 , 3</v>
      </c>
      <c r="O223" s="266" t="s">
        <v>207</v>
      </c>
      <c r="Q223" s="240" t="b">
        <f t="shared" si="8"/>
        <v>0</v>
      </c>
      <c r="R223" s="240" t="b">
        <f t="shared" si="8"/>
        <v>0</v>
      </c>
      <c r="T223" s="280"/>
      <c r="U223" s="280"/>
    </row>
    <row r="224" spans="5:21" s="238" customFormat="1">
      <c r="E224" s="279">
        <v>9</v>
      </c>
      <c r="F224" s="263">
        <v>4</v>
      </c>
      <c r="I224" s="238" t="str">
        <f>VLOOKUP(E224,'[3]1_プロファイルマスタ'!$H$3:$L$90,3,FALSE)</f>
        <v>L＆F管理者（リスク管理部）</v>
      </c>
      <c r="J224" s="238" t="str">
        <f>VLOOKUP(F224,'[3]10_実行権限マスタ'!$F$3:$H$219,3,FALSE)</f>
        <v>本人確認機密</v>
      </c>
      <c r="K224" s="264" t="s">
        <v>208</v>
      </c>
      <c r="L224" s="265" t="s">
        <v>842</v>
      </c>
      <c r="M224" s="265" t="s">
        <v>206</v>
      </c>
      <c r="N224" s="265" t="str">
        <f t="shared" si="7"/>
        <v>9 , 4</v>
      </c>
      <c r="O224" s="266" t="s">
        <v>207</v>
      </c>
      <c r="Q224" s="240" t="b">
        <f t="shared" si="8"/>
        <v>0</v>
      </c>
      <c r="R224" s="240" t="b">
        <f t="shared" si="8"/>
        <v>0</v>
      </c>
      <c r="T224" s="280"/>
      <c r="U224" s="280"/>
    </row>
    <row r="225" spans="5:21" s="238" customFormat="1">
      <c r="E225" s="279">
        <v>9</v>
      </c>
      <c r="F225" s="263">
        <v>5</v>
      </c>
      <c r="I225" s="238" t="str">
        <f>VLOOKUP(E225,'[3]1_プロファイルマスタ'!$H$3:$L$90,3,FALSE)</f>
        <v>L＆F管理者（リスク管理部）</v>
      </c>
      <c r="J225" s="238" t="str">
        <f>VLOOKUP(F225,'[3]10_実行権限マスタ'!$F$3:$H$219,3,FALSE)</f>
        <v>本人確認仕掛照会</v>
      </c>
      <c r="K225" s="264" t="s">
        <v>208</v>
      </c>
      <c r="L225" s="265" t="s">
        <v>842</v>
      </c>
      <c r="M225" s="265" t="s">
        <v>206</v>
      </c>
      <c r="N225" s="265" t="str">
        <f t="shared" si="7"/>
        <v>9 , 5</v>
      </c>
      <c r="O225" s="266" t="s">
        <v>207</v>
      </c>
      <c r="Q225" s="240" t="b">
        <f t="shared" si="8"/>
        <v>0</v>
      </c>
      <c r="R225" s="240" t="b">
        <f t="shared" si="8"/>
        <v>0</v>
      </c>
      <c r="T225" s="280"/>
      <c r="U225" s="280"/>
    </row>
    <row r="226" spans="5:21" s="238" customFormat="1">
      <c r="E226" s="279">
        <v>9</v>
      </c>
      <c r="F226" s="263">
        <v>6</v>
      </c>
      <c r="I226" s="238" t="str">
        <f>VLOOKUP(E226,'[3]1_プロファイルマスタ'!$H$3:$L$90,3,FALSE)</f>
        <v>L＆F管理者（リスク管理部）</v>
      </c>
      <c r="J226" s="238" t="str">
        <f>VLOOKUP(F226,'[3]10_実行権限マスタ'!$F$3:$H$219,3,FALSE)</f>
        <v>本人確認仕掛照会機密</v>
      </c>
      <c r="K226" s="264" t="s">
        <v>208</v>
      </c>
      <c r="L226" s="265" t="s">
        <v>842</v>
      </c>
      <c r="M226" s="265" t="s">
        <v>206</v>
      </c>
      <c r="N226" s="265" t="str">
        <f t="shared" si="7"/>
        <v>9 , 6</v>
      </c>
      <c r="O226" s="266" t="s">
        <v>207</v>
      </c>
      <c r="Q226" s="240" t="b">
        <f t="shared" si="8"/>
        <v>0</v>
      </c>
      <c r="R226" s="240" t="b">
        <f t="shared" si="8"/>
        <v>0</v>
      </c>
      <c r="T226" s="280"/>
      <c r="U226" s="280"/>
    </row>
    <row r="227" spans="5:21" s="238" customFormat="1">
      <c r="E227" s="279">
        <v>9</v>
      </c>
      <c r="F227" s="263">
        <v>7</v>
      </c>
      <c r="I227" s="238" t="str">
        <f>VLOOKUP(E227,'[3]1_プロファイルマスタ'!$H$3:$L$90,3,FALSE)</f>
        <v>L＆F管理者（リスク管理部）</v>
      </c>
      <c r="J227" s="238" t="str">
        <f>VLOOKUP(F227,'[3]10_実行権限マスタ'!$F$3:$H$219,3,FALSE)</f>
        <v>判定履歴照会</v>
      </c>
      <c r="K227" s="264" t="s">
        <v>208</v>
      </c>
      <c r="L227" s="265" t="s">
        <v>842</v>
      </c>
      <c r="M227" s="265" t="s">
        <v>206</v>
      </c>
      <c r="N227" s="265" t="str">
        <f t="shared" si="7"/>
        <v>9 , 7</v>
      </c>
      <c r="O227" s="266" t="s">
        <v>207</v>
      </c>
      <c r="Q227" s="240" t="b">
        <f t="shared" si="8"/>
        <v>0</v>
      </c>
      <c r="R227" s="240" t="b">
        <f t="shared" si="8"/>
        <v>0</v>
      </c>
      <c r="T227" s="280"/>
      <c r="U227" s="280"/>
    </row>
    <row r="228" spans="5:21" s="238" customFormat="1">
      <c r="E228" s="279">
        <v>9</v>
      </c>
      <c r="F228" s="263">
        <v>8</v>
      </c>
      <c r="I228" s="238" t="str">
        <f>VLOOKUP(E228,'[3]1_プロファイルマスタ'!$H$3:$L$90,3,FALSE)</f>
        <v>L＆F管理者（リスク管理部）</v>
      </c>
      <c r="J228" s="238" t="str">
        <f>VLOOKUP(F228,'[3]10_実行権限マスタ'!$F$3:$H$219,3,FALSE)</f>
        <v>判定履歴照会機密</v>
      </c>
      <c r="K228" s="264" t="s">
        <v>208</v>
      </c>
      <c r="L228" s="265" t="s">
        <v>842</v>
      </c>
      <c r="M228" s="265" t="s">
        <v>206</v>
      </c>
      <c r="N228" s="265" t="str">
        <f t="shared" si="7"/>
        <v>9 , 8</v>
      </c>
      <c r="O228" s="266" t="s">
        <v>207</v>
      </c>
      <c r="Q228" s="240" t="b">
        <f t="shared" si="8"/>
        <v>0</v>
      </c>
      <c r="R228" s="240" t="b">
        <f t="shared" si="8"/>
        <v>0</v>
      </c>
      <c r="T228" s="280"/>
      <c r="U228" s="280"/>
    </row>
    <row r="229" spans="5:21" s="238" customFormat="1">
      <c r="E229" s="279">
        <v>9</v>
      </c>
      <c r="F229" s="263">
        <v>10</v>
      </c>
      <c r="I229" s="238" t="str">
        <f>VLOOKUP(E229,'[3]1_プロファイルマスタ'!$H$3:$L$90,3,FALSE)</f>
        <v>L＆F管理者（リスク管理部）</v>
      </c>
      <c r="J229" s="238" t="str">
        <f>VLOOKUP(F229,'[3]10_実行権限マスタ'!$F$3:$H$219,3,FALSE)</f>
        <v>操作ログ照会</v>
      </c>
      <c r="K229" s="264" t="s">
        <v>208</v>
      </c>
      <c r="L229" s="265" t="s">
        <v>842</v>
      </c>
      <c r="M229" s="265" t="s">
        <v>206</v>
      </c>
      <c r="N229" s="265" t="str">
        <f t="shared" si="7"/>
        <v>9 , 10</v>
      </c>
      <c r="O229" s="266" t="s">
        <v>207</v>
      </c>
      <c r="Q229" s="240" t="b">
        <f t="shared" si="8"/>
        <v>0</v>
      </c>
      <c r="R229" s="240" t="b">
        <f t="shared" si="8"/>
        <v>0</v>
      </c>
      <c r="T229" s="280"/>
      <c r="U229" s="280"/>
    </row>
    <row r="230" spans="5:21" s="238" customFormat="1">
      <c r="E230" s="279">
        <v>9</v>
      </c>
      <c r="F230" s="263">
        <v>11</v>
      </c>
      <c r="I230" s="238" t="str">
        <f>VLOOKUP(E230,'[3]1_プロファイルマスタ'!$H$3:$L$90,3,FALSE)</f>
        <v>L＆F管理者（リスク管理部）</v>
      </c>
      <c r="J230" s="238" t="str">
        <f>VLOOKUP(F230,'[3]10_実行権限マスタ'!$F$3:$H$219,3,FALSE)</f>
        <v>未判定照会</v>
      </c>
      <c r="K230" s="264" t="s">
        <v>208</v>
      </c>
      <c r="L230" s="265" t="s">
        <v>842</v>
      </c>
      <c r="M230" s="265" t="s">
        <v>206</v>
      </c>
      <c r="N230" s="265" t="str">
        <f t="shared" si="7"/>
        <v>9 , 11</v>
      </c>
      <c r="O230" s="266" t="s">
        <v>207</v>
      </c>
      <c r="Q230" s="240" t="b">
        <f t="shared" si="8"/>
        <v>0</v>
      </c>
      <c r="R230" s="240" t="b">
        <f t="shared" si="8"/>
        <v>0</v>
      </c>
      <c r="T230" s="280"/>
      <c r="U230" s="280"/>
    </row>
    <row r="231" spans="5:21" s="238" customFormat="1">
      <c r="E231" s="279">
        <v>9</v>
      </c>
      <c r="F231" s="263">
        <v>12</v>
      </c>
      <c r="I231" s="238" t="str">
        <f>VLOOKUP(E231,'[3]1_プロファイルマスタ'!$H$3:$L$90,3,FALSE)</f>
        <v>L＆F管理者（リスク管理部）</v>
      </c>
      <c r="J231" s="238" t="str">
        <f>VLOOKUP(F231,'[3]10_実行権限マスタ'!$F$3:$H$219,3,FALSE)</f>
        <v>未判定照会機密</v>
      </c>
      <c r="K231" s="264" t="s">
        <v>208</v>
      </c>
      <c r="L231" s="265" t="s">
        <v>842</v>
      </c>
      <c r="M231" s="265" t="s">
        <v>206</v>
      </c>
      <c r="N231" s="265" t="str">
        <f t="shared" si="7"/>
        <v>9 , 12</v>
      </c>
      <c r="O231" s="266" t="s">
        <v>207</v>
      </c>
      <c r="Q231" s="240" t="b">
        <f t="shared" si="8"/>
        <v>0</v>
      </c>
      <c r="R231" s="240" t="b">
        <f t="shared" si="8"/>
        <v>0</v>
      </c>
      <c r="T231" s="280"/>
      <c r="U231" s="280"/>
    </row>
    <row r="232" spans="5:21" s="238" customFormat="1">
      <c r="E232" s="279">
        <v>9</v>
      </c>
      <c r="F232" s="263">
        <v>13</v>
      </c>
      <c r="I232" s="238" t="str">
        <f>VLOOKUP(E232,'[3]1_プロファイルマスタ'!$H$3:$L$90,3,FALSE)</f>
        <v>L＆F管理者（リスク管理部）</v>
      </c>
      <c r="J232" s="238" t="str">
        <f>VLOOKUP(F232,'[3]10_実行権限マスタ'!$F$3:$H$219,3,FALSE)</f>
        <v>判定済照会</v>
      </c>
      <c r="K232" s="264" t="s">
        <v>208</v>
      </c>
      <c r="L232" s="265" t="s">
        <v>842</v>
      </c>
      <c r="M232" s="265" t="s">
        <v>206</v>
      </c>
      <c r="N232" s="265" t="str">
        <f t="shared" si="7"/>
        <v>9 , 13</v>
      </c>
      <c r="O232" s="266" t="s">
        <v>207</v>
      </c>
      <c r="Q232" s="240" t="b">
        <f t="shared" si="8"/>
        <v>0</v>
      </c>
      <c r="R232" s="240" t="b">
        <f t="shared" si="8"/>
        <v>0</v>
      </c>
      <c r="T232" s="280"/>
      <c r="U232" s="280"/>
    </row>
    <row r="233" spans="5:21" s="238" customFormat="1">
      <c r="E233" s="279">
        <v>9</v>
      </c>
      <c r="F233" s="263">
        <v>14</v>
      </c>
      <c r="I233" s="238" t="str">
        <f>VLOOKUP(E233,'[3]1_プロファイルマスタ'!$H$3:$L$90,3,FALSE)</f>
        <v>L＆F管理者（リスク管理部）</v>
      </c>
      <c r="J233" s="238" t="str">
        <f>VLOOKUP(F233,'[3]10_実行権限マスタ'!$F$3:$H$219,3,FALSE)</f>
        <v>判定済照会機密</v>
      </c>
      <c r="K233" s="264" t="s">
        <v>208</v>
      </c>
      <c r="L233" s="265" t="s">
        <v>842</v>
      </c>
      <c r="M233" s="265" t="s">
        <v>206</v>
      </c>
      <c r="N233" s="265" t="str">
        <f t="shared" si="7"/>
        <v>9 , 14</v>
      </c>
      <c r="O233" s="266" t="s">
        <v>207</v>
      </c>
      <c r="Q233" s="240" t="b">
        <f t="shared" si="8"/>
        <v>0</v>
      </c>
      <c r="R233" s="240" t="b">
        <f t="shared" si="8"/>
        <v>0</v>
      </c>
      <c r="T233" s="280"/>
      <c r="U233" s="280"/>
    </row>
    <row r="234" spans="5:21" s="238" customFormat="1">
      <c r="E234" s="279">
        <v>9</v>
      </c>
      <c r="F234" s="263">
        <v>15</v>
      </c>
      <c r="I234" s="238" t="str">
        <f>VLOOKUP(E234,'[3]1_プロファイルマスタ'!$H$3:$L$90,3,FALSE)</f>
        <v>L＆F管理者（リスク管理部）</v>
      </c>
      <c r="J234" s="238" t="str">
        <f>VLOOKUP(F234,'[3]10_実行権限マスタ'!$F$3:$H$219,3,FALSE)</f>
        <v>判定済照会再判定</v>
      </c>
      <c r="K234" s="264" t="s">
        <v>208</v>
      </c>
      <c r="L234" s="265" t="s">
        <v>842</v>
      </c>
      <c r="M234" s="265" t="s">
        <v>206</v>
      </c>
      <c r="N234" s="265" t="str">
        <f t="shared" si="7"/>
        <v>9 , 15</v>
      </c>
      <c r="O234" s="266" t="s">
        <v>207</v>
      </c>
      <c r="Q234" s="240" t="b">
        <f t="shared" si="8"/>
        <v>0</v>
      </c>
      <c r="R234" s="240" t="b">
        <f t="shared" si="8"/>
        <v>0</v>
      </c>
      <c r="T234" s="280"/>
      <c r="U234" s="280"/>
    </row>
    <row r="235" spans="5:21" s="238" customFormat="1">
      <c r="E235" s="279">
        <v>9</v>
      </c>
      <c r="F235" s="263">
        <v>16</v>
      </c>
      <c r="I235" s="238" t="str">
        <f>VLOOKUP(E235,'[3]1_プロファイルマスタ'!$H$3:$L$90,3,FALSE)</f>
        <v>L＆F管理者（リスク管理部）</v>
      </c>
      <c r="J235" s="238" t="str">
        <f>VLOOKUP(F235,'[3]10_実行権限マスタ'!$F$3:$H$219,3,FALSE)</f>
        <v>ファイル処理状況照会</v>
      </c>
      <c r="K235" s="264" t="s">
        <v>208</v>
      </c>
      <c r="L235" s="265" t="s">
        <v>842</v>
      </c>
      <c r="M235" s="265" t="s">
        <v>206</v>
      </c>
      <c r="N235" s="265" t="str">
        <f t="shared" si="7"/>
        <v>9 , 16</v>
      </c>
      <c r="O235" s="266" t="s">
        <v>207</v>
      </c>
      <c r="Q235" s="240" t="b">
        <f t="shared" si="8"/>
        <v>0</v>
      </c>
      <c r="R235" s="240" t="b">
        <f t="shared" si="8"/>
        <v>0</v>
      </c>
      <c r="T235" s="280"/>
      <c r="U235" s="280"/>
    </row>
    <row r="236" spans="5:21" s="238" customFormat="1">
      <c r="E236" s="279">
        <v>9</v>
      </c>
      <c r="F236" s="263">
        <v>48</v>
      </c>
      <c r="I236" s="238" t="str">
        <f>VLOOKUP(E236,'[3]1_プロファイルマスタ'!$H$3:$L$90,3,FALSE)</f>
        <v>L＆F管理者（リスク管理部）</v>
      </c>
      <c r="J236" s="238" t="str">
        <f>VLOOKUP(F236,'[3]10_実行権限マスタ'!$F$3:$H$219,3,FALSE)</f>
        <v>検索対象者一覧データ アップロード</v>
      </c>
      <c r="K236" s="264" t="s">
        <v>208</v>
      </c>
      <c r="L236" s="265" t="s">
        <v>842</v>
      </c>
      <c r="M236" s="265" t="s">
        <v>206</v>
      </c>
      <c r="N236" s="265" t="str">
        <f t="shared" si="7"/>
        <v>9 , 48</v>
      </c>
      <c r="O236" s="266" t="s">
        <v>207</v>
      </c>
      <c r="Q236" s="240" t="b">
        <f t="shared" si="8"/>
        <v>0</v>
      </c>
      <c r="R236" s="240" t="b">
        <f t="shared" si="8"/>
        <v>0</v>
      </c>
      <c r="T236" s="280"/>
      <c r="U236" s="280"/>
    </row>
    <row r="237" spans="5:21" s="238" customFormat="1">
      <c r="E237" s="279">
        <v>9</v>
      </c>
      <c r="F237" s="263">
        <v>49</v>
      </c>
      <c r="I237" s="238" t="str">
        <f>VLOOKUP(E237,'[3]1_プロファイルマスタ'!$H$3:$L$90,3,FALSE)</f>
        <v>L＆F管理者（リスク管理部）</v>
      </c>
      <c r="J237" s="238" t="str">
        <f>VLOOKUP(F237,'[3]10_実行権限マスタ'!$F$3:$H$219,3,FALSE)</f>
        <v>登録済リスト参照</v>
      </c>
      <c r="K237" s="264" t="s">
        <v>208</v>
      </c>
      <c r="L237" s="265" t="s">
        <v>842</v>
      </c>
      <c r="M237" s="265" t="s">
        <v>206</v>
      </c>
      <c r="N237" s="265" t="str">
        <f t="shared" si="7"/>
        <v>9 , 49</v>
      </c>
      <c r="O237" s="266" t="s">
        <v>207</v>
      </c>
      <c r="Q237" s="240" t="b">
        <f t="shared" si="8"/>
        <v>0</v>
      </c>
      <c r="R237" s="240" t="b">
        <f t="shared" si="8"/>
        <v>0</v>
      </c>
      <c r="T237" s="280"/>
      <c r="U237" s="280"/>
    </row>
    <row r="238" spans="5:21" s="238" customFormat="1">
      <c r="E238" s="279">
        <v>9</v>
      </c>
      <c r="F238" s="263">
        <v>51</v>
      </c>
      <c r="I238" s="238" t="str">
        <f>VLOOKUP(E238,'[3]1_プロファイルマスタ'!$H$3:$L$90,3,FALSE)</f>
        <v>L＆F管理者（リスク管理部）</v>
      </c>
      <c r="J238" s="238" t="str">
        <f>VLOOKUP(F238,'[3]10_実行権限マスタ'!$F$3:$H$219,3,FALSE)</f>
        <v>リストアップロード</v>
      </c>
      <c r="K238" s="264" t="s">
        <v>208</v>
      </c>
      <c r="L238" s="265" t="s">
        <v>842</v>
      </c>
      <c r="M238" s="265" t="s">
        <v>206</v>
      </c>
      <c r="N238" s="265" t="str">
        <f t="shared" si="7"/>
        <v>9 , 51</v>
      </c>
      <c r="O238" s="266" t="s">
        <v>207</v>
      </c>
      <c r="Q238" s="240" t="b">
        <f t="shared" si="8"/>
        <v>0</v>
      </c>
      <c r="R238" s="240" t="b">
        <f t="shared" si="8"/>
        <v>0</v>
      </c>
      <c r="T238" s="280"/>
      <c r="U238" s="280"/>
    </row>
    <row r="239" spans="5:21" s="238" customFormat="1">
      <c r="E239" s="279">
        <v>9</v>
      </c>
      <c r="F239" s="263">
        <v>52</v>
      </c>
      <c r="I239" s="238" t="str">
        <f>VLOOKUP(E239,'[3]1_プロファイルマスタ'!$H$3:$L$90,3,FALSE)</f>
        <v>L＆F管理者（リスク管理部）</v>
      </c>
      <c r="J239" s="238" t="str">
        <f>VLOOKUP(F239,'[3]10_実行権限マスタ'!$F$3:$H$219,3,FALSE)</f>
        <v>ホワイトリスト登録</v>
      </c>
      <c r="K239" s="264" t="s">
        <v>208</v>
      </c>
      <c r="L239" s="265" t="s">
        <v>842</v>
      </c>
      <c r="M239" s="265" t="s">
        <v>206</v>
      </c>
      <c r="N239" s="265" t="str">
        <f t="shared" si="7"/>
        <v>9 , 52</v>
      </c>
      <c r="O239" s="266" t="s">
        <v>207</v>
      </c>
      <c r="Q239" s="240" t="b">
        <f t="shared" si="8"/>
        <v>0</v>
      </c>
      <c r="R239" s="240" t="b">
        <f t="shared" si="8"/>
        <v>0</v>
      </c>
      <c r="T239" s="280"/>
      <c r="U239" s="280"/>
    </row>
    <row r="240" spans="5:21" s="238" customFormat="1">
      <c r="E240" s="279">
        <v>9</v>
      </c>
      <c r="F240" s="263">
        <v>501</v>
      </c>
      <c r="I240" s="238" t="str">
        <f>VLOOKUP(E240,'[3]1_プロファイルマスタ'!$H$3:$L$90,3,FALSE)</f>
        <v>L＆F管理者（リスク管理部）</v>
      </c>
      <c r="J240" s="238" t="str">
        <f>VLOOKUP(F240,'[3]10_実行権限マスタ'!$F$3:$H$219,3,FALSE)</f>
        <v>全量CIFファイル</v>
      </c>
      <c r="K240" s="264" t="s">
        <v>208</v>
      </c>
      <c r="L240" s="265" t="s">
        <v>842</v>
      </c>
      <c r="M240" s="265" t="s">
        <v>206</v>
      </c>
      <c r="N240" s="265" t="str">
        <f t="shared" si="7"/>
        <v>9 , 501</v>
      </c>
      <c r="O240" s="266" t="s">
        <v>207</v>
      </c>
      <c r="Q240" s="240" t="b">
        <f t="shared" si="8"/>
        <v>0</v>
      </c>
      <c r="R240" s="240" t="b">
        <f t="shared" si="8"/>
        <v>0</v>
      </c>
      <c r="T240" s="280"/>
      <c r="U240" s="280"/>
    </row>
    <row r="241" spans="5:21" s="238" customFormat="1">
      <c r="E241" s="279">
        <v>9</v>
      </c>
      <c r="F241" s="263">
        <v>502</v>
      </c>
      <c r="I241" s="238" t="str">
        <f>VLOOKUP(E241,'[3]1_プロファイルマスタ'!$H$3:$L$90,3,FALSE)</f>
        <v>L＆F管理者（リスク管理部）</v>
      </c>
      <c r="J241" s="238" t="str">
        <f>VLOOKUP(F241,'[3]10_実行権限マスタ'!$F$3:$H$219,3,FALSE)</f>
        <v>全量CIFファイル</v>
      </c>
      <c r="K241" s="264" t="s">
        <v>208</v>
      </c>
      <c r="L241" s="265" t="s">
        <v>842</v>
      </c>
      <c r="M241" s="265" t="s">
        <v>206</v>
      </c>
      <c r="N241" s="265" t="str">
        <f t="shared" si="7"/>
        <v>9 , 502</v>
      </c>
      <c r="O241" s="266" t="s">
        <v>207</v>
      </c>
      <c r="Q241" s="240" t="b">
        <f t="shared" si="8"/>
        <v>0</v>
      </c>
      <c r="R241" s="240" t="b">
        <f t="shared" si="8"/>
        <v>0</v>
      </c>
      <c r="T241" s="280"/>
      <c r="U241" s="280"/>
    </row>
    <row r="242" spans="5:21" s="238" customFormat="1">
      <c r="E242" s="279">
        <v>9</v>
      </c>
      <c r="F242" s="263">
        <v>511</v>
      </c>
      <c r="I242" s="238" t="str">
        <f>VLOOKUP(E242,'[3]1_プロファイルマスタ'!$H$3:$L$90,3,FALSE)</f>
        <v>L＆F管理者（リスク管理部）</v>
      </c>
      <c r="J242" s="238" t="str">
        <f>VLOOKUP(F242,'[3]10_実行権限マスタ'!$F$3:$H$219,3,FALSE)</f>
        <v>差分CIFファイル</v>
      </c>
      <c r="K242" s="264" t="s">
        <v>208</v>
      </c>
      <c r="L242" s="265" t="s">
        <v>842</v>
      </c>
      <c r="M242" s="265" t="s">
        <v>206</v>
      </c>
      <c r="N242" s="265" t="str">
        <f t="shared" si="7"/>
        <v>9 , 511</v>
      </c>
      <c r="O242" s="266" t="s">
        <v>207</v>
      </c>
      <c r="Q242" s="240" t="b">
        <f t="shared" si="8"/>
        <v>0</v>
      </c>
      <c r="R242" s="240" t="b">
        <f t="shared" si="8"/>
        <v>0</v>
      </c>
      <c r="T242" s="280"/>
      <c r="U242" s="280"/>
    </row>
    <row r="243" spans="5:21" s="238" customFormat="1">
      <c r="E243" s="279">
        <v>9</v>
      </c>
      <c r="F243" s="263">
        <v>512</v>
      </c>
      <c r="I243" s="238" t="str">
        <f>VLOOKUP(E243,'[3]1_プロファイルマスタ'!$H$3:$L$90,3,FALSE)</f>
        <v>L＆F管理者（リスク管理部）</v>
      </c>
      <c r="J243" s="238" t="str">
        <f>VLOOKUP(F243,'[3]10_実行権限マスタ'!$F$3:$H$219,3,FALSE)</f>
        <v>差分CIFファイル</v>
      </c>
      <c r="K243" s="264" t="s">
        <v>208</v>
      </c>
      <c r="L243" s="265" t="s">
        <v>842</v>
      </c>
      <c r="M243" s="265" t="s">
        <v>206</v>
      </c>
      <c r="N243" s="265" t="str">
        <f t="shared" si="7"/>
        <v>9 , 512</v>
      </c>
      <c r="O243" s="266" t="s">
        <v>207</v>
      </c>
      <c r="Q243" s="240" t="b">
        <f t="shared" si="8"/>
        <v>0</v>
      </c>
      <c r="R243" s="240" t="b">
        <f t="shared" si="8"/>
        <v>0</v>
      </c>
      <c r="T243" s="280"/>
      <c r="U243" s="280"/>
    </row>
    <row r="244" spans="5:21" s="238" customFormat="1">
      <c r="E244" s="279">
        <v>9</v>
      </c>
      <c r="F244" s="263">
        <v>521</v>
      </c>
      <c r="I244" s="238" t="str">
        <f>VLOOKUP(E244,'[3]1_プロファイルマスタ'!$H$3:$L$90,3,FALSE)</f>
        <v>L＆F管理者（リスク管理部）</v>
      </c>
      <c r="J244" s="238" t="str">
        <f>VLOOKUP(F244,'[3]10_実行権限マスタ'!$F$3:$H$219,3,FALSE)</f>
        <v>一括フィルタリング①</v>
      </c>
      <c r="K244" s="264" t="s">
        <v>208</v>
      </c>
      <c r="L244" s="265" t="s">
        <v>842</v>
      </c>
      <c r="M244" s="265" t="s">
        <v>206</v>
      </c>
      <c r="N244" s="265" t="str">
        <f t="shared" si="7"/>
        <v>9 , 521</v>
      </c>
      <c r="O244" s="266" t="s">
        <v>207</v>
      </c>
      <c r="Q244" s="240" t="b">
        <f t="shared" si="8"/>
        <v>0</v>
      </c>
      <c r="R244" s="240" t="b">
        <f t="shared" si="8"/>
        <v>0</v>
      </c>
      <c r="T244" s="280"/>
      <c r="U244" s="280"/>
    </row>
    <row r="245" spans="5:21" s="238" customFormat="1">
      <c r="E245" s="279">
        <v>9</v>
      </c>
      <c r="F245" s="263">
        <v>522</v>
      </c>
      <c r="I245" s="238" t="str">
        <f>VLOOKUP(E245,'[3]1_プロファイルマスタ'!$H$3:$L$90,3,FALSE)</f>
        <v>L＆F管理者（リスク管理部）</v>
      </c>
      <c r="J245" s="238" t="str">
        <f>VLOOKUP(F245,'[3]10_実行権限マスタ'!$F$3:$H$219,3,FALSE)</f>
        <v>一括フィルタリング①</v>
      </c>
      <c r="K245" s="264" t="s">
        <v>208</v>
      </c>
      <c r="L245" s="265" t="s">
        <v>842</v>
      </c>
      <c r="M245" s="265" t="s">
        <v>206</v>
      </c>
      <c r="N245" s="265" t="str">
        <f t="shared" si="7"/>
        <v>9 , 522</v>
      </c>
      <c r="O245" s="266" t="s">
        <v>207</v>
      </c>
      <c r="Q245" s="240" t="b">
        <f t="shared" si="8"/>
        <v>0</v>
      </c>
      <c r="R245" s="240" t="b">
        <f t="shared" si="8"/>
        <v>0</v>
      </c>
      <c r="T245" s="280"/>
      <c r="U245" s="280"/>
    </row>
    <row r="246" spans="5:21" s="238" customFormat="1">
      <c r="E246" s="279">
        <v>9</v>
      </c>
      <c r="F246" s="235">
        <v>523</v>
      </c>
      <c r="I246" s="238" t="str">
        <f>VLOOKUP(E246,'[3]1_プロファイルマスタ'!$H$3:$L$90,3,FALSE)</f>
        <v>L＆F管理者（リスク管理部）</v>
      </c>
      <c r="J246" s="238" t="str">
        <f>VLOOKUP(F246,'[3]10_実行権限マスタ'!$F$3:$H$219,3,FALSE)</f>
        <v>一括フィルタリング①</v>
      </c>
      <c r="K246" s="264" t="s">
        <v>208</v>
      </c>
      <c r="L246" s="265" t="s">
        <v>842</v>
      </c>
      <c r="M246" s="265" t="s">
        <v>206</v>
      </c>
      <c r="N246" s="265" t="str">
        <f t="shared" si="7"/>
        <v>9 , 523</v>
      </c>
      <c r="O246" s="266" t="s">
        <v>207</v>
      </c>
      <c r="Q246" s="240" t="b">
        <f t="shared" si="8"/>
        <v>0</v>
      </c>
      <c r="R246" s="240" t="b">
        <f t="shared" si="8"/>
        <v>0</v>
      </c>
      <c r="T246" s="280"/>
      <c r="U246" s="280"/>
    </row>
    <row r="247" spans="5:21" s="238" customFormat="1">
      <c r="E247" s="279">
        <v>9</v>
      </c>
      <c r="F247" s="263">
        <v>524</v>
      </c>
      <c r="I247" s="238" t="str">
        <f>VLOOKUP(E247,'[3]1_プロファイルマスタ'!$H$3:$L$90,3,FALSE)</f>
        <v>L＆F管理者（リスク管理部）</v>
      </c>
      <c r="J247" s="238" t="str">
        <f>VLOOKUP(F247,'[3]10_実行権限マスタ'!$F$3:$H$219,3,FALSE)</f>
        <v>一括フィルタリング②</v>
      </c>
      <c r="K247" s="264" t="s">
        <v>208</v>
      </c>
      <c r="L247" s="265" t="s">
        <v>842</v>
      </c>
      <c r="M247" s="265" t="s">
        <v>206</v>
      </c>
      <c r="N247" s="265" t="str">
        <f t="shared" si="7"/>
        <v>9 , 524</v>
      </c>
      <c r="O247" s="266" t="s">
        <v>207</v>
      </c>
      <c r="Q247" s="240" t="b">
        <f t="shared" si="8"/>
        <v>0</v>
      </c>
      <c r="R247" s="240" t="b">
        <f t="shared" si="8"/>
        <v>0</v>
      </c>
      <c r="T247" s="280"/>
      <c r="U247" s="280"/>
    </row>
    <row r="248" spans="5:21" s="238" customFormat="1">
      <c r="E248" s="279">
        <v>9</v>
      </c>
      <c r="F248" s="263">
        <v>525</v>
      </c>
      <c r="I248" s="238" t="str">
        <f>VLOOKUP(E248,'[3]1_プロファイルマスタ'!$H$3:$L$90,3,FALSE)</f>
        <v>L＆F管理者（リスク管理部）</v>
      </c>
      <c r="J248" s="238" t="str">
        <f>VLOOKUP(F248,'[3]10_実行権限マスタ'!$F$3:$H$219,3,FALSE)</f>
        <v>一括フィルタリング②</v>
      </c>
      <c r="K248" s="264" t="s">
        <v>208</v>
      </c>
      <c r="L248" s="265" t="s">
        <v>842</v>
      </c>
      <c r="M248" s="265" t="s">
        <v>206</v>
      </c>
      <c r="N248" s="265" t="str">
        <f t="shared" si="7"/>
        <v>9 , 525</v>
      </c>
      <c r="O248" s="266" t="s">
        <v>207</v>
      </c>
      <c r="Q248" s="240" t="b">
        <f t="shared" si="8"/>
        <v>0</v>
      </c>
      <c r="R248" s="240" t="b">
        <f t="shared" si="8"/>
        <v>0</v>
      </c>
      <c r="T248" s="280"/>
      <c r="U248" s="280"/>
    </row>
    <row r="249" spans="5:21" s="238" customFormat="1">
      <c r="E249" s="279">
        <v>9</v>
      </c>
      <c r="F249" s="263">
        <v>526</v>
      </c>
      <c r="I249" s="238" t="str">
        <f>VLOOKUP(E249,'[3]1_プロファイルマスタ'!$H$3:$L$90,3,FALSE)</f>
        <v>L＆F管理者（リスク管理部）</v>
      </c>
      <c r="J249" s="238" t="str">
        <f>VLOOKUP(F249,'[3]10_実行権限マスタ'!$F$3:$H$219,3,FALSE)</f>
        <v>一括フィルタリング②</v>
      </c>
      <c r="K249" s="264" t="s">
        <v>208</v>
      </c>
      <c r="L249" s="265" t="s">
        <v>842</v>
      </c>
      <c r="M249" s="265" t="s">
        <v>206</v>
      </c>
      <c r="N249" s="265" t="str">
        <f t="shared" si="7"/>
        <v>9 , 526</v>
      </c>
      <c r="O249" s="266" t="s">
        <v>207</v>
      </c>
      <c r="Q249" s="240" t="b">
        <f t="shared" si="8"/>
        <v>0</v>
      </c>
      <c r="R249" s="240" t="b">
        <f t="shared" si="8"/>
        <v>0</v>
      </c>
      <c r="T249" s="280"/>
      <c r="U249" s="280"/>
    </row>
    <row r="250" spans="5:21" s="238" customFormat="1">
      <c r="E250" s="279">
        <v>9</v>
      </c>
      <c r="F250" s="263">
        <v>527</v>
      </c>
      <c r="I250" s="238" t="str">
        <f>VLOOKUP(E250,'[3]1_プロファイルマスタ'!$H$3:$L$90,3,FALSE)</f>
        <v>L＆F管理者（リスク管理部）</v>
      </c>
      <c r="J250" s="238" t="str">
        <f>VLOOKUP(F250,'[3]10_実行権限マスタ'!$F$3:$H$219,3,FALSE)</f>
        <v>一括フィルタリング③</v>
      </c>
      <c r="K250" s="264" t="s">
        <v>208</v>
      </c>
      <c r="L250" s="265" t="s">
        <v>842</v>
      </c>
      <c r="M250" s="265" t="s">
        <v>206</v>
      </c>
      <c r="N250" s="265" t="str">
        <f t="shared" si="7"/>
        <v>9 , 527</v>
      </c>
      <c r="O250" s="266" t="s">
        <v>207</v>
      </c>
      <c r="Q250" s="240" t="b">
        <f t="shared" si="8"/>
        <v>0</v>
      </c>
      <c r="R250" s="240" t="b">
        <f t="shared" si="8"/>
        <v>0</v>
      </c>
      <c r="T250" s="280"/>
      <c r="U250" s="280"/>
    </row>
    <row r="251" spans="5:21" s="238" customFormat="1">
      <c r="E251" s="279">
        <v>9</v>
      </c>
      <c r="F251" s="263">
        <v>528</v>
      </c>
      <c r="I251" s="238" t="str">
        <f>VLOOKUP(E251,'[3]1_プロファイルマスタ'!$H$3:$L$90,3,FALSE)</f>
        <v>L＆F管理者（リスク管理部）</v>
      </c>
      <c r="J251" s="238" t="str">
        <f>VLOOKUP(F251,'[3]10_実行権限マスタ'!$F$3:$H$219,3,FALSE)</f>
        <v>一括フィルタリング③</v>
      </c>
      <c r="K251" s="264" t="s">
        <v>208</v>
      </c>
      <c r="L251" s="265" t="s">
        <v>842</v>
      </c>
      <c r="M251" s="265" t="s">
        <v>206</v>
      </c>
      <c r="N251" s="265" t="str">
        <f t="shared" si="7"/>
        <v>9 , 528</v>
      </c>
      <c r="O251" s="266" t="s">
        <v>207</v>
      </c>
      <c r="Q251" s="240" t="b">
        <f t="shared" si="8"/>
        <v>0</v>
      </c>
      <c r="R251" s="240" t="b">
        <f t="shared" si="8"/>
        <v>0</v>
      </c>
      <c r="T251" s="280"/>
      <c r="U251" s="280"/>
    </row>
    <row r="252" spans="5:21" s="238" customFormat="1">
      <c r="E252" s="279">
        <v>9</v>
      </c>
      <c r="F252" s="263">
        <v>529</v>
      </c>
      <c r="I252" s="238" t="str">
        <f>VLOOKUP(E252,'[3]1_プロファイルマスタ'!$H$3:$L$90,3,FALSE)</f>
        <v>L＆F管理者（リスク管理部）</v>
      </c>
      <c r="J252" s="238" t="str">
        <f>VLOOKUP(F252,'[3]10_実行権限マスタ'!$F$3:$H$219,3,FALSE)</f>
        <v>一括フィルタリング③</v>
      </c>
      <c r="K252" s="264" t="s">
        <v>208</v>
      </c>
      <c r="L252" s="265" t="s">
        <v>842</v>
      </c>
      <c r="M252" s="265" t="s">
        <v>206</v>
      </c>
      <c r="N252" s="265" t="str">
        <f t="shared" si="7"/>
        <v>9 , 529</v>
      </c>
      <c r="O252" s="266" t="s">
        <v>207</v>
      </c>
      <c r="Q252" s="240" t="b">
        <f t="shared" si="8"/>
        <v>0</v>
      </c>
      <c r="R252" s="240" t="b">
        <f t="shared" si="8"/>
        <v>0</v>
      </c>
      <c r="T252" s="280"/>
      <c r="U252" s="280"/>
    </row>
    <row r="253" spans="5:21" s="238" customFormat="1">
      <c r="E253" s="279">
        <v>9</v>
      </c>
      <c r="F253" s="263">
        <v>530</v>
      </c>
      <c r="I253" s="238" t="str">
        <f>VLOOKUP(E253,'[3]1_プロファイルマスタ'!$H$3:$L$90,3,FALSE)</f>
        <v>L＆F管理者（リスク管理部）</v>
      </c>
      <c r="J253" s="238" t="str">
        <f>VLOOKUP(F253,'[3]10_実行権限マスタ'!$F$3:$H$219,3,FALSE)</f>
        <v>一括フィルタリング④</v>
      </c>
      <c r="K253" s="264" t="s">
        <v>208</v>
      </c>
      <c r="L253" s="265" t="s">
        <v>842</v>
      </c>
      <c r="M253" s="265" t="s">
        <v>206</v>
      </c>
      <c r="N253" s="265" t="str">
        <f t="shared" si="7"/>
        <v>9 , 530</v>
      </c>
      <c r="O253" s="266" t="s">
        <v>207</v>
      </c>
      <c r="Q253" s="240" t="b">
        <f t="shared" si="8"/>
        <v>0</v>
      </c>
      <c r="R253" s="240" t="b">
        <f t="shared" si="8"/>
        <v>0</v>
      </c>
      <c r="T253" s="280"/>
      <c r="U253" s="280"/>
    </row>
    <row r="254" spans="5:21" s="238" customFormat="1">
      <c r="E254" s="279">
        <v>9</v>
      </c>
      <c r="F254" s="263">
        <v>531</v>
      </c>
      <c r="I254" s="238" t="str">
        <f>VLOOKUP(E254,'[3]1_プロファイルマスタ'!$H$3:$L$90,3,FALSE)</f>
        <v>L＆F管理者（リスク管理部）</v>
      </c>
      <c r="J254" s="238" t="str">
        <f>VLOOKUP(F254,'[3]10_実行権限マスタ'!$F$3:$H$219,3,FALSE)</f>
        <v>一括フィルタリング④</v>
      </c>
      <c r="K254" s="264" t="s">
        <v>208</v>
      </c>
      <c r="L254" s="265" t="s">
        <v>842</v>
      </c>
      <c r="M254" s="265" t="s">
        <v>206</v>
      </c>
      <c r="N254" s="265" t="str">
        <f t="shared" si="7"/>
        <v>9 , 531</v>
      </c>
      <c r="O254" s="266" t="s">
        <v>207</v>
      </c>
      <c r="Q254" s="240" t="b">
        <f t="shared" si="8"/>
        <v>0</v>
      </c>
      <c r="R254" s="240" t="b">
        <f t="shared" si="8"/>
        <v>0</v>
      </c>
      <c r="T254" s="280"/>
      <c r="U254" s="280"/>
    </row>
    <row r="255" spans="5:21" s="238" customFormat="1">
      <c r="E255" s="279">
        <v>9</v>
      </c>
      <c r="F255" s="263">
        <v>532</v>
      </c>
      <c r="I255" s="238" t="str">
        <f>VLOOKUP(E255,'[3]1_プロファイルマスタ'!$H$3:$L$90,3,FALSE)</f>
        <v>L＆F管理者（リスク管理部）</v>
      </c>
      <c r="J255" s="238" t="str">
        <f>VLOOKUP(F255,'[3]10_実行権限マスタ'!$F$3:$H$219,3,FALSE)</f>
        <v>一括フィルタリング④</v>
      </c>
      <c r="K255" s="264" t="s">
        <v>208</v>
      </c>
      <c r="L255" s="265" t="s">
        <v>842</v>
      </c>
      <c r="M255" s="265" t="s">
        <v>206</v>
      </c>
      <c r="N255" s="265" t="str">
        <f t="shared" si="7"/>
        <v>9 , 532</v>
      </c>
      <c r="O255" s="266" t="s">
        <v>207</v>
      </c>
      <c r="Q255" s="240" t="b">
        <f t="shared" si="8"/>
        <v>0</v>
      </c>
      <c r="R255" s="240" t="b">
        <f t="shared" si="8"/>
        <v>0</v>
      </c>
      <c r="T255" s="280"/>
      <c r="U255" s="280"/>
    </row>
    <row r="256" spans="5:21" s="238" customFormat="1">
      <c r="E256" s="279">
        <v>9</v>
      </c>
      <c r="F256" s="263">
        <v>533</v>
      </c>
      <c r="I256" s="238" t="str">
        <f>VLOOKUP(E256,'[3]1_プロファイルマスタ'!$H$3:$L$90,3,FALSE)</f>
        <v>L＆F管理者（リスク管理部）</v>
      </c>
      <c r="J256" s="238" t="str">
        <f>VLOOKUP(F256,'[3]10_実行権限マスタ'!$F$3:$H$219,3,FALSE)</f>
        <v>一括フィルタリング⑤</v>
      </c>
      <c r="K256" s="264" t="s">
        <v>208</v>
      </c>
      <c r="L256" s="265" t="s">
        <v>842</v>
      </c>
      <c r="M256" s="265" t="s">
        <v>206</v>
      </c>
      <c r="N256" s="265" t="str">
        <f t="shared" si="7"/>
        <v>9 , 533</v>
      </c>
      <c r="O256" s="266" t="s">
        <v>207</v>
      </c>
      <c r="Q256" s="240" t="b">
        <f t="shared" si="8"/>
        <v>0</v>
      </c>
      <c r="R256" s="240" t="b">
        <f t="shared" si="8"/>
        <v>0</v>
      </c>
      <c r="T256" s="280"/>
      <c r="U256" s="280"/>
    </row>
    <row r="257" spans="5:21" s="238" customFormat="1">
      <c r="E257" s="279">
        <v>9</v>
      </c>
      <c r="F257" s="263">
        <v>534</v>
      </c>
      <c r="I257" s="238" t="str">
        <f>VLOOKUP(E257,'[3]1_プロファイルマスタ'!$H$3:$L$90,3,FALSE)</f>
        <v>L＆F管理者（リスク管理部）</v>
      </c>
      <c r="J257" s="238" t="str">
        <f>VLOOKUP(F257,'[3]10_実行権限マスタ'!$F$3:$H$219,3,FALSE)</f>
        <v>一括フィルタリング⑤</v>
      </c>
      <c r="K257" s="264" t="s">
        <v>208</v>
      </c>
      <c r="L257" s="265" t="s">
        <v>842</v>
      </c>
      <c r="M257" s="265" t="s">
        <v>206</v>
      </c>
      <c r="N257" s="265" t="str">
        <f t="shared" si="7"/>
        <v>9 , 534</v>
      </c>
      <c r="O257" s="266" t="s">
        <v>207</v>
      </c>
      <c r="Q257" s="240" t="b">
        <f t="shared" si="8"/>
        <v>0</v>
      </c>
      <c r="R257" s="240" t="b">
        <f t="shared" si="8"/>
        <v>0</v>
      </c>
      <c r="T257" s="280"/>
      <c r="U257" s="280"/>
    </row>
    <row r="258" spans="5:21" s="238" customFormat="1">
      <c r="E258" s="279">
        <v>9</v>
      </c>
      <c r="F258" s="263">
        <v>535</v>
      </c>
      <c r="I258" s="238" t="str">
        <f>VLOOKUP(E258,'[3]1_プロファイルマスタ'!$H$3:$L$90,3,FALSE)</f>
        <v>L＆F管理者（リスク管理部）</v>
      </c>
      <c r="J258" s="238" t="str">
        <f>VLOOKUP(F258,'[3]10_実行権限マスタ'!$F$3:$H$219,3,FALSE)</f>
        <v>一括フィルタリング⑤</v>
      </c>
      <c r="K258" s="264" t="s">
        <v>208</v>
      </c>
      <c r="L258" s="265" t="s">
        <v>842</v>
      </c>
      <c r="M258" s="265" t="s">
        <v>206</v>
      </c>
      <c r="N258" s="265" t="str">
        <f t="shared" si="7"/>
        <v>9 , 535</v>
      </c>
      <c r="O258" s="266" t="s">
        <v>207</v>
      </c>
      <c r="Q258" s="240" t="b">
        <f t="shared" si="8"/>
        <v>0</v>
      </c>
      <c r="R258" s="240" t="b">
        <f t="shared" si="8"/>
        <v>0</v>
      </c>
      <c r="T258" s="280"/>
      <c r="U258" s="280"/>
    </row>
    <row r="259" spans="5:21" s="238" customFormat="1">
      <c r="E259" s="279">
        <v>9</v>
      </c>
      <c r="F259" s="263">
        <v>536</v>
      </c>
      <c r="I259" s="238" t="str">
        <f>VLOOKUP(E259,'[3]1_プロファイルマスタ'!$H$3:$L$90,3,FALSE)</f>
        <v>L＆F管理者（リスク管理部）</v>
      </c>
      <c r="J259" s="238" t="str">
        <f>VLOOKUP(F259,'[3]10_実行権限マスタ'!$F$3:$H$219,3,FALSE)</f>
        <v>一括フィルタリング⑥</v>
      </c>
      <c r="K259" s="264" t="s">
        <v>208</v>
      </c>
      <c r="L259" s="265" t="s">
        <v>842</v>
      </c>
      <c r="M259" s="265" t="s">
        <v>206</v>
      </c>
      <c r="N259" s="265" t="str">
        <f t="shared" si="7"/>
        <v>9 , 536</v>
      </c>
      <c r="O259" s="266" t="s">
        <v>207</v>
      </c>
      <c r="Q259" s="240" t="b">
        <f t="shared" si="8"/>
        <v>0</v>
      </c>
      <c r="R259" s="240" t="b">
        <f t="shared" si="8"/>
        <v>0</v>
      </c>
      <c r="T259" s="280"/>
      <c r="U259" s="280"/>
    </row>
    <row r="260" spans="5:21" s="238" customFormat="1">
      <c r="E260" s="279">
        <v>9</v>
      </c>
      <c r="F260" s="263">
        <v>537</v>
      </c>
      <c r="I260" s="238" t="str">
        <f>VLOOKUP(E260,'[3]1_プロファイルマスタ'!$H$3:$L$90,3,FALSE)</f>
        <v>L＆F管理者（リスク管理部）</v>
      </c>
      <c r="J260" s="238" t="str">
        <f>VLOOKUP(F260,'[3]10_実行権限マスタ'!$F$3:$H$219,3,FALSE)</f>
        <v>一括フィルタリング⑥</v>
      </c>
      <c r="K260" s="264" t="s">
        <v>208</v>
      </c>
      <c r="L260" s="265" t="s">
        <v>842</v>
      </c>
      <c r="M260" s="265" t="s">
        <v>206</v>
      </c>
      <c r="N260" s="265" t="str">
        <f t="shared" si="7"/>
        <v>9 , 537</v>
      </c>
      <c r="O260" s="266" t="s">
        <v>207</v>
      </c>
      <c r="Q260" s="240" t="b">
        <f t="shared" si="8"/>
        <v>0</v>
      </c>
      <c r="R260" s="240" t="b">
        <f t="shared" si="8"/>
        <v>0</v>
      </c>
      <c r="T260" s="280"/>
      <c r="U260" s="280"/>
    </row>
    <row r="261" spans="5:21" s="238" customFormat="1">
      <c r="E261" s="279">
        <v>9</v>
      </c>
      <c r="F261" s="263">
        <v>538</v>
      </c>
      <c r="I261" s="238" t="str">
        <f>VLOOKUP(E261,'[3]1_プロファイルマスタ'!$H$3:$L$90,3,FALSE)</f>
        <v>L＆F管理者（リスク管理部）</v>
      </c>
      <c r="J261" s="238" t="str">
        <f>VLOOKUP(F261,'[3]10_実行権限マスタ'!$F$3:$H$219,3,FALSE)</f>
        <v>一括フィルタリング⑥</v>
      </c>
      <c r="K261" s="264" t="s">
        <v>208</v>
      </c>
      <c r="L261" s="265" t="s">
        <v>842</v>
      </c>
      <c r="M261" s="265" t="s">
        <v>206</v>
      </c>
      <c r="N261" s="265" t="str">
        <f t="shared" si="7"/>
        <v>9 , 538</v>
      </c>
      <c r="O261" s="266" t="s">
        <v>207</v>
      </c>
      <c r="Q261" s="240" t="b">
        <f t="shared" si="8"/>
        <v>0</v>
      </c>
      <c r="R261" s="240" t="b">
        <f t="shared" si="8"/>
        <v>0</v>
      </c>
      <c r="T261" s="280"/>
      <c r="U261" s="280"/>
    </row>
    <row r="262" spans="5:21" s="238" customFormat="1">
      <c r="E262" s="279">
        <v>9</v>
      </c>
      <c r="F262" s="263">
        <v>539</v>
      </c>
      <c r="I262" s="238" t="str">
        <f>VLOOKUP(E262,'[3]1_プロファイルマスタ'!$H$3:$L$90,3,FALSE)</f>
        <v>L＆F管理者（リスク管理部）</v>
      </c>
      <c r="J262" s="238" t="str">
        <f>VLOOKUP(F262,'[3]10_実行権限マスタ'!$F$3:$H$219,3,FALSE)</f>
        <v>一括フィルタリング⑦</v>
      </c>
      <c r="K262" s="264" t="s">
        <v>208</v>
      </c>
      <c r="L262" s="265" t="s">
        <v>842</v>
      </c>
      <c r="M262" s="265" t="s">
        <v>206</v>
      </c>
      <c r="N262" s="265" t="str">
        <f t="shared" si="7"/>
        <v>9 , 539</v>
      </c>
      <c r="O262" s="266" t="s">
        <v>207</v>
      </c>
      <c r="Q262" s="240" t="b">
        <f t="shared" si="8"/>
        <v>0</v>
      </c>
      <c r="R262" s="240" t="b">
        <f t="shared" si="8"/>
        <v>0</v>
      </c>
      <c r="T262" s="280"/>
      <c r="U262" s="280"/>
    </row>
    <row r="263" spans="5:21" s="238" customFormat="1">
      <c r="E263" s="279">
        <v>9</v>
      </c>
      <c r="F263" s="263">
        <v>540</v>
      </c>
      <c r="I263" s="238" t="str">
        <f>VLOOKUP(E263,'[3]1_プロファイルマスタ'!$H$3:$L$90,3,FALSE)</f>
        <v>L＆F管理者（リスク管理部）</v>
      </c>
      <c r="J263" s="238" t="str">
        <f>VLOOKUP(F263,'[3]10_実行権限マスタ'!$F$3:$H$219,3,FALSE)</f>
        <v>一括フィルタリング⑦</v>
      </c>
      <c r="K263" s="264" t="s">
        <v>208</v>
      </c>
      <c r="L263" s="265" t="s">
        <v>842</v>
      </c>
      <c r="M263" s="265" t="s">
        <v>206</v>
      </c>
      <c r="N263" s="265" t="str">
        <f t="shared" si="7"/>
        <v>9 , 540</v>
      </c>
      <c r="O263" s="266" t="s">
        <v>207</v>
      </c>
      <c r="Q263" s="240" t="b">
        <f t="shared" si="8"/>
        <v>0</v>
      </c>
      <c r="R263" s="240" t="b">
        <f t="shared" si="8"/>
        <v>0</v>
      </c>
      <c r="T263" s="280"/>
      <c r="U263" s="280"/>
    </row>
    <row r="264" spans="5:21" s="238" customFormat="1">
      <c r="E264" s="279">
        <v>9</v>
      </c>
      <c r="F264" s="263">
        <v>541</v>
      </c>
      <c r="I264" s="238" t="str">
        <f>VLOOKUP(E264,'[3]1_プロファイルマスタ'!$H$3:$L$90,3,FALSE)</f>
        <v>L＆F管理者（リスク管理部）</v>
      </c>
      <c r="J264" s="238" t="str">
        <f>VLOOKUP(F264,'[3]10_実行権限マスタ'!$F$3:$H$219,3,FALSE)</f>
        <v>一括フィルタリング⑦</v>
      </c>
      <c r="K264" s="264" t="s">
        <v>208</v>
      </c>
      <c r="L264" s="265" t="s">
        <v>842</v>
      </c>
      <c r="M264" s="265" t="s">
        <v>206</v>
      </c>
      <c r="N264" s="265" t="str">
        <f t="shared" si="7"/>
        <v>9 , 541</v>
      </c>
      <c r="O264" s="266" t="s">
        <v>207</v>
      </c>
      <c r="Q264" s="240" t="b">
        <f t="shared" si="8"/>
        <v>0</v>
      </c>
      <c r="R264" s="240" t="b">
        <f t="shared" si="8"/>
        <v>0</v>
      </c>
      <c r="T264" s="280"/>
      <c r="U264" s="280"/>
    </row>
    <row r="265" spans="5:21" s="238" customFormat="1">
      <c r="E265" s="279">
        <v>9</v>
      </c>
      <c r="F265" s="263">
        <v>542</v>
      </c>
      <c r="I265" s="238" t="str">
        <f>VLOOKUP(E265,'[3]1_プロファイルマスタ'!$H$3:$L$90,3,FALSE)</f>
        <v>L＆F管理者（リスク管理部）</v>
      </c>
      <c r="J265" s="238" t="str">
        <f>VLOOKUP(F265,'[3]10_実行権限マスタ'!$F$3:$H$219,3,FALSE)</f>
        <v>一括フィルタリング⑧</v>
      </c>
      <c r="K265" s="264" t="s">
        <v>208</v>
      </c>
      <c r="L265" s="265" t="s">
        <v>842</v>
      </c>
      <c r="M265" s="265" t="s">
        <v>206</v>
      </c>
      <c r="N265" s="265" t="str">
        <f t="shared" si="7"/>
        <v>9 , 542</v>
      </c>
      <c r="O265" s="266" t="s">
        <v>207</v>
      </c>
      <c r="Q265" s="240" t="b">
        <f t="shared" si="8"/>
        <v>0</v>
      </c>
      <c r="R265" s="240" t="b">
        <f t="shared" si="8"/>
        <v>0</v>
      </c>
      <c r="T265" s="280"/>
      <c r="U265" s="280"/>
    </row>
    <row r="266" spans="5:21" s="238" customFormat="1">
      <c r="E266" s="279">
        <v>9</v>
      </c>
      <c r="F266" s="263">
        <v>543</v>
      </c>
      <c r="I266" s="238" t="str">
        <f>VLOOKUP(E266,'[3]1_プロファイルマスタ'!$H$3:$L$90,3,FALSE)</f>
        <v>L＆F管理者（リスク管理部）</v>
      </c>
      <c r="J266" s="238" t="str">
        <f>VLOOKUP(F266,'[3]10_実行権限マスタ'!$F$3:$H$219,3,FALSE)</f>
        <v>一括フィルタリング⑧</v>
      </c>
      <c r="K266" s="264" t="s">
        <v>208</v>
      </c>
      <c r="L266" s="265" t="s">
        <v>842</v>
      </c>
      <c r="M266" s="265" t="s">
        <v>206</v>
      </c>
      <c r="N266" s="265" t="str">
        <f t="shared" si="7"/>
        <v>9 , 543</v>
      </c>
      <c r="O266" s="266" t="s">
        <v>207</v>
      </c>
      <c r="Q266" s="240" t="b">
        <f t="shared" si="8"/>
        <v>0</v>
      </c>
      <c r="R266" s="240" t="b">
        <f t="shared" si="8"/>
        <v>0</v>
      </c>
      <c r="T266" s="280"/>
      <c r="U266" s="280"/>
    </row>
    <row r="267" spans="5:21" s="238" customFormat="1">
      <c r="E267" s="279">
        <v>9</v>
      </c>
      <c r="F267" s="263">
        <v>544</v>
      </c>
      <c r="I267" s="238" t="str">
        <f>VLOOKUP(E267,'[3]1_プロファイルマスタ'!$H$3:$L$90,3,FALSE)</f>
        <v>L＆F管理者（リスク管理部）</v>
      </c>
      <c r="J267" s="238" t="str">
        <f>VLOOKUP(F267,'[3]10_実行権限マスタ'!$F$3:$H$219,3,FALSE)</f>
        <v>一括フィルタリング⑧</v>
      </c>
      <c r="K267" s="264" t="s">
        <v>208</v>
      </c>
      <c r="L267" s="265" t="s">
        <v>842</v>
      </c>
      <c r="M267" s="265" t="s">
        <v>206</v>
      </c>
      <c r="N267" s="265" t="str">
        <f t="shared" si="7"/>
        <v>9 , 544</v>
      </c>
      <c r="O267" s="266" t="s">
        <v>207</v>
      </c>
      <c r="Q267" s="240" t="b">
        <f t="shared" si="8"/>
        <v>0</v>
      </c>
      <c r="R267" s="240" t="b">
        <f t="shared" si="8"/>
        <v>0</v>
      </c>
      <c r="T267" s="280"/>
      <c r="U267" s="280"/>
    </row>
    <row r="268" spans="5:21" s="238" customFormat="1">
      <c r="E268" s="279">
        <v>9</v>
      </c>
      <c r="F268" s="263">
        <v>545</v>
      </c>
      <c r="I268" s="238" t="str">
        <f>VLOOKUP(E268,'[3]1_プロファイルマスタ'!$H$3:$L$90,3,FALSE)</f>
        <v>L＆F管理者（リスク管理部）</v>
      </c>
      <c r="J268" s="238" t="str">
        <f>VLOOKUP(F268,'[3]10_実行権限マスタ'!$F$3:$H$219,3,FALSE)</f>
        <v>一括フィルタリング⑨</v>
      </c>
      <c r="K268" s="264" t="s">
        <v>208</v>
      </c>
      <c r="L268" s="265" t="s">
        <v>842</v>
      </c>
      <c r="M268" s="265" t="s">
        <v>206</v>
      </c>
      <c r="N268" s="265" t="str">
        <f t="shared" si="7"/>
        <v>9 , 545</v>
      </c>
      <c r="O268" s="266" t="s">
        <v>207</v>
      </c>
      <c r="Q268" s="240" t="b">
        <f t="shared" si="8"/>
        <v>0</v>
      </c>
      <c r="R268" s="240" t="b">
        <f t="shared" si="8"/>
        <v>0</v>
      </c>
      <c r="T268" s="280"/>
      <c r="U268" s="280"/>
    </row>
    <row r="269" spans="5:21" s="238" customFormat="1">
      <c r="E269" s="279">
        <v>9</v>
      </c>
      <c r="F269" s="263">
        <v>546</v>
      </c>
      <c r="I269" s="238" t="str">
        <f>VLOOKUP(E269,'[3]1_プロファイルマスタ'!$H$3:$L$90,3,FALSE)</f>
        <v>L＆F管理者（リスク管理部）</v>
      </c>
      <c r="J269" s="238" t="str">
        <f>VLOOKUP(F269,'[3]10_実行権限マスタ'!$F$3:$H$219,3,FALSE)</f>
        <v>一括フィルタリング⑨</v>
      </c>
      <c r="K269" s="264" t="s">
        <v>208</v>
      </c>
      <c r="L269" s="265" t="s">
        <v>842</v>
      </c>
      <c r="M269" s="265" t="s">
        <v>206</v>
      </c>
      <c r="N269" s="265" t="str">
        <f t="shared" si="7"/>
        <v>9 , 546</v>
      </c>
      <c r="O269" s="266" t="s">
        <v>207</v>
      </c>
      <c r="Q269" s="240" t="b">
        <f t="shared" si="8"/>
        <v>0</v>
      </c>
      <c r="R269" s="240" t="b">
        <f t="shared" si="8"/>
        <v>0</v>
      </c>
      <c r="T269" s="280"/>
      <c r="U269" s="280"/>
    </row>
    <row r="270" spans="5:21" s="238" customFormat="1">
      <c r="E270" s="279">
        <v>9</v>
      </c>
      <c r="F270" s="263">
        <v>547</v>
      </c>
      <c r="I270" s="238" t="str">
        <f>VLOOKUP(E270,'[3]1_プロファイルマスタ'!$H$3:$L$90,3,FALSE)</f>
        <v>L＆F管理者（リスク管理部）</v>
      </c>
      <c r="J270" s="238" t="str">
        <f>VLOOKUP(F270,'[3]10_実行権限マスタ'!$F$3:$H$219,3,FALSE)</f>
        <v>一括フィルタリング⑨</v>
      </c>
      <c r="K270" s="264" t="s">
        <v>208</v>
      </c>
      <c r="L270" s="265" t="s">
        <v>842</v>
      </c>
      <c r="M270" s="265" t="s">
        <v>206</v>
      </c>
      <c r="N270" s="265" t="str">
        <f t="shared" si="7"/>
        <v>9 , 547</v>
      </c>
      <c r="O270" s="266" t="s">
        <v>207</v>
      </c>
      <c r="Q270" s="240" t="b">
        <f t="shared" si="8"/>
        <v>0</v>
      </c>
      <c r="R270" s="240" t="b">
        <f t="shared" si="8"/>
        <v>0</v>
      </c>
      <c r="T270" s="280"/>
      <c r="U270" s="280"/>
    </row>
    <row r="271" spans="5:21" s="238" customFormat="1">
      <c r="E271" s="279">
        <v>9</v>
      </c>
      <c r="F271" s="263">
        <v>548</v>
      </c>
      <c r="I271" s="238" t="str">
        <f>VLOOKUP(E271,'[3]1_プロファイルマスタ'!$H$3:$L$90,3,FALSE)</f>
        <v>L＆F管理者（リスク管理部）</v>
      </c>
      <c r="J271" s="238" t="str">
        <f>VLOOKUP(F271,'[3]10_実行権限マスタ'!$F$3:$H$219,3,FALSE)</f>
        <v>一括フィルタリング⑩</v>
      </c>
      <c r="K271" s="264" t="s">
        <v>208</v>
      </c>
      <c r="L271" s="265" t="s">
        <v>842</v>
      </c>
      <c r="M271" s="265" t="s">
        <v>206</v>
      </c>
      <c r="N271" s="265" t="str">
        <f t="shared" si="7"/>
        <v>9 , 548</v>
      </c>
      <c r="O271" s="266" t="s">
        <v>207</v>
      </c>
      <c r="Q271" s="240" t="b">
        <f t="shared" si="8"/>
        <v>0</v>
      </c>
      <c r="R271" s="240" t="b">
        <f t="shared" si="8"/>
        <v>0</v>
      </c>
      <c r="T271" s="280"/>
      <c r="U271" s="280"/>
    </row>
    <row r="272" spans="5:21" s="238" customFormat="1">
      <c r="E272" s="279">
        <v>9</v>
      </c>
      <c r="F272" s="263">
        <v>549</v>
      </c>
      <c r="I272" s="238" t="str">
        <f>VLOOKUP(E272,'[3]1_プロファイルマスタ'!$H$3:$L$90,3,FALSE)</f>
        <v>L＆F管理者（リスク管理部）</v>
      </c>
      <c r="J272" s="238" t="str">
        <f>VLOOKUP(F272,'[3]10_実行権限マスタ'!$F$3:$H$219,3,FALSE)</f>
        <v>一括フィルタリング⑩</v>
      </c>
      <c r="K272" s="264" t="s">
        <v>208</v>
      </c>
      <c r="L272" s="265" t="s">
        <v>842</v>
      </c>
      <c r="M272" s="265" t="s">
        <v>206</v>
      </c>
      <c r="N272" s="265" t="str">
        <f t="shared" si="7"/>
        <v>9 , 549</v>
      </c>
      <c r="O272" s="266" t="s">
        <v>207</v>
      </c>
      <c r="Q272" s="240" t="b">
        <f t="shared" si="8"/>
        <v>0</v>
      </c>
      <c r="R272" s="240" t="b">
        <f t="shared" si="8"/>
        <v>0</v>
      </c>
      <c r="T272" s="280"/>
      <c r="U272" s="280"/>
    </row>
    <row r="273" spans="5:21" s="238" customFormat="1">
      <c r="E273" s="279">
        <v>9</v>
      </c>
      <c r="F273" s="263">
        <v>550</v>
      </c>
      <c r="I273" s="238" t="str">
        <f>VLOOKUP(E273,'[3]1_プロファイルマスタ'!$H$3:$L$90,3,FALSE)</f>
        <v>L＆F管理者（リスク管理部）</v>
      </c>
      <c r="J273" s="238" t="str">
        <f>VLOOKUP(F273,'[3]10_実行権限マスタ'!$F$3:$H$219,3,FALSE)</f>
        <v>一括フィルタリング⑩</v>
      </c>
      <c r="K273" s="264" t="s">
        <v>208</v>
      </c>
      <c r="L273" s="265" t="s">
        <v>842</v>
      </c>
      <c r="M273" s="265" t="s">
        <v>206</v>
      </c>
      <c r="N273" s="265" t="str">
        <f t="shared" si="7"/>
        <v>9 , 550</v>
      </c>
      <c r="O273" s="266" t="s">
        <v>207</v>
      </c>
      <c r="Q273" s="240" t="b">
        <f t="shared" si="8"/>
        <v>0</v>
      </c>
      <c r="R273" s="240" t="b">
        <f t="shared" si="8"/>
        <v>0</v>
      </c>
      <c r="T273" s="280"/>
      <c r="U273" s="280"/>
    </row>
    <row r="274" spans="5:21" s="238" customFormat="1">
      <c r="E274" s="279">
        <v>9</v>
      </c>
      <c r="F274" s="263">
        <v>551</v>
      </c>
      <c r="I274" s="238" t="str">
        <f>VLOOKUP(E274,'[3]1_プロファイルマスタ'!$H$3:$L$90,3,FALSE)</f>
        <v>L＆F管理者（リスク管理部）</v>
      </c>
      <c r="J274" s="238" t="str">
        <f>VLOOKUP(F274,'[3]10_実行権限マスタ'!$F$3:$H$219,3,FALSE)</f>
        <v>LF・LOANS＋</v>
      </c>
      <c r="K274" s="264" t="s">
        <v>208</v>
      </c>
      <c r="L274" s="265" t="s">
        <v>842</v>
      </c>
      <c r="M274" s="265" t="s">
        <v>206</v>
      </c>
      <c r="N274" s="265" t="str">
        <f t="shared" si="7"/>
        <v>9 , 551</v>
      </c>
      <c r="O274" s="266" t="s">
        <v>207</v>
      </c>
      <c r="Q274" s="240" t="b">
        <f t="shared" si="8"/>
        <v>0</v>
      </c>
      <c r="R274" s="240" t="b">
        <f t="shared" si="8"/>
        <v>0</v>
      </c>
      <c r="T274" s="280"/>
      <c r="U274" s="280"/>
    </row>
    <row r="275" spans="5:21" s="238" customFormat="1">
      <c r="E275" s="279">
        <v>9</v>
      </c>
      <c r="F275" s="263">
        <v>552</v>
      </c>
      <c r="I275" s="238" t="str">
        <f>VLOOKUP(E275,'[3]1_プロファイルマスタ'!$H$3:$L$90,3,FALSE)</f>
        <v>L＆F管理者（リスク管理部）</v>
      </c>
      <c r="J275" s="238" t="str">
        <f>VLOOKUP(F275,'[3]10_実行権限マスタ'!$F$3:$H$219,3,FALSE)</f>
        <v>LF・LOANS＋</v>
      </c>
      <c r="K275" s="264" t="s">
        <v>208</v>
      </c>
      <c r="L275" s="265" t="s">
        <v>842</v>
      </c>
      <c r="M275" s="265" t="s">
        <v>206</v>
      </c>
      <c r="N275" s="265" t="str">
        <f t="shared" si="7"/>
        <v>9 , 552</v>
      </c>
      <c r="O275" s="266" t="s">
        <v>207</v>
      </c>
      <c r="Q275" s="240" t="b">
        <f t="shared" si="8"/>
        <v>0</v>
      </c>
      <c r="R275" s="240" t="b">
        <f t="shared" si="8"/>
        <v>0</v>
      </c>
      <c r="T275" s="280"/>
      <c r="U275" s="280"/>
    </row>
    <row r="276" spans="5:21" s="238" customFormat="1">
      <c r="E276" s="279">
        <v>9</v>
      </c>
      <c r="F276" s="263">
        <v>553</v>
      </c>
      <c r="I276" s="238" t="str">
        <f>VLOOKUP(E276,'[3]1_プロファイルマスタ'!$H$3:$L$90,3,FALSE)</f>
        <v>L＆F管理者（リスク管理部）</v>
      </c>
      <c r="J276" s="238" t="str">
        <f>VLOOKUP(F276,'[3]10_実行権限マスタ'!$F$3:$H$219,3,FALSE)</f>
        <v>LF・LOANS＋</v>
      </c>
      <c r="K276" s="264" t="s">
        <v>208</v>
      </c>
      <c r="L276" s="265" t="s">
        <v>842</v>
      </c>
      <c r="M276" s="265" t="s">
        <v>206</v>
      </c>
      <c r="N276" s="265" t="str">
        <f t="shared" si="7"/>
        <v>9 , 553</v>
      </c>
      <c r="O276" s="266" t="s">
        <v>207</v>
      </c>
      <c r="Q276" s="240" t="b">
        <f t="shared" si="8"/>
        <v>0</v>
      </c>
      <c r="R276" s="240" t="b">
        <f t="shared" si="8"/>
        <v>0</v>
      </c>
      <c r="T276" s="280"/>
      <c r="U276" s="280"/>
    </row>
    <row r="277" spans="5:21" s="238" customFormat="1">
      <c r="E277" s="279">
        <v>9</v>
      </c>
      <c r="F277" s="263">
        <v>554</v>
      </c>
      <c r="I277" s="238" t="str">
        <f>VLOOKUP(E277,'[3]1_プロファイルマスタ'!$H$3:$L$90,3,FALSE)</f>
        <v>L＆F管理者（リスク管理部）</v>
      </c>
      <c r="J277" s="238" t="str">
        <f>VLOOKUP(F277,'[3]10_実行権限マスタ'!$F$3:$H$219,3,FALSE)</f>
        <v>LF・OLION</v>
      </c>
      <c r="K277" s="264" t="s">
        <v>208</v>
      </c>
      <c r="L277" s="265" t="s">
        <v>842</v>
      </c>
      <c r="M277" s="265" t="s">
        <v>206</v>
      </c>
      <c r="N277" s="265" t="str">
        <f t="shared" si="7"/>
        <v>9 , 554</v>
      </c>
      <c r="O277" s="266" t="s">
        <v>207</v>
      </c>
      <c r="Q277" s="240" t="b">
        <f t="shared" si="8"/>
        <v>0</v>
      </c>
      <c r="R277" s="240" t="b">
        <f t="shared" si="8"/>
        <v>0</v>
      </c>
      <c r="T277" s="280"/>
      <c r="U277" s="280"/>
    </row>
    <row r="278" spans="5:21" s="238" customFormat="1">
      <c r="E278" s="279">
        <v>9</v>
      </c>
      <c r="F278" s="263">
        <v>555</v>
      </c>
      <c r="I278" s="238" t="str">
        <f>VLOOKUP(E278,'[3]1_プロファイルマスタ'!$H$3:$L$90,3,FALSE)</f>
        <v>L＆F管理者（リスク管理部）</v>
      </c>
      <c r="J278" s="238" t="str">
        <f>VLOOKUP(F278,'[3]10_実行権限マスタ'!$F$3:$H$219,3,FALSE)</f>
        <v>LF・OLION</v>
      </c>
      <c r="K278" s="264" t="s">
        <v>208</v>
      </c>
      <c r="L278" s="265" t="s">
        <v>842</v>
      </c>
      <c r="M278" s="265" t="s">
        <v>206</v>
      </c>
      <c r="N278" s="265" t="str">
        <f t="shared" si="7"/>
        <v>9 , 555</v>
      </c>
      <c r="O278" s="266" t="s">
        <v>207</v>
      </c>
      <c r="Q278" s="240" t="b">
        <f t="shared" si="8"/>
        <v>0</v>
      </c>
      <c r="R278" s="240" t="b">
        <f t="shared" si="8"/>
        <v>0</v>
      </c>
      <c r="T278" s="280"/>
      <c r="U278" s="280"/>
    </row>
    <row r="279" spans="5:21" s="238" customFormat="1">
      <c r="E279" s="279">
        <v>9</v>
      </c>
      <c r="F279" s="263">
        <v>556</v>
      </c>
      <c r="I279" s="238" t="str">
        <f>VLOOKUP(E279,'[3]1_プロファイルマスタ'!$H$3:$L$90,3,FALSE)</f>
        <v>L＆F管理者（リスク管理部）</v>
      </c>
      <c r="J279" s="238" t="str">
        <f>VLOOKUP(F279,'[3]10_実行権限マスタ'!$F$3:$H$219,3,FALSE)</f>
        <v>LF・OLION</v>
      </c>
      <c r="K279" s="264" t="s">
        <v>208</v>
      </c>
      <c r="L279" s="265" t="s">
        <v>842</v>
      </c>
      <c r="M279" s="265" t="s">
        <v>206</v>
      </c>
      <c r="N279" s="265" t="str">
        <f t="shared" si="7"/>
        <v>9 , 556</v>
      </c>
      <c r="O279" s="266" t="s">
        <v>207</v>
      </c>
      <c r="Q279" s="240" t="b">
        <f t="shared" si="8"/>
        <v>0</v>
      </c>
      <c r="R279" s="240" t="b">
        <f t="shared" si="8"/>
        <v>0</v>
      </c>
      <c r="T279" s="280"/>
      <c r="U279" s="280"/>
    </row>
    <row r="280" spans="5:21" s="238" customFormat="1">
      <c r="E280" s="279">
        <v>9</v>
      </c>
      <c r="F280" s="263">
        <v>557</v>
      </c>
      <c r="I280" s="238" t="str">
        <f>VLOOKUP(E280,'[3]1_プロファイルマスタ'!$H$3:$L$90,3,FALSE)</f>
        <v>L＆F管理者（リスク管理部）</v>
      </c>
      <c r="J280" s="238" t="str">
        <f>VLOOKUP(F280,'[3]10_実行権限マスタ'!$F$3:$H$219,3,FALSE)</f>
        <v>LF・NEON</v>
      </c>
      <c r="K280" s="264" t="s">
        <v>208</v>
      </c>
      <c r="L280" s="265" t="s">
        <v>842</v>
      </c>
      <c r="M280" s="265" t="s">
        <v>206</v>
      </c>
      <c r="N280" s="265" t="str">
        <f t="shared" si="7"/>
        <v>9 , 557</v>
      </c>
      <c r="O280" s="266" t="s">
        <v>207</v>
      </c>
      <c r="Q280" s="240" t="b">
        <f t="shared" si="8"/>
        <v>0</v>
      </c>
      <c r="R280" s="240" t="b">
        <f t="shared" si="8"/>
        <v>0</v>
      </c>
      <c r="T280" s="280"/>
      <c r="U280" s="280"/>
    </row>
    <row r="281" spans="5:21" s="238" customFormat="1">
      <c r="E281" s="279">
        <v>9</v>
      </c>
      <c r="F281" s="263">
        <v>558</v>
      </c>
      <c r="I281" s="238" t="str">
        <f>VLOOKUP(E281,'[3]1_プロファイルマスタ'!$H$3:$L$90,3,FALSE)</f>
        <v>L＆F管理者（リスク管理部）</v>
      </c>
      <c r="J281" s="238" t="str">
        <f>VLOOKUP(F281,'[3]10_実行権限マスタ'!$F$3:$H$219,3,FALSE)</f>
        <v>LF・NEON</v>
      </c>
      <c r="K281" s="264" t="s">
        <v>208</v>
      </c>
      <c r="L281" s="265" t="s">
        <v>842</v>
      </c>
      <c r="M281" s="265" t="s">
        <v>206</v>
      </c>
      <c r="N281" s="265" t="str">
        <f t="shared" si="7"/>
        <v>9 , 558</v>
      </c>
      <c r="O281" s="266" t="s">
        <v>207</v>
      </c>
      <c r="Q281" s="240" t="b">
        <f t="shared" si="8"/>
        <v>0</v>
      </c>
      <c r="R281" s="240" t="b">
        <f t="shared" si="8"/>
        <v>0</v>
      </c>
      <c r="T281" s="280"/>
      <c r="U281" s="280"/>
    </row>
    <row r="282" spans="5:21" s="238" customFormat="1">
      <c r="E282" s="279">
        <v>9</v>
      </c>
      <c r="F282" s="263">
        <v>559</v>
      </c>
      <c r="I282" s="238" t="str">
        <f>VLOOKUP(E282,'[3]1_プロファイルマスタ'!$H$3:$L$90,3,FALSE)</f>
        <v>L＆F管理者（リスク管理部）</v>
      </c>
      <c r="J282" s="238" t="str">
        <f>VLOOKUP(F282,'[3]10_実行権限マスタ'!$F$3:$H$219,3,FALSE)</f>
        <v>LF・NEON</v>
      </c>
      <c r="K282" s="264" t="s">
        <v>208</v>
      </c>
      <c r="L282" s="265" t="s">
        <v>842</v>
      </c>
      <c r="M282" s="265" t="s">
        <v>206</v>
      </c>
      <c r="N282" s="265" t="str">
        <f t="shared" si="7"/>
        <v>9 , 559</v>
      </c>
      <c r="O282" s="266" t="s">
        <v>207</v>
      </c>
      <c r="Q282" s="240" t="b">
        <f t="shared" si="8"/>
        <v>0</v>
      </c>
      <c r="R282" s="240" t="b">
        <f t="shared" si="8"/>
        <v>0</v>
      </c>
      <c r="T282" s="280"/>
      <c r="U282" s="280"/>
    </row>
    <row r="283" spans="5:21" s="238" customFormat="1">
      <c r="E283" s="279">
        <v>9</v>
      </c>
      <c r="F283" s="263">
        <v>560</v>
      </c>
      <c r="I283" s="238" t="str">
        <f>VLOOKUP(E283,'[3]1_プロファイルマスタ'!$H$3:$L$90,3,FALSE)</f>
        <v>L＆F管理者（リスク管理部）</v>
      </c>
      <c r="J283" s="238" t="str">
        <f>VLOOKUP(F283,'[3]10_実行権限マスタ'!$F$3:$H$219,3,FALSE)</f>
        <v>LF・融資先以外</v>
      </c>
      <c r="K283" s="264" t="s">
        <v>208</v>
      </c>
      <c r="L283" s="265" t="s">
        <v>842</v>
      </c>
      <c r="M283" s="265" t="s">
        <v>206</v>
      </c>
      <c r="N283" s="265" t="str">
        <f t="shared" si="7"/>
        <v>9 , 560</v>
      </c>
      <c r="O283" s="266" t="s">
        <v>207</v>
      </c>
      <c r="Q283" s="240" t="b">
        <f t="shared" si="8"/>
        <v>0</v>
      </c>
      <c r="R283" s="240" t="b">
        <f t="shared" si="8"/>
        <v>0</v>
      </c>
      <c r="T283" s="280"/>
      <c r="U283" s="280"/>
    </row>
    <row r="284" spans="5:21" s="238" customFormat="1">
      <c r="E284" s="279">
        <v>9</v>
      </c>
      <c r="F284" s="263">
        <v>561</v>
      </c>
      <c r="I284" s="238" t="str">
        <f>VLOOKUP(E284,'[3]1_プロファイルマスタ'!$H$3:$L$90,3,FALSE)</f>
        <v>L＆F管理者（リスク管理部）</v>
      </c>
      <c r="J284" s="238" t="str">
        <f>VLOOKUP(F284,'[3]10_実行権限マスタ'!$F$3:$H$219,3,FALSE)</f>
        <v>LF・融資先以外</v>
      </c>
      <c r="K284" s="264" t="s">
        <v>208</v>
      </c>
      <c r="L284" s="265" t="s">
        <v>842</v>
      </c>
      <c r="M284" s="265" t="s">
        <v>206</v>
      </c>
      <c r="N284" s="265" t="str">
        <f t="shared" si="7"/>
        <v>9 , 561</v>
      </c>
      <c r="O284" s="266" t="s">
        <v>207</v>
      </c>
      <c r="Q284" s="240" t="b">
        <f t="shared" si="8"/>
        <v>0</v>
      </c>
      <c r="R284" s="240" t="b">
        <f t="shared" si="8"/>
        <v>0</v>
      </c>
      <c r="T284" s="280"/>
      <c r="U284" s="280"/>
    </row>
    <row r="285" spans="5:21" s="238" customFormat="1">
      <c r="E285" s="279">
        <v>9</v>
      </c>
      <c r="F285" s="263">
        <v>562</v>
      </c>
      <c r="I285" s="238" t="str">
        <f>VLOOKUP(E285,'[3]1_プロファイルマスタ'!$H$3:$L$90,3,FALSE)</f>
        <v>L＆F管理者（リスク管理部）</v>
      </c>
      <c r="J285" s="238" t="str">
        <f>VLOOKUP(F285,'[3]10_実行権限マスタ'!$F$3:$H$219,3,FALSE)</f>
        <v>LF・融資先以外</v>
      </c>
      <c r="K285" s="264" t="s">
        <v>208</v>
      </c>
      <c r="L285" s="265" t="s">
        <v>842</v>
      </c>
      <c r="M285" s="265" t="s">
        <v>206</v>
      </c>
      <c r="N285" s="265" t="str">
        <f t="shared" si="7"/>
        <v>9 , 562</v>
      </c>
      <c r="O285" s="266" t="s">
        <v>207</v>
      </c>
      <c r="Q285" s="240" t="b">
        <f t="shared" si="8"/>
        <v>0</v>
      </c>
      <c r="R285" s="240" t="b">
        <f t="shared" si="8"/>
        <v>0</v>
      </c>
      <c r="T285" s="280"/>
      <c r="U285" s="280"/>
    </row>
    <row r="286" spans="5:21" s="238" customFormat="1">
      <c r="E286" s="279">
        <v>9</v>
      </c>
      <c r="F286" s="263">
        <v>563</v>
      </c>
      <c r="I286" s="238" t="str">
        <f>VLOOKUP(E286,'[3]1_プロファイルマスタ'!$H$3:$L$90,3,FALSE)</f>
        <v>L＆F管理者（リスク管理部）</v>
      </c>
      <c r="J286" s="238" t="str">
        <f>VLOOKUP(F286,'[3]10_実行権限マスタ'!$F$3:$H$219,3,FALSE)</f>
        <v>LF・損害金</v>
      </c>
      <c r="K286" s="264" t="s">
        <v>208</v>
      </c>
      <c r="L286" s="265" t="s">
        <v>842</v>
      </c>
      <c r="M286" s="265" t="s">
        <v>206</v>
      </c>
      <c r="N286" s="265" t="str">
        <f t="shared" si="7"/>
        <v>9 , 563</v>
      </c>
      <c r="O286" s="266" t="s">
        <v>207</v>
      </c>
      <c r="Q286" s="240" t="b">
        <f t="shared" si="8"/>
        <v>0</v>
      </c>
      <c r="R286" s="240" t="b">
        <f t="shared" si="8"/>
        <v>0</v>
      </c>
      <c r="T286" s="280"/>
      <c r="U286" s="280"/>
    </row>
    <row r="287" spans="5:21" s="238" customFormat="1">
      <c r="E287" s="279">
        <v>9</v>
      </c>
      <c r="F287" s="263">
        <v>564</v>
      </c>
      <c r="I287" s="238" t="str">
        <f>VLOOKUP(E287,'[3]1_プロファイルマスタ'!$H$3:$L$90,3,FALSE)</f>
        <v>L＆F管理者（リスク管理部）</v>
      </c>
      <c r="J287" s="238" t="str">
        <f>VLOOKUP(F287,'[3]10_実行権限マスタ'!$F$3:$H$219,3,FALSE)</f>
        <v>LF・損害金</v>
      </c>
      <c r="K287" s="264" t="s">
        <v>208</v>
      </c>
      <c r="L287" s="265" t="s">
        <v>842</v>
      </c>
      <c r="M287" s="265" t="s">
        <v>206</v>
      </c>
      <c r="N287" s="265" t="str">
        <f t="shared" si="7"/>
        <v>9 , 564</v>
      </c>
      <c r="O287" s="266" t="s">
        <v>207</v>
      </c>
      <c r="Q287" s="240" t="b">
        <f t="shared" si="8"/>
        <v>0</v>
      </c>
      <c r="R287" s="240" t="b">
        <f t="shared" si="8"/>
        <v>0</v>
      </c>
      <c r="T287" s="280"/>
      <c r="U287" s="280"/>
    </row>
    <row r="288" spans="5:21" s="238" customFormat="1">
      <c r="E288" s="279">
        <v>9</v>
      </c>
      <c r="F288" s="263">
        <v>565</v>
      </c>
      <c r="I288" s="238" t="str">
        <f>VLOOKUP(E288,'[3]1_プロファイルマスタ'!$H$3:$L$90,3,FALSE)</f>
        <v>L＆F管理者（リスク管理部）</v>
      </c>
      <c r="J288" s="238" t="str">
        <f>VLOOKUP(F288,'[3]10_実行権限マスタ'!$F$3:$H$219,3,FALSE)</f>
        <v>LF・損害金</v>
      </c>
      <c r="K288" s="264" t="s">
        <v>208</v>
      </c>
      <c r="L288" s="265" t="s">
        <v>842</v>
      </c>
      <c r="M288" s="265" t="s">
        <v>206</v>
      </c>
      <c r="N288" s="265" t="str">
        <f t="shared" si="7"/>
        <v>9 , 565</v>
      </c>
      <c r="O288" s="266" t="s">
        <v>207</v>
      </c>
      <c r="Q288" s="240" t="b">
        <f t="shared" si="8"/>
        <v>0</v>
      </c>
      <c r="R288" s="240" t="b">
        <f t="shared" si="8"/>
        <v>0</v>
      </c>
      <c r="T288" s="280"/>
      <c r="U288" s="280"/>
    </row>
    <row r="289" spans="5:21" s="238" customFormat="1">
      <c r="E289" s="279">
        <v>9</v>
      </c>
      <c r="F289" s="263">
        <v>566</v>
      </c>
      <c r="I289" s="238" t="str">
        <f>VLOOKUP(E289,'[3]1_プロファイルマスタ'!$H$3:$L$90,3,FALSE)</f>
        <v>L＆F管理者（リスク管理部）</v>
      </c>
      <c r="J289" s="238" t="str">
        <f>VLOOKUP(F289,'[3]10_実行権限マスタ'!$F$3:$H$219,3,FALSE)</f>
        <v>LF・DM送付先一覧</v>
      </c>
      <c r="K289" s="264" t="s">
        <v>208</v>
      </c>
      <c r="L289" s="265" t="s">
        <v>842</v>
      </c>
      <c r="M289" s="265" t="s">
        <v>206</v>
      </c>
      <c r="N289" s="265" t="str">
        <f t="shared" si="7"/>
        <v>9 , 566</v>
      </c>
      <c r="O289" s="266" t="s">
        <v>207</v>
      </c>
      <c r="Q289" s="240" t="b">
        <f t="shared" si="8"/>
        <v>0</v>
      </c>
      <c r="R289" s="240" t="b">
        <f t="shared" si="8"/>
        <v>0</v>
      </c>
      <c r="T289" s="280"/>
      <c r="U289" s="280"/>
    </row>
    <row r="290" spans="5:21" s="238" customFormat="1">
      <c r="E290" s="279">
        <v>9</v>
      </c>
      <c r="F290" s="263">
        <v>567</v>
      </c>
      <c r="I290" s="238" t="str">
        <f>VLOOKUP(E290,'[3]1_プロファイルマスタ'!$H$3:$L$90,3,FALSE)</f>
        <v>L＆F管理者（リスク管理部）</v>
      </c>
      <c r="J290" s="238" t="str">
        <f>VLOOKUP(F290,'[3]10_実行権限マスタ'!$F$3:$H$219,3,FALSE)</f>
        <v>LF・DM送付先一覧</v>
      </c>
      <c r="K290" s="264" t="s">
        <v>208</v>
      </c>
      <c r="L290" s="265" t="s">
        <v>842</v>
      </c>
      <c r="M290" s="265" t="s">
        <v>206</v>
      </c>
      <c r="N290" s="265" t="str">
        <f t="shared" si="7"/>
        <v>9 , 567</v>
      </c>
      <c r="O290" s="266" t="s">
        <v>207</v>
      </c>
      <c r="Q290" s="240" t="b">
        <f t="shared" si="8"/>
        <v>0</v>
      </c>
      <c r="R290" s="240" t="b">
        <f t="shared" si="8"/>
        <v>0</v>
      </c>
      <c r="T290" s="280"/>
      <c r="U290" s="280"/>
    </row>
    <row r="291" spans="5:21" s="238" customFormat="1">
      <c r="E291" s="279">
        <v>9</v>
      </c>
      <c r="F291" s="263">
        <v>568</v>
      </c>
      <c r="I291" s="238" t="str">
        <f>VLOOKUP(E291,'[3]1_プロファイルマスタ'!$H$3:$L$90,3,FALSE)</f>
        <v>L＆F管理者（リスク管理部）</v>
      </c>
      <c r="J291" s="238" t="str">
        <f>VLOOKUP(F291,'[3]10_実行権限マスタ'!$F$3:$H$219,3,FALSE)</f>
        <v>LF・DM送付先一覧</v>
      </c>
      <c r="K291" s="264" t="s">
        <v>208</v>
      </c>
      <c r="L291" s="265" t="s">
        <v>842</v>
      </c>
      <c r="M291" s="265" t="s">
        <v>206</v>
      </c>
      <c r="N291" s="265" t="str">
        <f t="shared" si="7"/>
        <v>9 , 568</v>
      </c>
      <c r="O291" s="266" t="s">
        <v>207</v>
      </c>
      <c r="Q291" s="240" t="b">
        <f t="shared" si="8"/>
        <v>0</v>
      </c>
      <c r="R291" s="240" t="b">
        <f t="shared" si="8"/>
        <v>0</v>
      </c>
      <c r="T291" s="280"/>
      <c r="U291" s="280"/>
    </row>
    <row r="292" spans="5:21" s="238" customFormat="1">
      <c r="E292" s="279">
        <v>10</v>
      </c>
      <c r="F292" s="263">
        <v>1</v>
      </c>
      <c r="I292" s="238" t="str">
        <f>VLOOKUP(E292,'[3]1_プロファイルマスタ'!$H$3:$L$90,3,FALSE)</f>
        <v>L＆F管理者（リスク管理部以外）</v>
      </c>
      <c r="J292" s="238" t="str">
        <f>VLOOKUP(F292,'[3]10_実行権限マスタ'!$F$3:$H$219,3,FALSE)</f>
        <v>パスワード変更</v>
      </c>
      <c r="K292" s="264" t="s">
        <v>208</v>
      </c>
      <c r="L292" s="265" t="s">
        <v>842</v>
      </c>
      <c r="M292" s="265" t="s">
        <v>206</v>
      </c>
      <c r="N292" s="265" t="str">
        <f t="shared" si="7"/>
        <v>10 , 1</v>
      </c>
      <c r="O292" s="266" t="s">
        <v>207</v>
      </c>
      <c r="Q292" s="240" t="b">
        <f t="shared" si="8"/>
        <v>0</v>
      </c>
      <c r="R292" s="240" t="b">
        <f t="shared" si="8"/>
        <v>0</v>
      </c>
      <c r="T292" s="280"/>
      <c r="U292" s="280"/>
    </row>
    <row r="293" spans="5:21" s="238" customFormat="1">
      <c r="E293" s="279">
        <v>10</v>
      </c>
      <c r="F293" s="263">
        <v>3</v>
      </c>
      <c r="I293" s="238" t="str">
        <f>VLOOKUP(E293,'[3]1_プロファイルマスタ'!$H$3:$L$90,3,FALSE)</f>
        <v>L＆F管理者（リスク管理部以外）</v>
      </c>
      <c r="J293" s="238" t="str">
        <f>VLOOKUP(F293,'[3]10_実行権限マスタ'!$F$3:$H$219,3,FALSE)</f>
        <v>本人確認</v>
      </c>
      <c r="K293" s="264" t="s">
        <v>208</v>
      </c>
      <c r="L293" s="265" t="s">
        <v>842</v>
      </c>
      <c r="M293" s="265" t="s">
        <v>206</v>
      </c>
      <c r="N293" s="265" t="str">
        <f t="shared" si="7"/>
        <v>10 , 3</v>
      </c>
      <c r="O293" s="266" t="s">
        <v>207</v>
      </c>
      <c r="Q293" s="240" t="b">
        <f t="shared" si="8"/>
        <v>0</v>
      </c>
      <c r="R293" s="240" t="b">
        <f t="shared" si="8"/>
        <v>0</v>
      </c>
      <c r="T293" s="280"/>
      <c r="U293" s="280"/>
    </row>
    <row r="294" spans="5:21" s="238" customFormat="1">
      <c r="E294" s="279">
        <v>10</v>
      </c>
      <c r="F294" s="263">
        <v>4</v>
      </c>
      <c r="I294" s="238" t="str">
        <f>VLOOKUP(E294,'[3]1_プロファイルマスタ'!$H$3:$L$90,3,FALSE)</f>
        <v>L＆F管理者（リスク管理部以外）</v>
      </c>
      <c r="J294" s="238" t="str">
        <f>VLOOKUP(F294,'[3]10_実行権限マスタ'!$F$3:$H$219,3,FALSE)</f>
        <v>本人確認機密</v>
      </c>
      <c r="K294" s="264" t="s">
        <v>208</v>
      </c>
      <c r="L294" s="265" t="s">
        <v>842</v>
      </c>
      <c r="M294" s="265" t="s">
        <v>206</v>
      </c>
      <c r="N294" s="265" t="str">
        <f t="shared" si="7"/>
        <v>10 , 4</v>
      </c>
      <c r="O294" s="266" t="s">
        <v>207</v>
      </c>
      <c r="Q294" s="240" t="b">
        <f t="shared" si="8"/>
        <v>0</v>
      </c>
      <c r="R294" s="240" t="b">
        <f t="shared" si="8"/>
        <v>0</v>
      </c>
      <c r="T294" s="280"/>
      <c r="U294" s="280"/>
    </row>
    <row r="295" spans="5:21" s="238" customFormat="1">
      <c r="E295" s="279">
        <v>10</v>
      </c>
      <c r="F295" s="263">
        <v>5</v>
      </c>
      <c r="I295" s="238" t="str">
        <f>VLOOKUP(E295,'[3]1_プロファイルマスタ'!$H$3:$L$90,3,FALSE)</f>
        <v>L＆F管理者（リスク管理部以外）</v>
      </c>
      <c r="J295" s="238" t="str">
        <f>VLOOKUP(F295,'[3]10_実行権限マスタ'!$F$3:$H$219,3,FALSE)</f>
        <v>本人確認仕掛照会</v>
      </c>
      <c r="K295" s="264" t="s">
        <v>208</v>
      </c>
      <c r="L295" s="265" t="s">
        <v>842</v>
      </c>
      <c r="M295" s="265" t="s">
        <v>206</v>
      </c>
      <c r="N295" s="265" t="str">
        <f t="shared" si="7"/>
        <v>10 , 5</v>
      </c>
      <c r="O295" s="266" t="s">
        <v>207</v>
      </c>
      <c r="Q295" s="240" t="b">
        <f t="shared" si="8"/>
        <v>0</v>
      </c>
      <c r="R295" s="240" t="b">
        <f t="shared" si="8"/>
        <v>0</v>
      </c>
      <c r="T295" s="280"/>
      <c r="U295" s="280"/>
    </row>
    <row r="296" spans="5:21" s="238" customFormat="1">
      <c r="E296" s="279">
        <v>10</v>
      </c>
      <c r="F296" s="263">
        <v>6</v>
      </c>
      <c r="I296" s="238" t="str">
        <f>VLOOKUP(E296,'[3]1_プロファイルマスタ'!$H$3:$L$90,3,FALSE)</f>
        <v>L＆F管理者（リスク管理部以外）</v>
      </c>
      <c r="J296" s="238" t="str">
        <f>VLOOKUP(F296,'[3]10_実行権限マスタ'!$F$3:$H$219,3,FALSE)</f>
        <v>本人確認仕掛照会機密</v>
      </c>
      <c r="K296" s="264" t="s">
        <v>208</v>
      </c>
      <c r="L296" s="265" t="s">
        <v>842</v>
      </c>
      <c r="M296" s="265" t="s">
        <v>206</v>
      </c>
      <c r="N296" s="265" t="str">
        <f t="shared" si="7"/>
        <v>10 , 6</v>
      </c>
      <c r="O296" s="266" t="s">
        <v>207</v>
      </c>
      <c r="Q296" s="240" t="b">
        <f t="shared" si="8"/>
        <v>0</v>
      </c>
      <c r="R296" s="240" t="b">
        <f t="shared" si="8"/>
        <v>0</v>
      </c>
      <c r="T296" s="280"/>
      <c r="U296" s="280"/>
    </row>
    <row r="297" spans="5:21" s="238" customFormat="1">
      <c r="E297" s="279">
        <v>10</v>
      </c>
      <c r="F297" s="235">
        <v>7</v>
      </c>
      <c r="I297" s="238" t="str">
        <f>VLOOKUP(E297,'[3]1_プロファイルマスタ'!$H$3:$L$90,3,FALSE)</f>
        <v>L＆F管理者（リスク管理部以外）</v>
      </c>
      <c r="J297" s="238" t="str">
        <f>VLOOKUP(F297,'[3]10_実行権限マスタ'!$F$3:$H$219,3,FALSE)</f>
        <v>判定履歴照会</v>
      </c>
      <c r="K297" s="264" t="s">
        <v>208</v>
      </c>
      <c r="L297" s="265" t="s">
        <v>842</v>
      </c>
      <c r="M297" s="265" t="s">
        <v>206</v>
      </c>
      <c r="N297" s="265" t="str">
        <f t="shared" si="7"/>
        <v>10 , 7</v>
      </c>
      <c r="O297" s="266" t="s">
        <v>207</v>
      </c>
      <c r="Q297" s="240" t="b">
        <f t="shared" si="8"/>
        <v>0</v>
      </c>
      <c r="R297" s="240" t="b">
        <f t="shared" si="8"/>
        <v>0</v>
      </c>
      <c r="T297" s="280"/>
      <c r="U297" s="280"/>
    </row>
    <row r="298" spans="5:21" s="238" customFormat="1">
      <c r="E298" s="279">
        <v>10</v>
      </c>
      <c r="F298" s="263">
        <v>8</v>
      </c>
      <c r="I298" s="238" t="str">
        <f>VLOOKUP(E298,'[3]1_プロファイルマスタ'!$H$3:$L$90,3,FALSE)</f>
        <v>L＆F管理者（リスク管理部以外）</v>
      </c>
      <c r="J298" s="238" t="str">
        <f>VLOOKUP(F298,'[3]10_実行権限マスタ'!$F$3:$H$219,3,FALSE)</f>
        <v>判定履歴照会機密</v>
      </c>
      <c r="K298" s="264" t="s">
        <v>208</v>
      </c>
      <c r="L298" s="265" t="s">
        <v>842</v>
      </c>
      <c r="M298" s="265" t="s">
        <v>206</v>
      </c>
      <c r="N298" s="265" t="str">
        <f t="shared" si="7"/>
        <v>10 , 8</v>
      </c>
      <c r="O298" s="266" t="s">
        <v>207</v>
      </c>
      <c r="Q298" s="240" t="b">
        <f t="shared" si="8"/>
        <v>0</v>
      </c>
      <c r="R298" s="240" t="b">
        <f t="shared" si="8"/>
        <v>0</v>
      </c>
      <c r="T298" s="280"/>
      <c r="U298" s="280"/>
    </row>
    <row r="299" spans="5:21" s="238" customFormat="1">
      <c r="E299" s="279">
        <v>10</v>
      </c>
      <c r="F299" s="263">
        <v>11</v>
      </c>
      <c r="I299" s="238" t="str">
        <f>VLOOKUP(E299,'[3]1_プロファイルマスタ'!$H$3:$L$90,3,FALSE)</f>
        <v>L＆F管理者（リスク管理部以外）</v>
      </c>
      <c r="J299" s="238" t="str">
        <f>VLOOKUP(F299,'[3]10_実行権限マスタ'!$F$3:$H$219,3,FALSE)</f>
        <v>未判定照会</v>
      </c>
      <c r="K299" s="264" t="s">
        <v>208</v>
      </c>
      <c r="L299" s="265" t="s">
        <v>842</v>
      </c>
      <c r="M299" s="265" t="s">
        <v>206</v>
      </c>
      <c r="N299" s="265" t="str">
        <f t="shared" si="7"/>
        <v>10 , 11</v>
      </c>
      <c r="O299" s="266" t="s">
        <v>207</v>
      </c>
      <c r="Q299" s="240" t="b">
        <f t="shared" si="8"/>
        <v>0</v>
      </c>
      <c r="R299" s="240" t="b">
        <f t="shared" si="8"/>
        <v>0</v>
      </c>
      <c r="T299" s="280"/>
      <c r="U299" s="280"/>
    </row>
    <row r="300" spans="5:21" s="238" customFormat="1">
      <c r="E300" s="279">
        <v>10</v>
      </c>
      <c r="F300" s="263">
        <v>12</v>
      </c>
      <c r="I300" s="238" t="str">
        <f>VLOOKUP(E300,'[3]1_プロファイルマスタ'!$H$3:$L$90,3,FALSE)</f>
        <v>L＆F管理者（リスク管理部以外）</v>
      </c>
      <c r="J300" s="238" t="str">
        <f>VLOOKUP(F300,'[3]10_実行権限マスタ'!$F$3:$H$219,3,FALSE)</f>
        <v>未判定照会機密</v>
      </c>
      <c r="K300" s="264" t="s">
        <v>208</v>
      </c>
      <c r="L300" s="265" t="s">
        <v>842</v>
      </c>
      <c r="M300" s="265" t="s">
        <v>206</v>
      </c>
      <c r="N300" s="265" t="str">
        <f t="shared" si="7"/>
        <v>10 , 12</v>
      </c>
      <c r="O300" s="266" t="s">
        <v>207</v>
      </c>
      <c r="Q300" s="240" t="b">
        <f t="shared" si="8"/>
        <v>0</v>
      </c>
      <c r="R300" s="240" t="b">
        <f t="shared" si="8"/>
        <v>0</v>
      </c>
      <c r="T300" s="280"/>
      <c r="U300" s="280"/>
    </row>
    <row r="301" spans="5:21" s="238" customFormat="1">
      <c r="E301" s="279">
        <v>10</v>
      </c>
      <c r="F301" s="263">
        <v>13</v>
      </c>
      <c r="I301" s="238" t="str">
        <f>VLOOKUP(E301,'[3]1_プロファイルマスタ'!$H$3:$L$90,3,FALSE)</f>
        <v>L＆F管理者（リスク管理部以外）</v>
      </c>
      <c r="J301" s="238" t="str">
        <f>VLOOKUP(F301,'[3]10_実行権限マスタ'!$F$3:$H$219,3,FALSE)</f>
        <v>判定済照会</v>
      </c>
      <c r="K301" s="264" t="s">
        <v>208</v>
      </c>
      <c r="L301" s="265" t="s">
        <v>842</v>
      </c>
      <c r="M301" s="265" t="s">
        <v>206</v>
      </c>
      <c r="N301" s="265" t="str">
        <f t="shared" si="7"/>
        <v>10 , 13</v>
      </c>
      <c r="O301" s="266" t="s">
        <v>207</v>
      </c>
      <c r="Q301" s="240" t="b">
        <f t="shared" si="8"/>
        <v>0</v>
      </c>
      <c r="R301" s="240" t="b">
        <f t="shared" si="8"/>
        <v>0</v>
      </c>
      <c r="T301" s="280"/>
      <c r="U301" s="280"/>
    </row>
    <row r="302" spans="5:21" s="238" customFormat="1">
      <c r="E302" s="279">
        <v>10</v>
      </c>
      <c r="F302" s="263">
        <v>14</v>
      </c>
      <c r="I302" s="238" t="str">
        <f>VLOOKUP(E302,'[3]1_プロファイルマスタ'!$H$3:$L$90,3,FALSE)</f>
        <v>L＆F管理者（リスク管理部以外）</v>
      </c>
      <c r="J302" s="238" t="str">
        <f>VLOOKUP(F302,'[3]10_実行権限マスタ'!$F$3:$H$219,3,FALSE)</f>
        <v>判定済照会機密</v>
      </c>
      <c r="K302" s="264" t="s">
        <v>208</v>
      </c>
      <c r="L302" s="265" t="s">
        <v>842</v>
      </c>
      <c r="M302" s="265" t="s">
        <v>206</v>
      </c>
      <c r="N302" s="265" t="str">
        <f t="shared" si="7"/>
        <v>10 , 14</v>
      </c>
      <c r="O302" s="266" t="s">
        <v>207</v>
      </c>
      <c r="Q302" s="240" t="b">
        <f t="shared" si="8"/>
        <v>0</v>
      </c>
      <c r="R302" s="240" t="b">
        <f t="shared" si="8"/>
        <v>0</v>
      </c>
      <c r="T302" s="280"/>
      <c r="U302" s="280"/>
    </row>
    <row r="303" spans="5:21" s="238" customFormat="1">
      <c r="E303" s="279">
        <v>10</v>
      </c>
      <c r="F303" s="263">
        <v>15</v>
      </c>
      <c r="I303" s="238" t="str">
        <f>VLOOKUP(E303,'[3]1_プロファイルマスタ'!$H$3:$L$90,3,FALSE)</f>
        <v>L＆F管理者（リスク管理部以外）</v>
      </c>
      <c r="J303" s="238" t="str">
        <f>VLOOKUP(F303,'[3]10_実行権限マスタ'!$F$3:$H$219,3,FALSE)</f>
        <v>判定済照会再判定</v>
      </c>
      <c r="K303" s="264" t="s">
        <v>208</v>
      </c>
      <c r="L303" s="265" t="s">
        <v>842</v>
      </c>
      <c r="M303" s="265" t="s">
        <v>206</v>
      </c>
      <c r="N303" s="265" t="str">
        <f t="shared" si="7"/>
        <v>10 , 15</v>
      </c>
      <c r="O303" s="266" t="s">
        <v>207</v>
      </c>
      <c r="Q303" s="240" t="b">
        <f t="shared" si="8"/>
        <v>0</v>
      </c>
      <c r="R303" s="240" t="b">
        <f t="shared" si="8"/>
        <v>0</v>
      </c>
      <c r="T303" s="280"/>
      <c r="U303" s="280"/>
    </row>
    <row r="304" spans="5:21" s="238" customFormat="1">
      <c r="E304" s="279">
        <v>10</v>
      </c>
      <c r="F304" s="263">
        <v>16</v>
      </c>
      <c r="I304" s="238" t="str">
        <f>VLOOKUP(E304,'[3]1_プロファイルマスタ'!$H$3:$L$90,3,FALSE)</f>
        <v>L＆F管理者（リスク管理部以外）</v>
      </c>
      <c r="J304" s="238" t="str">
        <f>VLOOKUP(F304,'[3]10_実行権限マスタ'!$F$3:$H$219,3,FALSE)</f>
        <v>ファイル処理状況照会</v>
      </c>
      <c r="K304" s="264" t="s">
        <v>208</v>
      </c>
      <c r="L304" s="265" t="s">
        <v>842</v>
      </c>
      <c r="M304" s="265" t="s">
        <v>206</v>
      </c>
      <c r="N304" s="265" t="str">
        <f t="shared" si="7"/>
        <v>10 , 16</v>
      </c>
      <c r="O304" s="266" t="s">
        <v>207</v>
      </c>
      <c r="Q304" s="240" t="b">
        <f t="shared" si="8"/>
        <v>0</v>
      </c>
      <c r="R304" s="240" t="b">
        <f t="shared" si="8"/>
        <v>0</v>
      </c>
      <c r="T304" s="280"/>
      <c r="U304" s="280"/>
    </row>
    <row r="305" spans="5:21" s="238" customFormat="1">
      <c r="E305" s="279">
        <v>10</v>
      </c>
      <c r="F305" s="263">
        <v>48</v>
      </c>
      <c r="I305" s="238" t="str">
        <f>VLOOKUP(E305,'[3]1_プロファイルマスタ'!$H$3:$L$90,3,FALSE)</f>
        <v>L＆F管理者（リスク管理部以外）</v>
      </c>
      <c r="J305" s="238" t="str">
        <f>VLOOKUP(F305,'[3]10_実行権限マスタ'!$F$3:$H$219,3,FALSE)</f>
        <v>検索対象者一覧データ アップロード</v>
      </c>
      <c r="K305" s="264" t="s">
        <v>208</v>
      </c>
      <c r="L305" s="265" t="s">
        <v>842</v>
      </c>
      <c r="M305" s="265" t="s">
        <v>206</v>
      </c>
      <c r="N305" s="265" t="str">
        <f t="shared" si="7"/>
        <v>10 , 48</v>
      </c>
      <c r="O305" s="266" t="s">
        <v>207</v>
      </c>
      <c r="Q305" s="240" t="b">
        <f t="shared" si="8"/>
        <v>0</v>
      </c>
      <c r="R305" s="240" t="b">
        <f t="shared" si="8"/>
        <v>0</v>
      </c>
      <c r="T305" s="280"/>
      <c r="U305" s="280"/>
    </row>
    <row r="306" spans="5:21" s="238" customFormat="1">
      <c r="E306" s="279">
        <v>10</v>
      </c>
      <c r="F306" s="263">
        <v>501</v>
      </c>
      <c r="I306" s="238" t="str">
        <f>VLOOKUP(E306,'[3]1_プロファイルマスタ'!$H$3:$L$90,3,FALSE)</f>
        <v>L＆F管理者（リスク管理部以外）</v>
      </c>
      <c r="J306" s="238" t="str">
        <f>VLOOKUP(F306,'[3]10_実行権限マスタ'!$F$3:$H$219,3,FALSE)</f>
        <v>全量CIFファイル</v>
      </c>
      <c r="K306" s="264" t="s">
        <v>208</v>
      </c>
      <c r="L306" s="265" t="s">
        <v>842</v>
      </c>
      <c r="M306" s="265" t="s">
        <v>206</v>
      </c>
      <c r="N306" s="265" t="str">
        <f t="shared" si="7"/>
        <v>10 , 501</v>
      </c>
      <c r="O306" s="266" t="s">
        <v>207</v>
      </c>
      <c r="Q306" s="240" t="b">
        <f t="shared" si="8"/>
        <v>0</v>
      </c>
      <c r="R306" s="240" t="b">
        <f t="shared" si="8"/>
        <v>0</v>
      </c>
      <c r="T306" s="280"/>
      <c r="U306" s="280"/>
    </row>
    <row r="307" spans="5:21" s="238" customFormat="1">
      <c r="E307" s="279">
        <v>10</v>
      </c>
      <c r="F307" s="263">
        <v>502</v>
      </c>
      <c r="I307" s="238" t="str">
        <f>VLOOKUP(E307,'[3]1_プロファイルマスタ'!$H$3:$L$90,3,FALSE)</f>
        <v>L＆F管理者（リスク管理部以外）</v>
      </c>
      <c r="J307" s="238" t="str">
        <f>VLOOKUP(F307,'[3]10_実行権限マスタ'!$F$3:$H$219,3,FALSE)</f>
        <v>全量CIFファイル</v>
      </c>
      <c r="K307" s="264" t="s">
        <v>208</v>
      </c>
      <c r="L307" s="265" t="s">
        <v>842</v>
      </c>
      <c r="M307" s="265" t="s">
        <v>206</v>
      </c>
      <c r="N307" s="265" t="str">
        <f t="shared" si="7"/>
        <v>10 , 502</v>
      </c>
      <c r="O307" s="266" t="s">
        <v>207</v>
      </c>
      <c r="Q307" s="240" t="b">
        <f t="shared" si="8"/>
        <v>0</v>
      </c>
      <c r="R307" s="240" t="b">
        <f t="shared" si="8"/>
        <v>0</v>
      </c>
      <c r="T307" s="280"/>
      <c r="U307" s="280"/>
    </row>
    <row r="308" spans="5:21" s="238" customFormat="1">
      <c r="E308" s="279">
        <v>10</v>
      </c>
      <c r="F308" s="263">
        <v>511</v>
      </c>
      <c r="I308" s="238" t="str">
        <f>VLOOKUP(E308,'[3]1_プロファイルマスタ'!$H$3:$L$90,3,FALSE)</f>
        <v>L＆F管理者（リスク管理部以外）</v>
      </c>
      <c r="J308" s="238" t="str">
        <f>VLOOKUP(F308,'[3]10_実行権限マスタ'!$F$3:$H$219,3,FALSE)</f>
        <v>差分CIFファイル</v>
      </c>
      <c r="K308" s="264" t="s">
        <v>208</v>
      </c>
      <c r="L308" s="265" t="s">
        <v>842</v>
      </c>
      <c r="M308" s="265" t="s">
        <v>206</v>
      </c>
      <c r="N308" s="265" t="str">
        <f t="shared" si="7"/>
        <v>10 , 511</v>
      </c>
      <c r="O308" s="266" t="s">
        <v>207</v>
      </c>
      <c r="Q308" s="240" t="b">
        <f t="shared" si="8"/>
        <v>0</v>
      </c>
      <c r="R308" s="240" t="b">
        <f t="shared" si="8"/>
        <v>0</v>
      </c>
      <c r="T308" s="280"/>
      <c r="U308" s="280"/>
    </row>
    <row r="309" spans="5:21" s="238" customFormat="1">
      <c r="E309" s="279">
        <v>10</v>
      </c>
      <c r="F309" s="263">
        <v>512</v>
      </c>
      <c r="I309" s="238" t="str">
        <f>VLOOKUP(E309,'[3]1_プロファイルマスタ'!$H$3:$L$90,3,FALSE)</f>
        <v>L＆F管理者（リスク管理部以外）</v>
      </c>
      <c r="J309" s="238" t="str">
        <f>VLOOKUP(F309,'[3]10_実行権限マスタ'!$F$3:$H$219,3,FALSE)</f>
        <v>差分CIFファイル</v>
      </c>
      <c r="K309" s="264" t="s">
        <v>208</v>
      </c>
      <c r="L309" s="265" t="s">
        <v>842</v>
      </c>
      <c r="M309" s="265" t="s">
        <v>206</v>
      </c>
      <c r="N309" s="265" t="str">
        <f t="shared" si="7"/>
        <v>10 , 512</v>
      </c>
      <c r="O309" s="266" t="s">
        <v>207</v>
      </c>
      <c r="Q309" s="240" t="b">
        <f t="shared" si="8"/>
        <v>0</v>
      </c>
      <c r="R309" s="240" t="b">
        <f t="shared" si="8"/>
        <v>0</v>
      </c>
      <c r="T309" s="280"/>
      <c r="U309" s="280"/>
    </row>
    <row r="310" spans="5:21" s="238" customFormat="1">
      <c r="E310" s="279">
        <v>10</v>
      </c>
      <c r="F310" s="263">
        <v>521</v>
      </c>
      <c r="I310" s="238" t="str">
        <f>VLOOKUP(E310,'[3]1_プロファイルマスタ'!$H$3:$L$90,3,FALSE)</f>
        <v>L＆F管理者（リスク管理部以外）</v>
      </c>
      <c r="J310" s="238" t="str">
        <f>VLOOKUP(F310,'[3]10_実行権限マスタ'!$F$3:$H$219,3,FALSE)</f>
        <v>一括フィルタリング①</v>
      </c>
      <c r="K310" s="264" t="s">
        <v>208</v>
      </c>
      <c r="L310" s="265" t="s">
        <v>842</v>
      </c>
      <c r="M310" s="265" t="s">
        <v>206</v>
      </c>
      <c r="N310" s="265" t="str">
        <f t="shared" si="7"/>
        <v>10 , 521</v>
      </c>
      <c r="O310" s="266" t="s">
        <v>207</v>
      </c>
      <c r="Q310" s="240" t="b">
        <f t="shared" si="8"/>
        <v>0</v>
      </c>
      <c r="R310" s="240" t="b">
        <f t="shared" si="8"/>
        <v>0</v>
      </c>
      <c r="T310" s="280"/>
      <c r="U310" s="280"/>
    </row>
    <row r="311" spans="5:21" s="238" customFormat="1">
      <c r="E311" s="279">
        <v>10</v>
      </c>
      <c r="F311" s="263">
        <v>522</v>
      </c>
      <c r="I311" s="238" t="str">
        <f>VLOOKUP(E311,'[3]1_プロファイルマスタ'!$H$3:$L$90,3,FALSE)</f>
        <v>L＆F管理者（リスク管理部以外）</v>
      </c>
      <c r="J311" s="238" t="str">
        <f>VLOOKUP(F311,'[3]10_実行権限マスタ'!$F$3:$H$219,3,FALSE)</f>
        <v>一括フィルタリング①</v>
      </c>
      <c r="K311" s="264" t="s">
        <v>208</v>
      </c>
      <c r="L311" s="265" t="s">
        <v>842</v>
      </c>
      <c r="M311" s="265" t="s">
        <v>206</v>
      </c>
      <c r="N311" s="265" t="str">
        <f t="shared" si="7"/>
        <v>10 , 522</v>
      </c>
      <c r="O311" s="266" t="s">
        <v>207</v>
      </c>
      <c r="Q311" s="240" t="b">
        <f t="shared" si="8"/>
        <v>0</v>
      </c>
      <c r="R311" s="240" t="b">
        <f t="shared" si="8"/>
        <v>0</v>
      </c>
      <c r="T311" s="280"/>
      <c r="U311" s="280"/>
    </row>
    <row r="312" spans="5:21" s="238" customFormat="1">
      <c r="E312" s="279">
        <v>10</v>
      </c>
      <c r="F312" s="263">
        <v>523</v>
      </c>
      <c r="I312" s="238" t="str">
        <f>VLOOKUP(E312,'[3]1_プロファイルマスタ'!$H$3:$L$90,3,FALSE)</f>
        <v>L＆F管理者（リスク管理部以外）</v>
      </c>
      <c r="J312" s="238" t="str">
        <f>VLOOKUP(F312,'[3]10_実行権限マスタ'!$F$3:$H$219,3,FALSE)</f>
        <v>一括フィルタリング①</v>
      </c>
      <c r="K312" s="264" t="s">
        <v>208</v>
      </c>
      <c r="L312" s="265" t="s">
        <v>842</v>
      </c>
      <c r="M312" s="265" t="s">
        <v>206</v>
      </c>
      <c r="N312" s="265" t="str">
        <f t="shared" si="7"/>
        <v>10 , 523</v>
      </c>
      <c r="O312" s="266" t="s">
        <v>207</v>
      </c>
      <c r="Q312" s="240" t="b">
        <f t="shared" si="8"/>
        <v>0</v>
      </c>
      <c r="R312" s="240" t="b">
        <f t="shared" si="8"/>
        <v>0</v>
      </c>
      <c r="T312" s="280"/>
      <c r="U312" s="280"/>
    </row>
    <row r="313" spans="5:21" s="238" customFormat="1">
      <c r="E313" s="279">
        <v>10</v>
      </c>
      <c r="F313" s="263">
        <v>524</v>
      </c>
      <c r="I313" s="238" t="str">
        <f>VLOOKUP(E313,'[3]1_プロファイルマスタ'!$H$3:$L$90,3,FALSE)</f>
        <v>L＆F管理者（リスク管理部以外）</v>
      </c>
      <c r="J313" s="238" t="str">
        <f>VLOOKUP(F313,'[3]10_実行権限マスタ'!$F$3:$H$219,3,FALSE)</f>
        <v>一括フィルタリング②</v>
      </c>
      <c r="K313" s="264" t="s">
        <v>208</v>
      </c>
      <c r="L313" s="265" t="s">
        <v>842</v>
      </c>
      <c r="M313" s="265" t="s">
        <v>206</v>
      </c>
      <c r="N313" s="265" t="str">
        <f t="shared" si="7"/>
        <v>10 , 524</v>
      </c>
      <c r="O313" s="266" t="s">
        <v>207</v>
      </c>
      <c r="Q313" s="240" t="b">
        <f t="shared" si="8"/>
        <v>0</v>
      </c>
      <c r="R313" s="240" t="b">
        <f t="shared" si="8"/>
        <v>0</v>
      </c>
      <c r="T313" s="280"/>
      <c r="U313" s="280"/>
    </row>
    <row r="314" spans="5:21" s="238" customFormat="1">
      <c r="E314" s="279">
        <v>10</v>
      </c>
      <c r="F314" s="263">
        <v>525</v>
      </c>
      <c r="I314" s="238" t="str">
        <f>VLOOKUP(E314,'[3]1_プロファイルマスタ'!$H$3:$L$90,3,FALSE)</f>
        <v>L＆F管理者（リスク管理部以外）</v>
      </c>
      <c r="J314" s="238" t="str">
        <f>VLOOKUP(F314,'[3]10_実行権限マスタ'!$F$3:$H$219,3,FALSE)</f>
        <v>一括フィルタリング②</v>
      </c>
      <c r="K314" s="264" t="s">
        <v>208</v>
      </c>
      <c r="L314" s="265" t="s">
        <v>842</v>
      </c>
      <c r="M314" s="265" t="s">
        <v>206</v>
      </c>
      <c r="N314" s="265" t="str">
        <f t="shared" si="7"/>
        <v>10 , 525</v>
      </c>
      <c r="O314" s="266" t="s">
        <v>207</v>
      </c>
      <c r="Q314" s="240" t="b">
        <f t="shared" si="8"/>
        <v>0</v>
      </c>
      <c r="R314" s="240" t="b">
        <f t="shared" si="8"/>
        <v>0</v>
      </c>
      <c r="T314" s="280"/>
      <c r="U314" s="280"/>
    </row>
    <row r="315" spans="5:21" s="238" customFormat="1">
      <c r="E315" s="279">
        <v>10</v>
      </c>
      <c r="F315" s="263">
        <v>526</v>
      </c>
      <c r="I315" s="238" t="str">
        <f>VLOOKUP(E315,'[3]1_プロファイルマスタ'!$H$3:$L$90,3,FALSE)</f>
        <v>L＆F管理者（リスク管理部以外）</v>
      </c>
      <c r="J315" s="238" t="str">
        <f>VLOOKUP(F315,'[3]10_実行権限マスタ'!$F$3:$H$219,3,FALSE)</f>
        <v>一括フィルタリング②</v>
      </c>
      <c r="K315" s="264" t="s">
        <v>208</v>
      </c>
      <c r="L315" s="265" t="s">
        <v>842</v>
      </c>
      <c r="M315" s="265" t="s">
        <v>206</v>
      </c>
      <c r="N315" s="265" t="str">
        <f t="shared" si="7"/>
        <v>10 , 526</v>
      </c>
      <c r="O315" s="266" t="s">
        <v>207</v>
      </c>
      <c r="Q315" s="240" t="b">
        <f t="shared" si="8"/>
        <v>0</v>
      </c>
      <c r="R315" s="240" t="b">
        <f t="shared" si="8"/>
        <v>0</v>
      </c>
      <c r="T315" s="280"/>
      <c r="U315" s="280"/>
    </row>
    <row r="316" spans="5:21" s="238" customFormat="1">
      <c r="E316" s="279">
        <v>10</v>
      </c>
      <c r="F316" s="263">
        <v>527</v>
      </c>
      <c r="I316" s="238" t="str">
        <f>VLOOKUP(E316,'[3]1_プロファイルマスタ'!$H$3:$L$90,3,FALSE)</f>
        <v>L＆F管理者（リスク管理部以外）</v>
      </c>
      <c r="J316" s="238" t="str">
        <f>VLOOKUP(F316,'[3]10_実行権限マスタ'!$F$3:$H$219,3,FALSE)</f>
        <v>一括フィルタリング③</v>
      </c>
      <c r="K316" s="264" t="s">
        <v>208</v>
      </c>
      <c r="L316" s="265" t="s">
        <v>842</v>
      </c>
      <c r="M316" s="265" t="s">
        <v>206</v>
      </c>
      <c r="N316" s="265" t="str">
        <f t="shared" si="7"/>
        <v>10 , 527</v>
      </c>
      <c r="O316" s="266" t="s">
        <v>207</v>
      </c>
      <c r="Q316" s="240" t="b">
        <f t="shared" si="8"/>
        <v>0</v>
      </c>
      <c r="R316" s="240" t="b">
        <f t="shared" si="8"/>
        <v>0</v>
      </c>
      <c r="T316" s="280"/>
      <c r="U316" s="280"/>
    </row>
    <row r="317" spans="5:21" s="238" customFormat="1">
      <c r="E317" s="279">
        <v>10</v>
      </c>
      <c r="F317" s="263">
        <v>528</v>
      </c>
      <c r="I317" s="238" t="str">
        <f>VLOOKUP(E317,'[3]1_プロファイルマスタ'!$H$3:$L$90,3,FALSE)</f>
        <v>L＆F管理者（リスク管理部以外）</v>
      </c>
      <c r="J317" s="238" t="str">
        <f>VLOOKUP(F317,'[3]10_実行権限マスタ'!$F$3:$H$219,3,FALSE)</f>
        <v>一括フィルタリング③</v>
      </c>
      <c r="K317" s="264" t="s">
        <v>208</v>
      </c>
      <c r="L317" s="265" t="s">
        <v>842</v>
      </c>
      <c r="M317" s="265" t="s">
        <v>206</v>
      </c>
      <c r="N317" s="265" t="str">
        <f t="shared" si="7"/>
        <v>10 , 528</v>
      </c>
      <c r="O317" s="266" t="s">
        <v>207</v>
      </c>
      <c r="Q317" s="240" t="b">
        <f t="shared" si="8"/>
        <v>0</v>
      </c>
      <c r="R317" s="240" t="b">
        <f t="shared" si="8"/>
        <v>0</v>
      </c>
      <c r="T317" s="280"/>
      <c r="U317" s="280"/>
    </row>
    <row r="318" spans="5:21" s="238" customFormat="1">
      <c r="E318" s="279">
        <v>10</v>
      </c>
      <c r="F318" s="263">
        <v>529</v>
      </c>
      <c r="I318" s="238" t="str">
        <f>VLOOKUP(E318,'[3]1_プロファイルマスタ'!$H$3:$L$90,3,FALSE)</f>
        <v>L＆F管理者（リスク管理部以外）</v>
      </c>
      <c r="J318" s="238" t="str">
        <f>VLOOKUP(F318,'[3]10_実行権限マスタ'!$F$3:$H$219,3,FALSE)</f>
        <v>一括フィルタリング③</v>
      </c>
      <c r="K318" s="264" t="s">
        <v>208</v>
      </c>
      <c r="L318" s="265" t="s">
        <v>842</v>
      </c>
      <c r="M318" s="265" t="s">
        <v>206</v>
      </c>
      <c r="N318" s="265" t="str">
        <f t="shared" si="7"/>
        <v>10 , 529</v>
      </c>
      <c r="O318" s="266" t="s">
        <v>207</v>
      </c>
      <c r="Q318" s="240" t="b">
        <f t="shared" si="8"/>
        <v>0</v>
      </c>
      <c r="R318" s="240" t="b">
        <f t="shared" si="8"/>
        <v>0</v>
      </c>
      <c r="T318" s="280"/>
      <c r="U318" s="280"/>
    </row>
    <row r="319" spans="5:21" s="238" customFormat="1">
      <c r="E319" s="279">
        <v>10</v>
      </c>
      <c r="F319" s="263">
        <v>530</v>
      </c>
      <c r="I319" s="238" t="str">
        <f>VLOOKUP(E319,'[3]1_プロファイルマスタ'!$H$3:$L$90,3,FALSE)</f>
        <v>L＆F管理者（リスク管理部以外）</v>
      </c>
      <c r="J319" s="238" t="str">
        <f>VLOOKUP(F319,'[3]10_実行権限マスタ'!$F$3:$H$219,3,FALSE)</f>
        <v>一括フィルタリング④</v>
      </c>
      <c r="K319" s="264" t="s">
        <v>208</v>
      </c>
      <c r="L319" s="265" t="s">
        <v>842</v>
      </c>
      <c r="M319" s="265" t="s">
        <v>206</v>
      </c>
      <c r="N319" s="265" t="str">
        <f t="shared" si="7"/>
        <v>10 , 530</v>
      </c>
      <c r="O319" s="266" t="s">
        <v>207</v>
      </c>
      <c r="Q319" s="240" t="b">
        <f t="shared" si="8"/>
        <v>0</v>
      </c>
      <c r="R319" s="240" t="b">
        <f t="shared" si="8"/>
        <v>0</v>
      </c>
      <c r="T319" s="280"/>
      <c r="U319" s="280"/>
    </row>
    <row r="320" spans="5:21" s="238" customFormat="1">
      <c r="E320" s="279">
        <v>10</v>
      </c>
      <c r="F320" s="263">
        <v>531</v>
      </c>
      <c r="I320" s="238" t="str">
        <f>VLOOKUP(E320,'[3]1_プロファイルマスタ'!$H$3:$L$90,3,FALSE)</f>
        <v>L＆F管理者（リスク管理部以外）</v>
      </c>
      <c r="J320" s="238" t="str">
        <f>VLOOKUP(F320,'[3]10_実行権限マスタ'!$F$3:$H$219,3,FALSE)</f>
        <v>一括フィルタリング④</v>
      </c>
      <c r="K320" s="264" t="s">
        <v>208</v>
      </c>
      <c r="L320" s="265" t="s">
        <v>842</v>
      </c>
      <c r="M320" s="265" t="s">
        <v>206</v>
      </c>
      <c r="N320" s="265" t="str">
        <f t="shared" si="7"/>
        <v>10 , 531</v>
      </c>
      <c r="O320" s="266" t="s">
        <v>207</v>
      </c>
      <c r="Q320" s="240" t="b">
        <f t="shared" si="8"/>
        <v>0</v>
      </c>
      <c r="R320" s="240" t="b">
        <f t="shared" si="8"/>
        <v>0</v>
      </c>
      <c r="T320" s="280"/>
      <c r="U320" s="280"/>
    </row>
    <row r="321" spans="5:21" s="238" customFormat="1">
      <c r="E321" s="279">
        <v>10</v>
      </c>
      <c r="F321" s="263">
        <v>532</v>
      </c>
      <c r="I321" s="238" t="str">
        <f>VLOOKUP(E321,'[3]1_プロファイルマスタ'!$H$3:$L$90,3,FALSE)</f>
        <v>L＆F管理者（リスク管理部以外）</v>
      </c>
      <c r="J321" s="238" t="str">
        <f>VLOOKUP(F321,'[3]10_実行権限マスタ'!$F$3:$H$219,3,FALSE)</f>
        <v>一括フィルタリング④</v>
      </c>
      <c r="K321" s="264" t="s">
        <v>208</v>
      </c>
      <c r="L321" s="265" t="s">
        <v>842</v>
      </c>
      <c r="M321" s="265" t="s">
        <v>206</v>
      </c>
      <c r="N321" s="265" t="str">
        <f t="shared" si="7"/>
        <v>10 , 532</v>
      </c>
      <c r="O321" s="266" t="s">
        <v>207</v>
      </c>
      <c r="Q321" s="240" t="b">
        <f t="shared" si="8"/>
        <v>0</v>
      </c>
      <c r="R321" s="240" t="b">
        <f t="shared" si="8"/>
        <v>0</v>
      </c>
      <c r="T321" s="280"/>
      <c r="U321" s="280"/>
    </row>
    <row r="322" spans="5:21" s="238" customFormat="1">
      <c r="E322" s="279">
        <v>10</v>
      </c>
      <c r="F322" s="263">
        <v>533</v>
      </c>
      <c r="I322" s="238" t="str">
        <f>VLOOKUP(E322,'[3]1_プロファイルマスタ'!$H$3:$L$90,3,FALSE)</f>
        <v>L＆F管理者（リスク管理部以外）</v>
      </c>
      <c r="J322" s="238" t="str">
        <f>VLOOKUP(F322,'[3]10_実行権限マスタ'!$F$3:$H$219,3,FALSE)</f>
        <v>一括フィルタリング⑤</v>
      </c>
      <c r="K322" s="264" t="s">
        <v>208</v>
      </c>
      <c r="L322" s="265" t="s">
        <v>842</v>
      </c>
      <c r="M322" s="265" t="s">
        <v>206</v>
      </c>
      <c r="N322" s="265" t="str">
        <f t="shared" si="7"/>
        <v>10 , 533</v>
      </c>
      <c r="O322" s="266" t="s">
        <v>207</v>
      </c>
      <c r="Q322" s="240" t="b">
        <f t="shared" si="8"/>
        <v>0</v>
      </c>
      <c r="R322" s="240" t="b">
        <f t="shared" si="8"/>
        <v>0</v>
      </c>
      <c r="T322" s="280"/>
      <c r="U322" s="280"/>
    </row>
    <row r="323" spans="5:21" s="238" customFormat="1">
      <c r="E323" s="279">
        <v>10</v>
      </c>
      <c r="F323" s="263">
        <v>534</v>
      </c>
      <c r="I323" s="238" t="str">
        <f>VLOOKUP(E323,'[3]1_プロファイルマスタ'!$H$3:$L$90,3,FALSE)</f>
        <v>L＆F管理者（リスク管理部以外）</v>
      </c>
      <c r="J323" s="238" t="str">
        <f>VLOOKUP(F323,'[3]10_実行権限マスタ'!$F$3:$H$219,3,FALSE)</f>
        <v>一括フィルタリング⑤</v>
      </c>
      <c r="K323" s="264" t="s">
        <v>208</v>
      </c>
      <c r="L323" s="265" t="s">
        <v>842</v>
      </c>
      <c r="M323" s="265" t="s">
        <v>206</v>
      </c>
      <c r="N323" s="265" t="str">
        <f t="shared" si="7"/>
        <v>10 , 534</v>
      </c>
      <c r="O323" s="266" t="s">
        <v>207</v>
      </c>
      <c r="Q323" s="240" t="b">
        <f t="shared" si="8"/>
        <v>0</v>
      </c>
      <c r="R323" s="240" t="b">
        <f t="shared" si="8"/>
        <v>0</v>
      </c>
      <c r="T323" s="280"/>
      <c r="U323" s="280"/>
    </row>
    <row r="324" spans="5:21" s="238" customFormat="1">
      <c r="E324" s="279">
        <v>10</v>
      </c>
      <c r="F324" s="263">
        <v>535</v>
      </c>
      <c r="I324" s="238" t="str">
        <f>VLOOKUP(E324,'[3]1_プロファイルマスタ'!$H$3:$L$90,3,FALSE)</f>
        <v>L＆F管理者（リスク管理部以外）</v>
      </c>
      <c r="J324" s="238" t="str">
        <f>VLOOKUP(F324,'[3]10_実行権限マスタ'!$F$3:$H$219,3,FALSE)</f>
        <v>一括フィルタリング⑤</v>
      </c>
      <c r="K324" s="264" t="s">
        <v>208</v>
      </c>
      <c r="L324" s="265" t="s">
        <v>842</v>
      </c>
      <c r="M324" s="265" t="s">
        <v>206</v>
      </c>
      <c r="N324" s="265" t="str">
        <f t="shared" si="7"/>
        <v>10 , 535</v>
      </c>
      <c r="O324" s="266" t="s">
        <v>207</v>
      </c>
      <c r="Q324" s="240" t="b">
        <f t="shared" si="8"/>
        <v>0</v>
      </c>
      <c r="R324" s="240" t="b">
        <f t="shared" si="8"/>
        <v>0</v>
      </c>
      <c r="T324" s="280"/>
      <c r="U324" s="280"/>
    </row>
    <row r="325" spans="5:21" s="238" customFormat="1">
      <c r="E325" s="279">
        <v>10</v>
      </c>
      <c r="F325" s="263">
        <v>536</v>
      </c>
      <c r="I325" s="238" t="str">
        <f>VLOOKUP(E325,'[3]1_プロファイルマスタ'!$H$3:$L$90,3,FALSE)</f>
        <v>L＆F管理者（リスク管理部以外）</v>
      </c>
      <c r="J325" s="238" t="str">
        <f>VLOOKUP(F325,'[3]10_実行権限マスタ'!$F$3:$H$219,3,FALSE)</f>
        <v>一括フィルタリング⑥</v>
      </c>
      <c r="K325" s="264" t="s">
        <v>208</v>
      </c>
      <c r="L325" s="265" t="s">
        <v>842</v>
      </c>
      <c r="M325" s="265" t="s">
        <v>206</v>
      </c>
      <c r="N325" s="265" t="str">
        <f t="shared" si="7"/>
        <v>10 , 536</v>
      </c>
      <c r="O325" s="266" t="s">
        <v>207</v>
      </c>
      <c r="Q325" s="240" t="b">
        <f t="shared" si="8"/>
        <v>0</v>
      </c>
      <c r="R325" s="240" t="b">
        <f t="shared" si="8"/>
        <v>0</v>
      </c>
      <c r="T325" s="280"/>
      <c r="U325" s="280"/>
    </row>
    <row r="326" spans="5:21" s="238" customFormat="1">
      <c r="E326" s="279">
        <v>10</v>
      </c>
      <c r="F326" s="263">
        <v>537</v>
      </c>
      <c r="I326" s="238" t="str">
        <f>VLOOKUP(E326,'[3]1_プロファイルマスタ'!$H$3:$L$90,3,FALSE)</f>
        <v>L＆F管理者（リスク管理部以外）</v>
      </c>
      <c r="J326" s="238" t="str">
        <f>VLOOKUP(F326,'[3]10_実行権限マスタ'!$F$3:$H$219,3,FALSE)</f>
        <v>一括フィルタリング⑥</v>
      </c>
      <c r="K326" s="264" t="s">
        <v>208</v>
      </c>
      <c r="L326" s="265" t="s">
        <v>842</v>
      </c>
      <c r="M326" s="265" t="s">
        <v>206</v>
      </c>
      <c r="N326" s="265" t="str">
        <f t="shared" si="7"/>
        <v>10 , 537</v>
      </c>
      <c r="O326" s="266" t="s">
        <v>207</v>
      </c>
      <c r="Q326" s="240" t="b">
        <f t="shared" si="8"/>
        <v>0</v>
      </c>
      <c r="R326" s="240" t="b">
        <f t="shared" ref="R326:R361" si="9">IF(F326="","",EXACT(F326,U326))</f>
        <v>0</v>
      </c>
      <c r="T326" s="280"/>
      <c r="U326" s="280"/>
    </row>
    <row r="327" spans="5:21" s="238" customFormat="1">
      <c r="E327" s="279">
        <v>10</v>
      </c>
      <c r="F327" s="235">
        <v>538</v>
      </c>
      <c r="I327" s="238" t="str">
        <f>VLOOKUP(E327,'[3]1_プロファイルマスタ'!$H$3:$L$90,3,FALSE)</f>
        <v>L＆F管理者（リスク管理部以外）</v>
      </c>
      <c r="J327" s="238" t="str">
        <f>VLOOKUP(F327,'[3]10_実行権限マスタ'!$F$3:$H$219,3,FALSE)</f>
        <v>一括フィルタリング⑥</v>
      </c>
      <c r="K327" s="264" t="s">
        <v>208</v>
      </c>
      <c r="L327" s="265" t="s">
        <v>842</v>
      </c>
      <c r="M327" s="265" t="s">
        <v>206</v>
      </c>
      <c r="N327" s="265" t="str">
        <f t="shared" si="7"/>
        <v>10 , 538</v>
      </c>
      <c r="O327" s="266" t="s">
        <v>207</v>
      </c>
      <c r="Q327" s="240" t="b">
        <f t="shared" ref="Q327:Q361" si="10">IF(E327="","",EXACT(E327,T327))</f>
        <v>0</v>
      </c>
      <c r="R327" s="240" t="b">
        <f t="shared" si="9"/>
        <v>0</v>
      </c>
      <c r="T327" s="280"/>
      <c r="U327" s="280"/>
    </row>
    <row r="328" spans="5:21" s="238" customFormat="1">
      <c r="E328" s="279">
        <v>10</v>
      </c>
      <c r="F328" s="263">
        <v>539</v>
      </c>
      <c r="I328" s="238" t="str">
        <f>VLOOKUP(E328,'[3]1_プロファイルマスタ'!$H$3:$L$90,3,FALSE)</f>
        <v>L＆F管理者（リスク管理部以外）</v>
      </c>
      <c r="J328" s="238" t="str">
        <f>VLOOKUP(F328,'[3]10_実行権限マスタ'!$F$3:$H$219,3,FALSE)</f>
        <v>一括フィルタリング⑦</v>
      </c>
      <c r="K328" s="264" t="s">
        <v>208</v>
      </c>
      <c r="L328" s="265" t="s">
        <v>842</v>
      </c>
      <c r="M328" s="265" t="s">
        <v>206</v>
      </c>
      <c r="N328" s="265" t="str">
        <f t="shared" si="7"/>
        <v>10 , 539</v>
      </c>
      <c r="O328" s="266" t="s">
        <v>207</v>
      </c>
      <c r="Q328" s="240" t="b">
        <f t="shared" si="10"/>
        <v>0</v>
      </c>
      <c r="R328" s="240" t="b">
        <f t="shared" si="9"/>
        <v>0</v>
      </c>
      <c r="T328" s="280"/>
      <c r="U328" s="280"/>
    </row>
    <row r="329" spans="5:21" s="238" customFormat="1">
      <c r="E329" s="279">
        <v>10</v>
      </c>
      <c r="F329" s="263">
        <v>540</v>
      </c>
      <c r="I329" s="238" t="str">
        <f>VLOOKUP(E329,'[3]1_プロファイルマスタ'!$H$3:$L$90,3,FALSE)</f>
        <v>L＆F管理者（リスク管理部以外）</v>
      </c>
      <c r="J329" s="238" t="str">
        <f>VLOOKUP(F329,'[3]10_実行権限マスタ'!$F$3:$H$219,3,FALSE)</f>
        <v>一括フィルタリング⑦</v>
      </c>
      <c r="K329" s="264" t="s">
        <v>208</v>
      </c>
      <c r="L329" s="265" t="s">
        <v>842</v>
      </c>
      <c r="M329" s="265" t="s">
        <v>206</v>
      </c>
      <c r="N329" s="265" t="str">
        <f t="shared" si="7"/>
        <v>10 , 540</v>
      </c>
      <c r="O329" s="266" t="s">
        <v>207</v>
      </c>
      <c r="Q329" s="240" t="b">
        <f t="shared" si="10"/>
        <v>0</v>
      </c>
      <c r="R329" s="240" t="b">
        <f t="shared" si="9"/>
        <v>0</v>
      </c>
      <c r="T329" s="280"/>
      <c r="U329" s="280"/>
    </row>
    <row r="330" spans="5:21" s="238" customFormat="1">
      <c r="E330" s="279">
        <v>10</v>
      </c>
      <c r="F330" s="263">
        <v>541</v>
      </c>
      <c r="I330" s="238" t="str">
        <f>VLOOKUP(E330,'[3]1_プロファイルマスタ'!$H$3:$L$90,3,FALSE)</f>
        <v>L＆F管理者（リスク管理部以外）</v>
      </c>
      <c r="J330" s="238" t="str">
        <f>VLOOKUP(F330,'[3]10_実行権限マスタ'!$F$3:$H$219,3,FALSE)</f>
        <v>一括フィルタリング⑦</v>
      </c>
      <c r="K330" s="264" t="s">
        <v>208</v>
      </c>
      <c r="L330" s="265" t="s">
        <v>842</v>
      </c>
      <c r="M330" s="265" t="s">
        <v>206</v>
      </c>
      <c r="N330" s="265" t="str">
        <f t="shared" si="7"/>
        <v>10 , 541</v>
      </c>
      <c r="O330" s="266" t="s">
        <v>207</v>
      </c>
      <c r="Q330" s="240" t="b">
        <f t="shared" si="10"/>
        <v>0</v>
      </c>
      <c r="R330" s="240" t="b">
        <f t="shared" si="9"/>
        <v>0</v>
      </c>
      <c r="T330" s="280"/>
      <c r="U330" s="280"/>
    </row>
    <row r="331" spans="5:21" s="238" customFormat="1">
      <c r="E331" s="279">
        <v>10</v>
      </c>
      <c r="F331" s="263">
        <v>542</v>
      </c>
      <c r="I331" s="238" t="str">
        <f>VLOOKUP(E331,'[3]1_プロファイルマスタ'!$H$3:$L$90,3,FALSE)</f>
        <v>L＆F管理者（リスク管理部以外）</v>
      </c>
      <c r="J331" s="238" t="str">
        <f>VLOOKUP(F331,'[3]10_実行権限マスタ'!$F$3:$H$219,3,FALSE)</f>
        <v>一括フィルタリング⑧</v>
      </c>
      <c r="K331" s="264" t="s">
        <v>208</v>
      </c>
      <c r="L331" s="265" t="s">
        <v>842</v>
      </c>
      <c r="M331" s="265" t="s">
        <v>206</v>
      </c>
      <c r="N331" s="265" t="str">
        <f t="shared" si="7"/>
        <v>10 , 542</v>
      </c>
      <c r="O331" s="266" t="s">
        <v>207</v>
      </c>
      <c r="Q331" s="240" t="b">
        <f t="shared" si="10"/>
        <v>0</v>
      </c>
      <c r="R331" s="240" t="b">
        <f t="shared" si="9"/>
        <v>0</v>
      </c>
      <c r="T331" s="280"/>
      <c r="U331" s="280"/>
    </row>
    <row r="332" spans="5:21" s="238" customFormat="1">
      <c r="E332" s="279">
        <v>10</v>
      </c>
      <c r="F332" s="263">
        <v>543</v>
      </c>
      <c r="I332" s="238" t="str">
        <f>VLOOKUP(E332,'[3]1_プロファイルマスタ'!$H$3:$L$90,3,FALSE)</f>
        <v>L＆F管理者（リスク管理部以外）</v>
      </c>
      <c r="J332" s="238" t="str">
        <f>VLOOKUP(F332,'[3]10_実行権限マスタ'!$F$3:$H$219,3,FALSE)</f>
        <v>一括フィルタリング⑧</v>
      </c>
      <c r="K332" s="264" t="s">
        <v>208</v>
      </c>
      <c r="L332" s="265" t="s">
        <v>842</v>
      </c>
      <c r="M332" s="265" t="s">
        <v>206</v>
      </c>
      <c r="N332" s="265" t="str">
        <f t="shared" si="7"/>
        <v>10 , 543</v>
      </c>
      <c r="O332" s="266" t="s">
        <v>207</v>
      </c>
      <c r="Q332" s="240" t="b">
        <f t="shared" si="10"/>
        <v>0</v>
      </c>
      <c r="R332" s="240" t="b">
        <f t="shared" si="9"/>
        <v>0</v>
      </c>
      <c r="T332" s="280"/>
      <c r="U332" s="280"/>
    </row>
    <row r="333" spans="5:21" s="238" customFormat="1">
      <c r="E333" s="279">
        <v>10</v>
      </c>
      <c r="F333" s="263">
        <v>544</v>
      </c>
      <c r="I333" s="238" t="str">
        <f>VLOOKUP(E333,'[3]1_プロファイルマスタ'!$H$3:$L$90,3,FALSE)</f>
        <v>L＆F管理者（リスク管理部以外）</v>
      </c>
      <c r="J333" s="238" t="str">
        <f>VLOOKUP(F333,'[3]10_実行権限マスタ'!$F$3:$H$219,3,FALSE)</f>
        <v>一括フィルタリング⑧</v>
      </c>
      <c r="K333" s="264" t="s">
        <v>208</v>
      </c>
      <c r="L333" s="265" t="s">
        <v>842</v>
      </c>
      <c r="M333" s="265" t="s">
        <v>206</v>
      </c>
      <c r="N333" s="265" t="str">
        <f t="shared" si="7"/>
        <v>10 , 544</v>
      </c>
      <c r="O333" s="266" t="s">
        <v>207</v>
      </c>
      <c r="Q333" s="240" t="b">
        <f t="shared" si="10"/>
        <v>0</v>
      </c>
      <c r="R333" s="240" t="b">
        <f t="shared" si="9"/>
        <v>0</v>
      </c>
      <c r="T333" s="280"/>
      <c r="U333" s="280"/>
    </row>
    <row r="334" spans="5:21" s="238" customFormat="1">
      <c r="E334" s="279">
        <v>10</v>
      </c>
      <c r="F334" s="263">
        <v>545</v>
      </c>
      <c r="I334" s="238" t="str">
        <f>VLOOKUP(E334,'[3]1_プロファイルマスタ'!$H$3:$L$90,3,FALSE)</f>
        <v>L＆F管理者（リスク管理部以外）</v>
      </c>
      <c r="J334" s="238" t="str">
        <f>VLOOKUP(F334,'[3]10_実行権限マスタ'!$F$3:$H$219,3,FALSE)</f>
        <v>一括フィルタリング⑨</v>
      </c>
      <c r="K334" s="264" t="s">
        <v>208</v>
      </c>
      <c r="L334" s="265" t="s">
        <v>842</v>
      </c>
      <c r="M334" s="265" t="s">
        <v>206</v>
      </c>
      <c r="N334" s="265" t="str">
        <f t="shared" si="7"/>
        <v>10 , 545</v>
      </c>
      <c r="O334" s="266" t="s">
        <v>207</v>
      </c>
      <c r="Q334" s="240" t="b">
        <f t="shared" si="10"/>
        <v>0</v>
      </c>
      <c r="R334" s="240" t="b">
        <f t="shared" si="9"/>
        <v>0</v>
      </c>
      <c r="T334" s="280"/>
      <c r="U334" s="280"/>
    </row>
    <row r="335" spans="5:21" s="238" customFormat="1">
      <c r="E335" s="279">
        <v>10</v>
      </c>
      <c r="F335" s="263">
        <v>546</v>
      </c>
      <c r="I335" s="238" t="str">
        <f>VLOOKUP(E335,'[3]1_プロファイルマスタ'!$H$3:$L$90,3,FALSE)</f>
        <v>L＆F管理者（リスク管理部以外）</v>
      </c>
      <c r="J335" s="238" t="str">
        <f>VLOOKUP(F335,'[3]10_実行権限マスタ'!$F$3:$H$219,3,FALSE)</f>
        <v>一括フィルタリング⑨</v>
      </c>
      <c r="K335" s="264" t="s">
        <v>208</v>
      </c>
      <c r="L335" s="265" t="s">
        <v>842</v>
      </c>
      <c r="M335" s="265" t="s">
        <v>206</v>
      </c>
      <c r="N335" s="265" t="str">
        <f t="shared" si="7"/>
        <v>10 , 546</v>
      </c>
      <c r="O335" s="266" t="s">
        <v>207</v>
      </c>
      <c r="Q335" s="240" t="b">
        <f t="shared" si="10"/>
        <v>0</v>
      </c>
      <c r="R335" s="240" t="b">
        <f t="shared" si="9"/>
        <v>0</v>
      </c>
      <c r="T335" s="280"/>
      <c r="U335" s="280"/>
    </row>
    <row r="336" spans="5:21" s="238" customFormat="1">
      <c r="E336" s="279">
        <v>10</v>
      </c>
      <c r="F336" s="263">
        <v>547</v>
      </c>
      <c r="I336" s="238" t="str">
        <f>VLOOKUP(E336,'[3]1_プロファイルマスタ'!$H$3:$L$90,3,FALSE)</f>
        <v>L＆F管理者（リスク管理部以外）</v>
      </c>
      <c r="J336" s="238" t="str">
        <f>VLOOKUP(F336,'[3]10_実行権限マスタ'!$F$3:$H$219,3,FALSE)</f>
        <v>一括フィルタリング⑨</v>
      </c>
      <c r="K336" s="264" t="s">
        <v>208</v>
      </c>
      <c r="L336" s="265" t="s">
        <v>842</v>
      </c>
      <c r="M336" s="265" t="s">
        <v>206</v>
      </c>
      <c r="N336" s="265" t="str">
        <f t="shared" si="7"/>
        <v>10 , 547</v>
      </c>
      <c r="O336" s="266" t="s">
        <v>207</v>
      </c>
      <c r="Q336" s="240" t="b">
        <f t="shared" si="10"/>
        <v>0</v>
      </c>
      <c r="R336" s="240" t="b">
        <f t="shared" si="9"/>
        <v>0</v>
      </c>
      <c r="T336" s="280"/>
      <c r="U336" s="280"/>
    </row>
    <row r="337" spans="5:21" s="238" customFormat="1">
      <c r="E337" s="279">
        <v>10</v>
      </c>
      <c r="F337" s="263">
        <v>548</v>
      </c>
      <c r="I337" s="238" t="str">
        <f>VLOOKUP(E337,'[3]1_プロファイルマスタ'!$H$3:$L$90,3,FALSE)</f>
        <v>L＆F管理者（リスク管理部以外）</v>
      </c>
      <c r="J337" s="238" t="str">
        <f>VLOOKUP(F337,'[3]10_実行権限マスタ'!$F$3:$H$219,3,FALSE)</f>
        <v>一括フィルタリング⑩</v>
      </c>
      <c r="K337" s="264" t="s">
        <v>208</v>
      </c>
      <c r="L337" s="265" t="s">
        <v>842</v>
      </c>
      <c r="M337" s="265" t="s">
        <v>206</v>
      </c>
      <c r="N337" s="265" t="str">
        <f t="shared" si="7"/>
        <v>10 , 548</v>
      </c>
      <c r="O337" s="266" t="s">
        <v>207</v>
      </c>
      <c r="Q337" s="240" t="b">
        <f t="shared" si="10"/>
        <v>0</v>
      </c>
      <c r="R337" s="240" t="b">
        <f t="shared" si="9"/>
        <v>0</v>
      </c>
      <c r="T337" s="280"/>
      <c r="U337" s="280"/>
    </row>
    <row r="338" spans="5:21" s="238" customFormat="1">
      <c r="E338" s="279">
        <v>10</v>
      </c>
      <c r="F338" s="263">
        <v>549</v>
      </c>
      <c r="I338" s="238" t="str">
        <f>VLOOKUP(E338,'[3]1_プロファイルマスタ'!$H$3:$L$90,3,FALSE)</f>
        <v>L＆F管理者（リスク管理部以外）</v>
      </c>
      <c r="J338" s="238" t="str">
        <f>VLOOKUP(F338,'[3]10_実行権限マスタ'!$F$3:$H$219,3,FALSE)</f>
        <v>一括フィルタリング⑩</v>
      </c>
      <c r="K338" s="264" t="s">
        <v>208</v>
      </c>
      <c r="L338" s="265" t="s">
        <v>842</v>
      </c>
      <c r="M338" s="265" t="s">
        <v>206</v>
      </c>
      <c r="N338" s="265" t="str">
        <f t="shared" si="7"/>
        <v>10 , 549</v>
      </c>
      <c r="O338" s="266" t="s">
        <v>207</v>
      </c>
      <c r="Q338" s="240" t="b">
        <f t="shared" si="10"/>
        <v>0</v>
      </c>
      <c r="R338" s="240" t="b">
        <f t="shared" si="9"/>
        <v>0</v>
      </c>
      <c r="T338" s="280"/>
      <c r="U338" s="280"/>
    </row>
    <row r="339" spans="5:21" s="238" customFormat="1">
      <c r="E339" s="279">
        <v>10</v>
      </c>
      <c r="F339" s="263">
        <v>550</v>
      </c>
      <c r="I339" s="238" t="str">
        <f>VLOOKUP(E339,'[3]1_プロファイルマスタ'!$H$3:$L$90,3,FALSE)</f>
        <v>L＆F管理者（リスク管理部以外）</v>
      </c>
      <c r="J339" s="238" t="str">
        <f>VLOOKUP(F339,'[3]10_実行権限マスタ'!$F$3:$H$219,3,FALSE)</f>
        <v>一括フィルタリング⑩</v>
      </c>
      <c r="K339" s="264" t="s">
        <v>208</v>
      </c>
      <c r="L339" s="265" t="s">
        <v>842</v>
      </c>
      <c r="M339" s="265" t="s">
        <v>206</v>
      </c>
      <c r="N339" s="265" t="str">
        <f t="shared" si="7"/>
        <v>10 , 550</v>
      </c>
      <c r="O339" s="266" t="s">
        <v>207</v>
      </c>
      <c r="Q339" s="240" t="b">
        <f t="shared" si="10"/>
        <v>0</v>
      </c>
      <c r="R339" s="240" t="b">
        <f t="shared" si="9"/>
        <v>0</v>
      </c>
      <c r="T339" s="280"/>
      <c r="U339" s="280"/>
    </row>
    <row r="340" spans="5:21" s="238" customFormat="1">
      <c r="E340" s="279">
        <v>10</v>
      </c>
      <c r="F340" s="263">
        <v>551</v>
      </c>
      <c r="I340" s="238" t="str">
        <f>VLOOKUP(E340,'[3]1_プロファイルマスタ'!$H$3:$L$90,3,FALSE)</f>
        <v>L＆F管理者（リスク管理部以外）</v>
      </c>
      <c r="J340" s="238" t="str">
        <f>VLOOKUP(F340,'[3]10_実行権限マスタ'!$F$3:$H$219,3,FALSE)</f>
        <v>LF・LOANS＋</v>
      </c>
      <c r="K340" s="264" t="s">
        <v>208</v>
      </c>
      <c r="L340" s="265" t="s">
        <v>842</v>
      </c>
      <c r="M340" s="265" t="s">
        <v>206</v>
      </c>
      <c r="N340" s="265" t="str">
        <f t="shared" si="7"/>
        <v>10 , 551</v>
      </c>
      <c r="O340" s="266" t="s">
        <v>207</v>
      </c>
      <c r="Q340" s="240" t="b">
        <f t="shared" si="10"/>
        <v>0</v>
      </c>
      <c r="R340" s="240" t="b">
        <f t="shared" si="9"/>
        <v>0</v>
      </c>
      <c r="T340" s="280"/>
      <c r="U340" s="280"/>
    </row>
    <row r="341" spans="5:21" s="238" customFormat="1">
      <c r="E341" s="279">
        <v>10</v>
      </c>
      <c r="F341" s="263">
        <v>552</v>
      </c>
      <c r="I341" s="238" t="str">
        <f>VLOOKUP(E341,'[3]1_プロファイルマスタ'!$H$3:$L$90,3,FALSE)</f>
        <v>L＆F管理者（リスク管理部以外）</v>
      </c>
      <c r="J341" s="238" t="str">
        <f>VLOOKUP(F341,'[3]10_実行権限マスタ'!$F$3:$H$219,3,FALSE)</f>
        <v>LF・LOANS＋</v>
      </c>
      <c r="K341" s="264" t="s">
        <v>208</v>
      </c>
      <c r="L341" s="265" t="s">
        <v>842</v>
      </c>
      <c r="M341" s="265" t="s">
        <v>206</v>
      </c>
      <c r="N341" s="265" t="str">
        <f t="shared" si="7"/>
        <v>10 , 552</v>
      </c>
      <c r="O341" s="266" t="s">
        <v>207</v>
      </c>
      <c r="Q341" s="240" t="b">
        <f t="shared" si="10"/>
        <v>0</v>
      </c>
      <c r="R341" s="240" t="b">
        <f t="shared" si="9"/>
        <v>0</v>
      </c>
      <c r="T341" s="280"/>
      <c r="U341" s="280"/>
    </row>
    <row r="342" spans="5:21" s="238" customFormat="1">
      <c r="E342" s="279">
        <v>10</v>
      </c>
      <c r="F342" s="263">
        <v>553</v>
      </c>
      <c r="I342" s="238" t="str">
        <f>VLOOKUP(E342,'[3]1_プロファイルマスタ'!$H$3:$L$90,3,FALSE)</f>
        <v>L＆F管理者（リスク管理部以外）</v>
      </c>
      <c r="J342" s="238" t="str">
        <f>VLOOKUP(F342,'[3]10_実行権限マスタ'!$F$3:$H$219,3,FALSE)</f>
        <v>LF・LOANS＋</v>
      </c>
      <c r="K342" s="264" t="s">
        <v>208</v>
      </c>
      <c r="L342" s="265" t="s">
        <v>842</v>
      </c>
      <c r="M342" s="265" t="s">
        <v>206</v>
      </c>
      <c r="N342" s="265" t="str">
        <f t="shared" si="7"/>
        <v>10 , 553</v>
      </c>
      <c r="O342" s="266" t="s">
        <v>207</v>
      </c>
      <c r="Q342" s="240" t="b">
        <f t="shared" si="10"/>
        <v>0</v>
      </c>
      <c r="R342" s="240" t="b">
        <f t="shared" si="9"/>
        <v>0</v>
      </c>
      <c r="T342" s="280"/>
      <c r="U342" s="280"/>
    </row>
    <row r="343" spans="5:21" s="238" customFormat="1">
      <c r="E343" s="279">
        <v>10</v>
      </c>
      <c r="F343" s="263">
        <v>554</v>
      </c>
      <c r="I343" s="238" t="str">
        <f>VLOOKUP(E343,'[3]1_プロファイルマスタ'!$H$3:$L$90,3,FALSE)</f>
        <v>L＆F管理者（リスク管理部以外）</v>
      </c>
      <c r="J343" s="238" t="str">
        <f>VLOOKUP(F343,'[3]10_実行権限マスタ'!$F$3:$H$219,3,FALSE)</f>
        <v>LF・OLION</v>
      </c>
      <c r="K343" s="264" t="s">
        <v>208</v>
      </c>
      <c r="L343" s="265" t="s">
        <v>842</v>
      </c>
      <c r="M343" s="265" t="s">
        <v>206</v>
      </c>
      <c r="N343" s="265" t="str">
        <f t="shared" si="7"/>
        <v>10 , 554</v>
      </c>
      <c r="O343" s="266" t="s">
        <v>207</v>
      </c>
      <c r="Q343" s="240" t="b">
        <f t="shared" si="10"/>
        <v>0</v>
      </c>
      <c r="R343" s="240" t="b">
        <f t="shared" si="9"/>
        <v>0</v>
      </c>
      <c r="T343" s="280"/>
      <c r="U343" s="280"/>
    </row>
    <row r="344" spans="5:21" s="238" customFormat="1">
      <c r="E344" s="279">
        <v>10</v>
      </c>
      <c r="F344" s="263">
        <v>555</v>
      </c>
      <c r="I344" s="238" t="str">
        <f>VLOOKUP(E344,'[3]1_プロファイルマスタ'!$H$3:$L$90,3,FALSE)</f>
        <v>L＆F管理者（リスク管理部以外）</v>
      </c>
      <c r="J344" s="238" t="str">
        <f>VLOOKUP(F344,'[3]10_実行権限マスタ'!$F$3:$H$219,3,FALSE)</f>
        <v>LF・OLION</v>
      </c>
      <c r="K344" s="264" t="s">
        <v>208</v>
      </c>
      <c r="L344" s="265" t="s">
        <v>842</v>
      </c>
      <c r="M344" s="265" t="s">
        <v>206</v>
      </c>
      <c r="N344" s="265" t="str">
        <f t="shared" si="7"/>
        <v>10 , 555</v>
      </c>
      <c r="O344" s="266" t="s">
        <v>207</v>
      </c>
      <c r="Q344" s="240" t="b">
        <f t="shared" si="10"/>
        <v>0</v>
      </c>
      <c r="R344" s="240" t="b">
        <f t="shared" si="9"/>
        <v>0</v>
      </c>
      <c r="T344" s="280"/>
      <c r="U344" s="280"/>
    </row>
    <row r="345" spans="5:21" s="238" customFormat="1">
      <c r="E345" s="279">
        <v>10</v>
      </c>
      <c r="F345" s="263">
        <v>556</v>
      </c>
      <c r="I345" s="238" t="str">
        <f>VLOOKUP(E345,'[3]1_プロファイルマスタ'!$H$3:$L$90,3,FALSE)</f>
        <v>L＆F管理者（リスク管理部以外）</v>
      </c>
      <c r="J345" s="238" t="str">
        <f>VLOOKUP(F345,'[3]10_実行権限マスタ'!$F$3:$H$219,3,FALSE)</f>
        <v>LF・OLION</v>
      </c>
      <c r="K345" s="264" t="s">
        <v>208</v>
      </c>
      <c r="L345" s="265" t="s">
        <v>842</v>
      </c>
      <c r="M345" s="265" t="s">
        <v>206</v>
      </c>
      <c r="N345" s="265" t="str">
        <f t="shared" si="7"/>
        <v>10 , 556</v>
      </c>
      <c r="O345" s="266" t="s">
        <v>207</v>
      </c>
      <c r="Q345" s="240" t="b">
        <f t="shared" si="10"/>
        <v>0</v>
      </c>
      <c r="R345" s="240" t="b">
        <f t="shared" si="9"/>
        <v>0</v>
      </c>
      <c r="T345" s="280"/>
      <c r="U345" s="280"/>
    </row>
    <row r="346" spans="5:21" s="238" customFormat="1">
      <c r="E346" s="279">
        <v>10</v>
      </c>
      <c r="F346" s="263">
        <v>557</v>
      </c>
      <c r="I346" s="238" t="str">
        <f>VLOOKUP(E346,'[3]1_プロファイルマスタ'!$H$3:$L$90,3,FALSE)</f>
        <v>L＆F管理者（リスク管理部以外）</v>
      </c>
      <c r="J346" s="238" t="str">
        <f>VLOOKUP(F346,'[3]10_実行権限マスタ'!$F$3:$H$219,3,FALSE)</f>
        <v>LF・NEON</v>
      </c>
      <c r="K346" s="264" t="s">
        <v>208</v>
      </c>
      <c r="L346" s="265" t="s">
        <v>842</v>
      </c>
      <c r="M346" s="265" t="s">
        <v>206</v>
      </c>
      <c r="N346" s="265" t="str">
        <f t="shared" si="7"/>
        <v>10 , 557</v>
      </c>
      <c r="O346" s="266" t="s">
        <v>207</v>
      </c>
      <c r="Q346" s="240" t="b">
        <f t="shared" si="10"/>
        <v>0</v>
      </c>
      <c r="R346" s="240" t="b">
        <f t="shared" si="9"/>
        <v>0</v>
      </c>
      <c r="T346" s="280"/>
      <c r="U346" s="280"/>
    </row>
    <row r="347" spans="5:21" s="238" customFormat="1">
      <c r="E347" s="279">
        <v>10</v>
      </c>
      <c r="F347" s="263">
        <v>558</v>
      </c>
      <c r="I347" s="238" t="str">
        <f>VLOOKUP(E347,'[3]1_プロファイルマスタ'!$H$3:$L$90,3,FALSE)</f>
        <v>L＆F管理者（リスク管理部以外）</v>
      </c>
      <c r="J347" s="238" t="str">
        <f>VLOOKUP(F347,'[3]10_実行権限マスタ'!$F$3:$H$219,3,FALSE)</f>
        <v>LF・NEON</v>
      </c>
      <c r="K347" s="264" t="s">
        <v>208</v>
      </c>
      <c r="L347" s="265" t="s">
        <v>842</v>
      </c>
      <c r="M347" s="265" t="s">
        <v>206</v>
      </c>
      <c r="N347" s="265" t="str">
        <f t="shared" si="7"/>
        <v>10 , 558</v>
      </c>
      <c r="O347" s="266" t="s">
        <v>207</v>
      </c>
      <c r="Q347" s="240" t="b">
        <f t="shared" si="10"/>
        <v>0</v>
      </c>
      <c r="R347" s="240" t="b">
        <f t="shared" si="9"/>
        <v>0</v>
      </c>
      <c r="T347" s="280"/>
      <c r="U347" s="280"/>
    </row>
    <row r="348" spans="5:21" s="238" customFormat="1">
      <c r="E348" s="279">
        <v>10</v>
      </c>
      <c r="F348" s="263">
        <v>559</v>
      </c>
      <c r="I348" s="238" t="str">
        <f>VLOOKUP(E348,'[3]1_プロファイルマスタ'!$H$3:$L$90,3,FALSE)</f>
        <v>L＆F管理者（リスク管理部以外）</v>
      </c>
      <c r="J348" s="238" t="str">
        <f>VLOOKUP(F348,'[3]10_実行権限マスタ'!$F$3:$H$219,3,FALSE)</f>
        <v>LF・NEON</v>
      </c>
      <c r="K348" s="264" t="s">
        <v>208</v>
      </c>
      <c r="L348" s="265" t="s">
        <v>842</v>
      </c>
      <c r="M348" s="265" t="s">
        <v>206</v>
      </c>
      <c r="N348" s="265" t="str">
        <f t="shared" si="7"/>
        <v>10 , 559</v>
      </c>
      <c r="O348" s="266" t="s">
        <v>207</v>
      </c>
      <c r="Q348" s="240" t="b">
        <f t="shared" si="10"/>
        <v>0</v>
      </c>
      <c r="R348" s="240" t="b">
        <f t="shared" si="9"/>
        <v>0</v>
      </c>
      <c r="T348" s="280"/>
      <c r="U348" s="280"/>
    </row>
    <row r="349" spans="5:21" s="238" customFormat="1">
      <c r="E349" s="279">
        <v>10</v>
      </c>
      <c r="F349" s="263">
        <v>560</v>
      </c>
      <c r="I349" s="238" t="str">
        <f>VLOOKUP(E349,'[3]1_プロファイルマスタ'!$H$3:$L$90,3,FALSE)</f>
        <v>L＆F管理者（リスク管理部以外）</v>
      </c>
      <c r="J349" s="238" t="str">
        <f>VLOOKUP(F349,'[3]10_実行権限マスタ'!$F$3:$H$219,3,FALSE)</f>
        <v>LF・融資先以外</v>
      </c>
      <c r="K349" s="264" t="s">
        <v>208</v>
      </c>
      <c r="L349" s="265" t="s">
        <v>842</v>
      </c>
      <c r="M349" s="265" t="s">
        <v>206</v>
      </c>
      <c r="N349" s="265" t="str">
        <f t="shared" si="7"/>
        <v>10 , 560</v>
      </c>
      <c r="O349" s="266" t="s">
        <v>207</v>
      </c>
      <c r="Q349" s="240" t="b">
        <f t="shared" si="10"/>
        <v>0</v>
      </c>
      <c r="R349" s="240" t="b">
        <f t="shared" si="9"/>
        <v>0</v>
      </c>
      <c r="T349" s="280"/>
      <c r="U349" s="280"/>
    </row>
    <row r="350" spans="5:21" s="238" customFormat="1">
      <c r="E350" s="279">
        <v>10</v>
      </c>
      <c r="F350" s="263">
        <v>561</v>
      </c>
      <c r="I350" s="238" t="str">
        <f>VLOOKUP(E350,'[3]1_プロファイルマスタ'!$H$3:$L$90,3,FALSE)</f>
        <v>L＆F管理者（リスク管理部以外）</v>
      </c>
      <c r="J350" s="238" t="str">
        <f>VLOOKUP(F350,'[3]10_実行権限マスタ'!$F$3:$H$219,3,FALSE)</f>
        <v>LF・融資先以外</v>
      </c>
      <c r="K350" s="264" t="s">
        <v>208</v>
      </c>
      <c r="L350" s="265" t="s">
        <v>842</v>
      </c>
      <c r="M350" s="265" t="s">
        <v>206</v>
      </c>
      <c r="N350" s="265" t="str">
        <f t="shared" si="7"/>
        <v>10 , 561</v>
      </c>
      <c r="O350" s="266" t="s">
        <v>207</v>
      </c>
      <c r="Q350" s="240" t="b">
        <f t="shared" si="10"/>
        <v>0</v>
      </c>
      <c r="R350" s="240" t="b">
        <f t="shared" si="9"/>
        <v>0</v>
      </c>
      <c r="T350" s="280"/>
      <c r="U350" s="280"/>
    </row>
    <row r="351" spans="5:21" s="238" customFormat="1">
      <c r="E351" s="279">
        <v>10</v>
      </c>
      <c r="F351" s="263">
        <v>562</v>
      </c>
      <c r="I351" s="238" t="str">
        <f>VLOOKUP(E351,'[3]1_プロファイルマスタ'!$H$3:$L$90,3,FALSE)</f>
        <v>L＆F管理者（リスク管理部以外）</v>
      </c>
      <c r="J351" s="238" t="str">
        <f>VLOOKUP(F351,'[3]10_実行権限マスタ'!$F$3:$H$219,3,FALSE)</f>
        <v>LF・融資先以外</v>
      </c>
      <c r="K351" s="264" t="s">
        <v>208</v>
      </c>
      <c r="L351" s="265" t="s">
        <v>842</v>
      </c>
      <c r="M351" s="265" t="s">
        <v>206</v>
      </c>
      <c r="N351" s="265" t="str">
        <f t="shared" si="7"/>
        <v>10 , 562</v>
      </c>
      <c r="O351" s="266" t="s">
        <v>207</v>
      </c>
      <c r="Q351" s="240" t="b">
        <f t="shared" si="10"/>
        <v>0</v>
      </c>
      <c r="R351" s="240" t="b">
        <f t="shared" si="9"/>
        <v>0</v>
      </c>
      <c r="T351" s="280"/>
      <c r="U351" s="280"/>
    </row>
    <row r="352" spans="5:21" s="238" customFormat="1">
      <c r="E352" s="279">
        <v>10</v>
      </c>
      <c r="F352" s="263">
        <v>563</v>
      </c>
      <c r="I352" s="238" t="str">
        <f>VLOOKUP(E352,'[3]1_プロファイルマスタ'!$H$3:$L$90,3,FALSE)</f>
        <v>L＆F管理者（リスク管理部以外）</v>
      </c>
      <c r="J352" s="238" t="str">
        <f>VLOOKUP(F352,'[3]10_実行権限マスタ'!$F$3:$H$219,3,FALSE)</f>
        <v>LF・損害金</v>
      </c>
      <c r="K352" s="264" t="s">
        <v>208</v>
      </c>
      <c r="L352" s="265" t="s">
        <v>842</v>
      </c>
      <c r="M352" s="265" t="s">
        <v>206</v>
      </c>
      <c r="N352" s="265" t="str">
        <f t="shared" si="7"/>
        <v>10 , 563</v>
      </c>
      <c r="O352" s="266" t="s">
        <v>207</v>
      </c>
      <c r="Q352" s="240" t="b">
        <f t="shared" si="10"/>
        <v>0</v>
      </c>
      <c r="R352" s="240" t="b">
        <f t="shared" si="9"/>
        <v>0</v>
      </c>
      <c r="T352" s="280"/>
      <c r="U352" s="280"/>
    </row>
    <row r="353" spans="5:21" s="238" customFormat="1">
      <c r="E353" s="279">
        <v>10</v>
      </c>
      <c r="F353" s="263">
        <v>564</v>
      </c>
      <c r="I353" s="238" t="str">
        <f>VLOOKUP(E353,'[3]1_プロファイルマスタ'!$H$3:$L$90,3,FALSE)</f>
        <v>L＆F管理者（リスク管理部以外）</v>
      </c>
      <c r="J353" s="238" t="str">
        <f>VLOOKUP(F353,'[3]10_実行権限マスタ'!$F$3:$H$219,3,FALSE)</f>
        <v>LF・損害金</v>
      </c>
      <c r="K353" s="264" t="s">
        <v>208</v>
      </c>
      <c r="L353" s="265" t="s">
        <v>842</v>
      </c>
      <c r="M353" s="265" t="s">
        <v>206</v>
      </c>
      <c r="N353" s="265" t="str">
        <f t="shared" si="7"/>
        <v>10 , 564</v>
      </c>
      <c r="O353" s="266" t="s">
        <v>207</v>
      </c>
      <c r="Q353" s="240" t="b">
        <f t="shared" si="10"/>
        <v>0</v>
      </c>
      <c r="R353" s="240" t="b">
        <f t="shared" si="9"/>
        <v>0</v>
      </c>
      <c r="T353" s="280"/>
      <c r="U353" s="280"/>
    </row>
    <row r="354" spans="5:21" s="238" customFormat="1">
      <c r="E354" s="279">
        <v>10</v>
      </c>
      <c r="F354" s="263">
        <v>565</v>
      </c>
      <c r="I354" s="238" t="str">
        <f>VLOOKUP(E354,'[3]1_プロファイルマスタ'!$H$3:$L$90,3,FALSE)</f>
        <v>L＆F管理者（リスク管理部以外）</v>
      </c>
      <c r="J354" s="238" t="str">
        <f>VLOOKUP(F354,'[3]10_実行権限マスタ'!$F$3:$H$219,3,FALSE)</f>
        <v>LF・損害金</v>
      </c>
      <c r="K354" s="264" t="s">
        <v>208</v>
      </c>
      <c r="L354" s="265" t="s">
        <v>842</v>
      </c>
      <c r="M354" s="265" t="s">
        <v>206</v>
      </c>
      <c r="N354" s="265" t="str">
        <f t="shared" si="7"/>
        <v>10 , 565</v>
      </c>
      <c r="O354" s="266" t="s">
        <v>207</v>
      </c>
      <c r="Q354" s="240" t="b">
        <f t="shared" si="10"/>
        <v>0</v>
      </c>
      <c r="R354" s="240" t="b">
        <f t="shared" si="9"/>
        <v>0</v>
      </c>
      <c r="T354" s="280"/>
      <c r="U354" s="280"/>
    </row>
    <row r="355" spans="5:21" s="238" customFormat="1">
      <c r="E355" s="279">
        <v>10</v>
      </c>
      <c r="F355" s="263">
        <v>566</v>
      </c>
      <c r="I355" s="238" t="str">
        <f>VLOOKUP(E355,'[3]1_プロファイルマスタ'!$H$3:$L$90,3,FALSE)</f>
        <v>L＆F管理者（リスク管理部以外）</v>
      </c>
      <c r="J355" s="238" t="str">
        <f>VLOOKUP(F355,'[3]10_実行権限マスタ'!$F$3:$H$219,3,FALSE)</f>
        <v>LF・DM送付先一覧</v>
      </c>
      <c r="K355" s="264" t="s">
        <v>208</v>
      </c>
      <c r="L355" s="265" t="s">
        <v>842</v>
      </c>
      <c r="M355" s="265" t="s">
        <v>206</v>
      </c>
      <c r="N355" s="265" t="str">
        <f t="shared" si="7"/>
        <v>10 , 566</v>
      </c>
      <c r="O355" s="266" t="s">
        <v>207</v>
      </c>
      <c r="Q355" s="240" t="b">
        <f t="shared" si="10"/>
        <v>0</v>
      </c>
      <c r="R355" s="240" t="b">
        <f t="shared" si="9"/>
        <v>0</v>
      </c>
      <c r="T355" s="280"/>
      <c r="U355" s="280"/>
    </row>
    <row r="356" spans="5:21" s="238" customFormat="1">
      <c r="E356" s="279">
        <v>10</v>
      </c>
      <c r="F356" s="263">
        <v>567</v>
      </c>
      <c r="I356" s="238" t="str">
        <f>VLOOKUP(E356,'[3]1_プロファイルマスタ'!$H$3:$L$90,3,FALSE)</f>
        <v>L＆F管理者（リスク管理部以外）</v>
      </c>
      <c r="J356" s="238" t="str">
        <f>VLOOKUP(F356,'[3]10_実行権限マスタ'!$F$3:$H$219,3,FALSE)</f>
        <v>LF・DM送付先一覧</v>
      </c>
      <c r="K356" s="264" t="s">
        <v>208</v>
      </c>
      <c r="L356" s="265" t="s">
        <v>842</v>
      </c>
      <c r="M356" s="265" t="s">
        <v>206</v>
      </c>
      <c r="N356" s="265" t="str">
        <f t="shared" si="7"/>
        <v>10 , 567</v>
      </c>
      <c r="O356" s="266" t="s">
        <v>207</v>
      </c>
      <c r="Q356" s="240" t="b">
        <f t="shared" si="10"/>
        <v>0</v>
      </c>
      <c r="R356" s="240" t="b">
        <f t="shared" si="9"/>
        <v>0</v>
      </c>
      <c r="T356" s="280"/>
      <c r="U356" s="280"/>
    </row>
    <row r="357" spans="5:21" s="238" customFormat="1">
      <c r="E357" s="279">
        <v>10</v>
      </c>
      <c r="F357" s="263">
        <v>568</v>
      </c>
      <c r="I357" s="238" t="str">
        <f>VLOOKUP(E357,'[3]1_プロファイルマスタ'!$H$3:$L$90,3,FALSE)</f>
        <v>L＆F管理者（リスク管理部以外）</v>
      </c>
      <c r="J357" s="238" t="str">
        <f>VLOOKUP(F357,'[3]10_実行権限マスタ'!$F$3:$H$219,3,FALSE)</f>
        <v>LF・DM送付先一覧</v>
      </c>
      <c r="K357" s="264" t="s">
        <v>208</v>
      </c>
      <c r="L357" s="265" t="s">
        <v>842</v>
      </c>
      <c r="M357" s="265" t="s">
        <v>206</v>
      </c>
      <c r="N357" s="265" t="str">
        <f t="shared" si="7"/>
        <v>10 , 568</v>
      </c>
      <c r="O357" s="266" t="s">
        <v>207</v>
      </c>
      <c r="Q357" s="240" t="b">
        <f t="shared" si="10"/>
        <v>0</v>
      </c>
      <c r="R357" s="240" t="b">
        <f t="shared" si="9"/>
        <v>0</v>
      </c>
      <c r="T357" s="280"/>
      <c r="U357" s="280"/>
    </row>
    <row r="358" spans="5:21" s="238" customFormat="1">
      <c r="E358" s="281">
        <v>11</v>
      </c>
      <c r="F358" s="235">
        <v>1</v>
      </c>
      <c r="I358" s="238" t="str">
        <f>VLOOKUP(E358,'[3]1_プロファイルマスタ'!$H$3:$L$90,3,FALSE)</f>
        <v>L&amp;F担当者</v>
      </c>
      <c r="J358" s="238" t="str">
        <f>VLOOKUP(F358,'[3]10_実行権限マスタ'!$F$3:$H$219,3,FALSE)</f>
        <v>パスワード変更</v>
      </c>
      <c r="K358" s="264" t="s">
        <v>208</v>
      </c>
      <c r="L358" s="265" t="s">
        <v>842</v>
      </c>
      <c r="M358" s="265" t="s">
        <v>206</v>
      </c>
      <c r="N358" s="265" t="str">
        <f t="shared" si="7"/>
        <v>11 , 1</v>
      </c>
      <c r="O358" s="266" t="s">
        <v>207</v>
      </c>
      <c r="Q358" s="240" t="b">
        <f t="shared" si="10"/>
        <v>0</v>
      </c>
      <c r="R358" s="240" t="b">
        <f t="shared" si="9"/>
        <v>0</v>
      </c>
      <c r="T358" s="280"/>
      <c r="U358" s="280"/>
    </row>
    <row r="359" spans="5:21" s="238" customFormat="1">
      <c r="E359" s="281">
        <v>11</v>
      </c>
      <c r="F359" s="263">
        <v>3</v>
      </c>
      <c r="I359" s="238" t="str">
        <f>VLOOKUP(E359,'[3]1_プロファイルマスタ'!$H$3:$L$90,3,FALSE)</f>
        <v>L&amp;F担当者</v>
      </c>
      <c r="J359" s="238" t="str">
        <f>VLOOKUP(F359,'[3]10_実行権限マスタ'!$F$3:$H$219,3,FALSE)</f>
        <v>本人確認</v>
      </c>
      <c r="K359" s="264" t="s">
        <v>208</v>
      </c>
      <c r="L359" s="265" t="s">
        <v>842</v>
      </c>
      <c r="M359" s="265" t="s">
        <v>206</v>
      </c>
      <c r="N359" s="265" t="str">
        <f t="shared" si="7"/>
        <v>11 , 3</v>
      </c>
      <c r="O359" s="266" t="s">
        <v>207</v>
      </c>
      <c r="Q359" s="240" t="b">
        <f t="shared" si="10"/>
        <v>0</v>
      </c>
      <c r="R359" s="240" t="b">
        <f t="shared" si="9"/>
        <v>0</v>
      </c>
      <c r="T359" s="280"/>
      <c r="U359" s="280"/>
    </row>
    <row r="360" spans="5:21" s="238" customFormat="1">
      <c r="E360" s="281">
        <v>11</v>
      </c>
      <c r="F360" s="263">
        <v>5</v>
      </c>
      <c r="I360" s="238" t="str">
        <f>VLOOKUP(E360,'[3]1_プロファイルマスタ'!$H$3:$L$90,3,FALSE)</f>
        <v>L&amp;F担当者</v>
      </c>
      <c r="J360" s="238" t="str">
        <f>VLOOKUP(F360,'[3]10_実行権限マスタ'!$F$3:$H$219,3,FALSE)</f>
        <v>本人確認仕掛照会</v>
      </c>
      <c r="K360" s="264" t="s">
        <v>208</v>
      </c>
      <c r="L360" s="265" t="s">
        <v>842</v>
      </c>
      <c r="M360" s="265" t="s">
        <v>206</v>
      </c>
      <c r="N360" s="265" t="str">
        <f t="shared" si="7"/>
        <v>11 , 5</v>
      </c>
      <c r="O360" s="266" t="s">
        <v>207</v>
      </c>
      <c r="Q360" s="240" t="b">
        <f t="shared" si="10"/>
        <v>0</v>
      </c>
      <c r="R360" s="240" t="b">
        <f t="shared" si="9"/>
        <v>0</v>
      </c>
      <c r="T360" s="280"/>
      <c r="U360" s="280"/>
    </row>
    <row r="361" spans="5:21" s="238" customFormat="1">
      <c r="E361" s="281">
        <v>11</v>
      </c>
      <c r="F361" s="263">
        <v>7</v>
      </c>
      <c r="I361" s="238" t="str">
        <f>VLOOKUP(E361,'[3]1_プロファイルマスタ'!$H$3:$L$90,3,FALSE)</f>
        <v>L&amp;F担当者</v>
      </c>
      <c r="J361" s="238" t="str">
        <f>VLOOKUP(F361,'[3]10_実行権限マスタ'!$F$3:$H$219,3,FALSE)</f>
        <v>判定履歴照会</v>
      </c>
      <c r="K361" s="264" t="s">
        <v>208</v>
      </c>
      <c r="L361" s="265" t="s">
        <v>842</v>
      </c>
      <c r="M361" s="265" t="s">
        <v>206</v>
      </c>
      <c r="N361" s="265" t="str">
        <f t="shared" si="7"/>
        <v>11 , 7</v>
      </c>
      <c r="O361" s="266" t="s">
        <v>207</v>
      </c>
      <c r="Q361" s="240" t="b">
        <f t="shared" si="10"/>
        <v>0</v>
      </c>
      <c r="R361" s="240" t="b">
        <f t="shared" si="9"/>
        <v>0</v>
      </c>
      <c r="T361" s="280"/>
      <c r="U361" s="280"/>
    </row>
    <row r="362" spans="5:21" s="238" customFormat="1">
      <c r="E362" s="281">
        <v>11</v>
      </c>
      <c r="F362" s="263">
        <v>18</v>
      </c>
      <c r="I362" s="238" t="str">
        <f>VLOOKUP(E362,'[3]1_プロファイルマスタ'!$H$3:$L$90,3,FALSE)</f>
        <v>L&amp;F担当者</v>
      </c>
      <c r="J362" s="238" t="str">
        <f>VLOOKUP(F362,'[3]10_実行権限マスタ'!$F$3:$H$219,3,FALSE)</f>
        <v>本人確認仕掛照会判定制限</v>
      </c>
      <c r="K362" s="264" t="s">
        <v>208</v>
      </c>
      <c r="L362" s="265" t="s">
        <v>842</v>
      </c>
      <c r="M362" s="265" t="s">
        <v>206</v>
      </c>
      <c r="N362" s="265" t="str">
        <f t="shared" ref="N362" si="11">E362&amp;" , "&amp;F362</f>
        <v>11 , 18</v>
      </c>
      <c r="O362" s="266" t="s">
        <v>207</v>
      </c>
      <c r="Q362" s="240" t="b">
        <f t="shared" ref="Q362" si="12">IF(E362="","",EXACT(E362,T362))</f>
        <v>0</v>
      </c>
      <c r="R362" s="240" t="b">
        <f t="shared" ref="R362" si="13">IF(F362="","",EXACT(F362,U362))</f>
        <v>0</v>
      </c>
      <c r="T362" s="280"/>
      <c r="U362" s="280"/>
    </row>
    <row r="363" spans="5:21" s="238" customFormat="1">
      <c r="E363" s="281">
        <v>11</v>
      </c>
      <c r="F363" s="263">
        <v>1001</v>
      </c>
      <c r="I363" s="238" t="str">
        <f>VLOOKUP(E363,'[3]1_プロファイルマスタ'!$H$3:$L$90,3,FALSE)</f>
        <v>L&amp;F担当者</v>
      </c>
      <c r="J363" s="238" t="str">
        <f>VLOOKUP(F363,'[3]10_実行権限マスタ'!$F$3:$H$219,3,FALSE)</f>
        <v>担当者用本人確認判定制限</v>
      </c>
      <c r="K363" s="264" t="s">
        <v>208</v>
      </c>
      <c r="L363" s="265" t="s">
        <v>842</v>
      </c>
      <c r="M363" s="265" t="s">
        <v>206</v>
      </c>
      <c r="N363" s="265" t="str">
        <f t="shared" si="7"/>
        <v>11 , 1001</v>
      </c>
      <c r="O363" s="266" t="s">
        <v>207</v>
      </c>
      <c r="Q363" s="240" t="b">
        <f t="shared" ref="Q363:R424" si="14">IF(E363="","",EXACT(E363,T363))</f>
        <v>0</v>
      </c>
      <c r="R363" s="240" t="b">
        <f t="shared" si="14"/>
        <v>0</v>
      </c>
      <c r="T363" s="280"/>
      <c r="U363" s="280"/>
    </row>
    <row r="364" spans="5:21" s="238" customFormat="1">
      <c r="E364" s="281">
        <v>11</v>
      </c>
      <c r="F364" s="263">
        <v>1002</v>
      </c>
      <c r="I364" s="238" t="str">
        <f>VLOOKUP(E364,'[3]1_プロファイルマスタ'!$H$3:$L$90,3,FALSE)</f>
        <v>L&amp;F担当者</v>
      </c>
      <c r="J364" s="238" t="str">
        <f>VLOOKUP(F364,'[3]10_実行権限マスタ'!$F$3:$H$219,3,FALSE)</f>
        <v>担当者用本人確認仕掛照会判定制限</v>
      </c>
      <c r="K364" s="264" t="s">
        <v>208</v>
      </c>
      <c r="L364" s="265" t="s">
        <v>842</v>
      </c>
      <c r="M364" s="265" t="s">
        <v>206</v>
      </c>
      <c r="N364" s="265" t="str">
        <f t="shared" si="7"/>
        <v>11 , 1002</v>
      </c>
      <c r="O364" s="266" t="s">
        <v>207</v>
      </c>
      <c r="Q364" s="240" t="b">
        <f t="shared" si="14"/>
        <v>0</v>
      </c>
      <c r="R364" s="240" t="b">
        <f t="shared" si="14"/>
        <v>0</v>
      </c>
      <c r="T364" s="280"/>
      <c r="U364" s="280"/>
    </row>
    <row r="365" spans="5:21" s="238" customFormat="1">
      <c r="E365" s="279">
        <v>2</v>
      </c>
      <c r="F365" s="263">
        <v>551</v>
      </c>
      <c r="I365" s="238" t="str">
        <f>VLOOKUP(E365,'[3]1_プロファイルマスタ'!$H$3:$L$90,3,FALSE)</f>
        <v>リスク管理部門（役席）</v>
      </c>
      <c r="J365" s="238" t="str">
        <f>VLOOKUP(F365,'[3]10_実行権限マスタ'!$F$3:$H$219,3,FALSE)</f>
        <v>LF・LOANS＋</v>
      </c>
      <c r="K365" s="264" t="s">
        <v>208</v>
      </c>
      <c r="L365" s="265" t="s">
        <v>842</v>
      </c>
      <c r="M365" s="265" t="s">
        <v>206</v>
      </c>
      <c r="N365" s="265" t="str">
        <f t="shared" si="7"/>
        <v>2 , 551</v>
      </c>
      <c r="O365" s="266" t="s">
        <v>207</v>
      </c>
      <c r="Q365" s="240" t="b">
        <f t="shared" si="14"/>
        <v>0</v>
      </c>
      <c r="R365" s="240" t="b">
        <f t="shared" si="14"/>
        <v>0</v>
      </c>
      <c r="T365" s="280"/>
      <c r="U365" s="280"/>
    </row>
    <row r="366" spans="5:21" s="238" customFormat="1">
      <c r="E366" s="279">
        <v>2</v>
      </c>
      <c r="F366" s="263">
        <v>552</v>
      </c>
      <c r="I366" s="238" t="str">
        <f>VLOOKUP(E366,'[3]1_プロファイルマスタ'!$H$3:$L$90,3,FALSE)</f>
        <v>リスク管理部門（役席）</v>
      </c>
      <c r="J366" s="238" t="str">
        <f>VLOOKUP(F366,'[3]10_実行権限マスタ'!$F$3:$H$219,3,FALSE)</f>
        <v>LF・LOANS＋</v>
      </c>
      <c r="K366" s="264" t="s">
        <v>208</v>
      </c>
      <c r="L366" s="265" t="s">
        <v>842</v>
      </c>
      <c r="M366" s="265" t="s">
        <v>206</v>
      </c>
      <c r="N366" s="265" t="str">
        <f t="shared" si="7"/>
        <v>2 , 552</v>
      </c>
      <c r="O366" s="266" t="s">
        <v>207</v>
      </c>
      <c r="Q366" s="240" t="b">
        <f t="shared" si="14"/>
        <v>0</v>
      </c>
      <c r="R366" s="240" t="b">
        <f t="shared" si="14"/>
        <v>0</v>
      </c>
      <c r="T366" s="280"/>
      <c r="U366" s="280"/>
    </row>
    <row r="367" spans="5:21" s="238" customFormat="1">
      <c r="E367" s="279">
        <v>2</v>
      </c>
      <c r="F367" s="263">
        <v>553</v>
      </c>
      <c r="I367" s="238" t="str">
        <f>VLOOKUP(E367,'[3]1_プロファイルマスタ'!$H$3:$L$90,3,FALSE)</f>
        <v>リスク管理部門（役席）</v>
      </c>
      <c r="J367" s="238" t="str">
        <f>VLOOKUP(F367,'[3]10_実行権限マスタ'!$F$3:$H$219,3,FALSE)</f>
        <v>LF・LOANS＋</v>
      </c>
      <c r="K367" s="264" t="s">
        <v>208</v>
      </c>
      <c r="L367" s="265" t="s">
        <v>842</v>
      </c>
      <c r="M367" s="265" t="s">
        <v>206</v>
      </c>
      <c r="N367" s="265" t="str">
        <f t="shared" si="7"/>
        <v>2 , 553</v>
      </c>
      <c r="O367" s="266" t="s">
        <v>207</v>
      </c>
      <c r="Q367" s="240" t="b">
        <f t="shared" si="14"/>
        <v>0</v>
      </c>
      <c r="R367" s="240" t="b">
        <f t="shared" si="14"/>
        <v>0</v>
      </c>
      <c r="T367" s="280"/>
      <c r="U367" s="280"/>
    </row>
    <row r="368" spans="5:21" s="238" customFormat="1">
      <c r="E368" s="279">
        <v>2</v>
      </c>
      <c r="F368" s="263">
        <v>554</v>
      </c>
      <c r="I368" s="238" t="str">
        <f>VLOOKUP(E368,'[3]1_プロファイルマスタ'!$H$3:$L$90,3,FALSE)</f>
        <v>リスク管理部門（役席）</v>
      </c>
      <c r="J368" s="238" t="str">
        <f>VLOOKUP(F368,'[3]10_実行権限マスタ'!$F$3:$H$219,3,FALSE)</f>
        <v>LF・OLION</v>
      </c>
      <c r="K368" s="264" t="s">
        <v>208</v>
      </c>
      <c r="L368" s="265" t="s">
        <v>842</v>
      </c>
      <c r="M368" s="265" t="s">
        <v>206</v>
      </c>
      <c r="N368" s="265" t="str">
        <f t="shared" si="7"/>
        <v>2 , 554</v>
      </c>
      <c r="O368" s="266" t="s">
        <v>207</v>
      </c>
      <c r="Q368" s="240" t="b">
        <f t="shared" si="14"/>
        <v>0</v>
      </c>
      <c r="R368" s="240" t="b">
        <f t="shared" si="14"/>
        <v>0</v>
      </c>
      <c r="T368" s="280"/>
      <c r="U368" s="280"/>
    </row>
    <row r="369" spans="5:21" s="238" customFormat="1">
      <c r="E369" s="279">
        <v>2</v>
      </c>
      <c r="F369" s="263">
        <v>555</v>
      </c>
      <c r="I369" s="238" t="str">
        <f>VLOOKUP(E369,'[3]1_プロファイルマスタ'!$H$3:$L$90,3,FALSE)</f>
        <v>リスク管理部門（役席）</v>
      </c>
      <c r="J369" s="238" t="str">
        <f>VLOOKUP(F369,'[3]10_実行権限マスタ'!$F$3:$H$219,3,FALSE)</f>
        <v>LF・OLION</v>
      </c>
      <c r="K369" s="264" t="s">
        <v>208</v>
      </c>
      <c r="L369" s="265" t="s">
        <v>842</v>
      </c>
      <c r="M369" s="265" t="s">
        <v>206</v>
      </c>
      <c r="N369" s="265" t="str">
        <f t="shared" si="7"/>
        <v>2 , 555</v>
      </c>
      <c r="O369" s="266" t="s">
        <v>207</v>
      </c>
      <c r="Q369" s="240" t="b">
        <f t="shared" si="14"/>
        <v>0</v>
      </c>
      <c r="R369" s="240" t="b">
        <f t="shared" si="14"/>
        <v>0</v>
      </c>
      <c r="T369" s="280"/>
      <c r="U369" s="280"/>
    </row>
    <row r="370" spans="5:21" s="238" customFormat="1">
      <c r="E370" s="279">
        <v>2</v>
      </c>
      <c r="F370" s="263">
        <v>556</v>
      </c>
      <c r="I370" s="238" t="str">
        <f>VLOOKUP(E370,'[3]1_プロファイルマスタ'!$H$3:$L$90,3,FALSE)</f>
        <v>リスク管理部門（役席）</v>
      </c>
      <c r="J370" s="238" t="str">
        <f>VLOOKUP(F370,'[3]10_実行権限マスタ'!$F$3:$H$219,3,FALSE)</f>
        <v>LF・OLION</v>
      </c>
      <c r="K370" s="264" t="s">
        <v>208</v>
      </c>
      <c r="L370" s="265" t="s">
        <v>842</v>
      </c>
      <c r="M370" s="265" t="s">
        <v>206</v>
      </c>
      <c r="N370" s="265" t="str">
        <f t="shared" si="7"/>
        <v>2 , 556</v>
      </c>
      <c r="O370" s="266" t="s">
        <v>207</v>
      </c>
      <c r="Q370" s="240" t="b">
        <f t="shared" si="14"/>
        <v>0</v>
      </c>
      <c r="R370" s="240" t="b">
        <f t="shared" si="14"/>
        <v>0</v>
      </c>
      <c r="T370" s="280"/>
      <c r="U370" s="280"/>
    </row>
    <row r="371" spans="5:21" s="238" customFormat="1">
      <c r="E371" s="279">
        <v>2</v>
      </c>
      <c r="F371" s="263">
        <v>557</v>
      </c>
      <c r="I371" s="238" t="str">
        <f>VLOOKUP(E371,'[3]1_プロファイルマスタ'!$H$3:$L$90,3,FALSE)</f>
        <v>リスク管理部門（役席）</v>
      </c>
      <c r="J371" s="238" t="str">
        <f>VLOOKUP(F371,'[3]10_実行権限マスタ'!$F$3:$H$219,3,FALSE)</f>
        <v>LF・NEON</v>
      </c>
      <c r="K371" s="264" t="s">
        <v>208</v>
      </c>
      <c r="L371" s="265" t="s">
        <v>842</v>
      </c>
      <c r="M371" s="265" t="s">
        <v>206</v>
      </c>
      <c r="N371" s="265" t="str">
        <f t="shared" si="7"/>
        <v>2 , 557</v>
      </c>
      <c r="O371" s="266" t="s">
        <v>207</v>
      </c>
      <c r="Q371" s="240" t="b">
        <f t="shared" si="14"/>
        <v>0</v>
      </c>
      <c r="R371" s="240" t="b">
        <f t="shared" si="14"/>
        <v>0</v>
      </c>
      <c r="T371" s="280"/>
      <c r="U371" s="280"/>
    </row>
    <row r="372" spans="5:21" s="238" customFormat="1">
      <c r="E372" s="279">
        <v>2</v>
      </c>
      <c r="F372" s="263">
        <v>558</v>
      </c>
      <c r="I372" s="238" t="str">
        <f>VLOOKUP(E372,'[3]1_プロファイルマスタ'!$H$3:$L$90,3,FALSE)</f>
        <v>リスク管理部門（役席）</v>
      </c>
      <c r="J372" s="238" t="str">
        <f>VLOOKUP(F372,'[3]10_実行権限マスタ'!$F$3:$H$219,3,FALSE)</f>
        <v>LF・NEON</v>
      </c>
      <c r="K372" s="264" t="s">
        <v>208</v>
      </c>
      <c r="L372" s="265" t="s">
        <v>842</v>
      </c>
      <c r="M372" s="265" t="s">
        <v>206</v>
      </c>
      <c r="N372" s="265" t="str">
        <f t="shared" si="7"/>
        <v>2 , 558</v>
      </c>
      <c r="O372" s="266" t="s">
        <v>207</v>
      </c>
      <c r="Q372" s="240" t="b">
        <f t="shared" si="14"/>
        <v>0</v>
      </c>
      <c r="R372" s="240" t="b">
        <f t="shared" si="14"/>
        <v>0</v>
      </c>
      <c r="T372" s="280"/>
      <c r="U372" s="280"/>
    </row>
    <row r="373" spans="5:21" s="238" customFormat="1">
      <c r="E373" s="279">
        <v>2</v>
      </c>
      <c r="F373" s="263">
        <v>559</v>
      </c>
      <c r="I373" s="238" t="str">
        <f>VLOOKUP(E373,'[3]1_プロファイルマスタ'!$H$3:$L$90,3,FALSE)</f>
        <v>リスク管理部門（役席）</v>
      </c>
      <c r="J373" s="238" t="str">
        <f>VLOOKUP(F373,'[3]10_実行権限マスタ'!$F$3:$H$219,3,FALSE)</f>
        <v>LF・NEON</v>
      </c>
      <c r="K373" s="264" t="s">
        <v>208</v>
      </c>
      <c r="L373" s="265" t="s">
        <v>842</v>
      </c>
      <c r="M373" s="265" t="s">
        <v>206</v>
      </c>
      <c r="N373" s="265" t="str">
        <f t="shared" si="7"/>
        <v>2 , 559</v>
      </c>
      <c r="O373" s="266" t="s">
        <v>207</v>
      </c>
      <c r="Q373" s="240" t="b">
        <f t="shared" si="14"/>
        <v>0</v>
      </c>
      <c r="R373" s="240" t="b">
        <f t="shared" si="14"/>
        <v>0</v>
      </c>
      <c r="T373" s="280"/>
      <c r="U373" s="280"/>
    </row>
    <row r="374" spans="5:21" s="238" customFormat="1">
      <c r="E374" s="279">
        <v>2</v>
      </c>
      <c r="F374" s="263">
        <v>560</v>
      </c>
      <c r="I374" s="238" t="str">
        <f>VLOOKUP(E374,'[3]1_プロファイルマスタ'!$H$3:$L$90,3,FALSE)</f>
        <v>リスク管理部門（役席）</v>
      </c>
      <c r="J374" s="238" t="str">
        <f>VLOOKUP(F374,'[3]10_実行権限マスタ'!$F$3:$H$219,3,FALSE)</f>
        <v>LF・融資先以外</v>
      </c>
      <c r="K374" s="264" t="s">
        <v>208</v>
      </c>
      <c r="L374" s="265" t="s">
        <v>842</v>
      </c>
      <c r="M374" s="265" t="s">
        <v>206</v>
      </c>
      <c r="N374" s="265" t="str">
        <f t="shared" si="7"/>
        <v>2 , 560</v>
      </c>
      <c r="O374" s="266" t="s">
        <v>207</v>
      </c>
      <c r="Q374" s="240" t="b">
        <f t="shared" si="14"/>
        <v>0</v>
      </c>
      <c r="R374" s="240" t="b">
        <f t="shared" si="14"/>
        <v>0</v>
      </c>
      <c r="T374" s="280"/>
      <c r="U374" s="280"/>
    </row>
    <row r="375" spans="5:21" s="238" customFormat="1">
      <c r="E375" s="279">
        <v>2</v>
      </c>
      <c r="F375" s="263">
        <v>561</v>
      </c>
      <c r="I375" s="238" t="str">
        <f>VLOOKUP(E375,'[3]1_プロファイルマスタ'!$H$3:$L$90,3,FALSE)</f>
        <v>リスク管理部門（役席）</v>
      </c>
      <c r="J375" s="238" t="str">
        <f>VLOOKUP(F375,'[3]10_実行権限マスタ'!$F$3:$H$219,3,FALSE)</f>
        <v>LF・融資先以外</v>
      </c>
      <c r="K375" s="264" t="s">
        <v>208</v>
      </c>
      <c r="L375" s="265" t="s">
        <v>842</v>
      </c>
      <c r="M375" s="265" t="s">
        <v>206</v>
      </c>
      <c r="N375" s="265" t="str">
        <f t="shared" si="7"/>
        <v>2 , 561</v>
      </c>
      <c r="O375" s="266" t="s">
        <v>207</v>
      </c>
      <c r="Q375" s="240" t="b">
        <f t="shared" si="14"/>
        <v>0</v>
      </c>
      <c r="R375" s="240" t="b">
        <f t="shared" si="14"/>
        <v>0</v>
      </c>
      <c r="T375" s="280"/>
      <c r="U375" s="280"/>
    </row>
    <row r="376" spans="5:21" s="238" customFormat="1">
      <c r="E376" s="279">
        <v>2</v>
      </c>
      <c r="F376" s="263">
        <v>562</v>
      </c>
      <c r="I376" s="238" t="str">
        <f>VLOOKUP(E376,'[3]1_プロファイルマスタ'!$H$3:$L$90,3,FALSE)</f>
        <v>リスク管理部門（役席）</v>
      </c>
      <c r="J376" s="238" t="str">
        <f>VLOOKUP(F376,'[3]10_実行権限マスタ'!$F$3:$H$219,3,FALSE)</f>
        <v>LF・融資先以外</v>
      </c>
      <c r="K376" s="264" t="s">
        <v>208</v>
      </c>
      <c r="L376" s="265" t="s">
        <v>842</v>
      </c>
      <c r="M376" s="265" t="s">
        <v>206</v>
      </c>
      <c r="N376" s="265" t="str">
        <f t="shared" si="7"/>
        <v>2 , 562</v>
      </c>
      <c r="O376" s="266" t="s">
        <v>207</v>
      </c>
      <c r="Q376" s="240" t="b">
        <f t="shared" si="14"/>
        <v>0</v>
      </c>
      <c r="R376" s="240" t="b">
        <f t="shared" si="14"/>
        <v>0</v>
      </c>
      <c r="T376" s="280"/>
      <c r="U376" s="280"/>
    </row>
    <row r="377" spans="5:21" s="238" customFormat="1">
      <c r="E377" s="279">
        <v>2</v>
      </c>
      <c r="F377" s="263">
        <v>563</v>
      </c>
      <c r="I377" s="238" t="str">
        <f>VLOOKUP(E377,'[3]1_プロファイルマスタ'!$H$3:$L$90,3,FALSE)</f>
        <v>リスク管理部門（役席）</v>
      </c>
      <c r="J377" s="238" t="str">
        <f>VLOOKUP(F377,'[3]10_実行権限マスタ'!$F$3:$H$219,3,FALSE)</f>
        <v>LF・損害金</v>
      </c>
      <c r="K377" s="264" t="s">
        <v>208</v>
      </c>
      <c r="L377" s="265" t="s">
        <v>842</v>
      </c>
      <c r="M377" s="265" t="s">
        <v>206</v>
      </c>
      <c r="N377" s="265" t="str">
        <f t="shared" si="7"/>
        <v>2 , 563</v>
      </c>
      <c r="O377" s="266" t="s">
        <v>207</v>
      </c>
      <c r="Q377" s="240" t="b">
        <f t="shared" si="14"/>
        <v>0</v>
      </c>
      <c r="R377" s="240" t="b">
        <f t="shared" si="14"/>
        <v>0</v>
      </c>
      <c r="T377" s="280"/>
      <c r="U377" s="280"/>
    </row>
    <row r="378" spans="5:21" s="238" customFormat="1">
      <c r="E378" s="279">
        <v>2</v>
      </c>
      <c r="F378" s="263">
        <v>564</v>
      </c>
      <c r="I378" s="238" t="str">
        <f>VLOOKUP(E378,'[3]1_プロファイルマスタ'!$H$3:$L$90,3,FALSE)</f>
        <v>リスク管理部門（役席）</v>
      </c>
      <c r="J378" s="238" t="str">
        <f>VLOOKUP(F378,'[3]10_実行権限マスタ'!$F$3:$H$219,3,FALSE)</f>
        <v>LF・損害金</v>
      </c>
      <c r="K378" s="264" t="s">
        <v>208</v>
      </c>
      <c r="L378" s="265" t="s">
        <v>842</v>
      </c>
      <c r="M378" s="265" t="s">
        <v>206</v>
      </c>
      <c r="N378" s="265" t="str">
        <f t="shared" si="7"/>
        <v>2 , 564</v>
      </c>
      <c r="O378" s="266" t="s">
        <v>207</v>
      </c>
      <c r="Q378" s="240" t="b">
        <f t="shared" si="14"/>
        <v>0</v>
      </c>
      <c r="R378" s="240" t="b">
        <f t="shared" si="14"/>
        <v>0</v>
      </c>
      <c r="T378" s="280"/>
      <c r="U378" s="280"/>
    </row>
    <row r="379" spans="5:21" s="238" customFormat="1">
      <c r="E379" s="279">
        <v>2</v>
      </c>
      <c r="F379" s="263">
        <v>565</v>
      </c>
      <c r="I379" s="238" t="str">
        <f>VLOOKUP(E379,'[3]1_プロファイルマスタ'!$H$3:$L$90,3,FALSE)</f>
        <v>リスク管理部門（役席）</v>
      </c>
      <c r="J379" s="238" t="str">
        <f>VLOOKUP(F379,'[3]10_実行権限マスタ'!$F$3:$H$219,3,FALSE)</f>
        <v>LF・損害金</v>
      </c>
      <c r="K379" s="264" t="s">
        <v>208</v>
      </c>
      <c r="L379" s="265" t="s">
        <v>842</v>
      </c>
      <c r="M379" s="265" t="s">
        <v>206</v>
      </c>
      <c r="N379" s="265" t="str">
        <f t="shared" si="7"/>
        <v>2 , 565</v>
      </c>
      <c r="O379" s="266" t="s">
        <v>207</v>
      </c>
      <c r="Q379" s="240" t="b">
        <f t="shared" si="14"/>
        <v>0</v>
      </c>
      <c r="R379" s="240" t="b">
        <f t="shared" si="14"/>
        <v>0</v>
      </c>
      <c r="T379" s="280"/>
      <c r="U379" s="280"/>
    </row>
    <row r="380" spans="5:21" s="238" customFormat="1">
      <c r="E380" s="279">
        <v>2</v>
      </c>
      <c r="F380" s="263">
        <v>566</v>
      </c>
      <c r="I380" s="238" t="str">
        <f>VLOOKUP(E380,'[3]1_プロファイルマスタ'!$H$3:$L$90,3,FALSE)</f>
        <v>リスク管理部門（役席）</v>
      </c>
      <c r="J380" s="238" t="str">
        <f>VLOOKUP(F380,'[3]10_実行権限マスタ'!$F$3:$H$219,3,FALSE)</f>
        <v>LF・DM送付先一覧</v>
      </c>
      <c r="K380" s="264" t="s">
        <v>208</v>
      </c>
      <c r="L380" s="265" t="s">
        <v>842</v>
      </c>
      <c r="M380" s="265" t="s">
        <v>206</v>
      </c>
      <c r="N380" s="265" t="str">
        <f t="shared" si="7"/>
        <v>2 , 566</v>
      </c>
      <c r="O380" s="266" t="s">
        <v>207</v>
      </c>
      <c r="Q380" s="240" t="b">
        <f t="shared" si="14"/>
        <v>0</v>
      </c>
      <c r="R380" s="240" t="b">
        <f t="shared" si="14"/>
        <v>0</v>
      </c>
      <c r="T380" s="280"/>
      <c r="U380" s="280"/>
    </row>
    <row r="381" spans="5:21" s="238" customFormat="1">
      <c r="E381" s="279">
        <v>2</v>
      </c>
      <c r="F381" s="263">
        <v>567</v>
      </c>
      <c r="I381" s="238" t="str">
        <f>VLOOKUP(E381,'[3]1_プロファイルマスタ'!$H$3:$L$90,3,FALSE)</f>
        <v>リスク管理部門（役席）</v>
      </c>
      <c r="J381" s="238" t="str">
        <f>VLOOKUP(F381,'[3]10_実行権限マスタ'!$F$3:$H$219,3,FALSE)</f>
        <v>LF・DM送付先一覧</v>
      </c>
      <c r="K381" s="264" t="s">
        <v>208</v>
      </c>
      <c r="L381" s="265" t="s">
        <v>842</v>
      </c>
      <c r="M381" s="265" t="s">
        <v>206</v>
      </c>
      <c r="N381" s="265" t="str">
        <f t="shared" si="7"/>
        <v>2 , 567</v>
      </c>
      <c r="O381" s="266" t="s">
        <v>207</v>
      </c>
      <c r="Q381" s="240" t="b">
        <f t="shared" si="14"/>
        <v>0</v>
      </c>
      <c r="R381" s="240" t="b">
        <f t="shared" si="14"/>
        <v>0</v>
      </c>
      <c r="T381" s="280"/>
      <c r="U381" s="280"/>
    </row>
    <row r="382" spans="5:21" s="238" customFormat="1">
      <c r="E382" s="279">
        <v>2</v>
      </c>
      <c r="F382" s="263">
        <v>568</v>
      </c>
      <c r="I382" s="238" t="str">
        <f>VLOOKUP(E382,'[3]1_プロファイルマスタ'!$H$3:$L$90,3,FALSE)</f>
        <v>リスク管理部門（役席）</v>
      </c>
      <c r="J382" s="238" t="str">
        <f>VLOOKUP(F382,'[3]10_実行権限マスタ'!$F$3:$H$219,3,FALSE)</f>
        <v>LF・DM送付先一覧</v>
      </c>
      <c r="K382" s="264" t="s">
        <v>208</v>
      </c>
      <c r="L382" s="265" t="s">
        <v>842</v>
      </c>
      <c r="M382" s="265" t="s">
        <v>206</v>
      </c>
      <c r="N382" s="265" t="str">
        <f t="shared" si="7"/>
        <v>2 , 568</v>
      </c>
      <c r="O382" s="266" t="s">
        <v>207</v>
      </c>
      <c r="Q382" s="240" t="b">
        <f t="shared" si="14"/>
        <v>0</v>
      </c>
      <c r="R382" s="240" t="b">
        <f t="shared" si="14"/>
        <v>0</v>
      </c>
      <c r="T382" s="280"/>
      <c r="U382" s="280"/>
    </row>
    <row r="383" spans="5:21" s="238" customFormat="1">
      <c r="E383" s="279">
        <v>3</v>
      </c>
      <c r="F383" s="263">
        <v>551</v>
      </c>
      <c r="I383" s="238" t="str">
        <f>VLOOKUP(E383,'[3]1_プロファイルマスタ'!$H$3:$L$90,3,FALSE)</f>
        <v>リスク管理部門（担当）</v>
      </c>
      <c r="J383" s="238" t="str">
        <f>VLOOKUP(F383,'[3]10_実行権限マスタ'!$F$3:$H$219,3,FALSE)</f>
        <v>LF・LOANS＋</v>
      </c>
      <c r="K383" s="264" t="s">
        <v>208</v>
      </c>
      <c r="L383" s="265" t="s">
        <v>842</v>
      </c>
      <c r="M383" s="265" t="s">
        <v>206</v>
      </c>
      <c r="N383" s="265" t="str">
        <f t="shared" si="7"/>
        <v>3 , 551</v>
      </c>
      <c r="O383" s="266" t="s">
        <v>207</v>
      </c>
      <c r="Q383" s="240" t="b">
        <f t="shared" si="14"/>
        <v>0</v>
      </c>
      <c r="R383" s="240" t="b">
        <f t="shared" si="14"/>
        <v>0</v>
      </c>
      <c r="T383" s="280"/>
      <c r="U383" s="280"/>
    </row>
    <row r="384" spans="5:21" s="238" customFormat="1">
      <c r="E384" s="279">
        <v>3</v>
      </c>
      <c r="F384" s="263">
        <v>552</v>
      </c>
      <c r="I384" s="238" t="str">
        <f>VLOOKUP(E384,'[3]1_プロファイルマスタ'!$H$3:$L$90,3,FALSE)</f>
        <v>リスク管理部門（担当）</v>
      </c>
      <c r="J384" s="238" t="str">
        <f>VLOOKUP(F384,'[3]10_実行権限マスタ'!$F$3:$H$219,3,FALSE)</f>
        <v>LF・LOANS＋</v>
      </c>
      <c r="K384" s="264" t="s">
        <v>208</v>
      </c>
      <c r="L384" s="265" t="s">
        <v>842</v>
      </c>
      <c r="M384" s="265" t="s">
        <v>206</v>
      </c>
      <c r="N384" s="265" t="str">
        <f t="shared" si="7"/>
        <v>3 , 552</v>
      </c>
      <c r="O384" s="266" t="s">
        <v>207</v>
      </c>
      <c r="Q384" s="240" t="b">
        <f t="shared" si="14"/>
        <v>0</v>
      </c>
      <c r="R384" s="240" t="b">
        <f t="shared" si="14"/>
        <v>0</v>
      </c>
      <c r="T384" s="280"/>
      <c r="U384" s="280"/>
    </row>
    <row r="385" spans="5:21" s="238" customFormat="1">
      <c r="E385" s="279">
        <v>3</v>
      </c>
      <c r="F385" s="263">
        <v>553</v>
      </c>
      <c r="I385" s="238" t="str">
        <f>VLOOKUP(E385,'[3]1_プロファイルマスタ'!$H$3:$L$90,3,FALSE)</f>
        <v>リスク管理部門（担当）</v>
      </c>
      <c r="J385" s="238" t="str">
        <f>VLOOKUP(F385,'[3]10_実行権限マスタ'!$F$3:$H$219,3,FALSE)</f>
        <v>LF・LOANS＋</v>
      </c>
      <c r="K385" s="264" t="s">
        <v>208</v>
      </c>
      <c r="L385" s="265" t="s">
        <v>842</v>
      </c>
      <c r="M385" s="265" t="s">
        <v>206</v>
      </c>
      <c r="N385" s="265" t="str">
        <f t="shared" si="7"/>
        <v>3 , 553</v>
      </c>
      <c r="O385" s="266" t="s">
        <v>207</v>
      </c>
      <c r="Q385" s="240" t="b">
        <f t="shared" si="14"/>
        <v>0</v>
      </c>
      <c r="R385" s="240" t="b">
        <f t="shared" si="14"/>
        <v>0</v>
      </c>
      <c r="T385" s="280"/>
      <c r="U385" s="280"/>
    </row>
    <row r="386" spans="5:21" s="238" customFormat="1">
      <c r="E386" s="279">
        <v>3</v>
      </c>
      <c r="F386" s="263">
        <v>554</v>
      </c>
      <c r="I386" s="238" t="str">
        <f>VLOOKUP(E386,'[3]1_プロファイルマスタ'!$H$3:$L$90,3,FALSE)</f>
        <v>リスク管理部門（担当）</v>
      </c>
      <c r="J386" s="238" t="str">
        <f>VLOOKUP(F386,'[3]10_実行権限マスタ'!$F$3:$H$219,3,FALSE)</f>
        <v>LF・OLION</v>
      </c>
      <c r="K386" s="264" t="s">
        <v>208</v>
      </c>
      <c r="L386" s="265" t="s">
        <v>842</v>
      </c>
      <c r="M386" s="265" t="s">
        <v>206</v>
      </c>
      <c r="N386" s="265" t="str">
        <f t="shared" si="7"/>
        <v>3 , 554</v>
      </c>
      <c r="O386" s="266" t="s">
        <v>207</v>
      </c>
      <c r="Q386" s="240" t="b">
        <f t="shared" si="14"/>
        <v>0</v>
      </c>
      <c r="R386" s="240" t="b">
        <f t="shared" si="14"/>
        <v>0</v>
      </c>
      <c r="T386" s="280"/>
      <c r="U386" s="280"/>
    </row>
    <row r="387" spans="5:21" s="238" customFormat="1">
      <c r="E387" s="279">
        <v>3</v>
      </c>
      <c r="F387" s="263">
        <v>555</v>
      </c>
      <c r="I387" s="238" t="str">
        <f>VLOOKUP(E387,'[3]1_プロファイルマスタ'!$H$3:$L$90,3,FALSE)</f>
        <v>リスク管理部門（担当）</v>
      </c>
      <c r="J387" s="238" t="str">
        <f>VLOOKUP(F387,'[3]10_実行権限マスタ'!$F$3:$H$219,3,FALSE)</f>
        <v>LF・OLION</v>
      </c>
      <c r="K387" s="264" t="s">
        <v>208</v>
      </c>
      <c r="L387" s="265" t="s">
        <v>842</v>
      </c>
      <c r="M387" s="265" t="s">
        <v>206</v>
      </c>
      <c r="N387" s="265" t="str">
        <f t="shared" si="7"/>
        <v>3 , 555</v>
      </c>
      <c r="O387" s="266" t="s">
        <v>207</v>
      </c>
      <c r="Q387" s="240" t="b">
        <f t="shared" si="14"/>
        <v>0</v>
      </c>
      <c r="R387" s="240" t="b">
        <f t="shared" si="14"/>
        <v>0</v>
      </c>
      <c r="T387" s="280"/>
      <c r="U387" s="280"/>
    </row>
    <row r="388" spans="5:21" s="238" customFormat="1">
      <c r="E388" s="279">
        <v>3</v>
      </c>
      <c r="F388" s="263">
        <v>556</v>
      </c>
      <c r="I388" s="238" t="str">
        <f>VLOOKUP(E388,'[3]1_プロファイルマスタ'!$H$3:$L$90,3,FALSE)</f>
        <v>リスク管理部門（担当）</v>
      </c>
      <c r="J388" s="238" t="str">
        <f>VLOOKUP(F388,'[3]10_実行権限マスタ'!$F$3:$H$219,3,FALSE)</f>
        <v>LF・OLION</v>
      </c>
      <c r="K388" s="264" t="s">
        <v>208</v>
      </c>
      <c r="L388" s="265" t="s">
        <v>842</v>
      </c>
      <c r="M388" s="265" t="s">
        <v>206</v>
      </c>
      <c r="N388" s="265" t="str">
        <f t="shared" si="7"/>
        <v>3 , 556</v>
      </c>
      <c r="O388" s="266" t="s">
        <v>207</v>
      </c>
      <c r="Q388" s="240" t="b">
        <f t="shared" si="14"/>
        <v>0</v>
      </c>
      <c r="R388" s="240" t="b">
        <f t="shared" si="14"/>
        <v>0</v>
      </c>
      <c r="T388" s="280"/>
      <c r="U388" s="280"/>
    </row>
    <row r="389" spans="5:21" s="238" customFormat="1">
      <c r="E389" s="279">
        <v>3</v>
      </c>
      <c r="F389" s="263">
        <v>557</v>
      </c>
      <c r="I389" s="238" t="str">
        <f>VLOOKUP(E389,'[3]1_プロファイルマスタ'!$H$3:$L$90,3,FALSE)</f>
        <v>リスク管理部門（担当）</v>
      </c>
      <c r="J389" s="238" t="str">
        <f>VLOOKUP(F389,'[3]10_実行権限マスタ'!$F$3:$H$219,3,FALSE)</f>
        <v>LF・NEON</v>
      </c>
      <c r="K389" s="264" t="s">
        <v>208</v>
      </c>
      <c r="L389" s="265" t="s">
        <v>842</v>
      </c>
      <c r="M389" s="265" t="s">
        <v>206</v>
      </c>
      <c r="N389" s="265" t="str">
        <f t="shared" si="7"/>
        <v>3 , 557</v>
      </c>
      <c r="O389" s="266" t="s">
        <v>207</v>
      </c>
      <c r="Q389" s="240" t="b">
        <f t="shared" si="14"/>
        <v>0</v>
      </c>
      <c r="R389" s="240" t="b">
        <f t="shared" si="14"/>
        <v>0</v>
      </c>
      <c r="T389" s="280"/>
      <c r="U389" s="280"/>
    </row>
    <row r="390" spans="5:21" s="238" customFormat="1">
      <c r="E390" s="279">
        <v>3</v>
      </c>
      <c r="F390" s="263">
        <v>558</v>
      </c>
      <c r="I390" s="238" t="str">
        <f>VLOOKUP(E390,'[3]1_プロファイルマスタ'!$H$3:$L$90,3,FALSE)</f>
        <v>リスク管理部門（担当）</v>
      </c>
      <c r="J390" s="238" t="str">
        <f>VLOOKUP(F390,'[3]10_実行権限マスタ'!$F$3:$H$219,3,FALSE)</f>
        <v>LF・NEON</v>
      </c>
      <c r="K390" s="264" t="s">
        <v>208</v>
      </c>
      <c r="L390" s="265" t="s">
        <v>842</v>
      </c>
      <c r="M390" s="265" t="s">
        <v>206</v>
      </c>
      <c r="N390" s="265" t="str">
        <f t="shared" si="7"/>
        <v>3 , 558</v>
      </c>
      <c r="O390" s="266" t="s">
        <v>207</v>
      </c>
      <c r="Q390" s="240" t="b">
        <f t="shared" si="14"/>
        <v>0</v>
      </c>
      <c r="R390" s="240" t="b">
        <f t="shared" si="14"/>
        <v>0</v>
      </c>
      <c r="T390" s="280"/>
      <c r="U390" s="280"/>
    </row>
    <row r="391" spans="5:21" s="238" customFormat="1">
      <c r="E391" s="279">
        <v>3</v>
      </c>
      <c r="F391" s="263">
        <v>559</v>
      </c>
      <c r="I391" s="238" t="str">
        <f>VLOOKUP(E391,'[3]1_プロファイルマスタ'!$H$3:$L$90,3,FALSE)</f>
        <v>リスク管理部門（担当）</v>
      </c>
      <c r="J391" s="238" t="str">
        <f>VLOOKUP(F391,'[3]10_実行権限マスタ'!$F$3:$H$219,3,FALSE)</f>
        <v>LF・NEON</v>
      </c>
      <c r="K391" s="264" t="s">
        <v>208</v>
      </c>
      <c r="L391" s="265" t="s">
        <v>842</v>
      </c>
      <c r="M391" s="265" t="s">
        <v>206</v>
      </c>
      <c r="N391" s="265" t="str">
        <f t="shared" si="7"/>
        <v>3 , 559</v>
      </c>
      <c r="O391" s="266" t="s">
        <v>207</v>
      </c>
      <c r="Q391" s="240" t="b">
        <f t="shared" si="14"/>
        <v>0</v>
      </c>
      <c r="R391" s="240" t="b">
        <f t="shared" si="14"/>
        <v>0</v>
      </c>
      <c r="T391" s="280"/>
      <c r="U391" s="280"/>
    </row>
    <row r="392" spans="5:21" s="238" customFormat="1">
      <c r="E392" s="279">
        <v>3</v>
      </c>
      <c r="F392" s="263">
        <v>560</v>
      </c>
      <c r="I392" s="238" t="str">
        <f>VLOOKUP(E392,'[3]1_プロファイルマスタ'!$H$3:$L$90,3,FALSE)</f>
        <v>リスク管理部門（担当）</v>
      </c>
      <c r="J392" s="238" t="str">
        <f>VLOOKUP(F392,'[3]10_実行権限マスタ'!$F$3:$H$219,3,FALSE)</f>
        <v>LF・融資先以外</v>
      </c>
      <c r="K392" s="264" t="s">
        <v>208</v>
      </c>
      <c r="L392" s="265" t="s">
        <v>842</v>
      </c>
      <c r="M392" s="265" t="s">
        <v>206</v>
      </c>
      <c r="N392" s="265" t="str">
        <f t="shared" si="7"/>
        <v>3 , 560</v>
      </c>
      <c r="O392" s="266" t="s">
        <v>207</v>
      </c>
      <c r="Q392" s="240" t="b">
        <f t="shared" si="14"/>
        <v>0</v>
      </c>
      <c r="R392" s="240" t="b">
        <f t="shared" si="14"/>
        <v>0</v>
      </c>
      <c r="T392" s="280"/>
      <c r="U392" s="280"/>
    </row>
    <row r="393" spans="5:21" s="238" customFormat="1">
      <c r="E393" s="279">
        <v>3</v>
      </c>
      <c r="F393" s="263">
        <v>561</v>
      </c>
      <c r="I393" s="238" t="str">
        <f>VLOOKUP(E393,'[3]1_プロファイルマスタ'!$H$3:$L$90,3,FALSE)</f>
        <v>リスク管理部門（担当）</v>
      </c>
      <c r="J393" s="238" t="str">
        <f>VLOOKUP(F393,'[3]10_実行権限マスタ'!$F$3:$H$219,3,FALSE)</f>
        <v>LF・融資先以外</v>
      </c>
      <c r="K393" s="264" t="s">
        <v>208</v>
      </c>
      <c r="L393" s="265" t="s">
        <v>842</v>
      </c>
      <c r="M393" s="265" t="s">
        <v>206</v>
      </c>
      <c r="N393" s="265" t="str">
        <f t="shared" ref="N393:N424" si="15">E393&amp;" , "&amp;F393</f>
        <v>3 , 561</v>
      </c>
      <c r="O393" s="266" t="s">
        <v>207</v>
      </c>
      <c r="Q393" s="240" t="b">
        <f t="shared" si="14"/>
        <v>0</v>
      </c>
      <c r="R393" s="240" t="b">
        <f t="shared" si="14"/>
        <v>0</v>
      </c>
      <c r="T393" s="280"/>
      <c r="U393" s="280"/>
    </row>
    <row r="394" spans="5:21" s="238" customFormat="1">
      <c r="E394" s="279">
        <v>3</v>
      </c>
      <c r="F394" s="263">
        <v>562</v>
      </c>
      <c r="I394" s="238" t="str">
        <f>VLOOKUP(E394,'[3]1_プロファイルマスタ'!$H$3:$L$90,3,FALSE)</f>
        <v>リスク管理部門（担当）</v>
      </c>
      <c r="J394" s="238" t="str">
        <f>VLOOKUP(F394,'[3]10_実行権限マスタ'!$F$3:$H$219,3,FALSE)</f>
        <v>LF・融資先以外</v>
      </c>
      <c r="K394" s="264" t="s">
        <v>208</v>
      </c>
      <c r="L394" s="265" t="s">
        <v>842</v>
      </c>
      <c r="M394" s="265" t="s">
        <v>206</v>
      </c>
      <c r="N394" s="265" t="str">
        <f t="shared" si="15"/>
        <v>3 , 562</v>
      </c>
      <c r="O394" s="266" t="s">
        <v>207</v>
      </c>
      <c r="Q394" s="240" t="b">
        <f t="shared" si="14"/>
        <v>0</v>
      </c>
      <c r="R394" s="240" t="b">
        <f t="shared" si="14"/>
        <v>0</v>
      </c>
      <c r="T394" s="280"/>
      <c r="U394" s="280"/>
    </row>
    <row r="395" spans="5:21" s="238" customFormat="1">
      <c r="E395" s="279">
        <v>3</v>
      </c>
      <c r="F395" s="263">
        <v>563</v>
      </c>
      <c r="I395" s="238" t="str">
        <f>VLOOKUP(E395,'[3]1_プロファイルマスタ'!$H$3:$L$90,3,FALSE)</f>
        <v>リスク管理部門（担当）</v>
      </c>
      <c r="J395" s="238" t="str">
        <f>VLOOKUP(F395,'[3]10_実行権限マスタ'!$F$3:$H$219,3,FALSE)</f>
        <v>LF・損害金</v>
      </c>
      <c r="K395" s="264" t="s">
        <v>208</v>
      </c>
      <c r="L395" s="265" t="s">
        <v>842</v>
      </c>
      <c r="M395" s="265" t="s">
        <v>206</v>
      </c>
      <c r="N395" s="265" t="str">
        <f t="shared" si="15"/>
        <v>3 , 563</v>
      </c>
      <c r="O395" s="266" t="s">
        <v>207</v>
      </c>
      <c r="Q395" s="240" t="b">
        <f t="shared" si="14"/>
        <v>0</v>
      </c>
      <c r="R395" s="240" t="b">
        <f t="shared" si="14"/>
        <v>0</v>
      </c>
      <c r="T395" s="280"/>
      <c r="U395" s="280"/>
    </row>
    <row r="396" spans="5:21" s="238" customFormat="1">
      <c r="E396" s="279">
        <v>3</v>
      </c>
      <c r="F396" s="263">
        <v>564</v>
      </c>
      <c r="I396" s="238" t="str">
        <f>VLOOKUP(E396,'[3]1_プロファイルマスタ'!$H$3:$L$90,3,FALSE)</f>
        <v>リスク管理部門（担当）</v>
      </c>
      <c r="J396" s="238" t="str">
        <f>VLOOKUP(F396,'[3]10_実行権限マスタ'!$F$3:$H$219,3,FALSE)</f>
        <v>LF・損害金</v>
      </c>
      <c r="K396" s="264" t="s">
        <v>208</v>
      </c>
      <c r="L396" s="265" t="s">
        <v>842</v>
      </c>
      <c r="M396" s="265" t="s">
        <v>206</v>
      </c>
      <c r="N396" s="265" t="str">
        <f t="shared" si="15"/>
        <v>3 , 564</v>
      </c>
      <c r="O396" s="266" t="s">
        <v>207</v>
      </c>
      <c r="Q396" s="240" t="b">
        <f t="shared" si="14"/>
        <v>0</v>
      </c>
      <c r="R396" s="240" t="b">
        <f t="shared" si="14"/>
        <v>0</v>
      </c>
      <c r="T396" s="280"/>
      <c r="U396" s="280"/>
    </row>
    <row r="397" spans="5:21" s="238" customFormat="1">
      <c r="E397" s="279">
        <v>3</v>
      </c>
      <c r="F397" s="263">
        <v>565</v>
      </c>
      <c r="I397" s="238" t="str">
        <f>VLOOKUP(E397,'[3]1_プロファイルマスタ'!$H$3:$L$90,3,FALSE)</f>
        <v>リスク管理部門（担当）</v>
      </c>
      <c r="J397" s="238" t="str">
        <f>VLOOKUP(F397,'[3]10_実行権限マスタ'!$F$3:$H$219,3,FALSE)</f>
        <v>LF・損害金</v>
      </c>
      <c r="K397" s="264" t="s">
        <v>208</v>
      </c>
      <c r="L397" s="265" t="s">
        <v>842</v>
      </c>
      <c r="M397" s="265" t="s">
        <v>206</v>
      </c>
      <c r="N397" s="265" t="str">
        <f t="shared" si="15"/>
        <v>3 , 565</v>
      </c>
      <c r="O397" s="266" t="s">
        <v>207</v>
      </c>
      <c r="Q397" s="240" t="b">
        <f t="shared" si="14"/>
        <v>0</v>
      </c>
      <c r="R397" s="240" t="b">
        <f t="shared" si="14"/>
        <v>0</v>
      </c>
      <c r="T397" s="280"/>
      <c r="U397" s="280"/>
    </row>
    <row r="398" spans="5:21" s="238" customFormat="1">
      <c r="E398" s="279">
        <v>3</v>
      </c>
      <c r="F398" s="263">
        <v>566</v>
      </c>
      <c r="I398" s="238" t="str">
        <f>VLOOKUP(E398,'[3]1_プロファイルマスタ'!$H$3:$L$90,3,FALSE)</f>
        <v>リスク管理部門（担当）</v>
      </c>
      <c r="J398" s="238" t="str">
        <f>VLOOKUP(F398,'[3]10_実行権限マスタ'!$F$3:$H$219,3,FALSE)</f>
        <v>LF・DM送付先一覧</v>
      </c>
      <c r="K398" s="264" t="s">
        <v>208</v>
      </c>
      <c r="L398" s="265" t="s">
        <v>842</v>
      </c>
      <c r="M398" s="265" t="s">
        <v>206</v>
      </c>
      <c r="N398" s="265" t="str">
        <f t="shared" si="15"/>
        <v>3 , 566</v>
      </c>
      <c r="O398" s="266" t="s">
        <v>207</v>
      </c>
      <c r="Q398" s="240" t="b">
        <f t="shared" si="14"/>
        <v>0</v>
      </c>
      <c r="R398" s="240" t="b">
        <f t="shared" si="14"/>
        <v>0</v>
      </c>
      <c r="T398" s="280"/>
      <c r="U398" s="280"/>
    </row>
    <row r="399" spans="5:21" s="238" customFormat="1">
      <c r="E399" s="279">
        <v>3</v>
      </c>
      <c r="F399" s="263">
        <v>567</v>
      </c>
      <c r="I399" s="238" t="str">
        <f>VLOOKUP(E399,'[3]1_プロファイルマスタ'!$H$3:$L$90,3,FALSE)</f>
        <v>リスク管理部門（担当）</v>
      </c>
      <c r="J399" s="238" t="str">
        <f>VLOOKUP(F399,'[3]10_実行権限マスタ'!$F$3:$H$219,3,FALSE)</f>
        <v>LF・DM送付先一覧</v>
      </c>
      <c r="K399" s="264" t="s">
        <v>208</v>
      </c>
      <c r="L399" s="265" t="s">
        <v>842</v>
      </c>
      <c r="M399" s="265" t="s">
        <v>206</v>
      </c>
      <c r="N399" s="265" t="str">
        <f t="shared" si="15"/>
        <v>3 , 567</v>
      </c>
      <c r="O399" s="266" t="s">
        <v>207</v>
      </c>
      <c r="Q399" s="240" t="b">
        <f t="shared" si="14"/>
        <v>0</v>
      </c>
      <c r="R399" s="240" t="b">
        <f t="shared" si="14"/>
        <v>0</v>
      </c>
      <c r="T399" s="280"/>
      <c r="U399" s="280"/>
    </row>
    <row r="400" spans="5:21" s="238" customFormat="1">
      <c r="E400" s="279">
        <v>3</v>
      </c>
      <c r="F400" s="263">
        <v>568</v>
      </c>
      <c r="I400" s="238" t="str">
        <f>VLOOKUP(E400,'[3]1_プロファイルマスタ'!$H$3:$L$90,3,FALSE)</f>
        <v>リスク管理部門（担当）</v>
      </c>
      <c r="J400" s="238" t="str">
        <f>VLOOKUP(F400,'[3]10_実行権限マスタ'!$F$3:$H$219,3,FALSE)</f>
        <v>LF・DM送付先一覧</v>
      </c>
      <c r="K400" s="264" t="s">
        <v>208</v>
      </c>
      <c r="L400" s="265" t="s">
        <v>842</v>
      </c>
      <c r="M400" s="265" t="s">
        <v>206</v>
      </c>
      <c r="N400" s="265" t="str">
        <f t="shared" si="15"/>
        <v>3 , 568</v>
      </c>
      <c r="O400" s="266" t="s">
        <v>207</v>
      </c>
      <c r="Q400" s="240" t="b">
        <f t="shared" si="14"/>
        <v>0</v>
      </c>
      <c r="R400" s="240" t="b">
        <f t="shared" si="14"/>
        <v>0</v>
      </c>
      <c r="T400" s="280"/>
      <c r="U400" s="280"/>
    </row>
    <row r="401" spans="5:21" s="238" customFormat="1">
      <c r="E401" s="279">
        <v>4</v>
      </c>
      <c r="F401" s="263">
        <v>551</v>
      </c>
      <c r="I401" s="238" t="str">
        <f>VLOOKUP(E401,'[3]1_プロファイルマスタ'!$H$3:$L$90,3,FALSE)</f>
        <v>その他部門（役席）</v>
      </c>
      <c r="J401" s="238" t="str">
        <f>VLOOKUP(F401,'[3]10_実行権限マスタ'!$F$3:$H$219,3,FALSE)</f>
        <v>LF・LOANS＋</v>
      </c>
      <c r="K401" s="264" t="s">
        <v>208</v>
      </c>
      <c r="L401" s="265" t="s">
        <v>842</v>
      </c>
      <c r="M401" s="265" t="s">
        <v>206</v>
      </c>
      <c r="N401" s="265" t="str">
        <f t="shared" si="15"/>
        <v>4 , 551</v>
      </c>
      <c r="O401" s="266" t="s">
        <v>207</v>
      </c>
      <c r="Q401" s="240" t="b">
        <f t="shared" si="14"/>
        <v>0</v>
      </c>
      <c r="R401" s="240" t="b">
        <f t="shared" si="14"/>
        <v>0</v>
      </c>
      <c r="T401" s="280"/>
      <c r="U401" s="280"/>
    </row>
    <row r="402" spans="5:21" s="238" customFormat="1">
      <c r="E402" s="279">
        <v>4</v>
      </c>
      <c r="F402" s="263">
        <v>552</v>
      </c>
      <c r="I402" s="238" t="str">
        <f>VLOOKUP(E402,'[3]1_プロファイルマスタ'!$H$3:$L$90,3,FALSE)</f>
        <v>その他部門（役席）</v>
      </c>
      <c r="J402" s="238" t="str">
        <f>VLOOKUP(F402,'[3]10_実行権限マスタ'!$F$3:$H$219,3,FALSE)</f>
        <v>LF・LOANS＋</v>
      </c>
      <c r="K402" s="264" t="s">
        <v>208</v>
      </c>
      <c r="L402" s="265" t="s">
        <v>842</v>
      </c>
      <c r="M402" s="265" t="s">
        <v>206</v>
      </c>
      <c r="N402" s="265" t="str">
        <f t="shared" si="15"/>
        <v>4 , 552</v>
      </c>
      <c r="O402" s="266" t="s">
        <v>207</v>
      </c>
      <c r="Q402" s="240" t="b">
        <f t="shared" si="14"/>
        <v>0</v>
      </c>
      <c r="R402" s="240" t="b">
        <f t="shared" si="14"/>
        <v>0</v>
      </c>
      <c r="T402" s="280"/>
      <c r="U402" s="280"/>
    </row>
    <row r="403" spans="5:21" s="238" customFormat="1">
      <c r="E403" s="279">
        <v>4</v>
      </c>
      <c r="F403" s="263">
        <v>554</v>
      </c>
      <c r="I403" s="238" t="str">
        <f>VLOOKUP(E403,'[3]1_プロファイルマスタ'!$H$3:$L$90,3,FALSE)</f>
        <v>その他部門（役席）</v>
      </c>
      <c r="J403" s="238" t="str">
        <f>VLOOKUP(F403,'[3]10_実行権限マスタ'!$F$3:$H$219,3,FALSE)</f>
        <v>LF・OLION</v>
      </c>
      <c r="K403" s="264" t="s">
        <v>208</v>
      </c>
      <c r="L403" s="265" t="s">
        <v>842</v>
      </c>
      <c r="M403" s="265" t="s">
        <v>206</v>
      </c>
      <c r="N403" s="265" t="str">
        <f t="shared" si="15"/>
        <v>4 , 554</v>
      </c>
      <c r="O403" s="266" t="s">
        <v>207</v>
      </c>
      <c r="Q403" s="240" t="b">
        <f t="shared" si="14"/>
        <v>0</v>
      </c>
      <c r="R403" s="240" t="b">
        <f t="shared" si="14"/>
        <v>0</v>
      </c>
      <c r="T403" s="280"/>
      <c r="U403" s="280"/>
    </row>
    <row r="404" spans="5:21" s="238" customFormat="1">
      <c r="E404" s="279">
        <v>4</v>
      </c>
      <c r="F404" s="263">
        <v>555</v>
      </c>
      <c r="I404" s="238" t="str">
        <f>VLOOKUP(E404,'[3]1_プロファイルマスタ'!$H$3:$L$90,3,FALSE)</f>
        <v>その他部門（役席）</v>
      </c>
      <c r="J404" s="238" t="str">
        <f>VLOOKUP(F404,'[3]10_実行権限マスタ'!$F$3:$H$219,3,FALSE)</f>
        <v>LF・OLION</v>
      </c>
      <c r="K404" s="264" t="s">
        <v>208</v>
      </c>
      <c r="L404" s="265" t="s">
        <v>842</v>
      </c>
      <c r="M404" s="265" t="s">
        <v>206</v>
      </c>
      <c r="N404" s="265" t="str">
        <f t="shared" si="15"/>
        <v>4 , 555</v>
      </c>
      <c r="O404" s="266" t="s">
        <v>207</v>
      </c>
      <c r="Q404" s="240" t="b">
        <f t="shared" si="14"/>
        <v>0</v>
      </c>
      <c r="R404" s="240" t="b">
        <f t="shared" si="14"/>
        <v>0</v>
      </c>
      <c r="T404" s="280"/>
      <c r="U404" s="280"/>
    </row>
    <row r="405" spans="5:21" s="238" customFormat="1">
      <c r="E405" s="279">
        <v>4</v>
      </c>
      <c r="F405" s="263">
        <v>557</v>
      </c>
      <c r="I405" s="238" t="str">
        <f>VLOOKUP(E405,'[3]1_プロファイルマスタ'!$H$3:$L$90,3,FALSE)</f>
        <v>その他部門（役席）</v>
      </c>
      <c r="J405" s="238" t="str">
        <f>VLOOKUP(F405,'[3]10_実行権限マスタ'!$F$3:$H$219,3,FALSE)</f>
        <v>LF・NEON</v>
      </c>
      <c r="K405" s="264" t="s">
        <v>208</v>
      </c>
      <c r="L405" s="265" t="s">
        <v>842</v>
      </c>
      <c r="M405" s="265" t="s">
        <v>206</v>
      </c>
      <c r="N405" s="265" t="str">
        <f t="shared" si="15"/>
        <v>4 , 557</v>
      </c>
      <c r="O405" s="266" t="s">
        <v>207</v>
      </c>
      <c r="Q405" s="240" t="b">
        <f t="shared" si="14"/>
        <v>0</v>
      </c>
      <c r="R405" s="240" t="b">
        <f t="shared" si="14"/>
        <v>0</v>
      </c>
      <c r="T405" s="280"/>
      <c r="U405" s="280"/>
    </row>
    <row r="406" spans="5:21" s="238" customFormat="1">
      <c r="E406" s="279">
        <v>4</v>
      </c>
      <c r="F406" s="263">
        <v>558</v>
      </c>
      <c r="I406" s="238" t="str">
        <f>VLOOKUP(E406,'[3]1_プロファイルマスタ'!$H$3:$L$90,3,FALSE)</f>
        <v>その他部門（役席）</v>
      </c>
      <c r="J406" s="238" t="str">
        <f>VLOOKUP(F406,'[3]10_実行権限マスタ'!$F$3:$H$219,3,FALSE)</f>
        <v>LF・NEON</v>
      </c>
      <c r="K406" s="264" t="s">
        <v>208</v>
      </c>
      <c r="L406" s="265" t="s">
        <v>842</v>
      </c>
      <c r="M406" s="265" t="s">
        <v>206</v>
      </c>
      <c r="N406" s="265" t="str">
        <f t="shared" si="15"/>
        <v>4 , 558</v>
      </c>
      <c r="O406" s="266" t="s">
        <v>207</v>
      </c>
      <c r="Q406" s="240" t="b">
        <f t="shared" si="14"/>
        <v>0</v>
      </c>
      <c r="R406" s="240" t="b">
        <f t="shared" si="14"/>
        <v>0</v>
      </c>
      <c r="T406" s="280"/>
      <c r="U406" s="280"/>
    </row>
    <row r="407" spans="5:21" s="238" customFormat="1">
      <c r="E407" s="279">
        <v>4</v>
      </c>
      <c r="F407" s="263">
        <v>560</v>
      </c>
      <c r="I407" s="238" t="str">
        <f>VLOOKUP(E407,'[3]1_プロファイルマスタ'!$H$3:$L$90,3,FALSE)</f>
        <v>その他部門（役席）</v>
      </c>
      <c r="J407" s="238" t="str">
        <f>VLOOKUP(F407,'[3]10_実行権限マスタ'!$F$3:$H$219,3,FALSE)</f>
        <v>LF・融資先以外</v>
      </c>
      <c r="K407" s="264" t="s">
        <v>208</v>
      </c>
      <c r="L407" s="265" t="s">
        <v>842</v>
      </c>
      <c r="M407" s="265" t="s">
        <v>206</v>
      </c>
      <c r="N407" s="265" t="str">
        <f t="shared" si="15"/>
        <v>4 , 560</v>
      </c>
      <c r="O407" s="266" t="s">
        <v>207</v>
      </c>
      <c r="Q407" s="240" t="b">
        <f t="shared" si="14"/>
        <v>0</v>
      </c>
      <c r="R407" s="240" t="b">
        <f t="shared" si="14"/>
        <v>0</v>
      </c>
      <c r="T407" s="280"/>
      <c r="U407" s="280"/>
    </row>
    <row r="408" spans="5:21" s="238" customFormat="1">
      <c r="E408" s="279">
        <v>4</v>
      </c>
      <c r="F408" s="263">
        <v>561</v>
      </c>
      <c r="I408" s="238" t="str">
        <f>VLOOKUP(E408,'[3]1_プロファイルマスタ'!$H$3:$L$90,3,FALSE)</f>
        <v>その他部門（役席）</v>
      </c>
      <c r="J408" s="238" t="str">
        <f>VLOOKUP(F408,'[3]10_実行権限マスタ'!$F$3:$H$219,3,FALSE)</f>
        <v>LF・融資先以外</v>
      </c>
      <c r="K408" s="264" t="s">
        <v>208</v>
      </c>
      <c r="L408" s="265" t="s">
        <v>842</v>
      </c>
      <c r="M408" s="265" t="s">
        <v>206</v>
      </c>
      <c r="N408" s="265" t="str">
        <f t="shared" si="15"/>
        <v>4 , 561</v>
      </c>
      <c r="O408" s="266" t="s">
        <v>207</v>
      </c>
      <c r="Q408" s="240" t="b">
        <f t="shared" si="14"/>
        <v>0</v>
      </c>
      <c r="R408" s="240" t="b">
        <f t="shared" si="14"/>
        <v>0</v>
      </c>
      <c r="T408" s="280"/>
      <c r="U408" s="280"/>
    </row>
    <row r="409" spans="5:21" s="238" customFormat="1">
      <c r="E409" s="279">
        <v>4</v>
      </c>
      <c r="F409" s="263">
        <v>563</v>
      </c>
      <c r="I409" s="238" t="str">
        <f>VLOOKUP(E409,'[3]1_プロファイルマスタ'!$H$3:$L$90,3,FALSE)</f>
        <v>その他部門（役席）</v>
      </c>
      <c r="J409" s="238" t="str">
        <f>VLOOKUP(F409,'[3]10_実行権限マスタ'!$F$3:$H$219,3,FALSE)</f>
        <v>LF・損害金</v>
      </c>
      <c r="K409" s="264" t="s">
        <v>208</v>
      </c>
      <c r="L409" s="265" t="s">
        <v>842</v>
      </c>
      <c r="M409" s="265" t="s">
        <v>206</v>
      </c>
      <c r="N409" s="265" t="str">
        <f t="shared" si="15"/>
        <v>4 , 563</v>
      </c>
      <c r="O409" s="266" t="s">
        <v>207</v>
      </c>
      <c r="Q409" s="240" t="b">
        <f t="shared" si="14"/>
        <v>0</v>
      </c>
      <c r="R409" s="240" t="b">
        <f t="shared" si="14"/>
        <v>0</v>
      </c>
      <c r="T409" s="280"/>
      <c r="U409" s="280"/>
    </row>
    <row r="410" spans="5:21" s="238" customFormat="1">
      <c r="E410" s="279">
        <v>4</v>
      </c>
      <c r="F410" s="263">
        <v>564</v>
      </c>
      <c r="I410" s="238" t="str">
        <f>VLOOKUP(E410,'[3]1_プロファイルマスタ'!$H$3:$L$90,3,FALSE)</f>
        <v>その他部門（役席）</v>
      </c>
      <c r="J410" s="238" t="str">
        <f>VLOOKUP(F410,'[3]10_実行権限マスタ'!$F$3:$H$219,3,FALSE)</f>
        <v>LF・損害金</v>
      </c>
      <c r="K410" s="264" t="s">
        <v>208</v>
      </c>
      <c r="L410" s="265" t="s">
        <v>842</v>
      </c>
      <c r="M410" s="265" t="s">
        <v>206</v>
      </c>
      <c r="N410" s="265" t="str">
        <f t="shared" si="15"/>
        <v>4 , 564</v>
      </c>
      <c r="O410" s="266" t="s">
        <v>207</v>
      </c>
      <c r="Q410" s="240" t="b">
        <f t="shared" si="14"/>
        <v>0</v>
      </c>
      <c r="R410" s="240" t="b">
        <f t="shared" si="14"/>
        <v>0</v>
      </c>
      <c r="T410" s="280"/>
      <c r="U410" s="280"/>
    </row>
    <row r="411" spans="5:21" s="238" customFormat="1">
      <c r="E411" s="279">
        <v>4</v>
      </c>
      <c r="F411" s="263">
        <v>566</v>
      </c>
      <c r="I411" s="238" t="str">
        <f>VLOOKUP(E411,'[3]1_プロファイルマスタ'!$H$3:$L$90,3,FALSE)</f>
        <v>その他部門（役席）</v>
      </c>
      <c r="J411" s="238" t="str">
        <f>VLOOKUP(F411,'[3]10_実行権限マスタ'!$F$3:$H$219,3,FALSE)</f>
        <v>LF・DM送付先一覧</v>
      </c>
      <c r="K411" s="264" t="s">
        <v>208</v>
      </c>
      <c r="L411" s="265" t="s">
        <v>842</v>
      </c>
      <c r="M411" s="265" t="s">
        <v>206</v>
      </c>
      <c r="N411" s="265" t="str">
        <f t="shared" si="15"/>
        <v>4 , 566</v>
      </c>
      <c r="O411" s="266" t="s">
        <v>207</v>
      </c>
      <c r="Q411" s="240" t="b">
        <f t="shared" si="14"/>
        <v>0</v>
      </c>
      <c r="R411" s="240" t="b">
        <f t="shared" si="14"/>
        <v>0</v>
      </c>
      <c r="T411" s="280"/>
      <c r="U411" s="280"/>
    </row>
    <row r="412" spans="5:21" s="238" customFormat="1">
      <c r="E412" s="279">
        <v>4</v>
      </c>
      <c r="F412" s="263">
        <v>567</v>
      </c>
      <c r="I412" s="238" t="str">
        <f>VLOOKUP(E412,'[3]1_プロファイルマスタ'!$H$3:$L$90,3,FALSE)</f>
        <v>その他部門（役席）</v>
      </c>
      <c r="J412" s="238" t="str">
        <f>VLOOKUP(F412,'[3]10_実行権限マスタ'!$F$3:$H$219,3,FALSE)</f>
        <v>LF・DM送付先一覧</v>
      </c>
      <c r="K412" s="264" t="s">
        <v>208</v>
      </c>
      <c r="L412" s="265" t="s">
        <v>842</v>
      </c>
      <c r="M412" s="265" t="s">
        <v>206</v>
      </c>
      <c r="N412" s="265" t="str">
        <f t="shared" si="15"/>
        <v>4 , 567</v>
      </c>
      <c r="O412" s="266" t="s">
        <v>207</v>
      </c>
      <c r="Q412" s="240" t="b">
        <f t="shared" si="14"/>
        <v>0</v>
      </c>
      <c r="R412" s="240" t="b">
        <f t="shared" si="14"/>
        <v>0</v>
      </c>
      <c r="T412" s="280"/>
      <c r="U412" s="280"/>
    </row>
    <row r="413" spans="5:21" s="238" customFormat="1">
      <c r="E413" s="279">
        <v>5</v>
      </c>
      <c r="F413" s="263">
        <v>551</v>
      </c>
      <c r="I413" s="238" t="str">
        <f>VLOOKUP(E413,'[3]1_プロファイルマスタ'!$H$3:$L$90,3,FALSE)</f>
        <v>その他部門（担当）</v>
      </c>
      <c r="J413" s="238" t="str">
        <f>VLOOKUP(F413,'[3]10_実行権限マスタ'!$F$3:$H$219,3,FALSE)</f>
        <v>LF・LOANS＋</v>
      </c>
      <c r="K413" s="264" t="s">
        <v>208</v>
      </c>
      <c r="L413" s="265" t="s">
        <v>842</v>
      </c>
      <c r="M413" s="265" t="s">
        <v>206</v>
      </c>
      <c r="N413" s="265" t="str">
        <f t="shared" si="15"/>
        <v>5 , 551</v>
      </c>
      <c r="O413" s="266" t="s">
        <v>207</v>
      </c>
      <c r="Q413" s="240" t="b">
        <f t="shared" si="14"/>
        <v>0</v>
      </c>
      <c r="R413" s="240" t="b">
        <f t="shared" si="14"/>
        <v>0</v>
      </c>
      <c r="T413" s="280"/>
      <c r="U413" s="280"/>
    </row>
    <row r="414" spans="5:21" s="238" customFormat="1">
      <c r="E414" s="279">
        <v>5</v>
      </c>
      <c r="F414" s="263">
        <v>552</v>
      </c>
      <c r="I414" s="238" t="str">
        <f>VLOOKUP(E414,'[3]1_プロファイルマスタ'!$H$3:$L$90,3,FALSE)</f>
        <v>その他部門（担当）</v>
      </c>
      <c r="J414" s="238" t="str">
        <f>VLOOKUP(F414,'[3]10_実行権限マスタ'!$F$3:$H$219,3,FALSE)</f>
        <v>LF・LOANS＋</v>
      </c>
      <c r="K414" s="264" t="s">
        <v>208</v>
      </c>
      <c r="L414" s="265" t="s">
        <v>842</v>
      </c>
      <c r="M414" s="265" t="s">
        <v>206</v>
      </c>
      <c r="N414" s="265" t="str">
        <f t="shared" si="15"/>
        <v>5 , 552</v>
      </c>
      <c r="O414" s="266" t="s">
        <v>207</v>
      </c>
      <c r="Q414" s="240" t="b">
        <f t="shared" si="14"/>
        <v>0</v>
      </c>
      <c r="R414" s="240" t="b">
        <f t="shared" si="14"/>
        <v>0</v>
      </c>
      <c r="T414" s="280"/>
      <c r="U414" s="280"/>
    </row>
    <row r="415" spans="5:21" s="238" customFormat="1">
      <c r="E415" s="279">
        <v>5</v>
      </c>
      <c r="F415" s="263">
        <v>554</v>
      </c>
      <c r="I415" s="238" t="str">
        <f>VLOOKUP(E415,'[3]1_プロファイルマスタ'!$H$3:$L$90,3,FALSE)</f>
        <v>その他部門（担当）</v>
      </c>
      <c r="J415" s="238" t="str">
        <f>VLOOKUP(F415,'[3]10_実行権限マスタ'!$F$3:$H$219,3,FALSE)</f>
        <v>LF・OLION</v>
      </c>
      <c r="K415" s="264" t="s">
        <v>208</v>
      </c>
      <c r="L415" s="265" t="s">
        <v>842</v>
      </c>
      <c r="M415" s="265" t="s">
        <v>206</v>
      </c>
      <c r="N415" s="265" t="str">
        <f t="shared" si="15"/>
        <v>5 , 554</v>
      </c>
      <c r="O415" s="266" t="s">
        <v>207</v>
      </c>
      <c r="Q415" s="240" t="b">
        <f t="shared" si="14"/>
        <v>0</v>
      </c>
      <c r="R415" s="240" t="b">
        <f t="shared" si="14"/>
        <v>0</v>
      </c>
      <c r="T415" s="280"/>
      <c r="U415" s="280"/>
    </row>
    <row r="416" spans="5:21" s="238" customFormat="1">
      <c r="E416" s="279">
        <v>5</v>
      </c>
      <c r="F416" s="263">
        <v>555</v>
      </c>
      <c r="I416" s="238" t="str">
        <f>VLOOKUP(E416,'[3]1_プロファイルマスタ'!$H$3:$L$90,3,FALSE)</f>
        <v>その他部門（担当）</v>
      </c>
      <c r="J416" s="238" t="str">
        <f>VLOOKUP(F416,'[3]10_実行権限マスタ'!$F$3:$H$219,3,FALSE)</f>
        <v>LF・OLION</v>
      </c>
      <c r="K416" s="264" t="s">
        <v>208</v>
      </c>
      <c r="L416" s="265" t="s">
        <v>842</v>
      </c>
      <c r="M416" s="265" t="s">
        <v>206</v>
      </c>
      <c r="N416" s="265" t="str">
        <f t="shared" si="15"/>
        <v>5 , 555</v>
      </c>
      <c r="O416" s="266" t="s">
        <v>207</v>
      </c>
      <c r="Q416" s="240" t="b">
        <f t="shared" si="14"/>
        <v>0</v>
      </c>
      <c r="R416" s="240" t="b">
        <f t="shared" si="14"/>
        <v>0</v>
      </c>
      <c r="T416" s="280"/>
      <c r="U416" s="280"/>
    </row>
    <row r="417" spans="5:21" s="238" customFormat="1">
      <c r="E417" s="279">
        <v>5</v>
      </c>
      <c r="F417" s="263">
        <v>557</v>
      </c>
      <c r="I417" s="238" t="str">
        <f>VLOOKUP(E417,'[3]1_プロファイルマスタ'!$H$3:$L$90,3,FALSE)</f>
        <v>その他部門（担当）</v>
      </c>
      <c r="J417" s="238" t="str">
        <f>VLOOKUP(F417,'[3]10_実行権限マスタ'!$F$3:$H$219,3,FALSE)</f>
        <v>LF・NEON</v>
      </c>
      <c r="K417" s="264" t="s">
        <v>208</v>
      </c>
      <c r="L417" s="265" t="s">
        <v>842</v>
      </c>
      <c r="M417" s="265" t="s">
        <v>206</v>
      </c>
      <c r="N417" s="265" t="str">
        <f t="shared" si="15"/>
        <v>5 , 557</v>
      </c>
      <c r="O417" s="266" t="s">
        <v>207</v>
      </c>
      <c r="Q417" s="240" t="b">
        <f t="shared" si="14"/>
        <v>0</v>
      </c>
      <c r="R417" s="240" t="b">
        <f t="shared" si="14"/>
        <v>0</v>
      </c>
      <c r="T417" s="280"/>
      <c r="U417" s="280"/>
    </row>
    <row r="418" spans="5:21" s="238" customFormat="1">
      <c r="E418" s="279">
        <v>5</v>
      </c>
      <c r="F418" s="263">
        <v>558</v>
      </c>
      <c r="I418" s="238" t="str">
        <f>VLOOKUP(E418,'[3]1_プロファイルマスタ'!$H$3:$L$90,3,FALSE)</f>
        <v>その他部門（担当）</v>
      </c>
      <c r="J418" s="238" t="str">
        <f>VLOOKUP(F418,'[3]10_実行権限マスタ'!$F$3:$H$219,3,FALSE)</f>
        <v>LF・NEON</v>
      </c>
      <c r="K418" s="264" t="s">
        <v>208</v>
      </c>
      <c r="L418" s="265" t="s">
        <v>842</v>
      </c>
      <c r="M418" s="265" t="s">
        <v>206</v>
      </c>
      <c r="N418" s="265" t="str">
        <f t="shared" si="15"/>
        <v>5 , 558</v>
      </c>
      <c r="O418" s="266" t="s">
        <v>207</v>
      </c>
      <c r="Q418" s="240" t="b">
        <f t="shared" si="14"/>
        <v>0</v>
      </c>
      <c r="R418" s="240" t="b">
        <f t="shared" si="14"/>
        <v>0</v>
      </c>
      <c r="T418" s="280"/>
      <c r="U418" s="280"/>
    </row>
    <row r="419" spans="5:21" s="238" customFormat="1">
      <c r="E419" s="279">
        <v>5</v>
      </c>
      <c r="F419" s="263">
        <v>560</v>
      </c>
      <c r="I419" s="238" t="str">
        <f>VLOOKUP(E419,'[3]1_プロファイルマスタ'!$H$3:$L$90,3,FALSE)</f>
        <v>その他部門（担当）</v>
      </c>
      <c r="J419" s="238" t="str">
        <f>VLOOKUP(F419,'[3]10_実行権限マスタ'!$F$3:$H$219,3,FALSE)</f>
        <v>LF・融資先以外</v>
      </c>
      <c r="K419" s="264" t="s">
        <v>208</v>
      </c>
      <c r="L419" s="265" t="s">
        <v>842</v>
      </c>
      <c r="M419" s="265" t="s">
        <v>206</v>
      </c>
      <c r="N419" s="265" t="str">
        <f t="shared" si="15"/>
        <v>5 , 560</v>
      </c>
      <c r="O419" s="266" t="s">
        <v>207</v>
      </c>
      <c r="Q419" s="240" t="b">
        <f t="shared" si="14"/>
        <v>0</v>
      </c>
      <c r="R419" s="240" t="b">
        <f t="shared" si="14"/>
        <v>0</v>
      </c>
      <c r="T419" s="280"/>
      <c r="U419" s="280"/>
    </row>
    <row r="420" spans="5:21" s="238" customFormat="1">
      <c r="E420" s="279">
        <v>5</v>
      </c>
      <c r="F420" s="263">
        <v>561</v>
      </c>
      <c r="I420" s="238" t="str">
        <f>VLOOKUP(E420,'[3]1_プロファイルマスタ'!$H$3:$L$90,3,FALSE)</f>
        <v>その他部門（担当）</v>
      </c>
      <c r="J420" s="238" t="str">
        <f>VLOOKUP(F420,'[3]10_実行権限マスタ'!$F$3:$H$219,3,FALSE)</f>
        <v>LF・融資先以外</v>
      </c>
      <c r="K420" s="264" t="s">
        <v>208</v>
      </c>
      <c r="L420" s="265" t="s">
        <v>842</v>
      </c>
      <c r="M420" s="265" t="s">
        <v>206</v>
      </c>
      <c r="N420" s="265" t="str">
        <f t="shared" si="15"/>
        <v>5 , 561</v>
      </c>
      <c r="O420" s="266" t="s">
        <v>207</v>
      </c>
      <c r="Q420" s="240" t="b">
        <f t="shared" si="14"/>
        <v>0</v>
      </c>
      <c r="R420" s="240" t="b">
        <f t="shared" si="14"/>
        <v>0</v>
      </c>
      <c r="T420" s="280"/>
      <c r="U420" s="280"/>
    </row>
    <row r="421" spans="5:21" s="238" customFormat="1">
      <c r="E421" s="279">
        <v>5</v>
      </c>
      <c r="F421" s="263">
        <v>563</v>
      </c>
      <c r="I421" s="238" t="str">
        <f>VLOOKUP(E421,'[3]1_プロファイルマスタ'!$H$3:$L$90,3,FALSE)</f>
        <v>その他部門（担当）</v>
      </c>
      <c r="J421" s="238" t="str">
        <f>VLOOKUP(F421,'[3]10_実行権限マスタ'!$F$3:$H$219,3,FALSE)</f>
        <v>LF・損害金</v>
      </c>
      <c r="K421" s="264" t="s">
        <v>208</v>
      </c>
      <c r="L421" s="265" t="s">
        <v>842</v>
      </c>
      <c r="M421" s="265" t="s">
        <v>206</v>
      </c>
      <c r="N421" s="265" t="str">
        <f t="shared" si="15"/>
        <v>5 , 563</v>
      </c>
      <c r="O421" s="266" t="s">
        <v>207</v>
      </c>
      <c r="Q421" s="240" t="b">
        <f t="shared" si="14"/>
        <v>0</v>
      </c>
      <c r="R421" s="240" t="b">
        <f t="shared" si="14"/>
        <v>0</v>
      </c>
      <c r="T421" s="280"/>
      <c r="U421" s="280"/>
    </row>
    <row r="422" spans="5:21" s="238" customFormat="1">
      <c r="E422" s="279">
        <v>5</v>
      </c>
      <c r="F422" s="263">
        <v>564</v>
      </c>
      <c r="I422" s="238" t="str">
        <f>VLOOKUP(E422,'[3]1_プロファイルマスタ'!$H$3:$L$90,3,FALSE)</f>
        <v>その他部門（担当）</v>
      </c>
      <c r="J422" s="238" t="str">
        <f>VLOOKUP(F422,'[3]10_実行権限マスタ'!$F$3:$H$219,3,FALSE)</f>
        <v>LF・損害金</v>
      </c>
      <c r="K422" s="264" t="s">
        <v>208</v>
      </c>
      <c r="L422" s="265" t="s">
        <v>842</v>
      </c>
      <c r="M422" s="265" t="s">
        <v>206</v>
      </c>
      <c r="N422" s="265" t="str">
        <f t="shared" si="15"/>
        <v>5 , 564</v>
      </c>
      <c r="O422" s="266" t="s">
        <v>207</v>
      </c>
      <c r="Q422" s="240" t="b">
        <f t="shared" si="14"/>
        <v>0</v>
      </c>
      <c r="R422" s="240" t="b">
        <f t="shared" si="14"/>
        <v>0</v>
      </c>
      <c r="T422" s="280"/>
      <c r="U422" s="280"/>
    </row>
    <row r="423" spans="5:21" s="238" customFormat="1">
      <c r="E423" s="279">
        <v>5</v>
      </c>
      <c r="F423" s="263">
        <v>566</v>
      </c>
      <c r="I423" s="238" t="str">
        <f>VLOOKUP(E423,'[3]1_プロファイルマスタ'!$H$3:$L$90,3,FALSE)</f>
        <v>その他部門（担当）</v>
      </c>
      <c r="J423" s="238" t="str">
        <f>VLOOKUP(F423,'[3]10_実行権限マスタ'!$F$3:$H$219,3,FALSE)</f>
        <v>LF・DM送付先一覧</v>
      </c>
      <c r="K423" s="264" t="s">
        <v>208</v>
      </c>
      <c r="L423" s="265" t="s">
        <v>842</v>
      </c>
      <c r="M423" s="265" t="s">
        <v>206</v>
      </c>
      <c r="N423" s="265" t="str">
        <f t="shared" si="15"/>
        <v>5 , 566</v>
      </c>
      <c r="O423" s="266" t="s">
        <v>207</v>
      </c>
      <c r="Q423" s="240" t="b">
        <f t="shared" si="14"/>
        <v>0</v>
      </c>
      <c r="R423" s="240" t="b">
        <f t="shared" si="14"/>
        <v>0</v>
      </c>
      <c r="T423" s="280"/>
      <c r="U423" s="280"/>
    </row>
    <row r="424" spans="5:21" s="238" customFormat="1">
      <c r="E424" s="279">
        <v>5</v>
      </c>
      <c r="F424" s="263">
        <v>567</v>
      </c>
      <c r="I424" s="238" t="str">
        <f>VLOOKUP(E424,'[3]1_プロファイルマスタ'!$H$3:$L$90,3,FALSE)</f>
        <v>その他部門（担当）</v>
      </c>
      <c r="J424" s="238" t="str">
        <f>VLOOKUP(F424,'[3]10_実行権限マスタ'!$F$3:$H$219,3,FALSE)</f>
        <v>LF・DM送付先一覧</v>
      </c>
      <c r="K424" s="264" t="s">
        <v>208</v>
      </c>
      <c r="L424" s="265" t="s">
        <v>842</v>
      </c>
      <c r="M424" s="265" t="s">
        <v>206</v>
      </c>
      <c r="N424" s="265" t="str">
        <f t="shared" si="15"/>
        <v>5 , 567</v>
      </c>
      <c r="O424" s="266" t="s">
        <v>207</v>
      </c>
      <c r="Q424" s="240" t="b">
        <f t="shared" si="14"/>
        <v>0</v>
      </c>
      <c r="R424" s="240" t="b">
        <f t="shared" si="14"/>
        <v>0</v>
      </c>
      <c r="T424" s="280"/>
      <c r="U424" s="280"/>
    </row>
    <row r="425" spans="5:21" s="238" customFormat="1">
      <c r="E425" s="279">
        <v>11</v>
      </c>
      <c r="F425" s="263">
        <v>1003</v>
      </c>
      <c r="I425" s="238">
        <f>VLOOKUP(E425,'[3]1_プロファイルマスタ'!$H$3:$L$90,3,FALSE)</f>
      </c>
      <c r="J425" s="238">
        <f>VLOOKUP(F425,'[3]10_実行権限マスタ'!$F$3:$H$219,3,FALSE)</f>
      </c>
      <c s="264" r="K425" t="s">
        <v>208</v>
      </c>
      <c s="265" r="L425" t="s">
        <v>842</v>
      </c>
      <c s="265" r="M425" t="s">
        <v>206</v>
      </c>
      <c r="N425" s="265">
        <f>E425&amp;" , "&amp;F425</f>
      </c>
      <c s="266" r="O425" t="s">
        <v>207</v>
      </c>
      <c r="Q425" s="240">
        <f>IF(E425="","",EXACT(E425,T425))</f>
      </c>
      <c r="R425" s="240">
        <f>IF(E425="","",EXACT(E425,T425))</f>
      </c>
      <c s="280" r="T425"/>
      <c s="280" r="U425"/>
    </row>
  </sheetData>
  <autoFilter ref="A2:U238" xr:uid="{00000000-0001-0000-0C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D10" sqref="D10"/>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K1:O1"/>
  </mergeCells>
  <phoneticPr fontId="3"/>
  <conditionalFormatting sqref="A1">
    <cfRule type="cellIs" dxfId="86" priority="1" stopIfTrue="1" operator="equal">
      <formula>"-設定しない-"</formula>
    </cfRule>
    <cfRule type="cellIs" dxfId="85" priority="2" stopIfTrue="1" operator="equal">
      <formula>"-ユーザ毎に設定が有効になる項目の為省略-"</formula>
    </cfRule>
    <cfRule type="cellIs" dxfId="84" priority="3" stopIfTrue="1" operator="equal">
      <formula>"□"</formula>
    </cfRule>
  </conditionalFormatting>
  <hyperlinks>
    <hyperlink ref="D1" location="テーブル一覧!A1" display="一覧へ" xr:uid="{9B823930-91A8-4481-B0EB-A28BF79B12FB}"/>
  </hyperlinks>
  <pageMargins left="0.74803149606299213" right="0.74803149606299213" top="0.98425196850393704" bottom="0.98425196850393704" header="0.51181102362204722" footer="0.51181102362204722"/>
  <pageSetup paperSize="8" scale="41"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5" max="1048575" man="1"/>
  </colBreaks>
  <drawing r:id="rId4"/>
  <legacyDrawing r:id="rId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1"/>
  <dimension ref="A1:AH2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0.42578125" style="194" bestFit="1" customWidth="1"/>
    <col min="2" max="2" width="18.5703125" style="194" bestFit="1" customWidth="1"/>
    <col min="3" max="3" width="21.5703125" style="194" customWidth="1"/>
    <col min="4" max="4" width="18.85546875" style="194" bestFit="1" customWidth="1"/>
    <col min="5" max="5" width="14.42578125" style="194" bestFit="1" customWidth="1"/>
    <col min="6" max="6" width="11.42578125" style="194" bestFit="1" customWidth="1"/>
    <col min="7" max="8" width="13.7109375" style="194" bestFit="1" customWidth="1"/>
    <col min="9" max="9" width="10.42578125" style="194" bestFit="1" customWidth="1"/>
    <col min="10" max="10" width="18.5703125" style="194" bestFit="1" customWidth="1"/>
    <col min="11" max="11" width="32.5703125" style="194" bestFit="1" customWidth="1"/>
    <col min="12" max="12" width="18.5703125" style="194" bestFit="1" customWidth="1"/>
    <col min="13" max="13" width="14.42578125" style="194" bestFit="1" customWidth="1"/>
    <col min="14" max="14" width="11.42578125" style="194" bestFit="1" customWidth="1"/>
    <col min="15" max="15" width="9.140625" style="194"/>
    <col min="16" max="16" width="16" style="194" bestFit="1" customWidth="1"/>
    <col min="17" max="17" width="16.85546875" style="194" bestFit="1" customWidth="1"/>
    <col min="18" max="18" width="9.140625" style="194"/>
    <col min="19" max="19" width="32.5703125" style="194" bestFit="1" customWidth="1"/>
    <col min="20" max="20" width="5.5703125" style="194" bestFit="1" customWidth="1"/>
    <col min="21" max="21" width="9.140625" style="194"/>
    <col min="22" max="22" width="10.42578125" style="194" bestFit="1" customWidth="1"/>
    <col min="23" max="23" width="18.5703125" style="194" bestFit="1" customWidth="1"/>
    <col min="24" max="24" width="11.42578125" style="194" bestFit="1" customWidth="1"/>
    <col min="25" max="25" width="18.5703125" style="194" bestFit="1" customWidth="1"/>
    <col min="26" max="27" width="18.5703125" style="194" customWidth="1"/>
    <col min="28" max="30" width="9.140625" style="194"/>
    <col min="31" max="31" width="16.42578125" style="194" customWidth="1"/>
    <col min="32" max="16384" width="9.140625" style="194"/>
  </cols>
  <sheetData>
    <row r="1" spans="1:34" ht="13.5">
      <c r="A1" s="368" t="s">
        <v>0</v>
      </c>
      <c r="B1" s="369"/>
      <c r="C1" s="369"/>
      <c r="D1" s="369"/>
      <c r="E1" s="369"/>
      <c r="F1" s="370"/>
      <c r="G1" s="246"/>
      <c r="H1" s="193" t="s">
        <v>1138</v>
      </c>
      <c r="I1" s="380" t="str">
        <f>'[1]1_プロファイルマスタ'!$H$1</f>
        <v>横浜銀行様用出荷設定</v>
      </c>
      <c r="J1" s="381"/>
      <c r="K1" s="381"/>
      <c r="L1" s="381"/>
      <c r="M1" s="381"/>
      <c r="N1" s="381"/>
      <c r="P1" s="364" t="s">
        <v>205</v>
      </c>
      <c r="Q1" s="364"/>
      <c r="R1" s="364"/>
      <c r="S1" s="364"/>
      <c r="T1" s="364"/>
      <c r="AC1" s="197"/>
    </row>
    <row r="2" spans="1:34">
      <c r="A2" s="198" t="s">
        <v>145</v>
      </c>
      <c r="B2" s="198" t="s">
        <v>146</v>
      </c>
      <c r="C2" s="198" t="s">
        <v>147</v>
      </c>
      <c r="D2" s="198" t="s">
        <v>482</v>
      </c>
      <c r="E2" s="198" t="s">
        <v>633</v>
      </c>
      <c r="F2" s="198" t="s">
        <v>634</v>
      </c>
      <c r="G2" s="199" t="s">
        <v>1131</v>
      </c>
      <c r="H2" s="199" t="s">
        <v>813</v>
      </c>
      <c r="I2" s="282" t="s">
        <v>145</v>
      </c>
      <c r="J2" s="282" t="s">
        <v>146</v>
      </c>
      <c r="K2" s="282" t="s">
        <v>147</v>
      </c>
      <c r="L2" s="282" t="s">
        <v>482</v>
      </c>
      <c r="M2" s="283" t="s">
        <v>633</v>
      </c>
      <c r="N2" s="283" t="s">
        <v>634</v>
      </c>
      <c r="P2" s="195" t="s">
        <v>814</v>
      </c>
      <c r="Q2" s="195" t="s">
        <v>814</v>
      </c>
      <c r="R2" s="195" t="s">
        <v>814</v>
      </c>
      <c r="S2" s="195" t="s">
        <v>815</v>
      </c>
      <c r="T2" s="195" t="s">
        <v>814</v>
      </c>
      <c r="V2" s="218" t="s">
        <v>145</v>
      </c>
      <c r="W2" s="218" t="s">
        <v>146</v>
      </c>
      <c r="X2" s="218" t="s">
        <v>147</v>
      </c>
      <c r="Y2" s="218" t="s">
        <v>483</v>
      </c>
      <c r="Z2" s="218" t="s">
        <v>633</v>
      </c>
      <c r="AA2" s="218" t="s">
        <v>634</v>
      </c>
      <c r="AC2" s="209"/>
      <c r="AD2" s="209"/>
      <c r="AE2" s="209"/>
      <c r="AF2" s="209"/>
      <c r="AG2" s="209"/>
      <c r="AH2" s="209"/>
    </row>
    <row r="3" spans="1:34">
      <c r="A3" s="211" t="s">
        <v>192</v>
      </c>
      <c r="B3" s="284" t="s">
        <v>30</v>
      </c>
      <c r="C3" s="285" t="s">
        <v>735</v>
      </c>
      <c r="D3" s="284" t="s">
        <v>30</v>
      </c>
      <c r="E3" s="211" t="s">
        <v>24</v>
      </c>
      <c r="F3" s="211"/>
      <c r="G3" s="205" t="s">
        <v>1068</v>
      </c>
      <c r="H3" s="205" t="s">
        <v>43</v>
      </c>
      <c r="I3" s="285" t="s">
        <v>192</v>
      </c>
      <c r="J3" s="286" t="s">
        <v>403</v>
      </c>
      <c r="K3" s="285" t="s">
        <v>735</v>
      </c>
      <c r="L3" s="286" t="s">
        <v>403</v>
      </c>
      <c r="M3" s="211" t="s">
        <v>24</v>
      </c>
      <c r="N3" s="211"/>
      <c r="P3" s="206" t="s">
        <v>208</v>
      </c>
      <c r="Q3" s="207" t="s">
        <v>143</v>
      </c>
      <c r="R3" s="207" t="s">
        <v>206</v>
      </c>
      <c r="S3" s="207" t="str">
        <f>"'"&amp;I3&amp;"'"&amp;" , "&amp;"'"&amp;J3&amp;"'"&amp;" , "&amp;"'"&amp;K3&amp;"'"&amp;" , "&amp;"'"&amp;L3&amp;"'" &amp;", "&amp;"'"&amp;M3&amp;"'"&amp;","&amp;"'"&amp;N3&amp;"'"</f>
        <v>'B' , 'Y' , '全量CIFファイル' , 'Y', 'N',''</v>
      </c>
      <c r="T3" s="208" t="s">
        <v>207</v>
      </c>
      <c r="V3" s="209" t="b">
        <f t="shared" ref="V3:AA18" si="0">IF(I3="","",EXACT(I3,AC3))</f>
        <v>0</v>
      </c>
      <c r="W3" s="209" t="b">
        <f t="shared" si="0"/>
        <v>0</v>
      </c>
      <c r="X3" s="209" t="b">
        <f t="shared" si="0"/>
        <v>0</v>
      </c>
      <c r="Y3" s="209" t="b">
        <f t="shared" si="0"/>
        <v>0</v>
      </c>
      <c r="Z3" s="209" t="b">
        <f t="shared" si="0"/>
        <v>0</v>
      </c>
      <c r="AA3" s="209" t="str">
        <f t="shared" si="0"/>
        <v/>
      </c>
      <c r="AC3" s="209"/>
      <c r="AD3" s="209"/>
      <c r="AE3" s="209"/>
      <c r="AF3" s="209"/>
      <c r="AG3" s="209"/>
      <c r="AH3" s="209"/>
    </row>
    <row r="4" spans="1:34">
      <c r="A4" s="211" t="s">
        <v>148</v>
      </c>
      <c r="B4" s="284" t="s">
        <v>30</v>
      </c>
      <c r="C4" s="211" t="s">
        <v>736</v>
      </c>
      <c r="D4" s="284" t="s">
        <v>30</v>
      </c>
      <c r="E4" s="211" t="s">
        <v>24</v>
      </c>
      <c r="F4" s="211"/>
      <c r="G4" s="205" t="s">
        <v>1068</v>
      </c>
      <c r="H4" s="205" t="s">
        <v>43</v>
      </c>
      <c r="I4" s="211" t="s">
        <v>148</v>
      </c>
      <c r="J4" s="286" t="s">
        <v>403</v>
      </c>
      <c r="K4" s="211" t="s">
        <v>736</v>
      </c>
      <c r="L4" s="286" t="s">
        <v>403</v>
      </c>
      <c r="M4" s="211" t="s">
        <v>24</v>
      </c>
      <c r="N4" s="211"/>
      <c r="P4" s="206" t="s">
        <v>208</v>
      </c>
      <c r="Q4" s="207" t="s">
        <v>143</v>
      </c>
      <c r="R4" s="207" t="s">
        <v>206</v>
      </c>
      <c r="S4" s="207" t="str">
        <f>"'"&amp;I4&amp;"'"&amp;" , "&amp;"'"&amp;J4&amp;"'"&amp;" , "&amp;"'"&amp;K4&amp;"'"&amp;" , "&amp;"'"&amp;L4&amp;"'" &amp;", "&amp;"'"&amp;M4&amp;"'"&amp;","&amp;"'"&amp;N4&amp;"'"</f>
        <v>'C' , 'Y' , '差分CIFファイル' , 'Y', 'N',''</v>
      </c>
      <c r="T4" s="208" t="s">
        <v>207</v>
      </c>
      <c r="V4" s="209" t="b">
        <f t="shared" si="0"/>
        <v>0</v>
      </c>
      <c r="W4" s="209" t="b">
        <f t="shared" si="0"/>
        <v>0</v>
      </c>
      <c r="X4" s="209" t="b">
        <f t="shared" si="0"/>
        <v>0</v>
      </c>
      <c r="Y4" s="209" t="b">
        <f t="shared" si="0"/>
        <v>0</v>
      </c>
      <c r="Z4" s="209" t="b">
        <f t="shared" si="0"/>
        <v>0</v>
      </c>
      <c r="AA4" s="209" t="str">
        <f t="shared" si="0"/>
        <v/>
      </c>
      <c r="AC4" s="209"/>
      <c r="AD4" s="209"/>
      <c r="AE4" s="209"/>
      <c r="AF4" s="209"/>
      <c r="AG4" s="209"/>
      <c r="AH4" s="209"/>
    </row>
    <row r="5" spans="1:34">
      <c r="A5" s="211" t="s">
        <v>915</v>
      </c>
      <c r="B5" s="287" t="s">
        <v>24</v>
      </c>
      <c r="C5" s="211" t="s">
        <v>914</v>
      </c>
      <c r="D5" s="287" t="s">
        <v>24</v>
      </c>
      <c r="E5" s="211" t="s">
        <v>24</v>
      </c>
      <c r="F5" s="211" t="s">
        <v>916</v>
      </c>
      <c r="G5" s="205" t="s">
        <v>1068</v>
      </c>
      <c r="H5" s="205" t="s">
        <v>43</v>
      </c>
      <c r="I5" s="211" t="s">
        <v>284</v>
      </c>
      <c r="J5" s="288" t="s">
        <v>24</v>
      </c>
      <c r="K5" s="211" t="s">
        <v>2223</v>
      </c>
      <c r="L5" s="288" t="s">
        <v>24</v>
      </c>
      <c r="M5" s="211" t="s">
        <v>326</v>
      </c>
      <c r="N5" s="211" t="s">
        <v>1949</v>
      </c>
      <c r="P5" s="206" t="s">
        <v>208</v>
      </c>
      <c r="Q5" s="207" t="s">
        <v>234</v>
      </c>
      <c r="R5" s="207" t="s">
        <v>206</v>
      </c>
      <c r="S5" s="207" t="str">
        <f t="shared" ref="S5:S20" si="1">"'"&amp;I5&amp;"'"&amp;" , "&amp;"'"&amp;J5&amp;"'"&amp;" , "&amp;"'"&amp;K5&amp;"'"&amp;" , "&amp;"'"&amp;L5&amp;"'" &amp;", "&amp;"'"&amp;M5&amp;"'"&amp;","&amp;"'"&amp;N5&amp;"'"</f>
        <v>'E' , 'N' , '一括フィルタリング①' , 'N', 'N','CIFUP'</v>
      </c>
      <c r="T5" s="208" t="s">
        <v>207</v>
      </c>
      <c r="V5" s="209" t="b">
        <f t="shared" si="0"/>
        <v>0</v>
      </c>
      <c r="W5" s="209" t="b">
        <f t="shared" si="0"/>
        <v>0</v>
      </c>
      <c r="X5" s="209" t="b">
        <f t="shared" si="0"/>
        <v>0</v>
      </c>
      <c r="Y5" s="209" t="b">
        <f t="shared" si="0"/>
        <v>0</v>
      </c>
      <c r="Z5" s="209" t="b">
        <f t="shared" si="0"/>
        <v>0</v>
      </c>
      <c r="AA5" s="209" t="b">
        <f t="shared" si="0"/>
        <v>0</v>
      </c>
      <c r="AC5" s="209"/>
      <c r="AD5" s="209"/>
      <c r="AE5" s="209"/>
      <c r="AF5" s="209"/>
      <c r="AG5" s="209"/>
      <c r="AH5" s="209"/>
    </row>
    <row r="6" spans="1:34">
      <c r="H6" s="205" t="s">
        <v>43</v>
      </c>
      <c r="I6" s="211" t="s">
        <v>2217</v>
      </c>
      <c r="J6" s="289" t="s">
        <v>24</v>
      </c>
      <c r="K6" s="290" t="s">
        <v>2227</v>
      </c>
      <c r="L6" s="289" t="s">
        <v>24</v>
      </c>
      <c r="M6" s="290" t="s">
        <v>326</v>
      </c>
      <c r="N6" s="211" t="s">
        <v>1949</v>
      </c>
      <c r="P6" s="206" t="s">
        <v>208</v>
      </c>
      <c r="Q6" s="207" t="s">
        <v>143</v>
      </c>
      <c r="R6" s="207" t="s">
        <v>206</v>
      </c>
      <c r="S6" s="207" t="str">
        <f t="shared" si="1"/>
        <v>'F' , 'N' , '一括フィルタリング②' , 'N', 'N','CIFUP'</v>
      </c>
      <c r="T6" s="208" t="s">
        <v>207</v>
      </c>
      <c r="V6" s="209" t="b">
        <f t="shared" si="0"/>
        <v>0</v>
      </c>
      <c r="W6" s="209" t="b">
        <f t="shared" si="0"/>
        <v>0</v>
      </c>
      <c r="X6" s="209" t="b">
        <f t="shared" si="0"/>
        <v>0</v>
      </c>
      <c r="Y6" s="209" t="b">
        <f t="shared" si="0"/>
        <v>0</v>
      </c>
      <c r="Z6" s="209" t="b">
        <f t="shared" si="0"/>
        <v>0</v>
      </c>
      <c r="AA6" s="209" t="b">
        <f t="shared" si="0"/>
        <v>0</v>
      </c>
      <c r="AC6" s="209"/>
      <c r="AD6" s="209"/>
      <c r="AE6" s="209"/>
      <c r="AF6" s="209"/>
      <c r="AG6" s="209"/>
      <c r="AH6" s="209"/>
    </row>
    <row r="7" spans="1:34">
      <c r="H7" s="205" t="s">
        <v>43</v>
      </c>
      <c r="I7" s="211" t="s">
        <v>2224</v>
      </c>
      <c r="J7" s="289" t="s">
        <v>24</v>
      </c>
      <c r="K7" s="290" t="s">
        <v>2228</v>
      </c>
      <c r="L7" s="289" t="s">
        <v>24</v>
      </c>
      <c r="M7" s="290" t="s">
        <v>326</v>
      </c>
      <c r="N7" s="211" t="s">
        <v>1949</v>
      </c>
      <c r="P7" s="206" t="s">
        <v>208</v>
      </c>
      <c r="Q7" s="207" t="s">
        <v>143</v>
      </c>
      <c r="R7" s="207" t="s">
        <v>206</v>
      </c>
      <c r="S7" s="207" t="str">
        <f t="shared" si="1"/>
        <v>'G' , 'N' , '一括フィルタリング③' , 'N', 'N','CIFUP'</v>
      </c>
      <c r="T7" s="208" t="s">
        <v>207</v>
      </c>
      <c r="V7" s="209" t="b">
        <f t="shared" si="0"/>
        <v>0</v>
      </c>
      <c r="W7" s="209" t="b">
        <f t="shared" si="0"/>
        <v>0</v>
      </c>
      <c r="X7" s="209" t="b">
        <f t="shared" si="0"/>
        <v>0</v>
      </c>
      <c r="Y7" s="209" t="b">
        <f t="shared" si="0"/>
        <v>0</v>
      </c>
      <c r="Z7" s="209" t="b">
        <f t="shared" si="0"/>
        <v>0</v>
      </c>
      <c r="AA7" s="209" t="b">
        <f t="shared" si="0"/>
        <v>0</v>
      </c>
      <c r="AC7" s="209"/>
      <c r="AD7" s="209"/>
      <c r="AE7" s="209"/>
      <c r="AF7" s="209"/>
      <c r="AG7" s="209"/>
      <c r="AH7" s="209"/>
    </row>
    <row r="8" spans="1:34">
      <c r="H8" s="205" t="s">
        <v>43</v>
      </c>
      <c r="I8" s="211" t="s">
        <v>2219</v>
      </c>
      <c r="J8" s="289" t="s">
        <v>24</v>
      </c>
      <c r="K8" s="290" t="s">
        <v>2229</v>
      </c>
      <c r="L8" s="289" t="s">
        <v>24</v>
      </c>
      <c r="M8" s="290" t="s">
        <v>326</v>
      </c>
      <c r="N8" s="211" t="s">
        <v>1949</v>
      </c>
      <c r="P8" s="206" t="s">
        <v>208</v>
      </c>
      <c r="Q8" s="207" t="s">
        <v>143</v>
      </c>
      <c r="R8" s="207" t="s">
        <v>206</v>
      </c>
      <c r="S8" s="207" t="str">
        <f t="shared" si="1"/>
        <v>'H' , 'N' , '一括フィルタリング④' , 'N', 'N','CIFUP'</v>
      </c>
      <c r="T8" s="208" t="s">
        <v>207</v>
      </c>
      <c r="V8" s="209" t="b">
        <f t="shared" si="0"/>
        <v>0</v>
      </c>
      <c r="W8" s="209" t="b">
        <f t="shared" si="0"/>
        <v>0</v>
      </c>
      <c r="X8" s="209" t="b">
        <f t="shared" si="0"/>
        <v>0</v>
      </c>
      <c r="Y8" s="209" t="b">
        <f t="shared" si="0"/>
        <v>0</v>
      </c>
      <c r="Z8" s="209" t="b">
        <f t="shared" si="0"/>
        <v>0</v>
      </c>
      <c r="AA8" s="209" t="b">
        <f t="shared" si="0"/>
        <v>0</v>
      </c>
      <c r="AC8" s="209"/>
      <c r="AD8" s="209"/>
      <c r="AE8" s="209"/>
      <c r="AF8" s="209"/>
      <c r="AG8" s="209"/>
      <c r="AH8" s="209"/>
    </row>
    <row r="9" spans="1:34">
      <c r="H9" s="205" t="s">
        <v>43</v>
      </c>
      <c r="I9" s="211" t="s">
        <v>640</v>
      </c>
      <c r="J9" s="289" t="s">
        <v>24</v>
      </c>
      <c r="K9" s="290" t="s">
        <v>2230</v>
      </c>
      <c r="L9" s="289" t="s">
        <v>24</v>
      </c>
      <c r="M9" s="290" t="s">
        <v>326</v>
      </c>
      <c r="N9" s="211" t="s">
        <v>1949</v>
      </c>
      <c r="P9" s="206" t="s">
        <v>208</v>
      </c>
      <c r="Q9" s="207" t="s">
        <v>143</v>
      </c>
      <c r="R9" s="207" t="s">
        <v>206</v>
      </c>
      <c r="S9" s="207" t="str">
        <f t="shared" si="1"/>
        <v>'I' , 'N' , '一括フィルタリング⑤' , 'N', 'N','CIFUP'</v>
      </c>
      <c r="T9" s="208" t="s">
        <v>207</v>
      </c>
      <c r="V9" s="209" t="b">
        <f t="shared" si="0"/>
        <v>0</v>
      </c>
      <c r="W9" s="209" t="b">
        <f t="shared" si="0"/>
        <v>0</v>
      </c>
      <c r="X9" s="209" t="b">
        <f t="shared" si="0"/>
        <v>0</v>
      </c>
      <c r="Y9" s="209" t="b">
        <f t="shared" si="0"/>
        <v>0</v>
      </c>
      <c r="Z9" s="209" t="b">
        <f t="shared" si="0"/>
        <v>0</v>
      </c>
      <c r="AA9" s="209" t="b">
        <f t="shared" si="0"/>
        <v>0</v>
      </c>
      <c r="AC9" s="209"/>
      <c r="AD9" s="209"/>
      <c r="AE9" s="209"/>
      <c r="AF9" s="209"/>
      <c r="AG9" s="209"/>
      <c r="AH9" s="209"/>
    </row>
    <row r="10" spans="1:34">
      <c r="H10" s="205" t="s">
        <v>43</v>
      </c>
      <c r="I10" s="211" t="s">
        <v>2220</v>
      </c>
      <c r="J10" s="289" t="s">
        <v>24</v>
      </c>
      <c r="K10" s="290" t="s">
        <v>2231</v>
      </c>
      <c r="L10" s="289" t="s">
        <v>24</v>
      </c>
      <c r="M10" s="290" t="s">
        <v>326</v>
      </c>
      <c r="N10" s="211" t="s">
        <v>1949</v>
      </c>
      <c r="P10" s="206" t="s">
        <v>208</v>
      </c>
      <c r="Q10" s="207" t="s">
        <v>143</v>
      </c>
      <c r="R10" s="207" t="s">
        <v>206</v>
      </c>
      <c r="S10" s="207" t="str">
        <f t="shared" si="1"/>
        <v>'J' , 'N' , '一括フィルタリング⑥' , 'N', 'N','CIFUP'</v>
      </c>
      <c r="T10" s="208" t="s">
        <v>207</v>
      </c>
      <c r="V10" s="209" t="b">
        <f t="shared" si="0"/>
        <v>0</v>
      </c>
      <c r="W10" s="209" t="b">
        <f t="shared" si="0"/>
        <v>0</v>
      </c>
      <c r="X10" s="209" t="b">
        <f t="shared" si="0"/>
        <v>0</v>
      </c>
      <c r="Y10" s="209" t="b">
        <f t="shared" si="0"/>
        <v>0</v>
      </c>
      <c r="Z10" s="209" t="b">
        <f t="shared" si="0"/>
        <v>0</v>
      </c>
      <c r="AA10" s="209" t="b">
        <f t="shared" si="0"/>
        <v>0</v>
      </c>
      <c r="AC10" s="209"/>
      <c r="AD10" s="209"/>
      <c r="AE10" s="209"/>
      <c r="AF10" s="209"/>
      <c r="AG10" s="209"/>
      <c r="AH10" s="209"/>
    </row>
    <row r="11" spans="1:34">
      <c r="H11" s="205" t="s">
        <v>43</v>
      </c>
      <c r="I11" s="211" t="s">
        <v>13</v>
      </c>
      <c r="J11" s="289" t="s">
        <v>24</v>
      </c>
      <c r="K11" s="290" t="s">
        <v>2232</v>
      </c>
      <c r="L11" s="289" t="s">
        <v>24</v>
      </c>
      <c r="M11" s="290" t="s">
        <v>326</v>
      </c>
      <c r="N11" s="211" t="s">
        <v>1949</v>
      </c>
      <c r="P11" s="206" t="s">
        <v>208</v>
      </c>
      <c r="Q11" s="207" t="s">
        <v>143</v>
      </c>
      <c r="R11" s="207" t="s">
        <v>206</v>
      </c>
      <c r="S11" s="207" t="str">
        <f t="shared" si="1"/>
        <v>'K' , 'N' , '一括フィルタリング⑦' , 'N', 'N','CIFUP'</v>
      </c>
      <c r="T11" s="208" t="s">
        <v>207</v>
      </c>
      <c r="V11" s="209" t="b">
        <f t="shared" si="0"/>
        <v>0</v>
      </c>
      <c r="W11" s="209" t="b">
        <f t="shared" si="0"/>
        <v>0</v>
      </c>
      <c r="X11" s="209" t="b">
        <f t="shared" si="0"/>
        <v>0</v>
      </c>
      <c r="Y11" s="209" t="b">
        <f t="shared" si="0"/>
        <v>0</v>
      </c>
      <c r="Z11" s="209" t="b">
        <f t="shared" si="0"/>
        <v>0</v>
      </c>
      <c r="AA11" s="209" t="b">
        <f t="shared" si="0"/>
        <v>0</v>
      </c>
      <c r="AC11" s="209"/>
      <c r="AD11" s="209"/>
      <c r="AE11" s="209"/>
      <c r="AF11" s="209"/>
      <c r="AG11" s="209"/>
      <c r="AH11" s="209"/>
    </row>
    <row r="12" spans="1:34">
      <c r="H12" s="205" t="s">
        <v>43</v>
      </c>
      <c r="I12" s="211" t="s">
        <v>2225</v>
      </c>
      <c r="J12" s="289" t="s">
        <v>24</v>
      </c>
      <c r="K12" s="290" t="s">
        <v>2233</v>
      </c>
      <c r="L12" s="289" t="s">
        <v>24</v>
      </c>
      <c r="M12" s="290" t="s">
        <v>326</v>
      </c>
      <c r="N12" s="211" t="s">
        <v>1949</v>
      </c>
      <c r="P12" s="206" t="s">
        <v>208</v>
      </c>
      <c r="Q12" s="207" t="s">
        <v>143</v>
      </c>
      <c r="R12" s="207" t="s">
        <v>206</v>
      </c>
      <c r="S12" s="207" t="str">
        <f t="shared" si="1"/>
        <v>'L' , 'N' , '一括フィルタリング⑧' , 'N', 'N','CIFUP'</v>
      </c>
      <c r="T12" s="208" t="s">
        <v>207</v>
      </c>
      <c r="V12" s="209" t="b">
        <f t="shared" si="0"/>
        <v>0</v>
      </c>
      <c r="W12" s="209" t="b">
        <f t="shared" si="0"/>
        <v>0</v>
      </c>
      <c r="X12" s="209" t="b">
        <f t="shared" si="0"/>
        <v>0</v>
      </c>
      <c r="Y12" s="209" t="b">
        <f t="shared" si="0"/>
        <v>0</v>
      </c>
      <c r="Z12" s="209" t="b">
        <f t="shared" si="0"/>
        <v>0</v>
      </c>
      <c r="AA12" s="209" t="b">
        <f t="shared" si="0"/>
        <v>0</v>
      </c>
      <c r="AC12" s="209"/>
      <c r="AD12" s="209"/>
      <c r="AE12" s="209"/>
      <c r="AF12" s="209"/>
      <c r="AG12" s="209"/>
      <c r="AH12" s="209"/>
    </row>
    <row r="13" spans="1:34">
      <c r="H13" s="205" t="s">
        <v>43</v>
      </c>
      <c r="I13" s="211" t="s">
        <v>2226</v>
      </c>
      <c r="J13" s="289" t="s">
        <v>24</v>
      </c>
      <c r="K13" s="290" t="s">
        <v>2234</v>
      </c>
      <c r="L13" s="289" t="s">
        <v>24</v>
      </c>
      <c r="M13" s="290" t="s">
        <v>326</v>
      </c>
      <c r="N13" s="211" t="s">
        <v>1949</v>
      </c>
      <c r="P13" s="206" t="s">
        <v>208</v>
      </c>
      <c r="Q13" s="207" t="s">
        <v>143</v>
      </c>
      <c r="R13" s="207" t="s">
        <v>206</v>
      </c>
      <c r="S13" s="207" t="str">
        <f t="shared" si="1"/>
        <v>'M' , 'N' , '一括フィルタリング⑨' , 'N', 'N','CIFUP'</v>
      </c>
      <c r="T13" s="208" t="s">
        <v>207</v>
      </c>
      <c r="V13" s="209" t="b">
        <f t="shared" si="0"/>
        <v>0</v>
      </c>
      <c r="W13" s="209" t="b">
        <f t="shared" si="0"/>
        <v>0</v>
      </c>
      <c r="X13" s="209" t="b">
        <f t="shared" si="0"/>
        <v>0</v>
      </c>
      <c r="Y13" s="209" t="b">
        <f t="shared" si="0"/>
        <v>0</v>
      </c>
      <c r="Z13" s="209" t="b">
        <f t="shared" si="0"/>
        <v>0</v>
      </c>
      <c r="AA13" s="209" t="b">
        <f t="shared" si="0"/>
        <v>0</v>
      </c>
      <c r="AC13" s="209"/>
      <c r="AD13" s="209"/>
      <c r="AE13" s="209"/>
      <c r="AF13" s="209"/>
      <c r="AG13" s="209"/>
      <c r="AH13" s="209"/>
    </row>
    <row r="14" spans="1:34">
      <c r="H14" s="205" t="s">
        <v>43</v>
      </c>
      <c r="I14" s="211" t="s">
        <v>24</v>
      </c>
      <c r="J14" s="289" t="s">
        <v>24</v>
      </c>
      <c r="K14" s="290" t="s">
        <v>2235</v>
      </c>
      <c r="L14" s="289" t="s">
        <v>24</v>
      </c>
      <c r="M14" s="290" t="s">
        <v>326</v>
      </c>
      <c r="N14" s="211" t="s">
        <v>1949</v>
      </c>
      <c r="P14" s="206" t="s">
        <v>208</v>
      </c>
      <c r="Q14" s="207" t="s">
        <v>143</v>
      </c>
      <c r="R14" s="207" t="s">
        <v>206</v>
      </c>
      <c r="S14" s="207" t="str">
        <f t="shared" si="1"/>
        <v>'N' , 'N' , '一括フィルタリング⑩' , 'N', 'N','CIFUP'</v>
      </c>
      <c r="T14" s="208" t="s">
        <v>207</v>
      </c>
      <c r="V14" s="209" t="b">
        <f t="shared" si="0"/>
        <v>0</v>
      </c>
      <c r="W14" s="209" t="b">
        <f t="shared" si="0"/>
        <v>0</v>
      </c>
      <c r="X14" s="209" t="b">
        <f t="shared" si="0"/>
        <v>0</v>
      </c>
      <c r="Y14" s="209" t="b">
        <f t="shared" si="0"/>
        <v>0</v>
      </c>
      <c r="Z14" s="209" t="b">
        <f t="shared" si="0"/>
        <v>0</v>
      </c>
      <c r="AA14" s="209" t="b">
        <f t="shared" si="0"/>
        <v>0</v>
      </c>
      <c r="AC14" s="209"/>
      <c r="AD14" s="209"/>
      <c r="AE14" s="209"/>
      <c r="AF14" s="209"/>
      <c r="AG14" s="209"/>
      <c r="AH14" s="209"/>
    </row>
    <row r="15" spans="1:34" s="238" customFormat="1">
      <c r="H15" s="262" t="s">
        <v>43</v>
      </c>
      <c r="I15" s="215" t="s">
        <v>35</v>
      </c>
      <c r="J15" s="288" t="s">
        <v>24</v>
      </c>
      <c r="K15" s="215" t="s">
        <v>2344</v>
      </c>
      <c r="L15" s="288" t="s">
        <v>24</v>
      </c>
      <c r="M15" s="215" t="s">
        <v>326</v>
      </c>
      <c r="N15" s="215" t="s">
        <v>1949</v>
      </c>
      <c r="P15" s="264" t="s">
        <v>208</v>
      </c>
      <c r="Q15" s="265" t="s">
        <v>143</v>
      </c>
      <c r="R15" s="265" t="s">
        <v>206</v>
      </c>
      <c r="S15" s="265" t="str">
        <f t="shared" si="1"/>
        <v>'O' , 'N' , 'LF・LOANS＋' , 'N', 'N','CIFUP'</v>
      </c>
      <c r="T15" s="266" t="s">
        <v>207</v>
      </c>
      <c r="V15" s="240" t="b">
        <f t="shared" si="0"/>
        <v>0</v>
      </c>
      <c r="W15" s="240" t="b">
        <f t="shared" si="0"/>
        <v>0</v>
      </c>
      <c r="X15" s="240" t="b">
        <f t="shared" si="0"/>
        <v>0</v>
      </c>
      <c r="Y15" s="240" t="b">
        <f t="shared" si="0"/>
        <v>0</v>
      </c>
      <c r="Z15" s="240" t="b">
        <f t="shared" si="0"/>
        <v>0</v>
      </c>
      <c r="AA15" s="240" t="b">
        <f t="shared" si="0"/>
        <v>0</v>
      </c>
      <c r="AC15" s="240"/>
      <c r="AD15" s="240"/>
      <c r="AE15" s="240"/>
      <c r="AF15" s="240"/>
      <c r="AG15" s="240"/>
      <c r="AH15" s="240"/>
    </row>
    <row r="16" spans="1:34" s="238" customFormat="1">
      <c r="H16" s="262" t="s">
        <v>43</v>
      </c>
      <c r="I16" s="215" t="s">
        <v>998</v>
      </c>
      <c r="J16" s="288" t="s">
        <v>24</v>
      </c>
      <c r="K16" s="215" t="s">
        <v>2345</v>
      </c>
      <c r="L16" s="288" t="s">
        <v>24</v>
      </c>
      <c r="M16" s="215" t="s">
        <v>326</v>
      </c>
      <c r="N16" s="215" t="s">
        <v>1949</v>
      </c>
      <c r="P16" s="264" t="s">
        <v>208</v>
      </c>
      <c r="Q16" s="265" t="s">
        <v>143</v>
      </c>
      <c r="R16" s="265" t="s">
        <v>206</v>
      </c>
      <c r="S16" s="265" t="str">
        <f t="shared" si="1"/>
        <v>'P' , 'N' , 'LF・OLION' , 'N', 'N','CIFUP'</v>
      </c>
      <c r="T16" s="266" t="s">
        <v>207</v>
      </c>
      <c r="V16" s="240" t="b">
        <f t="shared" si="0"/>
        <v>0</v>
      </c>
      <c r="W16" s="240" t="b">
        <f t="shared" si="0"/>
        <v>0</v>
      </c>
      <c r="X16" s="240" t="b">
        <f t="shared" si="0"/>
        <v>0</v>
      </c>
      <c r="Y16" s="240" t="b">
        <f t="shared" si="0"/>
        <v>0</v>
      </c>
      <c r="Z16" s="240" t="b">
        <f t="shared" si="0"/>
        <v>0</v>
      </c>
      <c r="AA16" s="240" t="b">
        <f t="shared" si="0"/>
        <v>0</v>
      </c>
      <c r="AC16" s="240"/>
      <c r="AD16" s="240"/>
      <c r="AE16" s="240"/>
      <c r="AF16" s="240"/>
      <c r="AG16" s="240"/>
      <c r="AH16" s="240"/>
    </row>
    <row r="17" spans="8:34" s="238" customFormat="1">
      <c r="H17" s="262" t="s">
        <v>43</v>
      </c>
      <c r="I17" s="215" t="s">
        <v>2350</v>
      </c>
      <c r="J17" s="288" t="s">
        <v>24</v>
      </c>
      <c r="K17" s="215" t="s">
        <v>2346</v>
      </c>
      <c r="L17" s="288" t="s">
        <v>24</v>
      </c>
      <c r="M17" s="215" t="s">
        <v>326</v>
      </c>
      <c r="N17" s="215" t="s">
        <v>1949</v>
      </c>
      <c r="P17" s="264" t="s">
        <v>208</v>
      </c>
      <c r="Q17" s="265" t="s">
        <v>143</v>
      </c>
      <c r="R17" s="265" t="s">
        <v>206</v>
      </c>
      <c r="S17" s="265" t="str">
        <f t="shared" si="1"/>
        <v>'Q' , 'N' , 'LF・NEON' , 'N', 'N','CIFUP'</v>
      </c>
      <c r="T17" s="266" t="s">
        <v>207</v>
      </c>
      <c r="V17" s="240" t="b">
        <f t="shared" si="0"/>
        <v>0</v>
      </c>
      <c r="W17" s="240" t="b">
        <f t="shared" si="0"/>
        <v>0</v>
      </c>
      <c r="X17" s="240" t="b">
        <f t="shared" si="0"/>
        <v>0</v>
      </c>
      <c r="Y17" s="240" t="b">
        <f t="shared" si="0"/>
        <v>0</v>
      </c>
      <c r="Z17" s="240" t="b">
        <f t="shared" si="0"/>
        <v>0</v>
      </c>
      <c r="AA17" s="240" t="b">
        <f t="shared" si="0"/>
        <v>0</v>
      </c>
      <c r="AC17" s="240"/>
      <c r="AD17" s="240"/>
      <c r="AE17" s="240"/>
      <c r="AF17" s="240"/>
      <c r="AG17" s="240"/>
      <c r="AH17" s="240"/>
    </row>
    <row r="18" spans="8:34" s="238" customFormat="1">
      <c r="H18" s="262" t="s">
        <v>43</v>
      </c>
      <c r="I18" s="215" t="s">
        <v>996</v>
      </c>
      <c r="J18" s="288" t="s">
        <v>24</v>
      </c>
      <c r="K18" s="215" t="s">
        <v>2347</v>
      </c>
      <c r="L18" s="288" t="s">
        <v>24</v>
      </c>
      <c r="M18" s="215" t="s">
        <v>326</v>
      </c>
      <c r="N18" s="215" t="s">
        <v>1949</v>
      </c>
      <c r="P18" s="264" t="s">
        <v>208</v>
      </c>
      <c r="Q18" s="265" t="s">
        <v>143</v>
      </c>
      <c r="R18" s="265" t="s">
        <v>206</v>
      </c>
      <c r="S18" s="265" t="str">
        <f t="shared" si="1"/>
        <v>'R' , 'N' , 'LF・融資先以外' , 'N', 'N','CIFUP'</v>
      </c>
      <c r="T18" s="266" t="s">
        <v>207</v>
      </c>
      <c r="V18" s="240" t="b">
        <f t="shared" si="0"/>
        <v>0</v>
      </c>
      <c r="W18" s="240" t="b">
        <f t="shared" si="0"/>
        <v>0</v>
      </c>
      <c r="X18" s="240" t="b">
        <f t="shared" si="0"/>
        <v>0</v>
      </c>
      <c r="Y18" s="240" t="b">
        <f t="shared" si="0"/>
        <v>0</v>
      </c>
      <c r="Z18" s="240" t="b">
        <f t="shared" si="0"/>
        <v>0</v>
      </c>
      <c r="AA18" s="240" t="b">
        <f t="shared" si="0"/>
        <v>0</v>
      </c>
      <c r="AC18" s="240"/>
      <c r="AD18" s="240"/>
      <c r="AE18" s="240"/>
      <c r="AF18" s="240"/>
      <c r="AG18" s="240"/>
      <c r="AH18" s="240"/>
    </row>
    <row r="19" spans="8:34" s="238" customFormat="1">
      <c r="H19" s="262" t="s">
        <v>43</v>
      </c>
      <c r="I19" s="215" t="s">
        <v>993</v>
      </c>
      <c r="J19" s="288" t="s">
        <v>24</v>
      </c>
      <c r="K19" s="215" t="s">
        <v>2348</v>
      </c>
      <c r="L19" s="288" t="s">
        <v>24</v>
      </c>
      <c r="M19" s="215" t="s">
        <v>326</v>
      </c>
      <c r="N19" s="215" t="s">
        <v>1949</v>
      </c>
      <c r="P19" s="264" t="s">
        <v>208</v>
      </c>
      <c r="Q19" s="265" t="s">
        <v>143</v>
      </c>
      <c r="R19" s="265" t="s">
        <v>206</v>
      </c>
      <c r="S19" s="265" t="str">
        <f t="shared" si="1"/>
        <v>'S' , 'N' , 'LF・損害金' , 'N', 'N','CIFUP'</v>
      </c>
      <c r="T19" s="266" t="s">
        <v>207</v>
      </c>
      <c r="V19" s="240" t="b">
        <f t="shared" ref="V19:AA20" si="2">IF(I19="","",EXACT(I19,AC19))</f>
        <v>0</v>
      </c>
      <c r="W19" s="240" t="b">
        <f t="shared" si="2"/>
        <v>0</v>
      </c>
      <c r="X19" s="240" t="b">
        <f t="shared" si="2"/>
        <v>0</v>
      </c>
      <c r="Y19" s="240" t="b">
        <f t="shared" si="2"/>
        <v>0</v>
      </c>
      <c r="Z19" s="240" t="b">
        <f t="shared" si="2"/>
        <v>0</v>
      </c>
      <c r="AA19" s="240" t="b">
        <f t="shared" si="2"/>
        <v>0</v>
      </c>
      <c r="AC19" s="240"/>
      <c r="AD19" s="240"/>
      <c r="AE19" s="240"/>
      <c r="AF19" s="240"/>
      <c r="AG19" s="240"/>
      <c r="AH19" s="240"/>
    </row>
    <row r="20" spans="8:34" s="238" customFormat="1">
      <c r="H20" s="262" t="s">
        <v>43</v>
      </c>
      <c r="I20" s="215" t="s">
        <v>2351</v>
      </c>
      <c r="J20" s="288" t="s">
        <v>24</v>
      </c>
      <c r="K20" s="215" t="s">
        <v>2349</v>
      </c>
      <c r="L20" s="288" t="s">
        <v>24</v>
      </c>
      <c r="M20" s="215" t="s">
        <v>326</v>
      </c>
      <c r="N20" s="215" t="s">
        <v>1949</v>
      </c>
      <c r="P20" s="264" t="s">
        <v>208</v>
      </c>
      <c r="Q20" s="265" t="s">
        <v>143</v>
      </c>
      <c r="R20" s="265" t="s">
        <v>206</v>
      </c>
      <c r="S20" s="265" t="str">
        <f t="shared" si="1"/>
        <v>'T' , 'N' , 'LF・DM送付先一覧' , 'N', 'N','CIFUP'</v>
      </c>
      <c r="T20" s="266" t="s">
        <v>207</v>
      </c>
      <c r="V20" s="240" t="b">
        <f t="shared" si="2"/>
        <v>0</v>
      </c>
      <c r="W20" s="240" t="b">
        <f t="shared" si="2"/>
        <v>0</v>
      </c>
      <c r="X20" s="240" t="b">
        <f t="shared" si="2"/>
        <v>0</v>
      </c>
      <c r="Y20" s="240" t="b">
        <f t="shared" si="2"/>
        <v>0</v>
      </c>
      <c r="Z20" s="240" t="b">
        <f t="shared" si="2"/>
        <v>0</v>
      </c>
      <c r="AA20" s="240" t="b">
        <f t="shared" si="2"/>
        <v>0</v>
      </c>
      <c r="AC20" s="240"/>
      <c r="AD20" s="240"/>
      <c r="AE20" s="240"/>
      <c r="AF20" s="240"/>
      <c r="AG20" s="240"/>
      <c r="AH20" s="240"/>
    </row>
  </sheetData>
  <autoFilter ref="A2:AH2" xr:uid="{00000000-0001-0000-0D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A1:F1"/>
    <mergeCell ref="I1:N1"/>
    <mergeCell ref="P1:T1"/>
  </mergeCells>
  <phoneticPr fontId="3"/>
  <conditionalFormatting sqref="A1">
    <cfRule type="cellIs" dxfId="83" priority="1" stopIfTrue="1" operator="equal">
      <formula>"-設定しない-"</formula>
    </cfRule>
    <cfRule type="cellIs" dxfId="82" priority="2" stopIfTrue="1" operator="equal">
      <formula>"-ユーザ毎に設定が有効になる項目の為省略-"</formula>
    </cfRule>
    <cfRule type="cellIs" dxfId="81" priority="3" stopIfTrue="1" operator="equal">
      <formula>"□"</formula>
    </cfRule>
  </conditionalFormatting>
  <hyperlinks>
    <hyperlink ref="H1" location="テーブル一覧!A1" display="一覧へ" xr:uid="{13BBFE20-9C97-470F-B6A7-0B78D7A4A8EF}"/>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4" max="19" man="1"/>
    <brk id="20" max="1048575" man="1"/>
  </colBreaks>
  <drawing r:id="rId4"/>
  <legacyDrawing r:id="rId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S54"/>
  <sheetViews>
    <sheetView view="pageBreakPreview" zoomScaleNormal="100" zoomScaleSheetLayoutView="100" workbookViewId="0">
      <pane ySplit="2" topLeftCell="A6" activePane="bottomLeft" state="frozen"/>
      <selection sqref="A1:E1"/>
      <selection pane="bottomLeft" sqref="A1:B1"/>
    </sheetView>
  </sheetViews>
  <sheetFormatPr defaultColWidth="9.140625" defaultRowHeight="12"/>
  <cols>
    <col min="1" max="1" width="14.140625" style="194" bestFit="1" customWidth="1"/>
    <col min="2" max="2" width="10.42578125" style="194" bestFit="1" customWidth="1"/>
    <col min="3" max="4" width="13.7109375" style="194" bestFit="1" customWidth="1"/>
    <col min="5" max="5" width="14.140625" style="194" bestFit="1" customWidth="1"/>
    <col min="6" max="6" width="10.42578125" style="194" bestFit="1" customWidth="1"/>
    <col min="7" max="7" width="14.5703125" style="194" bestFit="1" customWidth="1"/>
    <col min="8" max="8" width="18.5703125" style="194" bestFit="1" customWidth="1"/>
    <col min="9" max="9" width="12.5703125" style="194" bestFit="1" customWidth="1"/>
    <col min="10" max="10" width="19" style="194" bestFit="1" customWidth="1"/>
    <col min="11" max="11" width="8.85546875" style="194" bestFit="1" customWidth="1"/>
    <col min="12" max="12" width="8.42578125" style="194" bestFit="1" customWidth="1"/>
    <col min="13" max="13" width="5.42578125" style="194" bestFit="1" customWidth="1"/>
    <col min="14" max="14" width="9.140625" style="194"/>
    <col min="15" max="15" width="14.140625" style="194" bestFit="1" customWidth="1"/>
    <col min="16" max="16" width="10.42578125" style="194" bestFit="1" customWidth="1"/>
    <col min="17" max="16384" width="9.140625" style="194"/>
  </cols>
  <sheetData>
    <row r="1" spans="1:19" ht="13.5">
      <c r="A1" s="368" t="s">
        <v>0</v>
      </c>
      <c r="B1" s="370"/>
      <c r="C1" s="246"/>
      <c r="D1" s="193" t="s">
        <v>1138</v>
      </c>
      <c r="E1" s="365" t="str">
        <f>'[1]1_プロファイルマスタ'!$H$1</f>
        <v>横浜銀行様用出荷設定</v>
      </c>
      <c r="F1" s="367"/>
      <c r="G1" s="194" t="s">
        <v>845</v>
      </c>
      <c r="H1" s="194" t="s">
        <v>845</v>
      </c>
      <c r="I1" s="364" t="s">
        <v>205</v>
      </c>
      <c r="J1" s="364"/>
      <c r="K1" s="364"/>
      <c r="L1" s="364"/>
      <c r="M1" s="364"/>
      <c r="R1" s="197"/>
    </row>
    <row r="2" spans="1:19">
      <c r="A2" s="198" t="s">
        <v>142</v>
      </c>
      <c r="B2" s="198" t="s">
        <v>145</v>
      </c>
      <c r="C2" s="199" t="s">
        <v>1131</v>
      </c>
      <c r="D2" s="199" t="s">
        <v>813</v>
      </c>
      <c r="E2" s="198" t="s">
        <v>142</v>
      </c>
      <c r="F2" s="198" t="s">
        <v>144</v>
      </c>
      <c r="G2" s="194" t="s">
        <v>815</v>
      </c>
      <c r="H2" s="194" t="s">
        <v>815</v>
      </c>
      <c r="I2" s="195" t="s">
        <v>814</v>
      </c>
      <c r="J2" s="195" t="s">
        <v>814</v>
      </c>
      <c r="K2" s="195" t="s">
        <v>814</v>
      </c>
      <c r="L2" s="195" t="s">
        <v>815</v>
      </c>
      <c r="M2" s="195" t="s">
        <v>814</v>
      </c>
      <c r="O2" s="218" t="s">
        <v>128</v>
      </c>
      <c r="P2" s="218" t="s">
        <v>144</v>
      </c>
      <c r="R2" s="200"/>
      <c r="S2" s="200"/>
    </row>
    <row r="3" spans="1:19">
      <c r="A3" s="250">
        <v>501</v>
      </c>
      <c r="B3" s="251" t="s">
        <v>451</v>
      </c>
      <c r="C3" s="205" t="s">
        <v>1068</v>
      </c>
      <c r="D3" s="205" t="s">
        <v>15</v>
      </c>
      <c r="E3" s="250">
        <v>501</v>
      </c>
      <c r="F3" s="251" t="s">
        <v>451</v>
      </c>
      <c r="G3" s="194" t="str">
        <f>VLOOKUP(A3,'[3]10_実行権限マスタ'!$A$3:$C$117,3,FALSE)</f>
        <v>全量CIFファイル</v>
      </c>
      <c r="H3" s="194" t="str">
        <f>VLOOKUP(E3,'[3]10_実行権限マスタ'!$F$3:$H$400,3,FALSE)</f>
        <v>全量CIFファイル</v>
      </c>
      <c r="I3" s="206" t="s">
        <v>208</v>
      </c>
      <c r="J3" s="207" t="s">
        <v>149</v>
      </c>
      <c r="K3" s="207" t="s">
        <v>206</v>
      </c>
      <c r="L3" s="207" t="str">
        <f t="shared" ref="L3:L54" si="0">E3&amp;" , "&amp;"'"&amp;F3&amp;"'"</f>
        <v>501 , 'B'</v>
      </c>
      <c r="M3" s="208" t="s">
        <v>207</v>
      </c>
      <c r="O3" s="209" t="b">
        <f t="shared" ref="O3:P18" si="1">IF(E3="","",EXACT(E3,R3))</f>
        <v>0</v>
      </c>
      <c r="P3" s="209" t="b">
        <f t="shared" si="1"/>
        <v>0</v>
      </c>
      <c r="R3" s="200"/>
      <c r="S3" s="200"/>
    </row>
    <row r="4" spans="1:19">
      <c r="A4" s="250">
        <v>502</v>
      </c>
      <c r="B4" s="251" t="s">
        <v>451</v>
      </c>
      <c r="C4" s="205" t="s">
        <v>1068</v>
      </c>
      <c r="D4" s="205" t="s">
        <v>15</v>
      </c>
      <c r="E4" s="250">
        <v>502</v>
      </c>
      <c r="F4" s="251" t="s">
        <v>451</v>
      </c>
      <c r="G4" s="194" t="str">
        <f>VLOOKUP(A4,'[3]10_実行権限マスタ'!$A$3:$C$117,3,FALSE)</f>
        <v>全量CIFファイル</v>
      </c>
      <c r="H4" s="194" t="str">
        <f>VLOOKUP(E4,'[3]10_実行権限マスタ'!$F$3:$H$400,3,FALSE)</f>
        <v>全量CIFファイル</v>
      </c>
      <c r="I4" s="206" t="s">
        <v>208</v>
      </c>
      <c r="J4" s="207" t="s">
        <v>149</v>
      </c>
      <c r="K4" s="207" t="s">
        <v>206</v>
      </c>
      <c r="L4" s="207" t="str">
        <f t="shared" si="0"/>
        <v>502 , 'B'</v>
      </c>
      <c r="M4" s="208" t="s">
        <v>207</v>
      </c>
      <c r="O4" s="209" t="b">
        <f t="shared" si="1"/>
        <v>0</v>
      </c>
      <c r="P4" s="209" t="b">
        <f t="shared" si="1"/>
        <v>0</v>
      </c>
      <c r="R4" s="200"/>
      <c r="S4" s="200"/>
    </row>
    <row r="5" spans="1:19">
      <c r="A5" s="250">
        <v>511</v>
      </c>
      <c r="B5" s="251" t="s">
        <v>732</v>
      </c>
      <c r="C5" s="205" t="s">
        <v>1068</v>
      </c>
      <c r="D5" s="205" t="s">
        <v>15</v>
      </c>
      <c r="E5" s="250">
        <v>511</v>
      </c>
      <c r="F5" s="251" t="s">
        <v>732</v>
      </c>
      <c r="G5" s="194" t="str">
        <f>VLOOKUP(A5,'[3]10_実行権限マスタ'!$A$3:$C$117,3,FALSE)</f>
        <v>差分CIFファイル</v>
      </c>
      <c r="H5" s="194" t="str">
        <f>VLOOKUP(E5,'[3]10_実行権限マスタ'!$F$3:$H$400,3,FALSE)</f>
        <v>差分CIFファイル</v>
      </c>
      <c r="I5" s="206" t="s">
        <v>208</v>
      </c>
      <c r="J5" s="207" t="s">
        <v>149</v>
      </c>
      <c r="K5" s="207" t="s">
        <v>206</v>
      </c>
      <c r="L5" s="207" t="str">
        <f t="shared" si="0"/>
        <v>511 , 'C'</v>
      </c>
      <c r="M5" s="208" t="s">
        <v>207</v>
      </c>
      <c r="O5" s="209" t="b">
        <f t="shared" si="1"/>
        <v>0</v>
      </c>
      <c r="P5" s="209" t="b">
        <f t="shared" si="1"/>
        <v>0</v>
      </c>
      <c r="R5" s="200"/>
      <c r="S5" s="200"/>
    </row>
    <row r="6" spans="1:19">
      <c r="A6" s="250">
        <v>512</v>
      </c>
      <c r="B6" s="251" t="s">
        <v>732</v>
      </c>
      <c r="C6" s="205" t="s">
        <v>1068</v>
      </c>
      <c r="D6" s="205" t="s">
        <v>15</v>
      </c>
      <c r="E6" s="250">
        <v>512</v>
      </c>
      <c r="F6" s="251" t="s">
        <v>732</v>
      </c>
      <c r="G6" s="194" t="str">
        <f>VLOOKUP(A6,'[3]10_実行権限マスタ'!$A$3:$C$117,3,FALSE)</f>
        <v>差分CIFファイル</v>
      </c>
      <c r="H6" s="194" t="str">
        <f>VLOOKUP(E6,'[3]10_実行権限マスタ'!$F$3:$H$400,3,FALSE)</f>
        <v>差分CIFファイル</v>
      </c>
      <c r="I6" s="206" t="s">
        <v>208</v>
      </c>
      <c r="J6" s="207" t="s">
        <v>149</v>
      </c>
      <c r="K6" s="207" t="s">
        <v>206</v>
      </c>
      <c r="L6" s="207" t="str">
        <f t="shared" si="0"/>
        <v>512 , 'C'</v>
      </c>
      <c r="M6" s="208" t="s">
        <v>207</v>
      </c>
      <c r="O6" s="209" t="b">
        <f t="shared" si="1"/>
        <v>0</v>
      </c>
      <c r="P6" s="209" t="b">
        <f t="shared" si="1"/>
        <v>0</v>
      </c>
      <c r="R6" s="200"/>
      <c r="S6" s="200"/>
    </row>
    <row r="7" spans="1:19">
      <c r="A7" s="211">
        <v>521</v>
      </c>
      <c r="B7" s="211" t="s">
        <v>915</v>
      </c>
      <c r="C7" s="205" t="s">
        <v>1068</v>
      </c>
      <c r="D7" s="205" t="s">
        <v>43</v>
      </c>
      <c r="E7" s="211">
        <v>521</v>
      </c>
      <c r="F7" s="261" t="s">
        <v>404</v>
      </c>
      <c r="G7" s="194" t="str">
        <f>VLOOKUP(A7,'[3]10_実行権限マスタ'!$A$3:$C$117,3,FALSE)</f>
        <v>検索対象者一覧ファイル</v>
      </c>
      <c r="H7" s="194" t="str">
        <f>VLOOKUP(E7,'[3]10_実行権限マスタ'!$F$3:$H$400,3,FALSE)</f>
        <v>一括フィルタリング①</v>
      </c>
      <c r="I7" s="206" t="s">
        <v>208</v>
      </c>
      <c r="J7" s="207" t="s">
        <v>149</v>
      </c>
      <c r="K7" s="207" t="s">
        <v>206</v>
      </c>
      <c r="L7" s="207" t="str">
        <f t="shared" si="0"/>
        <v>521 , 'E'</v>
      </c>
      <c r="M7" s="208" t="s">
        <v>207</v>
      </c>
      <c r="O7" s="209" t="b">
        <f t="shared" si="1"/>
        <v>0</v>
      </c>
      <c r="P7" s="209" t="b">
        <f t="shared" si="1"/>
        <v>0</v>
      </c>
      <c r="R7" s="200"/>
      <c r="S7" s="200"/>
    </row>
    <row r="8" spans="1:19">
      <c r="A8" s="211">
        <v>522</v>
      </c>
      <c r="B8" s="211" t="s">
        <v>915</v>
      </c>
      <c r="C8" s="205" t="s">
        <v>1068</v>
      </c>
      <c r="D8" s="205" t="s">
        <v>43</v>
      </c>
      <c r="E8" s="211">
        <v>522</v>
      </c>
      <c r="F8" s="261" t="s">
        <v>404</v>
      </c>
      <c r="G8" s="194" t="str">
        <f>VLOOKUP(A8,'[3]10_実行権限マスタ'!$A$3:$C$117,3,FALSE)</f>
        <v>検索対象者一覧ファイル</v>
      </c>
      <c r="H8" s="194" t="str">
        <f>VLOOKUP(E8,'[3]10_実行権限マスタ'!$F$3:$H$400,3,FALSE)</f>
        <v>一括フィルタリング①</v>
      </c>
      <c r="I8" s="206" t="s">
        <v>208</v>
      </c>
      <c r="J8" s="207" t="s">
        <v>149</v>
      </c>
      <c r="K8" s="207" t="s">
        <v>206</v>
      </c>
      <c r="L8" s="207" t="str">
        <f t="shared" si="0"/>
        <v>522 , 'E'</v>
      </c>
      <c r="M8" s="208" t="s">
        <v>207</v>
      </c>
      <c r="O8" s="209" t="b">
        <f t="shared" si="1"/>
        <v>0</v>
      </c>
      <c r="P8" s="209" t="b">
        <f t="shared" si="1"/>
        <v>0</v>
      </c>
      <c r="R8" s="200"/>
      <c r="S8" s="200"/>
    </row>
    <row r="9" spans="1:19">
      <c r="A9" s="211">
        <v>523</v>
      </c>
      <c r="B9" s="211" t="s">
        <v>915</v>
      </c>
      <c r="C9" s="205" t="s">
        <v>1068</v>
      </c>
      <c r="D9" s="205" t="s">
        <v>43</v>
      </c>
      <c r="E9" s="211">
        <v>523</v>
      </c>
      <c r="F9" s="261" t="s">
        <v>404</v>
      </c>
      <c r="G9" s="194" t="str">
        <f>VLOOKUP(A9,'[3]10_実行権限マスタ'!$A$3:$C$117,3,FALSE)</f>
        <v>検索対象者一覧ファイル</v>
      </c>
      <c r="H9" s="194" t="str">
        <f>VLOOKUP(E9,'[3]10_実行権限マスタ'!$F$3:$H$400,3,FALSE)</f>
        <v>一括フィルタリング①</v>
      </c>
      <c r="I9" s="206" t="s">
        <v>208</v>
      </c>
      <c r="J9" s="207" t="s">
        <v>149</v>
      </c>
      <c r="K9" s="207" t="s">
        <v>206</v>
      </c>
      <c r="L9" s="207" t="str">
        <f t="shared" si="0"/>
        <v>523 , 'E'</v>
      </c>
      <c r="M9" s="208" t="s">
        <v>207</v>
      </c>
      <c r="O9" s="209" t="b">
        <f t="shared" si="1"/>
        <v>0</v>
      </c>
      <c r="P9" s="209" t="b">
        <f t="shared" si="1"/>
        <v>0</v>
      </c>
      <c r="R9" s="200"/>
      <c r="S9" s="200"/>
    </row>
    <row r="10" spans="1:19">
      <c r="D10" s="205" t="s">
        <v>43</v>
      </c>
      <c r="E10" s="211">
        <v>524</v>
      </c>
      <c r="F10" s="261" t="s">
        <v>2217</v>
      </c>
      <c r="H10" s="194" t="str">
        <f>VLOOKUP(E10,'[3]10_実行権限マスタ'!$F$3:$H$400,3,FALSE)</f>
        <v>一括フィルタリング②</v>
      </c>
      <c r="I10" s="206" t="s">
        <v>208</v>
      </c>
      <c r="J10" s="207" t="s">
        <v>149</v>
      </c>
      <c r="K10" s="207" t="s">
        <v>206</v>
      </c>
      <c r="L10" s="207" t="str">
        <f t="shared" si="0"/>
        <v>524 , 'F'</v>
      </c>
      <c r="M10" s="208" t="s">
        <v>207</v>
      </c>
      <c r="O10" s="209" t="b">
        <f t="shared" si="1"/>
        <v>0</v>
      </c>
      <c r="P10" s="209" t="b">
        <f t="shared" si="1"/>
        <v>0</v>
      </c>
      <c r="R10" s="200"/>
      <c r="S10" s="200"/>
    </row>
    <row r="11" spans="1:19">
      <c r="D11" s="205" t="s">
        <v>43</v>
      </c>
      <c r="E11" s="211">
        <v>525</v>
      </c>
      <c r="F11" s="261" t="s">
        <v>2217</v>
      </c>
      <c r="H11" s="194" t="str">
        <f>VLOOKUP(E11,'[3]10_実行権限マスタ'!$F$3:$H$400,3,FALSE)</f>
        <v>一括フィルタリング②</v>
      </c>
      <c r="I11" s="206" t="s">
        <v>208</v>
      </c>
      <c r="J11" s="207" t="s">
        <v>149</v>
      </c>
      <c r="K11" s="207" t="s">
        <v>206</v>
      </c>
      <c r="L11" s="207" t="str">
        <f t="shared" si="0"/>
        <v>525 , 'F'</v>
      </c>
      <c r="M11" s="208" t="s">
        <v>207</v>
      </c>
      <c r="O11" s="209" t="b">
        <f t="shared" si="1"/>
        <v>0</v>
      </c>
      <c r="P11" s="209" t="b">
        <f t="shared" si="1"/>
        <v>0</v>
      </c>
      <c r="R11" s="200"/>
      <c r="S11" s="200"/>
    </row>
    <row r="12" spans="1:19">
      <c r="D12" s="205" t="s">
        <v>43</v>
      </c>
      <c r="E12" s="211">
        <v>526</v>
      </c>
      <c r="F12" s="261" t="s">
        <v>2217</v>
      </c>
      <c r="H12" s="194" t="str">
        <f>VLOOKUP(E12,'[3]10_実行権限マスタ'!$F$3:$H$400,3,FALSE)</f>
        <v>一括フィルタリング②</v>
      </c>
      <c r="I12" s="206" t="s">
        <v>208</v>
      </c>
      <c r="J12" s="207" t="s">
        <v>149</v>
      </c>
      <c r="K12" s="207" t="s">
        <v>206</v>
      </c>
      <c r="L12" s="207" t="str">
        <f t="shared" si="0"/>
        <v>526 , 'F'</v>
      </c>
      <c r="M12" s="208" t="s">
        <v>207</v>
      </c>
      <c r="O12" s="209" t="b">
        <f t="shared" si="1"/>
        <v>0</v>
      </c>
      <c r="P12" s="209" t="b">
        <f t="shared" si="1"/>
        <v>0</v>
      </c>
      <c r="R12" s="200"/>
      <c r="S12" s="200"/>
    </row>
    <row r="13" spans="1:19">
      <c r="D13" s="205" t="s">
        <v>43</v>
      </c>
      <c r="E13" s="211">
        <v>527</v>
      </c>
      <c r="F13" s="261" t="s">
        <v>2218</v>
      </c>
      <c r="H13" s="194" t="str">
        <f>VLOOKUP(E13,'[3]10_実行権限マスタ'!$F$3:$H$400,3,FALSE)</f>
        <v>一括フィルタリング③</v>
      </c>
      <c r="I13" s="206" t="s">
        <v>208</v>
      </c>
      <c r="J13" s="207" t="s">
        <v>149</v>
      </c>
      <c r="K13" s="207" t="s">
        <v>206</v>
      </c>
      <c r="L13" s="207" t="str">
        <f t="shared" si="0"/>
        <v>527 , 'G'</v>
      </c>
      <c r="M13" s="208" t="s">
        <v>207</v>
      </c>
      <c r="O13" s="209" t="b">
        <f t="shared" si="1"/>
        <v>0</v>
      </c>
      <c r="P13" s="209" t="b">
        <f t="shared" si="1"/>
        <v>0</v>
      </c>
      <c r="R13" s="200"/>
      <c r="S13" s="200"/>
    </row>
    <row r="14" spans="1:19">
      <c r="D14" s="205" t="s">
        <v>43</v>
      </c>
      <c r="E14" s="211">
        <v>528</v>
      </c>
      <c r="F14" s="261" t="s">
        <v>2218</v>
      </c>
      <c r="H14" s="194" t="str">
        <f>VLOOKUP(E14,'[3]10_実行権限マスタ'!$F$3:$H$400,3,FALSE)</f>
        <v>一括フィルタリング③</v>
      </c>
      <c r="I14" s="206" t="s">
        <v>208</v>
      </c>
      <c r="J14" s="207" t="s">
        <v>149</v>
      </c>
      <c r="K14" s="207" t="s">
        <v>206</v>
      </c>
      <c r="L14" s="207" t="str">
        <f t="shared" si="0"/>
        <v>528 , 'G'</v>
      </c>
      <c r="M14" s="208" t="s">
        <v>207</v>
      </c>
      <c r="O14" s="209" t="b">
        <f t="shared" si="1"/>
        <v>0</v>
      </c>
      <c r="P14" s="209" t="b">
        <f t="shared" si="1"/>
        <v>0</v>
      </c>
      <c r="R14" s="200"/>
      <c r="S14" s="200"/>
    </row>
    <row r="15" spans="1:19">
      <c r="D15" s="205" t="s">
        <v>43</v>
      </c>
      <c r="E15" s="211">
        <v>529</v>
      </c>
      <c r="F15" s="261" t="s">
        <v>2218</v>
      </c>
      <c r="H15" s="194" t="str">
        <f>VLOOKUP(E15,'[3]10_実行権限マスタ'!$F$3:$H$400,3,FALSE)</f>
        <v>一括フィルタリング③</v>
      </c>
      <c r="I15" s="206" t="s">
        <v>208</v>
      </c>
      <c r="J15" s="207" t="s">
        <v>149</v>
      </c>
      <c r="K15" s="207" t="s">
        <v>206</v>
      </c>
      <c r="L15" s="207" t="str">
        <f t="shared" si="0"/>
        <v>529 , 'G'</v>
      </c>
      <c r="M15" s="208" t="s">
        <v>207</v>
      </c>
      <c r="O15" s="209" t="b">
        <f t="shared" si="1"/>
        <v>0</v>
      </c>
      <c r="P15" s="209" t="b">
        <f t="shared" si="1"/>
        <v>0</v>
      </c>
      <c r="R15" s="200"/>
      <c r="S15" s="200"/>
    </row>
    <row r="16" spans="1:19">
      <c r="D16" s="205" t="s">
        <v>43</v>
      </c>
      <c r="E16" s="211">
        <v>530</v>
      </c>
      <c r="F16" s="261" t="s">
        <v>2219</v>
      </c>
      <c r="H16" s="194" t="str">
        <f>VLOOKUP(E16,'[3]10_実行権限マスタ'!$F$3:$H$400,3,FALSE)</f>
        <v>一括フィルタリング④</v>
      </c>
      <c r="I16" s="206" t="s">
        <v>208</v>
      </c>
      <c r="J16" s="207" t="s">
        <v>149</v>
      </c>
      <c r="K16" s="207" t="s">
        <v>206</v>
      </c>
      <c r="L16" s="207" t="str">
        <f t="shared" si="0"/>
        <v>530 , 'H'</v>
      </c>
      <c r="M16" s="208" t="s">
        <v>207</v>
      </c>
      <c r="O16" s="209" t="b">
        <f t="shared" si="1"/>
        <v>0</v>
      </c>
      <c r="P16" s="209" t="b">
        <f t="shared" si="1"/>
        <v>0</v>
      </c>
      <c r="R16" s="200"/>
      <c r="S16" s="200"/>
    </row>
    <row r="17" spans="4:19">
      <c r="D17" s="205" t="s">
        <v>43</v>
      </c>
      <c r="E17" s="211">
        <v>531</v>
      </c>
      <c r="F17" s="261" t="s">
        <v>2219</v>
      </c>
      <c r="H17" s="194" t="str">
        <f>VLOOKUP(E17,'[3]10_実行権限マスタ'!$F$3:$H$400,3,FALSE)</f>
        <v>一括フィルタリング④</v>
      </c>
      <c r="I17" s="206" t="s">
        <v>208</v>
      </c>
      <c r="J17" s="207" t="s">
        <v>149</v>
      </c>
      <c r="K17" s="207" t="s">
        <v>206</v>
      </c>
      <c r="L17" s="207" t="str">
        <f t="shared" si="0"/>
        <v>531 , 'H'</v>
      </c>
      <c r="M17" s="208" t="s">
        <v>207</v>
      </c>
      <c r="O17" s="209" t="b">
        <f t="shared" si="1"/>
        <v>0</v>
      </c>
      <c r="P17" s="209" t="b">
        <f t="shared" si="1"/>
        <v>0</v>
      </c>
      <c r="R17" s="200"/>
      <c r="S17" s="200"/>
    </row>
    <row r="18" spans="4:19">
      <c r="D18" s="205" t="s">
        <v>43</v>
      </c>
      <c r="E18" s="211">
        <v>532</v>
      </c>
      <c r="F18" s="261" t="s">
        <v>2219</v>
      </c>
      <c r="H18" s="194" t="str">
        <f>VLOOKUP(E18,'[3]10_実行権限マスタ'!$F$3:$H$400,3,FALSE)</f>
        <v>一括フィルタリング④</v>
      </c>
      <c r="I18" s="206" t="s">
        <v>208</v>
      </c>
      <c r="J18" s="207" t="s">
        <v>149</v>
      </c>
      <c r="K18" s="207" t="s">
        <v>206</v>
      </c>
      <c r="L18" s="207" t="str">
        <f t="shared" si="0"/>
        <v>532 , 'H'</v>
      </c>
      <c r="M18" s="208" t="s">
        <v>207</v>
      </c>
      <c r="O18" s="209" t="b">
        <f t="shared" si="1"/>
        <v>0</v>
      </c>
      <c r="P18" s="209" t="b">
        <f t="shared" si="1"/>
        <v>0</v>
      </c>
      <c r="R18" s="200"/>
      <c r="S18" s="200"/>
    </row>
    <row r="19" spans="4:19">
      <c r="D19" s="205" t="s">
        <v>43</v>
      </c>
      <c r="E19" s="211">
        <v>533</v>
      </c>
      <c r="F19" s="261" t="s">
        <v>640</v>
      </c>
      <c r="H19" s="194" t="str">
        <f>VLOOKUP(E19,'[3]10_実行権限マスタ'!$F$3:$H$400,3,FALSE)</f>
        <v>一括フィルタリング⑤</v>
      </c>
      <c r="I19" s="206" t="s">
        <v>208</v>
      </c>
      <c r="J19" s="207" t="s">
        <v>149</v>
      </c>
      <c r="K19" s="207" t="s">
        <v>206</v>
      </c>
      <c r="L19" s="207" t="str">
        <f t="shared" si="0"/>
        <v>533 , 'I'</v>
      </c>
      <c r="M19" s="208" t="s">
        <v>207</v>
      </c>
      <c r="O19" s="209" t="b">
        <f t="shared" ref="O19:P48" si="2">IF(E19="","",EXACT(E19,R19))</f>
        <v>0</v>
      </c>
      <c r="P19" s="209" t="b">
        <f t="shared" si="2"/>
        <v>0</v>
      </c>
      <c r="R19" s="200"/>
      <c r="S19" s="200"/>
    </row>
    <row r="20" spans="4:19">
      <c r="D20" s="205" t="s">
        <v>43</v>
      </c>
      <c r="E20" s="211">
        <v>534</v>
      </c>
      <c r="F20" s="261" t="s">
        <v>640</v>
      </c>
      <c r="H20" s="194" t="str">
        <f>VLOOKUP(E20,'[3]10_実行権限マスタ'!$F$3:$H$400,3,FALSE)</f>
        <v>一括フィルタリング⑤</v>
      </c>
      <c r="I20" s="206" t="s">
        <v>208</v>
      </c>
      <c r="J20" s="207" t="s">
        <v>149</v>
      </c>
      <c r="K20" s="207" t="s">
        <v>206</v>
      </c>
      <c r="L20" s="207" t="str">
        <f t="shared" si="0"/>
        <v>534 , 'I'</v>
      </c>
      <c r="M20" s="208" t="s">
        <v>207</v>
      </c>
      <c r="O20" s="209" t="b">
        <f t="shared" si="2"/>
        <v>0</v>
      </c>
      <c r="P20" s="209" t="b">
        <f t="shared" si="2"/>
        <v>0</v>
      </c>
      <c r="R20" s="200"/>
      <c r="S20" s="200"/>
    </row>
    <row r="21" spans="4:19">
      <c r="D21" s="205" t="s">
        <v>43</v>
      </c>
      <c r="E21" s="211">
        <v>535</v>
      </c>
      <c r="F21" s="261" t="s">
        <v>640</v>
      </c>
      <c r="H21" s="194" t="str">
        <f>VLOOKUP(E21,'[3]10_実行権限マスタ'!$F$3:$H$400,3,FALSE)</f>
        <v>一括フィルタリング⑤</v>
      </c>
      <c r="I21" s="206" t="s">
        <v>208</v>
      </c>
      <c r="J21" s="207" t="s">
        <v>149</v>
      </c>
      <c r="K21" s="207" t="s">
        <v>206</v>
      </c>
      <c r="L21" s="207" t="str">
        <f t="shared" si="0"/>
        <v>535 , 'I'</v>
      </c>
      <c r="M21" s="208" t="s">
        <v>207</v>
      </c>
      <c r="O21" s="209" t="b">
        <f t="shared" si="2"/>
        <v>0</v>
      </c>
      <c r="P21" s="209" t="b">
        <f t="shared" si="2"/>
        <v>0</v>
      </c>
      <c r="R21" s="200"/>
      <c r="S21" s="200"/>
    </row>
    <row r="22" spans="4:19">
      <c r="D22" s="205" t="s">
        <v>43</v>
      </c>
      <c r="E22" s="211">
        <v>536</v>
      </c>
      <c r="F22" s="261" t="s">
        <v>2220</v>
      </c>
      <c r="H22" s="194" t="str">
        <f>VLOOKUP(E22,'[3]10_実行権限マスタ'!$F$3:$H$400,3,FALSE)</f>
        <v>一括フィルタリング⑥</v>
      </c>
      <c r="I22" s="206" t="s">
        <v>208</v>
      </c>
      <c r="J22" s="207" t="s">
        <v>149</v>
      </c>
      <c r="K22" s="207" t="s">
        <v>206</v>
      </c>
      <c r="L22" s="207" t="str">
        <f t="shared" si="0"/>
        <v>536 , 'J'</v>
      </c>
      <c r="M22" s="208" t="s">
        <v>207</v>
      </c>
      <c r="O22" s="209" t="b">
        <f t="shared" si="2"/>
        <v>0</v>
      </c>
      <c r="P22" s="209" t="b">
        <f t="shared" si="2"/>
        <v>0</v>
      </c>
      <c r="R22" s="200"/>
      <c r="S22" s="200"/>
    </row>
    <row r="23" spans="4:19">
      <c r="D23" s="205" t="s">
        <v>43</v>
      </c>
      <c r="E23" s="211">
        <v>537</v>
      </c>
      <c r="F23" s="261" t="s">
        <v>2220</v>
      </c>
      <c r="H23" s="194" t="str">
        <f>VLOOKUP(E23,'[3]10_実行権限マスタ'!$F$3:$H$400,3,FALSE)</f>
        <v>一括フィルタリング⑥</v>
      </c>
      <c r="I23" s="206" t="s">
        <v>208</v>
      </c>
      <c r="J23" s="207" t="s">
        <v>149</v>
      </c>
      <c r="K23" s="207" t="s">
        <v>206</v>
      </c>
      <c r="L23" s="207" t="str">
        <f t="shared" si="0"/>
        <v>537 , 'J'</v>
      </c>
      <c r="M23" s="208" t="s">
        <v>207</v>
      </c>
      <c r="O23" s="209" t="b">
        <f t="shared" si="2"/>
        <v>0</v>
      </c>
      <c r="P23" s="209" t="b">
        <f t="shared" si="2"/>
        <v>0</v>
      </c>
      <c r="R23" s="200"/>
      <c r="S23" s="200"/>
    </row>
    <row r="24" spans="4:19">
      <c r="D24" s="205" t="s">
        <v>43</v>
      </c>
      <c r="E24" s="211">
        <v>538</v>
      </c>
      <c r="F24" s="261" t="s">
        <v>2220</v>
      </c>
      <c r="H24" s="194" t="str">
        <f>VLOOKUP(E24,'[3]10_実行権限マスタ'!$F$3:$H$400,3,FALSE)</f>
        <v>一括フィルタリング⑥</v>
      </c>
      <c r="I24" s="206" t="s">
        <v>208</v>
      </c>
      <c r="J24" s="207" t="s">
        <v>149</v>
      </c>
      <c r="K24" s="207" t="s">
        <v>206</v>
      </c>
      <c r="L24" s="207" t="str">
        <f t="shared" si="0"/>
        <v>538 , 'J'</v>
      </c>
      <c r="M24" s="208" t="s">
        <v>207</v>
      </c>
      <c r="O24" s="209" t="b">
        <f t="shared" si="2"/>
        <v>0</v>
      </c>
      <c r="P24" s="209" t="b">
        <f t="shared" si="2"/>
        <v>0</v>
      </c>
      <c r="R24" s="200"/>
      <c r="S24" s="200"/>
    </row>
    <row r="25" spans="4:19">
      <c r="D25" s="205" t="s">
        <v>43</v>
      </c>
      <c r="E25" s="211">
        <v>539</v>
      </c>
      <c r="F25" s="261" t="s">
        <v>1154</v>
      </c>
      <c r="H25" s="194" t="str">
        <f>VLOOKUP(E25,'[3]10_実行権限マスタ'!$F$3:$H$400,3,FALSE)</f>
        <v>一括フィルタリング⑦</v>
      </c>
      <c r="I25" s="206" t="s">
        <v>208</v>
      </c>
      <c r="J25" s="207" t="s">
        <v>149</v>
      </c>
      <c r="K25" s="207" t="s">
        <v>206</v>
      </c>
      <c r="L25" s="207" t="str">
        <f t="shared" si="0"/>
        <v>539 , 'K'</v>
      </c>
      <c r="M25" s="208" t="s">
        <v>207</v>
      </c>
      <c r="O25" s="209" t="b">
        <f t="shared" si="2"/>
        <v>0</v>
      </c>
      <c r="P25" s="209" t="b">
        <f t="shared" si="2"/>
        <v>0</v>
      </c>
      <c r="R25" s="200"/>
      <c r="S25" s="200"/>
    </row>
    <row r="26" spans="4:19">
      <c r="D26" s="205" t="s">
        <v>43</v>
      </c>
      <c r="E26" s="211">
        <v>540</v>
      </c>
      <c r="F26" s="261" t="s">
        <v>1154</v>
      </c>
      <c r="H26" s="194" t="str">
        <f>VLOOKUP(E26,'[3]10_実行権限マスタ'!$F$3:$H$400,3,FALSE)</f>
        <v>一括フィルタリング⑦</v>
      </c>
      <c r="I26" s="206" t="s">
        <v>208</v>
      </c>
      <c r="J26" s="207" t="s">
        <v>149</v>
      </c>
      <c r="K26" s="207" t="s">
        <v>206</v>
      </c>
      <c r="L26" s="207" t="str">
        <f t="shared" si="0"/>
        <v>540 , 'K'</v>
      </c>
      <c r="M26" s="208" t="s">
        <v>207</v>
      </c>
      <c r="O26" s="209" t="b">
        <f t="shared" si="2"/>
        <v>0</v>
      </c>
      <c r="P26" s="209" t="b">
        <f t="shared" si="2"/>
        <v>0</v>
      </c>
      <c r="R26" s="200"/>
      <c r="S26" s="200"/>
    </row>
    <row r="27" spans="4:19">
      <c r="D27" s="205" t="s">
        <v>43</v>
      </c>
      <c r="E27" s="211">
        <v>541</v>
      </c>
      <c r="F27" s="261" t="s">
        <v>1154</v>
      </c>
      <c r="H27" s="194" t="str">
        <f>VLOOKUP(E27,'[3]10_実行権限マスタ'!$F$3:$H$400,3,FALSE)</f>
        <v>一括フィルタリング⑦</v>
      </c>
      <c r="I27" s="206" t="s">
        <v>208</v>
      </c>
      <c r="J27" s="207" t="s">
        <v>149</v>
      </c>
      <c r="K27" s="207" t="s">
        <v>206</v>
      </c>
      <c r="L27" s="207" t="str">
        <f t="shared" si="0"/>
        <v>541 , 'K'</v>
      </c>
      <c r="M27" s="208" t="s">
        <v>207</v>
      </c>
      <c r="O27" s="209" t="b">
        <f t="shared" si="2"/>
        <v>0</v>
      </c>
      <c r="P27" s="209" t="b">
        <f t="shared" si="2"/>
        <v>0</v>
      </c>
      <c r="R27" s="200"/>
      <c r="S27" s="200"/>
    </row>
    <row r="28" spans="4:19">
      <c r="D28" s="205" t="s">
        <v>43</v>
      </c>
      <c r="E28" s="211">
        <v>542</v>
      </c>
      <c r="F28" s="261" t="s">
        <v>2221</v>
      </c>
      <c r="H28" s="194" t="str">
        <f>VLOOKUP(E28,'[3]10_実行権限マスタ'!$F$3:$H$400,3,FALSE)</f>
        <v>一括フィルタリング⑧</v>
      </c>
      <c r="I28" s="206" t="s">
        <v>208</v>
      </c>
      <c r="J28" s="207" t="s">
        <v>149</v>
      </c>
      <c r="K28" s="207" t="s">
        <v>206</v>
      </c>
      <c r="L28" s="207" t="str">
        <f t="shared" si="0"/>
        <v>542 , 'L'</v>
      </c>
      <c r="M28" s="208" t="s">
        <v>207</v>
      </c>
      <c r="O28" s="209" t="b">
        <f t="shared" si="2"/>
        <v>0</v>
      </c>
      <c r="P28" s="209" t="b">
        <f t="shared" si="2"/>
        <v>0</v>
      </c>
      <c r="R28" s="200"/>
      <c r="S28" s="200"/>
    </row>
    <row r="29" spans="4:19">
      <c r="D29" s="205" t="s">
        <v>43</v>
      </c>
      <c r="E29" s="211">
        <v>543</v>
      </c>
      <c r="F29" s="261" t="s">
        <v>2221</v>
      </c>
      <c r="H29" s="194" t="str">
        <f>VLOOKUP(E29,'[3]10_実行権限マスタ'!$F$3:$H$400,3,FALSE)</f>
        <v>一括フィルタリング⑧</v>
      </c>
      <c r="I29" s="206" t="s">
        <v>208</v>
      </c>
      <c r="J29" s="207" t="s">
        <v>149</v>
      </c>
      <c r="K29" s="207" t="s">
        <v>206</v>
      </c>
      <c r="L29" s="207" t="str">
        <f t="shared" si="0"/>
        <v>543 , 'L'</v>
      </c>
      <c r="M29" s="208" t="s">
        <v>207</v>
      </c>
      <c r="O29" s="209" t="b">
        <f t="shared" si="2"/>
        <v>0</v>
      </c>
      <c r="P29" s="209" t="b">
        <f t="shared" si="2"/>
        <v>0</v>
      </c>
      <c r="R29" s="200"/>
      <c r="S29" s="200"/>
    </row>
    <row r="30" spans="4:19">
      <c r="D30" s="205" t="s">
        <v>43</v>
      </c>
      <c r="E30" s="211">
        <v>544</v>
      </c>
      <c r="F30" s="261" t="s">
        <v>2221</v>
      </c>
      <c r="H30" s="194" t="str">
        <f>VLOOKUP(E30,'[3]10_実行権限マスタ'!$F$3:$H$400,3,FALSE)</f>
        <v>一括フィルタリング⑧</v>
      </c>
      <c r="I30" s="206" t="s">
        <v>208</v>
      </c>
      <c r="J30" s="207" t="s">
        <v>149</v>
      </c>
      <c r="K30" s="207" t="s">
        <v>206</v>
      </c>
      <c r="L30" s="207" t="str">
        <f t="shared" si="0"/>
        <v>544 , 'L'</v>
      </c>
      <c r="M30" s="208" t="s">
        <v>207</v>
      </c>
      <c r="O30" s="209" t="b">
        <f t="shared" si="2"/>
        <v>0</v>
      </c>
      <c r="P30" s="209" t="b">
        <f t="shared" si="2"/>
        <v>0</v>
      </c>
      <c r="R30" s="200"/>
      <c r="S30" s="200"/>
    </row>
    <row r="31" spans="4:19">
      <c r="D31" s="205" t="s">
        <v>43</v>
      </c>
      <c r="E31" s="211">
        <v>545</v>
      </c>
      <c r="F31" s="261" t="s">
        <v>2222</v>
      </c>
      <c r="H31" s="194" t="str">
        <f>VLOOKUP(E31,'[3]10_実行権限マスタ'!$F$3:$H$400,3,FALSE)</f>
        <v>一括フィルタリング⑨</v>
      </c>
      <c r="I31" s="206" t="s">
        <v>208</v>
      </c>
      <c r="J31" s="207" t="s">
        <v>149</v>
      </c>
      <c r="K31" s="207" t="s">
        <v>206</v>
      </c>
      <c r="L31" s="207" t="str">
        <f t="shared" si="0"/>
        <v>545 , 'M'</v>
      </c>
      <c r="M31" s="208" t="s">
        <v>207</v>
      </c>
      <c r="O31" s="209" t="b">
        <f t="shared" si="2"/>
        <v>0</v>
      </c>
      <c r="P31" s="209" t="b">
        <f t="shared" si="2"/>
        <v>0</v>
      </c>
      <c r="R31" s="200"/>
      <c r="S31" s="200"/>
    </row>
    <row r="32" spans="4:19">
      <c r="D32" s="205" t="s">
        <v>43</v>
      </c>
      <c r="E32" s="211">
        <v>546</v>
      </c>
      <c r="F32" s="261" t="s">
        <v>2222</v>
      </c>
      <c r="H32" s="194" t="str">
        <f>VLOOKUP(E32,'[3]10_実行権限マスタ'!$F$3:$H$400,3,FALSE)</f>
        <v>一括フィルタリング⑨</v>
      </c>
      <c r="I32" s="206" t="s">
        <v>208</v>
      </c>
      <c r="J32" s="207" t="s">
        <v>149</v>
      </c>
      <c r="K32" s="207" t="s">
        <v>206</v>
      </c>
      <c r="L32" s="207" t="str">
        <f t="shared" si="0"/>
        <v>546 , 'M'</v>
      </c>
      <c r="M32" s="208" t="s">
        <v>207</v>
      </c>
      <c r="O32" s="209" t="b">
        <f t="shared" si="2"/>
        <v>0</v>
      </c>
      <c r="P32" s="209" t="b">
        <f t="shared" si="2"/>
        <v>0</v>
      </c>
      <c r="R32" s="200"/>
      <c r="S32" s="200"/>
    </row>
    <row r="33" spans="4:19">
      <c r="D33" s="205" t="s">
        <v>43</v>
      </c>
      <c r="E33" s="211">
        <v>547</v>
      </c>
      <c r="F33" s="261" t="s">
        <v>2222</v>
      </c>
      <c r="H33" s="194" t="str">
        <f>VLOOKUP(E33,'[3]10_実行権限マスタ'!$F$3:$H$400,3,FALSE)</f>
        <v>一括フィルタリング⑨</v>
      </c>
      <c r="I33" s="206" t="s">
        <v>208</v>
      </c>
      <c r="J33" s="207" t="s">
        <v>149</v>
      </c>
      <c r="K33" s="207" t="s">
        <v>206</v>
      </c>
      <c r="L33" s="207" t="str">
        <f t="shared" si="0"/>
        <v>547 , 'M'</v>
      </c>
      <c r="M33" s="208" t="s">
        <v>207</v>
      </c>
      <c r="O33" s="209" t="b">
        <f t="shared" si="2"/>
        <v>0</v>
      </c>
      <c r="P33" s="209" t="b">
        <f t="shared" si="2"/>
        <v>0</v>
      </c>
      <c r="R33" s="200"/>
      <c r="S33" s="200"/>
    </row>
    <row r="34" spans="4:19">
      <c r="D34" s="205" t="s">
        <v>43</v>
      </c>
      <c r="E34" s="211">
        <v>548</v>
      </c>
      <c r="F34" s="261" t="s">
        <v>326</v>
      </c>
      <c r="H34" s="194" t="str">
        <f>VLOOKUP(E34,'[3]10_実行権限マスタ'!$F$3:$H$400,3,FALSE)</f>
        <v>一括フィルタリング⑩</v>
      </c>
      <c r="I34" s="206" t="s">
        <v>208</v>
      </c>
      <c r="J34" s="207" t="s">
        <v>149</v>
      </c>
      <c r="K34" s="207" t="s">
        <v>206</v>
      </c>
      <c r="L34" s="207" t="str">
        <f t="shared" si="0"/>
        <v>548 , 'N'</v>
      </c>
      <c r="M34" s="208" t="s">
        <v>207</v>
      </c>
      <c r="O34" s="209" t="b">
        <f t="shared" si="2"/>
        <v>0</v>
      </c>
      <c r="P34" s="209" t="b">
        <f t="shared" si="2"/>
        <v>0</v>
      </c>
      <c r="R34" s="200"/>
      <c r="S34" s="200"/>
    </row>
    <row r="35" spans="4:19">
      <c r="D35" s="205" t="s">
        <v>43</v>
      </c>
      <c r="E35" s="211">
        <v>549</v>
      </c>
      <c r="F35" s="261" t="s">
        <v>326</v>
      </c>
      <c r="H35" s="194" t="str">
        <f>VLOOKUP(E35,'[3]10_実行権限マスタ'!$F$3:$H$400,3,FALSE)</f>
        <v>一括フィルタリング⑩</v>
      </c>
      <c r="I35" s="206" t="s">
        <v>208</v>
      </c>
      <c r="J35" s="207" t="s">
        <v>149</v>
      </c>
      <c r="K35" s="207" t="s">
        <v>206</v>
      </c>
      <c r="L35" s="207" t="str">
        <f t="shared" si="0"/>
        <v>549 , 'N'</v>
      </c>
      <c r="M35" s="208" t="s">
        <v>207</v>
      </c>
      <c r="O35" s="209" t="b">
        <f t="shared" si="2"/>
        <v>0</v>
      </c>
      <c r="P35" s="209" t="b">
        <f t="shared" si="2"/>
        <v>0</v>
      </c>
      <c r="R35" s="200"/>
      <c r="S35" s="200"/>
    </row>
    <row r="36" spans="4:19">
      <c r="D36" s="205" t="s">
        <v>43</v>
      </c>
      <c r="E36" s="211">
        <v>550</v>
      </c>
      <c r="F36" s="261" t="s">
        <v>326</v>
      </c>
      <c r="H36" s="194" t="str">
        <f>VLOOKUP(E36,'[3]10_実行権限マスタ'!$F$3:$H$400,3,FALSE)</f>
        <v>一括フィルタリング⑩</v>
      </c>
      <c r="I36" s="206" t="s">
        <v>208</v>
      </c>
      <c r="J36" s="207" t="s">
        <v>149</v>
      </c>
      <c r="K36" s="207" t="s">
        <v>206</v>
      </c>
      <c r="L36" s="207" t="str">
        <f t="shared" si="0"/>
        <v>550 , 'N'</v>
      </c>
      <c r="M36" s="208" t="s">
        <v>207</v>
      </c>
      <c r="O36" s="209" t="b">
        <f t="shared" si="2"/>
        <v>0</v>
      </c>
      <c r="P36" s="209" t="b">
        <f t="shared" si="2"/>
        <v>0</v>
      </c>
      <c r="R36" s="200"/>
      <c r="S36" s="200"/>
    </row>
    <row r="37" spans="4:19" s="238" customFormat="1">
      <c r="D37" s="262" t="s">
        <v>43</v>
      </c>
      <c r="E37" s="215">
        <v>551</v>
      </c>
      <c r="F37" s="263" t="s">
        <v>2352</v>
      </c>
      <c r="H37" s="238" t="str">
        <f>VLOOKUP(E37,'[3]10_実行権限マスタ'!$F$3:$H$400,3,FALSE)</f>
        <v>LF・LOANS＋</v>
      </c>
      <c r="I37" s="264" t="s">
        <v>208</v>
      </c>
      <c r="J37" s="265" t="s">
        <v>149</v>
      </c>
      <c r="K37" s="265" t="s">
        <v>206</v>
      </c>
      <c r="L37" s="265" t="str">
        <f t="shared" si="0"/>
        <v>551 , 'O'</v>
      </c>
      <c r="M37" s="266" t="s">
        <v>207</v>
      </c>
      <c r="O37" s="240" t="b">
        <f t="shared" si="2"/>
        <v>0</v>
      </c>
      <c r="P37" s="240" t="b">
        <f t="shared" si="2"/>
        <v>0</v>
      </c>
      <c r="R37" s="280"/>
      <c r="S37" s="280"/>
    </row>
    <row r="38" spans="4:19" s="238" customFormat="1">
      <c r="D38" s="262" t="s">
        <v>43</v>
      </c>
      <c r="E38" s="215">
        <v>552</v>
      </c>
      <c r="F38" s="263" t="s">
        <v>2352</v>
      </c>
      <c r="H38" s="238" t="str">
        <f>VLOOKUP(E38,'[3]10_実行権限マスタ'!$F$3:$H$400,3,FALSE)</f>
        <v>LF・LOANS＋</v>
      </c>
      <c r="I38" s="264" t="s">
        <v>208</v>
      </c>
      <c r="J38" s="265" t="s">
        <v>149</v>
      </c>
      <c r="K38" s="265" t="s">
        <v>206</v>
      </c>
      <c r="L38" s="265" t="str">
        <f t="shared" si="0"/>
        <v>552 , 'O'</v>
      </c>
      <c r="M38" s="266" t="s">
        <v>207</v>
      </c>
      <c r="O38" s="240" t="b">
        <f t="shared" si="2"/>
        <v>0</v>
      </c>
      <c r="P38" s="240" t="b">
        <f t="shared" si="2"/>
        <v>0</v>
      </c>
      <c r="R38" s="280"/>
      <c r="S38" s="280"/>
    </row>
    <row r="39" spans="4:19" s="238" customFormat="1">
      <c r="D39" s="262" t="s">
        <v>43</v>
      </c>
      <c r="E39" s="215">
        <v>553</v>
      </c>
      <c r="F39" s="263" t="s">
        <v>2352</v>
      </c>
      <c r="H39" s="238" t="str">
        <f>VLOOKUP(E39,'[3]10_実行権限マスタ'!$F$3:$H$400,3,FALSE)</f>
        <v>LF・LOANS＋</v>
      </c>
      <c r="I39" s="264" t="s">
        <v>208</v>
      </c>
      <c r="J39" s="265" t="s">
        <v>149</v>
      </c>
      <c r="K39" s="265" t="s">
        <v>206</v>
      </c>
      <c r="L39" s="265" t="str">
        <f t="shared" si="0"/>
        <v>553 , 'O'</v>
      </c>
      <c r="M39" s="266" t="s">
        <v>207</v>
      </c>
      <c r="O39" s="240" t="b">
        <f t="shared" si="2"/>
        <v>0</v>
      </c>
      <c r="P39" s="240" t="b">
        <f t="shared" si="2"/>
        <v>0</v>
      </c>
      <c r="R39" s="280"/>
      <c r="S39" s="280"/>
    </row>
    <row r="40" spans="4:19" s="238" customFormat="1">
      <c r="D40" s="262" t="s">
        <v>43</v>
      </c>
      <c r="E40" s="215">
        <v>554</v>
      </c>
      <c r="F40" s="263" t="s">
        <v>2353</v>
      </c>
      <c r="H40" s="238" t="str">
        <f>VLOOKUP(E40,'[3]10_実行権限マスタ'!$F$3:$H$400,3,FALSE)</f>
        <v>LF・OLION</v>
      </c>
      <c r="I40" s="264" t="s">
        <v>208</v>
      </c>
      <c r="J40" s="265" t="s">
        <v>149</v>
      </c>
      <c r="K40" s="265" t="s">
        <v>206</v>
      </c>
      <c r="L40" s="265" t="str">
        <f t="shared" si="0"/>
        <v>554 , 'P'</v>
      </c>
      <c r="M40" s="266" t="s">
        <v>207</v>
      </c>
      <c r="O40" s="240" t="b">
        <f t="shared" si="2"/>
        <v>0</v>
      </c>
      <c r="P40" s="240" t="b">
        <f t="shared" si="2"/>
        <v>0</v>
      </c>
      <c r="R40" s="280"/>
      <c r="S40" s="280"/>
    </row>
    <row r="41" spans="4:19" s="238" customFormat="1">
      <c r="D41" s="262" t="s">
        <v>43</v>
      </c>
      <c r="E41" s="215">
        <v>555</v>
      </c>
      <c r="F41" s="263" t="s">
        <v>2353</v>
      </c>
      <c r="H41" s="238" t="str">
        <f>VLOOKUP(E41,'[3]10_実行権限マスタ'!$F$3:$H$400,3,FALSE)</f>
        <v>LF・OLION</v>
      </c>
      <c r="I41" s="264" t="s">
        <v>208</v>
      </c>
      <c r="J41" s="265" t="s">
        <v>149</v>
      </c>
      <c r="K41" s="265" t="s">
        <v>206</v>
      </c>
      <c r="L41" s="265" t="str">
        <f t="shared" si="0"/>
        <v>555 , 'P'</v>
      </c>
      <c r="M41" s="266" t="s">
        <v>207</v>
      </c>
      <c r="O41" s="240" t="b">
        <f t="shared" si="2"/>
        <v>0</v>
      </c>
      <c r="P41" s="240" t="b">
        <f t="shared" si="2"/>
        <v>0</v>
      </c>
      <c r="R41" s="280"/>
      <c r="S41" s="280"/>
    </row>
    <row r="42" spans="4:19" s="238" customFormat="1">
      <c r="D42" s="262" t="s">
        <v>43</v>
      </c>
      <c r="E42" s="215">
        <v>556</v>
      </c>
      <c r="F42" s="263" t="s">
        <v>2353</v>
      </c>
      <c r="H42" s="238" t="str">
        <f>VLOOKUP(E42,'[3]10_実行権限マスタ'!$F$3:$H$400,3,FALSE)</f>
        <v>LF・OLION</v>
      </c>
      <c r="I42" s="264" t="s">
        <v>208</v>
      </c>
      <c r="J42" s="265" t="s">
        <v>149</v>
      </c>
      <c r="K42" s="265" t="s">
        <v>206</v>
      </c>
      <c r="L42" s="265" t="str">
        <f t="shared" si="0"/>
        <v>556 , 'P'</v>
      </c>
      <c r="M42" s="266" t="s">
        <v>207</v>
      </c>
      <c r="O42" s="240" t="b">
        <f t="shared" si="2"/>
        <v>0</v>
      </c>
      <c r="P42" s="240" t="b">
        <f t="shared" si="2"/>
        <v>0</v>
      </c>
      <c r="R42" s="280"/>
      <c r="S42" s="280"/>
    </row>
    <row r="43" spans="4:19" s="238" customFormat="1">
      <c r="D43" s="262" t="s">
        <v>43</v>
      </c>
      <c r="E43" s="215">
        <v>557</v>
      </c>
      <c r="F43" s="263" t="s">
        <v>2354</v>
      </c>
      <c r="H43" s="238" t="str">
        <f>VLOOKUP(E43,'[3]10_実行権限マスタ'!$F$3:$H$400,3,FALSE)</f>
        <v>LF・NEON</v>
      </c>
      <c r="I43" s="264" t="s">
        <v>208</v>
      </c>
      <c r="J43" s="265" t="s">
        <v>149</v>
      </c>
      <c r="K43" s="265" t="s">
        <v>206</v>
      </c>
      <c r="L43" s="265" t="str">
        <f t="shared" si="0"/>
        <v>557 , 'Q'</v>
      </c>
      <c r="M43" s="266" t="s">
        <v>207</v>
      </c>
      <c r="O43" s="240" t="b">
        <f t="shared" si="2"/>
        <v>0</v>
      </c>
      <c r="P43" s="240" t="b">
        <f t="shared" si="2"/>
        <v>0</v>
      </c>
      <c r="R43" s="280"/>
      <c r="S43" s="280"/>
    </row>
    <row r="44" spans="4:19" s="238" customFormat="1">
      <c r="D44" s="262" t="s">
        <v>43</v>
      </c>
      <c r="E44" s="215">
        <v>558</v>
      </c>
      <c r="F44" s="263" t="s">
        <v>2354</v>
      </c>
      <c r="H44" s="238" t="str">
        <f>VLOOKUP(E44,'[3]10_実行権限マスタ'!$F$3:$H$400,3,FALSE)</f>
        <v>LF・NEON</v>
      </c>
      <c r="I44" s="264" t="s">
        <v>208</v>
      </c>
      <c r="J44" s="265" t="s">
        <v>149</v>
      </c>
      <c r="K44" s="265" t="s">
        <v>206</v>
      </c>
      <c r="L44" s="265" t="str">
        <f t="shared" si="0"/>
        <v>558 , 'Q'</v>
      </c>
      <c r="M44" s="266" t="s">
        <v>207</v>
      </c>
      <c r="O44" s="240" t="b">
        <f t="shared" si="2"/>
        <v>0</v>
      </c>
      <c r="P44" s="240" t="b">
        <f t="shared" si="2"/>
        <v>0</v>
      </c>
      <c r="R44" s="280"/>
      <c r="S44" s="280"/>
    </row>
    <row r="45" spans="4:19" s="238" customFormat="1">
      <c r="D45" s="262" t="s">
        <v>43</v>
      </c>
      <c r="E45" s="215">
        <v>559</v>
      </c>
      <c r="F45" s="263" t="s">
        <v>2354</v>
      </c>
      <c r="H45" s="238" t="str">
        <f>VLOOKUP(E45,'[3]10_実行権限マスタ'!$F$3:$H$400,3,FALSE)</f>
        <v>LF・NEON</v>
      </c>
      <c r="I45" s="264" t="s">
        <v>208</v>
      </c>
      <c r="J45" s="265" t="s">
        <v>149</v>
      </c>
      <c r="K45" s="265" t="s">
        <v>206</v>
      </c>
      <c r="L45" s="265" t="str">
        <f t="shared" si="0"/>
        <v>559 , 'Q'</v>
      </c>
      <c r="M45" s="266" t="s">
        <v>207</v>
      </c>
      <c r="O45" s="240" t="b">
        <f t="shared" si="2"/>
        <v>0</v>
      </c>
      <c r="P45" s="240" t="b">
        <f t="shared" si="2"/>
        <v>0</v>
      </c>
      <c r="R45" s="280"/>
      <c r="S45" s="280"/>
    </row>
    <row r="46" spans="4:19" s="238" customFormat="1">
      <c r="D46" s="262" t="s">
        <v>43</v>
      </c>
      <c r="E46" s="215">
        <v>560</v>
      </c>
      <c r="F46" s="263" t="s">
        <v>2355</v>
      </c>
      <c r="H46" s="238" t="str">
        <f>VLOOKUP(E46,'[3]10_実行権限マスタ'!$F$3:$H$400,3,FALSE)</f>
        <v>LF・融資先以外</v>
      </c>
      <c r="I46" s="264" t="s">
        <v>208</v>
      </c>
      <c r="J46" s="265" t="s">
        <v>149</v>
      </c>
      <c r="K46" s="265" t="s">
        <v>206</v>
      </c>
      <c r="L46" s="265" t="str">
        <f t="shared" si="0"/>
        <v>560 , 'R'</v>
      </c>
      <c r="M46" s="266" t="s">
        <v>207</v>
      </c>
      <c r="O46" s="240" t="b">
        <f t="shared" si="2"/>
        <v>0</v>
      </c>
      <c r="P46" s="240" t="b">
        <f t="shared" si="2"/>
        <v>0</v>
      </c>
      <c r="R46" s="280"/>
      <c r="S46" s="280"/>
    </row>
    <row r="47" spans="4:19" s="238" customFormat="1">
      <c r="D47" s="262" t="s">
        <v>43</v>
      </c>
      <c r="E47" s="215">
        <v>561</v>
      </c>
      <c r="F47" s="263" t="s">
        <v>2355</v>
      </c>
      <c r="H47" s="238" t="str">
        <f>VLOOKUP(E47,'[3]10_実行権限マスタ'!$F$3:$H$400,3,FALSE)</f>
        <v>LF・融資先以外</v>
      </c>
      <c r="I47" s="264" t="s">
        <v>208</v>
      </c>
      <c r="J47" s="265" t="s">
        <v>149</v>
      </c>
      <c r="K47" s="265" t="s">
        <v>206</v>
      </c>
      <c r="L47" s="265" t="str">
        <f t="shared" si="0"/>
        <v>561 , 'R'</v>
      </c>
      <c r="M47" s="266" t="s">
        <v>207</v>
      </c>
      <c r="O47" s="240" t="b">
        <f t="shared" si="2"/>
        <v>0</v>
      </c>
      <c r="P47" s="240" t="b">
        <f t="shared" si="2"/>
        <v>0</v>
      </c>
      <c r="R47" s="280"/>
      <c r="S47" s="280"/>
    </row>
    <row r="48" spans="4:19" s="238" customFormat="1">
      <c r="D48" s="262" t="s">
        <v>43</v>
      </c>
      <c r="E48" s="215">
        <v>562</v>
      </c>
      <c r="F48" s="263" t="s">
        <v>2355</v>
      </c>
      <c r="H48" s="238" t="str">
        <f>VLOOKUP(E48,'[3]10_実行権限マスタ'!$F$3:$H$400,3,FALSE)</f>
        <v>LF・融資先以外</v>
      </c>
      <c r="I48" s="264" t="s">
        <v>208</v>
      </c>
      <c r="J48" s="265" t="s">
        <v>149</v>
      </c>
      <c r="K48" s="265" t="s">
        <v>206</v>
      </c>
      <c r="L48" s="265" t="str">
        <f t="shared" si="0"/>
        <v>562 , 'R'</v>
      </c>
      <c r="M48" s="266" t="s">
        <v>207</v>
      </c>
      <c r="O48" s="240" t="b">
        <f t="shared" si="2"/>
        <v>0</v>
      </c>
      <c r="P48" s="240" t="b">
        <f t="shared" si="2"/>
        <v>0</v>
      </c>
      <c r="R48" s="280"/>
      <c r="S48" s="280"/>
    </row>
    <row r="49" spans="4:19" s="238" customFormat="1">
      <c r="D49" s="262" t="s">
        <v>43</v>
      </c>
      <c r="E49" s="215">
        <v>563</v>
      </c>
      <c r="F49" s="263" t="s">
        <v>2356</v>
      </c>
      <c r="H49" s="238" t="str">
        <f>VLOOKUP(E49,'[3]10_実行権限マスタ'!$F$3:$H$400,3,FALSE)</f>
        <v>LF・損害金</v>
      </c>
      <c r="I49" s="264" t="s">
        <v>208</v>
      </c>
      <c r="J49" s="265" t="s">
        <v>149</v>
      </c>
      <c r="K49" s="265" t="s">
        <v>206</v>
      </c>
      <c r="L49" s="265" t="str">
        <f t="shared" si="0"/>
        <v>563 , 'S'</v>
      </c>
      <c r="M49" s="266" t="s">
        <v>207</v>
      </c>
      <c r="O49" s="240" t="b">
        <f t="shared" ref="O49:P54" si="3">IF(E49="","",EXACT(E49,R49))</f>
        <v>0</v>
      </c>
      <c r="P49" s="240" t="b">
        <f t="shared" si="3"/>
        <v>0</v>
      </c>
      <c r="R49" s="280"/>
      <c r="S49" s="280"/>
    </row>
    <row r="50" spans="4:19" s="238" customFormat="1">
      <c r="D50" s="262" t="s">
        <v>43</v>
      </c>
      <c r="E50" s="215">
        <v>564</v>
      </c>
      <c r="F50" s="263" t="s">
        <v>2356</v>
      </c>
      <c r="H50" s="238" t="str">
        <f>VLOOKUP(E50,'[3]10_実行権限マスタ'!$F$3:$H$400,3,FALSE)</f>
        <v>LF・損害金</v>
      </c>
      <c r="I50" s="264" t="s">
        <v>208</v>
      </c>
      <c r="J50" s="265" t="s">
        <v>149</v>
      </c>
      <c r="K50" s="265" t="s">
        <v>206</v>
      </c>
      <c r="L50" s="265" t="str">
        <f t="shared" si="0"/>
        <v>564 , 'S'</v>
      </c>
      <c r="M50" s="266" t="s">
        <v>207</v>
      </c>
      <c r="O50" s="240" t="b">
        <f t="shared" si="3"/>
        <v>0</v>
      </c>
      <c r="P50" s="240" t="b">
        <f t="shared" si="3"/>
        <v>0</v>
      </c>
      <c r="R50" s="280"/>
      <c r="S50" s="280"/>
    </row>
    <row r="51" spans="4:19" s="238" customFormat="1">
      <c r="D51" s="262" t="s">
        <v>43</v>
      </c>
      <c r="E51" s="215">
        <v>565</v>
      </c>
      <c r="F51" s="263" t="s">
        <v>2356</v>
      </c>
      <c r="H51" s="238" t="str">
        <f>VLOOKUP(E51,'[3]10_実行権限マスタ'!$F$3:$H$400,3,FALSE)</f>
        <v>LF・損害金</v>
      </c>
      <c r="I51" s="264" t="s">
        <v>208</v>
      </c>
      <c r="J51" s="265" t="s">
        <v>149</v>
      </c>
      <c r="K51" s="265" t="s">
        <v>206</v>
      </c>
      <c r="L51" s="265" t="str">
        <f t="shared" si="0"/>
        <v>565 , 'S'</v>
      </c>
      <c r="M51" s="266" t="s">
        <v>207</v>
      </c>
      <c r="O51" s="240" t="b">
        <f t="shared" si="3"/>
        <v>0</v>
      </c>
      <c r="P51" s="240" t="b">
        <f t="shared" si="3"/>
        <v>0</v>
      </c>
      <c r="R51" s="280"/>
      <c r="S51" s="280"/>
    </row>
    <row r="52" spans="4:19" s="238" customFormat="1">
      <c r="D52" s="262" t="s">
        <v>43</v>
      </c>
      <c r="E52" s="215">
        <v>566</v>
      </c>
      <c r="F52" s="263" t="s">
        <v>2357</v>
      </c>
      <c r="H52" s="238" t="str">
        <f>VLOOKUP(E52,'[3]10_実行権限マスタ'!$F$3:$H$400,3,FALSE)</f>
        <v>LF・DM送付先一覧</v>
      </c>
      <c r="I52" s="264" t="s">
        <v>208</v>
      </c>
      <c r="J52" s="265" t="s">
        <v>149</v>
      </c>
      <c r="K52" s="265" t="s">
        <v>206</v>
      </c>
      <c r="L52" s="265" t="str">
        <f t="shared" si="0"/>
        <v>566 , 'T'</v>
      </c>
      <c r="M52" s="266" t="s">
        <v>207</v>
      </c>
      <c r="O52" s="240" t="b">
        <f t="shared" si="3"/>
        <v>0</v>
      </c>
      <c r="P52" s="240" t="b">
        <f t="shared" si="3"/>
        <v>0</v>
      </c>
      <c r="R52" s="280"/>
      <c r="S52" s="280"/>
    </row>
    <row r="53" spans="4:19" s="238" customFormat="1">
      <c r="D53" s="262" t="s">
        <v>43</v>
      </c>
      <c r="E53" s="215">
        <v>567</v>
      </c>
      <c r="F53" s="263" t="s">
        <v>2357</v>
      </c>
      <c r="H53" s="238" t="str">
        <f>VLOOKUP(E53,'[3]10_実行権限マスタ'!$F$3:$H$400,3,FALSE)</f>
        <v>LF・DM送付先一覧</v>
      </c>
      <c r="I53" s="264" t="s">
        <v>208</v>
      </c>
      <c r="J53" s="265" t="s">
        <v>149</v>
      </c>
      <c r="K53" s="265" t="s">
        <v>206</v>
      </c>
      <c r="L53" s="265" t="str">
        <f t="shared" si="0"/>
        <v>567 , 'T'</v>
      </c>
      <c r="M53" s="266" t="s">
        <v>207</v>
      </c>
      <c r="O53" s="240" t="b">
        <f t="shared" si="3"/>
        <v>0</v>
      </c>
      <c r="P53" s="240" t="b">
        <f t="shared" si="3"/>
        <v>0</v>
      </c>
      <c r="R53" s="280"/>
      <c r="S53" s="280"/>
    </row>
    <row r="54" spans="4:19" s="238" customFormat="1">
      <c r="D54" s="262" t="s">
        <v>43</v>
      </c>
      <c r="E54" s="215">
        <v>568</v>
      </c>
      <c r="F54" s="263" t="s">
        <v>2357</v>
      </c>
      <c r="H54" s="238" t="str">
        <f>VLOOKUP(E54,'[3]10_実行権限マスタ'!$F$3:$H$400,3,FALSE)</f>
        <v>LF・DM送付先一覧</v>
      </c>
      <c r="I54" s="264" t="s">
        <v>208</v>
      </c>
      <c r="J54" s="265" t="s">
        <v>149</v>
      </c>
      <c r="K54" s="265" t="s">
        <v>206</v>
      </c>
      <c r="L54" s="265" t="str">
        <f t="shared" si="0"/>
        <v>568 , 'T'</v>
      </c>
      <c r="M54" s="266" t="s">
        <v>207</v>
      </c>
      <c r="O54" s="240" t="b">
        <f t="shared" si="3"/>
        <v>0</v>
      </c>
      <c r="P54" s="240" t="b">
        <f t="shared" si="3"/>
        <v>0</v>
      </c>
      <c r="R54" s="280"/>
      <c r="S54" s="280"/>
    </row>
  </sheetData>
  <autoFilter ref="A2:S2" xr:uid="{00000000-0001-0000-0E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I1:M1"/>
  </mergeCells>
  <phoneticPr fontId="3"/>
  <conditionalFormatting sqref="A1">
    <cfRule type="cellIs" dxfId="80" priority="1" stopIfTrue="1" operator="equal">
      <formula>"-設定しない-"</formula>
    </cfRule>
    <cfRule type="cellIs" dxfId="79" priority="2" stopIfTrue="1" operator="equal">
      <formula>"-ユーザ毎に設定が有効になる項目の為省略-"</formula>
    </cfRule>
    <cfRule type="cellIs" dxfId="78" priority="3" stopIfTrue="1" operator="equal">
      <formula>"□"</formula>
    </cfRule>
  </conditionalFormatting>
  <hyperlinks>
    <hyperlink ref="D1" location="テーブル一覧!A1" display="一覧へ" xr:uid="{BD91234B-32D4-4BBE-8275-E06A31B8B84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3" max="1048575" man="1"/>
  </colBreaks>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V29"/>
  <sheetViews>
    <sheetView view="pageBreakPreview" zoomScaleNormal="100" zoomScaleSheetLayoutView="100" workbookViewId="0">
      <pane ySplit="2" topLeftCell="A3" activePane="bottomLeft" state="frozen"/>
      <selection sqref="A1:E1"/>
      <selection pane="bottomLeft" sqref="A1:C1"/>
    </sheetView>
  </sheetViews>
  <sheetFormatPr defaultColWidth="9.140625" defaultRowHeight="12"/>
  <cols>
    <col min="1" max="1" width="27.5703125" style="194" bestFit="1" customWidth="1"/>
    <col min="2" max="2" width="36.5703125" style="194" bestFit="1" customWidth="1"/>
    <col min="3" max="3" width="20.5703125" style="194" bestFit="1" customWidth="1"/>
    <col min="4" max="5" width="13.7109375" style="194" bestFit="1" customWidth="1"/>
    <col min="6" max="6" width="26.85546875" style="194" customWidth="1"/>
    <col min="7" max="7" width="36.5703125" style="194" bestFit="1" customWidth="1"/>
    <col min="8" max="8" width="20.5703125" style="194" bestFit="1" customWidth="1"/>
    <col min="9" max="9" width="9.140625" style="194"/>
    <col min="10" max="10" width="12.85546875" style="194" bestFit="1" customWidth="1"/>
    <col min="11" max="11" width="17.42578125" style="194" bestFit="1" customWidth="1"/>
    <col min="12" max="12" width="9.42578125" style="194" bestFit="1" customWidth="1"/>
    <col min="13" max="13" width="92.85546875" style="194" bestFit="1" customWidth="1"/>
    <col min="14" max="14" width="5.5703125" style="194" bestFit="1" customWidth="1"/>
    <col min="15" max="15" width="9.140625" style="194"/>
    <col min="16" max="16" width="22.140625" style="194" bestFit="1" customWidth="1"/>
    <col min="17" max="17" width="15.140625" style="194" bestFit="1" customWidth="1"/>
    <col min="18" max="18" width="20.5703125" style="194" bestFit="1" customWidth="1"/>
    <col min="19" max="19" width="9.140625" style="194"/>
    <col min="20" max="20" width="22.85546875" style="194" customWidth="1"/>
    <col min="21" max="21" width="9.140625" style="194"/>
    <col min="22" max="22" width="21.42578125" style="194" customWidth="1"/>
    <col min="23" max="16384" width="9.140625" style="194"/>
  </cols>
  <sheetData>
    <row r="1" spans="1:22" ht="13.5">
      <c r="A1" s="368" t="s">
        <v>849</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150</v>
      </c>
      <c r="B2" s="198" t="s">
        <v>151</v>
      </c>
      <c r="C2" s="198" t="s">
        <v>6</v>
      </c>
      <c r="D2" s="199" t="s">
        <v>1131</v>
      </c>
      <c r="E2" s="199" t="s">
        <v>813</v>
      </c>
      <c r="F2" s="198" t="s">
        <v>150</v>
      </c>
      <c r="G2" s="198" t="s">
        <v>151</v>
      </c>
      <c r="H2" s="198" t="s">
        <v>40</v>
      </c>
      <c r="J2" s="195" t="s">
        <v>814</v>
      </c>
      <c r="K2" s="195" t="s">
        <v>814</v>
      </c>
      <c r="L2" s="195" t="s">
        <v>814</v>
      </c>
      <c r="M2" s="195" t="s">
        <v>815</v>
      </c>
      <c r="N2" s="195" t="s">
        <v>814</v>
      </c>
      <c r="P2" s="218" t="s">
        <v>150</v>
      </c>
      <c r="Q2" s="218" t="s">
        <v>151</v>
      </c>
      <c r="R2" s="218" t="s">
        <v>6</v>
      </c>
      <c r="T2" s="200"/>
      <c r="U2" s="200"/>
      <c r="V2" s="200"/>
    </row>
    <row r="3" spans="1:22">
      <c r="A3" s="284" t="s">
        <v>152</v>
      </c>
      <c r="B3" s="291" t="s">
        <v>477</v>
      </c>
      <c r="C3" s="292" t="s">
        <v>455</v>
      </c>
      <c r="D3" s="205" t="s">
        <v>1068</v>
      </c>
      <c r="E3" s="205" t="s">
        <v>15</v>
      </c>
      <c r="F3" s="284" t="s">
        <v>152</v>
      </c>
      <c r="G3" s="291" t="s">
        <v>477</v>
      </c>
      <c r="H3" s="292" t="s">
        <v>455</v>
      </c>
      <c r="J3" s="206" t="s">
        <v>208</v>
      </c>
      <c r="K3" s="207" t="s">
        <v>846</v>
      </c>
      <c r="L3" s="207" t="s">
        <v>206</v>
      </c>
      <c r="M3" s="207" t="str">
        <f t="shared" ref="M3:M29" si="0">IF(H3&lt;&gt;"","'"&amp;F3&amp;"'"&amp;" , "&amp;"'"&amp;G3&amp;"'"&amp;" , "&amp;"to_timestamp('"&amp;H3&amp;"'"&amp;" , "&amp;"'yyyy/MM/dd hh24:mi:ss')","'"&amp;F3&amp;"'"&amp;" , "&amp;"'"&amp;G3&amp;"'"&amp;" , null" )</f>
        <v>'本人確認入力情報ID' , '0000000' , to_timestamp('2018/01/01 00:00:00' , 'yyyy/MM/dd hh24:mi:ss')</v>
      </c>
      <c r="N3" s="208" t="s">
        <v>207</v>
      </c>
      <c r="P3" s="284" t="b">
        <f t="shared" ref="P3:R18" si="1">IF(F3="","",EXACT(F3,T3))</f>
        <v>0</v>
      </c>
      <c r="Q3" s="284" t="b">
        <f t="shared" si="1"/>
        <v>0</v>
      </c>
      <c r="R3" s="284" t="b">
        <f t="shared" si="1"/>
        <v>0</v>
      </c>
      <c r="T3" s="200"/>
      <c r="U3" s="200"/>
      <c r="V3" s="200"/>
    </row>
    <row r="4" spans="1:22">
      <c r="A4" s="284" t="s">
        <v>283</v>
      </c>
      <c r="B4" s="291" t="s">
        <v>477</v>
      </c>
      <c r="C4" s="292" t="s">
        <v>455</v>
      </c>
      <c r="D4" s="205" t="s">
        <v>1068</v>
      </c>
      <c r="E4" s="205" t="s">
        <v>15</v>
      </c>
      <c r="F4" s="284" t="s">
        <v>283</v>
      </c>
      <c r="G4" s="291" t="s">
        <v>477</v>
      </c>
      <c r="H4" s="292" t="s">
        <v>455</v>
      </c>
      <c r="J4" s="206" t="s">
        <v>208</v>
      </c>
      <c r="K4" s="207" t="s">
        <v>846</v>
      </c>
      <c r="L4" s="207" t="s">
        <v>206</v>
      </c>
      <c r="M4" s="207" t="str">
        <f t="shared" si="0"/>
        <v>'リアルタイム入力情報ID' , '0000000' , to_timestamp('2018/01/01 00:00:00' , 'yyyy/MM/dd hh24:mi:ss')</v>
      </c>
      <c r="N4" s="208" t="s">
        <v>207</v>
      </c>
      <c r="P4" s="284" t="b">
        <f t="shared" si="1"/>
        <v>0</v>
      </c>
      <c r="Q4" s="284" t="b">
        <f t="shared" si="1"/>
        <v>0</v>
      </c>
      <c r="R4" s="284" t="b">
        <f t="shared" si="1"/>
        <v>0</v>
      </c>
      <c r="T4" s="200"/>
      <c r="U4" s="200"/>
      <c r="V4" s="200"/>
    </row>
    <row r="5" spans="1:22">
      <c r="A5" s="284" t="s">
        <v>446</v>
      </c>
      <c r="B5" s="291" t="s">
        <v>477</v>
      </c>
      <c r="C5" s="292" t="s">
        <v>455</v>
      </c>
      <c r="D5" s="205" t="s">
        <v>1068</v>
      </c>
      <c r="E5" s="205" t="s">
        <v>15</v>
      </c>
      <c r="F5" s="284" t="s">
        <v>446</v>
      </c>
      <c r="G5" s="291" t="s">
        <v>477</v>
      </c>
      <c r="H5" s="292" t="s">
        <v>455</v>
      </c>
      <c r="J5" s="206" t="s">
        <v>208</v>
      </c>
      <c r="K5" s="207" t="s">
        <v>846</v>
      </c>
      <c r="L5" s="207" t="s">
        <v>206</v>
      </c>
      <c r="M5" s="207" t="str">
        <f t="shared" si="0"/>
        <v>'SOAP入力情報ID' , '0000000' , to_timestamp('2018/01/01 00:00:00' , 'yyyy/MM/dd hh24:mi:ss')</v>
      </c>
      <c r="N5" s="208" t="s">
        <v>207</v>
      </c>
      <c r="P5" s="284" t="b">
        <f t="shared" si="1"/>
        <v>0</v>
      </c>
      <c r="Q5" s="284" t="b">
        <f t="shared" si="1"/>
        <v>0</v>
      </c>
      <c r="R5" s="284" t="b">
        <f t="shared" si="1"/>
        <v>0</v>
      </c>
      <c r="T5" s="200"/>
      <c r="U5" s="200"/>
      <c r="V5" s="200"/>
    </row>
    <row r="6" spans="1:22">
      <c r="A6" s="284" t="s">
        <v>636</v>
      </c>
      <c r="B6" s="291" t="s">
        <v>477</v>
      </c>
      <c r="C6" s="292" t="s">
        <v>455</v>
      </c>
      <c r="D6" s="205" t="s">
        <v>1068</v>
      </c>
      <c r="E6" s="205" t="s">
        <v>15</v>
      </c>
      <c r="F6" s="284" t="s">
        <v>636</v>
      </c>
      <c r="G6" s="291" t="s">
        <v>477</v>
      </c>
      <c r="H6" s="292" t="s">
        <v>455</v>
      </c>
      <c r="J6" s="206" t="s">
        <v>208</v>
      </c>
      <c r="K6" s="207" t="s">
        <v>846</v>
      </c>
      <c r="L6" s="207" t="s">
        <v>206</v>
      </c>
      <c r="M6" s="207" t="str">
        <f>IF(H6&lt;&gt;"","'"&amp;F6&amp;"'"&amp;" , "&amp;"'"&amp;G6&amp;"'"&amp;" , "&amp;"to_timestamp('"&amp;H6&amp;"'"&amp;" , "&amp;"'yyyy/MM/dd hh24:mi:ss')","'"&amp;F6&amp;"'"&amp;" , "&amp;"'"&amp;G6&amp;"'"&amp;" , null" )</f>
        <v>'CIFファイル通番' , '0000000' , to_timestamp('2018/01/01 00:00:00' , 'yyyy/MM/dd hh24:mi:ss')</v>
      </c>
      <c r="N6" s="208" t="s">
        <v>207</v>
      </c>
      <c r="P6" s="284" t="b">
        <f t="shared" si="1"/>
        <v>0</v>
      </c>
      <c r="Q6" s="284" t="b">
        <f t="shared" si="1"/>
        <v>0</v>
      </c>
      <c r="R6" s="284" t="b">
        <f t="shared" si="1"/>
        <v>0</v>
      </c>
      <c r="T6" s="200"/>
      <c r="U6" s="200"/>
      <c r="V6" s="200"/>
    </row>
    <row r="7" spans="1:22">
      <c r="A7" s="284" t="s">
        <v>635</v>
      </c>
      <c r="B7" s="291" t="s">
        <v>477</v>
      </c>
      <c r="C7" s="292" t="s">
        <v>456</v>
      </c>
      <c r="D7" s="205" t="s">
        <v>1068</v>
      </c>
      <c r="E7" s="205" t="s">
        <v>15</v>
      </c>
      <c r="F7" s="284" t="s">
        <v>635</v>
      </c>
      <c r="G7" s="291" t="s">
        <v>477</v>
      </c>
      <c r="H7" s="292" t="s">
        <v>455</v>
      </c>
      <c r="J7" s="206" t="s">
        <v>208</v>
      </c>
      <c r="K7" s="207" t="s">
        <v>846</v>
      </c>
      <c r="L7" s="207" t="s">
        <v>206</v>
      </c>
      <c r="M7" s="207" t="str">
        <f t="shared" si="0"/>
        <v>'CIFアップロードID' , '0000000' , to_timestamp('2018/01/01 00:00:00' , 'yyyy/MM/dd hh24:mi:ss')</v>
      </c>
      <c r="N7" s="208" t="s">
        <v>207</v>
      </c>
      <c r="P7" s="284" t="b">
        <f t="shared" si="1"/>
        <v>0</v>
      </c>
      <c r="Q7" s="284" t="b">
        <f t="shared" si="1"/>
        <v>0</v>
      </c>
      <c r="R7" s="284" t="b">
        <f t="shared" si="1"/>
        <v>0</v>
      </c>
      <c r="T7" s="200"/>
      <c r="U7" s="200"/>
      <c r="V7" s="200"/>
    </row>
    <row r="8" spans="1:22">
      <c r="A8" s="284" t="s">
        <v>637</v>
      </c>
      <c r="B8" s="291" t="s">
        <v>810</v>
      </c>
      <c r="C8" s="292"/>
      <c r="D8" s="205" t="s">
        <v>1068</v>
      </c>
      <c r="E8" s="205" t="s">
        <v>15</v>
      </c>
      <c r="F8" s="284" t="s">
        <v>637</v>
      </c>
      <c r="G8" s="291" t="s">
        <v>810</v>
      </c>
      <c r="H8" s="292"/>
      <c r="J8" s="206" t="s">
        <v>208</v>
      </c>
      <c r="K8" s="207" t="s">
        <v>846</v>
      </c>
      <c r="L8" s="207" t="s">
        <v>206</v>
      </c>
      <c r="M8" s="207" t="str">
        <f>IF(H8&lt;&gt;"","'"&amp;F8&amp;"'"&amp;" , "&amp;"'"&amp;G8&amp;"'"&amp;" , "&amp;"to_timestamp('"&amp;H8&amp;"'"&amp;" , "&amp;"'yyyy/MM/dd hh24:mi:ss')","'"&amp;F8&amp;"'"&amp;" , "&amp;"'"&amp;G8&amp;"'"&amp;" , null" )</f>
        <v>'CIFレコードID' , '00000000000000000000000000000001' , null</v>
      </c>
      <c r="N8" s="208" t="s">
        <v>207</v>
      </c>
      <c r="P8" s="284" t="b">
        <f t="shared" si="1"/>
        <v>0</v>
      </c>
      <c r="Q8" s="284" t="b">
        <f t="shared" si="1"/>
        <v>0</v>
      </c>
      <c r="R8" s="284" t="str">
        <f t="shared" si="1"/>
        <v/>
      </c>
      <c r="T8" s="200"/>
      <c r="U8" s="200"/>
      <c r="V8" s="200"/>
    </row>
    <row r="9" spans="1:22">
      <c r="A9" s="284" t="s">
        <v>717</v>
      </c>
      <c r="B9" s="291" t="s">
        <v>477</v>
      </c>
      <c r="C9" s="292" t="s">
        <v>456</v>
      </c>
      <c r="D9" s="205" t="s">
        <v>1068</v>
      </c>
      <c r="E9" s="205" t="s">
        <v>15</v>
      </c>
      <c r="F9" s="284" t="s">
        <v>717</v>
      </c>
      <c r="G9" s="291" t="s">
        <v>477</v>
      </c>
      <c r="H9" s="292" t="s">
        <v>455</v>
      </c>
      <c r="J9" s="206" t="s">
        <v>208</v>
      </c>
      <c r="K9" s="207" t="s">
        <v>846</v>
      </c>
      <c r="L9" s="207" t="s">
        <v>206</v>
      </c>
      <c r="M9" s="207" t="str">
        <f>IF(H9&lt;&gt;"","'"&amp;F9&amp;"'"&amp;" , "&amp;"'"&amp;G9&amp;"'"&amp;" , "&amp;"to_timestamp('"&amp;H9&amp;"'"&amp;" , "&amp;"'yyyy/MM/dd hh24:mi:ss')","'"&amp;F9&amp;"'"&amp;" , "&amp;"'"&amp;G9&amp;"'"&amp;" , null" )</f>
        <v>'リストアップロードID' , '0000000' , to_timestamp('2018/01/01 00:00:00' , 'yyyy/MM/dd hh24:mi:ss')</v>
      </c>
      <c r="N9" s="208" t="s">
        <v>207</v>
      </c>
      <c r="P9" s="284" t="b">
        <f t="shared" si="1"/>
        <v>0</v>
      </c>
      <c r="Q9" s="284" t="b">
        <f t="shared" si="1"/>
        <v>0</v>
      </c>
      <c r="R9" s="284" t="b">
        <f t="shared" si="1"/>
        <v>0</v>
      </c>
      <c r="T9" s="209"/>
      <c r="U9" s="200"/>
      <c r="V9" s="200"/>
    </row>
    <row r="10" spans="1:22">
      <c r="A10" s="284" t="s">
        <v>789</v>
      </c>
      <c r="B10" s="291" t="s">
        <v>788</v>
      </c>
      <c r="C10" s="292"/>
      <c r="D10" s="205" t="s">
        <v>1068</v>
      </c>
      <c r="E10" s="205" t="s">
        <v>15</v>
      </c>
      <c r="F10" s="293" t="s">
        <v>789</v>
      </c>
      <c r="G10" s="294" t="s">
        <v>477</v>
      </c>
      <c r="H10" s="295"/>
      <c r="J10" s="206" t="s">
        <v>208</v>
      </c>
      <c r="K10" s="207" t="s">
        <v>846</v>
      </c>
      <c r="L10" s="207" t="s">
        <v>206</v>
      </c>
      <c r="M10" s="207" t="str">
        <f t="shared" si="0"/>
        <v>'全リスト共通MT' , '0000000' , null</v>
      </c>
      <c r="N10" s="208" t="s">
        <v>207</v>
      </c>
      <c r="P10" s="284" t="b">
        <f t="shared" si="1"/>
        <v>0</v>
      </c>
      <c r="Q10" s="284" t="b">
        <f t="shared" si="1"/>
        <v>0</v>
      </c>
      <c r="R10" s="284" t="str">
        <f t="shared" si="1"/>
        <v/>
      </c>
      <c r="T10" s="200"/>
      <c r="U10" s="200"/>
      <c r="V10" s="200"/>
    </row>
    <row r="11" spans="1:22">
      <c r="A11" s="296" t="s">
        <v>1095</v>
      </c>
      <c r="B11" s="297" t="s">
        <v>477</v>
      </c>
      <c r="C11" s="298" t="s">
        <v>456</v>
      </c>
      <c r="D11" s="205" t="s">
        <v>1068</v>
      </c>
      <c r="E11" s="205" t="s">
        <v>15</v>
      </c>
      <c r="F11" s="296" t="s">
        <v>1095</v>
      </c>
      <c r="G11" s="297" t="s">
        <v>477</v>
      </c>
      <c r="H11" s="298" t="s">
        <v>456</v>
      </c>
      <c r="J11" s="206" t="s">
        <v>208</v>
      </c>
      <c r="K11" s="207" t="s">
        <v>846</v>
      </c>
      <c r="L11" s="207" t="s">
        <v>206</v>
      </c>
      <c r="M11" s="207" t="str">
        <f>IF(H11&lt;&gt;"","'"&amp;F11&amp;"'"&amp;" , "&amp;"'"&amp;G11&amp;"'"&amp;" , "&amp;"to_timestamp('"&amp;H11&amp;"'"&amp;" , "&amp;"'yyyy/MM/dd hh24:mi:ss')","'"&amp;F11&amp;"'"&amp;" , "&amp;"'"&amp;G11&amp;"'"&amp;" , null" )</f>
        <v>'バッチリストアップロードID' , '0000000' , to_timestamp('2018/01/01 00:00:00' , 'yyyy/MM/dd hh24:mi:ss')</v>
      </c>
      <c r="N11" s="208" t="s">
        <v>207</v>
      </c>
      <c r="P11" s="284" t="b">
        <f>IF(F11="","",EXACT(F11,T11))</f>
        <v>0</v>
      </c>
      <c r="Q11" s="284" t="b">
        <f>IF(G11="","",EXACT(G11,U11))</f>
        <v>0</v>
      </c>
      <c r="R11" s="284" t="b">
        <f>IF(H11="","",EXACT(H11,V11))</f>
        <v>0</v>
      </c>
      <c r="T11" s="200"/>
      <c r="U11" s="200"/>
      <c r="V11" s="200"/>
    </row>
    <row r="12" spans="1:22">
      <c r="A12" s="285" t="s">
        <v>735</v>
      </c>
      <c r="B12" s="285" t="s">
        <v>477</v>
      </c>
      <c r="C12" s="285" t="s">
        <v>456</v>
      </c>
      <c r="D12" s="205" t="s">
        <v>1068</v>
      </c>
      <c r="E12" s="205" t="s">
        <v>43</v>
      </c>
      <c r="F12" s="211" t="s">
        <v>730</v>
      </c>
      <c r="G12" s="299" t="s">
        <v>788</v>
      </c>
      <c r="H12" s="213" t="s">
        <v>455</v>
      </c>
      <c r="J12" s="206" t="s">
        <v>208</v>
      </c>
      <c r="K12" s="207" t="s">
        <v>846</v>
      </c>
      <c r="L12" s="207" t="s">
        <v>206</v>
      </c>
      <c r="M12" s="207" t="str">
        <f t="shared" si="0"/>
        <v>'全量CIFファイル' , '0000000' , to_timestamp('2018/01/01 00:00:00' , 'yyyy/MM/dd hh24:mi:ss')</v>
      </c>
      <c r="N12" s="208" t="s">
        <v>207</v>
      </c>
      <c r="P12" s="284" t="b">
        <f t="shared" si="1"/>
        <v>0</v>
      </c>
      <c r="Q12" s="284" t="b">
        <f t="shared" si="1"/>
        <v>0</v>
      </c>
      <c r="R12" s="284" t="b">
        <f t="shared" si="1"/>
        <v>0</v>
      </c>
      <c r="T12" s="209"/>
      <c r="U12" s="200"/>
      <c r="V12" s="200"/>
    </row>
    <row r="13" spans="1:22">
      <c r="A13" s="211" t="s">
        <v>736</v>
      </c>
      <c r="B13" s="211" t="s">
        <v>477</v>
      </c>
      <c r="C13" s="211" t="s">
        <v>456</v>
      </c>
      <c r="D13" s="205" t="s">
        <v>1068</v>
      </c>
      <c r="E13" s="205" t="s">
        <v>43</v>
      </c>
      <c r="F13" s="211" t="s">
        <v>731</v>
      </c>
      <c r="G13" s="299" t="s">
        <v>788</v>
      </c>
      <c r="H13" s="213" t="s">
        <v>455</v>
      </c>
      <c r="J13" s="206" t="s">
        <v>208</v>
      </c>
      <c r="K13" s="207" t="s">
        <v>846</v>
      </c>
      <c r="L13" s="207" t="s">
        <v>206</v>
      </c>
      <c r="M13" s="207" t="str">
        <f t="shared" si="0"/>
        <v>'差分CIFファイル' , '0000000' , to_timestamp('2018/01/01 00:00:00' , 'yyyy/MM/dd hh24:mi:ss')</v>
      </c>
      <c r="N13" s="208" t="s">
        <v>207</v>
      </c>
      <c r="P13" s="284" t="b">
        <f t="shared" si="1"/>
        <v>0</v>
      </c>
      <c r="Q13" s="284" t="b">
        <f t="shared" si="1"/>
        <v>0</v>
      </c>
      <c r="R13" s="284" t="b">
        <f t="shared" si="1"/>
        <v>0</v>
      </c>
      <c r="T13" s="209"/>
      <c r="U13" s="200"/>
      <c r="V13" s="200"/>
    </row>
    <row r="14" spans="1:22">
      <c r="A14" s="211" t="s">
        <v>914</v>
      </c>
      <c r="B14" s="211" t="s">
        <v>477</v>
      </c>
      <c r="C14" s="211" t="s">
        <v>456</v>
      </c>
      <c r="D14" s="205" t="s">
        <v>1068</v>
      </c>
      <c r="E14" s="205" t="s">
        <v>43</v>
      </c>
      <c r="F14" s="211" t="s">
        <v>2223</v>
      </c>
      <c r="G14" s="299" t="s">
        <v>788</v>
      </c>
      <c r="H14" s="213" t="s">
        <v>455</v>
      </c>
      <c r="J14" s="206" t="s">
        <v>208</v>
      </c>
      <c r="K14" s="207" t="s">
        <v>846</v>
      </c>
      <c r="L14" s="207" t="s">
        <v>206</v>
      </c>
      <c r="M14" s="207" t="str">
        <f>IF(H14&lt;&gt;"","'"&amp;F14&amp;"'"&amp;" , "&amp;"'"&amp;G14&amp;"'"&amp;" , "&amp;"to_timestamp('"&amp;H14&amp;"'"&amp;" , "&amp;"'yyyy/MM/dd hh24:mi:ss')","'"&amp;F14&amp;"'"&amp;" , "&amp;"'"&amp;G14&amp;"'"&amp;" , null" )</f>
        <v>'一括フィルタリング①' , '0000000' , to_timestamp('2018/01/01 00:00:00' , 'yyyy/MM/dd hh24:mi:ss')</v>
      </c>
      <c r="N14" s="208" t="s">
        <v>207</v>
      </c>
      <c r="P14" s="284" t="b">
        <f>IF(F14="","",EXACT(F14,T14))</f>
        <v>0</v>
      </c>
      <c r="Q14" s="284" t="b">
        <f>IF(G14="","",EXACT(G14,U14))</f>
        <v>0</v>
      </c>
      <c r="R14" s="284" t="b">
        <f>IF(H14="","",EXACT(H14,V14))</f>
        <v>0</v>
      </c>
      <c r="T14" s="200"/>
      <c r="U14" s="200"/>
      <c r="V14" s="200"/>
    </row>
    <row r="15" spans="1:22">
      <c r="E15" s="205" t="s">
        <v>43</v>
      </c>
      <c r="F15" s="290" t="s">
        <v>2227</v>
      </c>
      <c r="G15" s="299" t="s">
        <v>788</v>
      </c>
      <c r="H15" s="213" t="s">
        <v>455</v>
      </c>
      <c r="J15" s="206" t="s">
        <v>208</v>
      </c>
      <c r="K15" s="207" t="s">
        <v>846</v>
      </c>
      <c r="L15" s="207" t="s">
        <v>206</v>
      </c>
      <c r="M15" s="207" t="str">
        <f t="shared" si="0"/>
        <v>'一括フィルタリング②' , '0000000' , to_timestamp('2018/01/01 00:00:00' , 'yyyy/MM/dd hh24:mi:ss')</v>
      </c>
      <c r="N15" s="208" t="s">
        <v>207</v>
      </c>
      <c r="P15" s="284" t="b">
        <f t="shared" si="1"/>
        <v>0</v>
      </c>
      <c r="Q15" s="284" t="b">
        <f t="shared" si="1"/>
        <v>0</v>
      </c>
      <c r="R15" s="284" t="b">
        <f t="shared" si="1"/>
        <v>0</v>
      </c>
      <c r="T15" s="209"/>
      <c r="U15" s="200"/>
      <c r="V15" s="200"/>
    </row>
    <row r="16" spans="1:22">
      <c r="E16" s="205" t="s">
        <v>43</v>
      </c>
      <c r="F16" s="290" t="s">
        <v>2228</v>
      </c>
      <c r="G16" s="299" t="s">
        <v>788</v>
      </c>
      <c r="H16" s="213" t="s">
        <v>455</v>
      </c>
      <c r="J16" s="206" t="s">
        <v>208</v>
      </c>
      <c r="K16" s="207" t="s">
        <v>846</v>
      </c>
      <c r="L16" s="207" t="s">
        <v>206</v>
      </c>
      <c r="M16" s="207" t="str">
        <f t="shared" si="0"/>
        <v>'一括フィルタリング③' , '0000000' , to_timestamp('2018/01/01 00:00:00' , 'yyyy/MM/dd hh24:mi:ss')</v>
      </c>
      <c r="N16" s="208" t="s">
        <v>207</v>
      </c>
      <c r="P16" s="284" t="b">
        <f t="shared" si="1"/>
        <v>0</v>
      </c>
      <c r="Q16" s="284" t="b">
        <f t="shared" si="1"/>
        <v>0</v>
      </c>
      <c r="R16" s="284" t="b">
        <f t="shared" si="1"/>
        <v>0</v>
      </c>
      <c r="T16" s="200"/>
      <c r="U16" s="200"/>
      <c r="V16" s="200"/>
    </row>
    <row r="17" spans="5:22">
      <c r="E17" s="205" t="s">
        <v>43</v>
      </c>
      <c r="F17" s="290" t="s">
        <v>2229</v>
      </c>
      <c r="G17" s="299" t="s">
        <v>788</v>
      </c>
      <c r="H17" s="213" t="s">
        <v>455</v>
      </c>
      <c r="J17" s="206" t="s">
        <v>208</v>
      </c>
      <c r="K17" s="207" t="s">
        <v>846</v>
      </c>
      <c r="L17" s="207" t="s">
        <v>206</v>
      </c>
      <c r="M17" s="207" t="str">
        <f t="shared" si="0"/>
        <v>'一括フィルタリング④' , '0000000' , to_timestamp('2018/01/01 00:00:00' , 'yyyy/MM/dd hh24:mi:ss')</v>
      </c>
      <c r="N17" s="208" t="s">
        <v>207</v>
      </c>
      <c r="P17" s="284" t="b">
        <f t="shared" si="1"/>
        <v>0</v>
      </c>
      <c r="Q17" s="284" t="b">
        <f t="shared" si="1"/>
        <v>0</v>
      </c>
      <c r="R17" s="284" t="b">
        <f t="shared" si="1"/>
        <v>0</v>
      </c>
      <c r="T17" s="200"/>
      <c r="U17" s="200"/>
      <c r="V17" s="200"/>
    </row>
    <row r="18" spans="5:22">
      <c r="E18" s="205" t="s">
        <v>43</v>
      </c>
      <c r="F18" s="290" t="s">
        <v>2230</v>
      </c>
      <c r="G18" s="299" t="s">
        <v>788</v>
      </c>
      <c r="H18" s="213" t="s">
        <v>455</v>
      </c>
      <c r="J18" s="206" t="s">
        <v>208</v>
      </c>
      <c r="K18" s="207" t="s">
        <v>846</v>
      </c>
      <c r="L18" s="207" t="s">
        <v>206</v>
      </c>
      <c r="M18" s="207" t="str">
        <f t="shared" si="0"/>
        <v>'一括フィルタリング⑤' , '0000000' , to_timestamp('2018/01/01 00:00:00' , 'yyyy/MM/dd hh24:mi:ss')</v>
      </c>
      <c r="N18" s="208" t="s">
        <v>207</v>
      </c>
      <c r="P18" s="284" t="b">
        <f t="shared" si="1"/>
        <v>0</v>
      </c>
      <c r="Q18" s="284" t="b">
        <f t="shared" si="1"/>
        <v>0</v>
      </c>
      <c r="R18" s="284" t="b">
        <f t="shared" si="1"/>
        <v>0</v>
      </c>
      <c r="T18" s="200"/>
      <c r="U18" s="200"/>
      <c r="V18" s="200"/>
    </row>
    <row r="19" spans="5:22">
      <c r="E19" s="205" t="s">
        <v>43</v>
      </c>
      <c r="F19" s="290" t="s">
        <v>2231</v>
      </c>
      <c r="G19" s="299" t="s">
        <v>788</v>
      </c>
      <c r="H19" s="213" t="s">
        <v>455</v>
      </c>
      <c r="J19" s="206" t="s">
        <v>208</v>
      </c>
      <c r="K19" s="207" t="s">
        <v>846</v>
      </c>
      <c r="L19" s="207" t="s">
        <v>206</v>
      </c>
      <c r="M19" s="207" t="str">
        <f t="shared" si="0"/>
        <v>'一括フィルタリング⑥' , '0000000' , to_timestamp('2018/01/01 00:00:00' , 'yyyy/MM/dd hh24:mi:ss')</v>
      </c>
      <c r="N19" s="208" t="s">
        <v>207</v>
      </c>
      <c r="P19" s="284" t="b">
        <f t="shared" ref="P19:R29" si="2">IF(F19="","",EXACT(F19,T19))</f>
        <v>0</v>
      </c>
      <c r="Q19" s="284" t="b">
        <f t="shared" si="2"/>
        <v>0</v>
      </c>
      <c r="R19" s="284" t="b">
        <f t="shared" si="2"/>
        <v>0</v>
      </c>
      <c r="T19" s="200"/>
      <c r="U19" s="200"/>
      <c r="V19" s="200"/>
    </row>
    <row r="20" spans="5:22">
      <c r="E20" s="205" t="s">
        <v>43</v>
      </c>
      <c r="F20" s="290" t="s">
        <v>2232</v>
      </c>
      <c r="G20" s="299" t="s">
        <v>788</v>
      </c>
      <c r="H20" s="213" t="s">
        <v>455</v>
      </c>
      <c r="J20" s="206" t="s">
        <v>208</v>
      </c>
      <c r="K20" s="207" t="s">
        <v>846</v>
      </c>
      <c r="L20" s="207" t="s">
        <v>206</v>
      </c>
      <c r="M20" s="207" t="str">
        <f t="shared" si="0"/>
        <v>'一括フィルタリング⑦' , '0000000' , to_timestamp('2018/01/01 00:00:00' , 'yyyy/MM/dd hh24:mi:ss')</v>
      </c>
      <c r="N20" s="208" t="s">
        <v>207</v>
      </c>
      <c r="P20" s="284" t="b">
        <f t="shared" si="2"/>
        <v>0</v>
      </c>
      <c r="Q20" s="284" t="b">
        <f t="shared" si="2"/>
        <v>0</v>
      </c>
      <c r="R20" s="284" t="b">
        <f t="shared" si="2"/>
        <v>0</v>
      </c>
      <c r="T20" s="200"/>
      <c r="U20" s="200"/>
      <c r="V20" s="200"/>
    </row>
    <row r="21" spans="5:22">
      <c r="E21" s="205" t="s">
        <v>43</v>
      </c>
      <c r="F21" s="290" t="s">
        <v>2233</v>
      </c>
      <c r="G21" s="299" t="s">
        <v>788</v>
      </c>
      <c r="H21" s="213" t="s">
        <v>455</v>
      </c>
      <c r="J21" s="206" t="s">
        <v>208</v>
      </c>
      <c r="K21" s="207" t="s">
        <v>846</v>
      </c>
      <c r="L21" s="207" t="s">
        <v>206</v>
      </c>
      <c r="M21" s="207" t="str">
        <f t="shared" si="0"/>
        <v>'一括フィルタリング⑧' , '0000000' , to_timestamp('2018/01/01 00:00:00' , 'yyyy/MM/dd hh24:mi:ss')</v>
      </c>
      <c r="N21" s="208" t="s">
        <v>207</v>
      </c>
      <c r="P21" s="284" t="b">
        <f t="shared" si="2"/>
        <v>0</v>
      </c>
      <c r="Q21" s="284" t="b">
        <f t="shared" si="2"/>
        <v>0</v>
      </c>
      <c r="R21" s="284" t="b">
        <f t="shared" si="2"/>
        <v>0</v>
      </c>
      <c r="T21" s="200"/>
      <c r="U21" s="200"/>
      <c r="V21" s="200"/>
    </row>
    <row r="22" spans="5:22">
      <c r="E22" s="205" t="s">
        <v>43</v>
      </c>
      <c r="F22" s="290" t="s">
        <v>2234</v>
      </c>
      <c r="G22" s="299" t="s">
        <v>788</v>
      </c>
      <c r="H22" s="213" t="s">
        <v>455</v>
      </c>
      <c r="J22" s="206" t="s">
        <v>208</v>
      </c>
      <c r="K22" s="207" t="s">
        <v>846</v>
      </c>
      <c r="L22" s="207" t="s">
        <v>206</v>
      </c>
      <c r="M22" s="207" t="str">
        <f t="shared" si="0"/>
        <v>'一括フィルタリング⑨' , '0000000' , to_timestamp('2018/01/01 00:00:00' , 'yyyy/MM/dd hh24:mi:ss')</v>
      </c>
      <c r="N22" s="208" t="s">
        <v>207</v>
      </c>
      <c r="P22" s="284" t="b">
        <f t="shared" si="2"/>
        <v>0</v>
      </c>
      <c r="Q22" s="284" t="b">
        <f t="shared" si="2"/>
        <v>0</v>
      </c>
      <c r="R22" s="284" t="b">
        <f t="shared" si="2"/>
        <v>0</v>
      </c>
      <c r="T22" s="200"/>
      <c r="U22" s="200"/>
      <c r="V22" s="200"/>
    </row>
    <row r="23" spans="5:22">
      <c r="E23" s="205" t="s">
        <v>43</v>
      </c>
      <c r="F23" s="290" t="s">
        <v>2235</v>
      </c>
      <c r="G23" s="299" t="s">
        <v>788</v>
      </c>
      <c r="H23" s="213" t="s">
        <v>455</v>
      </c>
      <c r="J23" s="206" t="s">
        <v>208</v>
      </c>
      <c r="K23" s="207" t="s">
        <v>846</v>
      </c>
      <c r="L23" s="207" t="s">
        <v>206</v>
      </c>
      <c r="M23" s="207" t="str">
        <f t="shared" si="0"/>
        <v>'一括フィルタリング⑩' , '0000000' , to_timestamp('2018/01/01 00:00:00' , 'yyyy/MM/dd hh24:mi:ss')</v>
      </c>
      <c r="N23" s="208" t="s">
        <v>207</v>
      </c>
      <c r="P23" s="284" t="b">
        <f t="shared" si="2"/>
        <v>0</v>
      </c>
      <c r="Q23" s="284" t="b">
        <f t="shared" si="2"/>
        <v>0</v>
      </c>
      <c r="R23" s="284" t="b">
        <f t="shared" si="2"/>
        <v>0</v>
      </c>
      <c r="T23" s="200"/>
      <c r="U23" s="200"/>
      <c r="V23" s="200"/>
    </row>
    <row r="24" spans="5:22" s="238" customFormat="1">
      <c r="E24" s="262" t="s">
        <v>43</v>
      </c>
      <c r="F24" s="215" t="s">
        <v>2344</v>
      </c>
      <c r="G24" s="300" t="s">
        <v>788</v>
      </c>
      <c r="H24" s="217" t="s">
        <v>2288</v>
      </c>
      <c r="J24" s="264" t="s">
        <v>208</v>
      </c>
      <c r="K24" s="265" t="s">
        <v>846</v>
      </c>
      <c r="L24" s="265" t="s">
        <v>206</v>
      </c>
      <c r="M24" s="265" t="str">
        <f t="shared" si="0"/>
        <v>'LF・LOANS＋' , '0000000' , to_timestamp('2026/12/24 00:00:00' , 'yyyy/MM/dd hh24:mi:ss')</v>
      </c>
      <c r="N24" s="266" t="s">
        <v>207</v>
      </c>
      <c r="P24" s="287" t="b">
        <f t="shared" si="2"/>
        <v>0</v>
      </c>
      <c r="Q24" s="287" t="b">
        <f t="shared" si="2"/>
        <v>0</v>
      </c>
      <c r="R24" s="287" t="b">
        <f t="shared" si="2"/>
        <v>0</v>
      </c>
      <c r="T24" s="280"/>
      <c r="U24" s="280"/>
      <c r="V24" s="280"/>
    </row>
    <row r="25" spans="5:22" s="238" customFormat="1">
      <c r="E25" s="262" t="s">
        <v>43</v>
      </c>
      <c r="F25" s="215" t="s">
        <v>2345</v>
      </c>
      <c r="G25" s="300" t="s">
        <v>788</v>
      </c>
      <c r="H25" s="217" t="s">
        <v>2288</v>
      </c>
      <c r="J25" s="264" t="s">
        <v>208</v>
      </c>
      <c r="K25" s="265" t="s">
        <v>846</v>
      </c>
      <c r="L25" s="265" t="s">
        <v>206</v>
      </c>
      <c r="M25" s="265" t="str">
        <f t="shared" si="0"/>
        <v>'LF・OLION' , '0000000' , to_timestamp('2026/12/24 00:00:00' , 'yyyy/MM/dd hh24:mi:ss')</v>
      </c>
      <c r="N25" s="266" t="s">
        <v>207</v>
      </c>
      <c r="P25" s="287" t="b">
        <f t="shared" si="2"/>
        <v>0</v>
      </c>
      <c r="Q25" s="287" t="b">
        <f t="shared" si="2"/>
        <v>0</v>
      </c>
      <c r="R25" s="287" t="b">
        <f t="shared" si="2"/>
        <v>0</v>
      </c>
      <c r="T25" s="280"/>
      <c r="U25" s="280"/>
      <c r="V25" s="280"/>
    </row>
    <row r="26" spans="5:22" s="238" customFormat="1">
      <c r="E26" s="262" t="s">
        <v>43</v>
      </c>
      <c r="F26" s="215" t="s">
        <v>2346</v>
      </c>
      <c r="G26" s="300" t="s">
        <v>788</v>
      </c>
      <c r="H26" s="217" t="s">
        <v>2288</v>
      </c>
      <c r="J26" s="264" t="s">
        <v>208</v>
      </c>
      <c r="K26" s="265" t="s">
        <v>846</v>
      </c>
      <c r="L26" s="265" t="s">
        <v>206</v>
      </c>
      <c r="M26" s="265" t="str">
        <f t="shared" si="0"/>
        <v>'LF・NEON' , '0000000' , to_timestamp('2026/12/24 00:00:00' , 'yyyy/MM/dd hh24:mi:ss')</v>
      </c>
      <c r="N26" s="266" t="s">
        <v>207</v>
      </c>
      <c r="P26" s="287" t="b">
        <f t="shared" si="2"/>
        <v>0</v>
      </c>
      <c r="Q26" s="287" t="b">
        <f t="shared" si="2"/>
        <v>0</v>
      </c>
      <c r="R26" s="287" t="b">
        <f t="shared" si="2"/>
        <v>0</v>
      </c>
      <c r="T26" s="280"/>
      <c r="U26" s="280"/>
      <c r="V26" s="280"/>
    </row>
    <row r="27" spans="5:22" s="238" customFormat="1">
      <c r="E27" s="262" t="s">
        <v>43</v>
      </c>
      <c r="F27" s="215" t="s">
        <v>2347</v>
      </c>
      <c r="G27" s="300" t="s">
        <v>788</v>
      </c>
      <c r="H27" s="217" t="s">
        <v>2288</v>
      </c>
      <c r="J27" s="264" t="s">
        <v>208</v>
      </c>
      <c r="K27" s="265" t="s">
        <v>846</v>
      </c>
      <c r="L27" s="265" t="s">
        <v>206</v>
      </c>
      <c r="M27" s="265" t="str">
        <f t="shared" si="0"/>
        <v>'LF・融資先以外' , '0000000' , to_timestamp('2026/12/24 00:00:00' , 'yyyy/MM/dd hh24:mi:ss')</v>
      </c>
      <c r="N27" s="266" t="s">
        <v>207</v>
      </c>
      <c r="P27" s="287" t="b">
        <f t="shared" si="2"/>
        <v>0</v>
      </c>
      <c r="Q27" s="287" t="b">
        <f t="shared" si="2"/>
        <v>0</v>
      </c>
      <c r="R27" s="287" t="b">
        <f t="shared" si="2"/>
        <v>0</v>
      </c>
      <c r="T27" s="280"/>
      <c r="U27" s="280"/>
      <c r="V27" s="280"/>
    </row>
    <row r="28" spans="5:22" s="238" customFormat="1">
      <c r="E28" s="262" t="s">
        <v>43</v>
      </c>
      <c r="F28" s="215" t="s">
        <v>2348</v>
      </c>
      <c r="G28" s="300" t="s">
        <v>788</v>
      </c>
      <c r="H28" s="217" t="s">
        <v>2288</v>
      </c>
      <c r="J28" s="264" t="s">
        <v>208</v>
      </c>
      <c r="K28" s="265" t="s">
        <v>846</v>
      </c>
      <c r="L28" s="265" t="s">
        <v>206</v>
      </c>
      <c r="M28" s="265" t="str">
        <f t="shared" si="0"/>
        <v>'LF・損害金' , '0000000' , to_timestamp('2026/12/24 00:00:00' , 'yyyy/MM/dd hh24:mi:ss')</v>
      </c>
      <c r="N28" s="266" t="s">
        <v>207</v>
      </c>
      <c r="P28" s="287" t="b">
        <f t="shared" si="2"/>
        <v>0</v>
      </c>
      <c r="Q28" s="287" t="b">
        <f t="shared" si="2"/>
        <v>0</v>
      </c>
      <c r="R28" s="287" t="b">
        <f t="shared" si="2"/>
        <v>0</v>
      </c>
      <c r="T28" s="280"/>
      <c r="U28" s="280"/>
      <c r="V28" s="280"/>
    </row>
    <row r="29" spans="5:22" s="238" customFormat="1">
      <c r="E29" s="262" t="s">
        <v>43</v>
      </c>
      <c r="F29" s="215" t="s">
        <v>2349</v>
      </c>
      <c r="G29" s="300" t="s">
        <v>788</v>
      </c>
      <c r="H29" s="217" t="s">
        <v>2288</v>
      </c>
      <c r="J29" s="264" t="s">
        <v>208</v>
      </c>
      <c r="K29" s="265" t="s">
        <v>846</v>
      </c>
      <c r="L29" s="265" t="s">
        <v>206</v>
      </c>
      <c r="M29" s="265" t="str">
        <f t="shared" si="0"/>
        <v>'LF・DM送付先一覧' , '0000000' , to_timestamp('2026/12/24 00:00:00' , 'yyyy/MM/dd hh24:mi:ss')</v>
      </c>
      <c r="N29" s="266" t="s">
        <v>207</v>
      </c>
      <c r="P29" s="287" t="b">
        <f t="shared" si="2"/>
        <v>0</v>
      </c>
      <c r="Q29" s="287" t="b">
        <f t="shared" si="2"/>
        <v>0</v>
      </c>
      <c r="R29" s="287" t="b">
        <f t="shared" si="2"/>
        <v>0</v>
      </c>
      <c r="T29" s="280"/>
      <c r="U29" s="280"/>
      <c r="V29" s="280"/>
    </row>
  </sheetData>
  <autoFilter ref="A2:V2" xr:uid="{00000000-0001-0000-0F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77" priority="1" stopIfTrue="1" operator="equal">
      <formula>"-設定しない-"</formula>
    </cfRule>
    <cfRule type="cellIs" dxfId="76" priority="2" stopIfTrue="1" operator="equal">
      <formula>"-ユーザ毎に設定が有効になる項目の為省略-"</formula>
    </cfRule>
    <cfRule type="cellIs" dxfId="75" priority="3" stopIfTrue="1" operator="equal">
      <formula>"□"</formula>
    </cfRule>
  </conditionalFormatting>
  <hyperlinks>
    <hyperlink ref="E1" location="テーブル一覧!A1" display="一覧へ" xr:uid="{6EE5FBF3-4228-41D4-B616-FCBA45EA412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28" man="1"/>
    <brk id="14" max="1048575" man="1"/>
  </colBreaks>
  <drawing r:id="rId4"/>
  <legacyDrawing r:id="rId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99CCFF"/>
  </sheetPr>
  <dimension ref="A1:CC26"/>
  <sheetViews>
    <sheetView view="pageBreakPreview" zoomScaleNormal="85" zoomScaleSheetLayoutView="100" workbookViewId="0">
      <pane ySplit="2" topLeftCell="A3" activePane="bottomLeft" state="frozen"/>
      <selection sqref="A1:E1"/>
      <selection pane="bottomLeft" sqref="A1:R1"/>
    </sheetView>
  </sheetViews>
  <sheetFormatPr defaultColWidth="9.140625" defaultRowHeight="12"/>
  <cols>
    <col min="1" max="1" width="7.42578125" style="194" bestFit="1" customWidth="1"/>
    <col min="2" max="2" width="14.85546875" style="194" bestFit="1" customWidth="1"/>
    <col min="3" max="3" width="17.5703125" style="194" bestFit="1" customWidth="1"/>
    <col min="4" max="4" width="8.140625" style="194" bestFit="1" customWidth="1"/>
    <col min="5" max="9" width="8.5703125" style="194" customWidth="1"/>
    <col min="10" max="10" width="20.5703125" style="194" bestFit="1" customWidth="1"/>
    <col min="11" max="18" width="8.5703125" style="194" customWidth="1"/>
    <col min="19" max="20" width="14.7109375" style="194" bestFit="1" customWidth="1"/>
    <col min="21" max="21" width="7.42578125" style="194" bestFit="1" customWidth="1"/>
    <col min="22" max="22" width="14.85546875" style="194" bestFit="1" customWidth="1"/>
    <col min="23" max="23" width="17.5703125" style="194" bestFit="1" customWidth="1"/>
    <col min="24" max="24" width="8.140625" style="194" bestFit="1" customWidth="1"/>
    <col min="25" max="29" width="8.5703125" style="194" customWidth="1"/>
    <col min="30" max="30" width="20.5703125" style="194" bestFit="1" customWidth="1"/>
    <col min="31" max="38" width="8.5703125" style="194" customWidth="1"/>
    <col min="39" max="39" width="9.140625" style="194"/>
    <col min="40" max="40" width="12.85546875" style="194" bestFit="1" customWidth="1"/>
    <col min="41" max="41" width="20" style="194" bestFit="1" customWidth="1"/>
    <col min="42" max="42" width="9.42578125" style="194" bestFit="1" customWidth="1"/>
    <col min="43" max="43" width="77.85546875" style="194" bestFit="1" customWidth="1"/>
    <col min="44" max="44" width="5.5703125" style="194" bestFit="1" customWidth="1"/>
    <col min="45" max="47" width="9.140625" style="194"/>
    <col min="48" max="48" width="10.5703125" style="194" bestFit="1" customWidth="1"/>
    <col min="49" max="49" width="8.140625" style="194" bestFit="1" customWidth="1"/>
    <col min="50" max="50" width="19.140625" style="194" bestFit="1" customWidth="1"/>
    <col min="51" max="51" width="13.5703125" style="194" bestFit="1" customWidth="1"/>
    <col min="52" max="52" width="18.140625" style="194" bestFit="1" customWidth="1"/>
    <col min="53" max="54" width="16.42578125" style="194" bestFit="1" customWidth="1"/>
    <col min="55" max="55" width="19.85546875" style="194" bestFit="1" customWidth="1"/>
    <col min="56" max="56" width="9.85546875" style="194" bestFit="1" customWidth="1"/>
    <col min="57" max="57" width="10.85546875" style="194" bestFit="1" customWidth="1"/>
    <col min="58" max="58" width="14.85546875" style="194" bestFit="1" customWidth="1"/>
    <col min="59" max="59" width="17.42578125" style="194" bestFit="1" customWidth="1"/>
    <col min="60" max="60" width="29.5703125" style="194" bestFit="1" customWidth="1"/>
    <col min="61" max="63" width="33.5703125" style="194" bestFit="1" customWidth="1"/>
    <col min="64" max="66" width="9.140625" style="194"/>
    <col min="67" max="67" width="18.5703125" style="194" customWidth="1"/>
    <col min="68" max="73" width="9.140625" style="194"/>
    <col min="74" max="74" width="20.42578125" style="194" customWidth="1"/>
    <col min="75" max="75" width="9.140625" style="194"/>
    <col min="76" max="76" width="10.85546875" style="194" bestFit="1" customWidth="1"/>
    <col min="77" max="77" width="14.85546875" style="194" bestFit="1" customWidth="1"/>
    <col min="78" max="81" width="17.42578125" style="194" bestFit="1" customWidth="1"/>
    <col min="82" max="16384" width="9.140625" style="194"/>
  </cols>
  <sheetData>
    <row r="1" spans="1:81" ht="12.75">
      <c r="A1" s="382" t="s">
        <v>0</v>
      </c>
      <c r="B1" s="383"/>
      <c r="C1" s="383"/>
      <c r="D1" s="383"/>
      <c r="E1" s="383"/>
      <c r="F1" s="383"/>
      <c r="G1" s="383"/>
      <c r="H1" s="383"/>
      <c r="I1" s="383"/>
      <c r="J1" s="383"/>
      <c r="K1" s="383"/>
      <c r="L1" s="383"/>
      <c r="M1" s="383"/>
      <c r="N1" s="383"/>
      <c r="O1" s="383"/>
      <c r="P1" s="383"/>
      <c r="Q1" s="383"/>
      <c r="R1" s="384"/>
      <c r="S1" s="246"/>
      <c r="T1" s="193" t="s">
        <v>1138</v>
      </c>
      <c r="U1" s="385" t="str">
        <f>'[1]1_プロファイルマスタ'!$H$1</f>
        <v>横浜銀行様用出荷設定</v>
      </c>
      <c r="V1" s="386"/>
      <c r="W1" s="386"/>
      <c r="X1" s="386"/>
      <c r="Y1" s="386"/>
      <c r="Z1" s="386"/>
      <c r="AA1" s="386"/>
      <c r="AB1" s="386"/>
      <c r="AC1" s="386"/>
      <c r="AD1" s="386"/>
      <c r="AE1" s="386"/>
      <c r="AF1" s="386"/>
      <c r="AG1" s="386"/>
      <c r="AH1" s="386"/>
      <c r="AI1" s="386"/>
      <c r="AJ1" s="386"/>
      <c r="AK1" s="386"/>
      <c r="AL1" s="386"/>
      <c r="AN1" s="364" t="s">
        <v>205</v>
      </c>
      <c r="AO1" s="364"/>
      <c r="AP1" s="364"/>
      <c r="AQ1" s="364"/>
      <c r="AR1" s="364"/>
      <c r="BM1" s="197"/>
    </row>
    <row r="2" spans="1:81" ht="48">
      <c r="A2" s="301" t="s">
        <v>179</v>
      </c>
      <c r="B2" s="301" t="s">
        <v>180</v>
      </c>
      <c r="C2" s="301" t="s">
        <v>181</v>
      </c>
      <c r="D2" s="301" t="s">
        <v>182</v>
      </c>
      <c r="E2" s="301" t="s">
        <v>183</v>
      </c>
      <c r="F2" s="301" t="s">
        <v>184</v>
      </c>
      <c r="G2" s="301" t="s">
        <v>185</v>
      </c>
      <c r="H2" s="301" t="s">
        <v>186</v>
      </c>
      <c r="I2" s="301" t="s">
        <v>187</v>
      </c>
      <c r="J2" s="301" t="s">
        <v>40</v>
      </c>
      <c r="K2" s="301" t="s">
        <v>195</v>
      </c>
      <c r="L2" s="301" t="s">
        <v>458</v>
      </c>
      <c r="M2" s="301" t="s">
        <v>460</v>
      </c>
      <c r="N2" s="301" t="s">
        <v>392</v>
      </c>
      <c r="O2" s="301" t="s">
        <v>508</v>
      </c>
      <c r="P2" s="301" t="s">
        <v>509</v>
      </c>
      <c r="Q2" s="301" t="s">
        <v>557</v>
      </c>
      <c r="R2" s="301" t="s">
        <v>1083</v>
      </c>
      <c r="S2" s="199" t="s">
        <v>1131</v>
      </c>
      <c r="T2" s="199" t="s">
        <v>813</v>
      </c>
      <c r="U2" s="301" t="s">
        <v>179</v>
      </c>
      <c r="V2" s="301" t="s">
        <v>180</v>
      </c>
      <c r="W2" s="301" t="s">
        <v>181</v>
      </c>
      <c r="X2" s="301" t="s">
        <v>182</v>
      </c>
      <c r="Y2" s="301" t="s">
        <v>183</v>
      </c>
      <c r="Z2" s="301" t="s">
        <v>184</v>
      </c>
      <c r="AA2" s="301" t="s">
        <v>185</v>
      </c>
      <c r="AB2" s="301" t="s">
        <v>186</v>
      </c>
      <c r="AC2" s="301" t="s">
        <v>187</v>
      </c>
      <c r="AD2" s="301" t="s">
        <v>40</v>
      </c>
      <c r="AE2" s="301" t="s">
        <v>195</v>
      </c>
      <c r="AF2" s="301" t="s">
        <v>458</v>
      </c>
      <c r="AG2" s="301" t="s">
        <v>460</v>
      </c>
      <c r="AH2" s="301" t="s">
        <v>392</v>
      </c>
      <c r="AI2" s="301" t="s">
        <v>508</v>
      </c>
      <c r="AJ2" s="301" t="s">
        <v>509</v>
      </c>
      <c r="AK2" s="301" t="s">
        <v>557</v>
      </c>
      <c r="AL2" s="301" t="s">
        <v>1083</v>
      </c>
      <c r="AN2" s="195" t="s">
        <v>814</v>
      </c>
      <c r="AO2" s="195" t="s">
        <v>814</v>
      </c>
      <c r="AP2" s="195" t="s">
        <v>814</v>
      </c>
      <c r="AQ2" s="195" t="s">
        <v>815</v>
      </c>
      <c r="AR2" s="195" t="s">
        <v>814</v>
      </c>
      <c r="AT2" s="218" t="s">
        <v>153</v>
      </c>
      <c r="AU2" s="218" t="s">
        <v>154</v>
      </c>
      <c r="AV2" s="218" t="s">
        <v>181</v>
      </c>
      <c r="AW2" s="218" t="s">
        <v>155</v>
      </c>
      <c r="AX2" s="218" t="s">
        <v>156</v>
      </c>
      <c r="AY2" s="218" t="s">
        <v>157</v>
      </c>
      <c r="AZ2" s="218" t="s">
        <v>158</v>
      </c>
      <c r="BA2" s="218" t="s">
        <v>159</v>
      </c>
      <c r="BB2" s="218" t="s">
        <v>160</v>
      </c>
      <c r="BC2" s="218" t="s">
        <v>6</v>
      </c>
      <c r="BD2" s="218" t="s">
        <v>195</v>
      </c>
      <c r="BE2" s="218" t="s">
        <v>457</v>
      </c>
      <c r="BF2" s="218" t="s">
        <v>459</v>
      </c>
      <c r="BG2" s="218" t="s">
        <v>392</v>
      </c>
      <c r="BH2" s="218" t="s">
        <v>508</v>
      </c>
      <c r="BI2" s="218" t="s">
        <v>552</v>
      </c>
      <c r="BJ2" s="218" t="s">
        <v>557</v>
      </c>
      <c r="BK2" s="218" t="s">
        <v>1083</v>
      </c>
      <c r="BM2" s="200"/>
      <c r="BN2" s="200"/>
      <c r="BO2" s="200"/>
      <c r="BP2" s="200"/>
      <c r="BQ2" s="200"/>
      <c r="BR2" s="200"/>
      <c r="BS2" s="200"/>
      <c r="BT2" s="200"/>
      <c r="BU2" s="200"/>
      <c r="BV2" s="200"/>
      <c r="BW2" s="200"/>
      <c r="BX2" s="200"/>
      <c r="BY2" s="200"/>
      <c r="BZ2" s="200"/>
      <c r="CA2" s="200"/>
      <c r="CB2" s="200"/>
      <c r="CC2" s="200"/>
    </row>
    <row r="3" spans="1:81">
      <c r="A3" s="211">
        <v>1</v>
      </c>
      <c r="B3" s="211" t="s">
        <v>398</v>
      </c>
      <c r="C3" s="211" t="s">
        <v>398</v>
      </c>
      <c r="D3" s="211" t="s">
        <v>403</v>
      </c>
      <c r="E3" s="211" t="s">
        <v>75</v>
      </c>
      <c r="F3" s="211" t="s">
        <v>75</v>
      </c>
      <c r="G3" s="211" t="s">
        <v>75</v>
      </c>
      <c r="H3" s="211" t="s">
        <v>404</v>
      </c>
      <c r="I3" s="211" t="s">
        <v>75</v>
      </c>
      <c r="J3" s="213" t="s">
        <v>455</v>
      </c>
      <c r="K3" s="213" t="s">
        <v>30</v>
      </c>
      <c r="L3" s="211">
        <v>1</v>
      </c>
      <c r="M3" s="213" t="s">
        <v>30</v>
      </c>
      <c r="N3" s="211">
        <v>1</v>
      </c>
      <c r="O3" s="211" t="s">
        <v>326</v>
      </c>
      <c r="P3" s="211" t="s">
        <v>326</v>
      </c>
      <c r="Q3" s="211">
        <v>1</v>
      </c>
      <c r="R3" s="211">
        <v>0</v>
      </c>
      <c r="S3" s="205" t="s">
        <v>1068</v>
      </c>
      <c r="T3" s="205" t="s">
        <v>43</v>
      </c>
      <c r="U3" s="211">
        <v>1</v>
      </c>
      <c r="V3" s="211" t="s">
        <v>398</v>
      </c>
      <c r="W3" s="211" t="s">
        <v>398</v>
      </c>
      <c r="X3" s="211" t="s">
        <v>403</v>
      </c>
      <c r="Y3" s="211" t="s">
        <v>75</v>
      </c>
      <c r="Z3" s="211" t="s">
        <v>75</v>
      </c>
      <c r="AA3" s="211" t="s">
        <v>75</v>
      </c>
      <c r="AB3" s="211" t="s">
        <v>404</v>
      </c>
      <c r="AC3" s="211" t="s">
        <v>75</v>
      </c>
      <c r="AD3" s="213" t="s">
        <v>455</v>
      </c>
      <c r="AE3" s="213" t="s">
        <v>403</v>
      </c>
      <c r="AF3" s="211">
        <v>2</v>
      </c>
      <c r="AG3" s="213" t="s">
        <v>403</v>
      </c>
      <c r="AH3" s="211">
        <v>1</v>
      </c>
      <c r="AI3" s="211" t="s">
        <v>326</v>
      </c>
      <c r="AJ3" s="211" t="s">
        <v>326</v>
      </c>
      <c r="AK3" s="211">
        <v>1</v>
      </c>
      <c r="AL3" s="211">
        <v>0</v>
      </c>
      <c r="AN3" s="206" t="s">
        <v>208</v>
      </c>
      <c r="AO3" s="207" t="s">
        <v>847</v>
      </c>
      <c r="AP3" s="207" t="s">
        <v>206</v>
      </c>
      <c s="207" r="AQ3" t="str">
        <f>IF(W3="null", U3&amp;" , "&amp;"'"&amp;V3&amp;"'"&amp;" , "&amp;W3&amp;" , "&amp;"'"&amp;X3&amp;"'"&amp;" , "&amp;Y3&amp;" , "&amp;Z3&amp;" , "&amp;AA3&amp;" , "&amp;"'"&amp;AB3&amp;"'"&amp;" , "&amp;AC3&amp;" , "&amp;"to_timestamp('"&amp;AD3&amp;"'"&amp;" , "&amp;"'yyyy/MM/dd hh24:mi:ss')"&amp;" , '"&amp;AE3&amp;"'", U3&amp;" , "&amp;"'"&amp;V3&amp;"'"&amp;" , "&amp;"'"&amp;W3&amp;"'"&amp;" , "&amp;"'"&amp;X3&amp;"'"&amp;" , "&amp;Y3&amp;" , "&amp;Z3&amp;" , "&amp;AA3&amp;" , "&amp;"'"&amp;AB3&amp;"'"&amp;" , "&amp;AC3&amp;" , "&amp;"to_timestamp('"&amp;AD3&amp;"'"&amp;" , "&amp;"'yyyy/MM/dd hh24:mi:ss')"&amp;" , '"&amp;AE3&amp;"'"&amp;" , "&amp;AF3&amp;" , "&amp;"'"&amp;AG3&amp;"'"&amp;" , "&amp;AH3&amp;" , "&amp;"'"&amp;AI3&amp;"'"&amp;" , "&amp;"'"&amp;AJ3&amp;"'"&amp;" , "&amp;"'"&amp;AK3&amp;"'"&amp;" , "&amp;"'"&amp;AL3&amp;"'")</f>
        <v>1 , 'OFAC' , 'OFAC' , 'Y' , NULL , 'NULL' , NULL , 'E' , 'NULL' , to_timestamp('2018/01/01 00:00:00' , 'yyyy/MM/dd hh24:mi:ss') , 'Y' , 2 , 'Y' , 1 , 'N' , 'N' , '1' , '0'</v>
      </c>
      <c r="AR3" s="208" t="s">
        <v>207</v>
      </c>
      <c r="AT3" s="209" t="b">
        <f t="shared" ref="AT3:BI18" si="0">IF(U3="","",EXACT(U3,BM3))</f>
        <v>0</v>
      </c>
      <c r="AU3" s="209" t="b">
        <f t="shared" si="0"/>
        <v>0</v>
      </c>
      <c r="AV3" s="209" t="b">
        <f t="shared" si="0"/>
        <v>0</v>
      </c>
      <c r="AW3" s="209" t="b">
        <f t="shared" si="0"/>
        <v>0</v>
      </c>
      <c r="AX3" s="209" t="b">
        <f t="shared" si="0"/>
        <v>0</v>
      </c>
      <c r="AY3" s="209" t="b">
        <f t="shared" si="0"/>
        <v>0</v>
      </c>
      <c r="AZ3" s="209" t="b">
        <f t="shared" si="0"/>
        <v>0</v>
      </c>
      <c r="BA3" s="209" t="b">
        <f t="shared" si="0"/>
        <v>0</v>
      </c>
      <c r="BB3" s="209" t="b">
        <f t="shared" si="0"/>
        <v>0</v>
      </c>
      <c r="BC3" s="209" t="b">
        <f t="shared" si="0"/>
        <v>0</v>
      </c>
      <c r="BD3" s="209" t="b">
        <f t="shared" si="0"/>
        <v>0</v>
      </c>
      <c r="BE3" s="209" t="b">
        <f t="shared" si="0"/>
        <v>0</v>
      </c>
      <c r="BF3" s="209" t="b">
        <f t="shared" si="0"/>
        <v>0</v>
      </c>
      <c r="BG3" s="209" t="b">
        <f t="shared" si="0"/>
        <v>0</v>
      </c>
      <c r="BH3" s="209" t="b">
        <f t="shared" si="0"/>
        <v>0</v>
      </c>
      <c r="BI3" s="209" t="b">
        <f t="shared" si="0"/>
        <v>0</v>
      </c>
      <c r="BJ3" s="209" t="b">
        <f t="shared" ref="AW3:BK18" si="1">IF(AK3="","",EXACT(AK3,CC3))</f>
        <v>0</v>
      </c>
      <c r="BK3" s="209" t="b">
        <f t="shared" si="1"/>
        <v>0</v>
      </c>
      <c r="BM3" s="209"/>
      <c r="BN3" s="209"/>
      <c r="BO3" s="209"/>
      <c r="BP3" s="209"/>
      <c r="BQ3" s="209"/>
      <c r="BR3" s="209"/>
      <c r="BS3" s="209"/>
      <c r="BT3" s="209"/>
      <c r="BU3" s="209"/>
      <c r="BV3" s="200"/>
      <c r="BW3" s="200"/>
      <c r="BX3" s="209"/>
      <c r="BY3" s="200"/>
      <c r="BZ3" s="209"/>
      <c r="CA3" s="302"/>
      <c r="CB3" s="302"/>
      <c r="CC3" s="209"/>
    </row>
    <row r="4" spans="1:81">
      <c r="A4" s="211">
        <v>2</v>
      </c>
      <c r="B4" s="303" t="s">
        <v>491</v>
      </c>
      <c r="C4" s="303" t="s">
        <v>487</v>
      </c>
      <c r="D4" s="303" t="s">
        <v>30</v>
      </c>
      <c r="E4" s="303" t="s">
        <v>161</v>
      </c>
      <c r="F4" s="303" t="s">
        <v>161</v>
      </c>
      <c r="G4" s="303" t="s">
        <v>161</v>
      </c>
      <c r="H4" s="303" t="s">
        <v>284</v>
      </c>
      <c r="I4" s="303" t="s">
        <v>161</v>
      </c>
      <c r="J4" s="304" t="s">
        <v>455</v>
      </c>
      <c r="K4" s="304" t="s">
        <v>30</v>
      </c>
      <c r="L4" s="303">
        <v>2</v>
      </c>
      <c r="M4" s="304" t="s">
        <v>30</v>
      </c>
      <c r="N4" s="303">
        <v>2</v>
      </c>
      <c r="O4" s="303" t="s">
        <v>326</v>
      </c>
      <c r="P4" s="303" t="s">
        <v>326</v>
      </c>
      <c r="Q4" s="303">
        <v>3</v>
      </c>
      <c r="R4" s="303">
        <v>0</v>
      </c>
      <c r="S4" s="305" t="s">
        <v>1137</v>
      </c>
      <c r="T4" s="205" t="s">
        <v>43</v>
      </c>
      <c r="U4" s="211">
        <v>2</v>
      </c>
      <c r="V4" s="211" t="s">
        <v>400</v>
      </c>
      <c r="W4" s="211" t="s">
        <v>402</v>
      </c>
      <c r="X4" s="211" t="s">
        <v>403</v>
      </c>
      <c r="Y4" s="211" t="s">
        <v>75</v>
      </c>
      <c r="Z4" s="211" t="s">
        <v>75</v>
      </c>
      <c r="AA4" s="211" t="s">
        <v>75</v>
      </c>
      <c r="AB4" s="211" t="s">
        <v>404</v>
      </c>
      <c r="AC4" s="211" t="s">
        <v>75</v>
      </c>
      <c r="AD4" s="213" t="s">
        <v>455</v>
      </c>
      <c r="AE4" s="213" t="s">
        <v>403</v>
      </c>
      <c r="AF4" s="211">
        <v>8</v>
      </c>
      <c r="AG4" s="213" t="s">
        <v>403</v>
      </c>
      <c r="AH4" s="211">
        <v>2</v>
      </c>
      <c r="AI4" s="211" t="s">
        <v>326</v>
      </c>
      <c r="AJ4" s="211" t="s">
        <v>326</v>
      </c>
      <c r="AK4" s="211">
        <v>2</v>
      </c>
      <c r="AL4" s="211">
        <v>0</v>
      </c>
      <c r="AN4" s="206" t="s">
        <v>208</v>
      </c>
      <c r="AO4" s="207" t="s">
        <v>847</v>
      </c>
      <c r="AP4" s="207" t="s">
        <v>206</v>
      </c>
      <c s="207" r="AQ4" t="str">
        <f t="shared" ref="AQ4:AQ18" si="2">IF(W4="null", U4&amp;" , "&amp;"'"&amp;V4&amp;"'"&amp;" , "&amp;W4&amp;" , "&amp;"'"&amp;X4&amp;"'"&amp;" , "&amp;Y4&amp;" , "&amp;Z4&amp;" , "&amp;AA4&amp;" , "&amp;"'"&amp;AB4&amp;"'"&amp;" , "&amp;AC4&amp;" , "&amp;"to_timestamp('"&amp;AD4&amp;"'"&amp;" , "&amp;"'yyyy/MM/dd hh24:mi:ss')"&amp;" , '"&amp;AE4&amp;"'", U4&amp;" , "&amp;"'"&amp;V4&amp;"'"&amp;" , "&amp;"'"&amp;W4&amp;"'"&amp;" , "&amp;"'"&amp;X4&amp;"'"&amp;" , "&amp;Y4&amp;" , "&amp;Z4&amp;" , "&amp;AA4&amp;" , "&amp;"'"&amp;AB4&amp;"'"&amp;" , "&amp;AC4&amp;" , "&amp;"to_timestamp('"&amp;AD4&amp;"'"&amp;" , "&amp;"'yyyy/MM/dd hh24:mi:ss')"&amp;" , '"&amp;AE4&amp;"'"&amp;" , "&amp;AF4&amp;" , "&amp;"'"&amp;AG4&amp;"'"&amp;" , "&amp;AH4&amp;" , "&amp;"'"&amp;AI4&amp;"'"&amp;" , "&amp;"'"&amp;AJ4&amp;"'"&amp;" , "&amp;"'"&amp;AK4&amp;"'"&amp;" , "&amp;"'"&amp;AL4&amp;"'")</f>
        <v>2 , 'JP' , 'JCIF PEPs' , 'Y' , NULL , 'NULL' , NULL , 'E' , 'NULL' , to_timestamp('2018/01/01 00:00:00' , 'yyyy/MM/dd hh24:mi:ss') , 'Y' , 8 , 'Y' , 2 , 'N' , 'N' , '2' , '0'</v>
      </c>
      <c r="AR4" s="208" t="s">
        <v>207</v>
      </c>
      <c r="AT4" s="209" t="b">
        <f t="shared" si="0"/>
        <v>0</v>
      </c>
      <c r="AU4" s="209" t="b">
        <f t="shared" si="0"/>
        <v>0</v>
      </c>
      <c r="AV4" s="209" t="b">
        <f t="shared" si="0"/>
        <v>0</v>
      </c>
      <c r="AW4" s="209" t="b">
        <f t="shared" si="0"/>
        <v>0</v>
      </c>
      <c r="AX4" s="209" t="b">
        <f t="shared" si="0"/>
        <v>0</v>
      </c>
      <c r="AY4" s="209" t="b">
        <f t="shared" si="0"/>
        <v>0</v>
      </c>
      <c r="AZ4" s="209" t="b">
        <f t="shared" si="0"/>
        <v>0</v>
      </c>
      <c r="BA4" s="209" t="b">
        <f t="shared" si="0"/>
        <v>0</v>
      </c>
      <c r="BB4" s="209" t="b">
        <f t="shared" si="0"/>
        <v>0</v>
      </c>
      <c r="BC4" s="209" t="b">
        <f t="shared" si="0"/>
        <v>0</v>
      </c>
      <c r="BD4" s="209" t="b">
        <f t="shared" si="0"/>
        <v>0</v>
      </c>
      <c r="BE4" s="209" t="b">
        <f t="shared" si="0"/>
        <v>0</v>
      </c>
      <c r="BF4" s="209" t="b">
        <f t="shared" si="0"/>
        <v>0</v>
      </c>
      <c r="BG4" s="209" t="b">
        <f t="shared" si="0"/>
        <v>0</v>
      </c>
      <c r="BH4" s="209" t="b">
        <f t="shared" si="0"/>
        <v>0</v>
      </c>
      <c r="BI4" s="209" t="b">
        <f t="shared" si="0"/>
        <v>0</v>
      </c>
      <c r="BJ4" s="209" t="b">
        <f t="shared" si="1"/>
        <v>0</v>
      </c>
      <c r="BK4" s="209" t="b">
        <f t="shared" si="1"/>
        <v>0</v>
      </c>
      <c r="BM4" s="209"/>
      <c r="BN4" s="209"/>
      <c r="BO4" s="209"/>
      <c r="BP4" s="209"/>
      <c r="BQ4" s="209"/>
      <c r="BR4" s="209"/>
      <c r="BS4" s="209"/>
      <c r="BT4" s="209"/>
      <c r="BU4" s="209"/>
      <c r="BV4" s="200"/>
      <c r="BW4" s="200"/>
      <c r="BX4" s="209"/>
      <c r="BY4" s="200"/>
      <c r="BZ4" s="209"/>
      <c r="CA4" s="302"/>
      <c r="CB4" s="302"/>
      <c r="CC4" s="209"/>
    </row>
    <row r="5" spans="1:81">
      <c r="A5" s="211">
        <v>3</v>
      </c>
      <c r="B5" s="303" t="s">
        <v>492</v>
      </c>
      <c r="C5" s="303" t="s">
        <v>488</v>
      </c>
      <c r="D5" s="303" t="s">
        <v>30</v>
      </c>
      <c r="E5" s="303" t="s">
        <v>161</v>
      </c>
      <c r="F5" s="303" t="s">
        <v>161</v>
      </c>
      <c r="G5" s="303" t="s">
        <v>161</v>
      </c>
      <c r="H5" s="303" t="s">
        <v>284</v>
      </c>
      <c r="I5" s="303" t="s">
        <v>161</v>
      </c>
      <c r="J5" s="304" t="s">
        <v>455</v>
      </c>
      <c r="K5" s="304" t="s">
        <v>30</v>
      </c>
      <c r="L5" s="303">
        <v>3</v>
      </c>
      <c r="M5" s="304" t="s">
        <v>30</v>
      </c>
      <c r="N5" s="303">
        <v>3</v>
      </c>
      <c r="O5" s="303" t="s">
        <v>326</v>
      </c>
      <c r="P5" s="303" t="s">
        <v>326</v>
      </c>
      <c r="Q5" s="303">
        <v>3</v>
      </c>
      <c r="R5" s="303">
        <v>0</v>
      </c>
      <c r="S5" s="305" t="s">
        <v>1137</v>
      </c>
      <c r="T5" s="205" t="s">
        <v>43</v>
      </c>
      <c r="U5" s="211">
        <v>3</v>
      </c>
      <c r="V5" s="211" t="s">
        <v>289</v>
      </c>
      <c r="W5" s="211" t="s">
        <v>2262</v>
      </c>
      <c r="X5" s="211" t="s">
        <v>403</v>
      </c>
      <c r="Y5" s="211" t="s">
        <v>75</v>
      </c>
      <c r="Z5" s="211" t="s">
        <v>75</v>
      </c>
      <c r="AA5" s="211" t="s">
        <v>75</v>
      </c>
      <c r="AB5" s="211" t="s">
        <v>404</v>
      </c>
      <c r="AC5" s="211" t="s">
        <v>75</v>
      </c>
      <c r="AD5" s="213" t="s">
        <v>455</v>
      </c>
      <c r="AE5" s="213" t="s">
        <v>403</v>
      </c>
      <c r="AF5" s="211">
        <v>9</v>
      </c>
      <c r="AG5" s="213" t="s">
        <v>403</v>
      </c>
      <c r="AH5" s="211">
        <v>3</v>
      </c>
      <c r="AI5" s="211" t="s">
        <v>326</v>
      </c>
      <c r="AJ5" s="211" t="s">
        <v>326</v>
      </c>
      <c r="AK5" s="211">
        <v>2</v>
      </c>
      <c r="AL5" s="211">
        <v>0</v>
      </c>
      <c r="AN5" s="206" t="s">
        <v>208</v>
      </c>
      <c r="AO5" s="207" t="s">
        <v>847</v>
      </c>
      <c r="AP5" s="207" t="s">
        <v>206</v>
      </c>
      <c r="AQ5" s="207" t="str">
        <f t="shared" si="2"/>
        <v>3 , 'MOF' , '財務省' , 'Y' , NULL , 'NULL' , NULL , 'E' , 'NULL' , to_timestamp('2018/01/01 00:00:00' , 'yyyy/MM/dd hh24:mi:ss') , 'Y' , 9 , 'Y' , 3 , 'N' , 'N' , '2' , '0'</v>
      </c>
      <c r="AR5" s="208" t="s">
        <v>207</v>
      </c>
      <c r="AT5" s="209" t="b">
        <f t="shared" si="0"/>
        <v>0</v>
      </c>
      <c r="AU5" s="209" t="b">
        <f t="shared" si="0"/>
        <v>0</v>
      </c>
      <c r="AV5" s="209" t="b">
        <f t="shared" si="0"/>
        <v>0</v>
      </c>
      <c r="AW5" s="209" t="b">
        <f t="shared" si="0"/>
        <v>0</v>
      </c>
      <c r="AX5" s="209" t="b">
        <f t="shared" si="0"/>
        <v>0</v>
      </c>
      <c r="AY5" s="209" t="b">
        <f t="shared" si="0"/>
        <v>0</v>
      </c>
      <c r="AZ5" s="209" t="b">
        <f t="shared" si="0"/>
        <v>0</v>
      </c>
      <c r="BA5" s="209" t="b">
        <f t="shared" si="0"/>
        <v>0</v>
      </c>
      <c r="BB5" s="209" t="b">
        <f t="shared" si="0"/>
        <v>0</v>
      </c>
      <c r="BC5" s="209" t="b">
        <f t="shared" si="0"/>
        <v>0</v>
      </c>
      <c r="BD5" s="209" t="b">
        <f t="shared" si="0"/>
        <v>0</v>
      </c>
      <c r="BE5" s="209" t="b">
        <f t="shared" si="0"/>
        <v>0</v>
      </c>
      <c r="BF5" s="209" t="b">
        <f t="shared" si="0"/>
        <v>0</v>
      </c>
      <c r="BG5" s="209" t="b">
        <f t="shared" si="0"/>
        <v>0</v>
      </c>
      <c r="BH5" s="209" t="b">
        <f t="shared" si="0"/>
        <v>0</v>
      </c>
      <c r="BI5" s="209" t="b">
        <f t="shared" si="0"/>
        <v>0</v>
      </c>
      <c r="BJ5" s="209" t="b">
        <f t="shared" si="1"/>
        <v>0</v>
      </c>
      <c r="BK5" s="209" t="b">
        <f t="shared" si="1"/>
        <v>0</v>
      </c>
      <c r="BM5" s="209"/>
      <c r="BN5" s="209"/>
      <c r="BO5" s="209"/>
      <c r="BP5" s="209"/>
      <c r="BQ5" s="209"/>
      <c r="BR5" s="209"/>
      <c r="BS5" s="209"/>
      <c r="BT5" s="209"/>
      <c r="BU5" s="209"/>
      <c r="BV5" s="200"/>
      <c r="BW5" s="200"/>
      <c r="BX5" s="209"/>
      <c r="BY5" s="200"/>
      <c r="BZ5" s="209"/>
      <c r="CA5" s="302"/>
      <c r="CB5" s="302"/>
      <c r="CC5" s="209"/>
    </row>
    <row r="6" spans="1:81">
      <c r="A6" s="211">
        <v>4</v>
      </c>
      <c r="B6" s="211" t="s">
        <v>399</v>
      </c>
      <c r="C6" s="211" t="s">
        <v>401</v>
      </c>
      <c r="D6" s="211" t="s">
        <v>30</v>
      </c>
      <c r="E6" s="211" t="s">
        <v>161</v>
      </c>
      <c r="F6" s="211" t="s">
        <v>161</v>
      </c>
      <c r="G6" s="211" t="s">
        <v>161</v>
      </c>
      <c r="H6" s="211" t="s">
        <v>284</v>
      </c>
      <c r="I6" s="211" t="s">
        <v>161</v>
      </c>
      <c r="J6" s="213" t="s">
        <v>455</v>
      </c>
      <c r="K6" s="213" t="s">
        <v>30</v>
      </c>
      <c r="L6" s="211">
        <v>4</v>
      </c>
      <c r="M6" s="213" t="s">
        <v>30</v>
      </c>
      <c r="N6" s="211">
        <v>4</v>
      </c>
      <c r="O6" s="211" t="s">
        <v>403</v>
      </c>
      <c r="P6" s="211" t="s">
        <v>403</v>
      </c>
      <c r="Q6" s="211">
        <v>3</v>
      </c>
      <c r="R6" s="211">
        <v>0</v>
      </c>
      <c r="S6" s="205" t="s">
        <v>1077</v>
      </c>
      <c r="T6" s="205" t="s">
        <v>43</v>
      </c>
      <c r="U6" s="211">
        <v>4</v>
      </c>
      <c r="V6" s="211" t="s">
        <v>1016</v>
      </c>
      <c r="W6" s="211" t="s">
        <v>1950</v>
      </c>
      <c r="X6" s="211" t="s">
        <v>403</v>
      </c>
      <c r="Y6" s="211" t="s">
        <v>75</v>
      </c>
      <c r="Z6" s="211" t="s">
        <v>75</v>
      </c>
      <c r="AA6" s="211" t="s">
        <v>75</v>
      </c>
      <c r="AB6" s="211" t="s">
        <v>404</v>
      </c>
      <c r="AC6" s="211" t="s">
        <v>75</v>
      </c>
      <c r="AD6" s="213" t="s">
        <v>455</v>
      </c>
      <c r="AE6" s="213" t="s">
        <v>403</v>
      </c>
      <c r="AF6" s="211">
        <v>10</v>
      </c>
      <c r="AG6" s="213" t="s">
        <v>326</v>
      </c>
      <c r="AH6" s="211">
        <v>4</v>
      </c>
      <c r="AI6" s="211" t="s">
        <v>326</v>
      </c>
      <c r="AJ6" s="211" t="s">
        <v>326</v>
      </c>
      <c r="AK6" s="211">
        <v>2</v>
      </c>
      <c r="AL6" s="211">
        <v>0</v>
      </c>
      <c r="AN6" s="206" t="s">
        <v>208</v>
      </c>
      <c r="AO6" s="207" t="s">
        <v>847</v>
      </c>
      <c r="AP6" s="207" t="s">
        <v>206</v>
      </c>
      <c r="AQ6" s="207" t="str">
        <f t="shared" si="2"/>
        <v>4 , 'NPA' , '警察庁（個人）' , 'Y' , NULL , 'NULL' , NULL , 'E' , 'NULL' , to_timestamp('2018/01/01 00:00:00' , 'yyyy/MM/dd hh24:mi:ss') , 'Y' , 10 , 'N' , 4 , 'N' , 'N' , '2' , '0'</v>
      </c>
      <c r="AR6" s="208" t="s">
        <v>207</v>
      </c>
      <c r="AT6" s="209" t="b">
        <f t="shared" si="0"/>
        <v>0</v>
      </c>
      <c r="AU6" s="209" t="b">
        <f t="shared" si="0"/>
        <v>0</v>
      </c>
      <c r="AV6" s="209" t="b">
        <f t="shared" si="0"/>
        <v>0</v>
      </c>
      <c r="AW6" s="209" t="b">
        <f t="shared" si="0"/>
        <v>0</v>
      </c>
      <c r="AX6" s="209" t="b">
        <f t="shared" si="0"/>
        <v>0</v>
      </c>
      <c r="AY6" s="209" t="b">
        <f t="shared" si="0"/>
        <v>0</v>
      </c>
      <c r="AZ6" s="209" t="b">
        <f t="shared" si="0"/>
        <v>0</v>
      </c>
      <c r="BA6" s="209" t="b">
        <f t="shared" si="0"/>
        <v>0</v>
      </c>
      <c r="BB6" s="209" t="b">
        <f t="shared" si="0"/>
        <v>0</v>
      </c>
      <c r="BC6" s="209" t="b">
        <f t="shared" si="0"/>
        <v>0</v>
      </c>
      <c r="BD6" s="209" t="b">
        <f t="shared" si="0"/>
        <v>0</v>
      </c>
      <c r="BE6" s="209" t="b">
        <f t="shared" si="0"/>
        <v>0</v>
      </c>
      <c r="BF6" s="209" t="b">
        <f t="shared" si="0"/>
        <v>0</v>
      </c>
      <c r="BG6" s="209" t="b">
        <f t="shared" si="0"/>
        <v>0</v>
      </c>
      <c r="BH6" s="209" t="b">
        <f t="shared" si="0"/>
        <v>0</v>
      </c>
      <c r="BI6" s="209" t="b">
        <f t="shared" si="0"/>
        <v>0</v>
      </c>
      <c r="BJ6" s="209" t="b">
        <f t="shared" si="1"/>
        <v>0</v>
      </c>
      <c r="BK6" s="209" t="b">
        <f t="shared" si="1"/>
        <v>0</v>
      </c>
      <c r="BM6" s="209"/>
      <c r="BN6" s="209"/>
      <c r="BO6" s="209"/>
      <c r="BP6" s="209"/>
      <c r="BQ6" s="209"/>
      <c r="BR6" s="209"/>
      <c r="BS6" s="209"/>
      <c r="BT6" s="209"/>
      <c r="BU6" s="209"/>
      <c r="BV6" s="200"/>
      <c r="BW6" s="200"/>
      <c r="BX6" s="209"/>
      <c r="BY6" s="200"/>
      <c r="BZ6" s="209"/>
      <c r="CA6" s="302"/>
      <c r="CB6" s="302"/>
      <c r="CC6" s="209"/>
    </row>
    <row r="7" spans="1:81">
      <c r="A7" s="211">
        <v>5</v>
      </c>
      <c r="B7" s="211" t="s">
        <v>480</v>
      </c>
      <c r="C7" s="211" t="s">
        <v>481</v>
      </c>
      <c r="D7" s="211" t="s">
        <v>30</v>
      </c>
      <c r="E7" s="211" t="s">
        <v>161</v>
      </c>
      <c r="F7" s="211" t="s">
        <v>161</v>
      </c>
      <c r="G7" s="211" t="s">
        <v>161</v>
      </c>
      <c r="H7" s="211" t="s">
        <v>284</v>
      </c>
      <c r="I7" s="211" t="s">
        <v>161</v>
      </c>
      <c r="J7" s="213" t="s">
        <v>455</v>
      </c>
      <c r="K7" s="213" t="s">
        <v>30</v>
      </c>
      <c r="L7" s="211">
        <v>5</v>
      </c>
      <c r="M7" s="213" t="s">
        <v>30</v>
      </c>
      <c r="N7" s="211">
        <v>5</v>
      </c>
      <c r="O7" s="211" t="s">
        <v>403</v>
      </c>
      <c r="P7" s="211" t="s">
        <v>403</v>
      </c>
      <c r="Q7" s="211">
        <v>3</v>
      </c>
      <c r="R7" s="211">
        <v>0</v>
      </c>
      <c r="S7" s="205" t="s">
        <v>1077</v>
      </c>
      <c r="T7" s="205" t="s">
        <v>43</v>
      </c>
      <c r="U7" s="211">
        <v>5</v>
      </c>
      <c r="V7" s="211" t="s">
        <v>1017</v>
      </c>
      <c r="W7" s="211" t="s">
        <v>1951</v>
      </c>
      <c r="X7" s="211" t="s">
        <v>403</v>
      </c>
      <c r="Y7" s="211" t="s">
        <v>75</v>
      </c>
      <c r="Z7" s="211" t="s">
        <v>75</v>
      </c>
      <c r="AA7" s="211" t="s">
        <v>75</v>
      </c>
      <c r="AB7" s="211" t="s">
        <v>404</v>
      </c>
      <c r="AC7" s="211" t="s">
        <v>75</v>
      </c>
      <c r="AD7" s="213" t="s">
        <v>455</v>
      </c>
      <c r="AE7" s="213" t="s">
        <v>326</v>
      </c>
      <c r="AF7" s="211">
        <v>11</v>
      </c>
      <c r="AG7" s="213" t="s">
        <v>403</v>
      </c>
      <c r="AH7" s="211">
        <v>5</v>
      </c>
      <c r="AI7" s="211" t="s">
        <v>326</v>
      </c>
      <c r="AJ7" s="211" t="s">
        <v>326</v>
      </c>
      <c r="AK7" s="211">
        <v>2</v>
      </c>
      <c r="AL7" s="211">
        <v>0</v>
      </c>
      <c r="AN7" s="206" t="s">
        <v>208</v>
      </c>
      <c r="AO7" s="207" t="s">
        <v>847</v>
      </c>
      <c r="AP7" s="207" t="s">
        <v>206</v>
      </c>
      <c r="AQ7" s="207" t="str">
        <f t="shared" si="2"/>
        <v>5 , 'NPC' , '警察庁（法人）' , 'Y' , NULL , 'NULL' , NULL , 'E' , 'NULL' , to_timestamp('2018/01/01 00:00:00' , 'yyyy/MM/dd hh24:mi:ss') , 'N' , 11 , 'Y' , 5 , 'N' , 'N' , '2' , '0'</v>
      </c>
      <c r="AR7" s="208" t="s">
        <v>207</v>
      </c>
      <c r="AT7" s="209" t="b">
        <f t="shared" si="0"/>
        <v>0</v>
      </c>
      <c r="AU7" s="209" t="b">
        <f t="shared" si="0"/>
        <v>0</v>
      </c>
      <c r="AV7" s="209" t="b">
        <f t="shared" si="0"/>
        <v>0</v>
      </c>
      <c r="AW7" s="209" t="b">
        <f t="shared" si="0"/>
        <v>0</v>
      </c>
      <c r="AX7" s="209" t="b">
        <f t="shared" si="0"/>
        <v>0</v>
      </c>
      <c r="AY7" s="209" t="b">
        <f t="shared" si="0"/>
        <v>0</v>
      </c>
      <c r="AZ7" s="209" t="b">
        <f t="shared" si="0"/>
        <v>0</v>
      </c>
      <c r="BA7" s="209" t="b">
        <f t="shared" si="0"/>
        <v>0</v>
      </c>
      <c r="BB7" s="209" t="b">
        <f t="shared" si="0"/>
        <v>0</v>
      </c>
      <c r="BC7" s="209" t="b">
        <f t="shared" si="0"/>
        <v>0</v>
      </c>
      <c r="BD7" s="209" t="b">
        <f t="shared" si="0"/>
        <v>0</v>
      </c>
      <c r="BE7" s="209" t="b">
        <f t="shared" si="0"/>
        <v>0</v>
      </c>
      <c r="BF7" s="209" t="b">
        <f t="shared" si="0"/>
        <v>0</v>
      </c>
      <c r="BG7" s="209" t="b">
        <f t="shared" si="0"/>
        <v>0</v>
      </c>
      <c r="BH7" s="209" t="b">
        <f t="shared" si="0"/>
        <v>0</v>
      </c>
      <c r="BI7" s="209" t="b">
        <f t="shared" si="0"/>
        <v>0</v>
      </c>
      <c r="BJ7" s="209" t="b">
        <f t="shared" si="1"/>
        <v>0</v>
      </c>
      <c r="BK7" s="209" t="b">
        <f t="shared" si="1"/>
        <v>0</v>
      </c>
      <c r="BM7" s="209"/>
      <c r="BN7" s="209"/>
      <c r="BO7" s="209"/>
      <c r="BP7" s="209"/>
      <c r="BQ7" s="209"/>
      <c r="BR7" s="209"/>
      <c r="BS7" s="209"/>
      <c r="BT7" s="209"/>
      <c r="BU7" s="209"/>
      <c r="BV7" s="200"/>
      <c r="BW7" s="200"/>
      <c r="BX7" s="209"/>
      <c r="BY7" s="200"/>
      <c r="BZ7" s="209"/>
      <c r="CA7" s="302"/>
      <c r="CB7" s="302"/>
      <c r="CC7" s="209"/>
    </row>
    <row r="8" spans="1:81">
      <c r="A8" s="211">
        <v>6</v>
      </c>
      <c r="B8" s="211" t="s">
        <v>289</v>
      </c>
      <c r="C8" s="211" t="s">
        <v>290</v>
      </c>
      <c r="D8" s="211" t="s">
        <v>30</v>
      </c>
      <c r="E8" s="211" t="s">
        <v>161</v>
      </c>
      <c r="F8" s="211" t="s">
        <v>161</v>
      </c>
      <c r="G8" s="211" t="s">
        <v>161</v>
      </c>
      <c r="H8" s="211" t="s">
        <v>284</v>
      </c>
      <c r="I8" s="211" t="s">
        <v>161</v>
      </c>
      <c r="J8" s="213" t="s">
        <v>455</v>
      </c>
      <c r="K8" s="213" t="s">
        <v>30</v>
      </c>
      <c r="L8" s="211">
        <v>6</v>
      </c>
      <c r="M8" s="213" t="s">
        <v>30</v>
      </c>
      <c r="N8" s="211">
        <v>6</v>
      </c>
      <c r="O8" s="211" t="s">
        <v>326</v>
      </c>
      <c r="P8" s="211" t="s">
        <v>326</v>
      </c>
      <c r="Q8" s="211">
        <v>3</v>
      </c>
      <c r="R8" s="211">
        <v>0</v>
      </c>
      <c r="S8" s="205" t="s">
        <v>1077</v>
      </c>
      <c r="T8" s="205" t="s">
        <v>43</v>
      </c>
      <c r="U8" s="211">
        <v>6</v>
      </c>
      <c r="V8" s="211" t="s">
        <v>1018</v>
      </c>
      <c r="W8" s="211" t="s">
        <v>317</v>
      </c>
      <c r="X8" s="211" t="s">
        <v>403</v>
      </c>
      <c r="Y8" s="211" t="s">
        <v>75</v>
      </c>
      <c r="Z8" s="211" t="s">
        <v>75</v>
      </c>
      <c r="AA8" s="211" t="s">
        <v>75</v>
      </c>
      <c r="AB8" s="211" t="s">
        <v>404</v>
      </c>
      <c r="AC8" s="211" t="s">
        <v>75</v>
      </c>
      <c r="AD8" s="213" t="s">
        <v>455</v>
      </c>
      <c r="AE8" s="213" t="s">
        <v>403</v>
      </c>
      <c r="AF8" s="211">
        <v>12</v>
      </c>
      <c r="AG8" s="213" t="s">
        <v>326</v>
      </c>
      <c r="AH8" s="211">
        <v>6</v>
      </c>
      <c r="AI8" s="211" t="s">
        <v>326</v>
      </c>
      <c r="AJ8" s="211" t="s">
        <v>326</v>
      </c>
      <c r="AK8" s="211">
        <v>2</v>
      </c>
      <c r="AL8" s="211">
        <v>0</v>
      </c>
      <c r="AN8" s="206" t="s">
        <v>208</v>
      </c>
      <c r="AO8" s="207" t="s">
        <v>847</v>
      </c>
      <c r="AP8" s="207" t="s">
        <v>206</v>
      </c>
      <c r="AQ8" s="207" t="str">
        <f t="shared" si="2"/>
        <v>6 , 'NPI' , '警察庁（IB）' , 'Y' , NULL , 'NULL' , NULL , 'E' , 'NULL' , to_timestamp('2018/01/01 00:00:00' , 'yyyy/MM/dd hh24:mi:ss') , 'Y' , 12 , 'N' , 6 , 'N' , 'N' , '2' , '0'</v>
      </c>
      <c r="AR8" s="208" t="s">
        <v>207</v>
      </c>
      <c r="AT8" s="209" t="b">
        <f t="shared" si="0"/>
        <v>0</v>
      </c>
      <c r="AU8" s="209" t="b">
        <f t="shared" si="0"/>
        <v>0</v>
      </c>
      <c r="AV8" s="209" t="b">
        <f t="shared" si="0"/>
        <v>0</v>
      </c>
      <c r="AW8" s="209" t="b">
        <f t="shared" si="0"/>
        <v>0</v>
      </c>
      <c r="AX8" s="209" t="b">
        <f t="shared" si="0"/>
        <v>0</v>
      </c>
      <c r="AY8" s="209" t="b">
        <f t="shared" si="0"/>
        <v>0</v>
      </c>
      <c r="AZ8" s="209" t="b">
        <f t="shared" si="0"/>
        <v>0</v>
      </c>
      <c r="BA8" s="209" t="b">
        <f t="shared" si="0"/>
        <v>0</v>
      </c>
      <c r="BB8" s="209" t="b">
        <f t="shared" si="0"/>
        <v>0</v>
      </c>
      <c r="BC8" s="209" t="b">
        <f t="shared" si="0"/>
        <v>0</v>
      </c>
      <c r="BD8" s="209" t="b">
        <f t="shared" si="0"/>
        <v>0</v>
      </c>
      <c r="BE8" s="209" t="b">
        <f t="shared" si="0"/>
        <v>0</v>
      </c>
      <c r="BF8" s="209" t="b">
        <f t="shared" si="0"/>
        <v>0</v>
      </c>
      <c r="BG8" s="209" t="b">
        <f t="shared" si="0"/>
        <v>0</v>
      </c>
      <c r="BH8" s="209" t="b">
        <f t="shared" si="0"/>
        <v>0</v>
      </c>
      <c r="BI8" s="209" t="b">
        <f t="shared" si="0"/>
        <v>0</v>
      </c>
      <c r="BJ8" s="209" t="b">
        <f t="shared" si="1"/>
        <v>0</v>
      </c>
      <c r="BK8" s="209" t="b">
        <f t="shared" si="1"/>
        <v>0</v>
      </c>
      <c r="BM8" s="209"/>
      <c r="BN8" s="209"/>
      <c r="BO8" s="209"/>
      <c r="BP8" s="209"/>
      <c r="BQ8" s="209"/>
      <c r="BR8" s="209"/>
      <c r="BS8" s="209"/>
      <c r="BT8" s="209"/>
      <c r="BU8" s="209"/>
      <c r="BV8" s="200"/>
      <c r="BW8" s="200"/>
      <c r="BX8" s="209"/>
      <c r="BY8" s="200"/>
      <c r="BZ8" s="209"/>
      <c r="CA8" s="302"/>
      <c r="CB8" s="302"/>
      <c r="CC8" s="209"/>
    </row>
    <row r="9" spans="1:81">
      <c r="A9" s="211">
        <v>7</v>
      </c>
      <c r="B9" s="211" t="s">
        <v>400</v>
      </c>
      <c r="C9" s="211" t="s">
        <v>402</v>
      </c>
      <c r="D9" s="211" t="s">
        <v>30</v>
      </c>
      <c r="E9" s="211" t="s">
        <v>161</v>
      </c>
      <c r="F9" s="211" t="s">
        <v>161</v>
      </c>
      <c r="G9" s="211" t="s">
        <v>161</v>
      </c>
      <c r="H9" s="211" t="s">
        <v>284</v>
      </c>
      <c r="I9" s="211" t="s">
        <v>161</v>
      </c>
      <c r="J9" s="213" t="s">
        <v>455</v>
      </c>
      <c r="K9" s="213" t="s">
        <v>30</v>
      </c>
      <c r="L9" s="211">
        <v>7</v>
      </c>
      <c r="M9" s="213" t="s">
        <v>30</v>
      </c>
      <c r="N9" s="211">
        <v>7</v>
      </c>
      <c r="O9" s="211" t="s">
        <v>403</v>
      </c>
      <c r="P9" s="211" t="s">
        <v>403</v>
      </c>
      <c r="Q9" s="211">
        <v>3</v>
      </c>
      <c r="R9" s="211">
        <v>0</v>
      </c>
      <c r="S9" s="205" t="s">
        <v>1077</v>
      </c>
      <c r="T9" s="205" t="s">
        <v>43</v>
      </c>
      <c r="U9" s="211">
        <v>7</v>
      </c>
      <c r="V9" s="211" t="s">
        <v>1019</v>
      </c>
      <c r="W9" s="211" t="s">
        <v>1952</v>
      </c>
      <c r="X9" s="211" t="s">
        <v>403</v>
      </c>
      <c r="Y9" s="211" t="s">
        <v>75</v>
      </c>
      <c r="Z9" s="211" t="s">
        <v>75</v>
      </c>
      <c r="AA9" s="211" t="s">
        <v>75</v>
      </c>
      <c r="AB9" s="211" t="s">
        <v>404</v>
      </c>
      <c r="AC9" s="211" t="s">
        <v>75</v>
      </c>
      <c r="AD9" s="213" t="s">
        <v>455</v>
      </c>
      <c r="AE9" s="213" t="s">
        <v>403</v>
      </c>
      <c r="AF9" s="211">
        <v>13</v>
      </c>
      <c r="AG9" s="213" t="s">
        <v>326</v>
      </c>
      <c r="AH9" s="211">
        <v>7</v>
      </c>
      <c r="AI9" s="211" t="s">
        <v>326</v>
      </c>
      <c r="AJ9" s="211" t="s">
        <v>326</v>
      </c>
      <c r="AK9" s="211">
        <v>2</v>
      </c>
      <c r="AL9" s="211">
        <v>0</v>
      </c>
      <c r="AN9" s="206" t="s">
        <v>208</v>
      </c>
      <c r="AO9" s="207" t="s">
        <v>847</v>
      </c>
      <c r="AP9" s="207" t="s">
        <v>206</v>
      </c>
      <c r="AQ9" s="207" t="str">
        <f t="shared" si="2"/>
        <v>7 , 'ASI' , '全銀協（個人）' , 'Y' , NULL , 'NULL' , NULL , 'E' , 'NULL' , to_timestamp('2018/01/01 00:00:00' , 'yyyy/MM/dd hh24:mi:ss') , 'Y' , 13 , 'N' , 7 , 'N' , 'N' , '2' , '0'</v>
      </c>
      <c r="AR9" s="208" t="s">
        <v>207</v>
      </c>
      <c r="AT9" s="209" t="b">
        <f t="shared" si="0"/>
        <v>0</v>
      </c>
      <c r="AU9" s="209" t="b">
        <f t="shared" si="0"/>
        <v>0</v>
      </c>
      <c r="AV9" s="209" t="b">
        <f t="shared" si="0"/>
        <v>0</v>
      </c>
      <c r="AW9" s="209" t="b">
        <f t="shared" si="0"/>
        <v>0</v>
      </c>
      <c r="AX9" s="209" t="b">
        <f t="shared" si="0"/>
        <v>0</v>
      </c>
      <c r="AY9" s="209" t="b">
        <f t="shared" si="0"/>
        <v>0</v>
      </c>
      <c r="AZ9" s="209" t="b">
        <f t="shared" si="0"/>
        <v>0</v>
      </c>
      <c r="BA9" s="209" t="b">
        <f t="shared" si="0"/>
        <v>0</v>
      </c>
      <c r="BB9" s="209" t="b">
        <f t="shared" si="0"/>
        <v>0</v>
      </c>
      <c r="BC9" s="209" t="b">
        <f t="shared" si="0"/>
        <v>0</v>
      </c>
      <c r="BD9" s="209" t="b">
        <f t="shared" si="0"/>
        <v>0</v>
      </c>
      <c r="BE9" s="209" t="b">
        <f t="shared" si="0"/>
        <v>0</v>
      </c>
      <c r="BF9" s="209" t="b">
        <f t="shared" si="0"/>
        <v>0</v>
      </c>
      <c r="BG9" s="209" t="b">
        <f t="shared" si="0"/>
        <v>0</v>
      </c>
      <c r="BH9" s="209" t="b">
        <f t="shared" si="0"/>
        <v>0</v>
      </c>
      <c r="BI9" s="209" t="b">
        <f t="shared" si="0"/>
        <v>0</v>
      </c>
      <c r="BJ9" s="209" t="b">
        <f t="shared" si="1"/>
        <v>0</v>
      </c>
      <c r="BK9" s="209" t="b">
        <f t="shared" si="1"/>
        <v>0</v>
      </c>
      <c r="BM9" s="209"/>
      <c r="BN9" s="209"/>
      <c r="BO9" s="209"/>
      <c r="BP9" s="209"/>
      <c r="BQ9" s="209"/>
      <c r="BR9" s="209"/>
      <c r="BS9" s="209"/>
      <c r="BT9" s="209"/>
      <c r="BU9" s="209"/>
      <c r="BV9" s="200"/>
      <c r="BW9" s="200"/>
      <c r="BX9" s="209"/>
      <c r="BY9" s="200"/>
      <c r="BZ9" s="209"/>
      <c r="CA9" s="302"/>
      <c r="CB9" s="302"/>
      <c r="CC9" s="209"/>
    </row>
    <row r="10" spans="1:81">
      <c r="A10" s="211">
        <v>8</v>
      </c>
      <c r="B10" s="211" t="s">
        <v>489</v>
      </c>
      <c r="C10" s="211" t="s">
        <v>490</v>
      </c>
      <c r="D10" s="211" t="s">
        <v>30</v>
      </c>
      <c r="E10" s="211" t="s">
        <v>161</v>
      </c>
      <c r="F10" s="211" t="s">
        <v>161</v>
      </c>
      <c r="G10" s="211" t="s">
        <v>161</v>
      </c>
      <c r="H10" s="211" t="s">
        <v>284</v>
      </c>
      <c r="I10" s="211" t="s">
        <v>161</v>
      </c>
      <c r="J10" s="213" t="s">
        <v>455</v>
      </c>
      <c r="K10" s="213" t="s">
        <v>30</v>
      </c>
      <c r="L10" s="211">
        <v>8</v>
      </c>
      <c r="M10" s="213" t="s">
        <v>30</v>
      </c>
      <c r="N10" s="211">
        <v>8</v>
      </c>
      <c r="O10" s="211" t="s">
        <v>326</v>
      </c>
      <c r="P10" s="211" t="s">
        <v>326</v>
      </c>
      <c r="Q10" s="211">
        <v>3</v>
      </c>
      <c r="R10" s="211">
        <v>0</v>
      </c>
      <c r="S10" s="205" t="s">
        <v>1077</v>
      </c>
      <c r="T10" s="205" t="s">
        <v>43</v>
      </c>
      <c r="U10" s="211">
        <v>8</v>
      </c>
      <c r="V10" s="211" t="s">
        <v>1020</v>
      </c>
      <c r="W10" s="211" t="s">
        <v>1953</v>
      </c>
      <c r="X10" s="211" t="s">
        <v>403</v>
      </c>
      <c r="Y10" s="211" t="s">
        <v>75</v>
      </c>
      <c r="Z10" s="211" t="s">
        <v>75</v>
      </c>
      <c r="AA10" s="211" t="s">
        <v>75</v>
      </c>
      <c r="AB10" s="211" t="s">
        <v>404</v>
      </c>
      <c r="AC10" s="211" t="s">
        <v>75</v>
      </c>
      <c r="AD10" s="213" t="s">
        <v>455</v>
      </c>
      <c r="AE10" s="213" t="s">
        <v>326</v>
      </c>
      <c r="AF10" s="211">
        <v>14</v>
      </c>
      <c r="AG10" s="213" t="s">
        <v>403</v>
      </c>
      <c r="AH10" s="211">
        <v>8</v>
      </c>
      <c r="AI10" s="211" t="s">
        <v>326</v>
      </c>
      <c r="AJ10" s="211" t="s">
        <v>326</v>
      </c>
      <c r="AK10" s="211">
        <v>2</v>
      </c>
      <c r="AL10" s="211">
        <v>0</v>
      </c>
      <c r="AN10" s="206" t="s">
        <v>208</v>
      </c>
      <c r="AO10" s="207" t="s">
        <v>847</v>
      </c>
      <c r="AP10" s="207" t="s">
        <v>206</v>
      </c>
      <c r="AQ10" s="207" t="str">
        <f t="shared" si="2"/>
        <v>8 , 'ASC' , '全銀協（法人）' , 'Y' , NULL , 'NULL' , NULL , 'E' , 'NULL' , to_timestamp('2018/01/01 00:00:00' , 'yyyy/MM/dd hh24:mi:ss') , 'N' , 14 , 'Y' , 8 , 'N' , 'N' , '2' , '0'</v>
      </c>
      <c r="AR10" s="208" t="s">
        <v>207</v>
      </c>
      <c r="AT10" s="209" t="b">
        <f t="shared" si="0"/>
        <v>0</v>
      </c>
      <c r="AU10" s="209" t="b">
        <f t="shared" si="0"/>
        <v>0</v>
      </c>
      <c r="AV10" s="209" t="b">
        <f t="shared" si="0"/>
        <v>0</v>
      </c>
      <c r="AW10" s="209" t="b">
        <f t="shared" si="0"/>
        <v>0</v>
      </c>
      <c r="AX10" s="209" t="b">
        <f t="shared" si="0"/>
        <v>0</v>
      </c>
      <c r="AY10" s="209" t="b">
        <f t="shared" si="0"/>
        <v>0</v>
      </c>
      <c r="AZ10" s="209" t="b">
        <f t="shared" si="0"/>
        <v>0</v>
      </c>
      <c r="BA10" s="209" t="b">
        <f t="shared" si="0"/>
        <v>0</v>
      </c>
      <c r="BB10" s="209" t="b">
        <f t="shared" si="0"/>
        <v>0</v>
      </c>
      <c r="BC10" s="209" t="b">
        <f t="shared" si="0"/>
        <v>0</v>
      </c>
      <c r="BD10" s="209" t="b">
        <f t="shared" si="0"/>
        <v>0</v>
      </c>
      <c r="BE10" s="209" t="b">
        <f t="shared" si="0"/>
        <v>0</v>
      </c>
      <c r="BF10" s="209" t="b">
        <f t="shared" si="0"/>
        <v>0</v>
      </c>
      <c r="BG10" s="209" t="b">
        <f t="shared" si="0"/>
        <v>0</v>
      </c>
      <c r="BH10" s="209" t="b">
        <f t="shared" si="0"/>
        <v>0</v>
      </c>
      <c r="BI10" s="209" t="b">
        <f t="shared" si="0"/>
        <v>0</v>
      </c>
      <c r="BJ10" s="209" t="b">
        <f t="shared" si="1"/>
        <v>0</v>
      </c>
      <c r="BK10" s="209" t="b">
        <f t="shared" si="1"/>
        <v>0</v>
      </c>
      <c r="BM10" s="209"/>
      <c r="BN10" s="209"/>
      <c r="BO10" s="209"/>
      <c r="BP10" s="209"/>
      <c r="BQ10" s="209"/>
      <c r="BR10" s="209"/>
      <c r="BS10" s="209"/>
      <c r="BT10" s="209"/>
      <c r="BU10" s="209"/>
      <c r="BV10" s="200"/>
      <c r="BW10" s="200"/>
      <c r="BX10" s="209"/>
      <c r="BY10" s="200"/>
      <c r="BZ10" s="209"/>
      <c r="CA10" s="302"/>
      <c r="CB10" s="302"/>
      <c r="CC10" s="209"/>
    </row>
    <row r="11" spans="1:81">
      <c r="A11" s="211">
        <v>9</v>
      </c>
      <c r="B11" s="211" t="s">
        <v>315</v>
      </c>
      <c r="C11" s="211" t="s">
        <v>312</v>
      </c>
      <c r="D11" s="211" t="s">
        <v>30</v>
      </c>
      <c r="E11" s="211" t="s">
        <v>161</v>
      </c>
      <c r="F11" s="211" t="s">
        <v>161</v>
      </c>
      <c r="G11" s="211" t="s">
        <v>161</v>
      </c>
      <c r="H11" s="211" t="s">
        <v>284</v>
      </c>
      <c r="I11" s="211" t="s">
        <v>161</v>
      </c>
      <c r="J11" s="213" t="s">
        <v>455</v>
      </c>
      <c r="K11" s="213" t="s">
        <v>30</v>
      </c>
      <c r="L11" s="211">
        <v>9</v>
      </c>
      <c r="M11" s="213" t="s">
        <v>24</v>
      </c>
      <c r="N11" s="211">
        <v>9</v>
      </c>
      <c r="O11" s="211" t="s">
        <v>326</v>
      </c>
      <c r="P11" s="211" t="s">
        <v>326</v>
      </c>
      <c r="Q11" s="211">
        <v>3</v>
      </c>
      <c r="R11" s="211">
        <v>0</v>
      </c>
      <c r="S11" s="205" t="s">
        <v>1077</v>
      </c>
      <c r="T11" s="205" t="s">
        <v>43</v>
      </c>
      <c r="U11" s="211">
        <v>9</v>
      </c>
      <c r="V11" s="211" t="s">
        <v>1954</v>
      </c>
      <c r="W11" s="211" t="s">
        <v>1955</v>
      </c>
      <c r="X11" s="211" t="s">
        <v>403</v>
      </c>
      <c r="Y11" s="211" t="s">
        <v>75</v>
      </c>
      <c r="Z11" s="211" t="s">
        <v>75</v>
      </c>
      <c r="AA11" s="211" t="s">
        <v>75</v>
      </c>
      <c r="AB11" s="211" t="s">
        <v>404</v>
      </c>
      <c r="AC11" s="211" t="s">
        <v>75</v>
      </c>
      <c r="AD11" s="213" t="s">
        <v>455</v>
      </c>
      <c r="AE11" s="213" t="s">
        <v>403</v>
      </c>
      <c r="AF11" s="211">
        <v>15</v>
      </c>
      <c r="AG11" s="213" t="s">
        <v>403</v>
      </c>
      <c r="AH11" s="211">
        <v>9</v>
      </c>
      <c r="AI11" s="211" t="s">
        <v>326</v>
      </c>
      <c r="AJ11" s="211" t="s">
        <v>326</v>
      </c>
      <c r="AK11" s="211">
        <v>2</v>
      </c>
      <c r="AL11" s="211">
        <v>0</v>
      </c>
      <c r="AN11" s="206" t="s">
        <v>208</v>
      </c>
      <c r="AO11" s="207" t="s">
        <v>847</v>
      </c>
      <c r="AP11" s="207" t="s">
        <v>206</v>
      </c>
      <c r="AQ11" s="207" t="str">
        <f t="shared" si="2"/>
        <v>9 , 'DJ_SEISAI' , 'DJ OFAC/企業リスト' , 'Y' , NULL , 'NULL' , NULL , 'E' , 'NULL' , to_timestamp('2018/01/01 00:00:00' , 'yyyy/MM/dd hh24:mi:ss') , 'Y' , 15 , 'Y' , 9 , 'N' , 'N' , '2' , '0'</v>
      </c>
      <c r="AR11" s="208" t="s">
        <v>207</v>
      </c>
      <c r="AT11" s="209" t="b">
        <f t="shared" si="0"/>
        <v>0</v>
      </c>
      <c r="AU11" s="209" t="b">
        <f t="shared" si="0"/>
        <v>0</v>
      </c>
      <c r="AV11" s="209" t="b">
        <f t="shared" si="0"/>
        <v>0</v>
      </c>
      <c r="AW11" s="209" t="b">
        <f t="shared" si="0"/>
        <v>0</v>
      </c>
      <c r="AX11" s="209" t="b">
        <f t="shared" si="0"/>
        <v>0</v>
      </c>
      <c r="AY11" s="209" t="b">
        <f t="shared" si="0"/>
        <v>0</v>
      </c>
      <c r="AZ11" s="209" t="b">
        <f t="shared" si="0"/>
        <v>0</v>
      </c>
      <c r="BA11" s="209" t="b">
        <f t="shared" si="0"/>
        <v>0</v>
      </c>
      <c r="BB11" s="209" t="b">
        <f t="shared" si="0"/>
        <v>0</v>
      </c>
      <c r="BC11" s="209" t="b">
        <f t="shared" si="0"/>
        <v>0</v>
      </c>
      <c r="BD11" s="209" t="b">
        <f t="shared" si="0"/>
        <v>0</v>
      </c>
      <c r="BE11" s="209" t="b">
        <f t="shared" si="0"/>
        <v>0</v>
      </c>
      <c r="BF11" s="209" t="b">
        <f t="shared" si="0"/>
        <v>0</v>
      </c>
      <c r="BG11" s="209" t="b">
        <f t="shared" si="0"/>
        <v>0</v>
      </c>
      <c r="BH11" s="209" t="b">
        <f t="shared" si="0"/>
        <v>0</v>
      </c>
      <c r="BI11" s="209" t="b">
        <f t="shared" si="0"/>
        <v>0</v>
      </c>
      <c r="BJ11" s="209" t="b">
        <f t="shared" si="1"/>
        <v>0</v>
      </c>
      <c r="BK11" s="209" t="b">
        <f t="shared" si="1"/>
        <v>0</v>
      </c>
      <c r="BM11" s="209"/>
      <c r="BN11" s="209"/>
      <c r="BO11" s="209"/>
      <c r="BP11" s="209"/>
      <c r="BQ11" s="209"/>
      <c r="BR11" s="209"/>
      <c r="BS11" s="209"/>
      <c r="BT11" s="209"/>
      <c r="BU11" s="209"/>
      <c r="BV11" s="200"/>
      <c r="BW11" s="200"/>
      <c r="BX11" s="209"/>
      <c r="BY11" s="200"/>
      <c r="BZ11" s="209"/>
      <c r="CA11" s="302"/>
      <c r="CB11" s="302"/>
      <c r="CC11" s="209"/>
    </row>
    <row r="12" spans="1:81">
      <c r="A12" s="211">
        <v>10</v>
      </c>
      <c r="B12" s="211" t="s">
        <v>313</v>
      </c>
      <c r="C12" s="211" t="s">
        <v>302</v>
      </c>
      <c r="D12" s="211" t="s">
        <v>30</v>
      </c>
      <c r="E12" s="211" t="s">
        <v>161</v>
      </c>
      <c r="F12" s="211" t="s">
        <v>161</v>
      </c>
      <c r="G12" s="211" t="s">
        <v>161</v>
      </c>
      <c r="H12" s="211" t="s">
        <v>284</v>
      </c>
      <c r="I12" s="211" t="s">
        <v>161</v>
      </c>
      <c r="J12" s="213" t="s">
        <v>455</v>
      </c>
      <c r="K12" s="213" t="s">
        <v>24</v>
      </c>
      <c r="L12" s="211">
        <v>10</v>
      </c>
      <c r="M12" s="213" t="s">
        <v>30</v>
      </c>
      <c r="N12" s="211">
        <v>10</v>
      </c>
      <c r="O12" s="211" t="s">
        <v>326</v>
      </c>
      <c r="P12" s="211" t="s">
        <v>326</v>
      </c>
      <c r="Q12" s="211">
        <v>3</v>
      </c>
      <c r="R12" s="211">
        <v>0</v>
      </c>
      <c r="S12" s="205" t="s">
        <v>1077</v>
      </c>
      <c r="T12" s="205" t="s">
        <v>43</v>
      </c>
      <c r="U12" s="211">
        <v>10</v>
      </c>
      <c r="V12" s="211" t="s">
        <v>1956</v>
      </c>
      <c r="W12" s="211" t="s">
        <v>1957</v>
      </c>
      <c r="X12" s="211" t="s">
        <v>403</v>
      </c>
      <c r="Y12" s="211" t="s">
        <v>75</v>
      </c>
      <c r="Z12" s="211" t="s">
        <v>75</v>
      </c>
      <c r="AA12" s="211" t="s">
        <v>75</v>
      </c>
      <c r="AB12" s="211" t="s">
        <v>404</v>
      </c>
      <c r="AC12" s="211" t="s">
        <v>75</v>
      </c>
      <c r="AD12" s="213" t="s">
        <v>455</v>
      </c>
      <c r="AE12" s="213" t="s">
        <v>403</v>
      </c>
      <c r="AF12" s="211">
        <v>16</v>
      </c>
      <c r="AG12" s="213" t="s">
        <v>403</v>
      </c>
      <c r="AH12" s="211">
        <v>10</v>
      </c>
      <c r="AI12" s="211" t="s">
        <v>326</v>
      </c>
      <c r="AJ12" s="211" t="s">
        <v>326</v>
      </c>
      <c r="AK12" s="211">
        <v>2</v>
      </c>
      <c r="AL12" s="211">
        <v>0</v>
      </c>
      <c r="AN12" s="206" t="s">
        <v>208</v>
      </c>
      <c r="AO12" s="207" t="s">
        <v>847</v>
      </c>
      <c r="AP12" s="207" t="s">
        <v>206</v>
      </c>
      <c r="AQ12" s="207" t="str">
        <f t="shared" si="2"/>
        <v>10 , 'DJ_SHIPS' , 'DJ 船舶リスト' , 'Y' , NULL , 'NULL' , NULL , 'E' , 'NULL' , to_timestamp('2018/01/01 00:00:00' , 'yyyy/MM/dd hh24:mi:ss') , 'Y' , 16 , 'Y' , 10 , 'N' , 'N' , '2' , '0'</v>
      </c>
      <c r="AR12" s="208" t="s">
        <v>207</v>
      </c>
      <c r="AT12" s="209" t="b">
        <f t="shared" si="0"/>
        <v>0</v>
      </c>
      <c r="AU12" s="209" t="b">
        <f t="shared" si="0"/>
        <v>0</v>
      </c>
      <c r="AV12" s="209" t="b">
        <f t="shared" si="0"/>
        <v>0</v>
      </c>
      <c r="AW12" s="209" t="b">
        <f t="shared" si="0"/>
        <v>0</v>
      </c>
      <c r="AX12" s="209" t="b">
        <f t="shared" si="0"/>
        <v>0</v>
      </c>
      <c r="AY12" s="209" t="b">
        <f t="shared" si="0"/>
        <v>0</v>
      </c>
      <c r="AZ12" s="209" t="b">
        <f t="shared" si="0"/>
        <v>0</v>
      </c>
      <c r="BA12" s="209" t="b">
        <f t="shared" si="0"/>
        <v>0</v>
      </c>
      <c r="BB12" s="209" t="b">
        <f t="shared" si="0"/>
        <v>0</v>
      </c>
      <c r="BC12" s="209" t="b">
        <f t="shared" si="0"/>
        <v>0</v>
      </c>
      <c r="BD12" s="209" t="b">
        <f t="shared" si="0"/>
        <v>0</v>
      </c>
      <c r="BE12" s="209" t="b">
        <f t="shared" si="0"/>
        <v>0</v>
      </c>
      <c r="BF12" s="209" t="b">
        <f t="shared" si="0"/>
        <v>0</v>
      </c>
      <c r="BG12" s="209" t="b">
        <f t="shared" si="0"/>
        <v>0</v>
      </c>
      <c r="BH12" s="209" t="b">
        <f t="shared" si="0"/>
        <v>0</v>
      </c>
      <c r="BI12" s="209" t="b">
        <f t="shared" si="0"/>
        <v>0</v>
      </c>
      <c r="BJ12" s="209" t="b">
        <f t="shared" si="1"/>
        <v>0</v>
      </c>
      <c r="BK12" s="209" t="b">
        <f t="shared" si="1"/>
        <v>0</v>
      </c>
      <c r="BM12" s="209"/>
      <c r="BN12" s="209"/>
      <c r="BO12" s="209"/>
      <c r="BP12" s="209"/>
      <c r="BQ12" s="209"/>
      <c r="BR12" s="209"/>
      <c r="BS12" s="209"/>
      <c r="BT12" s="209"/>
      <c r="BU12" s="209"/>
      <c r="BV12" s="200"/>
      <c r="BW12" s="200"/>
      <c r="BX12" s="209"/>
      <c r="BY12" s="200"/>
      <c r="BZ12" s="209"/>
      <c r="CA12" s="302"/>
      <c r="CB12" s="302"/>
      <c r="CC12" s="209"/>
    </row>
    <row r="13" spans="1:81">
      <c r="A13" s="211">
        <v>11</v>
      </c>
      <c r="B13" s="211" t="s">
        <v>316</v>
      </c>
      <c r="C13" s="211" t="s">
        <v>317</v>
      </c>
      <c r="D13" s="211" t="s">
        <v>30</v>
      </c>
      <c r="E13" s="211" t="s">
        <v>161</v>
      </c>
      <c r="F13" s="211" t="s">
        <v>161</v>
      </c>
      <c r="G13" s="211" t="s">
        <v>161</v>
      </c>
      <c r="H13" s="211" t="s">
        <v>284</v>
      </c>
      <c r="I13" s="211" t="s">
        <v>161</v>
      </c>
      <c r="J13" s="213" t="s">
        <v>455</v>
      </c>
      <c r="K13" s="213" t="s">
        <v>30</v>
      </c>
      <c r="L13" s="211">
        <v>11</v>
      </c>
      <c r="M13" s="213" t="s">
        <v>24</v>
      </c>
      <c r="N13" s="211">
        <v>11</v>
      </c>
      <c r="O13" s="211" t="s">
        <v>326</v>
      </c>
      <c r="P13" s="211" t="s">
        <v>326</v>
      </c>
      <c r="Q13" s="211">
        <v>3</v>
      </c>
      <c r="R13" s="211">
        <v>0</v>
      </c>
      <c r="S13" s="205" t="s">
        <v>1077</v>
      </c>
      <c r="T13" s="205" t="s">
        <v>43</v>
      </c>
      <c r="U13" s="211">
        <v>11</v>
      </c>
      <c r="V13" s="211" t="s">
        <v>1958</v>
      </c>
      <c r="W13" s="211" t="s">
        <v>1959</v>
      </c>
      <c r="X13" s="211" t="s">
        <v>403</v>
      </c>
      <c r="Y13" s="211" t="s">
        <v>75</v>
      </c>
      <c r="Z13" s="211" t="s">
        <v>75</v>
      </c>
      <c r="AA13" s="211" t="s">
        <v>75</v>
      </c>
      <c r="AB13" s="211" t="s">
        <v>404</v>
      </c>
      <c r="AC13" s="211" t="s">
        <v>75</v>
      </c>
      <c r="AD13" s="213" t="s">
        <v>455</v>
      </c>
      <c r="AE13" s="213" t="s">
        <v>403</v>
      </c>
      <c r="AF13" s="211">
        <v>17</v>
      </c>
      <c r="AG13" s="213" t="s">
        <v>403</v>
      </c>
      <c r="AH13" s="211">
        <v>11</v>
      </c>
      <c r="AI13" s="211" t="s">
        <v>326</v>
      </c>
      <c r="AJ13" s="211" t="s">
        <v>326</v>
      </c>
      <c r="AK13" s="211">
        <v>2</v>
      </c>
      <c r="AL13" s="211">
        <v>0</v>
      </c>
      <c r="AN13" s="206" t="s">
        <v>208</v>
      </c>
      <c r="AO13" s="207" t="s">
        <v>847</v>
      </c>
      <c r="AP13" s="207" t="s">
        <v>206</v>
      </c>
      <c r="AQ13" s="207" t="str">
        <f t="shared" si="2"/>
        <v>11 , 'DJ_GAIKOKU_PEPS' , 'DJ 外国ＰＥＰｓ' , 'Y' , NULL , 'NULL' , NULL , 'E' , 'NULL' , to_timestamp('2018/01/01 00:00:00' , 'yyyy/MM/dd hh24:mi:ss') , 'Y' , 17 , 'Y' , 11 , 'N' , 'N' , '2' , '0'</v>
      </c>
      <c r="AR13" s="208" t="s">
        <v>207</v>
      </c>
      <c r="AT13" s="209" t="b">
        <f t="shared" si="0"/>
        <v>0</v>
      </c>
      <c r="AU13" s="209" t="b">
        <f t="shared" si="0"/>
        <v>0</v>
      </c>
      <c r="AV13" s="209" t="b">
        <f t="shared" si="0"/>
        <v>0</v>
      </c>
      <c r="AW13" s="209" t="b">
        <f t="shared" si="0"/>
        <v>0</v>
      </c>
      <c r="AX13" s="209" t="b">
        <f t="shared" si="0"/>
        <v>0</v>
      </c>
      <c r="AY13" s="209" t="b">
        <f t="shared" si="0"/>
        <v>0</v>
      </c>
      <c r="AZ13" s="209" t="b">
        <f t="shared" si="0"/>
        <v>0</v>
      </c>
      <c r="BA13" s="209" t="b">
        <f t="shared" si="0"/>
        <v>0</v>
      </c>
      <c r="BB13" s="209" t="b">
        <f t="shared" si="0"/>
        <v>0</v>
      </c>
      <c r="BC13" s="209" t="b">
        <f t="shared" si="0"/>
        <v>0</v>
      </c>
      <c r="BD13" s="209" t="b">
        <f t="shared" si="0"/>
        <v>0</v>
      </c>
      <c r="BE13" s="209" t="b">
        <f t="shared" si="0"/>
        <v>0</v>
      </c>
      <c r="BF13" s="209" t="b">
        <f t="shared" si="0"/>
        <v>0</v>
      </c>
      <c r="BG13" s="209" t="b">
        <f t="shared" si="0"/>
        <v>0</v>
      </c>
      <c r="BH13" s="209" t="b">
        <f t="shared" si="0"/>
        <v>0</v>
      </c>
      <c r="BI13" s="209" t="b">
        <f t="shared" si="0"/>
        <v>0</v>
      </c>
      <c r="BJ13" s="209" t="b">
        <f t="shared" si="1"/>
        <v>0</v>
      </c>
      <c r="BK13" s="209" t="b">
        <f t="shared" si="1"/>
        <v>0</v>
      </c>
      <c r="BM13" s="209"/>
      <c r="BN13" s="209"/>
      <c r="BO13" s="209"/>
      <c r="BP13" s="209"/>
      <c r="BQ13" s="209"/>
      <c r="BR13" s="209"/>
      <c r="BS13" s="209"/>
      <c r="BT13" s="209"/>
      <c r="BU13" s="209"/>
      <c r="BV13" s="200"/>
      <c r="BW13" s="200"/>
      <c r="BX13" s="209"/>
      <c r="BY13" s="200"/>
      <c r="BZ13" s="209"/>
      <c r="CA13" s="302"/>
      <c r="CB13" s="302"/>
      <c r="CC13" s="209"/>
    </row>
    <row r="14" spans="1:81">
      <c r="A14" s="211">
        <v>12</v>
      </c>
      <c r="B14" s="211" t="s">
        <v>285</v>
      </c>
      <c r="C14" s="211" t="s">
        <v>286</v>
      </c>
      <c r="D14" s="211" t="s">
        <v>30</v>
      </c>
      <c r="E14" s="211" t="s">
        <v>161</v>
      </c>
      <c r="F14" s="211" t="s">
        <v>161</v>
      </c>
      <c r="G14" s="211" t="s">
        <v>161</v>
      </c>
      <c r="H14" s="211" t="s">
        <v>284</v>
      </c>
      <c r="I14" s="211" t="s">
        <v>161</v>
      </c>
      <c r="J14" s="213" t="s">
        <v>455</v>
      </c>
      <c r="K14" s="213" t="s">
        <v>30</v>
      </c>
      <c r="L14" s="211">
        <v>12</v>
      </c>
      <c r="M14" s="213" t="s">
        <v>24</v>
      </c>
      <c r="N14" s="211">
        <v>12</v>
      </c>
      <c r="O14" s="211" t="s">
        <v>326</v>
      </c>
      <c r="P14" s="211" t="s">
        <v>326</v>
      </c>
      <c r="Q14" s="211">
        <v>3</v>
      </c>
      <c r="R14" s="211">
        <v>0</v>
      </c>
      <c r="S14" s="205" t="s">
        <v>1077</v>
      </c>
      <c r="T14" s="205" t="s">
        <v>43</v>
      </c>
      <c r="U14" s="211">
        <v>12</v>
      </c>
      <c r="V14" s="211" t="s">
        <v>1960</v>
      </c>
      <c r="W14" s="211" t="s">
        <v>1961</v>
      </c>
      <c r="X14" s="211" t="s">
        <v>403</v>
      </c>
      <c r="Y14" s="211" t="s">
        <v>75</v>
      </c>
      <c r="Z14" s="211" t="s">
        <v>75</v>
      </c>
      <c r="AA14" s="211" t="s">
        <v>75</v>
      </c>
      <c r="AB14" s="211" t="s">
        <v>404</v>
      </c>
      <c r="AC14" s="211" t="s">
        <v>75</v>
      </c>
      <c r="AD14" s="213" t="s">
        <v>455</v>
      </c>
      <c r="AE14" s="213" t="s">
        <v>403</v>
      </c>
      <c r="AF14" s="211">
        <v>18</v>
      </c>
      <c r="AG14" s="213" t="s">
        <v>403</v>
      </c>
      <c r="AH14" s="211">
        <v>12</v>
      </c>
      <c r="AI14" s="211" t="s">
        <v>326</v>
      </c>
      <c r="AJ14" s="211" t="s">
        <v>326</v>
      </c>
      <c r="AK14" s="211">
        <v>2</v>
      </c>
      <c r="AL14" s="211">
        <v>0</v>
      </c>
      <c r="AN14" s="206" t="s">
        <v>208</v>
      </c>
      <c r="AO14" s="207" t="s">
        <v>847</v>
      </c>
      <c r="AP14" s="207" t="s">
        <v>206</v>
      </c>
      <c r="AQ14" s="207" t="str">
        <f t="shared" si="2"/>
        <v>12 , 'DJ_KOKUNAI_PEPS' , 'DJ 国内ＰＥＰｓ' , 'Y' , NULL , 'NULL' , NULL , 'E' , 'NULL' , to_timestamp('2018/01/01 00:00:00' , 'yyyy/MM/dd hh24:mi:ss') , 'Y' , 18 , 'Y' , 12 , 'N' , 'N' , '2' , '0'</v>
      </c>
      <c r="AR14" s="208" t="s">
        <v>207</v>
      </c>
      <c r="AT14" s="209" t="b">
        <f t="shared" si="0"/>
        <v>0</v>
      </c>
      <c r="AU14" s="209" t="b">
        <f t="shared" si="0"/>
        <v>0</v>
      </c>
      <c r="AV14" s="209" t="b">
        <f t="shared" si="0"/>
        <v>0</v>
      </c>
      <c r="AW14" s="209" t="b">
        <f t="shared" si="0"/>
        <v>0</v>
      </c>
      <c r="AX14" s="209" t="b">
        <f t="shared" si="0"/>
        <v>0</v>
      </c>
      <c r="AY14" s="209" t="b">
        <f t="shared" si="0"/>
        <v>0</v>
      </c>
      <c r="AZ14" s="209" t="b">
        <f t="shared" si="0"/>
        <v>0</v>
      </c>
      <c r="BA14" s="209" t="b">
        <f t="shared" si="0"/>
        <v>0</v>
      </c>
      <c r="BB14" s="209" t="b">
        <f t="shared" si="0"/>
        <v>0</v>
      </c>
      <c r="BC14" s="209" t="b">
        <f t="shared" si="0"/>
        <v>0</v>
      </c>
      <c r="BD14" s="209" t="b">
        <f t="shared" si="0"/>
        <v>0</v>
      </c>
      <c r="BE14" s="209" t="b">
        <f t="shared" si="0"/>
        <v>0</v>
      </c>
      <c r="BF14" s="209" t="b">
        <f t="shared" si="0"/>
        <v>0</v>
      </c>
      <c r="BG14" s="209" t="b">
        <f t="shared" si="0"/>
        <v>0</v>
      </c>
      <c r="BH14" s="209" t="b">
        <f t="shared" si="0"/>
        <v>0</v>
      </c>
      <c r="BI14" s="209" t="b">
        <f t="shared" si="0"/>
        <v>0</v>
      </c>
      <c r="BJ14" s="209" t="b">
        <f t="shared" si="1"/>
        <v>0</v>
      </c>
      <c r="BK14" s="209" t="b">
        <f t="shared" si="1"/>
        <v>0</v>
      </c>
      <c r="BM14" s="209"/>
      <c r="BN14" s="209"/>
      <c r="BO14" s="209"/>
      <c r="BP14" s="209"/>
      <c r="BQ14" s="209"/>
      <c r="BR14" s="209"/>
      <c r="BS14" s="209"/>
      <c r="BT14" s="209"/>
      <c r="BU14" s="209"/>
      <c r="BV14" s="200"/>
      <c r="BW14" s="200"/>
      <c r="BX14" s="209"/>
      <c r="BY14" s="200"/>
      <c r="BZ14" s="209"/>
      <c r="CA14" s="302"/>
      <c r="CB14" s="302"/>
      <c r="CC14" s="209"/>
    </row>
    <row r="15" spans="1:81">
      <c r="A15" s="211">
        <v>13</v>
      </c>
      <c r="B15" s="211" t="s">
        <v>287</v>
      </c>
      <c r="C15" s="211" t="s">
        <v>288</v>
      </c>
      <c r="D15" s="211" t="s">
        <v>30</v>
      </c>
      <c r="E15" s="211" t="s">
        <v>161</v>
      </c>
      <c r="F15" s="211" t="s">
        <v>161</v>
      </c>
      <c r="G15" s="211" t="s">
        <v>161</v>
      </c>
      <c r="H15" s="211" t="s">
        <v>284</v>
      </c>
      <c r="I15" s="211" t="s">
        <v>161</v>
      </c>
      <c r="J15" s="213" t="s">
        <v>455</v>
      </c>
      <c r="K15" s="213" t="s">
        <v>24</v>
      </c>
      <c r="L15" s="211">
        <v>13</v>
      </c>
      <c r="M15" s="213" t="s">
        <v>30</v>
      </c>
      <c r="N15" s="211">
        <v>13</v>
      </c>
      <c r="O15" s="211" t="s">
        <v>326</v>
      </c>
      <c r="P15" s="211" t="s">
        <v>326</v>
      </c>
      <c r="Q15" s="211">
        <v>3</v>
      </c>
      <c r="R15" s="211">
        <v>0</v>
      </c>
      <c r="S15" s="205" t="s">
        <v>1077</v>
      </c>
      <c r="T15" s="205" t="s">
        <v>43</v>
      </c>
      <c r="U15" s="211">
        <v>13</v>
      </c>
      <c r="V15" s="211" t="s">
        <v>1962</v>
      </c>
      <c r="W15" s="211" t="s">
        <v>1963</v>
      </c>
      <c r="X15" s="211" t="s">
        <v>403</v>
      </c>
      <c r="Y15" s="211" t="s">
        <v>75</v>
      </c>
      <c r="Z15" s="211" t="s">
        <v>75</v>
      </c>
      <c r="AA15" s="211" t="s">
        <v>75</v>
      </c>
      <c r="AB15" s="211" t="s">
        <v>404</v>
      </c>
      <c r="AC15" s="211" t="s">
        <v>75</v>
      </c>
      <c r="AD15" s="213" t="s">
        <v>455</v>
      </c>
      <c r="AE15" s="213" t="s">
        <v>403</v>
      </c>
      <c r="AF15" s="211">
        <v>19</v>
      </c>
      <c r="AG15" s="213" t="s">
        <v>403</v>
      </c>
      <c r="AH15" s="211">
        <v>13</v>
      </c>
      <c r="AI15" s="211" t="s">
        <v>326</v>
      </c>
      <c r="AJ15" s="211" t="s">
        <v>326</v>
      </c>
      <c r="AK15" s="211">
        <v>2</v>
      </c>
      <c r="AL15" s="211">
        <v>0</v>
      </c>
      <c r="AN15" s="206" t="s">
        <v>208</v>
      </c>
      <c r="AO15" s="207" t="s">
        <v>847</v>
      </c>
      <c r="AP15" s="207" t="s">
        <v>206</v>
      </c>
      <c r="AQ15" s="207" t="str">
        <f t="shared" si="2"/>
        <v>13 , 'ZENGIN_SEIHO' , '全銀協（生保）' , 'Y' , NULL , 'NULL' , NULL , 'E' , 'NULL' , to_timestamp('2018/01/01 00:00:00' , 'yyyy/MM/dd hh24:mi:ss') , 'Y' , 19 , 'Y' , 13 , 'N' , 'N' , '2' , '0'</v>
      </c>
      <c r="AR15" s="208" t="s">
        <v>207</v>
      </c>
      <c r="AT15" s="209" t="b">
        <f t="shared" si="0"/>
        <v>0</v>
      </c>
      <c r="AU15" s="209" t="b">
        <f t="shared" si="0"/>
        <v>0</v>
      </c>
      <c r="AV15" s="209" t="b">
        <f t="shared" si="0"/>
        <v>0</v>
      </c>
      <c r="AW15" s="209" t="b">
        <f t="shared" si="0"/>
        <v>0</v>
      </c>
      <c r="AX15" s="209" t="b">
        <f t="shared" si="0"/>
        <v>0</v>
      </c>
      <c r="AY15" s="209" t="b">
        <f t="shared" si="0"/>
        <v>0</v>
      </c>
      <c r="AZ15" s="209" t="b">
        <f t="shared" si="0"/>
        <v>0</v>
      </c>
      <c r="BA15" s="209" t="b">
        <f t="shared" si="0"/>
        <v>0</v>
      </c>
      <c r="BB15" s="209" t="b">
        <f t="shared" si="0"/>
        <v>0</v>
      </c>
      <c r="BC15" s="209" t="b">
        <f t="shared" si="0"/>
        <v>0</v>
      </c>
      <c r="BD15" s="209" t="b">
        <f t="shared" si="0"/>
        <v>0</v>
      </c>
      <c r="BE15" s="209" t="b">
        <f t="shared" si="0"/>
        <v>0</v>
      </c>
      <c r="BF15" s="209" t="b">
        <f t="shared" si="0"/>
        <v>0</v>
      </c>
      <c r="BG15" s="209" t="b">
        <f t="shared" si="0"/>
        <v>0</v>
      </c>
      <c r="BH15" s="209" t="b">
        <f t="shared" si="0"/>
        <v>0</v>
      </c>
      <c r="BI15" s="209" t="b">
        <f t="shared" si="0"/>
        <v>0</v>
      </c>
      <c r="BJ15" s="209" t="b">
        <f t="shared" si="1"/>
        <v>0</v>
      </c>
      <c r="BK15" s="209" t="b">
        <f t="shared" si="1"/>
        <v>0</v>
      </c>
      <c r="BM15" s="209"/>
      <c r="BN15" s="209"/>
      <c r="BO15" s="209"/>
      <c r="BP15" s="209"/>
      <c r="BQ15" s="209"/>
      <c r="BR15" s="209"/>
      <c r="BS15" s="209"/>
      <c r="BT15" s="209"/>
      <c r="BU15" s="209"/>
      <c r="BV15" s="200"/>
      <c r="BW15" s="200"/>
      <c r="BX15" s="209"/>
      <c r="BY15" s="200"/>
      <c r="BZ15" s="209"/>
      <c r="CA15" s="302"/>
      <c r="CB15" s="302"/>
      <c r="CC15" s="209"/>
    </row>
    <row r="16" spans="1:81">
      <c r="A16" s="211">
        <v>14</v>
      </c>
      <c r="B16" s="211" t="s">
        <v>905</v>
      </c>
      <c r="C16" s="211" t="s">
        <v>906</v>
      </c>
      <c r="D16" s="211" t="s">
        <v>30</v>
      </c>
      <c r="E16" s="211" t="s">
        <v>161</v>
      </c>
      <c r="F16" s="211" t="s">
        <v>161</v>
      </c>
      <c r="G16" s="211" t="s">
        <v>161</v>
      </c>
      <c r="H16" s="211" t="s">
        <v>284</v>
      </c>
      <c r="I16" s="211" t="s">
        <v>161</v>
      </c>
      <c r="J16" s="213" t="s">
        <v>455</v>
      </c>
      <c r="K16" s="213" t="s">
        <v>30</v>
      </c>
      <c r="L16" s="211">
        <v>14</v>
      </c>
      <c r="M16" s="213" t="s">
        <v>30</v>
      </c>
      <c r="N16" s="211">
        <v>14</v>
      </c>
      <c r="O16" s="211" t="s">
        <v>403</v>
      </c>
      <c r="P16" s="211" t="s">
        <v>403</v>
      </c>
      <c r="Q16" s="211">
        <v>2</v>
      </c>
      <c r="R16" s="211">
        <v>0</v>
      </c>
      <c r="S16" s="205" t="s">
        <v>1077</v>
      </c>
      <c r="T16" s="205" t="s">
        <v>43</v>
      </c>
      <c r="U16" s="211">
        <v>14</v>
      </c>
      <c r="V16" s="211" t="s">
        <v>1964</v>
      </c>
      <c r="W16" s="211" t="s">
        <v>1965</v>
      </c>
      <c r="X16" s="211" t="s">
        <v>403</v>
      </c>
      <c r="Y16" s="211" t="s">
        <v>75</v>
      </c>
      <c r="Z16" s="211" t="s">
        <v>75</v>
      </c>
      <c r="AA16" s="211" t="s">
        <v>75</v>
      </c>
      <c r="AB16" s="211" t="s">
        <v>404</v>
      </c>
      <c r="AC16" s="211" t="s">
        <v>75</v>
      </c>
      <c r="AD16" s="213" t="s">
        <v>455</v>
      </c>
      <c r="AE16" s="213" t="s">
        <v>403</v>
      </c>
      <c r="AF16" s="211">
        <v>20</v>
      </c>
      <c r="AG16" s="213" t="s">
        <v>403</v>
      </c>
      <c r="AH16" s="211">
        <v>14</v>
      </c>
      <c r="AI16" s="211" t="s">
        <v>326</v>
      </c>
      <c r="AJ16" s="211" t="s">
        <v>326</v>
      </c>
      <c r="AK16" s="211">
        <v>2</v>
      </c>
      <c r="AL16" s="211">
        <v>0</v>
      </c>
      <c r="AN16" s="206" t="s">
        <v>208</v>
      </c>
      <c r="AO16" s="207" t="s">
        <v>847</v>
      </c>
      <c r="AP16" s="207" t="s">
        <v>206</v>
      </c>
      <c r="AQ16" s="207" t="str">
        <f t="shared" si="2"/>
        <v>14 , 'ZENGIN_SONPO' , '全銀協（損保）' , 'Y' , NULL , 'NULL' , NULL , 'E' , 'NULL' , to_timestamp('2018/01/01 00:00:00' , 'yyyy/MM/dd hh24:mi:ss') , 'Y' , 20 , 'Y' , 14 , 'N' , 'N' , '2' , '0'</v>
      </c>
      <c r="AR16" s="208" t="s">
        <v>207</v>
      </c>
      <c r="AT16" s="209" t="b">
        <f t="shared" si="0"/>
        <v>0</v>
      </c>
      <c r="AU16" s="209" t="b">
        <f t="shared" si="0"/>
        <v>0</v>
      </c>
      <c r="AV16" s="209" t="b">
        <f t="shared" si="0"/>
        <v>0</v>
      </c>
      <c r="AW16" s="209" t="b">
        <f t="shared" si="0"/>
        <v>0</v>
      </c>
      <c r="AX16" s="209" t="b">
        <f t="shared" si="0"/>
        <v>0</v>
      </c>
      <c r="AY16" s="209" t="b">
        <f t="shared" si="0"/>
        <v>0</v>
      </c>
      <c r="AZ16" s="209" t="b">
        <f t="shared" si="0"/>
        <v>0</v>
      </c>
      <c r="BA16" s="209" t="b">
        <f t="shared" si="0"/>
        <v>0</v>
      </c>
      <c r="BB16" s="209" t="b">
        <f t="shared" si="0"/>
        <v>0</v>
      </c>
      <c r="BC16" s="209" t="b">
        <f t="shared" si="0"/>
        <v>0</v>
      </c>
      <c r="BD16" s="209" t="b">
        <f t="shared" si="0"/>
        <v>0</v>
      </c>
      <c r="BE16" s="209" t="b">
        <f t="shared" si="0"/>
        <v>0</v>
      </c>
      <c r="BF16" s="209" t="b">
        <f t="shared" si="0"/>
        <v>0</v>
      </c>
      <c r="BG16" s="209" t="b">
        <f t="shared" si="0"/>
        <v>0</v>
      </c>
      <c r="BH16" s="209" t="b">
        <f t="shared" si="0"/>
        <v>0</v>
      </c>
      <c r="BI16" s="209" t="b">
        <f t="shared" si="0"/>
        <v>0</v>
      </c>
      <c r="BJ16" s="209" t="b">
        <f t="shared" si="1"/>
        <v>0</v>
      </c>
      <c r="BK16" s="209" t="b">
        <f t="shared" si="1"/>
        <v>0</v>
      </c>
      <c r="BM16" s="209"/>
      <c r="BN16" s="209"/>
      <c r="BO16" s="209"/>
      <c r="BP16" s="209"/>
      <c r="BQ16" s="209"/>
      <c r="BR16" s="209"/>
      <c r="BS16" s="209"/>
      <c r="BT16" s="209"/>
      <c r="BU16" s="209"/>
      <c r="BV16" s="200"/>
      <c r="BW16" s="200"/>
      <c r="BX16" s="209"/>
      <c r="BY16" s="200"/>
      <c r="BZ16" s="209"/>
      <c r="CA16" s="302"/>
      <c r="CB16" s="302"/>
      <c r="CC16" s="209"/>
    </row>
    <row r="17" spans="20:81" ht="12.75" thickBot="1">
      <c r="T17" s="205" t="s">
        <v>43</v>
      </c>
      <c r="U17" s="211">
        <v>15</v>
      </c>
      <c r="V17" s="211" t="s">
        <v>1966</v>
      </c>
      <c r="W17" s="211" t="s">
        <v>1967</v>
      </c>
      <c r="X17" s="211" t="s">
        <v>403</v>
      </c>
      <c r="Y17" s="211" t="s">
        <v>75</v>
      </c>
      <c r="Z17" s="211" t="s">
        <v>75</v>
      </c>
      <c r="AA17" s="211" t="s">
        <v>75</v>
      </c>
      <c r="AB17" s="211" t="s">
        <v>404</v>
      </c>
      <c r="AC17" s="211" t="s">
        <v>75</v>
      </c>
      <c r="AD17" s="213" t="s">
        <v>455</v>
      </c>
      <c r="AE17" s="213" t="s">
        <v>403</v>
      </c>
      <c r="AF17" s="306">
        <v>1</v>
      </c>
      <c r="AG17" s="213" t="s">
        <v>403</v>
      </c>
      <c r="AH17" s="211">
        <v>15</v>
      </c>
      <c r="AI17" s="211" t="s">
        <v>326</v>
      </c>
      <c r="AJ17" s="211" t="s">
        <v>326</v>
      </c>
      <c r="AK17" s="211">
        <v>2</v>
      </c>
      <c r="AL17" s="211">
        <v>0</v>
      </c>
      <c r="AN17" s="206" t="s">
        <v>208</v>
      </c>
      <c r="AO17" s="207" t="s">
        <v>847</v>
      </c>
      <c r="AP17" s="207" t="s">
        <v>206</v>
      </c>
      <c r="AQ17" s="207" t="str">
        <f t="shared" si="2"/>
        <v>15 , 'ORIGINAL' , '行内要注意情報' , 'Y' , NULL , 'NULL' , NULL , 'E' , 'NULL' , to_timestamp('2018/01/01 00:00:00' , 'yyyy/MM/dd hh24:mi:ss') , 'Y' , 1 , 'Y' , 15 , 'N' , 'N' , '2' , '0'</v>
      </c>
      <c r="AR17" s="208" t="s">
        <v>207</v>
      </c>
      <c r="AT17" s="209" t="b">
        <f t="shared" si="0"/>
        <v>0</v>
      </c>
      <c r="AU17" s="209" t="b">
        <f t="shared" si="0"/>
        <v>0</v>
      </c>
      <c r="AV17" s="209" t="b">
        <f t="shared" si="0"/>
        <v>0</v>
      </c>
      <c r="AW17" s="209" t="b">
        <f t="shared" si="0"/>
        <v>0</v>
      </c>
      <c r="AX17" s="209" t="b">
        <f t="shared" si="0"/>
        <v>0</v>
      </c>
      <c r="AY17" s="209" t="b">
        <f t="shared" si="0"/>
        <v>0</v>
      </c>
      <c r="AZ17" s="209" t="b">
        <f t="shared" si="0"/>
        <v>0</v>
      </c>
      <c r="BA17" s="209" t="b">
        <f t="shared" si="0"/>
        <v>0</v>
      </c>
      <c r="BB17" s="209" t="b">
        <f t="shared" si="0"/>
        <v>0</v>
      </c>
      <c r="BC17" s="209" t="b">
        <f t="shared" si="0"/>
        <v>0</v>
      </c>
      <c r="BD17" s="209" t="b">
        <f t="shared" si="0"/>
        <v>0</v>
      </c>
      <c r="BE17" s="209" t="b">
        <f t="shared" si="0"/>
        <v>0</v>
      </c>
      <c r="BF17" s="209" t="b">
        <f t="shared" si="0"/>
        <v>0</v>
      </c>
      <c r="BG17" s="209" t="b">
        <f t="shared" si="0"/>
        <v>0</v>
      </c>
      <c r="BH17" s="209" t="b">
        <f t="shared" si="0"/>
        <v>0</v>
      </c>
      <c r="BI17" s="209" t="b">
        <f t="shared" si="0"/>
        <v>0</v>
      </c>
      <c r="BJ17" s="209" t="b">
        <f t="shared" si="1"/>
        <v>0</v>
      </c>
      <c r="BK17" s="209" t="b">
        <f t="shared" si="1"/>
        <v>0</v>
      </c>
      <c r="BM17" s="209"/>
      <c r="BN17" s="209"/>
      <c r="BO17" s="209"/>
      <c r="BP17" s="209"/>
      <c r="BQ17" s="209"/>
      <c r="BR17" s="209"/>
      <c r="BS17" s="209"/>
      <c r="BT17" s="209"/>
      <c r="BU17" s="209"/>
      <c r="BV17" s="200"/>
      <c r="BW17" s="200"/>
      <c r="BX17" s="209"/>
      <c r="BY17" s="200"/>
      <c r="BZ17" s="209"/>
      <c r="CA17" s="302"/>
      <c r="CB17" s="302"/>
      <c r="CC17" s="209"/>
    </row>
    <row r="18" spans="20:81" s="238" customFormat="1" ht="13.5" thickTop="1" thickBot="1">
      <c r="T18" s="262" t="s">
        <v>43</v>
      </c>
      <c r="U18" s="215">
        <v>16</v>
      </c>
      <c r="V18" s="215" t="s">
        <v>2358</v>
      </c>
      <c r="W18" s="215" t="s">
        <v>2359</v>
      </c>
      <c r="X18" s="215" t="s">
        <v>403</v>
      </c>
      <c r="Y18" s="215" t="s">
        <v>75</v>
      </c>
      <c r="Z18" s="215" t="s">
        <v>75</v>
      </c>
      <c r="AA18" s="215" t="s">
        <v>75</v>
      </c>
      <c r="AB18" s="215" t="s">
        <v>404</v>
      </c>
      <c r="AC18" s="215" t="s">
        <v>75</v>
      </c>
      <c r="AD18" s="217" t="s">
        <v>455</v>
      </c>
      <c r="AE18" s="307" t="s">
        <v>403</v>
      </c>
      <c r="AF18" s="308">
        <v>31</v>
      </c>
      <c r="AG18" s="217" t="s">
        <v>403</v>
      </c>
      <c r="AH18" s="215">
        <v>16</v>
      </c>
      <c r="AI18" s="215" t="s">
        <v>326</v>
      </c>
      <c r="AJ18" s="215" t="s">
        <v>326</v>
      </c>
      <c r="AK18" s="215">
        <v>2</v>
      </c>
      <c r="AL18" s="215">
        <v>0</v>
      </c>
      <c r="AN18" s="264" t="s">
        <v>208</v>
      </c>
      <c r="AO18" s="265" t="s">
        <v>847</v>
      </c>
      <c r="AP18" s="265" t="s">
        <v>206</v>
      </c>
      <c r="AQ18" s="265" t="str">
        <f t="shared" si="2"/>
        <v>16 , 'BFILE_CINFO' , 'BファイルC情報' , 'Y' , NULL , 'NULL' , NULL , 'E' , 'NULL' , to_timestamp('2018/01/01 00:00:00' , 'yyyy/MM/dd hh24:mi:ss') , 'Y' , 31 , 'Y' , 16 , 'N' , 'N' , '2' , '0'</v>
      </c>
      <c r="AR18" s="266" t="s">
        <v>207</v>
      </c>
      <c r="AT18" s="240" t="b">
        <f t="shared" si="0"/>
        <v>0</v>
      </c>
      <c r="AU18" s="240" t="b">
        <f t="shared" si="0"/>
        <v>0</v>
      </c>
      <c r="AV18" s="240" t="b">
        <f t="shared" si="0"/>
        <v>0</v>
      </c>
      <c r="AW18" s="240" t="b">
        <f t="shared" si="1"/>
        <v>0</v>
      </c>
      <c r="AX18" s="240" t="b">
        <f t="shared" si="1"/>
        <v>0</v>
      </c>
      <c r="AY18" s="240" t="b">
        <f t="shared" si="1"/>
        <v>0</v>
      </c>
      <c r="AZ18" s="240" t="b">
        <f t="shared" si="1"/>
        <v>0</v>
      </c>
      <c r="BA18" s="240" t="b">
        <f t="shared" si="1"/>
        <v>0</v>
      </c>
      <c r="BB18" s="240" t="b">
        <f t="shared" si="1"/>
        <v>0</v>
      </c>
      <c r="BC18" s="240" t="b">
        <f t="shared" si="1"/>
        <v>0</v>
      </c>
      <c r="BD18" s="240" t="b">
        <f t="shared" si="1"/>
        <v>0</v>
      </c>
      <c r="BE18" s="240" t="b">
        <f t="shared" si="1"/>
        <v>0</v>
      </c>
      <c r="BF18" s="240" t="b">
        <f t="shared" si="1"/>
        <v>0</v>
      </c>
      <c r="BG18" s="240" t="b">
        <f t="shared" si="1"/>
        <v>0</v>
      </c>
      <c r="BH18" s="240" t="b">
        <f t="shared" si="1"/>
        <v>0</v>
      </c>
      <c r="BI18" s="240" t="b">
        <f t="shared" si="1"/>
        <v>0</v>
      </c>
      <c r="BJ18" s="240" t="b">
        <f t="shared" si="1"/>
        <v>0</v>
      </c>
      <c r="BK18" s="240" t="b">
        <f t="shared" si="1"/>
        <v>0</v>
      </c>
      <c r="BM18" s="240"/>
      <c r="BN18" s="240"/>
      <c r="BO18" s="240"/>
      <c r="BP18" s="240"/>
      <c r="BQ18" s="240"/>
      <c r="BR18" s="240"/>
      <c r="BS18" s="240"/>
      <c r="BT18" s="240"/>
      <c r="BU18" s="240"/>
      <c r="BV18" s="280"/>
      <c r="BW18" s="280"/>
      <c r="BX18" s="240"/>
      <c r="BY18" s="280"/>
      <c r="BZ18" s="240"/>
      <c r="CA18" s="309"/>
      <c r="CB18" s="309"/>
      <c r="CC18" s="240"/>
    </row>
    <row r="19" spans="20:81" ht="12.75" thickTop="1"/>
    <row r="26" spans="20:81" ht="14.25" customHeight="1"/>
  </sheetData>
  <autoFilter ref="A2:CC2" xr:uid="{00000000-0001-0000-1000-000000000000}"/>
  <mergeCells count="3">
    <mergeCell ref="AN1:AR1"/>
    <mergeCell ref="A1:R1"/>
    <mergeCell ref="U1:AL1"/>
  </mergeCells>
  <phoneticPr fontId="3"/>
  <conditionalFormatting sqref="A1">
    <cfRule type="cellIs" dxfId="74" priority="1" stopIfTrue="1" operator="equal">
      <formula>"-設定しない-"</formula>
    </cfRule>
    <cfRule type="cellIs" dxfId="73" priority="2" stopIfTrue="1" operator="equal">
      <formula>"-ユーザ毎に設定が有効になる項目の為省略-"</formula>
    </cfRule>
    <cfRule type="cellIs" dxfId="72" priority="3" stopIfTrue="1" operator="equal">
      <formula>"□"</formula>
    </cfRule>
  </conditionalFormatting>
  <hyperlinks>
    <hyperlink ref="T1" location="テーブル一覧!A1" display="一覧へ" xr:uid="{3FEE6108-928B-4FCD-9817-21A9FF2B7BDC}"/>
  </hyperlinks>
  <pageMargins left="0.75" right="0.75" top="1" bottom="1" header="0.5" footer="0.5"/>
  <pageSetup paperSize="8" scale="32"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V20"/>
  <sheetViews>
    <sheetView view="pageBreakPreview" zoomScaleNormal="85" zoomScaleSheetLayoutView="100" workbookViewId="0">
      <pane ySplit="2" topLeftCell="A3" activePane="bottomLeft" state="frozen"/>
      <selection sqref="A1:E1"/>
      <selection pane="bottomLeft" sqref="A1:C1"/>
    </sheetView>
  </sheetViews>
  <sheetFormatPr defaultColWidth="9.140625" defaultRowHeight="12"/>
  <cols>
    <col min="1" max="1" width="7.140625" style="194" bestFit="1" customWidth="1"/>
    <col min="2" max="2" width="20.5703125" style="194" customWidth="1"/>
    <col min="3" max="3" width="40.5703125" style="194" customWidth="1"/>
    <col min="4" max="4" width="13.7109375" style="194" bestFit="1" customWidth="1"/>
    <col min="5" max="5" width="9.140625" style="194" bestFit="1" customWidth="1"/>
    <col min="6" max="6" width="7.140625" style="194" bestFit="1" customWidth="1"/>
    <col min="7" max="7" width="20.5703125" style="194" customWidth="1"/>
    <col min="8" max="8" width="40.5703125" style="194" customWidth="1"/>
    <col min="9" max="9" width="9.140625" style="194"/>
    <col min="10" max="10" width="12.5703125" style="194" bestFit="1" customWidth="1"/>
    <col min="11" max="11" width="26.140625" style="194" bestFit="1" customWidth="1"/>
    <col min="12" max="12" width="8.85546875" style="194" bestFit="1" customWidth="1"/>
    <col min="13" max="13" width="51.42578125" style="194" customWidth="1"/>
    <col min="14" max="14" width="7.5703125" style="194" bestFit="1" customWidth="1"/>
    <col min="15" max="15" width="9.140625" style="194"/>
    <col min="16" max="16" width="7.42578125" style="194" bestFit="1" customWidth="1"/>
    <col min="17" max="17" width="13.5703125" style="194" bestFit="1" customWidth="1"/>
    <col min="18" max="18" width="17" style="194" bestFit="1" customWidth="1"/>
    <col min="19" max="20" width="9.140625" style="194"/>
    <col min="21" max="21" width="17.85546875" style="194" customWidth="1"/>
    <col min="22" max="22" width="30" style="194" customWidth="1"/>
    <col min="23" max="16384" width="9.140625" style="194"/>
  </cols>
  <sheetData>
    <row r="1" spans="1:22" ht="13.5">
      <c r="A1" s="368" t="s">
        <v>0</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179</v>
      </c>
      <c r="B2" s="198" t="s">
        <v>188</v>
      </c>
      <c r="C2" s="198" t="s">
        <v>189</v>
      </c>
      <c r="D2" s="199" t="s">
        <v>1131</v>
      </c>
      <c r="E2" s="199" t="s">
        <v>813</v>
      </c>
      <c r="F2" s="198" t="s">
        <v>179</v>
      </c>
      <c r="G2" s="198" t="s">
        <v>162</v>
      </c>
      <c r="H2" s="198" t="s">
        <v>163</v>
      </c>
      <c r="J2" s="195" t="s">
        <v>814</v>
      </c>
      <c r="K2" s="195" t="s">
        <v>814</v>
      </c>
      <c r="L2" s="195" t="s">
        <v>814</v>
      </c>
      <c r="M2" s="195" t="s">
        <v>815</v>
      </c>
      <c r="N2" s="195" t="s">
        <v>814</v>
      </c>
      <c r="P2" s="218" t="s">
        <v>153</v>
      </c>
      <c r="Q2" s="218" t="s">
        <v>162</v>
      </c>
      <c r="R2" s="218" t="s">
        <v>163</v>
      </c>
      <c r="T2" s="200"/>
      <c r="U2" s="200"/>
      <c r="V2" s="200"/>
    </row>
    <row r="3" spans="1:22">
      <c r="A3" s="211">
        <v>9</v>
      </c>
      <c r="B3" s="211" t="s">
        <v>318</v>
      </c>
      <c r="C3" s="269" t="s">
        <v>314</v>
      </c>
      <c r="D3" s="205" t="s">
        <v>1068</v>
      </c>
      <c r="E3" s="205" t="s">
        <v>43</v>
      </c>
      <c r="F3" s="211">
        <v>4</v>
      </c>
      <c r="G3" s="211" t="s">
        <v>1968</v>
      </c>
      <c r="H3" s="211" t="s">
        <v>314</v>
      </c>
      <c r="J3" s="206" t="s">
        <v>208</v>
      </c>
      <c r="K3" s="207" t="s">
        <v>848</v>
      </c>
      <c r="L3" s="207" t="s">
        <v>206</v>
      </c>
      <c r="M3" s="207" t="str">
        <f t="shared" ref="M3:M20" si="0">IF(H3="null", F3&amp;" , "&amp;"'"&amp;G3&amp;"'"&amp;" , "&amp;H3,F3&amp;" , "&amp;"'"&amp;G3&amp;"'"&amp;" , "&amp;"'"&amp;H3&amp;"'")</f>
        <v>4 , 'TOKETSU' , '詐欺凍結口座（個人）'</v>
      </c>
      <c r="N3" s="208" t="s">
        <v>207</v>
      </c>
      <c r="P3" s="209" t="b">
        <f t="shared" ref="P3:R18" si="1">IF(F3="","",EXACT(F3,T3))</f>
        <v>0</v>
      </c>
      <c r="Q3" s="209" t="b">
        <f t="shared" si="1"/>
        <v>0</v>
      </c>
      <c r="R3" s="209" t="b">
        <f t="shared" si="1"/>
        <v>0</v>
      </c>
      <c r="T3" s="200"/>
      <c r="U3" s="200"/>
      <c r="V3" s="200"/>
    </row>
    <row r="4" spans="1:22">
      <c r="A4" s="211">
        <v>10</v>
      </c>
      <c r="B4" s="211" t="s">
        <v>319</v>
      </c>
      <c r="C4" s="269" t="s">
        <v>303</v>
      </c>
      <c r="D4" s="205" t="s">
        <v>1077</v>
      </c>
      <c r="E4" s="205" t="s">
        <v>43</v>
      </c>
      <c r="F4" s="211">
        <v>5</v>
      </c>
      <c r="G4" s="211" t="s">
        <v>1969</v>
      </c>
      <c r="H4" s="211" t="s">
        <v>1970</v>
      </c>
      <c r="J4" s="206" t="s">
        <v>208</v>
      </c>
      <c r="K4" s="207" t="s">
        <v>848</v>
      </c>
      <c r="L4" s="207" t="s">
        <v>206</v>
      </c>
      <c r="M4" s="207" t="str">
        <f t="shared" si="0"/>
        <v>5 , 'TOKETSUHOJIN' , '詐欺凍結口座（法人）'</v>
      </c>
      <c r="N4" s="208" t="s">
        <v>207</v>
      </c>
      <c r="P4" s="209" t="b">
        <f t="shared" si="1"/>
        <v>0</v>
      </c>
      <c r="Q4" s="209" t="b">
        <f t="shared" si="1"/>
        <v>0</v>
      </c>
      <c r="R4" s="209" t="b">
        <f t="shared" si="1"/>
        <v>0</v>
      </c>
      <c r="T4" s="200"/>
      <c r="U4" s="200"/>
      <c r="V4" s="200"/>
    </row>
    <row r="5" spans="1:22">
      <c r="A5" s="211">
        <v>11</v>
      </c>
      <c r="B5" s="211" t="s">
        <v>321</v>
      </c>
      <c r="C5" s="211" t="s">
        <v>320</v>
      </c>
      <c r="D5" s="205" t="s">
        <v>1077</v>
      </c>
      <c r="E5" s="205" t="s">
        <v>43</v>
      </c>
      <c r="F5" s="211">
        <v>6</v>
      </c>
      <c r="G5" s="211" t="s">
        <v>1971</v>
      </c>
      <c r="H5" s="211" t="s">
        <v>1972</v>
      </c>
      <c r="J5" s="206" t="s">
        <v>208</v>
      </c>
      <c r="K5" s="207" t="s">
        <v>848</v>
      </c>
      <c r="L5" s="207" t="s">
        <v>206</v>
      </c>
      <c r="M5" s="207" t="str">
        <f t="shared" si="0"/>
        <v>6 , 'IBFUSEI' , 'IB不正送金先口座名義人リスト'</v>
      </c>
      <c r="N5" s="208" t="s">
        <v>207</v>
      </c>
      <c r="P5" s="209" t="b">
        <f>IF(F5="","",EXACT(F5,T5))</f>
        <v>0</v>
      </c>
      <c r="Q5" s="209" t="b">
        <f>IF(G5="","",EXACT(G5,U5))</f>
        <v>0</v>
      </c>
      <c r="R5" s="209" t="b">
        <f>IF(H5="","",EXACT(H5,V5))</f>
        <v>0</v>
      </c>
      <c r="T5" s="200"/>
      <c r="U5" s="200"/>
      <c r="V5" s="200"/>
    </row>
    <row r="6" spans="1:22">
      <c r="A6" s="211">
        <v>12</v>
      </c>
      <c r="B6" s="211" t="s">
        <v>285</v>
      </c>
      <c r="C6" s="211" t="s">
        <v>292</v>
      </c>
      <c r="D6" s="205" t="s">
        <v>1077</v>
      </c>
      <c r="E6" s="205" t="s">
        <v>43</v>
      </c>
      <c r="F6" s="211">
        <v>7</v>
      </c>
      <c r="G6" s="211" t="s">
        <v>1019</v>
      </c>
      <c r="H6" s="211" t="s">
        <v>1973</v>
      </c>
      <c r="J6" s="206" t="s">
        <v>208</v>
      </c>
      <c r="K6" s="207" t="s">
        <v>848</v>
      </c>
      <c r="L6" s="207" t="s">
        <v>206</v>
      </c>
      <c r="M6" s="207" t="str">
        <f t="shared" si="0"/>
        <v>7 , 'ASI' , '全銀協反社リスト（個人）'</v>
      </c>
      <c r="N6" s="208" t="s">
        <v>207</v>
      </c>
      <c r="P6" s="209" t="b">
        <f t="shared" si="1"/>
        <v>0</v>
      </c>
      <c r="Q6" s="209" t="b">
        <f t="shared" si="1"/>
        <v>0</v>
      </c>
      <c r="R6" s="209" t="b">
        <f t="shared" si="1"/>
        <v>0</v>
      </c>
      <c r="T6" s="200"/>
      <c r="U6" s="200"/>
      <c r="V6" s="200"/>
    </row>
    <row r="7" spans="1:22">
      <c r="A7" s="211">
        <v>13</v>
      </c>
      <c r="B7" s="211" t="s">
        <v>287</v>
      </c>
      <c r="C7" s="211" t="s">
        <v>293</v>
      </c>
      <c r="D7" s="205" t="s">
        <v>1077</v>
      </c>
      <c r="E7" s="205" t="s">
        <v>43</v>
      </c>
      <c r="F7" s="211">
        <v>8</v>
      </c>
      <c r="G7" s="211" t="s">
        <v>1020</v>
      </c>
      <c r="H7" s="211" t="s">
        <v>1974</v>
      </c>
      <c r="J7" s="206" t="s">
        <v>208</v>
      </c>
      <c r="K7" s="207" t="s">
        <v>848</v>
      </c>
      <c r="L7" s="207" t="s">
        <v>206</v>
      </c>
      <c r="M7" s="207" t="str">
        <f t="shared" si="0"/>
        <v>8 , 'ASC' , '全銀協反社リスト（法人）'</v>
      </c>
      <c r="N7" s="208" t="s">
        <v>207</v>
      </c>
      <c r="P7" s="209" t="b">
        <f t="shared" si="1"/>
        <v>0</v>
      </c>
      <c r="Q7" s="209" t="b">
        <f t="shared" si="1"/>
        <v>0</v>
      </c>
      <c r="R7" s="209" t="b">
        <f t="shared" si="1"/>
        <v>0</v>
      </c>
      <c r="T7" s="200"/>
      <c r="U7" s="200"/>
      <c r="V7" s="200"/>
    </row>
    <row r="8" spans="1:22">
      <c r="A8" s="211">
        <v>14</v>
      </c>
      <c r="B8" s="211" t="s">
        <v>291</v>
      </c>
      <c r="C8" s="211" t="s">
        <v>241</v>
      </c>
      <c r="D8" s="205" t="s">
        <v>1077</v>
      </c>
      <c r="E8" s="205" t="s">
        <v>43</v>
      </c>
      <c r="F8" s="211">
        <v>9</v>
      </c>
      <c r="G8" s="211" t="s">
        <v>1954</v>
      </c>
      <c r="H8" s="211" t="s">
        <v>1955</v>
      </c>
      <c r="J8" s="206" t="s">
        <v>208</v>
      </c>
      <c r="K8" s="207" t="s">
        <v>848</v>
      </c>
      <c r="L8" s="207" t="s">
        <v>206</v>
      </c>
      <c r="M8" s="207" t="str">
        <f t="shared" si="0"/>
        <v>9 , 'DJ_SEISAI' , 'DJ OFAC/企業リスト'</v>
      </c>
      <c r="N8" s="208" t="s">
        <v>207</v>
      </c>
      <c r="P8" s="209" t="b">
        <f t="shared" si="1"/>
        <v>0</v>
      </c>
      <c r="Q8" s="209" t="b">
        <f t="shared" si="1"/>
        <v>0</v>
      </c>
      <c r="R8" s="209" t="b">
        <f t="shared" si="1"/>
        <v>0</v>
      </c>
      <c r="T8" s="200"/>
      <c r="U8" s="200"/>
      <c r="V8" s="200"/>
    </row>
    <row r="9" spans="1:22">
      <c r="E9" s="205" t="s">
        <v>43</v>
      </c>
      <c r="F9" s="211">
        <v>10</v>
      </c>
      <c r="G9" s="211" t="s">
        <v>1956</v>
      </c>
      <c r="H9" s="211" t="s">
        <v>1957</v>
      </c>
      <c r="J9" s="206" t="s">
        <v>208</v>
      </c>
      <c r="K9" s="207" t="s">
        <v>848</v>
      </c>
      <c r="L9" s="207" t="s">
        <v>206</v>
      </c>
      <c r="M9" s="207" t="str">
        <f t="shared" si="0"/>
        <v>10 , 'DJ_SHIPS' , 'DJ 船舶リスト'</v>
      </c>
      <c r="N9" s="208" t="s">
        <v>207</v>
      </c>
      <c r="P9" s="209" t="b">
        <f t="shared" si="1"/>
        <v>0</v>
      </c>
      <c r="Q9" s="209" t="b">
        <f t="shared" si="1"/>
        <v>0</v>
      </c>
      <c r="R9" s="209" t="b">
        <f t="shared" si="1"/>
        <v>0</v>
      </c>
      <c r="T9" s="200"/>
      <c r="U9" s="200"/>
      <c r="V9" s="200"/>
    </row>
    <row r="10" spans="1:22">
      <c r="E10" s="205" t="s">
        <v>43</v>
      </c>
      <c r="F10" s="211">
        <v>11</v>
      </c>
      <c r="G10" s="211" t="s">
        <v>1958</v>
      </c>
      <c r="H10" s="211" t="s">
        <v>1959</v>
      </c>
      <c r="J10" s="206" t="s">
        <v>208</v>
      </c>
      <c r="K10" s="207" t="s">
        <v>848</v>
      </c>
      <c r="L10" s="207" t="s">
        <v>206</v>
      </c>
      <c r="M10" s="207" t="str">
        <f t="shared" si="0"/>
        <v>11 , 'DJ_GAIKOKU_PEPS' , 'DJ 外国ＰＥＰｓ'</v>
      </c>
      <c r="N10" s="208" t="s">
        <v>207</v>
      </c>
      <c r="P10" s="209" t="b">
        <f t="shared" si="1"/>
        <v>0</v>
      </c>
      <c r="Q10" s="209" t="b">
        <f t="shared" si="1"/>
        <v>0</v>
      </c>
      <c r="R10" s="209" t="b">
        <f t="shared" si="1"/>
        <v>0</v>
      </c>
      <c r="T10" s="200"/>
      <c r="U10" s="200"/>
      <c r="V10" s="200"/>
    </row>
    <row r="11" spans="1:22">
      <c r="E11" s="205" t="s">
        <v>43</v>
      </c>
      <c r="F11" s="211">
        <v>12</v>
      </c>
      <c r="G11" s="211" t="s">
        <v>1960</v>
      </c>
      <c r="H11" s="211" t="s">
        <v>1961</v>
      </c>
      <c r="J11" s="206" t="s">
        <v>208</v>
      </c>
      <c r="K11" s="207" t="s">
        <v>848</v>
      </c>
      <c r="L11" s="207" t="s">
        <v>206</v>
      </c>
      <c r="M11" s="207" t="str">
        <f t="shared" si="0"/>
        <v>12 , 'DJ_KOKUNAI_PEPS' , 'DJ 国内ＰＥＰｓ'</v>
      </c>
      <c r="N11" s="208" t="s">
        <v>207</v>
      </c>
      <c r="P11" s="209" t="b">
        <f t="shared" si="1"/>
        <v>0</v>
      </c>
      <c r="Q11" s="209" t="b">
        <f t="shared" si="1"/>
        <v>0</v>
      </c>
      <c r="R11" s="209" t="b">
        <f t="shared" si="1"/>
        <v>0</v>
      </c>
      <c r="T11" s="200"/>
      <c r="U11" s="200"/>
      <c r="V11" s="200"/>
    </row>
    <row r="12" spans="1:22">
      <c r="E12" s="205" t="s">
        <v>43</v>
      </c>
      <c r="F12" s="211">
        <v>13</v>
      </c>
      <c r="G12" s="211" t="s">
        <v>1962</v>
      </c>
      <c r="H12" s="211" t="s">
        <v>1975</v>
      </c>
      <c r="J12" s="206" t="s">
        <v>208</v>
      </c>
      <c r="K12" s="207" t="s">
        <v>848</v>
      </c>
      <c r="L12" s="207" t="s">
        <v>206</v>
      </c>
      <c r="M12" s="207" t="str">
        <f t="shared" si="0"/>
        <v>13 , 'ZENGIN_SEIHO' , '全銀協反社リスト（生保）'</v>
      </c>
      <c r="N12" s="208" t="s">
        <v>207</v>
      </c>
      <c r="P12" s="209" t="b">
        <f t="shared" si="1"/>
        <v>0</v>
      </c>
      <c r="Q12" s="209" t="b">
        <f t="shared" si="1"/>
        <v>0</v>
      </c>
      <c r="R12" s="209" t="b">
        <f t="shared" si="1"/>
        <v>0</v>
      </c>
      <c r="T12" s="200"/>
      <c r="U12" s="200"/>
      <c r="V12" s="200"/>
    </row>
    <row r="13" spans="1:22">
      <c r="E13" s="205" t="s">
        <v>43</v>
      </c>
      <c r="F13" s="211">
        <v>14</v>
      </c>
      <c r="G13" s="211" t="s">
        <v>1964</v>
      </c>
      <c r="H13" s="211" t="s">
        <v>1976</v>
      </c>
      <c r="J13" s="206" t="s">
        <v>208</v>
      </c>
      <c r="K13" s="207" t="s">
        <v>848</v>
      </c>
      <c r="L13" s="207" t="s">
        <v>206</v>
      </c>
      <c r="M13" s="207" t="str">
        <f t="shared" si="0"/>
        <v>14 , 'ZENGIN_SONPO' , '全銀協反社リスト（損保）'</v>
      </c>
      <c r="N13" s="208" t="s">
        <v>207</v>
      </c>
      <c r="P13" s="209" t="b">
        <f t="shared" si="1"/>
        <v>0</v>
      </c>
      <c r="Q13" s="209" t="b">
        <f t="shared" si="1"/>
        <v>0</v>
      </c>
      <c r="R13" s="209" t="b">
        <f t="shared" si="1"/>
        <v>0</v>
      </c>
      <c r="T13" s="200"/>
      <c r="U13" s="200"/>
      <c r="V13" s="200"/>
    </row>
    <row r="14" spans="1:22">
      <c r="E14" s="205" t="s">
        <v>43</v>
      </c>
      <c r="F14" s="211">
        <v>15</v>
      </c>
      <c r="G14" s="211" t="s">
        <v>1966</v>
      </c>
      <c r="H14" s="211" t="s">
        <v>1967</v>
      </c>
      <c r="J14" s="206" t="s">
        <v>208</v>
      </c>
      <c r="K14" s="207" t="s">
        <v>848</v>
      </c>
      <c r="L14" s="207" t="s">
        <v>206</v>
      </c>
      <c r="M14" s="207" t="str">
        <f t="shared" si="0"/>
        <v>15 , 'ORIGINAL' , '行内要注意情報'</v>
      </c>
      <c r="N14" s="208" t="s">
        <v>207</v>
      </c>
      <c r="P14" s="209" t="b">
        <f t="shared" si="1"/>
        <v>0</v>
      </c>
      <c r="Q14" s="209" t="b">
        <f t="shared" si="1"/>
        <v>0</v>
      </c>
      <c r="R14" s="209" t="b">
        <f t="shared" si="1"/>
        <v>0</v>
      </c>
      <c r="T14" s="200"/>
      <c r="U14" s="200"/>
      <c r="V14" s="200"/>
    </row>
    <row r="15" spans="1:22" s="238" customFormat="1">
      <c r="E15" s="262" t="s">
        <v>43</v>
      </c>
      <c r="F15" s="215">
        <v>16</v>
      </c>
      <c r="G15" s="215" t="s">
        <v>2358</v>
      </c>
      <c r="H15" s="215" t="s">
        <v>2359</v>
      </c>
      <c r="J15" s="264" t="s">
        <v>208</v>
      </c>
      <c r="K15" s="265" t="s">
        <v>848</v>
      </c>
      <c r="L15" s="265" t="s">
        <v>206</v>
      </c>
      <c r="M15" s="265" t="str">
        <f t="shared" si="0"/>
        <v>16 , 'BFILE_CINFO' , 'BファイルC情報'</v>
      </c>
      <c r="N15" s="266" t="s">
        <v>207</v>
      </c>
      <c r="P15" s="240" t="b">
        <f t="shared" si="1"/>
        <v>0</v>
      </c>
      <c r="Q15" s="240" t="b">
        <f t="shared" si="1"/>
        <v>0</v>
      </c>
      <c r="R15" s="240" t="b">
        <f t="shared" si="1"/>
        <v>0</v>
      </c>
      <c r="T15" s="280"/>
      <c r="U15" s="280"/>
      <c r="V15" s="280"/>
    </row>
    <row r="16" spans="1:22">
      <c r="E16" s="205" t="s">
        <v>43</v>
      </c>
      <c r="F16" s="211"/>
      <c r="G16" s="211"/>
      <c r="H16" s="211"/>
      <c r="J16" s="206" t="s">
        <v>208</v>
      </c>
      <c r="K16" s="207" t="s">
        <v>848</v>
      </c>
      <c r="L16" s="207" t="s">
        <v>206</v>
      </c>
      <c r="M16" s="207" t="str">
        <f t="shared" si="0"/>
        <v xml:space="preserve"> , '' , ''</v>
      </c>
      <c r="N16" s="208" t="s">
        <v>207</v>
      </c>
      <c r="P16" s="209" t="str">
        <f t="shared" si="1"/>
        <v/>
      </c>
      <c r="Q16" s="209" t="str">
        <f t="shared" si="1"/>
        <v/>
      </c>
      <c r="R16" s="209" t="str">
        <f t="shared" si="1"/>
        <v/>
      </c>
      <c r="T16" s="200"/>
      <c r="U16" s="200"/>
      <c r="V16" s="200"/>
    </row>
    <row r="17" spans="5:22">
      <c r="E17" s="205" t="s">
        <v>43</v>
      </c>
      <c r="F17" s="211"/>
      <c r="G17" s="211"/>
      <c r="H17" s="211"/>
      <c r="J17" s="206" t="s">
        <v>208</v>
      </c>
      <c r="K17" s="207" t="s">
        <v>848</v>
      </c>
      <c r="L17" s="207" t="s">
        <v>206</v>
      </c>
      <c r="M17" s="207" t="str">
        <f t="shared" si="0"/>
        <v xml:space="preserve"> , '' , ''</v>
      </c>
      <c r="N17" s="208" t="s">
        <v>207</v>
      </c>
      <c r="P17" s="209" t="str">
        <f t="shared" si="1"/>
        <v/>
      </c>
      <c r="Q17" s="209" t="str">
        <f t="shared" si="1"/>
        <v/>
      </c>
      <c r="R17" s="209" t="str">
        <f t="shared" si="1"/>
        <v/>
      </c>
      <c r="T17" s="200"/>
      <c r="U17" s="200"/>
      <c r="V17" s="200"/>
    </row>
    <row r="18" spans="5:22">
      <c r="E18" s="205" t="s">
        <v>43</v>
      </c>
      <c r="F18" s="211"/>
      <c r="G18" s="211"/>
      <c r="H18" s="211"/>
      <c r="J18" s="206" t="s">
        <v>208</v>
      </c>
      <c r="K18" s="207" t="s">
        <v>848</v>
      </c>
      <c r="L18" s="207" t="s">
        <v>206</v>
      </c>
      <c r="M18" s="207" t="str">
        <f t="shared" si="0"/>
        <v xml:space="preserve"> , '' , ''</v>
      </c>
      <c r="N18" s="208" t="s">
        <v>207</v>
      </c>
      <c r="P18" s="209" t="str">
        <f t="shared" si="1"/>
        <v/>
      </c>
      <c r="Q18" s="209" t="str">
        <f t="shared" si="1"/>
        <v/>
      </c>
      <c r="R18" s="209" t="str">
        <f t="shared" si="1"/>
        <v/>
      </c>
      <c r="T18" s="200"/>
      <c r="U18" s="200"/>
      <c r="V18" s="200"/>
    </row>
    <row r="19" spans="5:22">
      <c r="E19" s="205" t="s">
        <v>43</v>
      </c>
      <c r="F19" s="211"/>
      <c r="G19" s="211"/>
      <c r="H19" s="211"/>
      <c r="J19" s="206" t="s">
        <v>208</v>
      </c>
      <c r="K19" s="207" t="s">
        <v>848</v>
      </c>
      <c r="L19" s="207" t="s">
        <v>206</v>
      </c>
      <c r="M19" s="207" t="str">
        <f t="shared" si="0"/>
        <v xml:space="preserve"> , '' , ''</v>
      </c>
      <c r="N19" s="208" t="s">
        <v>207</v>
      </c>
      <c r="P19" s="209" t="str">
        <f t="shared" ref="P19:R20" si="2">IF(F19="","",EXACT(F19,T19))</f>
        <v/>
      </c>
      <c r="Q19" s="209" t="str">
        <f t="shared" si="2"/>
        <v/>
      </c>
      <c r="R19" s="209" t="str">
        <f t="shared" si="2"/>
        <v/>
      </c>
      <c r="T19" s="200"/>
      <c r="U19" s="200"/>
      <c r="V19" s="200"/>
    </row>
    <row r="20" spans="5:22">
      <c r="E20" s="205" t="s">
        <v>43</v>
      </c>
      <c r="F20" s="211"/>
      <c r="G20" s="211"/>
      <c r="H20" s="211"/>
      <c r="J20" s="206" t="s">
        <v>208</v>
      </c>
      <c r="K20" s="207" t="s">
        <v>848</v>
      </c>
      <c r="L20" s="207" t="s">
        <v>206</v>
      </c>
      <c r="M20" s="207" t="str">
        <f t="shared" si="0"/>
        <v xml:space="preserve"> , '' , ''</v>
      </c>
      <c r="N20" s="208" t="s">
        <v>207</v>
      </c>
      <c r="P20" s="209" t="str">
        <f t="shared" si="2"/>
        <v/>
      </c>
      <c r="Q20" s="209" t="str">
        <f t="shared" si="2"/>
        <v/>
      </c>
      <c r="R20" s="209" t="str">
        <f t="shared" si="2"/>
        <v/>
      </c>
      <c r="T20" s="200"/>
      <c r="U20" s="200"/>
      <c r="V20" s="200"/>
    </row>
  </sheetData>
  <autoFilter ref="A2:V2" xr:uid="{00000000-0001-0000-1100-000000000000}">
    <filterColumn colId="9" showButton="0"/>
    <filterColumn colId="10" showButton="0"/>
    <filterColumn colId="11" showButton="0"/>
    <filterColumn colId="12" showButton="0"/>
  </autoFilter>
  <mergeCells count="3">
    <mergeCell ref="F1:H1"/>
    <mergeCell ref="A1:C1"/>
    <mergeCell ref="J1:N1"/>
  </mergeCells>
  <phoneticPr fontId="3"/>
  <conditionalFormatting sqref="A1">
    <cfRule type="cellIs" dxfId="71" priority="1" stopIfTrue="1" operator="equal">
      <formula>"-設定しない-"</formula>
    </cfRule>
    <cfRule type="cellIs" dxfId="70" priority="2" stopIfTrue="1" operator="equal">
      <formula>"-ユーザ毎に設定が有効になる項目の為省略-"</formula>
    </cfRule>
    <cfRule type="cellIs" dxfId="69" priority="3" stopIfTrue="1" operator="equal">
      <formula>"□"</formula>
    </cfRule>
  </conditionalFormatting>
  <hyperlinks>
    <hyperlink ref="E1" location="テーブル一覧!A1" display="一覧へ" xr:uid="{8E769E5F-AF1D-4932-803C-C14ED61B64F3}"/>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L70"/>
  <sheetViews>
    <sheetView view="pageBreakPreview" zoomScaleNormal="100" zoomScaleSheetLayoutView="100" workbookViewId="0">
      <pane ySplit="2" topLeftCell="A33" activePane="bottomLeft" state="frozen"/>
      <selection sqref="A1:E1"/>
      <selection pane="bottomLeft" activeCell="O71" sqref="O71"/>
    </sheetView>
  </sheetViews>
  <sheetFormatPr defaultColWidth="9.140625" defaultRowHeight="12"/>
  <cols>
    <col min="1" max="1" width="8.5703125" style="194" customWidth="1"/>
    <col min="2" max="2" width="26.42578125" style="194" bestFit="1" customWidth="1"/>
    <col min="3" max="3" width="6.5703125" style="194" customWidth="1"/>
    <col min="4" max="4" width="10.140625" style="194" customWidth="1"/>
    <col min="5" max="5" width="42.5703125" style="194" customWidth="1"/>
    <col min="6" max="6" width="12.140625" style="194" bestFit="1" customWidth="1"/>
    <col min="7" max="7" width="7.42578125" style="194" bestFit="1" customWidth="1"/>
    <col min="8" max="8" width="14.7109375" style="194" bestFit="1" customWidth="1"/>
    <col min="9" max="9" width="9.42578125" style="194" bestFit="1" customWidth="1"/>
    <col min="10" max="10" width="8.5703125" style="194" customWidth="1"/>
    <col min="11" max="11" width="26.42578125" style="194" bestFit="1" customWidth="1"/>
    <col min="12" max="12" width="6.5703125" style="194" customWidth="1"/>
    <col min="13" max="13" width="10.140625" style="194" customWidth="1"/>
    <col min="14" max="14" width="42.5703125" style="194" customWidth="1"/>
    <col min="15" max="15" width="12.140625" style="194" bestFit="1" customWidth="1"/>
    <col min="16" max="16" width="7.42578125" style="194" bestFit="1" customWidth="1"/>
    <col min="17" max="17" width="9.140625" style="194"/>
    <col min="18" max="18" width="14.85546875" style="194" bestFit="1" customWidth="1"/>
    <col min="19" max="19" width="17.5703125" style="194" bestFit="1" customWidth="1"/>
    <col min="20" max="20" width="9.140625" style="194"/>
    <col min="21" max="21" width="55" style="194" bestFit="1" customWidth="1"/>
    <col min="22" max="22" width="2.85546875" style="194" bestFit="1" customWidth="1"/>
    <col min="23" max="23" width="9.140625" style="194"/>
    <col min="24" max="24" width="13.85546875" style="194" bestFit="1" customWidth="1"/>
    <col min="25" max="25" width="12.140625" style="194" bestFit="1" customWidth="1"/>
    <col min="26" max="26" width="13.85546875" style="194" bestFit="1" customWidth="1"/>
    <col min="27" max="27" width="18.5703125" style="194" bestFit="1" customWidth="1"/>
    <col min="28" max="28" width="12.85546875" style="194" bestFit="1" customWidth="1"/>
    <col min="29" max="29" width="12.5703125" style="194" bestFit="1" customWidth="1"/>
    <col min="30" max="30" width="7.5703125" style="194" bestFit="1" customWidth="1"/>
    <col min="31" max="32" width="9.140625" style="194"/>
    <col min="33" max="33" width="17.85546875" style="194" customWidth="1"/>
    <col min="34" max="35" width="9.140625" style="194"/>
    <col min="36" max="36" width="28.140625" style="194" customWidth="1"/>
    <col min="37" max="16384" width="9.140625" style="194"/>
  </cols>
  <sheetData>
    <row r="1" spans="1:38" ht="13.5">
      <c r="A1" s="368" t="s">
        <v>0</v>
      </c>
      <c r="B1" s="369"/>
      <c r="C1" s="369"/>
      <c r="D1" s="369"/>
      <c r="E1" s="369"/>
      <c r="F1" s="369"/>
      <c r="G1" s="370"/>
      <c r="H1" s="246"/>
      <c r="I1" s="193" t="s">
        <v>1138</v>
      </c>
      <c r="J1" s="365" t="str">
        <f>'[1]1_プロファイルマスタ'!$H$1</f>
        <v>横浜銀行様用出荷設定</v>
      </c>
      <c r="K1" s="366"/>
      <c r="L1" s="366"/>
      <c r="M1" s="366"/>
      <c r="N1" s="366"/>
      <c r="O1" s="366"/>
      <c r="P1" s="367"/>
      <c r="R1" s="364" t="s">
        <v>205</v>
      </c>
      <c r="S1" s="364"/>
      <c r="T1" s="364"/>
      <c r="U1" s="364"/>
      <c r="V1" s="364"/>
      <c r="AF1" s="197"/>
    </row>
    <row r="2" spans="1:38" s="311" customFormat="1" ht="24">
      <c r="A2" s="64" t="s">
        <v>198</v>
      </c>
      <c r="B2" s="64" t="s">
        <v>199</v>
      </c>
      <c r="C2" s="64" t="s">
        <v>353</v>
      </c>
      <c r="D2" s="64" t="s">
        <v>354</v>
      </c>
      <c r="E2" s="64" t="s">
        <v>202</v>
      </c>
      <c r="F2" s="64" t="s">
        <v>203</v>
      </c>
      <c r="G2" s="64" t="s">
        <v>21</v>
      </c>
      <c r="H2" s="199" t="s">
        <v>1131</v>
      </c>
      <c r="I2" s="310" t="s">
        <v>813</v>
      </c>
      <c r="J2" s="64" t="s">
        <v>851</v>
      </c>
      <c r="K2" s="64" t="s">
        <v>199</v>
      </c>
      <c r="L2" s="64" t="s">
        <v>353</v>
      </c>
      <c r="M2" s="64" t="s">
        <v>354</v>
      </c>
      <c r="N2" s="64" t="s">
        <v>202</v>
      </c>
      <c r="O2" s="64" t="s">
        <v>2364</v>
      </c>
      <c r="P2" s="64" t="s">
        <v>21</v>
      </c>
      <c r="R2" s="195" t="s">
        <v>814</v>
      </c>
      <c r="S2" s="195" t="s">
        <v>814</v>
      </c>
      <c r="T2" s="195" t="s">
        <v>814</v>
      </c>
      <c r="U2" s="195" t="s">
        <v>815</v>
      </c>
      <c r="V2" s="195" t="s">
        <v>814</v>
      </c>
      <c r="X2" s="65" t="s">
        <v>198</v>
      </c>
      <c r="Y2" s="65" t="s">
        <v>199</v>
      </c>
      <c r="Z2" s="65" t="s">
        <v>200</v>
      </c>
      <c r="AA2" s="65" t="s">
        <v>201</v>
      </c>
      <c r="AB2" s="65" t="s">
        <v>202</v>
      </c>
      <c r="AC2" s="65" t="s">
        <v>203</v>
      </c>
      <c r="AD2" s="65" t="s">
        <v>21</v>
      </c>
      <c r="AF2" s="312"/>
      <c r="AG2" s="312"/>
      <c r="AH2" s="312"/>
      <c r="AI2" s="312"/>
      <c r="AJ2" s="312"/>
      <c r="AK2" s="312"/>
      <c r="AL2" s="312"/>
    </row>
    <row r="3" spans="1:38">
      <c r="A3" s="211">
        <v>1</v>
      </c>
      <c r="B3" s="250" t="s">
        <v>333</v>
      </c>
      <c r="C3" s="313" t="s">
        <v>41</v>
      </c>
      <c r="D3" s="213" t="s">
        <v>405</v>
      </c>
      <c r="E3" s="211" t="s">
        <v>334</v>
      </c>
      <c r="F3" s="211">
        <v>1</v>
      </c>
      <c r="G3" s="211" t="s">
        <v>326</v>
      </c>
      <c r="H3" s="205" t="s">
        <v>1068</v>
      </c>
      <c r="I3" s="205" t="s">
        <v>43</v>
      </c>
      <c r="J3" s="211">
        <v>1</v>
      </c>
      <c r="K3" s="250" t="s">
        <v>333</v>
      </c>
      <c r="L3" s="313" t="s">
        <v>1977</v>
      </c>
      <c r="M3" s="213" t="s">
        <v>405</v>
      </c>
      <c r="N3" s="211" t="s">
        <v>1978</v>
      </c>
      <c r="O3" s="211">
        <v>1</v>
      </c>
      <c r="P3" s="211" t="s">
        <v>326</v>
      </c>
      <c r="R3" s="206" t="s">
        <v>208</v>
      </c>
      <c r="S3" s="207" t="s">
        <v>850</v>
      </c>
      <c r="T3" s="207" t="s">
        <v>206</v>
      </c>
      <c r="U3" s="207" t="str">
        <f>J3&amp;" , "&amp;"'"&amp;K3&amp;"'"&amp;" , "&amp;"'"&amp;L3&amp;"'"&amp;" , "&amp;"'"&amp;M3&amp;"'"&amp;" , "&amp;"'"&amp;N3&amp;"'"&amp;" , "&amp;O3&amp;" , "&amp;"'"&amp;P3&amp;"'"</f>
        <v>1 , '本人確認ID情報' , '001' , '01' , '運転免許証・運転経歴証明書' , 1 , 'N'</v>
      </c>
      <c r="V3" s="208" t="s">
        <v>207</v>
      </c>
      <c r="X3" s="209" t="b">
        <f t="shared" ref="X3:AD19" si="0">IF(J3="","",EXACT(J3,AF3))</f>
        <v>0</v>
      </c>
      <c r="Y3" s="209" t="b">
        <f t="shared" si="0"/>
        <v>0</v>
      </c>
      <c r="Z3" s="209" t="b">
        <f t="shared" si="0"/>
        <v>0</v>
      </c>
      <c r="AA3" s="209" t="b">
        <f t="shared" si="0"/>
        <v>0</v>
      </c>
      <c r="AB3" s="209" t="b">
        <f t="shared" si="0"/>
        <v>0</v>
      </c>
      <c r="AC3" s="209" t="b">
        <f t="shared" si="0"/>
        <v>0</v>
      </c>
      <c r="AD3" s="209" t="b">
        <f t="shared" si="0"/>
        <v>0</v>
      </c>
      <c r="AF3" s="209"/>
      <c r="AG3" s="209"/>
      <c r="AH3" s="200"/>
      <c r="AI3" s="200"/>
      <c r="AJ3" s="209"/>
      <c r="AK3" s="209"/>
      <c r="AL3" s="209"/>
    </row>
    <row r="4" spans="1:38">
      <c r="A4" s="211">
        <v>2</v>
      </c>
      <c r="B4" s="250" t="s">
        <v>333</v>
      </c>
      <c r="C4" s="313" t="s">
        <v>41</v>
      </c>
      <c r="D4" s="213" t="s">
        <v>406</v>
      </c>
      <c r="E4" s="211" t="s">
        <v>413</v>
      </c>
      <c r="F4" s="211">
        <v>2</v>
      </c>
      <c r="G4" s="211" t="s">
        <v>326</v>
      </c>
      <c r="H4" s="205" t="s">
        <v>1068</v>
      </c>
      <c r="I4" s="205" t="s">
        <v>43</v>
      </c>
      <c r="J4" s="211">
        <v>2</v>
      </c>
      <c r="K4" s="250" t="s">
        <v>333</v>
      </c>
      <c r="L4" s="313" t="s">
        <v>1977</v>
      </c>
      <c r="M4" s="213" t="s">
        <v>406</v>
      </c>
      <c r="N4" s="211" t="s">
        <v>413</v>
      </c>
      <c r="O4" s="211">
        <v>2</v>
      </c>
      <c r="P4" s="211" t="s">
        <v>326</v>
      </c>
      <c r="R4" s="206" t="s">
        <v>208</v>
      </c>
      <c r="S4" s="207" t="s">
        <v>850</v>
      </c>
      <c r="T4" s="207" t="s">
        <v>206</v>
      </c>
      <c r="U4" s="207" t="str">
        <f t="shared" ref="U4:U19" si="1">J4&amp;" , "&amp;"'"&amp;K4&amp;"'"&amp;" , "&amp;"'"&amp;L4&amp;"'"&amp;" , "&amp;"'"&amp;M4&amp;"'"&amp;" , "&amp;"'"&amp;N4&amp;"'"&amp;" , "&amp;O4&amp;" , "&amp;"'"&amp;P4&amp;"'"</f>
        <v>2 , '本人確認ID情報' , '001' , '02' , '旅券（パスポート）' , 2 , 'N'</v>
      </c>
      <c r="V4" s="208" t="s">
        <v>207</v>
      </c>
      <c r="X4" s="209" t="b">
        <f t="shared" si="0"/>
        <v>0</v>
      </c>
      <c r="Y4" s="209" t="b">
        <f t="shared" si="0"/>
        <v>0</v>
      </c>
      <c r="Z4" s="209" t="b">
        <f t="shared" si="0"/>
        <v>0</v>
      </c>
      <c r="AA4" s="209" t="b">
        <f t="shared" si="0"/>
        <v>0</v>
      </c>
      <c r="AB4" s="209" t="b">
        <f t="shared" si="0"/>
        <v>0</v>
      </c>
      <c r="AC4" s="209" t="b">
        <f t="shared" si="0"/>
        <v>0</v>
      </c>
      <c r="AD4" s="209" t="b">
        <f t="shared" si="0"/>
        <v>0</v>
      </c>
      <c r="AF4" s="209"/>
      <c r="AG4" s="209"/>
      <c r="AH4" s="200"/>
      <c r="AI4" s="200"/>
      <c r="AJ4" s="209"/>
      <c r="AK4" s="209"/>
      <c r="AL4" s="209"/>
    </row>
    <row r="5" spans="1:38">
      <c r="A5" s="211">
        <v>3</v>
      </c>
      <c r="B5" s="250" t="s">
        <v>333</v>
      </c>
      <c r="C5" s="313" t="s">
        <v>41</v>
      </c>
      <c r="D5" s="213" t="s">
        <v>407</v>
      </c>
      <c r="E5" s="211" t="s">
        <v>414</v>
      </c>
      <c r="F5" s="211">
        <v>3</v>
      </c>
      <c r="G5" s="211" t="s">
        <v>326</v>
      </c>
      <c r="H5" s="205" t="s">
        <v>1068</v>
      </c>
      <c r="I5" s="205" t="s">
        <v>43</v>
      </c>
      <c r="J5" s="211">
        <v>3</v>
      </c>
      <c r="K5" s="250" t="s">
        <v>333</v>
      </c>
      <c r="L5" s="313" t="s">
        <v>1977</v>
      </c>
      <c r="M5" s="213" t="s">
        <v>407</v>
      </c>
      <c r="N5" s="211" t="s">
        <v>414</v>
      </c>
      <c r="O5" s="211">
        <v>3</v>
      </c>
      <c r="P5" s="211" t="s">
        <v>326</v>
      </c>
      <c r="R5" s="206" t="s">
        <v>208</v>
      </c>
      <c r="S5" s="207" t="s">
        <v>850</v>
      </c>
      <c r="T5" s="207" t="s">
        <v>206</v>
      </c>
      <c r="U5" s="207" t="str">
        <f t="shared" si="1"/>
        <v>3 , '本人確認ID情報' , '001' , '03' , '住民票の写' , 3 , 'N'</v>
      </c>
      <c r="V5" s="208" t="s">
        <v>207</v>
      </c>
      <c r="X5" s="209" t="b">
        <f t="shared" si="0"/>
        <v>0</v>
      </c>
      <c r="Y5" s="209" t="b">
        <f t="shared" si="0"/>
        <v>0</v>
      </c>
      <c r="Z5" s="209" t="b">
        <f t="shared" si="0"/>
        <v>0</v>
      </c>
      <c r="AA5" s="209" t="b">
        <f t="shared" si="0"/>
        <v>0</v>
      </c>
      <c r="AB5" s="209" t="b">
        <f t="shared" si="0"/>
        <v>0</v>
      </c>
      <c r="AC5" s="209" t="b">
        <f t="shared" si="0"/>
        <v>0</v>
      </c>
      <c r="AD5" s="209" t="b">
        <f t="shared" si="0"/>
        <v>0</v>
      </c>
      <c r="AF5" s="209"/>
      <c r="AG5" s="209"/>
      <c r="AH5" s="200"/>
      <c r="AI5" s="200"/>
      <c r="AJ5" s="209"/>
      <c r="AK5" s="209"/>
      <c r="AL5" s="209"/>
    </row>
    <row r="6" spans="1:38">
      <c r="A6" s="211">
        <v>4</v>
      </c>
      <c r="B6" s="250" t="s">
        <v>333</v>
      </c>
      <c r="C6" s="313" t="s">
        <v>41</v>
      </c>
      <c r="D6" s="213" t="s">
        <v>408</v>
      </c>
      <c r="E6" s="211" t="s">
        <v>415</v>
      </c>
      <c r="F6" s="211">
        <v>4</v>
      </c>
      <c r="G6" s="211" t="s">
        <v>326</v>
      </c>
      <c r="H6" s="205" t="s">
        <v>1068</v>
      </c>
      <c r="I6" s="205" t="s">
        <v>43</v>
      </c>
      <c r="J6" s="211">
        <v>4</v>
      </c>
      <c r="K6" s="250" t="s">
        <v>333</v>
      </c>
      <c r="L6" s="313" t="s">
        <v>1977</v>
      </c>
      <c r="M6" s="213" t="s">
        <v>408</v>
      </c>
      <c r="N6" s="211" t="s">
        <v>415</v>
      </c>
      <c r="O6" s="211">
        <v>4</v>
      </c>
      <c r="P6" s="211" t="s">
        <v>326</v>
      </c>
      <c r="R6" s="206" t="s">
        <v>208</v>
      </c>
      <c r="S6" s="207" t="s">
        <v>850</v>
      </c>
      <c r="T6" s="207" t="s">
        <v>206</v>
      </c>
      <c r="U6" s="207" t="str">
        <f t="shared" si="1"/>
        <v>4 , '本人確認ID情報' , '001' , '04' , '住民票の記載事項証明書' , 4 , 'N'</v>
      </c>
      <c r="V6" s="208" t="s">
        <v>207</v>
      </c>
      <c r="X6" s="209" t="b">
        <f t="shared" si="0"/>
        <v>0</v>
      </c>
      <c r="Y6" s="209" t="b">
        <f t="shared" si="0"/>
        <v>0</v>
      </c>
      <c r="Z6" s="209" t="b">
        <f t="shared" si="0"/>
        <v>0</v>
      </c>
      <c r="AA6" s="209" t="b">
        <f t="shared" si="0"/>
        <v>0</v>
      </c>
      <c r="AB6" s="209" t="b">
        <f t="shared" si="0"/>
        <v>0</v>
      </c>
      <c r="AC6" s="209" t="b">
        <f t="shared" si="0"/>
        <v>0</v>
      </c>
      <c r="AD6" s="209" t="b">
        <f t="shared" si="0"/>
        <v>0</v>
      </c>
      <c r="AF6" s="209"/>
      <c r="AG6" s="209"/>
      <c r="AH6" s="200"/>
      <c r="AI6" s="200"/>
      <c r="AJ6" s="209"/>
      <c r="AK6" s="209"/>
      <c r="AL6" s="209"/>
    </row>
    <row r="7" spans="1:38">
      <c r="A7" s="211">
        <v>5</v>
      </c>
      <c r="B7" s="250" t="s">
        <v>333</v>
      </c>
      <c r="C7" s="313" t="s">
        <v>41</v>
      </c>
      <c r="D7" s="213" t="s">
        <v>409</v>
      </c>
      <c r="E7" s="211" t="s">
        <v>416</v>
      </c>
      <c r="F7" s="211">
        <v>5</v>
      </c>
      <c r="G7" s="211" t="s">
        <v>326</v>
      </c>
      <c r="H7" s="205" t="s">
        <v>1068</v>
      </c>
      <c r="I7" s="205" t="s">
        <v>43</v>
      </c>
      <c r="J7" s="211">
        <v>5</v>
      </c>
      <c r="K7" s="250" t="s">
        <v>333</v>
      </c>
      <c r="L7" s="313" t="s">
        <v>1977</v>
      </c>
      <c r="M7" s="213" t="s">
        <v>409</v>
      </c>
      <c r="N7" s="211" t="s">
        <v>416</v>
      </c>
      <c r="O7" s="211">
        <v>5</v>
      </c>
      <c r="P7" s="211" t="s">
        <v>326</v>
      </c>
      <c r="R7" s="206" t="s">
        <v>208</v>
      </c>
      <c r="S7" s="207" t="s">
        <v>850</v>
      </c>
      <c r="T7" s="207" t="s">
        <v>206</v>
      </c>
      <c r="U7" s="207" t="str">
        <f t="shared" si="1"/>
        <v>5 , '本人確認ID情報' , '001' , '05' , '転出証明書' , 5 , 'N'</v>
      </c>
      <c r="V7" s="208" t="s">
        <v>207</v>
      </c>
      <c r="X7" s="209" t="b">
        <f t="shared" si="0"/>
        <v>0</v>
      </c>
      <c r="Y7" s="209" t="b">
        <f t="shared" si="0"/>
        <v>0</v>
      </c>
      <c r="Z7" s="209" t="b">
        <f t="shared" si="0"/>
        <v>0</v>
      </c>
      <c r="AA7" s="209" t="b">
        <f t="shared" si="0"/>
        <v>0</v>
      </c>
      <c r="AB7" s="209" t="b">
        <f t="shared" si="0"/>
        <v>0</v>
      </c>
      <c r="AC7" s="209" t="b">
        <f t="shared" si="0"/>
        <v>0</v>
      </c>
      <c r="AD7" s="209" t="b">
        <f t="shared" si="0"/>
        <v>0</v>
      </c>
      <c r="AF7" s="209"/>
      <c r="AG7" s="209"/>
      <c r="AH7" s="200"/>
      <c r="AI7" s="200"/>
      <c r="AJ7" s="209"/>
      <c r="AK7" s="209"/>
      <c r="AL7" s="209"/>
    </row>
    <row r="8" spans="1:38">
      <c r="A8" s="211">
        <v>6</v>
      </c>
      <c r="B8" s="250" t="s">
        <v>333</v>
      </c>
      <c r="C8" s="313" t="s">
        <v>41</v>
      </c>
      <c r="D8" s="213" t="s">
        <v>410</v>
      </c>
      <c r="E8" s="211" t="s">
        <v>417</v>
      </c>
      <c r="F8" s="211">
        <v>6</v>
      </c>
      <c r="G8" s="211" t="s">
        <v>326</v>
      </c>
      <c r="H8" s="205" t="s">
        <v>1068</v>
      </c>
      <c r="I8" s="205" t="s">
        <v>43</v>
      </c>
      <c r="J8" s="211">
        <v>6</v>
      </c>
      <c r="K8" s="250" t="s">
        <v>333</v>
      </c>
      <c r="L8" s="313" t="s">
        <v>1977</v>
      </c>
      <c r="M8" s="213" t="s">
        <v>410</v>
      </c>
      <c r="N8" s="211" t="s">
        <v>417</v>
      </c>
      <c r="O8" s="211">
        <v>6</v>
      </c>
      <c r="P8" s="211" t="s">
        <v>326</v>
      </c>
      <c r="R8" s="206" t="s">
        <v>208</v>
      </c>
      <c r="S8" s="207" t="s">
        <v>850</v>
      </c>
      <c r="T8" s="207" t="s">
        <v>206</v>
      </c>
      <c r="U8" s="207" t="str">
        <f t="shared" si="1"/>
        <v>6 , '本人確認ID情報' , '001' , '06' , '印鑑証明書' , 6 , 'N'</v>
      </c>
      <c r="V8" s="208" t="s">
        <v>207</v>
      </c>
      <c r="X8" s="209" t="b">
        <f t="shared" si="0"/>
        <v>0</v>
      </c>
      <c r="Y8" s="209" t="b">
        <f t="shared" si="0"/>
        <v>0</v>
      </c>
      <c r="Z8" s="209" t="b">
        <f t="shared" si="0"/>
        <v>0</v>
      </c>
      <c r="AA8" s="209" t="b">
        <f t="shared" si="0"/>
        <v>0</v>
      </c>
      <c r="AB8" s="209" t="b">
        <f t="shared" si="0"/>
        <v>0</v>
      </c>
      <c r="AC8" s="209" t="b">
        <f t="shared" si="0"/>
        <v>0</v>
      </c>
      <c r="AD8" s="209" t="b">
        <f t="shared" si="0"/>
        <v>0</v>
      </c>
      <c r="AF8" s="209"/>
      <c r="AG8" s="209"/>
      <c r="AH8" s="200"/>
      <c r="AI8" s="200"/>
      <c r="AJ8" s="209"/>
      <c r="AK8" s="209"/>
      <c r="AL8" s="209"/>
    </row>
    <row r="9" spans="1:38">
      <c r="A9" s="211">
        <v>7</v>
      </c>
      <c r="B9" s="250" t="s">
        <v>333</v>
      </c>
      <c r="C9" s="313" t="s">
        <v>41</v>
      </c>
      <c r="D9" s="213" t="s">
        <v>411</v>
      </c>
      <c r="E9" s="211" t="s">
        <v>337</v>
      </c>
      <c r="F9" s="211">
        <v>7</v>
      </c>
      <c r="G9" s="211" t="s">
        <v>326</v>
      </c>
      <c r="H9" s="205" t="s">
        <v>1068</v>
      </c>
      <c r="I9" s="205" t="s">
        <v>43</v>
      </c>
      <c r="J9" s="211">
        <v>7</v>
      </c>
      <c r="K9" s="250" t="s">
        <v>333</v>
      </c>
      <c r="L9" s="313" t="s">
        <v>1977</v>
      </c>
      <c r="M9" s="213" t="s">
        <v>411</v>
      </c>
      <c r="N9" s="211" t="s">
        <v>337</v>
      </c>
      <c r="O9" s="211">
        <v>7</v>
      </c>
      <c r="P9" s="211" t="s">
        <v>326</v>
      </c>
      <c r="R9" s="206" t="s">
        <v>208</v>
      </c>
      <c r="S9" s="207" t="s">
        <v>850</v>
      </c>
      <c r="T9" s="207" t="s">
        <v>206</v>
      </c>
      <c r="U9" s="207" t="str">
        <f t="shared" si="1"/>
        <v>7 , '本人確認ID情報' , '001' , '07' , '各種健康保険証' , 7 , 'N'</v>
      </c>
      <c r="V9" s="208" t="s">
        <v>207</v>
      </c>
      <c r="X9" s="209" t="b">
        <f t="shared" si="0"/>
        <v>0</v>
      </c>
      <c r="Y9" s="209" t="b">
        <f t="shared" si="0"/>
        <v>0</v>
      </c>
      <c r="Z9" s="209" t="b">
        <f t="shared" si="0"/>
        <v>0</v>
      </c>
      <c r="AA9" s="209" t="b">
        <f t="shared" si="0"/>
        <v>0</v>
      </c>
      <c r="AB9" s="209" t="b">
        <f t="shared" si="0"/>
        <v>0</v>
      </c>
      <c r="AC9" s="209" t="b">
        <f t="shared" si="0"/>
        <v>0</v>
      </c>
      <c r="AD9" s="209" t="b">
        <f t="shared" si="0"/>
        <v>0</v>
      </c>
      <c r="AF9" s="209"/>
      <c r="AG9" s="209"/>
      <c r="AH9" s="200"/>
      <c r="AI9" s="200"/>
      <c r="AJ9" s="209"/>
      <c r="AK9" s="209"/>
      <c r="AL9" s="209"/>
    </row>
    <row r="10" spans="1:38">
      <c r="A10" s="211">
        <v>8</v>
      </c>
      <c r="B10" s="250" t="s">
        <v>333</v>
      </c>
      <c r="C10" s="313" t="s">
        <v>41</v>
      </c>
      <c r="D10" s="213" t="s">
        <v>412</v>
      </c>
      <c r="E10" s="211" t="s">
        <v>335</v>
      </c>
      <c r="F10" s="211">
        <v>8</v>
      </c>
      <c r="G10" s="211" t="s">
        <v>326</v>
      </c>
      <c r="H10" s="205" t="s">
        <v>1068</v>
      </c>
      <c r="I10" s="205" t="s">
        <v>43</v>
      </c>
      <c r="J10" s="211">
        <v>8</v>
      </c>
      <c r="K10" s="250" t="s">
        <v>333</v>
      </c>
      <c r="L10" s="313" t="s">
        <v>1977</v>
      </c>
      <c r="M10" s="213" t="s">
        <v>412</v>
      </c>
      <c r="N10" s="211" t="s">
        <v>335</v>
      </c>
      <c r="O10" s="211">
        <v>8</v>
      </c>
      <c r="P10" s="211" t="s">
        <v>326</v>
      </c>
      <c r="R10" s="206" t="s">
        <v>208</v>
      </c>
      <c r="S10" s="207" t="s">
        <v>850</v>
      </c>
      <c r="T10" s="207" t="s">
        <v>206</v>
      </c>
      <c r="U10" s="207" t="str">
        <f t="shared" si="1"/>
        <v>8 , '本人確認ID情報' , '001' , '08' , '各種年金手帳' , 8 , 'N'</v>
      </c>
      <c r="V10" s="208" t="s">
        <v>207</v>
      </c>
      <c r="X10" s="209" t="b">
        <f t="shared" si="0"/>
        <v>0</v>
      </c>
      <c r="Y10" s="209" t="b">
        <f t="shared" si="0"/>
        <v>0</v>
      </c>
      <c r="Z10" s="209" t="b">
        <f t="shared" si="0"/>
        <v>0</v>
      </c>
      <c r="AA10" s="209" t="b">
        <f t="shared" si="0"/>
        <v>0</v>
      </c>
      <c r="AB10" s="209" t="b">
        <f t="shared" si="0"/>
        <v>0</v>
      </c>
      <c r="AC10" s="209" t="b">
        <f t="shared" si="0"/>
        <v>0</v>
      </c>
      <c r="AD10" s="209" t="b">
        <f t="shared" si="0"/>
        <v>0</v>
      </c>
      <c r="AF10" s="209"/>
      <c r="AG10" s="209"/>
      <c r="AH10" s="200"/>
      <c r="AI10" s="200"/>
      <c r="AJ10" s="209"/>
      <c r="AK10" s="209"/>
      <c r="AL10" s="209"/>
    </row>
    <row r="11" spans="1:38">
      <c r="A11" s="211">
        <v>9</v>
      </c>
      <c r="B11" s="250" t="s">
        <v>333</v>
      </c>
      <c r="C11" s="313" t="s">
        <v>41</v>
      </c>
      <c r="D11" s="213" t="s">
        <v>342</v>
      </c>
      <c r="E11" s="211" t="s">
        <v>336</v>
      </c>
      <c r="F11" s="211">
        <v>9</v>
      </c>
      <c r="G11" s="211" t="s">
        <v>326</v>
      </c>
      <c r="H11" s="205" t="s">
        <v>1068</v>
      </c>
      <c r="I11" s="205" t="s">
        <v>43</v>
      </c>
      <c r="J11" s="211">
        <v>9</v>
      </c>
      <c r="K11" s="250" t="s">
        <v>333</v>
      </c>
      <c r="L11" s="313" t="s">
        <v>1977</v>
      </c>
      <c r="M11" s="213" t="s">
        <v>342</v>
      </c>
      <c r="N11" s="211" t="s">
        <v>336</v>
      </c>
      <c r="O11" s="211">
        <v>9</v>
      </c>
      <c r="P11" s="211" t="s">
        <v>326</v>
      </c>
      <c r="R11" s="206" t="s">
        <v>208</v>
      </c>
      <c r="S11" s="207" t="s">
        <v>850</v>
      </c>
      <c r="T11" s="207" t="s">
        <v>206</v>
      </c>
      <c r="U11" s="207" t="str">
        <f t="shared" si="1"/>
        <v>9 , '本人確認ID情報' , '001' , '09' , '各種福祉手帳' , 9 , 'N'</v>
      </c>
      <c r="V11" s="208" t="s">
        <v>207</v>
      </c>
      <c r="X11" s="209" t="b">
        <f t="shared" si="0"/>
        <v>0</v>
      </c>
      <c r="Y11" s="209" t="b">
        <f t="shared" si="0"/>
        <v>0</v>
      </c>
      <c r="Z11" s="209" t="b">
        <f t="shared" si="0"/>
        <v>0</v>
      </c>
      <c r="AA11" s="209" t="b">
        <f t="shared" si="0"/>
        <v>0</v>
      </c>
      <c r="AB11" s="209" t="b">
        <f t="shared" si="0"/>
        <v>0</v>
      </c>
      <c r="AC11" s="209" t="b">
        <f t="shared" si="0"/>
        <v>0</v>
      </c>
      <c r="AD11" s="209" t="b">
        <f t="shared" si="0"/>
        <v>0</v>
      </c>
      <c r="AF11" s="209"/>
      <c r="AG11" s="209"/>
      <c r="AH11" s="200"/>
      <c r="AI11" s="200"/>
      <c r="AJ11" s="209"/>
      <c r="AK11" s="209"/>
      <c r="AL11" s="209"/>
    </row>
    <row r="12" spans="1:38">
      <c r="A12" s="211">
        <v>10</v>
      </c>
      <c r="B12" s="250" t="s">
        <v>333</v>
      </c>
      <c r="C12" s="313" t="s">
        <v>41</v>
      </c>
      <c r="D12" s="213" t="s">
        <v>343</v>
      </c>
      <c r="E12" s="211" t="s">
        <v>418</v>
      </c>
      <c r="F12" s="211">
        <v>10</v>
      </c>
      <c r="G12" s="211" t="s">
        <v>326</v>
      </c>
      <c r="H12" s="205" t="s">
        <v>1068</v>
      </c>
      <c r="I12" s="205" t="s">
        <v>43</v>
      </c>
      <c r="J12" s="211">
        <v>10</v>
      </c>
      <c r="K12" s="250" t="s">
        <v>333</v>
      </c>
      <c r="L12" s="313" t="s">
        <v>1977</v>
      </c>
      <c r="M12" s="213" t="s">
        <v>343</v>
      </c>
      <c r="N12" s="211" t="s">
        <v>418</v>
      </c>
      <c r="O12" s="211">
        <v>10</v>
      </c>
      <c r="P12" s="211" t="s">
        <v>326</v>
      </c>
      <c r="R12" s="206" t="s">
        <v>208</v>
      </c>
      <c r="S12" s="207" t="s">
        <v>850</v>
      </c>
      <c r="T12" s="207" t="s">
        <v>206</v>
      </c>
      <c r="U12" s="207" t="str">
        <f t="shared" si="1"/>
        <v>10 , '本人確認ID情報' , '001' , '10' , '登記簿謄本・抄本' , 10 , 'N'</v>
      </c>
      <c r="V12" s="208" t="s">
        <v>207</v>
      </c>
      <c r="X12" s="209" t="b">
        <f t="shared" si="0"/>
        <v>0</v>
      </c>
      <c r="Y12" s="209" t="b">
        <f t="shared" si="0"/>
        <v>0</v>
      </c>
      <c r="Z12" s="209" t="b">
        <f t="shared" si="0"/>
        <v>0</v>
      </c>
      <c r="AA12" s="209" t="b">
        <f t="shared" si="0"/>
        <v>0</v>
      </c>
      <c r="AB12" s="209" t="b">
        <f t="shared" si="0"/>
        <v>0</v>
      </c>
      <c r="AC12" s="209" t="b">
        <f t="shared" si="0"/>
        <v>0</v>
      </c>
      <c r="AD12" s="209" t="b">
        <f t="shared" si="0"/>
        <v>0</v>
      </c>
      <c r="AF12" s="209"/>
      <c r="AG12" s="209"/>
      <c r="AH12" s="200"/>
      <c r="AI12" s="200"/>
      <c r="AJ12" s="209"/>
      <c r="AK12" s="209"/>
      <c r="AL12" s="209"/>
    </row>
    <row r="13" spans="1:38">
      <c r="A13" s="211">
        <v>11</v>
      </c>
      <c r="B13" s="250" t="s">
        <v>333</v>
      </c>
      <c r="C13" s="313" t="s">
        <v>41</v>
      </c>
      <c r="D13" s="213" t="s">
        <v>344</v>
      </c>
      <c r="E13" s="211" t="s">
        <v>419</v>
      </c>
      <c r="F13" s="211">
        <v>11</v>
      </c>
      <c r="G13" s="211" t="s">
        <v>326</v>
      </c>
      <c r="H13" s="205" t="s">
        <v>1068</v>
      </c>
      <c r="I13" s="205" t="s">
        <v>43</v>
      </c>
      <c r="J13" s="211">
        <v>11</v>
      </c>
      <c r="K13" s="250" t="s">
        <v>333</v>
      </c>
      <c r="L13" s="313" t="s">
        <v>1977</v>
      </c>
      <c r="M13" s="213" t="s">
        <v>344</v>
      </c>
      <c r="N13" s="211" t="s">
        <v>419</v>
      </c>
      <c r="O13" s="211">
        <v>11</v>
      </c>
      <c r="P13" s="211" t="s">
        <v>326</v>
      </c>
      <c r="R13" s="206" t="s">
        <v>208</v>
      </c>
      <c r="S13" s="207" t="s">
        <v>850</v>
      </c>
      <c r="T13" s="207" t="s">
        <v>206</v>
      </c>
      <c r="U13" s="207" t="str">
        <f t="shared" si="1"/>
        <v>11 , '本人確認ID情報' , '001' , '11' , '国税または地方税の領収証書または納税証明書' , 11 , 'N'</v>
      </c>
      <c r="V13" s="208" t="s">
        <v>207</v>
      </c>
      <c r="X13" s="209" t="b">
        <f t="shared" si="0"/>
        <v>0</v>
      </c>
      <c r="Y13" s="209" t="b">
        <f t="shared" si="0"/>
        <v>0</v>
      </c>
      <c r="Z13" s="209" t="b">
        <f t="shared" si="0"/>
        <v>0</v>
      </c>
      <c r="AA13" s="209" t="b">
        <f t="shared" si="0"/>
        <v>0</v>
      </c>
      <c r="AB13" s="209" t="b">
        <f t="shared" si="0"/>
        <v>0</v>
      </c>
      <c r="AC13" s="209" t="b">
        <f t="shared" si="0"/>
        <v>0</v>
      </c>
      <c r="AD13" s="209" t="b">
        <f t="shared" si="0"/>
        <v>0</v>
      </c>
      <c r="AF13" s="209"/>
      <c r="AG13" s="209"/>
      <c r="AH13" s="200"/>
      <c r="AI13" s="200"/>
      <c r="AJ13" s="209"/>
      <c r="AK13" s="209"/>
      <c r="AL13" s="209"/>
    </row>
    <row r="14" spans="1:38">
      <c r="A14" s="211">
        <v>12</v>
      </c>
      <c r="B14" s="250" t="s">
        <v>333</v>
      </c>
      <c r="C14" s="313" t="s">
        <v>41</v>
      </c>
      <c r="D14" s="213" t="s">
        <v>345</v>
      </c>
      <c r="E14" s="211" t="s">
        <v>420</v>
      </c>
      <c r="F14" s="211">
        <v>12</v>
      </c>
      <c r="G14" s="211" t="s">
        <v>326</v>
      </c>
      <c r="H14" s="205" t="s">
        <v>1068</v>
      </c>
      <c r="I14" s="205" t="s">
        <v>43</v>
      </c>
      <c r="J14" s="211">
        <v>12</v>
      </c>
      <c r="K14" s="250" t="s">
        <v>333</v>
      </c>
      <c r="L14" s="313" t="s">
        <v>1977</v>
      </c>
      <c r="M14" s="213" t="s">
        <v>345</v>
      </c>
      <c r="N14" s="211" t="s">
        <v>420</v>
      </c>
      <c r="O14" s="211">
        <v>12</v>
      </c>
      <c r="P14" s="211" t="s">
        <v>326</v>
      </c>
      <c r="R14" s="206" t="s">
        <v>208</v>
      </c>
      <c r="S14" s="207" t="s">
        <v>850</v>
      </c>
      <c r="T14" s="207" t="s">
        <v>206</v>
      </c>
      <c r="U14" s="207" t="str">
        <f t="shared" si="1"/>
        <v>12 , '本人確認ID情報' , '001' , '12' , '社会保険料の領収証書' , 12 , 'N'</v>
      </c>
      <c r="V14" s="208" t="s">
        <v>207</v>
      </c>
      <c r="X14" s="209" t="b">
        <f t="shared" si="0"/>
        <v>0</v>
      </c>
      <c r="Y14" s="209" t="b">
        <f t="shared" si="0"/>
        <v>0</v>
      </c>
      <c r="Z14" s="209" t="b">
        <f t="shared" si="0"/>
        <v>0</v>
      </c>
      <c r="AA14" s="209" t="b">
        <f t="shared" si="0"/>
        <v>0</v>
      </c>
      <c r="AB14" s="209" t="b">
        <f t="shared" si="0"/>
        <v>0</v>
      </c>
      <c r="AC14" s="209" t="b">
        <f t="shared" si="0"/>
        <v>0</v>
      </c>
      <c r="AD14" s="209" t="b">
        <f t="shared" si="0"/>
        <v>0</v>
      </c>
      <c r="AF14" s="209"/>
      <c r="AG14" s="209"/>
      <c r="AH14" s="200"/>
      <c r="AI14" s="200"/>
      <c r="AJ14" s="209"/>
      <c r="AK14" s="209"/>
      <c r="AL14" s="209"/>
    </row>
    <row r="15" spans="1:38">
      <c r="A15" s="211">
        <v>13</v>
      </c>
      <c r="B15" s="250" t="s">
        <v>333</v>
      </c>
      <c r="C15" s="313" t="s">
        <v>41</v>
      </c>
      <c r="D15" s="213" t="s">
        <v>346</v>
      </c>
      <c r="E15" s="211" t="s">
        <v>421</v>
      </c>
      <c r="F15" s="211">
        <v>13</v>
      </c>
      <c r="G15" s="211" t="s">
        <v>326</v>
      </c>
      <c r="H15" s="205" t="s">
        <v>1068</v>
      </c>
      <c r="I15" s="205" t="s">
        <v>43</v>
      </c>
      <c r="J15" s="211">
        <v>13</v>
      </c>
      <c r="K15" s="250" t="s">
        <v>333</v>
      </c>
      <c r="L15" s="313" t="s">
        <v>1977</v>
      </c>
      <c r="M15" s="213" t="s">
        <v>346</v>
      </c>
      <c r="N15" s="211" t="s">
        <v>421</v>
      </c>
      <c r="O15" s="211">
        <v>13</v>
      </c>
      <c r="P15" s="211" t="s">
        <v>326</v>
      </c>
      <c r="R15" s="206" t="s">
        <v>208</v>
      </c>
      <c r="S15" s="207" t="s">
        <v>850</v>
      </c>
      <c r="T15" s="207" t="s">
        <v>206</v>
      </c>
      <c r="U15" s="207" t="str">
        <f t="shared" si="1"/>
        <v>13 , '本人確認ID情報' , '001' , '13' , '公的機関が発行した身分証明書（含む国公立校の学生証）' , 13 , 'N'</v>
      </c>
      <c r="V15" s="208" t="s">
        <v>207</v>
      </c>
      <c r="X15" s="209" t="b">
        <f t="shared" si="0"/>
        <v>0</v>
      </c>
      <c r="Y15" s="209" t="b">
        <f t="shared" si="0"/>
        <v>0</v>
      </c>
      <c r="Z15" s="209" t="b">
        <f t="shared" si="0"/>
        <v>0</v>
      </c>
      <c r="AA15" s="209" t="b">
        <f t="shared" si="0"/>
        <v>0</v>
      </c>
      <c r="AB15" s="209" t="b">
        <f t="shared" si="0"/>
        <v>0</v>
      </c>
      <c r="AC15" s="209" t="b">
        <f t="shared" si="0"/>
        <v>0</v>
      </c>
      <c r="AD15" s="209" t="b">
        <f t="shared" si="0"/>
        <v>0</v>
      </c>
      <c r="AF15" s="209"/>
      <c r="AG15" s="209"/>
      <c r="AH15" s="200"/>
      <c r="AI15" s="200"/>
      <c r="AJ15" s="209"/>
      <c r="AK15" s="209"/>
      <c r="AL15" s="209"/>
    </row>
    <row r="16" spans="1:38">
      <c r="A16" s="211">
        <v>14</v>
      </c>
      <c r="B16" s="250" t="s">
        <v>333</v>
      </c>
      <c r="C16" s="313" t="s">
        <v>41</v>
      </c>
      <c r="D16" s="213" t="s">
        <v>347</v>
      </c>
      <c r="E16" s="211" t="s">
        <v>422</v>
      </c>
      <c r="F16" s="211">
        <v>14</v>
      </c>
      <c r="G16" s="211" t="s">
        <v>326</v>
      </c>
      <c r="H16" s="205" t="s">
        <v>1068</v>
      </c>
      <c r="I16" s="205" t="s">
        <v>43</v>
      </c>
      <c r="J16" s="211">
        <v>14</v>
      </c>
      <c r="K16" s="250" t="s">
        <v>333</v>
      </c>
      <c r="L16" s="313" t="s">
        <v>1977</v>
      </c>
      <c r="M16" s="213" t="s">
        <v>347</v>
      </c>
      <c r="N16" s="211" t="s">
        <v>422</v>
      </c>
      <c r="O16" s="211">
        <v>14</v>
      </c>
      <c r="P16" s="211" t="s">
        <v>326</v>
      </c>
      <c r="R16" s="206" t="s">
        <v>208</v>
      </c>
      <c r="S16" s="207" t="s">
        <v>850</v>
      </c>
      <c r="T16" s="207" t="s">
        <v>206</v>
      </c>
      <c r="U16" s="207" t="str">
        <f>J16&amp;" , "&amp;"'"&amp;K16&amp;"'"&amp;" , "&amp;"'"&amp;L16&amp;"'"&amp;" , "&amp;"'"&amp;M16&amp;"'"&amp;" , "&amp;"'"&amp;N16&amp;"'"&amp;" , "&amp;O16&amp;" , "&amp;"'"&amp;P16&amp;"'"</f>
        <v>14 , '本人確認ID情報' , '001' , '14' , '定款・寄付行為・規則・規約の写' , 14 , 'N'</v>
      </c>
      <c r="V16" s="208" t="s">
        <v>207</v>
      </c>
      <c r="X16" s="209" t="b">
        <f t="shared" si="0"/>
        <v>0</v>
      </c>
      <c r="Y16" s="209" t="b">
        <f t="shared" si="0"/>
        <v>0</v>
      </c>
      <c r="Z16" s="209" t="b">
        <f t="shared" si="0"/>
        <v>0</v>
      </c>
      <c r="AA16" s="209" t="b">
        <f t="shared" si="0"/>
        <v>0</v>
      </c>
      <c r="AB16" s="209" t="b">
        <f t="shared" si="0"/>
        <v>0</v>
      </c>
      <c r="AC16" s="209" t="b">
        <f t="shared" si="0"/>
        <v>0</v>
      </c>
      <c r="AD16" s="209" t="b">
        <f t="shared" si="0"/>
        <v>0</v>
      </c>
      <c r="AF16" s="209"/>
      <c r="AG16" s="209"/>
      <c r="AH16" s="200"/>
      <c r="AI16" s="200"/>
      <c r="AJ16" s="209"/>
      <c r="AK16" s="209"/>
      <c r="AL16" s="209"/>
    </row>
    <row r="17" spans="1:38">
      <c r="A17" s="211">
        <v>15</v>
      </c>
      <c r="B17" s="250" t="s">
        <v>333</v>
      </c>
      <c r="C17" s="313" t="s">
        <v>41</v>
      </c>
      <c r="D17" s="213" t="s">
        <v>348</v>
      </c>
      <c r="E17" s="211" t="s">
        <v>338</v>
      </c>
      <c r="F17" s="211">
        <v>15</v>
      </c>
      <c r="G17" s="211" t="s">
        <v>326</v>
      </c>
      <c r="H17" s="205" t="s">
        <v>1068</v>
      </c>
      <c r="I17" s="205" t="s">
        <v>43</v>
      </c>
      <c r="J17" s="211">
        <v>15</v>
      </c>
      <c r="K17" s="250" t="s">
        <v>333</v>
      </c>
      <c r="L17" s="313" t="s">
        <v>1977</v>
      </c>
      <c r="M17" s="213" t="s">
        <v>348</v>
      </c>
      <c r="N17" s="211" t="s">
        <v>338</v>
      </c>
      <c r="O17" s="211">
        <v>15</v>
      </c>
      <c r="P17" s="211" t="s">
        <v>326</v>
      </c>
      <c r="R17" s="206" t="s">
        <v>208</v>
      </c>
      <c r="S17" s="207" t="s">
        <v>850</v>
      </c>
      <c r="T17" s="207" t="s">
        <v>206</v>
      </c>
      <c r="U17" s="207" t="str">
        <f>J17&amp;" , "&amp;"'"&amp;K17&amp;"'"&amp;" , "&amp;"'"&amp;L17&amp;"'"&amp;" , "&amp;"'"&amp;M17&amp;"'"&amp;" , "&amp;"'"&amp;N17&amp;"'"&amp;" , "&amp;O17&amp;" , "&amp;"'"&amp;P17&amp;"'"</f>
        <v>15 , '本人確認ID情報' , '001' , '15' , '戸籍謄本・抄本' , 15 , 'N'</v>
      </c>
      <c r="V17" s="208" t="s">
        <v>207</v>
      </c>
      <c r="X17" s="209" t="b">
        <f t="shared" si="0"/>
        <v>0</v>
      </c>
      <c r="Y17" s="209" t="b">
        <f t="shared" si="0"/>
        <v>0</v>
      </c>
      <c r="Z17" s="209" t="b">
        <f t="shared" si="0"/>
        <v>0</v>
      </c>
      <c r="AA17" s="209" t="b">
        <f t="shared" si="0"/>
        <v>0</v>
      </c>
      <c r="AB17" s="209" t="b">
        <f t="shared" si="0"/>
        <v>0</v>
      </c>
      <c r="AC17" s="209" t="b">
        <f t="shared" si="0"/>
        <v>0</v>
      </c>
      <c r="AD17" s="209" t="b">
        <f t="shared" si="0"/>
        <v>0</v>
      </c>
      <c r="AF17" s="209"/>
      <c r="AG17" s="209"/>
      <c r="AH17" s="200"/>
      <c r="AI17" s="200"/>
      <c r="AJ17" s="209"/>
      <c r="AK17" s="209"/>
      <c r="AL17" s="209"/>
    </row>
    <row r="18" spans="1:38">
      <c r="A18" s="211">
        <v>16</v>
      </c>
      <c r="B18" s="250" t="s">
        <v>333</v>
      </c>
      <c r="C18" s="313" t="s">
        <v>41</v>
      </c>
      <c r="D18" s="213" t="s">
        <v>349</v>
      </c>
      <c r="E18" s="211" t="s">
        <v>423</v>
      </c>
      <c r="F18" s="211">
        <v>16</v>
      </c>
      <c r="G18" s="211" t="s">
        <v>326</v>
      </c>
      <c r="H18" s="205" t="s">
        <v>1068</v>
      </c>
      <c r="I18" s="205" t="s">
        <v>43</v>
      </c>
      <c r="J18" s="211">
        <v>16</v>
      </c>
      <c r="K18" s="250" t="s">
        <v>333</v>
      </c>
      <c r="L18" s="313" t="s">
        <v>1977</v>
      </c>
      <c r="M18" s="213" t="s">
        <v>349</v>
      </c>
      <c r="N18" s="211" t="s">
        <v>423</v>
      </c>
      <c r="O18" s="211">
        <v>16</v>
      </c>
      <c r="P18" s="211" t="s">
        <v>326</v>
      </c>
      <c r="R18" s="206" t="s">
        <v>208</v>
      </c>
      <c r="S18" s="207" t="s">
        <v>850</v>
      </c>
      <c r="T18" s="207" t="s">
        <v>206</v>
      </c>
      <c r="U18" s="207" t="str">
        <f t="shared" si="1"/>
        <v>16 , '本人確認ID情報' , '001' , '16' , '住民基本台帳カード（写真付のもの）' , 16 , 'N'</v>
      </c>
      <c r="V18" s="208" t="s">
        <v>207</v>
      </c>
      <c r="X18" s="209" t="b">
        <f t="shared" si="0"/>
        <v>0</v>
      </c>
      <c r="Y18" s="209" t="b">
        <f t="shared" si="0"/>
        <v>0</v>
      </c>
      <c r="Z18" s="209" t="b">
        <f t="shared" si="0"/>
        <v>0</v>
      </c>
      <c r="AA18" s="209" t="b">
        <f t="shared" si="0"/>
        <v>0</v>
      </c>
      <c r="AB18" s="209" t="b">
        <f t="shared" si="0"/>
        <v>0</v>
      </c>
      <c r="AC18" s="209" t="b">
        <f t="shared" si="0"/>
        <v>0</v>
      </c>
      <c r="AD18" s="209" t="b">
        <f t="shared" si="0"/>
        <v>0</v>
      </c>
      <c r="AF18" s="209"/>
      <c r="AG18" s="209"/>
      <c r="AH18" s="200"/>
      <c r="AI18" s="200"/>
      <c r="AJ18" s="209"/>
      <c r="AK18" s="209"/>
      <c r="AL18" s="209"/>
    </row>
    <row r="19" spans="1:38">
      <c r="A19" s="211">
        <v>17</v>
      </c>
      <c r="B19" s="250" t="s">
        <v>333</v>
      </c>
      <c r="C19" s="313" t="s">
        <v>41</v>
      </c>
      <c r="D19" s="213">
        <v>20</v>
      </c>
      <c r="E19" s="211" t="s">
        <v>424</v>
      </c>
      <c r="F19" s="211">
        <v>17</v>
      </c>
      <c r="G19" s="211" t="s">
        <v>326</v>
      </c>
      <c r="H19" s="205" t="s">
        <v>1068</v>
      </c>
      <c r="I19" s="205" t="s">
        <v>43</v>
      </c>
      <c r="J19" s="211">
        <v>17</v>
      </c>
      <c r="K19" s="250" t="s">
        <v>333</v>
      </c>
      <c r="L19" s="313" t="s">
        <v>1977</v>
      </c>
      <c r="M19" s="213" t="s">
        <v>350</v>
      </c>
      <c r="N19" s="211" t="s">
        <v>1979</v>
      </c>
      <c r="O19" s="211">
        <v>17</v>
      </c>
      <c r="P19" s="211" t="s">
        <v>326</v>
      </c>
      <c r="R19" s="206" t="s">
        <v>208</v>
      </c>
      <c r="S19" s="207" t="s">
        <v>850</v>
      </c>
      <c r="T19" s="207" t="s">
        <v>206</v>
      </c>
      <c r="U19" s="207" t="str">
        <f t="shared" si="1"/>
        <v>17 , '本人確認ID情報' , '001' , '17' , '個人番号カード' , 17 , 'N'</v>
      </c>
      <c r="V19" s="208" t="s">
        <v>207</v>
      </c>
      <c r="X19" s="209" t="b">
        <f t="shared" si="0"/>
        <v>0</v>
      </c>
      <c r="Y19" s="209" t="b">
        <f t="shared" si="0"/>
        <v>0</v>
      </c>
      <c r="Z19" s="209" t="b">
        <f t="shared" si="0"/>
        <v>0</v>
      </c>
      <c r="AA19" s="209" t="b">
        <f t="shared" si="0"/>
        <v>0</v>
      </c>
      <c r="AB19" s="209" t="b">
        <f t="shared" si="0"/>
        <v>0</v>
      </c>
      <c r="AC19" s="209" t="b">
        <f t="shared" si="0"/>
        <v>0</v>
      </c>
      <c r="AD19" s="209" t="b">
        <f t="shared" si="0"/>
        <v>0</v>
      </c>
      <c r="AF19" s="209"/>
      <c r="AG19" s="209"/>
      <c r="AH19" s="200"/>
      <c r="AI19" s="200"/>
      <c r="AJ19" s="209"/>
      <c r="AK19" s="209"/>
      <c r="AL19" s="209"/>
    </row>
    <row r="20" spans="1:38">
      <c r="A20" s="211">
        <v>18</v>
      </c>
      <c r="B20" s="250" t="s">
        <v>333</v>
      </c>
      <c r="C20" s="313" t="s">
        <v>41</v>
      </c>
      <c r="D20" s="213">
        <v>21</v>
      </c>
      <c r="E20" s="211" t="s">
        <v>425</v>
      </c>
      <c r="F20" s="211">
        <v>18</v>
      </c>
      <c r="G20" s="211" t="s">
        <v>326</v>
      </c>
      <c r="H20" s="205" t="s">
        <v>1068</v>
      </c>
      <c r="I20" s="205" t="s">
        <v>43</v>
      </c>
      <c r="J20" s="211">
        <v>18</v>
      </c>
      <c r="K20" s="250" t="s">
        <v>333</v>
      </c>
      <c r="L20" s="313" t="s">
        <v>1977</v>
      </c>
      <c r="M20" s="213" t="s">
        <v>1980</v>
      </c>
      <c r="N20" s="211" t="s">
        <v>1981</v>
      </c>
      <c r="O20" s="211">
        <v>18</v>
      </c>
      <c r="P20" s="211" t="s">
        <v>326</v>
      </c>
      <c r="R20" s="206" t="s">
        <v>208</v>
      </c>
      <c r="S20" s="207" t="s">
        <v>850</v>
      </c>
      <c r="T20" s="207" t="s">
        <v>206</v>
      </c>
      <c r="U20" s="207" t="str">
        <f>J20&amp;" , "&amp;"'"&amp;K20&amp;"'"&amp;" , "&amp;"'"&amp;L20&amp;"'"&amp;" , "&amp;"'"&amp;M20&amp;"'"&amp;" , "&amp;"'"&amp;N20&amp;"'"&amp;" , "&amp;O20&amp;" , "&amp;"'"&amp;P20&amp;"'"</f>
        <v>18 , '本人確認ID情報' , '001' , '20' , '在留カード・特別永住者証明書' , 18 , 'N'</v>
      </c>
      <c r="V20" s="208" t="s">
        <v>207</v>
      </c>
      <c r="X20" s="209" t="b">
        <f t="shared" ref="X20:AD35" si="2">IF(J20="","",EXACT(J20,AF20))</f>
        <v>0</v>
      </c>
      <c r="Y20" s="209" t="b">
        <f t="shared" si="2"/>
        <v>0</v>
      </c>
      <c r="Z20" s="209" t="b">
        <f t="shared" si="2"/>
        <v>0</v>
      </c>
      <c r="AA20" s="209" t="b">
        <f t="shared" si="2"/>
        <v>0</v>
      </c>
      <c r="AB20" s="209" t="b">
        <f t="shared" si="2"/>
        <v>0</v>
      </c>
      <c r="AC20" s="209" t="b">
        <f t="shared" si="2"/>
        <v>0</v>
      </c>
      <c r="AD20" s="209" t="b">
        <f t="shared" si="2"/>
        <v>0</v>
      </c>
      <c r="AF20" s="209"/>
      <c r="AG20" s="209"/>
      <c r="AH20" s="200"/>
      <c r="AI20" s="200"/>
      <c r="AJ20" s="209"/>
      <c r="AK20" s="209"/>
      <c r="AL20" s="209"/>
    </row>
    <row r="21" spans="1:38">
      <c r="A21" s="211">
        <v>19</v>
      </c>
      <c r="B21" s="250" t="s">
        <v>333</v>
      </c>
      <c r="C21" s="313" t="s">
        <v>41</v>
      </c>
      <c r="D21" s="213">
        <v>22</v>
      </c>
      <c r="E21" s="211" t="s">
        <v>426</v>
      </c>
      <c r="F21" s="211">
        <v>19</v>
      </c>
      <c r="G21" s="211" t="s">
        <v>326</v>
      </c>
      <c r="H21" s="205" t="s">
        <v>1068</v>
      </c>
      <c r="I21" s="205" t="s">
        <v>43</v>
      </c>
      <c r="J21" s="211">
        <v>19</v>
      </c>
      <c r="K21" s="250" t="s">
        <v>333</v>
      </c>
      <c r="L21" s="313" t="s">
        <v>1977</v>
      </c>
      <c r="M21" s="213" t="s">
        <v>1982</v>
      </c>
      <c r="N21" s="211" t="s">
        <v>425</v>
      </c>
      <c r="O21" s="211">
        <v>19</v>
      </c>
      <c r="P21" s="211" t="s">
        <v>326</v>
      </c>
      <c r="R21" s="206" t="s">
        <v>208</v>
      </c>
      <c r="S21" s="207" t="s">
        <v>850</v>
      </c>
      <c r="T21" s="207" t="s">
        <v>206</v>
      </c>
      <c r="U21" s="207" t="str">
        <f t="shared" ref="U21:U66" si="3">J21&amp;" , "&amp;"'"&amp;K21&amp;"'"&amp;" , "&amp;"'"&amp;L21&amp;"'"&amp;" , "&amp;"'"&amp;M21&amp;"'"&amp;" , "&amp;"'"&amp;N21&amp;"'"&amp;" , "&amp;O21&amp;" , "&amp;"'"&amp;P21&amp;"'"</f>
        <v>19 , '本人確認ID情報' , '001' , '21' , '外国人登録原票記載事項証明書' , 19 , 'N'</v>
      </c>
      <c r="V21" s="208" t="s">
        <v>207</v>
      </c>
      <c r="X21" s="209" t="b">
        <f t="shared" si="2"/>
        <v>0</v>
      </c>
      <c r="Y21" s="209" t="b">
        <f t="shared" si="2"/>
        <v>0</v>
      </c>
      <c r="Z21" s="209" t="b">
        <f t="shared" si="2"/>
        <v>0</v>
      </c>
      <c r="AA21" s="209" t="b">
        <f t="shared" si="2"/>
        <v>0</v>
      </c>
      <c r="AB21" s="209" t="b">
        <f t="shared" si="2"/>
        <v>0</v>
      </c>
      <c r="AC21" s="209" t="b">
        <f t="shared" si="2"/>
        <v>0</v>
      </c>
      <c r="AD21" s="209" t="b">
        <f t="shared" si="2"/>
        <v>0</v>
      </c>
      <c r="AF21" s="209"/>
      <c r="AG21" s="209"/>
      <c r="AH21" s="200"/>
      <c r="AI21" s="200"/>
      <c r="AJ21" s="209"/>
      <c r="AK21" s="209"/>
      <c r="AL21" s="209"/>
    </row>
    <row r="22" spans="1:38">
      <c r="A22" s="211">
        <v>20</v>
      </c>
      <c r="B22" s="250" t="s">
        <v>333</v>
      </c>
      <c r="C22" s="313" t="s">
        <v>41</v>
      </c>
      <c r="D22" s="213">
        <v>23</v>
      </c>
      <c r="E22" s="211" t="s">
        <v>427</v>
      </c>
      <c r="F22" s="211">
        <v>20</v>
      </c>
      <c r="G22" s="211" t="s">
        <v>326</v>
      </c>
      <c r="H22" s="205" t="s">
        <v>1068</v>
      </c>
      <c r="I22" s="205" t="s">
        <v>43</v>
      </c>
      <c r="J22" s="211">
        <v>20</v>
      </c>
      <c r="K22" s="250" t="s">
        <v>333</v>
      </c>
      <c r="L22" s="313" t="s">
        <v>1977</v>
      </c>
      <c r="M22" s="213" t="s">
        <v>1983</v>
      </c>
      <c r="N22" s="211" t="s">
        <v>426</v>
      </c>
      <c r="O22" s="211">
        <v>20</v>
      </c>
      <c r="P22" s="211" t="s">
        <v>326</v>
      </c>
      <c r="R22" s="206" t="s">
        <v>208</v>
      </c>
      <c r="S22" s="207" t="s">
        <v>850</v>
      </c>
      <c r="T22" s="207" t="s">
        <v>206</v>
      </c>
      <c r="U22" s="207" t="str">
        <f t="shared" si="3"/>
        <v>20 , '本人確認ID情報' , '001' , '22' , '外国人登録原票の写' , 20 , 'N'</v>
      </c>
      <c r="V22" s="208" t="s">
        <v>207</v>
      </c>
      <c r="X22" s="209" t="b">
        <f t="shared" si="2"/>
        <v>0</v>
      </c>
      <c r="Y22" s="209" t="b">
        <f t="shared" si="2"/>
        <v>0</v>
      </c>
      <c r="Z22" s="209" t="b">
        <f t="shared" si="2"/>
        <v>0</v>
      </c>
      <c r="AA22" s="209" t="b">
        <f t="shared" si="2"/>
        <v>0</v>
      </c>
      <c r="AB22" s="209" t="b">
        <f t="shared" si="2"/>
        <v>0</v>
      </c>
      <c r="AC22" s="209" t="b">
        <f t="shared" si="2"/>
        <v>0</v>
      </c>
      <c r="AD22" s="209" t="b">
        <f t="shared" si="2"/>
        <v>0</v>
      </c>
      <c r="AF22" s="209"/>
      <c r="AG22" s="209"/>
      <c r="AH22" s="200"/>
      <c r="AI22" s="200"/>
      <c r="AJ22" s="209"/>
      <c r="AK22" s="209"/>
      <c r="AL22" s="209"/>
    </row>
    <row r="23" spans="1:38">
      <c r="A23" s="211">
        <v>21</v>
      </c>
      <c r="B23" s="250" t="s">
        <v>333</v>
      </c>
      <c r="C23" s="313" t="s">
        <v>41</v>
      </c>
      <c r="D23" s="213">
        <v>90</v>
      </c>
      <c r="E23" s="211" t="s">
        <v>428</v>
      </c>
      <c r="F23" s="211">
        <v>21</v>
      </c>
      <c r="G23" s="211" t="s">
        <v>326</v>
      </c>
      <c r="H23" s="205" t="s">
        <v>1068</v>
      </c>
      <c r="I23" s="205" t="s">
        <v>43</v>
      </c>
      <c r="J23" s="211">
        <v>21</v>
      </c>
      <c r="K23" s="250" t="s">
        <v>333</v>
      </c>
      <c r="L23" s="313" t="s">
        <v>1977</v>
      </c>
      <c r="M23" s="213" t="s">
        <v>1984</v>
      </c>
      <c r="N23" s="211" t="s">
        <v>427</v>
      </c>
      <c r="O23" s="211">
        <v>21</v>
      </c>
      <c r="P23" s="211" t="s">
        <v>326</v>
      </c>
      <c r="R23" s="206" t="s">
        <v>208</v>
      </c>
      <c r="S23" s="207" t="s">
        <v>850</v>
      </c>
      <c r="T23" s="207" t="s">
        <v>206</v>
      </c>
      <c r="U23" s="207" t="str">
        <f t="shared" si="3"/>
        <v>21 , '本人確認ID情報' , '001' , '23' , 'その他官公庁または日本国政府が承認した外国政府または権限のある国際機関が発行した書類等' , 21 , 'N'</v>
      </c>
      <c r="V23" s="208" t="s">
        <v>207</v>
      </c>
      <c r="X23" s="209" t="b">
        <f t="shared" si="2"/>
        <v>0</v>
      </c>
      <c r="Y23" s="209" t="b">
        <f t="shared" si="2"/>
        <v>0</v>
      </c>
      <c r="Z23" s="209" t="b">
        <f t="shared" si="2"/>
        <v>0</v>
      </c>
      <c r="AA23" s="209" t="b">
        <f t="shared" si="2"/>
        <v>0</v>
      </c>
      <c r="AB23" s="209" t="b">
        <f t="shared" si="2"/>
        <v>0</v>
      </c>
      <c r="AC23" s="209" t="b">
        <f t="shared" si="2"/>
        <v>0</v>
      </c>
      <c r="AD23" s="209" t="b">
        <f t="shared" si="2"/>
        <v>0</v>
      </c>
      <c r="AF23" s="209"/>
      <c r="AG23" s="209"/>
      <c r="AH23" s="200"/>
      <c r="AI23" s="200"/>
      <c r="AJ23" s="209"/>
      <c r="AK23" s="209"/>
      <c r="AL23" s="209"/>
    </row>
    <row r="24" spans="1:38">
      <c r="A24" s="211">
        <v>22</v>
      </c>
      <c r="B24" s="250" t="s">
        <v>333</v>
      </c>
      <c r="C24" s="313" t="s">
        <v>41</v>
      </c>
      <c r="D24" s="213">
        <v>91</v>
      </c>
      <c r="E24" s="211" t="s">
        <v>429</v>
      </c>
      <c r="F24" s="211">
        <v>22</v>
      </c>
      <c r="G24" s="211" t="s">
        <v>326</v>
      </c>
      <c r="H24" s="205" t="s">
        <v>1068</v>
      </c>
      <c r="I24" s="205" t="s">
        <v>43</v>
      </c>
      <c r="J24" s="211">
        <v>22</v>
      </c>
      <c r="K24" s="250" t="s">
        <v>333</v>
      </c>
      <c r="L24" s="313" t="s">
        <v>1977</v>
      </c>
      <c r="M24" s="213" t="s">
        <v>1985</v>
      </c>
      <c r="N24" s="211" t="s">
        <v>428</v>
      </c>
      <c r="O24" s="211">
        <v>22</v>
      </c>
      <c r="P24" s="211" t="s">
        <v>326</v>
      </c>
      <c r="R24" s="206" t="s">
        <v>208</v>
      </c>
      <c r="S24" s="207" t="s">
        <v>850</v>
      </c>
      <c r="T24" s="207" t="s">
        <v>206</v>
      </c>
      <c r="U24" s="207" t="str">
        <f t="shared" si="3"/>
        <v>22 , '本人確認ID情報' , '001' , '90' , '本人確認済' , 22 , 'N'</v>
      </c>
      <c r="V24" s="208" t="s">
        <v>207</v>
      </c>
      <c r="X24" s="209" t="b">
        <f t="shared" si="2"/>
        <v>0</v>
      </c>
      <c r="Y24" s="209" t="b">
        <f t="shared" si="2"/>
        <v>0</v>
      </c>
      <c r="Z24" s="209" t="b">
        <f t="shared" si="2"/>
        <v>0</v>
      </c>
      <c r="AA24" s="209" t="b">
        <f t="shared" si="2"/>
        <v>0</v>
      </c>
      <c r="AB24" s="209" t="b">
        <f t="shared" si="2"/>
        <v>0</v>
      </c>
      <c r="AC24" s="209" t="b">
        <f t="shared" si="2"/>
        <v>0</v>
      </c>
      <c r="AD24" s="209" t="b">
        <f t="shared" si="2"/>
        <v>0</v>
      </c>
      <c r="AF24" s="209"/>
      <c r="AG24" s="209"/>
      <c r="AH24" s="200"/>
      <c r="AI24" s="200"/>
      <c r="AJ24" s="209"/>
      <c r="AK24" s="209"/>
      <c r="AL24" s="209"/>
    </row>
    <row r="25" spans="1:38">
      <c r="A25" s="211">
        <v>23</v>
      </c>
      <c r="B25" s="250" t="s">
        <v>333</v>
      </c>
      <c r="C25" s="313" t="s">
        <v>41</v>
      </c>
      <c r="D25" s="213">
        <v>92</v>
      </c>
      <c r="E25" s="211" t="s">
        <v>430</v>
      </c>
      <c r="F25" s="211">
        <v>23</v>
      </c>
      <c r="G25" s="211" t="s">
        <v>326</v>
      </c>
      <c r="H25" s="205" t="s">
        <v>1068</v>
      </c>
      <c r="I25" s="205" t="s">
        <v>43</v>
      </c>
      <c r="J25" s="211">
        <v>23</v>
      </c>
      <c r="K25" s="250" t="s">
        <v>333</v>
      </c>
      <c r="L25" s="313" t="s">
        <v>1977</v>
      </c>
      <c r="M25" s="213" t="s">
        <v>1986</v>
      </c>
      <c r="N25" s="211" t="s">
        <v>429</v>
      </c>
      <c r="O25" s="211">
        <v>23</v>
      </c>
      <c r="P25" s="211" t="s">
        <v>326</v>
      </c>
      <c r="R25" s="206" t="s">
        <v>208</v>
      </c>
      <c r="S25" s="207" t="s">
        <v>850</v>
      </c>
      <c r="T25" s="207" t="s">
        <v>206</v>
      </c>
      <c r="U25" s="207" t="str">
        <f t="shared" si="3"/>
        <v>23 , '本人確認ID情報' , '001' , '91' , '本人確認要' , 23 , 'N'</v>
      </c>
      <c r="V25" s="208" t="s">
        <v>207</v>
      </c>
      <c r="X25" s="209" t="b">
        <f t="shared" si="2"/>
        <v>0</v>
      </c>
      <c r="Y25" s="209" t="b">
        <f t="shared" si="2"/>
        <v>0</v>
      </c>
      <c r="Z25" s="209" t="b">
        <f t="shared" si="2"/>
        <v>0</v>
      </c>
      <c r="AA25" s="209" t="b">
        <f t="shared" si="2"/>
        <v>0</v>
      </c>
      <c r="AB25" s="209" t="b">
        <f t="shared" si="2"/>
        <v>0</v>
      </c>
      <c r="AC25" s="209" t="b">
        <f t="shared" si="2"/>
        <v>0</v>
      </c>
      <c r="AD25" s="209" t="b">
        <f t="shared" si="2"/>
        <v>0</v>
      </c>
      <c r="AF25" s="209"/>
      <c r="AG25" s="209"/>
      <c r="AH25" s="200"/>
      <c r="AI25" s="200"/>
      <c r="AJ25" s="209"/>
      <c r="AK25" s="209"/>
      <c r="AL25" s="209"/>
    </row>
    <row r="26" spans="1:38">
      <c r="A26" s="211">
        <v>24</v>
      </c>
      <c r="B26" s="250" t="s">
        <v>333</v>
      </c>
      <c r="C26" s="313" t="s">
        <v>41</v>
      </c>
      <c r="D26" s="213">
        <v>94</v>
      </c>
      <c r="E26" s="211" t="s">
        <v>431</v>
      </c>
      <c r="F26" s="211">
        <v>24</v>
      </c>
      <c r="G26" s="211" t="s">
        <v>326</v>
      </c>
      <c r="H26" s="205" t="s">
        <v>1068</v>
      </c>
      <c r="I26" s="205" t="s">
        <v>43</v>
      </c>
      <c r="J26" s="211">
        <v>24</v>
      </c>
      <c r="K26" s="250" t="s">
        <v>333</v>
      </c>
      <c r="L26" s="313" t="s">
        <v>1977</v>
      </c>
      <c r="M26" s="213" t="s">
        <v>1987</v>
      </c>
      <c r="N26" s="211" t="s">
        <v>430</v>
      </c>
      <c r="O26" s="211">
        <v>24</v>
      </c>
      <c r="P26" s="211" t="s">
        <v>326</v>
      </c>
      <c r="R26" s="206" t="s">
        <v>208</v>
      </c>
      <c r="S26" s="207" t="s">
        <v>850</v>
      </c>
      <c r="T26" s="207" t="s">
        <v>206</v>
      </c>
      <c r="U26" s="207" t="str">
        <f t="shared" si="3"/>
        <v>24 , '本人確認ID情報' , '001' , '92' , '本人確認登録なし' , 24 , 'N'</v>
      </c>
      <c r="V26" s="208" t="s">
        <v>207</v>
      </c>
      <c r="X26" s="209" t="b">
        <f t="shared" si="2"/>
        <v>0</v>
      </c>
      <c r="Y26" s="209" t="b">
        <f t="shared" si="2"/>
        <v>0</v>
      </c>
      <c r="Z26" s="209" t="b">
        <f t="shared" si="2"/>
        <v>0</v>
      </c>
      <c r="AA26" s="209" t="b">
        <f t="shared" si="2"/>
        <v>0</v>
      </c>
      <c r="AB26" s="209" t="b">
        <f t="shared" si="2"/>
        <v>0</v>
      </c>
      <c r="AC26" s="209" t="b">
        <f t="shared" si="2"/>
        <v>0</v>
      </c>
      <c r="AD26" s="209" t="b">
        <f t="shared" si="2"/>
        <v>0</v>
      </c>
      <c r="AF26" s="209"/>
      <c r="AG26" s="209"/>
      <c r="AH26" s="200"/>
      <c r="AI26" s="200"/>
      <c r="AJ26" s="209"/>
      <c r="AK26" s="209"/>
      <c r="AL26" s="209"/>
    </row>
    <row r="27" spans="1:38">
      <c r="A27" s="211">
        <v>25</v>
      </c>
      <c r="B27" s="250" t="s">
        <v>333</v>
      </c>
      <c r="C27" s="313" t="s">
        <v>41</v>
      </c>
      <c r="D27" s="213">
        <v>95</v>
      </c>
      <c r="E27" s="211" t="s">
        <v>432</v>
      </c>
      <c r="F27" s="211">
        <v>25</v>
      </c>
      <c r="G27" s="211" t="s">
        <v>326</v>
      </c>
      <c r="H27" s="205" t="s">
        <v>1068</v>
      </c>
      <c r="I27" s="205" t="s">
        <v>43</v>
      </c>
      <c r="J27" s="211">
        <v>25</v>
      </c>
      <c r="K27" s="250" t="s">
        <v>333</v>
      </c>
      <c r="L27" s="313" t="s">
        <v>1977</v>
      </c>
      <c r="M27" s="213" t="s">
        <v>1988</v>
      </c>
      <c r="N27" s="211" t="s">
        <v>431</v>
      </c>
      <c r="O27" s="211">
        <v>25</v>
      </c>
      <c r="P27" s="211" t="s">
        <v>326</v>
      </c>
      <c r="R27" s="206" t="s">
        <v>208</v>
      </c>
      <c r="S27" s="207" t="s">
        <v>850</v>
      </c>
      <c r="T27" s="207" t="s">
        <v>206</v>
      </c>
      <c r="U27" s="207" t="str">
        <f t="shared" si="3"/>
        <v>25 , '本人確認ID情報' , '001' , '94' , '郵送確認先' , 25 , 'N'</v>
      </c>
      <c r="V27" s="208" t="s">
        <v>207</v>
      </c>
      <c r="X27" s="209" t="b">
        <f t="shared" si="2"/>
        <v>0</v>
      </c>
      <c r="Y27" s="209" t="b">
        <f t="shared" si="2"/>
        <v>0</v>
      </c>
      <c r="Z27" s="209" t="b">
        <f t="shared" si="2"/>
        <v>0</v>
      </c>
      <c r="AA27" s="209" t="b">
        <f t="shared" si="2"/>
        <v>0</v>
      </c>
      <c r="AB27" s="209" t="b">
        <f t="shared" si="2"/>
        <v>0</v>
      </c>
      <c r="AC27" s="209" t="b">
        <f t="shared" si="2"/>
        <v>0</v>
      </c>
      <c r="AD27" s="209" t="b">
        <f t="shared" si="2"/>
        <v>0</v>
      </c>
      <c r="AF27" s="209"/>
      <c r="AG27" s="209"/>
      <c r="AH27" s="200"/>
      <c r="AI27" s="200"/>
      <c r="AJ27" s="209"/>
      <c r="AK27" s="209"/>
      <c r="AL27" s="209"/>
    </row>
    <row r="28" spans="1:38">
      <c r="A28" s="211">
        <v>26</v>
      </c>
      <c r="B28" s="250" t="s">
        <v>333</v>
      </c>
      <c r="C28" s="313" t="s">
        <v>41</v>
      </c>
      <c r="D28" s="213">
        <v>96</v>
      </c>
      <c r="E28" s="211" t="s">
        <v>433</v>
      </c>
      <c r="F28" s="211">
        <v>26</v>
      </c>
      <c r="G28" s="211" t="s">
        <v>326</v>
      </c>
      <c r="H28" s="205" t="s">
        <v>1068</v>
      </c>
      <c r="I28" s="205" t="s">
        <v>43</v>
      </c>
      <c r="J28" s="211">
        <v>26</v>
      </c>
      <c r="K28" s="250" t="s">
        <v>333</v>
      </c>
      <c r="L28" s="313" t="s">
        <v>1977</v>
      </c>
      <c r="M28" s="213" t="s">
        <v>1989</v>
      </c>
      <c r="N28" s="211" t="s">
        <v>432</v>
      </c>
      <c r="O28" s="211">
        <v>26</v>
      </c>
      <c r="P28" s="211" t="s">
        <v>326</v>
      </c>
      <c r="R28" s="206" t="s">
        <v>208</v>
      </c>
      <c r="S28" s="207" t="s">
        <v>850</v>
      </c>
      <c r="T28" s="207" t="s">
        <v>206</v>
      </c>
      <c r="U28" s="207" t="str">
        <f t="shared" si="3"/>
        <v>26 , '本人確認ID情報' , '001' , '95' , '訪問確認先' , 26 , 'N'</v>
      </c>
      <c r="V28" s="208" t="s">
        <v>207</v>
      </c>
      <c r="X28" s="209" t="b">
        <f t="shared" si="2"/>
        <v>0</v>
      </c>
      <c r="Y28" s="209" t="b">
        <f t="shared" si="2"/>
        <v>0</v>
      </c>
      <c r="Z28" s="209" t="b">
        <f t="shared" si="2"/>
        <v>0</v>
      </c>
      <c r="AA28" s="209" t="b">
        <f t="shared" si="2"/>
        <v>0</v>
      </c>
      <c r="AB28" s="209" t="b">
        <f t="shared" si="2"/>
        <v>0</v>
      </c>
      <c r="AC28" s="209" t="b">
        <f t="shared" si="2"/>
        <v>0</v>
      </c>
      <c r="AD28" s="209" t="b">
        <f t="shared" si="2"/>
        <v>0</v>
      </c>
      <c r="AF28" s="209"/>
      <c r="AG28" s="209"/>
      <c r="AH28" s="200"/>
      <c r="AI28" s="200"/>
      <c r="AJ28" s="209"/>
      <c r="AK28" s="209"/>
      <c r="AL28" s="209"/>
    </row>
    <row r="29" spans="1:38">
      <c r="A29" s="211">
        <v>27</v>
      </c>
      <c r="B29" s="250" t="s">
        <v>333</v>
      </c>
      <c r="C29" s="313" t="s">
        <v>41</v>
      </c>
      <c r="D29" s="213">
        <v>97</v>
      </c>
      <c r="E29" s="211" t="s">
        <v>434</v>
      </c>
      <c r="F29" s="211">
        <v>27</v>
      </c>
      <c r="G29" s="211" t="s">
        <v>326</v>
      </c>
      <c r="H29" s="205" t="s">
        <v>1068</v>
      </c>
      <c r="I29" s="205" t="s">
        <v>43</v>
      </c>
      <c r="J29" s="211">
        <v>27</v>
      </c>
      <c r="K29" s="250" t="s">
        <v>333</v>
      </c>
      <c r="L29" s="313" t="s">
        <v>1977</v>
      </c>
      <c r="M29" s="213" t="s">
        <v>1990</v>
      </c>
      <c r="N29" s="211" t="s">
        <v>433</v>
      </c>
      <c r="O29" s="211">
        <v>27</v>
      </c>
      <c r="P29" s="211" t="s">
        <v>326</v>
      </c>
      <c r="R29" s="206" t="s">
        <v>208</v>
      </c>
      <c r="S29" s="207" t="s">
        <v>850</v>
      </c>
      <c r="T29" s="207" t="s">
        <v>206</v>
      </c>
      <c r="U29" s="207" t="str">
        <f t="shared" si="3"/>
        <v>27 , '本人確認ID情報' , '001' , '96' , '面識確認先' , 27 , 'N'</v>
      </c>
      <c r="V29" s="208" t="s">
        <v>207</v>
      </c>
      <c r="X29" s="209" t="b">
        <f t="shared" si="2"/>
        <v>0</v>
      </c>
      <c r="Y29" s="209" t="b">
        <f t="shared" si="2"/>
        <v>0</v>
      </c>
      <c r="Z29" s="209" t="b">
        <f t="shared" si="2"/>
        <v>0</v>
      </c>
      <c r="AA29" s="209" t="b">
        <f t="shared" si="2"/>
        <v>0</v>
      </c>
      <c r="AB29" s="209" t="b">
        <f t="shared" si="2"/>
        <v>0</v>
      </c>
      <c r="AC29" s="209" t="b">
        <f t="shared" si="2"/>
        <v>0</v>
      </c>
      <c r="AD29" s="209" t="b">
        <f t="shared" si="2"/>
        <v>0</v>
      </c>
      <c r="AF29" s="209"/>
      <c r="AG29" s="209"/>
      <c r="AH29" s="200"/>
      <c r="AI29" s="200"/>
      <c r="AJ29" s="209"/>
      <c r="AK29" s="209"/>
      <c r="AL29" s="209"/>
    </row>
    <row r="30" spans="1:38">
      <c r="A30" s="211">
        <v>28</v>
      </c>
      <c r="B30" s="250" t="s">
        <v>333</v>
      </c>
      <c r="C30" s="313" t="s">
        <v>41</v>
      </c>
      <c r="D30" s="213">
        <v>98</v>
      </c>
      <c r="E30" s="211" t="s">
        <v>435</v>
      </c>
      <c r="F30" s="211">
        <v>28</v>
      </c>
      <c r="G30" s="211" t="s">
        <v>326</v>
      </c>
      <c r="H30" s="205" t="s">
        <v>1068</v>
      </c>
      <c r="I30" s="205" t="s">
        <v>43</v>
      </c>
      <c r="J30" s="211">
        <v>28</v>
      </c>
      <c r="K30" s="250" t="s">
        <v>333</v>
      </c>
      <c r="L30" s="313" t="s">
        <v>1977</v>
      </c>
      <c r="M30" s="213" t="s">
        <v>1991</v>
      </c>
      <c r="N30" s="314" t="s">
        <v>434</v>
      </c>
      <c r="O30" s="211">
        <v>28</v>
      </c>
      <c r="P30" s="211" t="s">
        <v>326</v>
      </c>
      <c r="R30" s="206" t="s">
        <v>208</v>
      </c>
      <c r="S30" s="207" t="s">
        <v>850</v>
      </c>
      <c r="T30" s="207" t="s">
        <v>206</v>
      </c>
      <c r="U30" s="207" t="str">
        <f t="shared" si="3"/>
        <v>28 , '本人確認ID情報' , '001' , '97' , '保管資料あり' , 28 , 'N'</v>
      </c>
      <c r="V30" s="208" t="s">
        <v>207</v>
      </c>
      <c r="X30" s="209" t="b">
        <f t="shared" si="2"/>
        <v>0</v>
      </c>
      <c r="Y30" s="209" t="b">
        <f t="shared" si="2"/>
        <v>0</v>
      </c>
      <c r="Z30" s="209" t="b">
        <f t="shared" si="2"/>
        <v>0</v>
      </c>
      <c r="AA30" s="209" t="b">
        <f t="shared" si="2"/>
        <v>0</v>
      </c>
      <c r="AB30" s="209" t="b">
        <f t="shared" si="2"/>
        <v>0</v>
      </c>
      <c r="AC30" s="209" t="b">
        <f t="shared" si="2"/>
        <v>0</v>
      </c>
      <c r="AD30" s="209" t="b">
        <f t="shared" si="2"/>
        <v>0</v>
      </c>
      <c r="AF30" s="209"/>
      <c r="AG30" s="209"/>
      <c r="AH30" s="200"/>
      <c r="AI30" s="200"/>
      <c r="AJ30" s="209"/>
      <c r="AK30" s="209"/>
      <c r="AL30" s="209"/>
    </row>
    <row r="31" spans="1:38">
      <c r="A31" s="211">
        <v>29</v>
      </c>
      <c r="B31" s="250" t="s">
        <v>333</v>
      </c>
      <c r="C31" s="313" t="s">
        <v>41</v>
      </c>
      <c r="D31" s="213">
        <v>99</v>
      </c>
      <c r="E31" s="211" t="s">
        <v>436</v>
      </c>
      <c r="F31" s="211">
        <v>29</v>
      </c>
      <c r="G31" s="211" t="s">
        <v>326</v>
      </c>
      <c r="H31" s="205" t="s">
        <v>1068</v>
      </c>
      <c r="I31" s="205" t="s">
        <v>43</v>
      </c>
      <c r="J31" s="211">
        <v>29</v>
      </c>
      <c r="K31" s="250" t="s">
        <v>333</v>
      </c>
      <c r="L31" s="313" t="s">
        <v>1977</v>
      </c>
      <c r="M31" s="213" t="s">
        <v>1992</v>
      </c>
      <c r="N31" s="314" t="s">
        <v>435</v>
      </c>
      <c r="O31" s="211">
        <v>29</v>
      </c>
      <c r="P31" s="211" t="s">
        <v>326</v>
      </c>
      <c r="R31" s="206" t="s">
        <v>208</v>
      </c>
      <c r="S31" s="207" t="s">
        <v>204</v>
      </c>
      <c r="T31" s="207" t="s">
        <v>206</v>
      </c>
      <c r="U31" s="207" t="str">
        <f t="shared" si="3"/>
        <v>29 , '本人確認ID情報' , '001' , '98' , '本人確認不要' , 29 , 'N'</v>
      </c>
      <c r="V31" s="208" t="s">
        <v>207</v>
      </c>
      <c r="X31" s="209" t="b">
        <f t="shared" si="2"/>
        <v>0</v>
      </c>
      <c r="Y31" s="209" t="b">
        <f t="shared" si="2"/>
        <v>0</v>
      </c>
      <c r="Z31" s="209" t="b">
        <f t="shared" si="2"/>
        <v>0</v>
      </c>
      <c r="AA31" s="209" t="b">
        <f t="shared" si="2"/>
        <v>0</v>
      </c>
      <c r="AB31" s="209" t="b">
        <f t="shared" si="2"/>
        <v>0</v>
      </c>
      <c r="AC31" s="209" t="b">
        <f t="shared" si="2"/>
        <v>0</v>
      </c>
      <c r="AD31" s="209" t="b">
        <f t="shared" si="2"/>
        <v>0</v>
      </c>
      <c r="AF31" s="209"/>
      <c r="AG31" s="209"/>
      <c r="AH31" s="200"/>
      <c r="AI31" s="200"/>
      <c r="AJ31" s="209"/>
      <c r="AK31" s="209"/>
      <c r="AL31" s="209"/>
    </row>
    <row r="32" spans="1:38">
      <c r="A32" s="211">
        <v>30</v>
      </c>
      <c r="B32" s="250" t="s">
        <v>324</v>
      </c>
      <c r="C32" s="313" t="s">
        <v>340</v>
      </c>
      <c r="D32" s="213" t="s">
        <v>349</v>
      </c>
      <c r="E32" s="314" t="s">
        <v>325</v>
      </c>
      <c r="F32" s="211">
        <v>100</v>
      </c>
      <c r="G32" s="211" t="s">
        <v>326</v>
      </c>
      <c r="H32" s="205" t="s">
        <v>1068</v>
      </c>
      <c r="I32" s="205" t="s">
        <v>43</v>
      </c>
      <c r="J32" s="211">
        <v>30</v>
      </c>
      <c r="K32" s="250" t="s">
        <v>333</v>
      </c>
      <c r="L32" s="313" t="s">
        <v>1977</v>
      </c>
      <c r="M32" s="213" t="s">
        <v>1993</v>
      </c>
      <c r="N32" s="314" t="s">
        <v>1994</v>
      </c>
      <c r="O32" s="211">
        <v>30</v>
      </c>
      <c r="P32" s="211" t="s">
        <v>326</v>
      </c>
      <c r="R32" s="206" t="s">
        <v>208</v>
      </c>
      <c r="S32" s="207" t="s">
        <v>850</v>
      </c>
      <c r="T32" s="207" t="s">
        <v>206</v>
      </c>
      <c r="U32" s="207" t="str">
        <f t="shared" si="3"/>
        <v>30 , '本人確認ID情報' , '001' , '99' , '本人確認未済' , 30 , 'N'</v>
      </c>
      <c r="V32" s="208" t="s">
        <v>207</v>
      </c>
      <c r="X32" s="209" t="b">
        <f t="shared" si="2"/>
        <v>0</v>
      </c>
      <c r="Y32" s="209" t="b">
        <f t="shared" si="2"/>
        <v>0</v>
      </c>
      <c r="Z32" s="209" t="b">
        <f t="shared" si="2"/>
        <v>0</v>
      </c>
      <c r="AA32" s="209" t="b">
        <f t="shared" si="2"/>
        <v>0</v>
      </c>
      <c r="AB32" s="209" t="b">
        <f t="shared" si="2"/>
        <v>0</v>
      </c>
      <c r="AC32" s="209" t="b">
        <f t="shared" si="2"/>
        <v>0</v>
      </c>
      <c r="AD32" s="209" t="b">
        <f t="shared" si="2"/>
        <v>0</v>
      </c>
      <c r="AF32" s="209"/>
      <c r="AG32" s="209"/>
      <c r="AH32" s="200"/>
      <c r="AI32" s="200"/>
      <c r="AJ32" s="209"/>
      <c r="AK32" s="209"/>
      <c r="AL32" s="209"/>
    </row>
    <row r="33" spans="1:38">
      <c r="A33" s="211">
        <v>31</v>
      </c>
      <c r="B33" s="250" t="s">
        <v>324</v>
      </c>
      <c r="C33" s="313" t="s">
        <v>340</v>
      </c>
      <c r="D33" s="213" t="s">
        <v>350</v>
      </c>
      <c r="E33" s="314" t="s">
        <v>327</v>
      </c>
      <c r="F33" s="211">
        <v>101</v>
      </c>
      <c r="G33" s="211" t="s">
        <v>326</v>
      </c>
      <c r="H33" s="205" t="s">
        <v>1068</v>
      </c>
      <c r="I33" s="205" t="s">
        <v>43</v>
      </c>
      <c r="J33" s="211">
        <v>31</v>
      </c>
      <c r="K33" s="250" t="s">
        <v>1995</v>
      </c>
      <c r="L33" s="313" t="s">
        <v>1996</v>
      </c>
      <c r="M33" s="213" t="s">
        <v>349</v>
      </c>
      <c r="N33" s="314" t="s">
        <v>1997</v>
      </c>
      <c r="O33" s="211">
        <v>100</v>
      </c>
      <c r="P33" s="211" t="s">
        <v>326</v>
      </c>
      <c r="R33" s="206" t="s">
        <v>208</v>
      </c>
      <c r="S33" s="207" t="s">
        <v>850</v>
      </c>
      <c r="T33" s="207" t="s">
        <v>206</v>
      </c>
      <c r="U33" s="207" t="str">
        <f t="shared" si="3"/>
        <v>31 , 'プルダウンコメント' , '002' , '16' , '該当あり（コンプラ先）' , 100 , 'N'</v>
      </c>
      <c r="V33" s="208" t="s">
        <v>207</v>
      </c>
      <c r="X33" s="209" t="b">
        <f t="shared" si="2"/>
        <v>0</v>
      </c>
      <c r="Y33" s="209" t="b">
        <f t="shared" si="2"/>
        <v>0</v>
      </c>
      <c r="Z33" s="209" t="b">
        <f t="shared" si="2"/>
        <v>0</v>
      </c>
      <c r="AA33" s="209" t="b">
        <f t="shared" si="2"/>
        <v>0</v>
      </c>
      <c r="AB33" s="209" t="b">
        <f t="shared" si="2"/>
        <v>0</v>
      </c>
      <c r="AC33" s="209" t="b">
        <f t="shared" si="2"/>
        <v>0</v>
      </c>
      <c r="AD33" s="209" t="b">
        <f t="shared" si="2"/>
        <v>0</v>
      </c>
      <c r="AF33" s="209"/>
      <c r="AG33" s="209"/>
      <c r="AH33" s="200"/>
      <c r="AI33" s="200"/>
      <c r="AJ33" s="209"/>
      <c r="AK33" s="209"/>
      <c r="AL33" s="209"/>
    </row>
    <row r="34" spans="1:38" ht="12.75" thickBot="1">
      <c r="A34" s="211">
        <v>32</v>
      </c>
      <c r="B34" s="250" t="s">
        <v>324</v>
      </c>
      <c r="C34" s="313" t="s">
        <v>340</v>
      </c>
      <c r="D34" s="213" t="s">
        <v>351</v>
      </c>
      <c r="E34" s="314" t="s">
        <v>328</v>
      </c>
      <c r="F34" s="211">
        <v>102</v>
      </c>
      <c r="G34" s="211" t="s">
        <v>326</v>
      </c>
      <c r="H34" s="205" t="s">
        <v>1068</v>
      </c>
      <c r="I34" s="205" t="s">
        <v>43</v>
      </c>
      <c r="J34" s="211">
        <v>32</v>
      </c>
      <c r="K34" s="250" t="s">
        <v>1995</v>
      </c>
      <c r="L34" s="313" t="s">
        <v>1996</v>
      </c>
      <c r="M34" s="213" t="s">
        <v>350</v>
      </c>
      <c r="N34" s="314" t="s">
        <v>1998</v>
      </c>
      <c r="O34" s="211">
        <v>101</v>
      </c>
      <c r="P34" s="211" t="s">
        <v>326</v>
      </c>
      <c r="R34" s="206" t="s">
        <v>208</v>
      </c>
      <c r="S34" s="207" t="s">
        <v>850</v>
      </c>
      <c r="T34" s="207" t="s">
        <v>206</v>
      </c>
      <c r="U34" s="207" t="str">
        <f t="shared" si="3"/>
        <v>32 , 'プルダウンコメント' , '002' , '17' , '該当あり（マーク先）' , 101 , 'N'</v>
      </c>
      <c r="V34" s="208" t="s">
        <v>207</v>
      </c>
      <c r="X34" s="209" t="b">
        <f t="shared" si="2"/>
        <v>0</v>
      </c>
      <c r="Y34" s="209" t="b">
        <f t="shared" si="2"/>
        <v>0</v>
      </c>
      <c r="Z34" s="209" t="b">
        <f t="shared" si="2"/>
        <v>0</v>
      </c>
      <c r="AA34" s="209" t="b">
        <f t="shared" si="2"/>
        <v>0</v>
      </c>
      <c r="AB34" s="209" t="b">
        <f t="shared" si="2"/>
        <v>0</v>
      </c>
      <c r="AC34" s="209" t="b">
        <f t="shared" si="2"/>
        <v>0</v>
      </c>
      <c r="AD34" s="209" t="b">
        <f t="shared" si="2"/>
        <v>0</v>
      </c>
      <c r="AF34" s="209"/>
      <c r="AG34" s="209"/>
      <c r="AH34" s="200"/>
      <c r="AI34" s="200"/>
      <c r="AJ34" s="209"/>
      <c r="AK34" s="209"/>
      <c r="AL34" s="209"/>
    </row>
    <row r="35" spans="1:38" ht="13.5" thickTop="1" thickBot="1">
      <c r="A35" s="211">
        <v>33</v>
      </c>
      <c r="B35" s="250" t="s">
        <v>324</v>
      </c>
      <c r="C35" s="313" t="s">
        <v>340</v>
      </c>
      <c r="D35" s="213" t="s">
        <v>352</v>
      </c>
      <c r="E35" s="314" t="s">
        <v>329</v>
      </c>
      <c r="F35" s="211">
        <v>199</v>
      </c>
      <c r="G35" s="211" t="s">
        <v>326</v>
      </c>
      <c r="H35" s="205" t="s">
        <v>1068</v>
      </c>
      <c r="I35" s="205" t="s">
        <v>43</v>
      </c>
      <c r="J35" s="211">
        <v>33</v>
      </c>
      <c r="K35" s="250" t="s">
        <v>1995</v>
      </c>
      <c r="L35" s="313" t="s">
        <v>1996</v>
      </c>
      <c r="M35" s="213" t="s">
        <v>351</v>
      </c>
      <c r="N35" s="314" t="s">
        <v>1999</v>
      </c>
      <c r="O35" s="308">
        <v>103</v>
      </c>
      <c r="P35" s="211" t="s">
        <v>326</v>
      </c>
      <c r="R35" s="206" t="s">
        <v>208</v>
      </c>
      <c r="S35" s="207" t="s">
        <v>850</v>
      </c>
      <c r="T35" s="207" t="s">
        <v>206</v>
      </c>
      <c r="U35" s="207" t="str">
        <f t="shared" si="3"/>
        <v>33 , 'プルダウンコメント' , '002' , '18' , '該当あり（その他）' , 103 , 'N'</v>
      </c>
      <c r="V35" s="208" t="s">
        <v>207</v>
      </c>
      <c r="X35" s="209" t="b">
        <f t="shared" si="2"/>
        <v>0</v>
      </c>
      <c r="Y35" s="209" t="b">
        <f t="shared" si="2"/>
        <v>0</v>
      </c>
      <c r="Z35" s="209" t="b">
        <f t="shared" si="2"/>
        <v>0</v>
      </c>
      <c r="AA35" s="209" t="b">
        <f t="shared" si="2"/>
        <v>0</v>
      </c>
      <c r="AB35" s="209" t="b">
        <f t="shared" si="2"/>
        <v>0</v>
      </c>
      <c r="AC35" s="209" t="b">
        <f t="shared" si="2"/>
        <v>0</v>
      </c>
      <c r="AD35" s="209" t="b">
        <f t="shared" si="2"/>
        <v>0</v>
      </c>
      <c r="AF35" s="209"/>
      <c r="AG35" s="209"/>
      <c r="AH35" s="200"/>
      <c r="AI35" s="200"/>
      <c r="AJ35" s="209"/>
      <c r="AK35" s="209"/>
      <c r="AL35" s="209"/>
    </row>
    <row r="36" spans="1:38" ht="13.5" thickTop="1" thickBot="1">
      <c r="A36" s="211">
        <v>34</v>
      </c>
      <c r="B36" s="250" t="s">
        <v>447</v>
      </c>
      <c r="C36" s="313" t="s">
        <v>448</v>
      </c>
      <c r="D36" s="213" t="s">
        <v>341</v>
      </c>
      <c r="E36" s="314" t="s">
        <v>449</v>
      </c>
      <c r="F36" s="211">
        <v>1</v>
      </c>
      <c r="G36" s="211" t="s">
        <v>326</v>
      </c>
      <c r="H36" s="205" t="s">
        <v>1068</v>
      </c>
      <c r="I36" s="205" t="s">
        <v>43</v>
      </c>
      <c r="J36" s="211">
        <v>34</v>
      </c>
      <c r="K36" s="250" t="s">
        <v>1995</v>
      </c>
      <c r="L36" s="313" t="s">
        <v>1996</v>
      </c>
      <c r="M36" s="213" t="s">
        <v>352</v>
      </c>
      <c r="N36" s="315" t="s">
        <v>2000</v>
      </c>
      <c r="O36" s="308">
        <v>104</v>
      </c>
      <c r="P36" s="316" t="s">
        <v>326</v>
      </c>
      <c r="R36" s="206" t="s">
        <v>208</v>
      </c>
      <c r="S36" s="207" t="s">
        <v>850</v>
      </c>
      <c r="T36" s="207" t="s">
        <v>206</v>
      </c>
      <c r="U36" s="207" t="str">
        <f t="shared" si="3"/>
        <v>34 , 'プルダウンコメント' , '002' , '19' , '該当なし' , 104 , 'N'</v>
      </c>
      <c r="V36" s="208" t="s">
        <v>207</v>
      </c>
      <c r="X36" s="209" t="b">
        <f t="shared" ref="X36:AD56" si="4">IF(J36="","",EXACT(J36,AF36))</f>
        <v>0</v>
      </c>
      <c r="Y36" s="209" t="b">
        <f t="shared" si="4"/>
        <v>0</v>
      </c>
      <c r="Z36" s="209" t="b">
        <f t="shared" si="4"/>
        <v>0</v>
      </c>
      <c r="AA36" s="209" t="b">
        <f t="shared" si="4"/>
        <v>0</v>
      </c>
      <c r="AB36" s="209" t="b">
        <f t="shared" si="4"/>
        <v>0</v>
      </c>
      <c r="AC36" s="209" t="b">
        <f t="shared" si="4"/>
        <v>0</v>
      </c>
      <c r="AD36" s="209" t="b">
        <f t="shared" si="4"/>
        <v>0</v>
      </c>
      <c r="AF36" s="209"/>
      <c r="AG36" s="209"/>
      <c r="AH36" s="200"/>
      <c r="AI36" s="200"/>
      <c r="AJ36" s="209"/>
      <c r="AK36" s="209"/>
      <c r="AL36" s="209"/>
    </row>
    <row r="37" spans="1:38" ht="12.75" thickTop="1">
      <c r="A37" s="211">
        <v>35</v>
      </c>
      <c r="B37" s="250" t="s">
        <v>638</v>
      </c>
      <c r="C37" s="313" t="s">
        <v>639</v>
      </c>
      <c r="D37" s="213" t="s">
        <v>640</v>
      </c>
      <c r="E37" s="314" t="s">
        <v>641</v>
      </c>
      <c r="F37" s="211">
        <v>1</v>
      </c>
      <c r="G37" s="211" t="s">
        <v>24</v>
      </c>
      <c r="H37" s="205" t="s">
        <v>1068</v>
      </c>
      <c r="I37" s="205" t="s">
        <v>43</v>
      </c>
      <c r="J37" s="211">
        <v>35</v>
      </c>
      <c r="K37" s="250" t="s">
        <v>1995</v>
      </c>
      <c r="L37" s="313" t="s">
        <v>1996</v>
      </c>
      <c r="M37" s="213" t="s">
        <v>1980</v>
      </c>
      <c r="N37" s="314" t="s">
        <v>2001</v>
      </c>
      <c r="O37" s="285">
        <v>199</v>
      </c>
      <c r="P37" s="211" t="s">
        <v>326</v>
      </c>
      <c r="R37" s="206" t="s">
        <v>208</v>
      </c>
      <c r="S37" s="207" t="s">
        <v>850</v>
      </c>
      <c r="T37" s="207" t="s">
        <v>206</v>
      </c>
      <c r="U37" s="207" t="str">
        <f t="shared" si="3"/>
        <v>35 , 'プルダウンコメント' , '002' , '20' , 'その他（手書き補記）' , 199 , 'N'</v>
      </c>
      <c r="V37" s="208" t="s">
        <v>207</v>
      </c>
      <c r="X37" s="209" t="b">
        <f t="shared" si="4"/>
        <v>0</v>
      </c>
      <c r="Y37" s="209" t="b">
        <f t="shared" si="4"/>
        <v>0</v>
      </c>
      <c r="Z37" s="209" t="b">
        <f t="shared" si="4"/>
        <v>0</v>
      </c>
      <c r="AA37" s="209" t="b">
        <f t="shared" si="4"/>
        <v>0</v>
      </c>
      <c r="AB37" s="209" t="b">
        <f t="shared" si="4"/>
        <v>0</v>
      </c>
      <c r="AC37" s="209" t="b">
        <f t="shared" si="4"/>
        <v>0</v>
      </c>
      <c r="AD37" s="209" t="b">
        <f t="shared" si="4"/>
        <v>0</v>
      </c>
      <c r="AF37" s="209"/>
      <c r="AG37" s="209"/>
      <c r="AH37" s="200"/>
      <c r="AI37" s="200"/>
      <c r="AJ37" s="209"/>
      <c r="AK37" s="209"/>
      <c r="AL37" s="209"/>
    </row>
    <row r="38" spans="1:38">
      <c r="A38" s="211">
        <v>36</v>
      </c>
      <c r="B38" s="250" t="s">
        <v>638</v>
      </c>
      <c r="C38" s="313" t="s">
        <v>639</v>
      </c>
      <c r="D38" s="213" t="s">
        <v>148</v>
      </c>
      <c r="E38" s="314" t="s">
        <v>642</v>
      </c>
      <c r="F38" s="211">
        <v>2</v>
      </c>
      <c r="G38" s="211" t="s">
        <v>24</v>
      </c>
      <c r="H38" s="205" t="s">
        <v>1068</v>
      </c>
      <c r="I38" s="205" t="s">
        <v>43</v>
      </c>
      <c r="J38" s="211">
        <v>36</v>
      </c>
      <c r="K38" s="250" t="s">
        <v>2002</v>
      </c>
      <c r="L38" s="313" t="s">
        <v>2003</v>
      </c>
      <c r="M38" s="213" t="s">
        <v>405</v>
      </c>
      <c r="N38" s="314" t="s">
        <v>2004</v>
      </c>
      <c r="O38" s="211">
        <v>1</v>
      </c>
      <c r="P38" s="211" t="s">
        <v>326</v>
      </c>
      <c r="R38" s="206" t="s">
        <v>208</v>
      </c>
      <c r="S38" s="207" t="s">
        <v>850</v>
      </c>
      <c r="T38" s="207" t="s">
        <v>206</v>
      </c>
      <c r="U38" s="207" t="str">
        <f t="shared" si="3"/>
        <v>36 , '本人確認　表示注意文言' , '003' , '01' , 'フリガナ、名称、英字名称いずれか必須' , 1 , 'N'</v>
      </c>
      <c r="V38" s="208" t="s">
        <v>207</v>
      </c>
      <c r="X38" s="209" t="b">
        <f t="shared" si="4"/>
        <v>0</v>
      </c>
      <c r="Y38" s="209" t="b">
        <f t="shared" si="4"/>
        <v>0</v>
      </c>
      <c r="Z38" s="209" t="b">
        <f t="shared" si="4"/>
        <v>0</v>
      </c>
      <c r="AA38" s="209" t="b">
        <f t="shared" si="4"/>
        <v>0</v>
      </c>
      <c r="AB38" s="209" t="b">
        <f t="shared" si="4"/>
        <v>0</v>
      </c>
      <c r="AC38" s="209" t="b">
        <f t="shared" si="4"/>
        <v>0</v>
      </c>
      <c r="AD38" s="209" t="b">
        <f t="shared" si="4"/>
        <v>0</v>
      </c>
      <c r="AF38" s="209"/>
      <c r="AG38" s="209"/>
      <c r="AH38" s="200"/>
      <c r="AI38" s="200"/>
      <c r="AJ38" s="209"/>
      <c r="AK38" s="209"/>
      <c r="AL38" s="209"/>
    </row>
    <row r="39" spans="1:38">
      <c r="A39" s="211">
        <v>37</v>
      </c>
      <c r="B39" s="250" t="s">
        <v>638</v>
      </c>
      <c r="C39" s="313" t="s">
        <v>639</v>
      </c>
      <c r="D39" s="213" t="s">
        <v>643</v>
      </c>
      <c r="E39" s="314" t="s">
        <v>644</v>
      </c>
      <c r="F39" s="211">
        <v>3</v>
      </c>
      <c r="G39" s="211" t="s">
        <v>24</v>
      </c>
      <c r="H39" s="205" t="s">
        <v>1068</v>
      </c>
      <c r="I39" s="205" t="s">
        <v>43</v>
      </c>
      <c r="J39" s="211">
        <v>37</v>
      </c>
      <c r="K39" s="250" t="s">
        <v>733</v>
      </c>
      <c r="L39" s="313" t="s">
        <v>2005</v>
      </c>
      <c r="M39" s="213" t="s">
        <v>2006</v>
      </c>
      <c r="N39" s="314" t="s">
        <v>641</v>
      </c>
      <c r="O39" s="211">
        <v>1</v>
      </c>
      <c r="P39" s="211" t="s">
        <v>326</v>
      </c>
      <c r="R39" s="206" t="s">
        <v>208</v>
      </c>
      <c r="S39" s="207" t="s">
        <v>850</v>
      </c>
      <c r="T39" s="207" t="s">
        <v>206</v>
      </c>
      <c r="U39" s="207" t="str">
        <f t="shared" si="3"/>
        <v>37 , 'タイプ' , '004' , 'I' , '個人' , 1 , 'N'</v>
      </c>
      <c r="V39" s="208" t="s">
        <v>207</v>
      </c>
      <c r="X39" s="209" t="b">
        <f t="shared" si="4"/>
        <v>0</v>
      </c>
      <c r="Y39" s="209" t="b">
        <f t="shared" si="4"/>
        <v>0</v>
      </c>
      <c r="Z39" s="209" t="b">
        <f t="shared" si="4"/>
        <v>0</v>
      </c>
      <c r="AA39" s="209" t="b">
        <f t="shared" si="4"/>
        <v>0</v>
      </c>
      <c r="AB39" s="209" t="b">
        <f t="shared" si="4"/>
        <v>0</v>
      </c>
      <c r="AC39" s="209" t="b">
        <f t="shared" si="4"/>
        <v>0</v>
      </c>
      <c r="AD39" s="209" t="b">
        <f t="shared" si="4"/>
        <v>0</v>
      </c>
      <c r="AF39" s="209"/>
      <c r="AG39" s="209"/>
      <c r="AH39" s="200"/>
      <c r="AI39" s="200"/>
      <c r="AJ39" s="209"/>
      <c r="AK39" s="209"/>
      <c r="AL39" s="209"/>
    </row>
    <row r="40" spans="1:38">
      <c r="A40" s="211">
        <v>38</v>
      </c>
      <c r="B40" s="250" t="s">
        <v>638</v>
      </c>
      <c r="C40" s="313" t="s">
        <v>639</v>
      </c>
      <c r="D40" s="213" t="s">
        <v>645</v>
      </c>
      <c r="E40" s="314" t="s">
        <v>646</v>
      </c>
      <c r="F40" s="211">
        <v>4</v>
      </c>
      <c r="G40" s="211" t="s">
        <v>24</v>
      </c>
      <c r="H40" s="205" t="s">
        <v>1068</v>
      </c>
      <c r="I40" s="205" t="s">
        <v>43</v>
      </c>
      <c r="J40" s="211">
        <v>38</v>
      </c>
      <c r="K40" s="250" t="s">
        <v>733</v>
      </c>
      <c r="L40" s="313" t="s">
        <v>2005</v>
      </c>
      <c r="M40" s="213" t="s">
        <v>732</v>
      </c>
      <c r="N40" s="314" t="s">
        <v>642</v>
      </c>
      <c r="O40" s="211">
        <v>2</v>
      </c>
      <c r="P40" s="211" t="s">
        <v>326</v>
      </c>
      <c r="R40" s="206" t="s">
        <v>208</v>
      </c>
      <c r="S40" s="207" t="s">
        <v>850</v>
      </c>
      <c r="T40" s="207" t="s">
        <v>206</v>
      </c>
      <c r="U40" s="207" t="str">
        <f t="shared" si="3"/>
        <v>38 , 'タイプ' , '004' , 'C' , '法人' , 2 , 'N'</v>
      </c>
      <c r="V40" s="208" t="s">
        <v>207</v>
      </c>
      <c r="X40" s="209" t="b">
        <f t="shared" si="4"/>
        <v>0</v>
      </c>
      <c r="Y40" s="209" t="b">
        <f t="shared" si="4"/>
        <v>0</v>
      </c>
      <c r="Z40" s="209" t="b">
        <f t="shared" si="4"/>
        <v>0</v>
      </c>
      <c r="AA40" s="209" t="b">
        <f t="shared" si="4"/>
        <v>0</v>
      </c>
      <c r="AB40" s="209" t="b">
        <f t="shared" si="4"/>
        <v>0</v>
      </c>
      <c r="AC40" s="209" t="b">
        <f t="shared" si="4"/>
        <v>0</v>
      </c>
      <c r="AD40" s="209" t="b">
        <f t="shared" si="4"/>
        <v>0</v>
      </c>
      <c r="AF40" s="209"/>
      <c r="AG40" s="209"/>
      <c r="AH40" s="200"/>
      <c r="AI40" s="200"/>
      <c r="AJ40" s="209"/>
      <c r="AK40" s="209"/>
      <c r="AL40" s="209"/>
    </row>
    <row r="41" spans="1:38">
      <c r="A41" s="211">
        <v>39</v>
      </c>
      <c r="B41" s="250" t="s">
        <v>647</v>
      </c>
      <c r="C41" s="313" t="s">
        <v>648</v>
      </c>
      <c r="D41" s="313" t="s">
        <v>649</v>
      </c>
      <c r="E41" s="317" t="s">
        <v>650</v>
      </c>
      <c r="F41" s="250">
        <v>1</v>
      </c>
      <c r="G41" s="250" t="s">
        <v>24</v>
      </c>
      <c r="H41" s="205" t="s">
        <v>1068</v>
      </c>
      <c r="I41" s="205" t="s">
        <v>43</v>
      </c>
      <c r="J41" s="211">
        <v>39</v>
      </c>
      <c r="K41" s="250" t="s">
        <v>733</v>
      </c>
      <c r="L41" s="313" t="s">
        <v>2005</v>
      </c>
      <c r="M41" s="213" t="s">
        <v>2007</v>
      </c>
      <c r="N41" s="314" t="s">
        <v>644</v>
      </c>
      <c r="O41" s="211">
        <v>3</v>
      </c>
      <c r="P41" s="211" t="s">
        <v>326</v>
      </c>
      <c r="R41" s="206" t="s">
        <v>208</v>
      </c>
      <c r="S41" s="207" t="s">
        <v>850</v>
      </c>
      <c r="T41" s="207" t="s">
        <v>206</v>
      </c>
      <c r="U41" s="207" t="str">
        <f t="shared" si="3"/>
        <v>39 , 'タイプ' , '004' , 'V' , '船舶' , 3 , 'N'</v>
      </c>
      <c r="V41" s="208" t="s">
        <v>207</v>
      </c>
      <c r="X41" s="209" t="b">
        <f t="shared" si="4"/>
        <v>0</v>
      </c>
      <c r="Y41" s="209" t="b">
        <f t="shared" si="4"/>
        <v>0</v>
      </c>
      <c r="Z41" s="209" t="b">
        <f t="shared" si="4"/>
        <v>0</v>
      </c>
      <c r="AA41" s="209" t="b">
        <f t="shared" si="4"/>
        <v>0</v>
      </c>
      <c r="AB41" s="209" t="b">
        <f t="shared" si="4"/>
        <v>0</v>
      </c>
      <c r="AC41" s="209" t="b">
        <f t="shared" si="4"/>
        <v>0</v>
      </c>
      <c r="AD41" s="209" t="b">
        <f t="shared" si="4"/>
        <v>0</v>
      </c>
      <c r="AF41" s="209"/>
      <c r="AG41" s="209"/>
      <c r="AH41" s="200"/>
      <c r="AI41" s="200"/>
      <c r="AJ41" s="209"/>
      <c r="AK41" s="209"/>
      <c r="AL41" s="209"/>
    </row>
    <row r="42" spans="1:38">
      <c r="A42" s="211">
        <v>40</v>
      </c>
      <c r="B42" s="250" t="s">
        <v>647</v>
      </c>
      <c r="C42" s="313" t="s">
        <v>648</v>
      </c>
      <c r="D42" s="313" t="s">
        <v>651</v>
      </c>
      <c r="E42" s="317" t="s">
        <v>652</v>
      </c>
      <c r="F42" s="250">
        <v>2</v>
      </c>
      <c r="G42" s="250" t="s">
        <v>24</v>
      </c>
      <c r="H42" s="205" t="s">
        <v>1068</v>
      </c>
      <c r="I42" s="205" t="s">
        <v>43</v>
      </c>
      <c r="J42" s="211">
        <v>40</v>
      </c>
      <c r="K42" s="250" t="s">
        <v>733</v>
      </c>
      <c r="L42" s="313" t="s">
        <v>2005</v>
      </c>
      <c r="M42" s="213" t="s">
        <v>35</v>
      </c>
      <c r="N42" s="314" t="s">
        <v>646</v>
      </c>
      <c r="O42" s="211">
        <v>4</v>
      </c>
      <c r="P42" s="211" t="s">
        <v>326</v>
      </c>
      <c r="R42" s="206" t="s">
        <v>208</v>
      </c>
      <c r="S42" s="207" t="s">
        <v>850</v>
      </c>
      <c r="T42" s="207" t="s">
        <v>206</v>
      </c>
      <c r="U42" s="207" t="str">
        <f t="shared" si="3"/>
        <v>40 , 'タイプ' , '004' , 'O' , 'その他' , 4 , 'N'</v>
      </c>
      <c r="V42" s="208" t="s">
        <v>207</v>
      </c>
      <c r="X42" s="209" t="b">
        <f t="shared" si="4"/>
        <v>0</v>
      </c>
      <c r="Y42" s="209" t="b">
        <f t="shared" si="4"/>
        <v>0</v>
      </c>
      <c r="Z42" s="209" t="b">
        <f t="shared" si="4"/>
        <v>0</v>
      </c>
      <c r="AA42" s="209" t="b">
        <f t="shared" si="4"/>
        <v>0</v>
      </c>
      <c r="AB42" s="209" t="b">
        <f t="shared" si="4"/>
        <v>0</v>
      </c>
      <c r="AC42" s="209" t="b">
        <f t="shared" si="4"/>
        <v>0</v>
      </c>
      <c r="AD42" s="209" t="b">
        <f t="shared" si="4"/>
        <v>0</v>
      </c>
      <c r="AF42" s="209"/>
      <c r="AG42" s="209"/>
      <c r="AH42" s="200"/>
      <c r="AI42" s="200"/>
      <c r="AJ42" s="209"/>
      <c r="AK42" s="209"/>
      <c r="AL42" s="209"/>
    </row>
    <row r="43" spans="1:38">
      <c r="A43" s="211">
        <v>41</v>
      </c>
      <c r="B43" s="250" t="s">
        <v>647</v>
      </c>
      <c r="C43" s="313" t="s">
        <v>648</v>
      </c>
      <c r="D43" s="313" t="s">
        <v>653</v>
      </c>
      <c r="E43" s="317" t="s">
        <v>654</v>
      </c>
      <c r="F43" s="250">
        <v>3</v>
      </c>
      <c r="G43" s="250" t="s">
        <v>24</v>
      </c>
      <c r="H43" s="205" t="s">
        <v>1068</v>
      </c>
      <c r="I43" s="205" t="s">
        <v>43</v>
      </c>
      <c r="J43" s="211">
        <v>41</v>
      </c>
      <c r="K43" s="250" t="s">
        <v>647</v>
      </c>
      <c r="L43" s="313" t="s">
        <v>2008</v>
      </c>
      <c r="M43" s="313" t="s">
        <v>2009</v>
      </c>
      <c r="N43" s="317" t="s">
        <v>650</v>
      </c>
      <c r="O43" s="250">
        <v>1</v>
      </c>
      <c r="P43" s="250" t="s">
        <v>326</v>
      </c>
      <c r="R43" s="206" t="s">
        <v>208</v>
      </c>
      <c r="S43" s="207" t="s">
        <v>850</v>
      </c>
      <c r="T43" s="207" t="s">
        <v>206</v>
      </c>
      <c r="U43" s="207" t="str">
        <f t="shared" si="3"/>
        <v>41 , '住所絞込区分' , '005' , '0' , '絞込なし' , 1 , 'N'</v>
      </c>
      <c r="V43" s="208" t="s">
        <v>207</v>
      </c>
      <c r="X43" s="209" t="b">
        <f t="shared" si="4"/>
        <v>0</v>
      </c>
      <c r="Y43" s="209" t="b">
        <f t="shared" si="4"/>
        <v>0</v>
      </c>
      <c r="Z43" s="209" t="b">
        <f t="shared" si="4"/>
        <v>0</v>
      </c>
      <c r="AA43" s="209" t="b">
        <f t="shared" si="4"/>
        <v>0</v>
      </c>
      <c r="AB43" s="209" t="b">
        <f t="shared" si="4"/>
        <v>0</v>
      </c>
      <c r="AC43" s="209" t="b">
        <f t="shared" si="4"/>
        <v>0</v>
      </c>
      <c r="AD43" s="209" t="b">
        <f t="shared" si="4"/>
        <v>0</v>
      </c>
      <c r="AF43" s="209"/>
      <c r="AG43" s="209"/>
      <c r="AH43" s="200"/>
      <c r="AI43" s="200"/>
      <c r="AJ43" s="209"/>
      <c r="AK43" s="209"/>
      <c r="AL43" s="209"/>
    </row>
    <row r="44" spans="1:38">
      <c r="A44" s="211">
        <v>42</v>
      </c>
      <c r="B44" s="250" t="s">
        <v>647</v>
      </c>
      <c r="C44" s="313" t="s">
        <v>648</v>
      </c>
      <c r="D44" s="313" t="s">
        <v>655</v>
      </c>
      <c r="E44" s="317" t="s">
        <v>656</v>
      </c>
      <c r="F44" s="250">
        <v>4</v>
      </c>
      <c r="G44" s="250" t="s">
        <v>24</v>
      </c>
      <c r="H44" s="205" t="s">
        <v>1068</v>
      </c>
      <c r="I44" s="205" t="s">
        <v>43</v>
      </c>
      <c r="J44" s="211">
        <v>42</v>
      </c>
      <c r="K44" s="250" t="s">
        <v>647</v>
      </c>
      <c r="L44" s="313" t="s">
        <v>2008</v>
      </c>
      <c r="M44" s="313" t="s">
        <v>970</v>
      </c>
      <c r="N44" s="317" t="s">
        <v>652</v>
      </c>
      <c r="O44" s="250">
        <v>2</v>
      </c>
      <c r="P44" s="250" t="s">
        <v>326</v>
      </c>
      <c r="R44" s="206" t="s">
        <v>208</v>
      </c>
      <c r="S44" s="207" t="s">
        <v>850</v>
      </c>
      <c r="T44" s="207" t="s">
        <v>206</v>
      </c>
      <c r="U44" s="207" t="str">
        <f t="shared" si="3"/>
        <v>42 , '住所絞込区分' , '005' , '1' , '都道府県一致で絞込' , 2 , 'N'</v>
      </c>
      <c r="V44" s="208" t="s">
        <v>207</v>
      </c>
      <c r="X44" s="209" t="b">
        <f t="shared" si="4"/>
        <v>0</v>
      </c>
      <c r="Y44" s="209" t="b">
        <f t="shared" si="4"/>
        <v>0</v>
      </c>
      <c r="Z44" s="209" t="b">
        <f t="shared" si="4"/>
        <v>0</v>
      </c>
      <c r="AA44" s="209" t="b">
        <f t="shared" si="4"/>
        <v>0</v>
      </c>
      <c r="AB44" s="209" t="b">
        <f t="shared" si="4"/>
        <v>0</v>
      </c>
      <c r="AC44" s="209" t="b">
        <f t="shared" si="4"/>
        <v>0</v>
      </c>
      <c r="AD44" s="209" t="b">
        <f t="shared" si="4"/>
        <v>0</v>
      </c>
      <c r="AF44" s="209"/>
      <c r="AG44" s="209"/>
      <c r="AH44" s="200"/>
      <c r="AI44" s="200"/>
      <c r="AJ44" s="209"/>
      <c r="AK44" s="209"/>
      <c r="AL44" s="209"/>
    </row>
    <row r="45" spans="1:38">
      <c r="A45" s="211">
        <v>43</v>
      </c>
      <c r="B45" s="250" t="s">
        <v>659</v>
      </c>
      <c r="C45" s="313" t="s">
        <v>658</v>
      </c>
      <c r="D45" s="313" t="s">
        <v>649</v>
      </c>
      <c r="E45" s="317" t="s">
        <v>660</v>
      </c>
      <c r="F45" s="250">
        <v>1</v>
      </c>
      <c r="G45" s="250" t="s">
        <v>24</v>
      </c>
      <c r="H45" s="205" t="s">
        <v>1068</v>
      </c>
      <c r="I45" s="205" t="s">
        <v>43</v>
      </c>
      <c r="J45" s="211">
        <v>43</v>
      </c>
      <c r="K45" s="250" t="s">
        <v>647</v>
      </c>
      <c r="L45" s="313" t="s">
        <v>2008</v>
      </c>
      <c r="M45" s="313" t="s">
        <v>972</v>
      </c>
      <c r="N45" s="317" t="s">
        <v>654</v>
      </c>
      <c r="O45" s="250">
        <v>3</v>
      </c>
      <c r="P45" s="250" t="s">
        <v>326</v>
      </c>
      <c r="R45" s="206" t="s">
        <v>208</v>
      </c>
      <c r="S45" s="207" t="s">
        <v>850</v>
      </c>
      <c r="T45" s="207" t="s">
        <v>206</v>
      </c>
      <c r="U45" s="207" t="str">
        <f t="shared" si="3"/>
        <v>43 , '住所絞込区分' , '005' , '2' , '市区町村一致で絞込' , 3 , 'N'</v>
      </c>
      <c r="V45" s="208" t="s">
        <v>207</v>
      </c>
      <c r="X45" s="209" t="b">
        <f t="shared" si="4"/>
        <v>0</v>
      </c>
      <c r="Y45" s="209" t="b">
        <f t="shared" si="4"/>
        <v>0</v>
      </c>
      <c r="Z45" s="209" t="b">
        <f t="shared" si="4"/>
        <v>0</v>
      </c>
      <c r="AA45" s="209" t="b">
        <f t="shared" si="4"/>
        <v>0</v>
      </c>
      <c r="AB45" s="209" t="b">
        <f t="shared" si="4"/>
        <v>0</v>
      </c>
      <c r="AC45" s="209" t="b">
        <f t="shared" si="4"/>
        <v>0</v>
      </c>
      <c r="AD45" s="209" t="b">
        <f t="shared" si="4"/>
        <v>0</v>
      </c>
      <c r="AF45" s="209"/>
      <c r="AG45" s="209"/>
      <c r="AH45" s="200"/>
      <c r="AI45" s="200"/>
      <c r="AJ45" s="209"/>
      <c r="AK45" s="209"/>
      <c r="AL45" s="209"/>
    </row>
    <row r="46" spans="1:38">
      <c r="A46" s="211">
        <v>44</v>
      </c>
      <c r="B46" s="250" t="s">
        <v>659</v>
      </c>
      <c r="C46" s="313" t="s">
        <v>658</v>
      </c>
      <c r="D46" s="313" t="s">
        <v>651</v>
      </c>
      <c r="E46" s="317" t="s">
        <v>661</v>
      </c>
      <c r="F46" s="250">
        <v>2</v>
      </c>
      <c r="G46" s="250" t="s">
        <v>24</v>
      </c>
      <c r="H46" s="205" t="s">
        <v>1068</v>
      </c>
      <c r="I46" s="205" t="s">
        <v>43</v>
      </c>
      <c r="J46" s="211">
        <v>44</v>
      </c>
      <c r="K46" s="250" t="s">
        <v>647</v>
      </c>
      <c r="L46" s="313" t="s">
        <v>2008</v>
      </c>
      <c r="M46" s="313" t="s">
        <v>978</v>
      </c>
      <c r="N46" s="317" t="s">
        <v>656</v>
      </c>
      <c r="O46" s="250">
        <v>4</v>
      </c>
      <c r="P46" s="250" t="s">
        <v>326</v>
      </c>
      <c r="R46" s="206" t="s">
        <v>208</v>
      </c>
      <c r="S46" s="207" t="s">
        <v>850</v>
      </c>
      <c r="T46" s="207" t="s">
        <v>206</v>
      </c>
      <c r="U46" s="207" t="str">
        <f t="shared" si="3"/>
        <v>44 , '住所絞込区分' , '005' , '3' , '都道府県・市区町村一致で絞込' , 4 , 'N'</v>
      </c>
      <c r="V46" s="208" t="s">
        <v>207</v>
      </c>
      <c r="X46" s="209" t="b">
        <f t="shared" si="4"/>
        <v>0</v>
      </c>
      <c r="Y46" s="209" t="b">
        <f t="shared" si="4"/>
        <v>0</v>
      </c>
      <c r="Z46" s="209" t="b">
        <f t="shared" si="4"/>
        <v>0</v>
      </c>
      <c r="AA46" s="209" t="b">
        <f t="shared" si="4"/>
        <v>0</v>
      </c>
      <c r="AB46" s="209" t="b">
        <f t="shared" si="4"/>
        <v>0</v>
      </c>
      <c r="AC46" s="209" t="b">
        <f t="shared" si="4"/>
        <v>0</v>
      </c>
      <c r="AD46" s="209" t="b">
        <f t="shared" si="4"/>
        <v>0</v>
      </c>
      <c r="AF46" s="209"/>
      <c r="AG46" s="209"/>
      <c r="AH46" s="200"/>
      <c r="AI46" s="200"/>
      <c r="AJ46" s="209"/>
      <c r="AK46" s="209"/>
      <c r="AL46" s="209"/>
    </row>
    <row r="47" spans="1:38">
      <c r="A47" s="211">
        <v>45</v>
      </c>
      <c r="B47" s="250" t="s">
        <v>659</v>
      </c>
      <c r="C47" s="313" t="s">
        <v>658</v>
      </c>
      <c r="D47" s="313" t="s">
        <v>653</v>
      </c>
      <c r="E47" s="317" t="s">
        <v>662</v>
      </c>
      <c r="F47" s="250">
        <v>3</v>
      </c>
      <c r="G47" s="250" t="s">
        <v>24</v>
      </c>
      <c r="H47" s="205" t="s">
        <v>1068</v>
      </c>
      <c r="I47" s="205" t="s">
        <v>43</v>
      </c>
      <c r="J47" s="211">
        <v>45</v>
      </c>
      <c r="K47" s="250" t="s">
        <v>659</v>
      </c>
      <c r="L47" s="313" t="s">
        <v>2010</v>
      </c>
      <c r="M47" s="313" t="s">
        <v>2009</v>
      </c>
      <c r="N47" s="317" t="s">
        <v>2011</v>
      </c>
      <c r="O47" s="250">
        <v>1</v>
      </c>
      <c r="P47" s="250" t="s">
        <v>326</v>
      </c>
      <c r="R47" s="206" t="s">
        <v>208</v>
      </c>
      <c r="S47" s="207" t="s">
        <v>850</v>
      </c>
      <c r="T47" s="207" t="s">
        <v>206</v>
      </c>
      <c r="U47" s="207" t="str">
        <f t="shared" si="3"/>
        <v>45 , 'リスト履歴ステータス' , '006' , '0' , '適用中' , 1 , 'N'</v>
      </c>
      <c r="V47" s="208" t="s">
        <v>207</v>
      </c>
      <c r="X47" s="209" t="b">
        <f t="shared" si="4"/>
        <v>0</v>
      </c>
      <c r="Y47" s="209" t="b">
        <f t="shared" si="4"/>
        <v>0</v>
      </c>
      <c r="Z47" s="209" t="b">
        <f t="shared" si="4"/>
        <v>0</v>
      </c>
      <c r="AA47" s="209" t="b">
        <f t="shared" si="4"/>
        <v>0</v>
      </c>
      <c r="AB47" s="209" t="b">
        <f t="shared" si="4"/>
        <v>0</v>
      </c>
      <c r="AC47" s="209" t="b">
        <f t="shared" si="4"/>
        <v>0</v>
      </c>
      <c r="AD47" s="209" t="b">
        <f t="shared" si="4"/>
        <v>0</v>
      </c>
      <c r="AF47" s="209"/>
      <c r="AG47" s="209"/>
      <c r="AH47" s="200"/>
      <c r="AI47" s="200"/>
      <c r="AJ47" s="209"/>
      <c r="AK47" s="209"/>
      <c r="AL47" s="209"/>
    </row>
    <row r="48" spans="1:38">
      <c r="A48" s="211">
        <v>46</v>
      </c>
      <c r="B48" s="250" t="s">
        <v>659</v>
      </c>
      <c r="C48" s="313" t="s">
        <v>658</v>
      </c>
      <c r="D48" s="313" t="s">
        <v>655</v>
      </c>
      <c r="E48" s="317" t="s">
        <v>663</v>
      </c>
      <c r="F48" s="250">
        <v>4</v>
      </c>
      <c r="G48" s="250" t="s">
        <v>24</v>
      </c>
      <c r="H48" s="205" t="s">
        <v>1068</v>
      </c>
      <c r="I48" s="205" t="s">
        <v>43</v>
      </c>
      <c r="J48" s="211">
        <v>46</v>
      </c>
      <c r="K48" s="250" t="s">
        <v>659</v>
      </c>
      <c r="L48" s="313" t="s">
        <v>2010</v>
      </c>
      <c r="M48" s="313" t="s">
        <v>970</v>
      </c>
      <c r="N48" s="317" t="s">
        <v>661</v>
      </c>
      <c r="O48" s="250">
        <v>2</v>
      </c>
      <c r="P48" s="250" t="s">
        <v>326</v>
      </c>
      <c r="R48" s="206" t="s">
        <v>208</v>
      </c>
      <c r="S48" s="207" t="s">
        <v>850</v>
      </c>
      <c r="T48" s="207" t="s">
        <v>206</v>
      </c>
      <c r="U48" s="207" t="str">
        <f t="shared" si="3"/>
        <v>46 , 'リスト履歴ステータス' , '006' , '1' , '待機中' , 2 , 'N'</v>
      </c>
      <c r="V48" s="208" t="s">
        <v>207</v>
      </c>
      <c r="X48" s="209" t="b">
        <f t="shared" si="4"/>
        <v>0</v>
      </c>
      <c r="Y48" s="209" t="b">
        <f t="shared" si="4"/>
        <v>0</v>
      </c>
      <c r="Z48" s="209" t="b">
        <f t="shared" si="4"/>
        <v>0</v>
      </c>
      <c r="AA48" s="209" t="b">
        <f t="shared" si="4"/>
        <v>0</v>
      </c>
      <c r="AB48" s="209" t="b">
        <f t="shared" si="4"/>
        <v>0</v>
      </c>
      <c r="AC48" s="209" t="b">
        <f t="shared" si="4"/>
        <v>0</v>
      </c>
      <c r="AD48" s="209" t="b">
        <f t="shared" si="4"/>
        <v>0</v>
      </c>
      <c r="AF48" s="209"/>
      <c r="AG48" s="209"/>
      <c r="AH48" s="200"/>
      <c r="AI48" s="200"/>
      <c r="AJ48" s="209"/>
      <c r="AK48" s="209"/>
      <c r="AL48" s="209"/>
    </row>
    <row r="49" spans="1:38">
      <c r="A49" s="211">
        <v>47</v>
      </c>
      <c r="B49" s="250" t="s">
        <v>659</v>
      </c>
      <c r="C49" s="313" t="s">
        <v>658</v>
      </c>
      <c r="D49" s="313" t="s">
        <v>657</v>
      </c>
      <c r="E49" s="317" t="s">
        <v>625</v>
      </c>
      <c r="F49" s="250">
        <v>5</v>
      </c>
      <c r="G49" s="250" t="s">
        <v>24</v>
      </c>
      <c r="H49" s="205" t="s">
        <v>1068</v>
      </c>
      <c r="I49" s="205" t="s">
        <v>43</v>
      </c>
      <c r="J49" s="211">
        <v>47</v>
      </c>
      <c r="K49" s="250" t="s">
        <v>659</v>
      </c>
      <c r="L49" s="313" t="s">
        <v>2010</v>
      </c>
      <c r="M49" s="313" t="s">
        <v>972</v>
      </c>
      <c r="N49" s="317" t="s">
        <v>2012</v>
      </c>
      <c r="O49" s="250">
        <v>3</v>
      </c>
      <c r="P49" s="250" t="s">
        <v>326</v>
      </c>
      <c r="R49" s="206" t="s">
        <v>208</v>
      </c>
      <c r="S49" s="207" t="s">
        <v>850</v>
      </c>
      <c r="T49" s="207" t="s">
        <v>206</v>
      </c>
      <c r="U49" s="207" t="str">
        <f t="shared" si="3"/>
        <v>47 , 'リスト履歴ステータス' , '006' , '2' , '履歴（変更）' , 3 , 'N'</v>
      </c>
      <c r="V49" s="208" t="s">
        <v>207</v>
      </c>
      <c r="X49" s="209" t="b">
        <f t="shared" si="4"/>
        <v>0</v>
      </c>
      <c r="Y49" s="209" t="b">
        <f t="shared" si="4"/>
        <v>0</v>
      </c>
      <c r="Z49" s="209" t="b">
        <f t="shared" si="4"/>
        <v>0</v>
      </c>
      <c r="AA49" s="209" t="b">
        <f t="shared" si="4"/>
        <v>0</v>
      </c>
      <c r="AB49" s="209" t="b">
        <f t="shared" si="4"/>
        <v>0</v>
      </c>
      <c r="AC49" s="209" t="b">
        <f t="shared" si="4"/>
        <v>0</v>
      </c>
      <c r="AD49" s="209" t="b">
        <f t="shared" si="4"/>
        <v>0</v>
      </c>
      <c r="AF49" s="209"/>
      <c r="AG49" s="209"/>
      <c r="AH49" s="200"/>
      <c r="AI49" s="200"/>
      <c r="AJ49" s="209"/>
      <c r="AK49" s="209"/>
      <c r="AL49" s="209"/>
    </row>
    <row r="50" spans="1:38">
      <c r="A50" s="211">
        <v>48</v>
      </c>
      <c r="B50" s="250" t="s">
        <v>659</v>
      </c>
      <c r="C50" s="313" t="s">
        <v>658</v>
      </c>
      <c r="D50" s="313" t="s">
        <v>664</v>
      </c>
      <c r="E50" s="317" t="s">
        <v>665</v>
      </c>
      <c r="F50" s="250">
        <v>6</v>
      </c>
      <c r="G50" s="250" t="s">
        <v>24</v>
      </c>
      <c r="H50" s="205" t="s">
        <v>1068</v>
      </c>
      <c r="I50" s="205" t="s">
        <v>43</v>
      </c>
      <c r="J50" s="211">
        <v>48</v>
      </c>
      <c r="K50" s="250" t="s">
        <v>659</v>
      </c>
      <c r="L50" s="313" t="s">
        <v>2010</v>
      </c>
      <c r="M50" s="313" t="s">
        <v>978</v>
      </c>
      <c r="N50" s="317" t="s">
        <v>2013</v>
      </c>
      <c r="O50" s="250">
        <v>4</v>
      </c>
      <c r="P50" s="250" t="s">
        <v>326</v>
      </c>
      <c r="R50" s="206" t="s">
        <v>208</v>
      </c>
      <c r="S50" s="207" t="s">
        <v>850</v>
      </c>
      <c r="T50" s="207" t="s">
        <v>206</v>
      </c>
      <c r="U50" s="207" t="str">
        <f t="shared" si="3"/>
        <v>48 , 'リスト履歴ステータス' , '006' , '3' , '履歴（削除）' , 4 , 'N'</v>
      </c>
      <c r="V50" s="208" t="s">
        <v>207</v>
      </c>
      <c r="X50" s="209" t="b">
        <f t="shared" si="4"/>
        <v>0</v>
      </c>
      <c r="Y50" s="209" t="b">
        <f t="shared" si="4"/>
        <v>0</v>
      </c>
      <c r="Z50" s="209" t="b">
        <f t="shared" si="4"/>
        <v>0</v>
      </c>
      <c r="AA50" s="209" t="b">
        <f t="shared" si="4"/>
        <v>0</v>
      </c>
      <c r="AB50" s="209" t="b">
        <f t="shared" si="4"/>
        <v>0</v>
      </c>
      <c r="AC50" s="209" t="b">
        <f t="shared" si="4"/>
        <v>0</v>
      </c>
      <c r="AD50" s="209" t="b">
        <f t="shared" si="4"/>
        <v>0</v>
      </c>
      <c r="AF50" s="209"/>
      <c r="AG50" s="209"/>
      <c r="AH50" s="200"/>
      <c r="AI50" s="200"/>
      <c r="AJ50" s="209"/>
      <c r="AK50" s="209"/>
      <c r="AL50" s="209"/>
    </row>
    <row r="51" spans="1:38">
      <c r="A51" s="211">
        <v>49</v>
      </c>
      <c r="B51" s="250" t="s">
        <v>968</v>
      </c>
      <c r="C51" s="313" t="s">
        <v>969</v>
      </c>
      <c r="D51" s="313" t="s">
        <v>970</v>
      </c>
      <c r="E51" s="317" t="s">
        <v>971</v>
      </c>
      <c r="F51" s="250">
        <v>1</v>
      </c>
      <c r="G51" s="250" t="s">
        <v>326</v>
      </c>
      <c r="H51" s="205" t="s">
        <v>1068</v>
      </c>
      <c r="I51" s="205" t="s">
        <v>43</v>
      </c>
      <c r="J51" s="211">
        <v>49</v>
      </c>
      <c r="K51" s="250" t="s">
        <v>659</v>
      </c>
      <c r="L51" s="313" t="s">
        <v>2010</v>
      </c>
      <c r="M51" s="313" t="s">
        <v>980</v>
      </c>
      <c r="N51" s="317" t="s">
        <v>625</v>
      </c>
      <c r="O51" s="250">
        <v>5</v>
      </c>
      <c r="P51" s="250" t="s">
        <v>326</v>
      </c>
      <c r="R51" s="206" t="s">
        <v>208</v>
      </c>
      <c r="S51" s="207" t="s">
        <v>850</v>
      </c>
      <c r="T51" s="207" t="s">
        <v>206</v>
      </c>
      <c r="U51" s="207" t="str">
        <f t="shared" si="3"/>
        <v>49 , 'リスト履歴ステータス' , '006' , '4' , '一時保存' , 5 , 'N'</v>
      </c>
      <c r="V51" s="208" t="s">
        <v>207</v>
      </c>
      <c r="X51" s="209" t="b">
        <f t="shared" si="4"/>
        <v>0</v>
      </c>
      <c r="Y51" s="209" t="b">
        <f t="shared" si="4"/>
        <v>0</v>
      </c>
      <c r="Z51" s="209" t="b">
        <f t="shared" si="4"/>
        <v>0</v>
      </c>
      <c r="AA51" s="209" t="b">
        <f t="shared" si="4"/>
        <v>0</v>
      </c>
      <c r="AB51" s="209" t="b">
        <f t="shared" si="4"/>
        <v>0</v>
      </c>
      <c r="AC51" s="209" t="b">
        <f t="shared" si="4"/>
        <v>0</v>
      </c>
      <c r="AD51" s="209" t="b">
        <f t="shared" si="4"/>
        <v>0</v>
      </c>
      <c r="AF51" s="209"/>
      <c r="AG51" s="209"/>
      <c r="AH51" s="200"/>
      <c r="AI51" s="200"/>
      <c r="AJ51" s="209"/>
      <c r="AK51" s="209"/>
      <c r="AL51" s="209"/>
    </row>
    <row r="52" spans="1:38">
      <c r="A52" s="211">
        <v>50</v>
      </c>
      <c r="B52" s="250" t="s">
        <v>968</v>
      </c>
      <c r="C52" s="313" t="s">
        <v>969</v>
      </c>
      <c r="D52" s="313" t="s">
        <v>972</v>
      </c>
      <c r="E52" s="317" t="s">
        <v>973</v>
      </c>
      <c r="F52" s="250">
        <v>2</v>
      </c>
      <c r="G52" s="250" t="s">
        <v>326</v>
      </c>
      <c r="H52" s="205" t="s">
        <v>1068</v>
      </c>
      <c r="I52" s="205" t="s">
        <v>43</v>
      </c>
      <c r="J52" s="211">
        <v>50</v>
      </c>
      <c r="K52" s="250" t="s">
        <v>659</v>
      </c>
      <c r="L52" s="313" t="s">
        <v>2010</v>
      </c>
      <c r="M52" s="313" t="s">
        <v>982</v>
      </c>
      <c r="N52" s="317" t="s">
        <v>665</v>
      </c>
      <c r="O52" s="250">
        <v>6</v>
      </c>
      <c r="P52" s="250" t="s">
        <v>326</v>
      </c>
      <c r="R52" s="206" t="s">
        <v>208</v>
      </c>
      <c r="S52" s="207" t="s">
        <v>850</v>
      </c>
      <c r="T52" s="207" t="s">
        <v>206</v>
      </c>
      <c r="U52" s="207" t="str">
        <f t="shared" si="3"/>
        <v>50 , 'リスト履歴ステータス' , '006' , '5' , '全て' , 6 , 'N'</v>
      </c>
      <c r="V52" s="208" t="s">
        <v>207</v>
      </c>
      <c r="X52" s="209" t="b">
        <f t="shared" si="4"/>
        <v>0</v>
      </c>
      <c r="Y52" s="209" t="b">
        <f t="shared" si="4"/>
        <v>0</v>
      </c>
      <c r="Z52" s="209" t="b">
        <f t="shared" si="4"/>
        <v>0</v>
      </c>
      <c r="AA52" s="209" t="b">
        <f t="shared" si="4"/>
        <v>0</v>
      </c>
      <c r="AB52" s="209" t="b">
        <f t="shared" si="4"/>
        <v>0</v>
      </c>
      <c r="AC52" s="209" t="b">
        <f t="shared" si="4"/>
        <v>0</v>
      </c>
      <c r="AD52" s="209" t="b">
        <f t="shared" si="4"/>
        <v>0</v>
      </c>
      <c r="AF52" s="209"/>
      <c r="AG52" s="209"/>
      <c r="AH52" s="200"/>
      <c r="AI52" s="200"/>
      <c r="AJ52" s="209"/>
      <c r="AK52" s="209"/>
      <c r="AL52" s="209"/>
    </row>
    <row r="53" spans="1:38">
      <c r="A53" s="211">
        <v>51</v>
      </c>
      <c r="B53" s="250" t="s">
        <v>974</v>
      </c>
      <c r="C53" s="313" t="s">
        <v>975</v>
      </c>
      <c r="D53" s="313" t="s">
        <v>970</v>
      </c>
      <c r="E53" s="317" t="s">
        <v>976</v>
      </c>
      <c r="F53" s="250">
        <v>1</v>
      </c>
      <c r="G53" s="250" t="s">
        <v>326</v>
      </c>
      <c r="H53" s="205" t="s">
        <v>1068</v>
      </c>
      <c r="I53" s="205" t="s">
        <v>43</v>
      </c>
      <c r="J53" s="211">
        <v>51</v>
      </c>
      <c r="K53" s="250" t="s">
        <v>2014</v>
      </c>
      <c r="L53" s="313" t="s">
        <v>969</v>
      </c>
      <c r="M53" s="313" t="s">
        <v>970</v>
      </c>
      <c r="N53" s="317" t="s">
        <v>2015</v>
      </c>
      <c r="O53" s="250">
        <v>1</v>
      </c>
      <c r="P53" s="250" t="s">
        <v>326</v>
      </c>
      <c r="R53" s="206" t="s">
        <v>208</v>
      </c>
      <c r="S53" s="207" t="s">
        <v>850</v>
      </c>
      <c r="T53" s="207" t="s">
        <v>206</v>
      </c>
      <c r="U53" s="207" t="str">
        <f t="shared" si="3"/>
        <v>51 , '更新種別' , '007' , '1' , '一括' , 1 , 'N'</v>
      </c>
      <c r="V53" s="208" t="s">
        <v>207</v>
      </c>
      <c r="X53" s="209" t="b">
        <f t="shared" si="4"/>
        <v>0</v>
      </c>
      <c r="Y53" s="209" t="b">
        <f t="shared" si="4"/>
        <v>0</v>
      </c>
      <c r="Z53" s="209" t="b">
        <f t="shared" si="4"/>
        <v>0</v>
      </c>
      <c r="AA53" s="209" t="b">
        <f t="shared" si="4"/>
        <v>0</v>
      </c>
      <c r="AB53" s="209" t="b">
        <f t="shared" si="4"/>
        <v>0</v>
      </c>
      <c r="AC53" s="209" t="b">
        <f t="shared" si="4"/>
        <v>0</v>
      </c>
      <c r="AD53" s="209" t="b">
        <f t="shared" si="4"/>
        <v>0</v>
      </c>
      <c r="AF53" s="209"/>
      <c r="AG53" s="209"/>
      <c r="AH53" s="200"/>
      <c r="AI53" s="200"/>
      <c r="AJ53" s="209"/>
      <c r="AK53" s="209"/>
      <c r="AL53" s="209"/>
    </row>
    <row r="54" spans="1:38">
      <c r="A54" s="211">
        <v>52</v>
      </c>
      <c r="B54" s="250" t="s">
        <v>974</v>
      </c>
      <c r="C54" s="313" t="s">
        <v>975</v>
      </c>
      <c r="D54" s="313" t="s">
        <v>972</v>
      </c>
      <c r="E54" s="317" t="s">
        <v>977</v>
      </c>
      <c r="F54" s="250">
        <v>2</v>
      </c>
      <c r="G54" s="250" t="s">
        <v>326</v>
      </c>
      <c r="H54" s="205" t="s">
        <v>1068</v>
      </c>
      <c r="I54" s="205" t="s">
        <v>43</v>
      </c>
      <c r="J54" s="211">
        <v>52</v>
      </c>
      <c r="K54" s="250" t="s">
        <v>2014</v>
      </c>
      <c r="L54" s="313" t="s">
        <v>969</v>
      </c>
      <c r="M54" s="313" t="s">
        <v>972</v>
      </c>
      <c r="N54" s="317" t="s">
        <v>2016</v>
      </c>
      <c r="O54" s="250">
        <v>2</v>
      </c>
      <c r="P54" s="250" t="s">
        <v>326</v>
      </c>
      <c r="R54" s="206" t="s">
        <v>208</v>
      </c>
      <c r="S54" s="207" t="s">
        <v>850</v>
      </c>
      <c r="T54" s="207" t="s">
        <v>206</v>
      </c>
      <c r="U54" s="207" t="str">
        <f t="shared" si="3"/>
        <v>52 , '更新種別' , '007' , '2' , '差分更新' , 2 , 'N'</v>
      </c>
      <c r="V54" s="208" t="s">
        <v>207</v>
      </c>
      <c r="X54" s="209" t="b">
        <f t="shared" si="4"/>
        <v>0</v>
      </c>
      <c r="Y54" s="209" t="b">
        <f t="shared" si="4"/>
        <v>0</v>
      </c>
      <c r="Z54" s="209" t="b">
        <f t="shared" si="4"/>
        <v>0</v>
      </c>
      <c r="AA54" s="209" t="b">
        <f t="shared" si="4"/>
        <v>0</v>
      </c>
      <c r="AB54" s="209" t="b">
        <f t="shared" si="4"/>
        <v>0</v>
      </c>
      <c r="AC54" s="209" t="b">
        <f t="shared" si="4"/>
        <v>0</v>
      </c>
      <c r="AD54" s="209" t="b">
        <f t="shared" si="4"/>
        <v>0</v>
      </c>
      <c r="AF54" s="209"/>
      <c r="AG54" s="209"/>
      <c r="AH54" s="200"/>
      <c r="AI54" s="200"/>
      <c r="AJ54" s="209"/>
      <c r="AK54" s="209"/>
      <c r="AL54" s="209"/>
    </row>
    <row r="55" spans="1:38">
      <c r="A55" s="211">
        <v>53</v>
      </c>
      <c r="B55" s="250" t="s">
        <v>974</v>
      </c>
      <c r="C55" s="313" t="s">
        <v>975</v>
      </c>
      <c r="D55" s="313" t="s">
        <v>978</v>
      </c>
      <c r="E55" s="317" t="s">
        <v>979</v>
      </c>
      <c r="F55" s="250">
        <v>3</v>
      </c>
      <c r="G55" s="250" t="s">
        <v>326</v>
      </c>
      <c r="H55" s="205" t="s">
        <v>1068</v>
      </c>
      <c r="I55" s="205" t="s">
        <v>43</v>
      </c>
      <c r="J55" s="211">
        <v>53</v>
      </c>
      <c r="K55" s="250" t="s">
        <v>2017</v>
      </c>
      <c r="L55" s="313" t="s">
        <v>975</v>
      </c>
      <c r="M55" s="313" t="s">
        <v>970</v>
      </c>
      <c r="N55" s="317" t="s">
        <v>2018</v>
      </c>
      <c r="O55" s="250">
        <v>1</v>
      </c>
      <c r="P55" s="250" t="s">
        <v>326</v>
      </c>
      <c r="R55" s="206" t="s">
        <v>208</v>
      </c>
      <c r="S55" s="207" t="s">
        <v>850</v>
      </c>
      <c r="T55" s="207" t="s">
        <v>206</v>
      </c>
      <c r="U55" s="207" t="str">
        <f t="shared" si="3"/>
        <v>53 , 'アップロード結果' , '008' , '1' , '取込' , 1 , 'N'</v>
      </c>
      <c r="V55" s="208" t="s">
        <v>207</v>
      </c>
      <c r="X55" s="209" t="b">
        <f t="shared" si="4"/>
        <v>0</v>
      </c>
      <c r="Y55" s="209" t="b">
        <f t="shared" si="4"/>
        <v>0</v>
      </c>
      <c r="Z55" s="209" t="b">
        <f t="shared" si="4"/>
        <v>0</v>
      </c>
      <c r="AA55" s="209" t="b">
        <f t="shared" si="4"/>
        <v>0</v>
      </c>
      <c r="AB55" s="209" t="b">
        <f t="shared" si="4"/>
        <v>0</v>
      </c>
      <c r="AC55" s="209" t="b">
        <f t="shared" si="4"/>
        <v>0</v>
      </c>
      <c r="AD55" s="209" t="b">
        <f t="shared" si="4"/>
        <v>0</v>
      </c>
      <c r="AF55" s="209"/>
      <c r="AG55" s="209"/>
      <c r="AH55" s="200"/>
      <c r="AI55" s="200"/>
      <c r="AJ55" s="209"/>
      <c r="AK55" s="209"/>
      <c r="AL55" s="209"/>
    </row>
    <row r="56" spans="1:38">
      <c r="A56" s="211">
        <v>54</v>
      </c>
      <c r="B56" s="250" t="s">
        <v>974</v>
      </c>
      <c r="C56" s="313" t="s">
        <v>975</v>
      </c>
      <c r="D56" s="313" t="s">
        <v>980</v>
      </c>
      <c r="E56" s="317" t="s">
        <v>981</v>
      </c>
      <c r="F56" s="250">
        <v>4</v>
      </c>
      <c r="G56" s="250" t="s">
        <v>326</v>
      </c>
      <c r="H56" s="205" t="s">
        <v>1068</v>
      </c>
      <c r="I56" s="205" t="s">
        <v>43</v>
      </c>
      <c r="J56" s="211">
        <v>54</v>
      </c>
      <c r="K56" s="250" t="s">
        <v>2017</v>
      </c>
      <c r="L56" s="313" t="s">
        <v>975</v>
      </c>
      <c r="M56" s="313" t="s">
        <v>972</v>
      </c>
      <c r="N56" s="317" t="s">
        <v>2019</v>
      </c>
      <c r="O56" s="250">
        <v>2</v>
      </c>
      <c r="P56" s="250" t="s">
        <v>326</v>
      </c>
      <c r="R56" s="206" t="s">
        <v>208</v>
      </c>
      <c r="S56" s="207" t="s">
        <v>850</v>
      </c>
      <c r="T56" s="207" t="s">
        <v>206</v>
      </c>
      <c r="U56" s="207" t="str">
        <f t="shared" si="3"/>
        <v>54 , 'アップロード結果' , '008' , '2' , '取込中' , 2 , 'N'</v>
      </c>
      <c r="V56" s="208" t="s">
        <v>207</v>
      </c>
      <c r="X56" s="209" t="b">
        <f t="shared" si="4"/>
        <v>0</v>
      </c>
      <c r="Y56" s="209" t="b">
        <f t="shared" si="4"/>
        <v>0</v>
      </c>
      <c r="Z56" s="209" t="b">
        <f t="shared" si="4"/>
        <v>0</v>
      </c>
      <c r="AA56" s="209" t="b">
        <f t="shared" si="4"/>
        <v>0</v>
      </c>
      <c r="AB56" s="209" t="b">
        <f t="shared" si="4"/>
        <v>0</v>
      </c>
      <c r="AC56" s="209" t="b">
        <f t="shared" si="4"/>
        <v>0</v>
      </c>
      <c r="AD56" s="209" t="b">
        <f t="shared" si="4"/>
        <v>0</v>
      </c>
      <c r="AF56" s="209"/>
      <c r="AG56" s="209"/>
      <c r="AH56" s="200"/>
      <c r="AI56" s="200"/>
      <c r="AJ56" s="209"/>
      <c r="AK56" s="209"/>
      <c r="AL56" s="209"/>
    </row>
    <row r="57" spans="1:38">
      <c r="A57" s="211">
        <v>55</v>
      </c>
      <c r="B57" s="250" t="s">
        <v>974</v>
      </c>
      <c r="C57" s="313" t="s">
        <v>975</v>
      </c>
      <c r="D57" s="313" t="s">
        <v>982</v>
      </c>
      <c r="E57" s="317" t="s">
        <v>983</v>
      </c>
      <c r="F57" s="250">
        <v>5</v>
      </c>
      <c r="G57" s="250" t="s">
        <v>326</v>
      </c>
      <c r="H57" s="205" t="s">
        <v>1068</v>
      </c>
      <c r="I57" s="205" t="s">
        <v>43</v>
      </c>
      <c r="J57" s="211">
        <v>55</v>
      </c>
      <c r="K57" s="250" t="s">
        <v>2017</v>
      </c>
      <c r="L57" s="313" t="s">
        <v>975</v>
      </c>
      <c r="M57" s="313" t="s">
        <v>978</v>
      </c>
      <c r="N57" s="317" t="s">
        <v>2020</v>
      </c>
      <c r="O57" s="250">
        <v>3</v>
      </c>
      <c r="P57" s="250" t="s">
        <v>326</v>
      </c>
      <c r="R57" s="206" t="s">
        <v>208</v>
      </c>
      <c r="S57" s="207" t="s">
        <v>850</v>
      </c>
      <c r="T57" s="207" t="s">
        <v>206</v>
      </c>
      <c r="U57" s="207" t="str">
        <f t="shared" si="3"/>
        <v>55 , 'アップロード結果' , '008' , '3' , '警告' , 3 , 'N'</v>
      </c>
      <c r="V57" s="208" t="s">
        <v>207</v>
      </c>
      <c r="X57" s="209" t="b">
        <f t="shared" ref="X57:AD66" si="5">IF(J57="","",EXACT(J57,AF57))</f>
        <v>0</v>
      </c>
      <c r="Y57" s="209" t="b">
        <f t="shared" si="5"/>
        <v>0</v>
      </c>
      <c r="Z57" s="209" t="b">
        <f t="shared" si="5"/>
        <v>0</v>
      </c>
      <c r="AA57" s="209" t="b">
        <f t="shared" si="5"/>
        <v>0</v>
      </c>
      <c r="AB57" s="209" t="b">
        <f t="shared" si="5"/>
        <v>0</v>
      </c>
      <c r="AC57" s="209" t="b">
        <f t="shared" si="5"/>
        <v>0</v>
      </c>
      <c r="AD57" s="209" t="b">
        <f t="shared" si="5"/>
        <v>0</v>
      </c>
      <c r="AF57" s="209"/>
      <c r="AG57" s="209"/>
      <c r="AH57" s="200"/>
      <c r="AI57" s="200"/>
      <c r="AJ57" s="209"/>
      <c r="AK57" s="209"/>
      <c r="AL57" s="209"/>
    </row>
    <row r="58" spans="1:38">
      <c r="A58" s="211">
        <v>56</v>
      </c>
      <c r="B58" s="250" t="s">
        <v>974</v>
      </c>
      <c r="C58" s="313" t="s">
        <v>975</v>
      </c>
      <c r="D58" s="313" t="s">
        <v>984</v>
      </c>
      <c r="E58" s="317" t="s">
        <v>985</v>
      </c>
      <c r="F58" s="250">
        <v>6</v>
      </c>
      <c r="G58" s="250" t="s">
        <v>326</v>
      </c>
      <c r="H58" s="205" t="s">
        <v>1068</v>
      </c>
      <c r="I58" s="205" t="s">
        <v>43</v>
      </c>
      <c r="J58" s="211">
        <v>56</v>
      </c>
      <c r="K58" s="250" t="s">
        <v>2017</v>
      </c>
      <c r="L58" s="313" t="s">
        <v>975</v>
      </c>
      <c r="M58" s="313" t="s">
        <v>980</v>
      </c>
      <c r="N58" s="317" t="s">
        <v>2021</v>
      </c>
      <c r="O58" s="250">
        <v>4</v>
      </c>
      <c r="P58" s="250" t="s">
        <v>326</v>
      </c>
      <c r="R58" s="206" t="s">
        <v>208</v>
      </c>
      <c r="S58" s="207" t="s">
        <v>850</v>
      </c>
      <c r="T58" s="207" t="s">
        <v>206</v>
      </c>
      <c r="U58" s="207" t="str">
        <f t="shared" si="3"/>
        <v>56 , 'アップロード結果' , '008' , '4' , '反映' , 4 , 'N'</v>
      </c>
      <c r="V58" s="208" t="s">
        <v>207</v>
      </c>
      <c r="X58" s="209" t="b">
        <f t="shared" si="5"/>
        <v>0</v>
      </c>
      <c r="Y58" s="209" t="b">
        <f t="shared" si="5"/>
        <v>0</v>
      </c>
      <c r="Z58" s="209" t="b">
        <f t="shared" si="5"/>
        <v>0</v>
      </c>
      <c r="AA58" s="209" t="b">
        <f t="shared" si="5"/>
        <v>0</v>
      </c>
      <c r="AB58" s="209" t="b">
        <f t="shared" si="5"/>
        <v>0</v>
      </c>
      <c r="AC58" s="209" t="b">
        <f t="shared" si="5"/>
        <v>0</v>
      </c>
      <c r="AD58" s="209" t="b">
        <f t="shared" si="5"/>
        <v>0</v>
      </c>
      <c r="AF58" s="209"/>
      <c r="AG58" s="209"/>
      <c r="AH58" s="200"/>
      <c r="AI58" s="200"/>
      <c r="AJ58" s="209"/>
      <c r="AK58" s="209"/>
      <c r="AL58" s="209"/>
    </row>
    <row r="59" spans="1:38">
      <c r="A59" s="211">
        <v>57</v>
      </c>
      <c r="B59" s="250" t="s">
        <v>974</v>
      </c>
      <c r="C59" s="313" t="s">
        <v>975</v>
      </c>
      <c r="D59" s="313" t="s">
        <v>986</v>
      </c>
      <c r="E59" s="317" t="s">
        <v>987</v>
      </c>
      <c r="F59" s="250">
        <v>7</v>
      </c>
      <c r="G59" s="250" t="s">
        <v>326</v>
      </c>
      <c r="H59" s="205" t="s">
        <v>1068</v>
      </c>
      <c r="I59" s="205" t="s">
        <v>43</v>
      </c>
      <c r="J59" s="211">
        <v>57</v>
      </c>
      <c r="K59" s="250" t="s">
        <v>2017</v>
      </c>
      <c r="L59" s="313" t="s">
        <v>975</v>
      </c>
      <c r="M59" s="313" t="s">
        <v>982</v>
      </c>
      <c r="N59" s="317" t="s">
        <v>2022</v>
      </c>
      <c r="O59" s="250">
        <v>5</v>
      </c>
      <c r="P59" s="250" t="s">
        <v>326</v>
      </c>
      <c r="R59" s="206" t="s">
        <v>208</v>
      </c>
      <c r="S59" s="207" t="s">
        <v>850</v>
      </c>
      <c r="T59" s="207" t="s">
        <v>206</v>
      </c>
      <c r="U59" s="207" t="str">
        <f t="shared" si="3"/>
        <v>57 , 'アップロード結果' , '008' , '5' , '失敗' , 5 , 'N'</v>
      </c>
      <c r="V59" s="208" t="s">
        <v>207</v>
      </c>
      <c r="X59" s="209" t="b">
        <f t="shared" si="5"/>
        <v>0</v>
      </c>
      <c r="Y59" s="209" t="b">
        <f t="shared" si="5"/>
        <v>0</v>
      </c>
      <c r="Z59" s="209" t="b">
        <f t="shared" si="5"/>
        <v>0</v>
      </c>
      <c r="AA59" s="209" t="b">
        <f t="shared" si="5"/>
        <v>0</v>
      </c>
      <c r="AB59" s="209" t="b">
        <f t="shared" si="5"/>
        <v>0</v>
      </c>
      <c r="AC59" s="209" t="b">
        <f t="shared" si="5"/>
        <v>0</v>
      </c>
      <c r="AD59" s="209" t="b">
        <f t="shared" si="5"/>
        <v>0</v>
      </c>
      <c r="AF59" s="209"/>
      <c r="AG59" s="209"/>
      <c r="AH59" s="200"/>
      <c r="AI59" s="200"/>
      <c r="AJ59" s="209"/>
      <c r="AK59" s="209"/>
      <c r="AL59" s="209"/>
    </row>
    <row r="60" spans="1:38">
      <c r="A60" s="211">
        <v>58</v>
      </c>
      <c r="B60" s="250" t="s">
        <v>974</v>
      </c>
      <c r="C60" s="313" t="s">
        <v>975</v>
      </c>
      <c r="D60" s="313" t="s">
        <v>988</v>
      </c>
      <c r="E60" s="317" t="s">
        <v>989</v>
      </c>
      <c r="F60" s="250">
        <v>8</v>
      </c>
      <c r="G60" s="250" t="s">
        <v>326</v>
      </c>
      <c r="H60" s="205" t="s">
        <v>1068</v>
      </c>
      <c r="I60" s="205" t="s">
        <v>43</v>
      </c>
      <c r="J60" s="211">
        <v>58</v>
      </c>
      <c r="K60" s="250" t="s">
        <v>2017</v>
      </c>
      <c r="L60" s="313" t="s">
        <v>975</v>
      </c>
      <c r="M60" s="313" t="s">
        <v>984</v>
      </c>
      <c r="N60" s="317" t="s">
        <v>985</v>
      </c>
      <c r="O60" s="250">
        <v>6</v>
      </c>
      <c r="P60" s="250" t="s">
        <v>326</v>
      </c>
      <c r="R60" s="206" t="s">
        <v>208</v>
      </c>
      <c r="S60" s="207" t="s">
        <v>850</v>
      </c>
      <c r="T60" s="207" t="s">
        <v>206</v>
      </c>
      <c r="U60" s="207" t="str">
        <f t="shared" si="3"/>
        <v>58 , 'アップロード結果' , '008' , '6' , 'エラー' , 6 , 'N'</v>
      </c>
      <c r="V60" s="208" t="s">
        <v>207</v>
      </c>
      <c r="X60" s="209" t="b">
        <f t="shared" si="5"/>
        <v>0</v>
      </c>
      <c r="Y60" s="209" t="b">
        <f t="shared" si="5"/>
        <v>0</v>
      </c>
      <c r="Z60" s="209" t="b">
        <f t="shared" si="5"/>
        <v>0</v>
      </c>
      <c r="AA60" s="209" t="b">
        <f t="shared" si="5"/>
        <v>0</v>
      </c>
      <c r="AB60" s="209" t="b">
        <f t="shared" si="5"/>
        <v>0</v>
      </c>
      <c r="AC60" s="209" t="b">
        <f t="shared" si="5"/>
        <v>0</v>
      </c>
      <c r="AD60" s="209" t="b">
        <f t="shared" si="5"/>
        <v>0</v>
      </c>
      <c r="AF60" s="209"/>
      <c r="AG60" s="209"/>
      <c r="AH60" s="200"/>
      <c r="AI60" s="200"/>
      <c r="AJ60" s="209"/>
      <c r="AK60" s="209"/>
      <c r="AL60" s="209"/>
    </row>
    <row r="61" spans="1:38">
      <c r="A61" s="211">
        <v>59</v>
      </c>
      <c r="B61" s="250" t="s">
        <v>990</v>
      </c>
      <c r="C61" s="313" t="s">
        <v>991</v>
      </c>
      <c r="D61" s="313" t="s">
        <v>403</v>
      </c>
      <c r="E61" s="317" t="s">
        <v>992</v>
      </c>
      <c r="F61" s="250">
        <v>1</v>
      </c>
      <c r="G61" s="250" t="s">
        <v>326</v>
      </c>
      <c r="H61" s="205" t="s">
        <v>1068</v>
      </c>
      <c r="I61" s="205" t="s">
        <v>43</v>
      </c>
      <c r="J61" s="211">
        <v>59</v>
      </c>
      <c r="K61" s="250" t="s">
        <v>2017</v>
      </c>
      <c r="L61" s="313" t="s">
        <v>975</v>
      </c>
      <c r="M61" s="313" t="s">
        <v>986</v>
      </c>
      <c r="N61" s="317" t="s">
        <v>836</v>
      </c>
      <c r="O61" s="250">
        <v>7</v>
      </c>
      <c r="P61" s="250" t="s">
        <v>326</v>
      </c>
      <c r="R61" s="206" t="s">
        <v>208</v>
      </c>
      <c r="S61" s="207" t="s">
        <v>850</v>
      </c>
      <c r="T61" s="207" t="s">
        <v>206</v>
      </c>
      <c r="U61" s="207" t="str">
        <f t="shared" si="3"/>
        <v>59 , 'アップロード結果' , '008' , '7' , '取消' , 7 , 'N'</v>
      </c>
      <c r="V61" s="208" t="s">
        <v>207</v>
      </c>
      <c r="X61" s="209" t="b">
        <f t="shared" si="5"/>
        <v>0</v>
      </c>
      <c r="Y61" s="209" t="b">
        <f t="shared" si="5"/>
        <v>0</v>
      </c>
      <c r="Z61" s="209" t="b">
        <f t="shared" si="5"/>
        <v>0</v>
      </c>
      <c r="AA61" s="209" t="b">
        <f t="shared" si="5"/>
        <v>0</v>
      </c>
      <c r="AB61" s="209" t="b">
        <f t="shared" si="5"/>
        <v>0</v>
      </c>
      <c r="AC61" s="209" t="b">
        <f t="shared" si="5"/>
        <v>0</v>
      </c>
      <c r="AD61" s="209" t="b">
        <f t="shared" si="5"/>
        <v>0</v>
      </c>
      <c r="AF61" s="209"/>
      <c r="AG61" s="209"/>
      <c r="AH61" s="200"/>
      <c r="AI61" s="200"/>
      <c r="AJ61" s="209"/>
      <c r="AK61" s="209"/>
      <c r="AL61" s="209"/>
    </row>
    <row r="62" spans="1:38">
      <c r="A62" s="211">
        <v>60</v>
      </c>
      <c r="B62" s="250" t="s">
        <v>990</v>
      </c>
      <c r="C62" s="313" t="s">
        <v>991</v>
      </c>
      <c r="D62" s="313" t="s">
        <v>993</v>
      </c>
      <c r="E62" s="317" t="s">
        <v>994</v>
      </c>
      <c r="F62" s="250">
        <v>2</v>
      </c>
      <c r="G62" s="250" t="s">
        <v>326</v>
      </c>
      <c r="H62" s="205" t="s">
        <v>1068</v>
      </c>
      <c r="I62" s="205" t="s">
        <v>43</v>
      </c>
      <c r="J62" s="211">
        <v>60</v>
      </c>
      <c r="K62" s="250" t="s">
        <v>2017</v>
      </c>
      <c r="L62" s="313" t="s">
        <v>975</v>
      </c>
      <c r="M62" s="313" t="s">
        <v>988</v>
      </c>
      <c r="N62" s="317" t="s">
        <v>2023</v>
      </c>
      <c r="O62" s="250">
        <v>8</v>
      </c>
      <c r="P62" s="250" t="s">
        <v>326</v>
      </c>
      <c r="R62" s="206" t="s">
        <v>208</v>
      </c>
      <c r="S62" s="207" t="s">
        <v>850</v>
      </c>
      <c r="T62" s="207" t="s">
        <v>206</v>
      </c>
      <c r="U62" s="207" t="str">
        <f t="shared" si="3"/>
        <v>60 , 'アップロード結果' , '008' , '8' , '取消中' , 8 , 'N'</v>
      </c>
      <c r="V62" s="208" t="s">
        <v>207</v>
      </c>
      <c r="X62" s="209" t="b">
        <f t="shared" si="5"/>
        <v>0</v>
      </c>
      <c r="Y62" s="209" t="b">
        <f t="shared" si="5"/>
        <v>0</v>
      </c>
      <c r="Z62" s="209" t="b">
        <f t="shared" si="5"/>
        <v>0</v>
      </c>
      <c r="AA62" s="209" t="b">
        <f t="shared" si="5"/>
        <v>0</v>
      </c>
      <c r="AB62" s="209" t="b">
        <f t="shared" si="5"/>
        <v>0</v>
      </c>
      <c r="AC62" s="209" t="b">
        <f t="shared" si="5"/>
        <v>0</v>
      </c>
      <c r="AD62" s="209" t="b">
        <f t="shared" si="5"/>
        <v>0</v>
      </c>
      <c r="AF62" s="209"/>
      <c r="AG62" s="209"/>
      <c r="AH62" s="200"/>
      <c r="AI62" s="200"/>
      <c r="AJ62" s="209"/>
      <c r="AK62" s="209"/>
      <c r="AL62" s="209"/>
    </row>
    <row r="63" spans="1:38">
      <c r="A63" s="211">
        <v>61</v>
      </c>
      <c r="B63" s="250" t="s">
        <v>990</v>
      </c>
      <c r="C63" s="313" t="s">
        <v>991</v>
      </c>
      <c r="D63" s="313" t="s">
        <v>404</v>
      </c>
      <c r="E63" s="317" t="s">
        <v>995</v>
      </c>
      <c r="F63" s="250">
        <v>3</v>
      </c>
      <c r="G63" s="250" t="s">
        <v>326</v>
      </c>
      <c r="H63" s="205" t="s">
        <v>1068</v>
      </c>
      <c r="I63" s="205" t="s">
        <v>43</v>
      </c>
      <c r="J63" s="211">
        <v>61</v>
      </c>
      <c r="K63" s="250" t="s">
        <v>2024</v>
      </c>
      <c r="L63" s="313" t="s">
        <v>991</v>
      </c>
      <c r="M63" s="313" t="s">
        <v>403</v>
      </c>
      <c r="N63" s="317" t="s">
        <v>992</v>
      </c>
      <c r="O63" s="250">
        <v>1</v>
      </c>
      <c r="P63" s="250" t="s">
        <v>326</v>
      </c>
      <c r="R63" s="206" t="s">
        <v>208</v>
      </c>
      <c r="S63" s="207" t="s">
        <v>850</v>
      </c>
      <c r="T63" s="207" t="s">
        <v>206</v>
      </c>
      <c r="U63" s="207" t="str">
        <f t="shared" si="3"/>
        <v>61 , 'インポート結果' , '009' , 'Y' , 'インポート適用前' , 1 , 'N'</v>
      </c>
      <c r="V63" s="208" t="s">
        <v>207</v>
      </c>
      <c r="X63" s="209" t="b">
        <f t="shared" si="5"/>
        <v>0</v>
      </c>
      <c r="Y63" s="209" t="b">
        <f t="shared" si="5"/>
        <v>0</v>
      </c>
      <c r="Z63" s="209" t="b">
        <f t="shared" si="5"/>
        <v>0</v>
      </c>
      <c r="AA63" s="209" t="b">
        <f t="shared" si="5"/>
        <v>0</v>
      </c>
      <c r="AB63" s="209" t="b">
        <f t="shared" si="5"/>
        <v>0</v>
      </c>
      <c r="AC63" s="209" t="b">
        <f t="shared" si="5"/>
        <v>0</v>
      </c>
      <c r="AD63" s="209" t="b">
        <f t="shared" si="5"/>
        <v>0</v>
      </c>
      <c r="AF63" s="209"/>
      <c r="AG63" s="209"/>
      <c r="AH63" s="200"/>
      <c r="AI63" s="200"/>
      <c r="AJ63" s="209"/>
      <c r="AK63" s="209"/>
      <c r="AL63" s="209"/>
    </row>
    <row r="64" spans="1:38">
      <c r="A64" s="211">
        <v>62</v>
      </c>
      <c r="B64" s="250" t="s">
        <v>990</v>
      </c>
      <c r="C64" s="313" t="s">
        <v>991</v>
      </c>
      <c r="D64" s="313" t="s">
        <v>996</v>
      </c>
      <c r="E64" s="317" t="s">
        <v>997</v>
      </c>
      <c r="F64" s="250">
        <v>4</v>
      </c>
      <c r="G64" s="250" t="s">
        <v>326</v>
      </c>
      <c r="H64" s="205" t="s">
        <v>1068</v>
      </c>
      <c r="I64" s="205" t="s">
        <v>43</v>
      </c>
      <c r="J64" s="211">
        <v>62</v>
      </c>
      <c r="K64" s="250" t="s">
        <v>2024</v>
      </c>
      <c r="L64" s="313" t="s">
        <v>991</v>
      </c>
      <c r="M64" s="313" t="s">
        <v>993</v>
      </c>
      <c r="N64" s="317" t="s">
        <v>994</v>
      </c>
      <c r="O64" s="250">
        <v>2</v>
      </c>
      <c r="P64" s="250" t="s">
        <v>326</v>
      </c>
      <c r="R64" s="206" t="s">
        <v>208</v>
      </c>
      <c r="S64" s="207" t="s">
        <v>850</v>
      </c>
      <c r="T64" s="207" t="s">
        <v>206</v>
      </c>
      <c r="U64" s="207" t="str">
        <f t="shared" si="3"/>
        <v>62 , 'インポート結果' , '009' , 'S' , 'インポート成功' , 2 , 'N'</v>
      </c>
      <c r="V64" s="208" t="s">
        <v>207</v>
      </c>
      <c r="X64" s="209" t="b">
        <f t="shared" si="5"/>
        <v>0</v>
      </c>
      <c r="Y64" s="209" t="b">
        <f t="shared" si="5"/>
        <v>0</v>
      </c>
      <c r="Z64" s="209" t="b">
        <f t="shared" si="5"/>
        <v>0</v>
      </c>
      <c r="AA64" s="209" t="b">
        <f t="shared" si="5"/>
        <v>0</v>
      </c>
      <c r="AB64" s="209" t="b">
        <f t="shared" si="5"/>
        <v>0</v>
      </c>
      <c r="AC64" s="209" t="b">
        <f t="shared" si="5"/>
        <v>0</v>
      </c>
      <c r="AD64" s="209" t="b">
        <f t="shared" si="5"/>
        <v>0</v>
      </c>
      <c r="AF64" s="209"/>
      <c r="AG64" s="209"/>
      <c r="AH64" s="200"/>
      <c r="AI64" s="200"/>
      <c r="AJ64" s="209"/>
      <c r="AK64" s="209"/>
      <c r="AL64" s="209"/>
    </row>
    <row r="65" spans="1:38">
      <c r="A65" s="211">
        <v>63</v>
      </c>
      <c r="B65" s="250" t="s">
        <v>990</v>
      </c>
      <c r="C65" s="313" t="s">
        <v>991</v>
      </c>
      <c r="D65" s="313" t="s">
        <v>998</v>
      </c>
      <c r="E65" s="317" t="s">
        <v>1103</v>
      </c>
      <c r="F65" s="250">
        <v>5</v>
      </c>
      <c r="G65" s="250" t="s">
        <v>326</v>
      </c>
      <c r="H65" s="205" t="s">
        <v>1068</v>
      </c>
      <c r="I65" s="205" t="s">
        <v>43</v>
      </c>
      <c r="J65" s="211">
        <v>63</v>
      </c>
      <c r="K65" s="250" t="s">
        <v>2024</v>
      </c>
      <c r="L65" s="313" t="s">
        <v>991</v>
      </c>
      <c r="M65" s="313" t="s">
        <v>404</v>
      </c>
      <c r="N65" s="317" t="s">
        <v>995</v>
      </c>
      <c r="O65" s="250">
        <v>3</v>
      </c>
      <c r="P65" s="250" t="s">
        <v>326</v>
      </c>
      <c r="R65" s="206" t="s">
        <v>208</v>
      </c>
      <c r="S65" s="207" t="s">
        <v>850</v>
      </c>
      <c r="T65" s="207" t="s">
        <v>206</v>
      </c>
      <c r="U65" s="207" t="str">
        <f t="shared" si="3"/>
        <v>63 , 'インポート結果' , '009' , 'E' , 'インポートエラー' , 3 , 'N'</v>
      </c>
      <c r="V65" s="208" t="s">
        <v>207</v>
      </c>
      <c r="X65" s="209" t="b">
        <f t="shared" si="5"/>
        <v>0</v>
      </c>
      <c r="Y65" s="209" t="b">
        <f t="shared" si="5"/>
        <v>0</v>
      </c>
      <c r="Z65" s="209" t="b">
        <f t="shared" si="5"/>
        <v>0</v>
      </c>
      <c r="AA65" s="209" t="b">
        <f t="shared" si="5"/>
        <v>0</v>
      </c>
      <c r="AB65" s="209" t="b">
        <f t="shared" si="5"/>
        <v>0</v>
      </c>
      <c r="AC65" s="209" t="b">
        <f t="shared" si="5"/>
        <v>0</v>
      </c>
      <c r="AD65" s="209" t="b">
        <f t="shared" si="5"/>
        <v>0</v>
      </c>
      <c r="AF65" s="209"/>
      <c r="AG65" s="209"/>
      <c r="AH65" s="200"/>
      <c r="AI65" s="200"/>
      <c r="AJ65" s="209"/>
      <c r="AK65" s="209"/>
      <c r="AL65" s="209"/>
    </row>
    <row r="66" spans="1:38">
      <c r="A66" s="211">
        <v>64</v>
      </c>
      <c r="B66" s="250" t="s">
        <v>990</v>
      </c>
      <c r="C66" s="313" t="s">
        <v>991</v>
      </c>
      <c r="D66" s="313" t="s">
        <v>1000</v>
      </c>
      <c r="E66" s="317" t="s">
        <v>1104</v>
      </c>
      <c r="F66" s="250">
        <v>6</v>
      </c>
      <c r="G66" s="250" t="s">
        <v>326</v>
      </c>
      <c r="H66" s="205" t="s">
        <v>1068</v>
      </c>
      <c r="I66" s="205" t="s">
        <v>43</v>
      </c>
      <c r="J66" s="211">
        <v>64</v>
      </c>
      <c r="K66" s="250" t="s">
        <v>2024</v>
      </c>
      <c r="L66" s="313" t="s">
        <v>991</v>
      </c>
      <c r="M66" s="313" t="s">
        <v>996</v>
      </c>
      <c r="N66" s="317" t="s">
        <v>997</v>
      </c>
      <c r="O66" s="250">
        <v>4</v>
      </c>
      <c r="P66" s="250" t="s">
        <v>326</v>
      </c>
      <c r="R66" s="206" t="s">
        <v>208</v>
      </c>
      <c r="S66" s="207" t="s">
        <v>850</v>
      </c>
      <c r="T66" s="207" t="s">
        <v>206</v>
      </c>
      <c r="U66" s="207" t="str">
        <f t="shared" si="3"/>
        <v>64 , 'インポート結果' , '009' , 'R' , 'インポート処理中' , 4 , 'N'</v>
      </c>
      <c r="V66" s="208" t="s">
        <v>207</v>
      </c>
      <c r="X66" s="209" t="b">
        <f t="shared" si="5"/>
        <v>0</v>
      </c>
      <c r="Y66" s="209" t="b">
        <f t="shared" si="5"/>
        <v>0</v>
      </c>
      <c r="Z66" s="209" t="b">
        <f t="shared" si="5"/>
        <v>0</v>
      </c>
      <c r="AA66" s="209" t="b">
        <f t="shared" si="5"/>
        <v>0</v>
      </c>
      <c r="AB66" s="209" t="b">
        <f t="shared" si="5"/>
        <v>0</v>
      </c>
      <c r="AC66" s="209" t="b">
        <f t="shared" si="5"/>
        <v>0</v>
      </c>
      <c r="AD66" s="209" t="b">
        <f t="shared" si="5"/>
        <v>0</v>
      </c>
      <c r="AF66" s="209"/>
      <c r="AG66" s="209"/>
      <c r="AH66" s="200"/>
      <c r="AI66" s="200"/>
      <c r="AJ66" s="209"/>
      <c r="AK66" s="209"/>
      <c r="AL66" s="209"/>
    </row>
    <row r="67" spans="1:38">
      <c r="J67" s="211">
        <v>65</v>
      </c>
      <c r="K67" s="250" t="s">
        <v>2024</v>
      </c>
      <c r="L67" s="313" t="s">
        <v>991</v>
      </c>
      <c r="M67" s="313" t="s">
        <v>998</v>
      </c>
      <c r="N67" s="317" t="s">
        <v>999</v>
      </c>
      <c r="O67" s="250">
        <v>5</v>
      </c>
      <c r="P67" s="250" t="s">
        <v>326</v>
      </c>
      <c r="R67" s="206" t="s">
        <v>208</v>
      </c>
      <c r="S67" s="207" t="s">
        <v>850</v>
      </c>
      <c r="T67" s="207" t="s">
        <v>206</v>
      </c>
      <c r="U67" s="207" t="str">
        <f t="shared" ref="U67:U68" si="6">J67&amp;" , "&amp;"'"&amp;K67&amp;"'"&amp;" , "&amp;"'"&amp;L67&amp;"'"&amp;" , "&amp;"'"&amp;M67&amp;"'"&amp;" , "&amp;"'"&amp;N67&amp;"'"&amp;" , "&amp;O67&amp;" , "&amp;"'"&amp;P67&amp;"'"</f>
        <v>65 , 'インポート結果' , '009' , 'P' , 'インポート成功（スキップレコードあり）' , 5 , 'N'</v>
      </c>
      <c r="V67" s="208" t="s">
        <v>207</v>
      </c>
      <c r="X67" s="209" t="b">
        <f t="shared" ref="X67:X68" si="7">IF(J67="","",EXACT(J67,AF67))</f>
        <v>0</v>
      </c>
      <c r="Y67" s="209" t="b">
        <f t="shared" ref="Y67:Y68" si="8">IF(K67="","",EXACT(K67,AG67))</f>
        <v>0</v>
      </c>
      <c r="Z67" s="209" t="b">
        <f t="shared" ref="Z67:Z68" si="9">IF(L67="","",EXACT(L67,AH67))</f>
        <v>0</v>
      </c>
      <c r="AA67" s="209" t="b">
        <f t="shared" ref="AA67:AA68" si="10">IF(M67="","",EXACT(M67,AI67))</f>
        <v>0</v>
      </c>
      <c r="AB67" s="209" t="b">
        <f t="shared" ref="AB67:AB68" si="11">IF(N67="","",EXACT(N67,AJ67))</f>
        <v>0</v>
      </c>
      <c r="AC67" s="209" t="b">
        <f t="shared" ref="AC67:AC68" si="12">IF(O67="","",EXACT(O67,AK67))</f>
        <v>0</v>
      </c>
      <c r="AD67" s="209" t="b">
        <f t="shared" ref="AD67:AD68" si="13">IF(P67="","",EXACT(P67,AL67))</f>
        <v>0</v>
      </c>
    </row>
    <row r="68" spans="1:38">
      <c r="J68" s="211">
        <v>66</v>
      </c>
      <c r="K68" s="250" t="s">
        <v>2024</v>
      </c>
      <c r="L68" s="313" t="s">
        <v>991</v>
      </c>
      <c r="M68" s="313" t="s">
        <v>1000</v>
      </c>
      <c r="N68" s="317" t="s">
        <v>1001</v>
      </c>
      <c r="O68" s="250">
        <v>6</v>
      </c>
      <c r="P68" s="250" t="s">
        <v>326</v>
      </c>
      <c r="R68" s="206" t="s">
        <v>208</v>
      </c>
      <c r="S68" s="207" t="s">
        <v>850</v>
      </c>
      <c r="T68" s="207" t="s">
        <v>206</v>
      </c>
      <c r="U68" s="207" t="str">
        <f t="shared" si="6"/>
        <v>66 , 'インポート結果' , '009' , 'U' , 'インポートエラー（想定外）' , 6 , 'N'</v>
      </c>
      <c r="V68" s="208" t="s">
        <v>207</v>
      </c>
      <c r="X68" s="209" t="b">
        <f t="shared" si="7"/>
        <v>0</v>
      </c>
      <c r="Y68" s="209" t="b">
        <f t="shared" si="8"/>
        <v>0</v>
      </c>
      <c r="Z68" s="209" t="b">
        <f t="shared" si="9"/>
        <v>0</v>
      </c>
      <c r="AA68" s="209" t="b">
        <f t="shared" si="10"/>
        <v>0</v>
      </c>
      <c r="AB68" s="209" t="b">
        <f t="shared" si="11"/>
        <v>0</v>
      </c>
      <c r="AC68" s="209" t="b">
        <f t="shared" si="12"/>
        <v>0</v>
      </c>
      <c r="AD68" s="209" t="b">
        <f t="shared" si="13"/>
        <v>0</v>
      </c>
    </row>
    <row r="69" spans="1:38" s="238" customFormat="1">
      <c r="C69" s="318"/>
      <c r="D69" s="318"/>
      <c r="E69" s="319"/>
      <c r="H69" s="320"/>
      <c r="I69" s="321"/>
      <c r="J69" s="215">
        <v>67</v>
      </c>
      <c r="K69" s="322" t="s">
        <v>1995</v>
      </c>
      <c r="L69" s="323" t="s">
        <v>1996</v>
      </c>
      <c r="M69" s="323" t="s">
        <v>2360</v>
      </c>
      <c r="N69" s="324" t="s">
        <v>2361</v>
      </c>
      <c r="O69" s="322">
        <v>102</v>
      </c>
      <c r="P69" s="250" t="s">
        <v>326</v>
      </c>
      <c r="R69" s="264" t="s">
        <v>208</v>
      </c>
      <c r="S69" s="265" t="s">
        <v>850</v>
      </c>
      <c r="T69" s="265" t="s">
        <v>206</v>
      </c>
      <c r="U69" s="265" t="str">
        <f t="shared" ref="U69:U70" si="14">J69&amp;" , "&amp;"'"&amp;K69&amp;"'"&amp;" , "&amp;"'"&amp;L69&amp;"'"&amp;" , "&amp;"'"&amp;M69&amp;"'"&amp;" , "&amp;"'"&amp;N69&amp;"'"&amp;" , "&amp;O69&amp;" , "&amp;"'"&amp;P69&amp;"'"</f>
        <v>67 , 'プルダウンコメント' , '002' , '21' , '該当あり（C情報）' , 102 , 'N'</v>
      </c>
      <c r="V69" s="266" t="s">
        <v>207</v>
      </c>
      <c r="X69" s="240" t="b">
        <f t="shared" ref="X69:AD70" si="15">IF(J69="","",EXACT(J69,AF69))</f>
        <v>0</v>
      </c>
      <c r="Y69" s="240" t="b">
        <f t="shared" si="15"/>
        <v>0</v>
      </c>
      <c r="Z69" s="240" t="b">
        <f t="shared" si="15"/>
        <v>0</v>
      </c>
      <c r="AA69" s="240" t="b">
        <f t="shared" si="15"/>
        <v>0</v>
      </c>
      <c r="AB69" s="240" t="b">
        <f t="shared" si="15"/>
        <v>0</v>
      </c>
      <c r="AC69" s="240" t="b">
        <f t="shared" si="15"/>
        <v>0</v>
      </c>
      <c r="AD69" s="240" t="b">
        <f t="shared" si="15"/>
        <v>0</v>
      </c>
      <c r="AF69" s="240"/>
      <c r="AG69" s="240"/>
      <c r="AH69" s="280"/>
      <c r="AI69" s="280"/>
      <c r="AJ69" s="240"/>
      <c r="AK69" s="240"/>
      <c r="AL69" s="240"/>
    </row>
    <row r="70" spans="1:38" s="238" customFormat="1">
      <c r="C70" s="318"/>
      <c r="D70" s="318"/>
      <c r="E70" s="319"/>
      <c r="H70" s="320"/>
      <c r="I70" s="321"/>
      <c r="J70" s="215">
        <v>68</v>
      </c>
      <c r="K70" s="322" t="s">
        <v>1995</v>
      </c>
      <c r="L70" s="323" t="s">
        <v>1996</v>
      </c>
      <c r="M70" s="323" t="s">
        <v>2362</v>
      </c>
      <c r="N70" s="324" t="s">
        <v>2363</v>
      </c>
      <c r="O70" s="322">
        <v>105</v>
      </c>
      <c r="P70" s="250" t="s">
        <v>326</v>
      </c>
      <c r="R70" s="264" t="s">
        <v>208</v>
      </c>
      <c r="S70" s="265" t="s">
        <v>850</v>
      </c>
      <c r="T70" s="265" t="s">
        <v>206</v>
      </c>
      <c r="U70" s="265" t="str">
        <f t="shared" si="14"/>
        <v>68 , 'プルダウンコメント' , '002' , '22' , '取消し' , 105 , 'N'</v>
      </c>
      <c r="V70" s="266" t="s">
        <v>207</v>
      </c>
      <c r="X70" s="240" t="b">
        <f t="shared" si="15"/>
        <v>0</v>
      </c>
      <c r="Y70" s="240" t="b">
        <f t="shared" si="15"/>
        <v>0</v>
      </c>
      <c r="Z70" s="240" t="b">
        <f t="shared" si="15"/>
        <v>0</v>
      </c>
      <c r="AA70" s="240" t="b">
        <f t="shared" si="15"/>
        <v>0</v>
      </c>
      <c r="AB70" s="240" t="b">
        <f t="shared" si="15"/>
        <v>0</v>
      </c>
      <c r="AC70" s="240" t="b">
        <f t="shared" si="15"/>
        <v>0</v>
      </c>
      <c r="AD70" s="240" t="b">
        <f t="shared" si="15"/>
        <v>0</v>
      </c>
      <c r="AF70" s="240"/>
      <c r="AG70" s="240"/>
      <c r="AH70" s="280"/>
      <c r="AI70" s="280"/>
      <c r="AJ70" s="240"/>
      <c r="AK70" s="240"/>
      <c r="AL70" s="240"/>
    </row>
  </sheetData>
  <autoFilter ref="A2:AL2" xr:uid="{00000000-0001-0000-1200-000000000000}">
    <filterColumn colId="17" showButton="0"/>
    <filterColumn colId="18" showButton="0"/>
    <filterColumn colId="19" showButton="0"/>
    <filterColumn colId="20" showButton="0"/>
  </autoFilter>
  <customSheetViews>
    <customSheetView guid="{41A6F6ED-3982-4919-BC9A-6F2592FC85B2}" scale="70"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70"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G1"/>
    <mergeCell ref="J1:P1"/>
    <mergeCell ref="R1:V1"/>
  </mergeCells>
  <phoneticPr fontId="3"/>
  <conditionalFormatting sqref="A1">
    <cfRule type="cellIs" dxfId="68" priority="1" stopIfTrue="1" operator="equal">
      <formula>"-設定しない-"</formula>
    </cfRule>
    <cfRule type="cellIs" dxfId="67" priority="2" stopIfTrue="1" operator="equal">
      <formula>"-ユーザ毎に設定が有効になる項目の為省略-"</formula>
    </cfRule>
    <cfRule type="cellIs" dxfId="66" priority="3" stopIfTrue="1" operator="equal">
      <formula>"□"</formula>
    </cfRule>
  </conditionalFormatting>
  <hyperlinks>
    <hyperlink ref="I1" location="テーブル一覧!A1" display="一覧へ" xr:uid="{16AFD0D0-D701-49A1-98E5-F90B090F34F6}"/>
  </hyperlinks>
  <pageMargins left="0.75" right="0.75" top="1" bottom="1" header="0.5" footer="0.5"/>
  <pageSetup paperSize="8" scale="60"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69" man="1"/>
    <brk id="22" max="1048575" man="1"/>
  </colBreaks>
  <drawing r:id="rId4"/>
  <legacyDrawing r:id="rId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R20"/>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30.5703125" style="2" bestFit="1" customWidth="1"/>
    <col min="2" max="2" width="16.140625" style="2" bestFit="1" customWidth="1"/>
    <col min="3" max="3" width="13.7109375" style="2" bestFit="1" customWidth="1"/>
    <col min="4" max="4" width="9.42578125" style="2" bestFit="1" customWidth="1"/>
    <col min="5" max="5" width="30.5703125" style="2" bestFit="1" customWidth="1"/>
    <col min="6" max="6" width="16.140625" style="2" bestFit="1" customWidth="1"/>
    <col min="7" max="7" width="9.140625" style="2"/>
    <col min="8" max="8" width="12.5703125" style="2" bestFit="1" customWidth="1"/>
    <col min="9" max="9" width="13.42578125" style="2" bestFit="1" customWidth="1"/>
    <col min="10" max="10" width="8.85546875" style="2" bestFit="1" customWidth="1"/>
    <col min="11" max="11" width="39.42578125" style="2" bestFit="1" customWidth="1"/>
    <col min="12" max="12" width="5.42578125" style="2" bestFit="1" customWidth="1"/>
    <col min="13" max="13" width="9.140625" style="2"/>
    <col min="14" max="14" width="15.42578125" style="2" bestFit="1" customWidth="1"/>
    <col min="15" max="15" width="16.140625" style="2" bestFit="1" customWidth="1"/>
    <col min="16" max="16" width="9.140625" style="2"/>
    <col min="17" max="17" width="31" style="2" customWidth="1"/>
    <col min="18"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51" t="s">
        <v>177</v>
      </c>
      <c r="B2" s="52" t="s">
        <v>178</v>
      </c>
      <c r="C2" s="129" t="s">
        <v>1131</v>
      </c>
      <c r="D2" s="29" t="s">
        <v>813</v>
      </c>
      <c r="E2" s="51" t="s">
        <v>177</v>
      </c>
      <c r="F2" s="52" t="s">
        <v>178</v>
      </c>
      <c r="H2" s="143" t="s">
        <v>814</v>
      </c>
      <c r="I2" s="143" t="s">
        <v>814</v>
      </c>
      <c r="J2" s="143" t="s">
        <v>814</v>
      </c>
      <c r="K2" s="143" t="s">
        <v>815</v>
      </c>
      <c r="L2" s="143" t="s">
        <v>814</v>
      </c>
      <c r="N2" s="53" t="s">
        <v>177</v>
      </c>
      <c r="O2" s="54" t="s">
        <v>178</v>
      </c>
      <c r="Q2" s="4"/>
      <c r="R2" s="4"/>
    </row>
    <row r="3" spans="1:18">
      <c r="A3" s="60" t="s">
        <v>164</v>
      </c>
      <c r="B3" s="61">
        <v>3</v>
      </c>
      <c r="C3" s="145" t="s">
        <v>1068</v>
      </c>
      <c r="D3" s="145" t="s">
        <v>43</v>
      </c>
      <c r="E3" s="60" t="s">
        <v>164</v>
      </c>
      <c r="F3" s="61">
        <v>10</v>
      </c>
      <c r="H3" s="32" t="s">
        <v>366</v>
      </c>
      <c r="I3" s="33" t="s">
        <v>452</v>
      </c>
      <c r="J3" s="33" t="s">
        <v>367</v>
      </c>
      <c r="K3" s="33" t="str">
        <f t="shared" ref="K3:K8" si="0">"'"&amp;E3&amp;"'"&amp;" , "&amp;F3</f>
        <v>'ログイン失敗上限回数' , 10</v>
      </c>
      <c r="L3" s="34" t="s">
        <v>368</v>
      </c>
      <c r="N3" s="1" t="b">
        <f t="shared" ref="N3:O10" si="1">IF(E3="","",EXACT(E3,Q3))</f>
        <v>0</v>
      </c>
      <c r="O3" s="1" t="b">
        <f t="shared" si="1"/>
        <v>0</v>
      </c>
      <c r="Q3" s="4"/>
      <c r="R3" s="62"/>
    </row>
    <row r="4" spans="1:18">
      <c r="A4" s="60" t="s">
        <v>165</v>
      </c>
      <c r="B4" s="61">
        <v>7</v>
      </c>
      <c r="C4" s="145" t="s">
        <v>1068</v>
      </c>
      <c r="D4" s="145" t="s">
        <v>43</v>
      </c>
      <c r="E4" s="60" t="s">
        <v>165</v>
      </c>
      <c r="F4" s="61">
        <v>14</v>
      </c>
      <c r="H4" s="32" t="s">
        <v>366</v>
      </c>
      <c r="I4" s="33" t="s">
        <v>452</v>
      </c>
      <c r="J4" s="33" t="s">
        <v>367</v>
      </c>
      <c r="K4" s="33" t="str">
        <f t="shared" si="0"/>
        <v>'パスワード有効期限準備日数' , 14</v>
      </c>
      <c r="L4" s="34" t="s">
        <v>368</v>
      </c>
      <c r="N4" s="1" t="b">
        <f t="shared" si="1"/>
        <v>0</v>
      </c>
      <c r="O4" s="1" t="b">
        <f t="shared" si="1"/>
        <v>0</v>
      </c>
      <c r="Q4" s="4"/>
      <c r="R4" s="62"/>
    </row>
    <row r="5" spans="1:18">
      <c r="A5" s="60" t="s">
        <v>166</v>
      </c>
      <c r="B5" s="61">
        <v>30</v>
      </c>
      <c r="C5" s="145" t="s">
        <v>1068</v>
      </c>
      <c r="D5" s="145" t="s">
        <v>43</v>
      </c>
      <c r="E5" s="60" t="s">
        <v>166</v>
      </c>
      <c r="F5" s="61">
        <v>180</v>
      </c>
      <c r="H5" s="32" t="s">
        <v>366</v>
      </c>
      <c r="I5" s="33" t="s">
        <v>452</v>
      </c>
      <c r="J5" s="33" t="s">
        <v>367</v>
      </c>
      <c r="K5" s="33" t="str">
        <f t="shared" si="0"/>
        <v>'パスワード有効期限' , 180</v>
      </c>
      <c r="L5" s="34" t="s">
        <v>368</v>
      </c>
      <c r="N5" s="1" t="b">
        <f t="shared" si="1"/>
        <v>0</v>
      </c>
      <c r="O5" s="1" t="b">
        <f t="shared" si="1"/>
        <v>0</v>
      </c>
      <c r="Q5" s="4"/>
      <c r="R5" s="62"/>
    </row>
    <row r="6" spans="1:18">
      <c r="A6" s="60" t="s">
        <v>167</v>
      </c>
      <c r="B6" s="61">
        <v>8</v>
      </c>
      <c r="C6" s="145" t="s">
        <v>1068</v>
      </c>
      <c r="D6" s="145" t="s">
        <v>43</v>
      </c>
      <c r="E6" s="60" t="s">
        <v>167</v>
      </c>
      <c r="F6" s="61">
        <v>12</v>
      </c>
      <c r="H6" s="32" t="s">
        <v>366</v>
      </c>
      <c r="I6" s="33" t="s">
        <v>452</v>
      </c>
      <c r="J6" s="33" t="s">
        <v>367</v>
      </c>
      <c r="K6" s="33" t="str">
        <f t="shared" si="0"/>
        <v>'パスワード最小桁数' , 12</v>
      </c>
      <c r="L6" s="34" t="s">
        <v>368</v>
      </c>
      <c r="N6" s="1" t="b">
        <f t="shared" si="1"/>
        <v>0</v>
      </c>
      <c r="O6" s="1" t="b">
        <f t="shared" si="1"/>
        <v>0</v>
      </c>
      <c r="Q6" s="4"/>
      <c r="R6" s="62"/>
    </row>
    <row r="7" spans="1:18">
      <c r="A7" s="60" t="s">
        <v>168</v>
      </c>
      <c r="B7" s="61">
        <v>10</v>
      </c>
      <c r="C7" s="145" t="s">
        <v>1068</v>
      </c>
      <c r="D7" s="145" t="s">
        <v>43</v>
      </c>
      <c r="E7" s="60" t="s">
        <v>168</v>
      </c>
      <c r="F7" s="61">
        <v>1</v>
      </c>
      <c r="H7" s="32" t="s">
        <v>366</v>
      </c>
      <c r="I7" s="33" t="s">
        <v>452</v>
      </c>
      <c r="J7" s="33" t="s">
        <v>367</v>
      </c>
      <c r="K7" s="33" t="str">
        <f t="shared" si="0"/>
        <v>'パスワード履歴管理数' , 1</v>
      </c>
      <c r="L7" s="34" t="s">
        <v>368</v>
      </c>
      <c r="N7" s="1" t="b">
        <f t="shared" si="1"/>
        <v>0</v>
      </c>
      <c r="O7" s="1" t="b">
        <f t="shared" si="1"/>
        <v>0</v>
      </c>
      <c r="Q7" s="4"/>
      <c r="R7" s="62"/>
    </row>
    <row r="8" spans="1:18">
      <c r="A8" s="60" t="s">
        <v>169</v>
      </c>
      <c r="B8" s="61">
        <v>30</v>
      </c>
      <c r="C8" s="145" t="s">
        <v>1068</v>
      </c>
      <c r="D8" s="145" t="s">
        <v>43</v>
      </c>
      <c r="E8" s="60" t="s">
        <v>169</v>
      </c>
      <c r="F8" s="61">
        <v>180</v>
      </c>
      <c r="H8" s="32" t="s">
        <v>366</v>
      </c>
      <c r="I8" s="33" t="s">
        <v>452</v>
      </c>
      <c r="J8" s="33" t="s">
        <v>367</v>
      </c>
      <c r="K8" s="33" t="str">
        <f t="shared" si="0"/>
        <v>'パスワード履歴管理日数' , 180</v>
      </c>
      <c r="L8" s="34" t="s">
        <v>368</v>
      </c>
      <c r="N8" s="1" t="b">
        <f t="shared" si="1"/>
        <v>0</v>
      </c>
      <c r="O8" s="1" t="b">
        <f t="shared" si="1"/>
        <v>0</v>
      </c>
      <c r="Q8" s="4"/>
      <c r="R8" s="62"/>
    </row>
    <row r="9" spans="1:18">
      <c r="A9" s="60" t="s">
        <v>170</v>
      </c>
      <c r="B9" s="61" t="s">
        <v>193</v>
      </c>
      <c r="C9" s="145" t="s">
        <v>1068</v>
      </c>
      <c r="D9" s="145" t="s">
        <v>43</v>
      </c>
      <c r="E9" s="60" t="s">
        <v>170</v>
      </c>
      <c r="F9" s="61" t="s">
        <v>403</v>
      </c>
      <c r="H9" s="32" t="s">
        <v>366</v>
      </c>
      <c r="I9" s="33" t="s">
        <v>452</v>
      </c>
      <c r="J9" s="33" t="s">
        <v>367</v>
      </c>
      <c r="K9" s="33" t="str">
        <f>"'"&amp;E9&amp;"'"&amp;" , "&amp;"'"&amp;F9&amp;"'"</f>
        <v>'パスワード必須文字種：数字' , 'Y'</v>
      </c>
      <c r="L9" s="34" t="s">
        <v>368</v>
      </c>
      <c r="N9" s="1" t="b">
        <f t="shared" si="1"/>
        <v>0</v>
      </c>
      <c r="O9" s="1" t="b">
        <f t="shared" si="1"/>
        <v>0</v>
      </c>
      <c r="Q9" s="4"/>
      <c r="R9" s="62"/>
    </row>
    <row r="10" spans="1:18">
      <c r="A10" s="60" t="s">
        <v>171</v>
      </c>
      <c r="B10" s="61" t="s">
        <v>194</v>
      </c>
      <c r="C10" s="145" t="s">
        <v>1068</v>
      </c>
      <c r="D10" s="145" t="s">
        <v>43</v>
      </c>
      <c r="E10" s="60" t="s">
        <v>171</v>
      </c>
      <c r="F10" s="61" t="s">
        <v>403</v>
      </c>
      <c r="H10" s="32" t="s">
        <v>366</v>
      </c>
      <c r="I10" s="33" t="s">
        <v>452</v>
      </c>
      <c r="J10" s="33" t="s">
        <v>367</v>
      </c>
      <c r="K10" s="33" t="str">
        <f>"'"&amp;E10&amp;"'"&amp;" , "&amp;"'"&amp;F10&amp;"'"</f>
        <v>'パスワード必須文字種：英小文字' , 'Y'</v>
      </c>
      <c r="L10" s="34" t="s">
        <v>368</v>
      </c>
      <c r="N10" s="1" t="b">
        <f t="shared" si="1"/>
        <v>0</v>
      </c>
      <c r="O10" s="1" t="b">
        <f t="shared" si="1"/>
        <v>0</v>
      </c>
      <c r="Q10" s="4"/>
      <c r="R10" s="62"/>
    </row>
    <row r="11" spans="1:18">
      <c r="A11" s="60" t="s">
        <v>172</v>
      </c>
      <c r="B11" s="61" t="s">
        <v>30</v>
      </c>
      <c r="C11" s="145" t="s">
        <v>1068</v>
      </c>
      <c r="D11" s="145" t="s">
        <v>43</v>
      </c>
      <c r="E11" s="60" t="s">
        <v>172</v>
      </c>
      <c r="F11" s="61" t="s">
        <v>403</v>
      </c>
      <c r="H11" s="32" t="s">
        <v>208</v>
      </c>
      <c r="I11" s="33" t="s">
        <v>452</v>
      </c>
      <c r="J11" s="33" t="s">
        <v>206</v>
      </c>
      <c r="K11" s="33" t="str">
        <f>"'"&amp;E11&amp;"'"&amp;" , "&amp;"'"&amp;F11&amp;"'"</f>
        <v>'パスワード必須文字種：英大文字' , 'Y'</v>
      </c>
      <c r="L11" s="34" t="s">
        <v>207</v>
      </c>
      <c r="N11" s="1" t="b">
        <f t="shared" ref="N11:O14" si="2">IF(E11="","",EXACT(E11,Q11))</f>
        <v>0</v>
      </c>
      <c r="O11" s="1" t="b">
        <f t="shared" si="2"/>
        <v>0</v>
      </c>
      <c r="Q11" s="4"/>
      <c r="R11" s="62"/>
    </row>
    <row r="12" spans="1:18">
      <c r="A12" s="60" t="s">
        <v>173</v>
      </c>
      <c r="B12" s="61" t="s">
        <v>24</v>
      </c>
      <c r="C12" s="145" t="s">
        <v>1068</v>
      </c>
      <c r="D12" s="145" t="s">
        <v>43</v>
      </c>
      <c r="E12" s="60" t="s">
        <v>173</v>
      </c>
      <c r="F12" s="61" t="s">
        <v>403</v>
      </c>
      <c r="H12" s="32" t="s">
        <v>208</v>
      </c>
      <c r="I12" s="33" t="s">
        <v>452</v>
      </c>
      <c r="J12" s="33" t="s">
        <v>206</v>
      </c>
      <c r="K12" s="33" t="str">
        <f>"'"&amp;E12&amp;"'"&amp;" , "&amp;"'"&amp;F12&amp;"'"</f>
        <v>'パスワード必須文字種：記号' , 'Y'</v>
      </c>
      <c r="L12" s="34" t="s">
        <v>207</v>
      </c>
      <c r="N12" s="1" t="b">
        <f t="shared" si="2"/>
        <v>0</v>
      </c>
      <c r="O12" s="1" t="b">
        <f t="shared" si="2"/>
        <v>0</v>
      </c>
      <c r="Q12" s="4"/>
      <c r="R12" s="62"/>
    </row>
    <row r="13" spans="1:18">
      <c r="A13" s="60" t="s">
        <v>174</v>
      </c>
      <c r="B13" s="61">
        <v>120</v>
      </c>
      <c r="C13" s="145" t="s">
        <v>1068</v>
      </c>
      <c r="D13" s="145" t="s">
        <v>43</v>
      </c>
      <c r="E13" s="60" t="s">
        <v>174</v>
      </c>
      <c r="F13" s="61">
        <v>180</v>
      </c>
      <c r="H13" s="32" t="s">
        <v>208</v>
      </c>
      <c r="I13" s="33" t="s">
        <v>452</v>
      </c>
      <c r="J13" s="33" t="s">
        <v>206</v>
      </c>
      <c r="K13" s="33" t="str">
        <f>"'"&amp;E13&amp;"'"&amp;" , "&amp;F13</f>
        <v>'長期未使用期間' , 180</v>
      </c>
      <c r="L13" s="34" t="s">
        <v>207</v>
      </c>
      <c r="N13" s="1" t="b">
        <f t="shared" si="2"/>
        <v>0</v>
      </c>
      <c r="O13" s="1" t="b">
        <f t="shared" si="2"/>
        <v>0</v>
      </c>
      <c r="Q13" s="4"/>
      <c r="R13" s="62"/>
    </row>
    <row r="14" spans="1:18">
      <c r="A14" s="60" t="s">
        <v>175</v>
      </c>
      <c r="B14" s="61" t="s">
        <v>30</v>
      </c>
      <c r="C14" s="145" t="s">
        <v>1068</v>
      </c>
      <c r="D14" s="145" t="s">
        <v>43</v>
      </c>
      <c r="E14" s="60" t="s">
        <v>175</v>
      </c>
      <c r="F14" s="61" t="s">
        <v>403</v>
      </c>
      <c r="H14" s="32" t="s">
        <v>208</v>
      </c>
      <c r="I14" s="33" t="s">
        <v>452</v>
      </c>
      <c r="J14" s="33" t="s">
        <v>206</v>
      </c>
      <c r="K14" s="33" t="str">
        <f>"'"&amp;E14&amp;"'"&amp;" , "&amp;"'"&amp;F14&amp;"'"</f>
        <v>'端末重複ログイン' , 'Y'</v>
      </c>
      <c r="L14" s="34" t="s">
        <v>207</v>
      </c>
      <c r="N14" s="1" t="b">
        <f t="shared" si="2"/>
        <v>0</v>
      </c>
      <c r="O14" s="1" t="b">
        <f t="shared" si="2"/>
        <v>0</v>
      </c>
      <c r="Q14" s="4"/>
      <c r="R14" s="62"/>
    </row>
    <row r="15" spans="1:18">
      <c r="A15" s="60" t="s">
        <v>176</v>
      </c>
      <c r="B15" s="61" t="s">
        <v>403</v>
      </c>
      <c r="C15" s="145" t="s">
        <v>1068</v>
      </c>
      <c r="D15" s="145" t="s">
        <v>43</v>
      </c>
      <c r="E15" s="60" t="s">
        <v>176</v>
      </c>
      <c r="F15" s="61" t="s">
        <v>403</v>
      </c>
      <c r="H15" s="32" t="s">
        <v>437</v>
      </c>
      <c r="I15" s="33" t="s">
        <v>452</v>
      </c>
      <c r="J15" s="33" t="s">
        <v>393</v>
      </c>
      <c r="K15" s="33" t="s">
        <v>453</v>
      </c>
      <c r="L15" s="34" t="s">
        <v>438</v>
      </c>
      <c r="N15" s="1" t="b">
        <f t="shared" ref="N15:O19" si="3">IF(E15="","",EXACT(E15,Q15))</f>
        <v>0</v>
      </c>
      <c r="O15" s="1" t="b">
        <f t="shared" si="3"/>
        <v>0</v>
      </c>
      <c r="Q15" s="4"/>
      <c r="R15" s="62"/>
    </row>
    <row r="16" spans="1:18">
      <c r="A16" s="60" t="s">
        <v>504</v>
      </c>
      <c r="B16" s="61">
        <v>100</v>
      </c>
      <c r="C16" s="145" t="s">
        <v>1068</v>
      </c>
      <c r="D16" s="145" t="s">
        <v>43</v>
      </c>
      <c r="E16" s="60" t="s">
        <v>504</v>
      </c>
      <c r="F16" s="61">
        <v>300</v>
      </c>
      <c r="H16" s="32" t="s">
        <v>366</v>
      </c>
      <c r="I16" s="33" t="s">
        <v>452</v>
      </c>
      <c r="J16" s="33" t="s">
        <v>367</v>
      </c>
      <c r="K16" s="33" t="str">
        <f>"'"&amp;E16&amp;"'"&amp;" , "&amp;F16</f>
        <v>'最大ヒットリスト表示件数（本人確認）' , 300</v>
      </c>
      <c r="L16" s="34" t="s">
        <v>368</v>
      </c>
      <c r="N16" s="1" t="b">
        <f t="shared" si="3"/>
        <v>0</v>
      </c>
      <c r="O16" s="1" t="b">
        <f t="shared" si="3"/>
        <v>0</v>
      </c>
      <c r="Q16" s="4"/>
      <c r="R16" s="62"/>
    </row>
    <row r="17" spans="1:18">
      <c r="A17" s="60" t="s">
        <v>505</v>
      </c>
      <c r="B17" s="61">
        <v>100</v>
      </c>
      <c r="C17" s="145" t="s">
        <v>1068</v>
      </c>
      <c r="D17" s="145" t="s">
        <v>43</v>
      </c>
      <c r="E17" s="60" t="s">
        <v>505</v>
      </c>
      <c r="F17" s="61">
        <v>300</v>
      </c>
      <c r="H17" s="32" t="s">
        <v>366</v>
      </c>
      <c r="I17" s="33" t="s">
        <v>452</v>
      </c>
      <c r="J17" s="33" t="s">
        <v>367</v>
      </c>
      <c r="K17" s="33" t="str">
        <f>"'"&amp;E17&amp;"'"&amp;" , "&amp;F17</f>
        <v>'最大ヒットリスト表示件数（SOAP）' , 300</v>
      </c>
      <c r="L17" s="34" t="s">
        <v>368</v>
      </c>
      <c r="N17" s="1" t="b">
        <f t="shared" si="3"/>
        <v>0</v>
      </c>
      <c r="O17" s="1" t="b">
        <f t="shared" si="3"/>
        <v>0</v>
      </c>
      <c r="Q17" s="4"/>
      <c r="R17" s="62"/>
    </row>
    <row r="18" spans="1:18">
      <c r="A18" s="60" t="s">
        <v>506</v>
      </c>
      <c r="B18" s="61">
        <v>100</v>
      </c>
      <c r="C18" s="145" t="s">
        <v>1068</v>
      </c>
      <c r="D18" s="145" t="s">
        <v>43</v>
      </c>
      <c r="E18" s="60" t="s">
        <v>506</v>
      </c>
      <c r="F18" s="61">
        <v>300</v>
      </c>
      <c r="H18" s="32" t="s">
        <v>366</v>
      </c>
      <c r="I18" s="33" t="s">
        <v>452</v>
      </c>
      <c r="J18" s="33" t="s">
        <v>367</v>
      </c>
      <c r="K18" s="33" t="str">
        <f>"'"&amp;E18&amp;"'"&amp;" , "&amp;F18</f>
        <v>'最大ヒットリスト表示件数（バッチ）' , 300</v>
      </c>
      <c r="L18" s="34" t="s">
        <v>368</v>
      </c>
      <c r="N18" s="1" t="b">
        <f t="shared" si="3"/>
        <v>0</v>
      </c>
      <c r="O18" s="1" t="b">
        <f t="shared" si="3"/>
        <v>0</v>
      </c>
      <c r="Q18" s="4"/>
      <c r="R18" s="62"/>
    </row>
    <row r="19" spans="1:18">
      <c r="A19" s="60" t="s">
        <v>507</v>
      </c>
      <c r="B19" s="61">
        <v>100</v>
      </c>
      <c r="C19" s="145" t="s">
        <v>1068</v>
      </c>
      <c r="D19" s="145" t="s">
        <v>43</v>
      </c>
      <c r="E19" s="60" t="s">
        <v>507</v>
      </c>
      <c r="F19" s="61">
        <v>300</v>
      </c>
      <c r="H19" s="32" t="s">
        <v>366</v>
      </c>
      <c r="I19" s="33" t="s">
        <v>452</v>
      </c>
      <c r="J19" s="33" t="s">
        <v>367</v>
      </c>
      <c r="K19" s="33" t="str">
        <f>"'"&amp;E19&amp;"'"&amp;" , "&amp;F19</f>
        <v>'最大ヒットリスト表示件数（リアル）' , 300</v>
      </c>
      <c r="L19" s="34" t="s">
        <v>368</v>
      </c>
      <c r="N19" s="1" t="b">
        <f t="shared" si="3"/>
        <v>0</v>
      </c>
      <c r="O19" s="1" t="b">
        <f t="shared" si="3"/>
        <v>0</v>
      </c>
      <c r="Q19" s="4"/>
      <c r="R19" s="62"/>
    </row>
    <row r="20" spans="1:18">
      <c r="F20" s="63"/>
    </row>
  </sheetData>
  <autoFilter ref="A2:R2" xr:uid="{00000000-0001-0000-1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65" priority="1" stopIfTrue="1" operator="equal">
      <formula>"-設定しない-"</formula>
    </cfRule>
    <cfRule type="cellIs" dxfId="64" priority="2" stopIfTrue="1" operator="equal">
      <formula>"-ユーザ毎に設定が有効になる項目の為省略-"</formula>
    </cfRule>
    <cfRule type="cellIs" dxfId="63" priority="3" stopIfTrue="1" operator="equal">
      <formula>"□"</formula>
    </cfRule>
  </conditionalFormatting>
  <hyperlinks>
    <hyperlink ref="D1" location="テーブル一覧!A1" display="一覧へ" xr:uid="{994DC33A-DC35-4912-849A-12E508C7DC11}"/>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Z7"/>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0.42578125" style="2" bestFit="1" customWidth="1"/>
    <col min="2" max="2" width="18.5703125" style="2" bestFit="1" customWidth="1"/>
    <col min="3" max="3" width="17.140625" style="2" bestFit="1" customWidth="1"/>
    <col min="4" max="4" width="15.140625" style="2" bestFit="1" customWidth="1"/>
    <col min="5" max="5" width="13.7109375" style="2" bestFit="1" customWidth="1"/>
    <col min="6" max="6" width="9.42578125" style="2" bestFit="1" customWidth="1"/>
    <col min="7" max="7" width="10.42578125" style="2" bestFit="1" customWidth="1"/>
    <col min="8" max="8" width="20" style="2" bestFit="1" customWidth="1"/>
    <col min="9" max="9" width="17.140625" style="2" bestFit="1" customWidth="1"/>
    <col min="10" max="10" width="15.140625" style="2" bestFit="1" customWidth="1"/>
    <col min="11" max="11" width="11.5703125" style="2" bestFit="1" customWidth="1"/>
    <col min="12" max="12" width="16" style="2" bestFit="1" customWidth="1"/>
    <col min="13" max="13" width="27.85546875" style="2" bestFit="1" customWidth="1"/>
    <col min="14" max="14" width="9.140625" style="2"/>
    <col min="15" max="15" width="76.42578125" style="2" bestFit="1" customWidth="1"/>
    <col min="16" max="16" width="8.42578125" style="2" bestFit="1" customWidth="1"/>
    <col min="17" max="17" width="9.140625" style="2"/>
    <col min="18" max="18" width="9" style="2" customWidth="1"/>
    <col min="19" max="19" width="20" style="2" bestFit="1" customWidth="1"/>
    <col min="20" max="20" width="17.140625" style="2" bestFit="1" customWidth="1"/>
    <col min="21" max="21" width="15.140625" style="2" bestFit="1" customWidth="1"/>
    <col min="22" max="23" width="9.140625" style="2"/>
    <col min="24" max="25" width="12.57031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196</v>
      </c>
      <c r="B2" s="37" t="s">
        <v>197</v>
      </c>
      <c r="C2" s="37" t="s">
        <v>464</v>
      </c>
      <c r="D2" s="37" t="s">
        <v>216</v>
      </c>
      <c r="E2" s="129" t="s">
        <v>1131</v>
      </c>
      <c r="F2" s="29" t="s">
        <v>813</v>
      </c>
      <c r="G2" s="37" t="s">
        <v>196</v>
      </c>
      <c r="H2" s="37" t="s">
        <v>197</v>
      </c>
      <c r="I2" s="37" t="s">
        <v>464</v>
      </c>
      <c r="J2" s="37" t="s">
        <v>216</v>
      </c>
      <c r="L2" s="143" t="s">
        <v>814</v>
      </c>
      <c r="M2" s="143" t="s">
        <v>814</v>
      </c>
      <c r="N2" s="143" t="s">
        <v>814</v>
      </c>
      <c r="O2" s="143" t="s">
        <v>815</v>
      </c>
      <c r="P2" s="143" t="s">
        <v>814</v>
      </c>
      <c r="R2" s="3" t="s">
        <v>196</v>
      </c>
      <c r="S2" s="3" t="s">
        <v>197</v>
      </c>
      <c r="T2" s="3" t="s">
        <v>454</v>
      </c>
      <c r="U2" s="3" t="s">
        <v>369</v>
      </c>
      <c r="W2" s="4"/>
      <c r="X2" s="4"/>
      <c r="Y2" s="4"/>
      <c r="Z2" s="4"/>
    </row>
    <row r="3" spans="1:26">
      <c r="A3" s="56" t="s">
        <v>853</v>
      </c>
      <c r="B3" s="57" t="s">
        <v>361</v>
      </c>
      <c r="C3" s="58" t="s">
        <v>362</v>
      </c>
      <c r="D3" s="59" t="s">
        <v>161</v>
      </c>
      <c r="E3" s="145" t="s">
        <v>1068</v>
      </c>
      <c r="F3" s="145" t="s">
        <v>15</v>
      </c>
      <c r="G3" s="56" t="s">
        <v>853</v>
      </c>
      <c r="H3" s="57" t="s">
        <v>361</v>
      </c>
      <c r="I3" s="58" t="s">
        <v>362</v>
      </c>
      <c r="J3" s="59" t="s">
        <v>161</v>
      </c>
      <c r="L3" s="32" t="s">
        <v>366</v>
      </c>
      <c r="M3" s="33" t="s">
        <v>852</v>
      </c>
      <c r="N3" s="33" t="s">
        <v>367</v>
      </c>
      <c r="O3" s="33" t="str">
        <f>IF(I3="null", "'"&amp;G3&amp;"'"&amp;" , "&amp;"to_timestamp("&amp;"'"&amp;H3&amp;"' , 'yyyy/MM/dd')"&amp;" , "&amp;"to_timestamp("&amp;I3&amp;", 'yyyy/MM/dd')"&amp;" , "&amp;J3,"'"&amp;G3&amp;"'"&amp;" , "&amp;"to_timestamp("&amp;"'"&amp;H3&amp;"' , 'yyyy/MM/dd')"&amp;" , "&amp;"to_timestamp("&amp;"'"&amp;I3&amp;"' , 'yyyy/MM/dd')"&amp;" , "&amp;J3)</f>
        <v>'明治' , to_timestamp('1868/09/08' , 'yyyy/MM/dd') , to_timestamp('1912/07/30' , 'yyyy/MM/dd') , NULL</v>
      </c>
      <c r="P3" s="34" t="s">
        <v>368</v>
      </c>
      <c r="R3" s="1" t="b">
        <f t="shared" ref="R3:U6" si="0">IF(G3="","",EXACT(G3,W3))</f>
        <v>0</v>
      </c>
      <c r="S3" s="1" t="b">
        <f t="shared" si="0"/>
        <v>0</v>
      </c>
      <c r="T3" s="1" t="b">
        <f t="shared" si="0"/>
        <v>0</v>
      </c>
      <c r="U3" s="1" t="b">
        <f t="shared" si="0"/>
        <v>0</v>
      </c>
      <c r="W3" s="4"/>
      <c r="X3" s="4"/>
      <c r="Y3" s="4"/>
      <c r="Z3" s="4"/>
    </row>
    <row r="4" spans="1:26">
      <c r="A4" s="56" t="s">
        <v>854</v>
      </c>
      <c r="B4" s="58" t="s">
        <v>362</v>
      </c>
      <c r="C4" s="58" t="s">
        <v>363</v>
      </c>
      <c r="D4" s="59" t="s">
        <v>161</v>
      </c>
      <c r="E4" s="145" t="s">
        <v>1068</v>
      </c>
      <c r="F4" s="145" t="s">
        <v>15</v>
      </c>
      <c r="G4" s="56" t="s">
        <v>854</v>
      </c>
      <c r="H4" s="58" t="s">
        <v>362</v>
      </c>
      <c r="I4" s="58" t="s">
        <v>363</v>
      </c>
      <c r="J4" s="59" t="s">
        <v>161</v>
      </c>
      <c r="L4" s="32" t="s">
        <v>366</v>
      </c>
      <c r="M4" s="33" t="s">
        <v>852</v>
      </c>
      <c r="N4" s="33" t="s">
        <v>367</v>
      </c>
      <c r="O4" s="33" t="str">
        <f>IF(I4="null", "'"&amp;G4&amp;"'"&amp;" , "&amp;"to_timestamp("&amp;"'"&amp;H4&amp;"' , 'yyyy/MM/dd')"&amp;" , "&amp;"to_timestamp("&amp;I4&amp;", 'yyyy/MM/dd')"&amp;" , "&amp;J4,"'"&amp;G4&amp;"'"&amp;" , "&amp;"to_timestamp("&amp;"'"&amp;H4&amp;"' , 'yyyy/MM/dd')"&amp;" , "&amp;"to_timestamp("&amp;"'"&amp;I4&amp;"' , 'yyyy/MM/dd')"&amp;" , "&amp;J4)</f>
        <v>'大正' , to_timestamp('1912/07/30' , 'yyyy/MM/dd') , to_timestamp('1926/12/25' , 'yyyy/MM/dd') , NULL</v>
      </c>
      <c r="P4" s="34" t="s">
        <v>368</v>
      </c>
      <c r="R4" s="1" t="b">
        <f t="shared" si="0"/>
        <v>0</v>
      </c>
      <c r="S4" s="1" t="b">
        <f t="shared" si="0"/>
        <v>0</v>
      </c>
      <c r="T4" s="1" t="b">
        <f t="shared" si="0"/>
        <v>0</v>
      </c>
      <c r="U4" s="1" t="b">
        <f t="shared" si="0"/>
        <v>0</v>
      </c>
      <c r="W4" s="4"/>
      <c r="X4" s="4"/>
      <c r="Y4" s="4"/>
      <c r="Z4" s="4"/>
    </row>
    <row r="5" spans="1:26">
      <c r="A5" s="56" t="s">
        <v>855</v>
      </c>
      <c r="B5" s="58" t="s">
        <v>363</v>
      </c>
      <c r="C5" s="58" t="s">
        <v>364</v>
      </c>
      <c r="D5" s="59" t="s">
        <v>161</v>
      </c>
      <c r="E5" s="145" t="s">
        <v>1068</v>
      </c>
      <c r="F5" s="145" t="s">
        <v>15</v>
      </c>
      <c r="G5" s="56" t="s">
        <v>855</v>
      </c>
      <c r="H5" s="58" t="s">
        <v>363</v>
      </c>
      <c r="I5" s="58" t="s">
        <v>364</v>
      </c>
      <c r="J5" s="59" t="s">
        <v>161</v>
      </c>
      <c r="L5" s="32" t="s">
        <v>366</v>
      </c>
      <c r="M5" s="33" t="s">
        <v>852</v>
      </c>
      <c r="N5" s="33" t="s">
        <v>367</v>
      </c>
      <c r="O5" s="33" t="str">
        <f>IF(I5="null", "'"&amp;G5&amp;"'"&amp;" , "&amp;"to_timestamp("&amp;"'"&amp;H5&amp;"' , 'yyyy/MM/dd')"&amp;" , "&amp;"to_timestamp("&amp;I5&amp;", 'yyyy/MM/dd')"&amp;" , "&amp;J5,"'"&amp;G5&amp;"'"&amp;" , "&amp;"to_timestamp("&amp;"'"&amp;H5&amp;"' , 'yyyy/MM/dd')"&amp;" , "&amp;"to_timestamp("&amp;"'"&amp;I5&amp;"' , 'yyyy/MM/dd')"&amp;" , "&amp;J5)</f>
        <v>'昭和' , to_timestamp('1926/12/25' , 'yyyy/MM/dd') , to_timestamp('1989/01/07' , 'yyyy/MM/dd') , NULL</v>
      </c>
      <c r="P5" s="34" t="s">
        <v>368</v>
      </c>
      <c r="R5" s="1" t="b">
        <f t="shared" si="0"/>
        <v>0</v>
      </c>
      <c r="S5" s="1" t="b">
        <f t="shared" si="0"/>
        <v>0</v>
      </c>
      <c r="T5" s="1" t="b">
        <f t="shared" si="0"/>
        <v>0</v>
      </c>
      <c r="U5" s="1" t="b">
        <f t="shared" si="0"/>
        <v>0</v>
      </c>
      <c r="W5" s="4"/>
      <c r="X5" s="4"/>
      <c r="Y5" s="4"/>
      <c r="Z5" s="4"/>
    </row>
    <row r="6" spans="1:26">
      <c r="A6" s="56" t="s">
        <v>856</v>
      </c>
      <c r="B6" s="58" t="s">
        <v>365</v>
      </c>
      <c r="C6" s="58" t="s">
        <v>493</v>
      </c>
      <c r="D6" s="59" t="s">
        <v>161</v>
      </c>
      <c r="E6" s="145" t="s">
        <v>1068</v>
      </c>
      <c r="F6" s="145" t="s">
        <v>15</v>
      </c>
      <c r="G6" s="56" t="s">
        <v>856</v>
      </c>
      <c r="H6" s="58" t="s">
        <v>365</v>
      </c>
      <c r="I6" s="58" t="s">
        <v>493</v>
      </c>
      <c r="J6" s="59" t="s">
        <v>161</v>
      </c>
      <c r="L6" s="32" t="s">
        <v>366</v>
      </c>
      <c r="M6" s="33" t="s">
        <v>852</v>
      </c>
      <c r="N6" s="33" t="s">
        <v>367</v>
      </c>
      <c r="O6" s="33" t="str">
        <f>IF(I6="null", "'"&amp;G6&amp;"'"&amp;" , "&amp;"to_timestamp("&amp;"'"&amp;H6&amp;"' , 'yyyy/MM/dd')"&amp;" , "&amp;"to_timestamp("&amp;I6&amp;", 'yyyy/MM/dd')"&amp;" , "&amp;J6,"'"&amp;G6&amp;"'"&amp;" , "&amp;"to_timestamp("&amp;"'"&amp;H6&amp;"' , 'yyyy/MM/dd')"&amp;" , "&amp;"to_timestamp("&amp;"'"&amp;I6&amp;"' , 'yyyy/MM/dd')"&amp;" , "&amp;J6)</f>
        <v>'平成' , to_timestamp('1989/01/08' , 'yyyy/MM/dd') , to_timestamp('2019/04/30' , 'yyyy/MM/dd') , NULL</v>
      </c>
      <c r="P6" s="34" t="s">
        <v>368</v>
      </c>
      <c r="R6" s="1" t="b">
        <f t="shared" si="0"/>
        <v>0</v>
      </c>
      <c r="S6" s="1" t="b">
        <f t="shared" si="0"/>
        <v>0</v>
      </c>
      <c r="T6" s="1" t="b">
        <f t="shared" si="0"/>
        <v>0</v>
      </c>
      <c r="U6" s="1" t="b">
        <f t="shared" si="0"/>
        <v>0</v>
      </c>
      <c r="W6" s="4"/>
      <c r="X6" s="4"/>
      <c r="Y6" s="4"/>
      <c r="Z6" s="4"/>
    </row>
    <row r="7" spans="1:26">
      <c r="A7" s="56" t="s">
        <v>479</v>
      </c>
      <c r="B7" s="58" t="s">
        <v>494</v>
      </c>
      <c r="C7" s="57" t="s">
        <v>161</v>
      </c>
      <c r="D7" s="59" t="s">
        <v>161</v>
      </c>
      <c r="E7" s="145" t="s">
        <v>1068</v>
      </c>
      <c r="F7" s="145" t="s">
        <v>15</v>
      </c>
      <c r="G7" s="56" t="s">
        <v>479</v>
      </c>
      <c r="H7" s="58" t="s">
        <v>494</v>
      </c>
      <c r="I7" s="57" t="s">
        <v>161</v>
      </c>
      <c r="J7" s="59" t="s">
        <v>161</v>
      </c>
      <c r="L7" s="32" t="s">
        <v>208</v>
      </c>
      <c r="M7" s="33" t="s">
        <v>852</v>
      </c>
      <c r="N7" s="33" t="s">
        <v>206</v>
      </c>
      <c r="O7" s="33" t="str">
        <f>IF(I7="null", "'"&amp;G7&amp;"'"&amp;" , "&amp;"to_timestamp("&amp;"'"&amp;H7&amp;"' , 'yyyy/MM/dd')"&amp;" , "&amp;"to_timestamp("&amp;I7&amp;", 'yyyy/MM/dd')"&amp;" , "&amp;J7,"'"&amp;G7&amp;"'"&amp;" , "&amp;"to_timestamp("&amp;"'"&amp;H7&amp;"' , 'yyyy/MM/dd')"&amp;" , "&amp;"to_timestamp("&amp;"'"&amp;I7&amp;"' , 'yyyy/MM/dd')"&amp;" , "&amp;J7)</f>
        <v>'令和' , to_timestamp('2019/05/01' , 'yyyy/MM/dd') , to_timestamp(NULL, 'yyyy/MM/dd') , NULL</v>
      </c>
      <c r="P7" s="34" t="s">
        <v>207</v>
      </c>
      <c r="R7" s="1" t="b">
        <f>IF(G7="","",EXACT(G7,W7))</f>
        <v>0</v>
      </c>
      <c r="S7" s="1" t="b">
        <f>IF(H7="","",EXACT(H7,X7))</f>
        <v>0</v>
      </c>
      <c r="T7" s="1" t="b">
        <f>IF(I7="","",EXACT(I7,Y7))</f>
        <v>0</v>
      </c>
      <c r="U7" s="1" t="b">
        <f>IF(J7="","",EXACT(J7,Z7))</f>
        <v>0</v>
      </c>
      <c r="W7" s="4"/>
      <c r="X7" s="4"/>
      <c r="Y7" s="4"/>
      <c r="Z7" s="4"/>
    </row>
  </sheetData>
  <autoFilter ref="A2:AC2" xr:uid="{00000000-0001-0000-1400-000000000000}">
    <filterColumn colId="11" showButton="0"/>
    <filterColumn colId="12" showButton="0"/>
    <filterColumn colId="13" showButton="0"/>
    <filterColumn colId="14" showButton="0"/>
  </autoFilter>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G1:J1"/>
    <mergeCell ref="A1:D1"/>
  </mergeCells>
  <phoneticPr fontId="3"/>
  <conditionalFormatting sqref="A1">
    <cfRule type="cellIs" dxfId="62" priority="1" stopIfTrue="1" operator="equal">
      <formula>"-設定しない-"</formula>
    </cfRule>
    <cfRule type="cellIs" dxfId="61" priority="2" stopIfTrue="1" operator="equal">
      <formula>"-ユーザ毎に設定が有効になる項目の為省略-"</formula>
    </cfRule>
    <cfRule type="cellIs" dxfId="60" priority="3" stopIfTrue="1" operator="equal">
      <formula>"□"</formula>
    </cfRule>
  </conditionalFormatting>
  <hyperlinks>
    <hyperlink ref="F1" location="テーブル一覧!A1" display="一覧へ" xr:uid="{D7235D01-7834-48B1-9D09-85AE54E390DC}"/>
  </hyperlinks>
  <pageMargins left="0.75" right="0.75" top="1" bottom="1" header="0.5" footer="0.5"/>
  <pageSetup paperSize="8" scale="65"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U11"/>
  <sheetViews>
    <sheetView view="pageBreakPreview" zoomScaleNormal="60" zoomScaleSheetLayoutView="100" workbookViewId="0">
      <pane ySplit="2" topLeftCell="A3" activePane="bottomLeft" state="frozen"/>
      <selection sqref="A1:E1"/>
      <selection pane="bottomLeft" activeCell="A3" sqref="A3"/>
    </sheetView>
  </sheetViews>
  <sheetFormatPr defaultColWidth="9.140625" defaultRowHeight="12"/>
  <cols>
    <col min="1" max="1" width="16.42578125" style="2" bestFit="1" customWidth="1"/>
    <col min="2" max="2" width="18.5703125" style="2" bestFit="1" customWidth="1"/>
    <col min="3" max="3" width="16.42578125" style="2" bestFit="1" customWidth="1"/>
    <col min="4" max="4" width="9.42578125" style="2" bestFit="1" customWidth="1"/>
    <col min="5" max="5" width="16.42578125" style="2" bestFit="1" customWidth="1"/>
    <col min="6" max="6" width="18.5703125" style="2" bestFit="1" customWidth="1"/>
    <col min="7" max="7" width="16.42578125" style="2" bestFit="1" customWidth="1"/>
    <col min="8" max="8" width="11.5703125" style="2" bestFit="1" customWidth="1"/>
    <col min="9" max="9" width="16" style="2" bestFit="1" customWidth="1"/>
    <col min="10" max="10" width="27.85546875" style="2" bestFit="1" customWidth="1"/>
    <col min="11" max="11" width="9.140625" style="2"/>
    <col min="12" max="12" width="76.42578125" style="2" bestFit="1" customWidth="1"/>
    <col min="13" max="13" width="5.42578125" style="2" bestFit="1" customWidth="1"/>
    <col min="14" max="14" width="9.140625" style="2"/>
    <col min="15" max="15" width="16.42578125" style="2" bestFit="1" customWidth="1"/>
    <col min="16" max="16" width="18.5703125" style="2" bestFit="1" customWidth="1"/>
    <col min="17" max="17" width="16.42578125" style="2" bestFit="1" customWidth="1"/>
    <col min="18" max="16384" width="9.140625" style="2"/>
  </cols>
  <sheetData>
    <row r="1" spans="1:21" ht="13.5">
      <c r="A1" s="371" t="s">
        <v>0</v>
      </c>
      <c r="B1" s="372"/>
      <c r="C1" s="373"/>
      <c r="D1" s="30" t="s">
        <v>1138</v>
      </c>
      <c r="E1" s="379" t="str">
        <f>'1_プロファイルマスタ'!$H$1</f>
        <v>横浜銀行様用出荷設定</v>
      </c>
      <c r="F1" s="379"/>
      <c r="G1" s="379"/>
      <c r="I1" s="377" t="s">
        <v>205</v>
      </c>
      <c r="J1" s="377"/>
      <c r="K1" s="377"/>
      <c r="L1" s="377"/>
      <c r="M1" s="377"/>
      <c r="S1" s="35"/>
    </row>
    <row r="2" spans="1:21">
      <c r="A2" s="37" t="s">
        <v>257</v>
      </c>
      <c r="B2" s="37" t="s">
        <v>258</v>
      </c>
      <c r="C2" s="37" t="s">
        <v>259</v>
      </c>
      <c r="D2" s="29" t="s">
        <v>813</v>
      </c>
      <c r="E2" s="37" t="s">
        <v>257</v>
      </c>
      <c r="F2" s="37" t="s">
        <v>258</v>
      </c>
      <c r="G2" s="37" t="s">
        <v>259</v>
      </c>
      <c r="I2" s="143" t="s">
        <v>814</v>
      </c>
      <c r="J2" s="143" t="s">
        <v>814</v>
      </c>
      <c r="K2" s="143" t="s">
        <v>814</v>
      </c>
      <c r="L2" s="143" t="s">
        <v>815</v>
      </c>
      <c r="M2" s="143" t="s">
        <v>814</v>
      </c>
      <c r="O2" s="3" t="s">
        <v>257</v>
      </c>
      <c r="P2" s="3" t="s">
        <v>258</v>
      </c>
      <c r="Q2" s="3" t="s">
        <v>259</v>
      </c>
      <c r="S2" s="4"/>
      <c r="T2" s="4"/>
      <c r="U2" s="4"/>
    </row>
    <row r="3" spans="1:21">
      <c r="D3" s="145" t="s">
        <v>43</v>
      </c>
      <c r="E3" s="36" t="s">
        <v>2025</v>
      </c>
      <c r="F3" s="55" t="s">
        <v>403</v>
      </c>
      <c r="G3" s="55" t="s">
        <v>2026</v>
      </c>
      <c r="I3" s="32" t="s">
        <v>213</v>
      </c>
      <c r="J3" s="33" t="s">
        <v>857</v>
      </c>
      <c r="K3" s="33" t="s">
        <v>214</v>
      </c>
      <c r="L3" s="33" t="str">
        <f>"'"&amp;E3&amp;"'"&amp;","&amp;"'"&amp;F3&amp;"'"&amp;","&amp;"'"&amp;G3&amp;"'"</f>
        <v>'BFZ','Y','バッチフィルタリング（全量）'</v>
      </c>
      <c r="M3" s="34" t="s">
        <v>215</v>
      </c>
      <c r="O3" s="1" t="b">
        <f>IF(E3="","",EXACT(E3,S3))</f>
        <v>0</v>
      </c>
      <c r="P3" s="1" t="b">
        <f>IF(F3="","",EXACT(F3,T3))</f>
        <v>0</v>
      </c>
      <c r="Q3" s="1" t="b">
        <f>IF(G3="","",EXACT(G3,U3))</f>
        <v>0</v>
      </c>
      <c r="S3" s="4"/>
      <c r="T3" s="4"/>
      <c r="U3" s="4"/>
    </row>
    <row r="4" spans="1:21">
      <c r="D4" s="145" t="s">
        <v>43</v>
      </c>
      <c r="E4" s="36" t="s">
        <v>2027</v>
      </c>
      <c r="F4" s="55" t="s">
        <v>403</v>
      </c>
      <c r="G4" s="55" t="s">
        <v>2028</v>
      </c>
      <c r="I4" s="32" t="s">
        <v>208</v>
      </c>
      <c r="J4" s="33" t="s">
        <v>857</v>
      </c>
      <c r="K4" s="33" t="s">
        <v>206</v>
      </c>
      <c r="L4" s="33" t="str">
        <f t="shared" ref="L4:L11" si="0">"'"&amp;E4&amp;"'"&amp;","&amp;"'"&amp;F4&amp;"'"&amp;","&amp;"'"&amp;G4&amp;"'"</f>
        <v>'BFS','Y','バッチフィルタリング（差分）'</v>
      </c>
      <c r="M4" s="34" t="s">
        <v>207</v>
      </c>
      <c r="O4" s="1" t="b">
        <f t="shared" ref="O4:O11" si="1">IF(E4="","",EXACT(E4,S4))</f>
        <v>0</v>
      </c>
      <c r="P4" s="1" t="b">
        <f t="shared" ref="P4:P11" si="2">IF(F4="","",EXACT(F4,T4))</f>
        <v>0</v>
      </c>
      <c r="Q4" s="1" t="b">
        <f t="shared" ref="Q4:Q11" si="3">IF(G4="","",EXACT(G4,U4))</f>
        <v>0</v>
      </c>
      <c r="S4" s="4"/>
      <c r="T4" s="4"/>
      <c r="U4" s="4"/>
    </row>
    <row r="5" spans="1:21">
      <c r="D5" s="145" t="s">
        <v>43</v>
      </c>
      <c r="E5" s="36" t="s">
        <v>2029</v>
      </c>
      <c r="F5" s="55" t="s">
        <v>403</v>
      </c>
      <c r="G5" s="55" t="s">
        <v>2030</v>
      </c>
      <c r="I5" s="32" t="s">
        <v>208</v>
      </c>
      <c r="J5" s="33" t="s">
        <v>857</v>
      </c>
      <c r="K5" s="33" t="s">
        <v>206</v>
      </c>
      <c r="L5" s="33" t="str">
        <f t="shared" si="0"/>
        <v>'DSF','Y','DMその他（一括フィルタリング）'</v>
      </c>
      <c r="M5" s="34" t="s">
        <v>207</v>
      </c>
      <c r="O5" s="1" t="b">
        <f t="shared" si="1"/>
        <v>0</v>
      </c>
      <c r="P5" s="1" t="b">
        <f t="shared" si="2"/>
        <v>0</v>
      </c>
      <c r="Q5" s="1" t="b">
        <f t="shared" si="3"/>
        <v>0</v>
      </c>
      <c r="S5" s="4"/>
      <c r="T5" s="4"/>
      <c r="U5" s="4"/>
    </row>
    <row r="6" spans="1:21">
      <c r="D6" s="145" t="s">
        <v>43</v>
      </c>
      <c r="E6" s="36" t="s">
        <v>2031</v>
      </c>
      <c r="F6" s="55" t="s">
        <v>403</v>
      </c>
      <c r="G6" s="55" t="s">
        <v>2032</v>
      </c>
      <c r="I6" s="32" t="s">
        <v>208</v>
      </c>
      <c r="J6" s="33" t="s">
        <v>857</v>
      </c>
      <c r="K6" s="33" t="s">
        <v>206</v>
      </c>
      <c r="L6" s="33" t="str">
        <f t="shared" si="0"/>
        <v>'SHF','Y','新規顧客開設・届出情報変更'</v>
      </c>
      <c r="M6" s="34" t="s">
        <v>207</v>
      </c>
      <c r="O6" s="1" t="b">
        <f t="shared" si="1"/>
        <v>0</v>
      </c>
      <c r="P6" s="1" t="b">
        <f t="shared" si="2"/>
        <v>0</v>
      </c>
      <c r="Q6" s="1" t="b">
        <f t="shared" si="3"/>
        <v>0</v>
      </c>
      <c r="S6" s="4"/>
      <c r="T6" s="4"/>
      <c r="U6" s="4"/>
    </row>
    <row r="7" spans="1:21">
      <c r="D7" s="145" t="s">
        <v>43</v>
      </c>
      <c r="E7" s="36"/>
      <c r="F7" s="55"/>
      <c r="G7" s="55"/>
      <c r="I7" s="32" t="s">
        <v>208</v>
      </c>
      <c r="J7" s="33" t="s">
        <v>857</v>
      </c>
      <c r="K7" s="33" t="s">
        <v>206</v>
      </c>
      <c r="L7" s="33" t="str">
        <f t="shared" si="0"/>
        <v>'','',''</v>
      </c>
      <c r="M7" s="34" t="s">
        <v>207</v>
      </c>
      <c r="O7" s="1" t="str">
        <f t="shared" si="1"/>
        <v/>
      </c>
      <c r="P7" s="1" t="str">
        <f t="shared" si="2"/>
        <v/>
      </c>
      <c r="Q7" s="1" t="str">
        <f t="shared" si="3"/>
        <v/>
      </c>
      <c r="S7" s="4"/>
      <c r="T7" s="4"/>
      <c r="U7" s="4"/>
    </row>
    <row r="8" spans="1:21">
      <c r="D8" s="145" t="s">
        <v>43</v>
      </c>
      <c r="E8" s="36"/>
      <c r="F8" s="55"/>
      <c r="G8" s="55"/>
      <c r="I8" s="32" t="s">
        <v>208</v>
      </c>
      <c r="J8" s="33" t="s">
        <v>857</v>
      </c>
      <c r="K8" s="33" t="s">
        <v>206</v>
      </c>
      <c r="L8" s="33" t="str">
        <f t="shared" si="0"/>
        <v>'','',''</v>
      </c>
      <c r="M8" s="34" t="s">
        <v>207</v>
      </c>
      <c r="O8" s="1" t="str">
        <f t="shared" si="1"/>
        <v/>
      </c>
      <c r="P8" s="1" t="str">
        <f t="shared" si="2"/>
        <v/>
      </c>
      <c r="Q8" s="1" t="str">
        <f t="shared" si="3"/>
        <v/>
      </c>
      <c r="S8" s="4"/>
      <c r="T8" s="4"/>
      <c r="U8" s="4"/>
    </row>
    <row r="9" spans="1:21">
      <c r="D9" s="145" t="s">
        <v>43</v>
      </c>
      <c r="E9" s="36"/>
      <c r="F9" s="55"/>
      <c r="G9" s="55"/>
      <c r="I9" s="32" t="s">
        <v>208</v>
      </c>
      <c r="J9" s="33" t="s">
        <v>857</v>
      </c>
      <c r="K9" s="33" t="s">
        <v>206</v>
      </c>
      <c r="L9" s="33" t="str">
        <f t="shared" si="0"/>
        <v>'','',''</v>
      </c>
      <c r="M9" s="34" t="s">
        <v>207</v>
      </c>
      <c r="O9" s="1" t="str">
        <f t="shared" si="1"/>
        <v/>
      </c>
      <c r="P9" s="1" t="str">
        <f t="shared" si="2"/>
        <v/>
      </c>
      <c r="Q9" s="1" t="str">
        <f t="shared" si="3"/>
        <v/>
      </c>
      <c r="S9" s="4"/>
      <c r="T9" s="4"/>
      <c r="U9" s="4"/>
    </row>
    <row r="10" spans="1:21">
      <c r="D10" s="145" t="s">
        <v>43</v>
      </c>
      <c r="E10" s="36"/>
      <c r="F10" s="55"/>
      <c r="G10" s="55"/>
      <c r="I10" s="32" t="s">
        <v>208</v>
      </c>
      <c r="J10" s="33" t="s">
        <v>857</v>
      </c>
      <c r="K10" s="33" t="s">
        <v>206</v>
      </c>
      <c r="L10" s="33" t="str">
        <f t="shared" si="0"/>
        <v>'','',''</v>
      </c>
      <c r="M10" s="34" t="s">
        <v>207</v>
      </c>
      <c r="O10" s="1" t="str">
        <f t="shared" si="1"/>
        <v/>
      </c>
      <c r="P10" s="1" t="str">
        <f t="shared" si="2"/>
        <v/>
      </c>
      <c r="Q10" s="1" t="str">
        <f t="shared" si="3"/>
        <v/>
      </c>
      <c r="S10" s="4"/>
      <c r="T10" s="4"/>
      <c r="U10" s="4"/>
    </row>
    <row r="11" spans="1:21">
      <c r="D11" s="145" t="s">
        <v>43</v>
      </c>
      <c r="E11" s="36"/>
      <c r="F11" s="55"/>
      <c r="G11" s="55"/>
      <c r="I11" s="32" t="s">
        <v>208</v>
      </c>
      <c r="J11" s="33" t="s">
        <v>857</v>
      </c>
      <c r="K11" s="33" t="s">
        <v>206</v>
      </c>
      <c r="L11" s="33" t="str">
        <f t="shared" si="0"/>
        <v>'','',''</v>
      </c>
      <c r="M11" s="34" t="s">
        <v>207</v>
      </c>
      <c r="O11" s="1" t="str">
        <f t="shared" si="1"/>
        <v/>
      </c>
      <c r="P11" s="1" t="str">
        <f t="shared" si="2"/>
        <v/>
      </c>
      <c r="Q11" s="1" t="str">
        <f t="shared" si="3"/>
        <v/>
      </c>
      <c r="S11" s="4"/>
      <c r="T11" s="4"/>
      <c r="U11" s="4"/>
    </row>
  </sheetData>
  <autoFilter ref="A2:U2" xr:uid="{00000000-0001-0000-1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I1:M1"/>
    <mergeCell ref="E1:G1"/>
    <mergeCell ref="A1:C1"/>
  </mergeCells>
  <phoneticPr fontId="3"/>
  <conditionalFormatting sqref="A1">
    <cfRule type="cellIs" dxfId="59" priority="1" stopIfTrue="1" operator="equal">
      <formula>"-設定しない-"</formula>
    </cfRule>
    <cfRule type="cellIs" dxfId="58" priority="2" stopIfTrue="1" operator="equal">
      <formula>"-ユーザ毎に設定が有効になる項目の為省略-"</formula>
    </cfRule>
    <cfRule type="cellIs" dxfId="57" priority="3" stopIfTrue="1" operator="equal">
      <formula>"□"</formula>
    </cfRule>
  </conditionalFormatting>
  <hyperlinks>
    <hyperlink ref="D1" location="テーブル一覧!A1" display="一覧へ" xr:uid="{67B12A8A-98B2-4A65-82C1-C0C76FEFD7C9}"/>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4"/>
  <legacyDrawing r:id="rId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I3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5.5703125" style="194" customWidth="1"/>
    <col min="2" max="2" width="30.5703125" style="194" customWidth="1"/>
    <col min="3" max="3" width="9.85546875" style="194" bestFit="1" customWidth="1"/>
    <col min="4" max="4" width="7.5703125" style="194" bestFit="1" customWidth="1"/>
    <col min="5" max="6" width="17.85546875" style="194" bestFit="1" customWidth="1"/>
    <col min="7" max="7" width="14.7109375" style="194" bestFit="1" customWidth="1"/>
    <col min="8" max="8" width="9.42578125" style="194" bestFit="1" customWidth="1"/>
    <col min="9" max="9" width="7.42578125" style="194" bestFit="1" customWidth="1"/>
    <col min="10" max="10" width="20.5703125" style="194" bestFit="1" customWidth="1"/>
    <col min="11" max="11" width="9.85546875" style="194" bestFit="1" customWidth="1"/>
    <col min="12" max="12" width="7.5703125" style="194" bestFit="1" customWidth="1"/>
    <col min="13" max="14" width="17.85546875" style="194" bestFit="1" customWidth="1"/>
    <col min="15" max="16" width="15.5703125" style="194" customWidth="1"/>
    <col min="17" max="17" width="16" style="194" bestFit="1" customWidth="1"/>
    <col min="18" max="18" width="15.42578125" style="194" bestFit="1" customWidth="1"/>
    <col min="19" max="19" width="10" style="194" bestFit="1" customWidth="1"/>
    <col min="20" max="20" width="63.42578125" style="194" bestFit="1" customWidth="1"/>
    <col min="21" max="21" width="7.5703125" style="194" bestFit="1" customWidth="1"/>
    <col min="22" max="22" width="9.140625" style="194"/>
    <col min="23" max="23" width="7.85546875" style="194" bestFit="1" customWidth="1"/>
    <col min="24" max="24" width="16.140625" style="194" bestFit="1" customWidth="1"/>
    <col min="25" max="28" width="16.140625" style="194" customWidth="1"/>
    <col min="29" max="30" width="9.140625" style="194"/>
    <col min="31" max="31" width="19.42578125" style="194" customWidth="1"/>
    <col min="32" max="16384" width="9.140625" style="194"/>
  </cols>
  <sheetData>
    <row r="1" spans="1:35" ht="12.75">
      <c r="A1" s="382" t="s">
        <v>0</v>
      </c>
      <c r="B1" s="383"/>
      <c r="C1" s="383"/>
      <c r="D1" s="383"/>
      <c r="E1" s="383"/>
      <c r="F1" s="384"/>
      <c r="G1" s="246"/>
      <c r="H1" s="193" t="s">
        <v>1138</v>
      </c>
      <c r="I1" s="387" t="str">
        <f>'[1]1_プロファイルマスタ'!$H$1</f>
        <v>横浜銀行様用出荷設定</v>
      </c>
      <c r="J1" s="387"/>
      <c r="K1" s="387"/>
      <c r="L1" s="387"/>
      <c r="M1" s="387"/>
      <c r="N1" s="387"/>
      <c r="O1" s="194" t="s">
        <v>859</v>
      </c>
      <c r="P1" s="194" t="s">
        <v>859</v>
      </c>
      <c r="Q1" s="364" t="s">
        <v>205</v>
      </c>
      <c r="R1" s="364"/>
      <c r="S1" s="364"/>
      <c r="T1" s="364"/>
      <c r="U1" s="364"/>
      <c r="AD1" s="197"/>
    </row>
    <row r="2" spans="1:35">
      <c r="A2" s="51" t="s">
        <v>179</v>
      </c>
      <c r="B2" s="52" t="s">
        <v>304</v>
      </c>
      <c r="C2" s="52" t="s">
        <v>666</v>
      </c>
      <c r="D2" s="52" t="s">
        <v>667</v>
      </c>
      <c r="E2" s="52" t="s">
        <v>668</v>
      </c>
      <c r="F2" s="52" t="s">
        <v>1079</v>
      </c>
      <c r="G2" s="199" t="s">
        <v>1131</v>
      </c>
      <c r="H2" s="310" t="s">
        <v>813</v>
      </c>
      <c r="I2" s="51" t="s">
        <v>179</v>
      </c>
      <c r="J2" s="52" t="s">
        <v>304</v>
      </c>
      <c r="K2" s="52" t="s">
        <v>666</v>
      </c>
      <c r="L2" s="52" t="s">
        <v>667</v>
      </c>
      <c r="M2" s="52" t="s">
        <v>668</v>
      </c>
      <c r="N2" s="52" t="s">
        <v>1079</v>
      </c>
      <c r="O2" s="194" t="s">
        <v>815</v>
      </c>
      <c r="P2" s="194" t="s">
        <v>815</v>
      </c>
      <c r="Q2" s="195" t="s">
        <v>814</v>
      </c>
      <c r="R2" s="195" t="s">
        <v>814</v>
      </c>
      <c r="S2" s="195" t="s">
        <v>814</v>
      </c>
      <c r="T2" s="195" t="s">
        <v>815</v>
      </c>
      <c r="U2" s="195" t="s">
        <v>814</v>
      </c>
      <c r="W2" s="53" t="s">
        <v>179</v>
      </c>
      <c r="X2" s="54" t="s">
        <v>304</v>
      </c>
      <c r="Y2" s="54" t="s">
        <v>666</v>
      </c>
      <c r="Z2" s="54" t="s">
        <v>667</v>
      </c>
      <c r="AA2" s="54" t="s">
        <v>668</v>
      </c>
      <c r="AB2" s="54" t="s">
        <v>1079</v>
      </c>
      <c r="AD2" s="200"/>
      <c r="AE2" s="200"/>
      <c r="AF2" s="209"/>
      <c r="AG2" s="209"/>
      <c r="AH2" s="209"/>
      <c r="AI2" s="209"/>
    </row>
    <row r="3" spans="1:35">
      <c r="A3" s="211">
        <v>1</v>
      </c>
      <c r="B3" s="213" t="s">
        <v>729</v>
      </c>
      <c r="C3" s="213" t="s">
        <v>75</v>
      </c>
      <c r="D3" s="213"/>
      <c r="E3" s="300">
        <v>12</v>
      </c>
      <c r="F3" s="213"/>
      <c r="G3" s="205" t="s">
        <v>1068</v>
      </c>
      <c r="H3" s="205" t="s">
        <v>381</v>
      </c>
      <c r="I3" s="211">
        <v>1</v>
      </c>
      <c r="J3" s="299" t="s">
        <v>729</v>
      </c>
      <c r="K3" s="213" t="s">
        <v>75</v>
      </c>
      <c r="L3" s="213"/>
      <c r="M3" s="299">
        <v>12</v>
      </c>
      <c r="N3" s="299"/>
      <c r="O3" s="194" t="str">
        <f>VLOOKUP(A3,'15_リスト発行元マスタ'!$A$3:$Q$100,2,FALSE)</f>
        <v>OFAC</v>
      </c>
      <c r="P3" s="194" t="str">
        <f>VLOOKUP(I3,'15_リスト発行元マスタ'!$U$3:$AL$100,2,FALSE)</f>
        <v>OFAC</v>
      </c>
      <c r="Q3" s="206" t="s">
        <v>208</v>
      </c>
      <c r="R3" s="207" t="s">
        <v>380</v>
      </c>
      <c r="S3" s="207" t="s">
        <v>206</v>
      </c>
      <c r="T3" s="207" t="str">
        <f>"'"&amp;I3&amp;"' , to_timestamp('"&amp;J3&amp;"' , 'yyyy/mm/dd hh24:mi:ss'),"&amp;K3&amp;" ,'"&amp;L3&amp;"' ," &amp;M3&amp; " ,"&amp;" to_timestamp('"&amp;N3&amp;"'"&amp;" , "&amp;"'yyyy/MM/dd hh24:mi:ss')"</f>
        <v>'1' , to_timestamp('2022/01/01 00:00:00' , 'yyyy/mm/dd hh24:mi:ss'),NULL ,'' ,12 , to_timestamp('' , 'yyyy/MM/dd hh24:mi:ss')</v>
      </c>
      <c r="U3" s="208" t="s">
        <v>207</v>
      </c>
      <c r="W3" s="209" t="b">
        <f t="shared" ref="W3:Z18" si="0">IF(I3="","",EXACT(I3,AD3))</f>
        <v>0</v>
      </c>
      <c r="X3" s="209" t="b">
        <f t="shared" si="0"/>
        <v>0</v>
      </c>
      <c r="Y3" s="209" t="b">
        <f>IF(K3="","",EXACT(K3,AF3))</f>
        <v>0</v>
      </c>
      <c r="Z3" s="209" t="str">
        <f>IF(L3="","",EXACT(L3,AG3))</f>
        <v/>
      </c>
      <c r="AA3" s="209" t="b">
        <f>IF(M3="","",EXACT(M3,AG3))</f>
        <v>0</v>
      </c>
      <c r="AB3" s="209" t="str">
        <f>IF(N3="","",EXACT(N3,AH3))</f>
        <v/>
      </c>
      <c r="AD3" s="200"/>
      <c r="AE3" s="200"/>
      <c r="AF3" s="200"/>
      <c r="AG3" s="200"/>
      <c r="AH3" s="200"/>
      <c r="AI3" s="200"/>
    </row>
    <row r="4" spans="1:35">
      <c r="A4" s="211">
        <v>2</v>
      </c>
      <c r="B4" s="299" t="s">
        <v>729</v>
      </c>
      <c r="C4" s="213" t="s">
        <v>75</v>
      </c>
      <c r="D4" s="213"/>
      <c r="E4" s="299">
        <v>12</v>
      </c>
      <c r="F4" s="299"/>
      <c r="G4" s="205" t="s">
        <v>1068</v>
      </c>
      <c r="H4" s="325" t="s">
        <v>381</v>
      </c>
      <c r="I4" s="211">
        <v>2</v>
      </c>
      <c r="J4" s="299" t="s">
        <v>729</v>
      </c>
      <c r="K4" s="213" t="s">
        <v>75</v>
      </c>
      <c r="L4" s="213"/>
      <c r="M4" s="299">
        <v>12</v>
      </c>
      <c r="N4" s="299"/>
      <c r="O4" s="194" t="str">
        <f>VLOOKUP(A4,'15_リスト発行元マスタ'!$A$3:$Q$100,2,FALSE)</f>
        <v>RefPEPs</v>
      </c>
      <c r="P4" s="194" t="str">
        <f>VLOOKUP(I4,'15_リスト発行元マスタ'!$U$3:$AL$100,2,FALSE)</f>
        <v>JP</v>
      </c>
      <c r="Q4" s="206" t="s">
        <v>208</v>
      </c>
      <c r="R4" s="207" t="s">
        <v>380</v>
      </c>
      <c r="S4" s="207" t="s">
        <v>206</v>
      </c>
      <c r="T4" s="207" t="str">
        <f t="shared" ref="T4:T30" si="1">"'"&amp;I4&amp;"' , to_timestamp('"&amp;J4&amp;"' , 'yyyy/mm/dd hh24:mi:ss'),"&amp;K4&amp;" ,'"&amp;L4&amp;"' ," &amp;M4&amp; " ,"&amp;" to_timestamp('"&amp;N4&amp;"'"&amp;" , "&amp;"'yyyy/MM/dd hh24:mi:ss')"</f>
        <v>'2' , to_timestamp('2022/01/01 00:00:00' , 'yyyy/mm/dd hh24:mi:ss'),NULL ,'' ,12 , to_timestamp('' , 'yyyy/MM/dd hh24:mi:ss')</v>
      </c>
      <c r="U4" s="208" t="s">
        <v>207</v>
      </c>
      <c r="W4" s="209" t="b">
        <f t="shared" si="0"/>
        <v>0</v>
      </c>
      <c r="X4" s="209" t="b">
        <f t="shared" si="0"/>
        <v>0</v>
      </c>
      <c r="Y4" s="209" t="b">
        <f t="shared" si="0"/>
        <v>0</v>
      </c>
      <c r="Z4" s="209" t="str">
        <f t="shared" si="0"/>
        <v/>
      </c>
      <c r="AA4" s="209" t="b">
        <f t="shared" ref="AA4:AB30" si="2">IF(M4="","",EXACT(M4,AG4))</f>
        <v>0</v>
      </c>
      <c r="AB4" s="209" t="str">
        <f t="shared" si="2"/>
        <v/>
      </c>
      <c r="AD4" s="200"/>
      <c r="AE4" s="200"/>
      <c r="AF4" s="200"/>
      <c r="AG4" s="200"/>
      <c r="AH4" s="200"/>
      <c r="AI4" s="200"/>
    </row>
    <row r="5" spans="1:35">
      <c r="A5" s="211">
        <v>3</v>
      </c>
      <c r="B5" s="299" t="s">
        <v>729</v>
      </c>
      <c r="C5" s="213" t="s">
        <v>75</v>
      </c>
      <c r="D5" s="213"/>
      <c r="E5" s="299">
        <v>12</v>
      </c>
      <c r="F5" s="299"/>
      <c r="G5" s="205" t="s">
        <v>1068</v>
      </c>
      <c r="H5" s="325" t="s">
        <v>381</v>
      </c>
      <c r="I5" s="211">
        <v>3</v>
      </c>
      <c r="J5" s="299" t="s">
        <v>729</v>
      </c>
      <c r="K5" s="213" t="s">
        <v>75</v>
      </c>
      <c r="L5" s="213"/>
      <c r="M5" s="299">
        <v>12</v>
      </c>
      <c r="N5" s="299"/>
      <c r="O5" s="194" t="str">
        <f>VLOOKUP(A5,'15_リスト発行元マスタ'!$A$3:$Q$100,2,FALSE)</f>
        <v>RefSANC</v>
      </c>
      <c r="P5" s="194" t="str">
        <f>VLOOKUP(I5,'15_リスト発行元マスタ'!$U$3:$AL$100,2,FALSE)</f>
        <v>MOF</v>
      </c>
      <c r="Q5" s="206" t="s">
        <v>208</v>
      </c>
      <c r="R5" s="207" t="s">
        <v>380</v>
      </c>
      <c r="S5" s="207" t="s">
        <v>206</v>
      </c>
      <c r="T5" s="207" t="str">
        <f t="shared" si="1"/>
        <v>'3' , to_timestamp('2022/01/01 00:00:00' , 'yyyy/mm/dd hh24:mi:ss'),NULL ,'' ,12 , to_timestamp('' , 'yyyy/MM/dd hh24:mi:ss')</v>
      </c>
      <c r="U5" s="208" t="s">
        <v>207</v>
      </c>
      <c r="W5" s="209" t="b">
        <f t="shared" si="0"/>
        <v>0</v>
      </c>
      <c r="X5" s="209" t="b">
        <f t="shared" si="0"/>
        <v>0</v>
      </c>
      <c r="Y5" s="209" t="b">
        <f t="shared" si="0"/>
        <v>0</v>
      </c>
      <c r="Z5" s="209" t="str">
        <f t="shared" si="0"/>
        <v/>
      </c>
      <c r="AA5" s="209" t="b">
        <f t="shared" si="2"/>
        <v>0</v>
      </c>
      <c r="AB5" s="209" t="str">
        <f t="shared" si="2"/>
        <v/>
      </c>
      <c r="AD5" s="200"/>
      <c r="AE5" s="200"/>
      <c r="AF5" s="200"/>
      <c r="AG5" s="200"/>
      <c r="AH5" s="200"/>
      <c r="AI5" s="200"/>
    </row>
    <row r="6" spans="1:35">
      <c r="A6" s="211">
        <v>4</v>
      </c>
      <c r="B6" s="299" t="s">
        <v>729</v>
      </c>
      <c r="C6" s="213" t="s">
        <v>75</v>
      </c>
      <c r="D6" s="213"/>
      <c r="E6" s="299">
        <v>12</v>
      </c>
      <c r="F6" s="299"/>
      <c r="G6" s="205" t="s">
        <v>1077</v>
      </c>
      <c r="H6" s="205" t="s">
        <v>381</v>
      </c>
      <c r="I6" s="211">
        <v>4</v>
      </c>
      <c r="J6" s="299" t="s">
        <v>729</v>
      </c>
      <c r="K6" s="213" t="s">
        <v>75</v>
      </c>
      <c r="L6" s="213"/>
      <c r="M6" s="299">
        <v>12</v>
      </c>
      <c r="N6" s="299"/>
      <c r="O6" s="194" t="str">
        <f>VLOOKUP(A6,'15_リスト発行元マスタ'!$A$3:$Q$100,2,FALSE)</f>
        <v>FACTIVA</v>
      </c>
      <c r="P6" s="194" t="str">
        <f>VLOOKUP(I6,'15_リスト発行元マスタ'!$U$3:$AL$100,2,FALSE)</f>
        <v>NPA</v>
      </c>
      <c r="Q6" s="206" t="s">
        <v>208</v>
      </c>
      <c r="R6" s="207" t="s">
        <v>380</v>
      </c>
      <c r="S6" s="207" t="s">
        <v>206</v>
      </c>
      <c r="T6" s="207" t="str">
        <f t="shared" si="1"/>
        <v>'4' , to_timestamp('2022/01/01 00:00:00' , 'yyyy/mm/dd hh24:mi:ss'),NULL ,'' ,12 , to_timestamp('' , 'yyyy/MM/dd hh24:mi:ss')</v>
      </c>
      <c r="U6" s="208" t="s">
        <v>207</v>
      </c>
      <c r="W6" s="209" t="b">
        <f t="shared" si="0"/>
        <v>0</v>
      </c>
      <c r="X6" s="209" t="b">
        <f t="shared" si="0"/>
        <v>0</v>
      </c>
      <c r="Y6" s="209" t="b">
        <f t="shared" si="0"/>
        <v>0</v>
      </c>
      <c r="Z6" s="209" t="str">
        <f t="shared" si="0"/>
        <v/>
      </c>
      <c r="AA6" s="209" t="b">
        <f t="shared" si="2"/>
        <v>0</v>
      </c>
      <c r="AB6" s="209" t="str">
        <f t="shared" si="2"/>
        <v/>
      </c>
      <c r="AD6" s="200"/>
      <c r="AE6" s="200"/>
      <c r="AF6" s="200"/>
      <c r="AG6" s="200"/>
      <c r="AH6" s="200"/>
      <c r="AI6" s="200"/>
    </row>
    <row r="7" spans="1:35">
      <c r="A7" s="211">
        <v>5</v>
      </c>
      <c r="B7" s="299" t="s">
        <v>729</v>
      </c>
      <c r="C7" s="213" t="s">
        <v>75</v>
      </c>
      <c r="D7" s="213"/>
      <c r="E7" s="299">
        <v>12</v>
      </c>
      <c r="F7" s="299"/>
      <c r="G7" s="325" t="s">
        <v>1077</v>
      </c>
      <c r="H7" s="325" t="s">
        <v>381</v>
      </c>
      <c r="I7" s="211">
        <v>5</v>
      </c>
      <c r="J7" s="299" t="s">
        <v>729</v>
      </c>
      <c r="K7" s="213" t="s">
        <v>75</v>
      </c>
      <c r="L7" s="213"/>
      <c r="M7" s="299">
        <v>12</v>
      </c>
      <c r="N7" s="299"/>
      <c r="O7" s="194" t="str">
        <f>VLOOKUP(A7,'15_リスト発行元マスタ'!$A$3:$Q$100,2,FALSE)</f>
        <v>FACTIVA_SANC</v>
      </c>
      <c r="P7" s="194" t="str">
        <f>VLOOKUP(I7,'15_リスト発行元マスタ'!$U$3:$AL$100,2,FALSE)</f>
        <v>NPC</v>
      </c>
      <c r="Q7" s="206" t="s">
        <v>208</v>
      </c>
      <c r="R7" s="207" t="s">
        <v>380</v>
      </c>
      <c r="S7" s="207" t="s">
        <v>206</v>
      </c>
      <c r="T7" s="207" t="str">
        <f t="shared" si="1"/>
        <v>'5' , to_timestamp('2022/01/01 00:00:00' , 'yyyy/mm/dd hh24:mi:ss'),NULL ,'' ,12 , to_timestamp('' , 'yyyy/MM/dd hh24:mi:ss')</v>
      </c>
      <c r="U7" s="208" t="s">
        <v>207</v>
      </c>
      <c r="W7" s="209" t="b">
        <f t="shared" si="0"/>
        <v>0</v>
      </c>
      <c r="X7" s="209" t="b">
        <f t="shared" si="0"/>
        <v>0</v>
      </c>
      <c r="Y7" s="209" t="b">
        <f t="shared" si="0"/>
        <v>0</v>
      </c>
      <c r="Z7" s="209" t="str">
        <f t="shared" si="0"/>
        <v/>
      </c>
      <c r="AA7" s="209" t="b">
        <f t="shared" si="2"/>
        <v>0</v>
      </c>
      <c r="AB7" s="209" t="str">
        <f t="shared" si="2"/>
        <v/>
      </c>
      <c r="AD7" s="200"/>
      <c r="AE7" s="200"/>
      <c r="AF7" s="200"/>
      <c r="AG7" s="200"/>
      <c r="AH7" s="200"/>
      <c r="AI7" s="200"/>
    </row>
    <row r="8" spans="1:35">
      <c r="A8" s="211">
        <v>6</v>
      </c>
      <c r="B8" s="299" t="s">
        <v>729</v>
      </c>
      <c r="C8" s="213" t="s">
        <v>75</v>
      </c>
      <c r="D8" s="213"/>
      <c r="E8" s="299">
        <v>12</v>
      </c>
      <c r="F8" s="299"/>
      <c r="G8" s="205" t="s">
        <v>1077</v>
      </c>
      <c r="H8" s="205" t="s">
        <v>381</v>
      </c>
      <c r="I8" s="211">
        <v>6</v>
      </c>
      <c r="J8" s="299" t="s">
        <v>729</v>
      </c>
      <c r="K8" s="213" t="s">
        <v>75</v>
      </c>
      <c r="L8" s="213"/>
      <c r="M8" s="299">
        <v>12</v>
      </c>
      <c r="N8" s="299"/>
      <c r="O8" s="194" t="str">
        <f>VLOOKUP(A8,'15_リスト発行元マスタ'!$A$3:$Q$100,2,FALSE)</f>
        <v>MOF</v>
      </c>
      <c r="P8" s="194" t="str">
        <f>VLOOKUP(I8,'15_リスト発行元マスタ'!$U$3:$AL$100,2,FALSE)</f>
        <v>NPI</v>
      </c>
      <c r="Q8" s="206" t="s">
        <v>208</v>
      </c>
      <c r="R8" s="207" t="s">
        <v>380</v>
      </c>
      <c r="S8" s="207" t="s">
        <v>206</v>
      </c>
      <c r="T8" s="207" t="str">
        <f t="shared" si="1"/>
        <v>'6' , to_timestamp('2022/01/01 00:00:00' , 'yyyy/mm/dd hh24:mi:ss'),NULL ,'' ,12 , to_timestamp('' , 'yyyy/MM/dd hh24:mi:ss')</v>
      </c>
      <c r="U8" s="208" t="s">
        <v>207</v>
      </c>
      <c r="W8" s="209" t="b">
        <f t="shared" si="0"/>
        <v>0</v>
      </c>
      <c r="X8" s="209" t="b">
        <f t="shared" si="0"/>
        <v>0</v>
      </c>
      <c r="Y8" s="209" t="b">
        <f t="shared" si="0"/>
        <v>0</v>
      </c>
      <c r="Z8" s="209" t="str">
        <f t="shared" si="0"/>
        <v/>
      </c>
      <c r="AA8" s="209" t="b">
        <f t="shared" si="2"/>
        <v>0</v>
      </c>
      <c r="AB8" s="209" t="str">
        <f t="shared" si="2"/>
        <v/>
      </c>
      <c r="AD8" s="200"/>
      <c r="AE8" s="200"/>
      <c r="AF8" s="200"/>
      <c r="AG8" s="200"/>
      <c r="AH8" s="200"/>
      <c r="AI8" s="200"/>
    </row>
    <row r="9" spans="1:35">
      <c r="A9" s="211">
        <v>7</v>
      </c>
      <c r="B9" s="299" t="s">
        <v>729</v>
      </c>
      <c r="C9" s="213" t="s">
        <v>75</v>
      </c>
      <c r="D9" s="213"/>
      <c r="E9" s="299">
        <v>12</v>
      </c>
      <c r="F9" s="299"/>
      <c r="G9" s="205" t="s">
        <v>1077</v>
      </c>
      <c r="H9" s="205" t="s">
        <v>381</v>
      </c>
      <c r="I9" s="211">
        <v>7</v>
      </c>
      <c r="J9" s="299" t="s">
        <v>729</v>
      </c>
      <c r="K9" s="213" t="s">
        <v>75</v>
      </c>
      <c r="L9" s="213"/>
      <c r="M9" s="299">
        <v>12</v>
      </c>
      <c r="N9" s="299"/>
      <c r="O9" s="194" t="str">
        <f>VLOOKUP(A9,'15_リスト発行元マスタ'!$A$3:$Q$100,2,FALSE)</f>
        <v>JP</v>
      </c>
      <c r="P9" s="194" t="str">
        <f>VLOOKUP(I9,'15_リスト発行元マスタ'!$U$3:$AL$100,2,FALSE)</f>
        <v>ASI</v>
      </c>
      <c r="Q9" s="206" t="s">
        <v>208</v>
      </c>
      <c r="R9" s="207" t="s">
        <v>380</v>
      </c>
      <c r="S9" s="207" t="s">
        <v>206</v>
      </c>
      <c r="T9" s="207" t="str">
        <f t="shared" si="1"/>
        <v>'7' , to_timestamp('2022/01/01 00:00:00' , 'yyyy/mm/dd hh24:mi:ss'),NULL ,'' ,12 , to_timestamp('' , 'yyyy/MM/dd hh24:mi:ss')</v>
      </c>
      <c r="U9" s="208" t="s">
        <v>207</v>
      </c>
      <c r="W9" s="209" t="b">
        <f t="shared" si="0"/>
        <v>0</v>
      </c>
      <c r="X9" s="209" t="b">
        <f t="shared" si="0"/>
        <v>0</v>
      </c>
      <c r="Y9" s="209" t="b">
        <f t="shared" si="0"/>
        <v>0</v>
      </c>
      <c r="Z9" s="209" t="str">
        <f t="shared" si="0"/>
        <v/>
      </c>
      <c r="AA9" s="209" t="b">
        <f t="shared" si="2"/>
        <v>0</v>
      </c>
      <c r="AB9" s="209" t="str">
        <f t="shared" si="2"/>
        <v/>
      </c>
      <c r="AD9" s="200"/>
      <c r="AE9" s="200"/>
      <c r="AF9" s="200"/>
      <c r="AG9" s="200"/>
      <c r="AH9" s="200"/>
      <c r="AI9" s="200"/>
    </row>
    <row r="10" spans="1:35">
      <c r="A10" s="211">
        <v>8</v>
      </c>
      <c r="B10" s="299" t="s">
        <v>729</v>
      </c>
      <c r="C10" s="213" t="s">
        <v>75</v>
      </c>
      <c r="D10" s="213"/>
      <c r="E10" s="299">
        <v>12</v>
      </c>
      <c r="F10" s="299"/>
      <c r="G10" s="205" t="s">
        <v>1077</v>
      </c>
      <c r="H10" s="205" t="s">
        <v>381</v>
      </c>
      <c r="I10" s="211">
        <v>8</v>
      </c>
      <c r="J10" s="299" t="s">
        <v>729</v>
      </c>
      <c r="K10" s="213" t="s">
        <v>75</v>
      </c>
      <c r="L10" s="213"/>
      <c r="M10" s="299">
        <v>12</v>
      </c>
      <c r="N10" s="299"/>
      <c r="O10" s="194" t="str">
        <f>VLOOKUP(A10,'15_リスト発行元マスタ'!$A$3:$Q$100,2,FALSE)</f>
        <v>JU</v>
      </c>
      <c r="P10" s="194" t="str">
        <f>VLOOKUP(I10,'15_リスト発行元マスタ'!$U$3:$AL$100,2,FALSE)</f>
        <v>ASC</v>
      </c>
      <c r="Q10" s="206" t="s">
        <v>208</v>
      </c>
      <c r="R10" s="207" t="s">
        <v>380</v>
      </c>
      <c r="S10" s="207" t="s">
        <v>206</v>
      </c>
      <c r="T10" s="207" t="str">
        <f t="shared" si="1"/>
        <v>'8' , to_timestamp('2022/01/01 00:00:00' , 'yyyy/mm/dd hh24:mi:ss'),NULL ,'' ,12 , to_timestamp('' , 'yyyy/MM/dd hh24:mi:ss')</v>
      </c>
      <c r="U10" s="208" t="s">
        <v>207</v>
      </c>
      <c r="W10" s="209" t="b">
        <f t="shared" si="0"/>
        <v>0</v>
      </c>
      <c r="X10" s="209" t="b">
        <f t="shared" si="0"/>
        <v>0</v>
      </c>
      <c r="Y10" s="209" t="b">
        <f t="shared" si="0"/>
        <v>0</v>
      </c>
      <c r="Z10" s="209" t="str">
        <f t="shared" si="0"/>
        <v/>
      </c>
      <c r="AA10" s="209" t="b">
        <f t="shared" si="2"/>
        <v>0</v>
      </c>
      <c r="AB10" s="209" t="str">
        <f t="shared" si="2"/>
        <v/>
      </c>
      <c r="AD10" s="200"/>
      <c r="AE10" s="200"/>
      <c r="AF10" s="200"/>
      <c r="AG10" s="200"/>
      <c r="AH10" s="200"/>
      <c r="AI10" s="200"/>
    </row>
    <row r="11" spans="1:35">
      <c r="A11" s="211">
        <v>9</v>
      </c>
      <c r="B11" s="299" t="s">
        <v>729</v>
      </c>
      <c r="C11" s="213" t="s">
        <v>75</v>
      </c>
      <c r="D11" s="213"/>
      <c r="E11" s="299">
        <v>12</v>
      </c>
      <c r="F11" s="299"/>
      <c r="G11" s="205" t="s">
        <v>1077</v>
      </c>
      <c r="H11" s="205" t="s">
        <v>381</v>
      </c>
      <c r="I11" s="211">
        <v>9</v>
      </c>
      <c r="J11" s="299" t="s">
        <v>729</v>
      </c>
      <c r="K11" s="213" t="s">
        <v>75</v>
      </c>
      <c r="L11" s="213"/>
      <c r="M11" s="299">
        <v>12</v>
      </c>
      <c r="N11" s="299"/>
      <c r="O11" s="194" t="str">
        <f>VLOOKUP(A11,'15_リスト発行元マスタ'!$A$3:$Q$100,2,FALSE)</f>
        <v>NPA</v>
      </c>
      <c r="P11" s="194" t="str">
        <f>VLOOKUP(I11,'15_リスト発行元マスタ'!$U$3:$AL$100,2,FALSE)</f>
        <v>DJ_SEISAI</v>
      </c>
      <c r="Q11" s="206" t="s">
        <v>208</v>
      </c>
      <c r="R11" s="207" t="s">
        <v>380</v>
      </c>
      <c r="S11" s="207" t="s">
        <v>206</v>
      </c>
      <c r="T11" s="207" t="str">
        <f t="shared" si="1"/>
        <v>'9' , to_timestamp('2022/01/01 00:00:00' , 'yyyy/mm/dd hh24:mi:ss'),NULL ,'' ,12 , to_timestamp('' , 'yyyy/MM/dd hh24:mi:ss')</v>
      </c>
      <c r="U11" s="208" t="s">
        <v>207</v>
      </c>
      <c r="W11" s="209" t="b">
        <f t="shared" si="0"/>
        <v>0</v>
      </c>
      <c r="X11" s="209" t="b">
        <f t="shared" si="0"/>
        <v>0</v>
      </c>
      <c r="Y11" s="209" t="b">
        <f t="shared" si="0"/>
        <v>0</v>
      </c>
      <c r="Z11" s="209" t="str">
        <f t="shared" si="0"/>
        <v/>
      </c>
      <c r="AA11" s="209" t="b">
        <f t="shared" si="2"/>
        <v>0</v>
      </c>
      <c r="AB11" s="209" t="str">
        <f t="shared" si="2"/>
        <v/>
      </c>
      <c r="AD11" s="200"/>
      <c r="AE11" s="200"/>
      <c r="AF11" s="200"/>
      <c r="AG11" s="200"/>
      <c r="AH11" s="200"/>
      <c r="AI11" s="200"/>
    </row>
    <row r="12" spans="1:35">
      <c r="A12" s="211">
        <v>10</v>
      </c>
      <c r="B12" s="299" t="s">
        <v>729</v>
      </c>
      <c r="C12" s="213" t="s">
        <v>75</v>
      </c>
      <c r="D12" s="213"/>
      <c r="E12" s="299">
        <v>12</v>
      </c>
      <c r="F12" s="299"/>
      <c r="G12" s="205" t="s">
        <v>1077</v>
      </c>
      <c r="H12" s="205" t="s">
        <v>381</v>
      </c>
      <c r="I12" s="211">
        <v>10</v>
      </c>
      <c r="J12" s="299" t="s">
        <v>729</v>
      </c>
      <c r="K12" s="213" t="s">
        <v>75</v>
      </c>
      <c r="L12" s="213"/>
      <c r="M12" s="299">
        <v>12</v>
      </c>
      <c r="N12" s="299"/>
      <c r="O12" s="194" t="str">
        <f>VLOOKUP(A12,'15_リスト発行元マスタ'!$A$3:$Q$100,2,FALSE)</f>
        <v>NPC</v>
      </c>
      <c r="P12" s="194" t="str">
        <f>VLOOKUP(I12,'15_リスト発行元マスタ'!$U$3:$AL$100,2,FALSE)</f>
        <v>DJ_SHIPS</v>
      </c>
      <c r="Q12" s="206" t="s">
        <v>208</v>
      </c>
      <c r="R12" s="207" t="s">
        <v>380</v>
      </c>
      <c r="S12" s="207" t="s">
        <v>206</v>
      </c>
      <c r="T12" s="207" t="str">
        <f t="shared" si="1"/>
        <v>'10' , to_timestamp('2022/01/01 00:00:00' , 'yyyy/mm/dd hh24:mi:ss'),NULL ,'' ,12 , to_timestamp('' , 'yyyy/MM/dd hh24:mi:ss')</v>
      </c>
      <c r="U12" s="208" t="s">
        <v>207</v>
      </c>
      <c r="W12" s="209" t="b">
        <f t="shared" si="0"/>
        <v>0</v>
      </c>
      <c r="X12" s="209" t="b">
        <f t="shared" si="0"/>
        <v>0</v>
      </c>
      <c r="Y12" s="209" t="b">
        <f t="shared" si="0"/>
        <v>0</v>
      </c>
      <c r="Z12" s="209" t="str">
        <f t="shared" si="0"/>
        <v/>
      </c>
      <c r="AA12" s="209" t="b">
        <f t="shared" si="2"/>
        <v>0</v>
      </c>
      <c r="AB12" s="209" t="str">
        <f t="shared" si="2"/>
        <v/>
      </c>
      <c r="AD12" s="200"/>
      <c r="AE12" s="200"/>
      <c r="AF12" s="200"/>
      <c r="AG12" s="200"/>
      <c r="AH12" s="200"/>
      <c r="AI12" s="200"/>
    </row>
    <row r="13" spans="1:35">
      <c r="A13" s="211">
        <v>11</v>
      </c>
      <c r="B13" s="299" t="s">
        <v>729</v>
      </c>
      <c r="C13" s="213" t="s">
        <v>75</v>
      </c>
      <c r="D13" s="213"/>
      <c r="E13" s="299">
        <v>12</v>
      </c>
      <c r="F13" s="299"/>
      <c r="G13" s="205" t="s">
        <v>1077</v>
      </c>
      <c r="H13" s="205" t="s">
        <v>381</v>
      </c>
      <c r="I13" s="211">
        <v>11</v>
      </c>
      <c r="J13" s="299" t="s">
        <v>729</v>
      </c>
      <c r="K13" s="213" t="s">
        <v>75</v>
      </c>
      <c r="L13" s="213"/>
      <c r="M13" s="299">
        <v>12</v>
      </c>
      <c r="N13" s="299"/>
      <c r="O13" s="194" t="str">
        <f>VLOOKUP(A13,'15_リスト発行元マスタ'!$A$3:$Q$100,2,FALSE)</f>
        <v>NPI</v>
      </c>
      <c r="P13" s="194" t="str">
        <f>VLOOKUP(I13,'15_リスト発行元マスタ'!$U$3:$AL$100,2,FALSE)</f>
        <v>DJ_GAIKOKU_PEPS</v>
      </c>
      <c r="Q13" s="206" t="s">
        <v>208</v>
      </c>
      <c r="R13" s="207" t="s">
        <v>380</v>
      </c>
      <c r="S13" s="207" t="s">
        <v>206</v>
      </c>
      <c r="T13" s="207" t="str">
        <f t="shared" si="1"/>
        <v>'11' , to_timestamp('2022/01/01 00:00:00' , 'yyyy/mm/dd hh24:mi:ss'),NULL ,'' ,12 , to_timestamp('' , 'yyyy/MM/dd hh24:mi:ss')</v>
      </c>
      <c r="U13" s="208" t="s">
        <v>207</v>
      </c>
      <c r="W13" s="209" t="b">
        <f t="shared" si="0"/>
        <v>0</v>
      </c>
      <c r="X13" s="209" t="b">
        <f t="shared" si="0"/>
        <v>0</v>
      </c>
      <c r="Y13" s="209" t="b">
        <f t="shared" si="0"/>
        <v>0</v>
      </c>
      <c r="Z13" s="209" t="str">
        <f t="shared" si="0"/>
        <v/>
      </c>
      <c r="AA13" s="209" t="b">
        <f t="shared" si="2"/>
        <v>0</v>
      </c>
      <c r="AB13" s="209" t="str">
        <f t="shared" si="2"/>
        <v/>
      </c>
      <c r="AD13" s="200"/>
      <c r="AE13" s="200"/>
      <c r="AF13" s="200"/>
      <c r="AG13" s="200"/>
      <c r="AH13" s="200"/>
      <c r="AI13" s="200"/>
    </row>
    <row r="14" spans="1:35">
      <c r="A14" s="211">
        <v>12</v>
      </c>
      <c r="B14" s="299" t="s">
        <v>729</v>
      </c>
      <c r="C14" s="213" t="s">
        <v>75</v>
      </c>
      <c r="D14" s="213"/>
      <c r="E14" s="299">
        <v>12</v>
      </c>
      <c r="F14" s="299"/>
      <c r="G14" s="205" t="s">
        <v>1077</v>
      </c>
      <c r="H14" s="205" t="s">
        <v>381</v>
      </c>
      <c r="I14" s="211">
        <v>12</v>
      </c>
      <c r="J14" s="299" t="s">
        <v>729</v>
      </c>
      <c r="K14" s="213" t="s">
        <v>75</v>
      </c>
      <c r="L14" s="213"/>
      <c r="M14" s="299">
        <v>12</v>
      </c>
      <c r="N14" s="299"/>
      <c r="O14" s="194" t="str">
        <f>VLOOKUP(A14,'15_リスト発行元マスタ'!$A$3:$Q$100,2,FALSE)</f>
        <v>ASI</v>
      </c>
      <c r="P14" s="194" t="str">
        <f>VLOOKUP(I14,'15_リスト発行元マスタ'!$U$3:$AL$100,2,FALSE)</f>
        <v>DJ_KOKUNAI_PEPS</v>
      </c>
      <c r="Q14" s="206" t="s">
        <v>208</v>
      </c>
      <c r="R14" s="207" t="s">
        <v>380</v>
      </c>
      <c r="S14" s="207" t="s">
        <v>206</v>
      </c>
      <c r="T14" s="207" t="str">
        <f t="shared" si="1"/>
        <v>'12' , to_timestamp('2022/01/01 00:00:00' , 'yyyy/mm/dd hh24:mi:ss'),NULL ,'' ,12 , to_timestamp('' , 'yyyy/MM/dd hh24:mi:ss')</v>
      </c>
      <c r="U14" s="208" t="s">
        <v>207</v>
      </c>
      <c r="W14" s="209" t="b">
        <f t="shared" si="0"/>
        <v>0</v>
      </c>
      <c r="X14" s="209" t="b">
        <f t="shared" si="0"/>
        <v>0</v>
      </c>
      <c r="Y14" s="209" t="b">
        <f t="shared" si="0"/>
        <v>0</v>
      </c>
      <c r="Z14" s="209" t="str">
        <f t="shared" si="0"/>
        <v/>
      </c>
      <c r="AA14" s="209" t="b">
        <f t="shared" si="2"/>
        <v>0</v>
      </c>
      <c r="AB14" s="209" t="str">
        <f t="shared" si="2"/>
        <v/>
      </c>
      <c r="AD14" s="200"/>
      <c r="AE14" s="200"/>
      <c r="AF14" s="200"/>
      <c r="AG14" s="200"/>
      <c r="AH14" s="200"/>
      <c r="AI14" s="200"/>
    </row>
    <row r="15" spans="1:35">
      <c r="A15" s="211">
        <v>13</v>
      </c>
      <c r="B15" s="299" t="s">
        <v>729</v>
      </c>
      <c r="C15" s="213" t="s">
        <v>75</v>
      </c>
      <c r="D15" s="213"/>
      <c r="E15" s="299">
        <v>12</v>
      </c>
      <c r="F15" s="299"/>
      <c r="G15" s="205" t="s">
        <v>1077</v>
      </c>
      <c r="H15" s="205" t="s">
        <v>381</v>
      </c>
      <c r="I15" s="211">
        <v>13</v>
      </c>
      <c r="J15" s="299" t="s">
        <v>729</v>
      </c>
      <c r="K15" s="213" t="s">
        <v>75</v>
      </c>
      <c r="L15" s="213"/>
      <c r="M15" s="299">
        <v>12</v>
      </c>
      <c r="N15" s="299"/>
      <c r="O15" s="194" t="str">
        <f>VLOOKUP(A15,'15_リスト発行元マスタ'!$A$3:$Q$100,2,FALSE)</f>
        <v>ASC</v>
      </c>
      <c r="P15" s="194" t="str">
        <f>VLOOKUP(I15,'15_リスト発行元マスタ'!$U$3:$AL$100,2,FALSE)</f>
        <v>ZENGIN_SEIHO</v>
      </c>
      <c r="Q15" s="206" t="s">
        <v>208</v>
      </c>
      <c r="R15" s="207" t="s">
        <v>380</v>
      </c>
      <c r="S15" s="207" t="s">
        <v>206</v>
      </c>
      <c r="T15" s="207" t="str">
        <f t="shared" si="1"/>
        <v>'13' , to_timestamp('2022/01/01 00:00:00' , 'yyyy/mm/dd hh24:mi:ss'),NULL ,'' ,12 , to_timestamp('' , 'yyyy/MM/dd hh24:mi:ss')</v>
      </c>
      <c r="U15" s="208" t="s">
        <v>207</v>
      </c>
      <c r="W15" s="209" t="b">
        <f t="shared" si="0"/>
        <v>0</v>
      </c>
      <c r="X15" s="209" t="b">
        <f t="shared" si="0"/>
        <v>0</v>
      </c>
      <c r="Y15" s="209" t="b">
        <f t="shared" si="0"/>
        <v>0</v>
      </c>
      <c r="Z15" s="209" t="str">
        <f t="shared" si="0"/>
        <v/>
      </c>
      <c r="AA15" s="209" t="b">
        <f t="shared" si="2"/>
        <v>0</v>
      </c>
      <c r="AB15" s="209" t="str">
        <f t="shared" si="2"/>
        <v/>
      </c>
      <c r="AD15" s="200"/>
      <c r="AE15" s="200"/>
      <c r="AF15" s="200"/>
      <c r="AG15" s="200"/>
      <c r="AH15" s="200"/>
      <c r="AI15" s="200"/>
    </row>
    <row r="16" spans="1:35">
      <c r="A16" s="211">
        <v>14</v>
      </c>
      <c r="B16" s="299" t="s">
        <v>729</v>
      </c>
      <c r="C16" s="213" t="s">
        <v>75</v>
      </c>
      <c r="D16" s="213"/>
      <c r="E16" s="299">
        <v>12</v>
      </c>
      <c r="F16" s="299"/>
      <c r="G16" s="325" t="s">
        <v>1077</v>
      </c>
      <c r="H16" s="325" t="s">
        <v>381</v>
      </c>
      <c r="I16" s="211">
        <v>14</v>
      </c>
      <c r="J16" s="299" t="s">
        <v>729</v>
      </c>
      <c r="K16" s="213" t="s">
        <v>75</v>
      </c>
      <c r="L16" s="213"/>
      <c r="M16" s="299">
        <v>12</v>
      </c>
      <c r="N16" s="299"/>
      <c r="O16" s="194" t="str">
        <f>VLOOKUP(A16,'15_リスト発行元マスタ'!$A$3:$Q$100,2,FALSE)</f>
        <v>ORG1</v>
      </c>
      <c r="P16" s="194" t="str">
        <f>VLOOKUP(I16,'15_リスト発行元マスタ'!$U$3:$AL$100,2,FALSE)</f>
        <v>ZENGIN_SONPO</v>
      </c>
      <c r="Q16" s="206" t="s">
        <v>208</v>
      </c>
      <c r="R16" s="207" t="s">
        <v>380</v>
      </c>
      <c r="S16" s="207" t="s">
        <v>206</v>
      </c>
      <c r="T16" s="207" t="str">
        <f t="shared" si="1"/>
        <v>'14' , to_timestamp('2022/01/01 00:00:00' , 'yyyy/mm/dd hh24:mi:ss'),NULL ,'' ,12 , to_timestamp('' , 'yyyy/MM/dd hh24:mi:ss')</v>
      </c>
      <c r="U16" s="208" t="s">
        <v>207</v>
      </c>
      <c r="W16" s="209" t="b">
        <f t="shared" si="0"/>
        <v>0</v>
      </c>
      <c r="X16" s="209" t="b">
        <f t="shared" si="0"/>
        <v>0</v>
      </c>
      <c r="Y16" s="209" t="b">
        <f t="shared" si="0"/>
        <v>0</v>
      </c>
      <c r="Z16" s="209" t="str">
        <f t="shared" si="0"/>
        <v/>
      </c>
      <c r="AA16" s="209" t="b">
        <f t="shared" si="2"/>
        <v>0</v>
      </c>
      <c r="AB16" s="209" t="str">
        <f t="shared" si="2"/>
        <v/>
      </c>
      <c r="AD16" s="200"/>
      <c r="AE16" s="200"/>
      <c r="AF16" s="200"/>
      <c r="AG16" s="200"/>
      <c r="AH16" s="200"/>
      <c r="AI16" s="200"/>
    </row>
    <row r="17" spans="8:35">
      <c r="H17" s="325" t="s">
        <v>381</v>
      </c>
      <c r="I17" s="211">
        <v>15</v>
      </c>
      <c r="J17" s="213" t="s">
        <v>729</v>
      </c>
      <c r="K17" s="213" t="s">
        <v>75</v>
      </c>
      <c r="L17" s="213"/>
      <c r="M17" s="213">
        <v>12</v>
      </c>
      <c r="N17" s="213"/>
      <c r="P17" s="194" t="str">
        <f>VLOOKUP(I17,'15_リスト発行元マスタ'!$U$3:$AL$100,2,FALSE)</f>
        <v>ORIGINAL</v>
      </c>
      <c r="Q17" s="206" t="s">
        <v>208</v>
      </c>
      <c r="R17" s="207" t="s">
        <v>380</v>
      </c>
      <c r="S17" s="207" t="s">
        <v>206</v>
      </c>
      <c r="T17" s="207" t="str">
        <f t="shared" si="1"/>
        <v>'15' , to_timestamp('2022/01/01 00:00:00' , 'yyyy/mm/dd hh24:mi:ss'),NULL ,'' ,12 , to_timestamp('' , 'yyyy/MM/dd hh24:mi:ss')</v>
      </c>
      <c r="U17" s="208" t="s">
        <v>207</v>
      </c>
      <c r="W17" s="209" t="b">
        <f t="shared" si="0"/>
        <v>0</v>
      </c>
      <c r="X17" s="209" t="b">
        <f t="shared" si="0"/>
        <v>0</v>
      </c>
      <c r="Y17" s="209" t="b">
        <f t="shared" si="0"/>
        <v>0</v>
      </c>
      <c r="Z17" s="209" t="str">
        <f t="shared" si="0"/>
        <v/>
      </c>
      <c r="AA17" s="209" t="b">
        <f t="shared" si="2"/>
        <v>0</v>
      </c>
      <c r="AB17" s="209" t="str">
        <f t="shared" si="2"/>
        <v/>
      </c>
      <c r="AD17" s="200"/>
      <c r="AE17" s="200"/>
      <c r="AF17" s="200"/>
      <c r="AG17" s="200"/>
      <c r="AH17" s="200"/>
      <c r="AI17" s="200"/>
    </row>
    <row r="18" spans="8:35" s="238" customFormat="1">
      <c r="H18" s="326" t="s">
        <v>381</v>
      </c>
      <c r="I18" s="215">
        <v>16</v>
      </c>
      <c r="J18" s="217" t="s">
        <v>729</v>
      </c>
      <c r="K18" s="217" t="s">
        <v>2365</v>
      </c>
      <c r="L18" s="217"/>
      <c r="M18" s="300" t="s">
        <v>2366</v>
      </c>
      <c r="N18" s="300"/>
      <c r="P18" s="238" t="str">
        <f>VLOOKUP(I18,'15_リスト発行元マスタ'!$U$3:$AL$100,2,FALSE)</f>
        <v>BFILE_CINFO</v>
      </c>
      <c r="Q18" s="264" t="s">
        <v>208</v>
      </c>
      <c r="R18" s="265" t="s">
        <v>380</v>
      </c>
      <c r="S18" s="265" t="s">
        <v>206</v>
      </c>
      <c r="T18" s="265" t="str">
        <f t="shared" si="1"/>
        <v>'16' , to_timestamp('2022/01/01 00:00:00' , 'yyyy/mm/dd hh24:mi:ss'),NULL ,'' ,12 , to_timestamp('' , 'yyyy/MM/dd hh24:mi:ss')</v>
      </c>
      <c r="U18" s="266" t="s">
        <v>207</v>
      </c>
      <c r="W18" s="240" t="b">
        <f t="shared" si="0"/>
        <v>0</v>
      </c>
      <c r="X18" s="240" t="b">
        <f t="shared" si="0"/>
        <v>0</v>
      </c>
      <c r="Y18" s="240" t="b">
        <f t="shared" si="0"/>
        <v>0</v>
      </c>
      <c r="Z18" s="240" t="str">
        <f t="shared" si="0"/>
        <v/>
      </c>
      <c r="AA18" s="240" t="b">
        <f t="shared" si="2"/>
        <v>0</v>
      </c>
      <c r="AB18" s="240" t="str">
        <f t="shared" si="2"/>
        <v/>
      </c>
      <c r="AD18" s="280"/>
      <c r="AE18" s="280"/>
      <c r="AF18" s="280"/>
      <c r="AG18" s="280"/>
      <c r="AH18" s="280"/>
      <c r="AI18" s="280"/>
    </row>
    <row r="19" spans="8:35">
      <c r="H19" s="325" t="s">
        <v>381</v>
      </c>
      <c r="I19" s="211"/>
      <c r="J19" s="299"/>
      <c r="K19" s="213"/>
      <c r="L19" s="213"/>
      <c r="M19" s="299"/>
      <c r="N19" s="299"/>
      <c r="P19" s="194" t="e">
        <f>VLOOKUP(I19,'15_リスト発行元マスタ'!$U$3:$AL$100,2,FALSE)</f>
        <v>#N/A</v>
      </c>
      <c r="Q19" s="206" t="s">
        <v>208</v>
      </c>
      <c r="R19" s="207" t="s">
        <v>380</v>
      </c>
      <c r="S19" s="207" t="s">
        <v>206</v>
      </c>
      <c r="T19" s="207" t="str">
        <f t="shared" si="1"/>
        <v>'' , to_timestamp('' , 'yyyy/mm/dd hh24:mi:ss'), ,'' , , to_timestamp('' , 'yyyy/MM/dd hh24:mi:ss')</v>
      </c>
      <c r="U19" s="208" t="s">
        <v>207</v>
      </c>
      <c r="W19" s="209" t="str">
        <f t="shared" ref="W19:Z30" si="3">IF(I19="","",EXACT(I19,AD19))</f>
        <v/>
      </c>
      <c r="X19" s="209" t="str">
        <f t="shared" si="3"/>
        <v/>
      </c>
      <c r="Y19" s="209" t="str">
        <f t="shared" si="3"/>
        <v/>
      </c>
      <c r="Z19" s="209" t="str">
        <f t="shared" si="3"/>
        <v/>
      </c>
      <c r="AA19" s="209" t="str">
        <f t="shared" si="2"/>
        <v/>
      </c>
      <c r="AB19" s="209" t="str">
        <f t="shared" si="2"/>
        <v/>
      </c>
      <c r="AD19" s="200"/>
      <c r="AE19" s="200"/>
      <c r="AF19" s="200"/>
      <c r="AG19" s="200"/>
      <c r="AH19" s="200"/>
      <c r="AI19" s="200"/>
    </row>
    <row r="20" spans="8:35">
      <c r="H20" s="325" t="s">
        <v>381</v>
      </c>
      <c r="I20" s="211"/>
      <c r="J20" s="299"/>
      <c r="K20" s="213"/>
      <c r="L20" s="213"/>
      <c r="M20" s="299"/>
      <c r="N20" s="299"/>
      <c r="P20" s="194" t="e">
        <f>VLOOKUP(I20,'15_リスト発行元マスタ'!$U$3:$AL$100,2,FALSE)</f>
        <v>#N/A</v>
      </c>
      <c r="Q20" s="206" t="s">
        <v>208</v>
      </c>
      <c r="R20" s="207" t="s">
        <v>380</v>
      </c>
      <c r="S20" s="207" t="s">
        <v>206</v>
      </c>
      <c r="T20" s="207" t="str">
        <f t="shared" si="1"/>
        <v>'' , to_timestamp('' , 'yyyy/mm/dd hh24:mi:ss'), ,'' , , to_timestamp('' , 'yyyy/MM/dd hh24:mi:ss')</v>
      </c>
      <c r="U20" s="208" t="s">
        <v>207</v>
      </c>
      <c r="W20" s="209" t="str">
        <f t="shared" si="3"/>
        <v/>
      </c>
      <c r="X20" s="209" t="str">
        <f t="shared" si="3"/>
        <v/>
      </c>
      <c r="Y20" s="209" t="str">
        <f t="shared" si="3"/>
        <v/>
      </c>
      <c r="Z20" s="209" t="str">
        <f t="shared" si="3"/>
        <v/>
      </c>
      <c r="AA20" s="209" t="str">
        <f t="shared" si="2"/>
        <v/>
      </c>
      <c r="AB20" s="209" t="str">
        <f t="shared" si="2"/>
        <v/>
      </c>
      <c r="AD20" s="200"/>
      <c r="AE20" s="200"/>
      <c r="AF20" s="200"/>
      <c r="AG20" s="200"/>
      <c r="AH20" s="200"/>
      <c r="AI20" s="200"/>
    </row>
    <row r="21" spans="8:35">
      <c r="H21" s="325" t="s">
        <v>381</v>
      </c>
      <c r="I21" s="211"/>
      <c r="J21" s="299"/>
      <c r="K21" s="213"/>
      <c r="L21" s="213"/>
      <c r="M21" s="299"/>
      <c r="N21" s="299"/>
      <c r="P21" s="194" t="e">
        <f>VLOOKUP(I21,'15_リスト発行元マスタ'!$U$3:$AL$100,2,FALSE)</f>
        <v>#N/A</v>
      </c>
      <c r="Q21" s="206" t="s">
        <v>208</v>
      </c>
      <c r="R21" s="207" t="s">
        <v>380</v>
      </c>
      <c r="S21" s="207" t="s">
        <v>206</v>
      </c>
      <c r="T21" s="207" t="str">
        <f t="shared" si="1"/>
        <v>'' , to_timestamp('' , 'yyyy/mm/dd hh24:mi:ss'), ,'' , , to_timestamp('' , 'yyyy/MM/dd hh24:mi:ss')</v>
      </c>
      <c r="U21" s="208" t="s">
        <v>207</v>
      </c>
      <c r="W21" s="209" t="str">
        <f t="shared" si="3"/>
        <v/>
      </c>
      <c r="X21" s="209" t="str">
        <f t="shared" si="3"/>
        <v/>
      </c>
      <c r="Y21" s="209" t="str">
        <f t="shared" si="3"/>
        <v/>
      </c>
      <c r="Z21" s="209" t="str">
        <f t="shared" si="3"/>
        <v/>
      </c>
      <c r="AA21" s="209" t="str">
        <f t="shared" si="2"/>
        <v/>
      </c>
      <c r="AB21" s="209" t="str">
        <f t="shared" si="2"/>
        <v/>
      </c>
      <c r="AD21" s="200"/>
      <c r="AE21" s="200"/>
      <c r="AF21" s="200"/>
      <c r="AG21" s="200"/>
      <c r="AH21" s="200"/>
      <c r="AI21" s="200"/>
    </row>
    <row r="22" spans="8:35">
      <c r="H22" s="325" t="s">
        <v>381</v>
      </c>
      <c r="I22" s="211"/>
      <c r="J22" s="299"/>
      <c r="K22" s="213"/>
      <c r="L22" s="213"/>
      <c r="M22" s="299"/>
      <c r="N22" s="299"/>
      <c r="P22" s="194" t="e">
        <f>VLOOKUP(I22,'15_リスト発行元マスタ'!$U$3:$AL$100,2,FALSE)</f>
        <v>#N/A</v>
      </c>
      <c r="Q22" s="206" t="s">
        <v>208</v>
      </c>
      <c r="R22" s="207" t="s">
        <v>380</v>
      </c>
      <c r="S22" s="207" t="s">
        <v>206</v>
      </c>
      <c r="T22" s="207" t="str">
        <f t="shared" si="1"/>
        <v>'' , to_timestamp('' , 'yyyy/mm/dd hh24:mi:ss'), ,'' , , to_timestamp('' , 'yyyy/MM/dd hh24:mi:ss')</v>
      </c>
      <c r="U22" s="208" t="s">
        <v>207</v>
      </c>
      <c r="W22" s="209" t="str">
        <f t="shared" si="3"/>
        <v/>
      </c>
      <c r="X22" s="209" t="str">
        <f t="shared" si="3"/>
        <v/>
      </c>
      <c r="Y22" s="209" t="str">
        <f t="shared" si="3"/>
        <v/>
      </c>
      <c r="Z22" s="209" t="str">
        <f t="shared" si="3"/>
        <v/>
      </c>
      <c r="AA22" s="209" t="str">
        <f t="shared" si="2"/>
        <v/>
      </c>
      <c r="AB22" s="209" t="str">
        <f t="shared" si="2"/>
        <v/>
      </c>
      <c r="AD22" s="200"/>
      <c r="AE22" s="200"/>
      <c r="AF22" s="200"/>
      <c r="AG22" s="200"/>
      <c r="AH22" s="200"/>
      <c r="AI22" s="200"/>
    </row>
    <row r="23" spans="8:35">
      <c r="H23" s="325" t="s">
        <v>381</v>
      </c>
      <c r="I23" s="211"/>
      <c r="J23" s="299"/>
      <c r="K23" s="213"/>
      <c r="L23" s="213"/>
      <c r="M23" s="299"/>
      <c r="N23" s="299"/>
      <c r="P23" s="194" t="e">
        <f>VLOOKUP(I23,'15_リスト発行元マスタ'!$U$3:$AL$100,2,FALSE)</f>
        <v>#N/A</v>
      </c>
      <c r="Q23" s="206" t="s">
        <v>208</v>
      </c>
      <c r="R23" s="207" t="s">
        <v>380</v>
      </c>
      <c r="S23" s="207" t="s">
        <v>206</v>
      </c>
      <c r="T23" s="207" t="str">
        <f t="shared" si="1"/>
        <v>'' , to_timestamp('' , 'yyyy/mm/dd hh24:mi:ss'), ,'' , , to_timestamp('' , 'yyyy/MM/dd hh24:mi:ss')</v>
      </c>
      <c r="U23" s="208" t="s">
        <v>207</v>
      </c>
      <c r="W23" s="209" t="str">
        <f t="shared" si="3"/>
        <v/>
      </c>
      <c r="X23" s="209" t="str">
        <f t="shared" si="3"/>
        <v/>
      </c>
      <c r="Y23" s="209" t="str">
        <f t="shared" si="3"/>
        <v/>
      </c>
      <c r="Z23" s="209" t="str">
        <f t="shared" si="3"/>
        <v/>
      </c>
      <c r="AA23" s="209" t="str">
        <f t="shared" si="2"/>
        <v/>
      </c>
      <c r="AB23" s="209" t="str">
        <f t="shared" si="2"/>
        <v/>
      </c>
      <c r="AD23" s="200"/>
      <c r="AE23" s="200"/>
      <c r="AF23" s="200"/>
      <c r="AG23" s="200"/>
      <c r="AH23" s="200"/>
      <c r="AI23" s="200"/>
    </row>
    <row r="24" spans="8:35">
      <c r="H24" s="325" t="s">
        <v>381</v>
      </c>
      <c r="I24" s="211"/>
      <c r="J24" s="299"/>
      <c r="K24" s="213"/>
      <c r="L24" s="213"/>
      <c r="M24" s="299"/>
      <c r="N24" s="299"/>
      <c r="P24" s="194" t="e">
        <f>VLOOKUP(I24,'15_リスト発行元マスタ'!$U$3:$AL$100,2,FALSE)</f>
        <v>#N/A</v>
      </c>
      <c r="Q24" s="206" t="s">
        <v>208</v>
      </c>
      <c r="R24" s="207" t="s">
        <v>380</v>
      </c>
      <c r="S24" s="207" t="s">
        <v>206</v>
      </c>
      <c r="T24" s="207" t="str">
        <f t="shared" si="1"/>
        <v>'' , to_timestamp('' , 'yyyy/mm/dd hh24:mi:ss'), ,'' , , to_timestamp('' , 'yyyy/MM/dd hh24:mi:ss')</v>
      </c>
      <c r="U24" s="208" t="s">
        <v>207</v>
      </c>
      <c r="W24" s="209" t="str">
        <f t="shared" si="3"/>
        <v/>
      </c>
      <c r="X24" s="209" t="str">
        <f t="shared" si="3"/>
        <v/>
      </c>
      <c r="Y24" s="209" t="str">
        <f t="shared" si="3"/>
        <v/>
      </c>
      <c r="Z24" s="209" t="str">
        <f t="shared" si="3"/>
        <v/>
      </c>
      <c r="AA24" s="209" t="str">
        <f t="shared" si="2"/>
        <v/>
      </c>
      <c r="AB24" s="209" t="str">
        <f t="shared" si="2"/>
        <v/>
      </c>
      <c r="AD24" s="200"/>
      <c r="AE24" s="200"/>
      <c r="AF24" s="200"/>
      <c r="AG24" s="200"/>
      <c r="AH24" s="200"/>
      <c r="AI24" s="200"/>
    </row>
    <row r="25" spans="8:35">
      <c r="H25" s="325" t="s">
        <v>381</v>
      </c>
      <c r="I25" s="211"/>
      <c r="J25" s="299"/>
      <c r="K25" s="213"/>
      <c r="L25" s="213"/>
      <c r="M25" s="299"/>
      <c r="N25" s="299"/>
      <c r="P25" s="194" t="e">
        <f>VLOOKUP(I25,'15_リスト発行元マスタ'!$U$3:$AL$100,2,FALSE)</f>
        <v>#N/A</v>
      </c>
      <c r="Q25" s="206" t="s">
        <v>208</v>
      </c>
      <c r="R25" s="207" t="s">
        <v>380</v>
      </c>
      <c r="S25" s="207" t="s">
        <v>206</v>
      </c>
      <c r="T25" s="207" t="str">
        <f t="shared" si="1"/>
        <v>'' , to_timestamp('' , 'yyyy/mm/dd hh24:mi:ss'), ,'' , , to_timestamp('' , 'yyyy/MM/dd hh24:mi:ss')</v>
      </c>
      <c r="U25" s="208" t="s">
        <v>207</v>
      </c>
      <c r="W25" s="209" t="str">
        <f t="shared" si="3"/>
        <v/>
      </c>
      <c r="X25" s="209" t="str">
        <f t="shared" si="3"/>
        <v/>
      </c>
      <c r="Y25" s="209" t="str">
        <f t="shared" si="3"/>
        <v/>
      </c>
      <c r="Z25" s="209" t="str">
        <f t="shared" si="3"/>
        <v/>
      </c>
      <c r="AA25" s="209" t="str">
        <f t="shared" si="2"/>
        <v/>
      </c>
      <c r="AB25" s="209" t="str">
        <f t="shared" si="2"/>
        <v/>
      </c>
      <c r="AD25" s="200"/>
      <c r="AE25" s="200"/>
      <c r="AF25" s="200"/>
      <c r="AG25" s="200"/>
      <c r="AH25" s="200"/>
      <c r="AI25" s="200"/>
    </row>
    <row r="26" spans="8:35">
      <c r="H26" s="325" t="s">
        <v>381</v>
      </c>
      <c r="I26" s="211"/>
      <c r="J26" s="299"/>
      <c r="K26" s="213"/>
      <c r="L26" s="213"/>
      <c r="M26" s="299"/>
      <c r="N26" s="299"/>
      <c r="P26" s="194" t="e">
        <f>VLOOKUP(I26,'15_リスト発行元マスタ'!$U$3:$AL$100,2,FALSE)</f>
        <v>#N/A</v>
      </c>
      <c r="Q26" s="206" t="s">
        <v>208</v>
      </c>
      <c r="R26" s="207" t="s">
        <v>380</v>
      </c>
      <c r="S26" s="207" t="s">
        <v>206</v>
      </c>
      <c r="T26" s="207" t="str">
        <f t="shared" si="1"/>
        <v>'' , to_timestamp('' , 'yyyy/mm/dd hh24:mi:ss'), ,'' , , to_timestamp('' , 'yyyy/MM/dd hh24:mi:ss')</v>
      </c>
      <c r="U26" s="208" t="s">
        <v>207</v>
      </c>
      <c r="W26" s="209" t="str">
        <f t="shared" si="3"/>
        <v/>
      </c>
      <c r="X26" s="209" t="str">
        <f t="shared" si="3"/>
        <v/>
      </c>
      <c r="Y26" s="209" t="str">
        <f t="shared" si="3"/>
        <v/>
      </c>
      <c r="Z26" s="209" t="str">
        <f t="shared" si="3"/>
        <v/>
      </c>
      <c r="AA26" s="209" t="str">
        <f t="shared" si="2"/>
        <v/>
      </c>
      <c r="AB26" s="209" t="str">
        <f t="shared" si="2"/>
        <v/>
      </c>
      <c r="AD26" s="200"/>
      <c r="AE26" s="200"/>
      <c r="AF26" s="200"/>
      <c r="AG26" s="200"/>
      <c r="AH26" s="200"/>
      <c r="AI26" s="200"/>
    </row>
    <row r="27" spans="8:35">
      <c r="H27" s="325" t="s">
        <v>381</v>
      </c>
      <c r="I27" s="211"/>
      <c r="J27" s="299"/>
      <c r="K27" s="213"/>
      <c r="L27" s="213"/>
      <c r="M27" s="299"/>
      <c r="N27" s="299"/>
      <c r="P27" s="194" t="e">
        <f>VLOOKUP(I27,'15_リスト発行元マスタ'!$U$3:$AL$100,2,FALSE)</f>
        <v>#N/A</v>
      </c>
      <c r="Q27" s="206" t="s">
        <v>208</v>
      </c>
      <c r="R27" s="207" t="s">
        <v>380</v>
      </c>
      <c r="S27" s="207" t="s">
        <v>206</v>
      </c>
      <c r="T27" s="207" t="str">
        <f t="shared" si="1"/>
        <v>'' , to_timestamp('' , 'yyyy/mm/dd hh24:mi:ss'), ,'' , , to_timestamp('' , 'yyyy/MM/dd hh24:mi:ss')</v>
      </c>
      <c r="U27" s="208" t="s">
        <v>207</v>
      </c>
      <c r="W27" s="209" t="str">
        <f t="shared" si="3"/>
        <v/>
      </c>
      <c r="X27" s="209" t="str">
        <f t="shared" si="3"/>
        <v/>
      </c>
      <c r="Y27" s="209" t="str">
        <f t="shared" si="3"/>
        <v/>
      </c>
      <c r="Z27" s="209" t="str">
        <f t="shared" si="3"/>
        <v/>
      </c>
      <c r="AA27" s="209" t="str">
        <f t="shared" si="2"/>
        <v/>
      </c>
      <c r="AB27" s="209" t="str">
        <f t="shared" si="2"/>
        <v/>
      </c>
      <c r="AD27" s="200"/>
      <c r="AE27" s="200"/>
      <c r="AF27" s="200"/>
      <c r="AG27" s="200"/>
      <c r="AH27" s="200"/>
      <c r="AI27" s="200"/>
    </row>
    <row r="28" spans="8:35">
      <c r="H28" s="325" t="s">
        <v>381</v>
      </c>
      <c r="I28" s="211"/>
      <c r="J28" s="299"/>
      <c r="K28" s="213"/>
      <c r="L28" s="213"/>
      <c r="M28" s="299"/>
      <c r="N28" s="299"/>
      <c r="P28" s="194" t="e">
        <f>VLOOKUP(I28,'15_リスト発行元マスタ'!$U$3:$AL$100,2,FALSE)</f>
        <v>#N/A</v>
      </c>
      <c r="Q28" s="206" t="s">
        <v>208</v>
      </c>
      <c r="R28" s="207" t="s">
        <v>380</v>
      </c>
      <c r="S28" s="207" t="s">
        <v>206</v>
      </c>
      <c r="T28" s="207" t="str">
        <f t="shared" si="1"/>
        <v>'' , to_timestamp('' , 'yyyy/mm/dd hh24:mi:ss'), ,'' , , to_timestamp('' , 'yyyy/MM/dd hh24:mi:ss')</v>
      </c>
      <c r="U28" s="208" t="s">
        <v>207</v>
      </c>
      <c r="W28" s="209" t="str">
        <f t="shared" si="3"/>
        <v/>
      </c>
      <c r="X28" s="209" t="str">
        <f t="shared" si="3"/>
        <v/>
      </c>
      <c r="Y28" s="209" t="str">
        <f t="shared" si="3"/>
        <v/>
      </c>
      <c r="Z28" s="209" t="str">
        <f t="shared" si="3"/>
        <v/>
      </c>
      <c r="AA28" s="209" t="str">
        <f t="shared" si="2"/>
        <v/>
      </c>
      <c r="AB28" s="209" t="str">
        <f t="shared" si="2"/>
        <v/>
      </c>
      <c r="AD28" s="200"/>
      <c r="AE28" s="200"/>
      <c r="AF28" s="200"/>
      <c r="AG28" s="200"/>
      <c r="AH28" s="200"/>
      <c r="AI28" s="200"/>
    </row>
    <row r="29" spans="8:35">
      <c r="H29" s="325" t="s">
        <v>381</v>
      </c>
      <c r="I29" s="211"/>
      <c r="J29" s="299"/>
      <c r="K29" s="213"/>
      <c r="L29" s="213"/>
      <c r="M29" s="299"/>
      <c r="N29" s="299"/>
      <c r="P29" s="194" t="e">
        <f>VLOOKUP(I29,'15_リスト発行元マスタ'!$U$3:$AL$100,2,FALSE)</f>
        <v>#N/A</v>
      </c>
      <c r="Q29" s="206" t="s">
        <v>208</v>
      </c>
      <c r="R29" s="207" t="s">
        <v>380</v>
      </c>
      <c r="S29" s="207" t="s">
        <v>206</v>
      </c>
      <c r="T29" s="207" t="str">
        <f t="shared" si="1"/>
        <v>'' , to_timestamp('' , 'yyyy/mm/dd hh24:mi:ss'), ,'' , , to_timestamp('' , 'yyyy/MM/dd hh24:mi:ss')</v>
      </c>
      <c r="U29" s="208" t="s">
        <v>207</v>
      </c>
      <c r="W29" s="209" t="str">
        <f t="shared" si="3"/>
        <v/>
      </c>
      <c r="X29" s="209" t="str">
        <f t="shared" si="3"/>
        <v/>
      </c>
      <c r="Y29" s="209" t="str">
        <f t="shared" si="3"/>
        <v/>
      </c>
      <c r="Z29" s="209" t="str">
        <f t="shared" si="3"/>
        <v/>
      </c>
      <c r="AA29" s="209" t="str">
        <f t="shared" si="2"/>
        <v/>
      </c>
      <c r="AB29" s="209" t="str">
        <f t="shared" si="2"/>
        <v/>
      </c>
      <c r="AD29" s="200"/>
      <c r="AE29" s="200"/>
      <c r="AF29" s="200"/>
      <c r="AG29" s="200"/>
      <c r="AH29" s="200"/>
      <c r="AI29" s="200"/>
    </row>
    <row r="30" spans="8:35">
      <c r="H30" s="325" t="s">
        <v>381</v>
      </c>
      <c r="I30" s="211"/>
      <c r="J30" s="299"/>
      <c r="K30" s="213"/>
      <c r="L30" s="213"/>
      <c r="M30" s="299"/>
      <c r="N30" s="299"/>
      <c r="P30" s="194" t="e">
        <f>VLOOKUP(I30,'15_リスト発行元マスタ'!$U$3:$AL$100,2,FALSE)</f>
        <v>#N/A</v>
      </c>
      <c r="Q30" s="206" t="s">
        <v>208</v>
      </c>
      <c r="R30" s="207" t="s">
        <v>380</v>
      </c>
      <c r="S30" s="207" t="s">
        <v>206</v>
      </c>
      <c r="T30" s="207" t="str">
        <f t="shared" si="1"/>
        <v>'' , to_timestamp('' , 'yyyy/mm/dd hh24:mi:ss'), ,'' , , to_timestamp('' , 'yyyy/MM/dd hh24:mi:ss')</v>
      </c>
      <c r="U30" s="208" t="s">
        <v>207</v>
      </c>
      <c r="W30" s="209" t="str">
        <f t="shared" si="3"/>
        <v/>
      </c>
      <c r="X30" s="209" t="str">
        <f t="shared" si="3"/>
        <v/>
      </c>
      <c r="Y30" s="209" t="str">
        <f t="shared" si="3"/>
        <v/>
      </c>
      <c r="Z30" s="209" t="str">
        <f t="shared" si="3"/>
        <v/>
      </c>
      <c r="AA30" s="209" t="str">
        <f t="shared" si="2"/>
        <v/>
      </c>
      <c r="AB30" s="209" t="str">
        <f t="shared" si="2"/>
        <v/>
      </c>
      <c r="AD30" s="200"/>
      <c r="AE30" s="200"/>
      <c r="AF30" s="200"/>
      <c r="AG30" s="200"/>
      <c r="AH30" s="200"/>
      <c r="AI30" s="200"/>
    </row>
  </sheetData>
  <autoFilter ref="A2:AI2" xr:uid="{00000000-0001-0000-1600-000000000000}"/>
  <mergeCells count="3">
    <mergeCell ref="A1:F1"/>
    <mergeCell ref="I1:N1"/>
    <mergeCell ref="Q1:U1"/>
  </mergeCells>
  <phoneticPr fontId="3"/>
  <conditionalFormatting sqref="A1">
    <cfRule type="cellIs" dxfId="56" priority="1" stopIfTrue="1" operator="equal">
      <formula>"-設定しない-"</formula>
    </cfRule>
    <cfRule type="cellIs" dxfId="55" priority="2" stopIfTrue="1" operator="equal">
      <formula>"-ユーザ毎に設定が有効になる項目の為省略-"</formula>
    </cfRule>
    <cfRule type="cellIs" dxfId="54" priority="3" stopIfTrue="1" operator="equal">
      <formula>"□"</formula>
    </cfRule>
  </conditionalFormatting>
  <hyperlinks>
    <hyperlink ref="H1" location="テーブル一覧!A1" display="一覧へ" xr:uid="{9CC266B5-7803-473E-8303-4854129B2BFB}"/>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1" max="1048575" man="1"/>
  </col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Z20"/>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7.85546875" style="2" bestFit="1" customWidth="1"/>
    <col min="2" max="2" width="21.42578125" style="2" bestFit="1" customWidth="1"/>
    <col min="3" max="3" width="11.85546875" style="2" bestFit="1" customWidth="1"/>
    <col min="4" max="4" width="12.5703125" style="2" bestFit="1" customWidth="1"/>
    <col min="5" max="6" width="9.42578125" style="2" bestFit="1" customWidth="1"/>
    <col min="7" max="7" width="17.85546875" style="2" bestFit="1" customWidth="1"/>
    <col min="8" max="8" width="24.85546875" style="2" bestFit="1" customWidth="1"/>
    <col min="9" max="9" width="11.85546875" style="2" bestFit="1" customWidth="1"/>
    <col min="10" max="10" width="12.5703125" style="2" bestFit="1" customWidth="1"/>
    <col min="11" max="11" width="9.140625" style="2"/>
    <col min="12" max="12" width="12.5703125" style="2" bestFit="1" customWidth="1"/>
    <col min="13" max="13" width="24.42578125" style="2" bestFit="1" customWidth="1"/>
    <col min="14" max="14" width="8.85546875" style="2" bestFit="1" customWidth="1"/>
    <col min="15" max="15" width="37.5703125" style="2" customWidth="1"/>
    <col min="16" max="16" width="5.42578125" style="2" bestFit="1" customWidth="1"/>
    <col min="17" max="17" width="9.140625" style="2"/>
    <col min="18" max="18" width="17.5703125" style="2" customWidth="1"/>
    <col min="19" max="19" width="17" style="2" bestFit="1" customWidth="1"/>
    <col min="20" max="20" width="11.5703125" style="2" bestFit="1" customWidth="1"/>
    <col min="21" max="21" width="8.5703125" style="2" bestFit="1" customWidth="1"/>
    <col min="22" max="23" width="9.140625" style="2"/>
    <col min="24" max="24" width="21.42578125" style="2" customWidth="1"/>
    <col min="25" max="25" width="23.1406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383</v>
      </c>
      <c r="B2" s="37" t="s">
        <v>440</v>
      </c>
      <c r="C2" s="37" t="s">
        <v>441</v>
      </c>
      <c r="D2" s="37" t="s">
        <v>442</v>
      </c>
      <c r="E2" s="129" t="s">
        <v>1131</v>
      </c>
      <c r="F2" s="29" t="s">
        <v>813</v>
      </c>
      <c r="G2" s="37" t="s">
        <v>784</v>
      </c>
      <c r="H2" s="37" t="s">
        <v>440</v>
      </c>
      <c r="I2" s="37" t="s">
        <v>441</v>
      </c>
      <c r="J2" s="37" t="s">
        <v>442</v>
      </c>
      <c r="L2" s="143" t="s">
        <v>814</v>
      </c>
      <c r="M2" s="143" t="s">
        <v>814</v>
      </c>
      <c r="N2" s="143" t="s">
        <v>814</v>
      </c>
      <c r="O2" s="143" t="s">
        <v>815</v>
      </c>
      <c r="P2" s="143" t="s">
        <v>814</v>
      </c>
      <c r="R2" s="3" t="s">
        <v>391</v>
      </c>
      <c r="S2" s="3" t="s">
        <v>384</v>
      </c>
      <c r="T2" s="3" t="s">
        <v>385</v>
      </c>
      <c r="U2" s="3" t="s">
        <v>386</v>
      </c>
      <c r="W2" s="49"/>
      <c r="X2" s="4"/>
      <c r="Y2" s="4"/>
      <c r="Z2" s="49"/>
    </row>
    <row r="3" spans="1:26">
      <c r="A3" s="36">
        <v>0</v>
      </c>
      <c r="B3" s="48"/>
      <c r="C3" s="47" t="s">
        <v>403</v>
      </c>
      <c r="D3" s="50">
        <v>1</v>
      </c>
      <c r="E3" s="145" t="s">
        <v>1068</v>
      </c>
      <c r="F3" s="145" t="s">
        <v>43</v>
      </c>
      <c r="G3" s="36">
        <v>0</v>
      </c>
      <c r="H3" s="48"/>
      <c r="I3" s="47" t="s">
        <v>403</v>
      </c>
      <c r="J3" s="50">
        <v>1</v>
      </c>
      <c r="L3" s="32" t="s">
        <v>208</v>
      </c>
      <c r="M3" s="33" t="s">
        <v>860</v>
      </c>
      <c r="N3" s="33" t="s">
        <v>206</v>
      </c>
      <c r="O3" s="33" t="str">
        <f>G3&amp;" , "&amp;"'"&amp;H3&amp;"'"&amp;" , "&amp;"'"&amp;I3&amp;"'"&amp;" , "&amp;J3</f>
        <v>0 , '' , 'Y' , 1</v>
      </c>
      <c r="P3" s="34" t="s">
        <v>207</v>
      </c>
      <c r="R3" s="1" t="b">
        <f>IF(G3="","",EXACT(G3,W3))</f>
        <v>0</v>
      </c>
      <c r="S3" s="1" t="str">
        <f>IF(H3="","",EXACT(H3,X3))</f>
        <v/>
      </c>
      <c r="T3" s="1" t="b">
        <f>IF(I3="","",EXACT(I3,Y3))</f>
        <v>0</v>
      </c>
      <c r="U3" s="1" t="b">
        <f>IF(J3="","",EXACT(J3,Z3))</f>
        <v>0</v>
      </c>
      <c r="W3" s="4"/>
      <c r="X3" s="4"/>
      <c r="Y3" s="4"/>
      <c r="Z3" s="4"/>
    </row>
    <row r="4" spans="1:26">
      <c r="F4" s="145" t="s">
        <v>43</v>
      </c>
      <c r="G4" s="36"/>
      <c r="H4" s="48"/>
      <c r="I4" s="47"/>
      <c r="J4" s="50"/>
      <c r="L4" s="32" t="s">
        <v>208</v>
      </c>
      <c r="M4" s="33" t="s">
        <v>860</v>
      </c>
      <c r="N4" s="33" t="s">
        <v>206</v>
      </c>
      <c r="O4" s="33" t="str">
        <f t="shared" ref="O4:O20" si="0">G4&amp;" , "&amp;"'"&amp;H4&amp;"'"&amp;" , "&amp;"'"&amp;I4&amp;"'"&amp;" , "&amp;J4</f>
        <v xml:space="preserve"> , '' , '' , </v>
      </c>
      <c r="P4" s="34" t="s">
        <v>207</v>
      </c>
      <c r="R4" s="1" t="str">
        <f t="shared" ref="R4:R20" si="1">IF(G4="","",EXACT(G4,W4))</f>
        <v/>
      </c>
      <c r="S4" s="1" t="str">
        <f t="shared" ref="S4:S20" si="2">IF(H4="","",EXACT(H4,X4))</f>
        <v/>
      </c>
      <c r="T4" s="1" t="str">
        <f t="shared" ref="T4:T20" si="3">IF(I4="","",EXACT(I4,Y4))</f>
        <v/>
      </c>
      <c r="U4" s="1" t="str">
        <f t="shared" ref="U4:U20" si="4">IF(J4="","",EXACT(J4,Z4))</f>
        <v/>
      </c>
      <c r="W4" s="4"/>
      <c r="X4" s="4"/>
      <c r="Y4" s="4"/>
      <c r="Z4" s="4"/>
    </row>
    <row r="5" spans="1:26">
      <c r="F5" s="145" t="s">
        <v>43</v>
      </c>
      <c r="G5" s="36"/>
      <c r="H5" s="48"/>
      <c r="I5" s="47"/>
      <c r="J5" s="50"/>
      <c r="L5" s="32" t="s">
        <v>208</v>
      </c>
      <c r="M5" s="33" t="s">
        <v>860</v>
      </c>
      <c r="N5" s="33" t="s">
        <v>206</v>
      </c>
      <c r="O5" s="33" t="str">
        <f t="shared" si="0"/>
        <v xml:space="preserve"> , '' , '' , </v>
      </c>
      <c r="P5" s="34" t="s">
        <v>207</v>
      </c>
      <c r="R5" s="1" t="str">
        <f t="shared" si="1"/>
        <v/>
      </c>
      <c r="S5" s="1" t="str">
        <f t="shared" si="2"/>
        <v/>
      </c>
      <c r="T5" s="1" t="str">
        <f t="shared" si="3"/>
        <v/>
      </c>
      <c r="U5" s="1" t="str">
        <f t="shared" si="4"/>
        <v/>
      </c>
      <c r="W5" s="4"/>
      <c r="X5" s="4"/>
      <c r="Y5" s="4"/>
      <c r="Z5" s="4"/>
    </row>
    <row r="6" spans="1:26">
      <c r="F6" s="145" t="s">
        <v>43</v>
      </c>
      <c r="G6" s="36"/>
      <c r="H6" s="48"/>
      <c r="I6" s="47"/>
      <c r="J6" s="50"/>
      <c r="L6" s="32" t="s">
        <v>208</v>
      </c>
      <c r="M6" s="33" t="s">
        <v>860</v>
      </c>
      <c r="N6" s="33" t="s">
        <v>206</v>
      </c>
      <c r="O6" s="33" t="str">
        <f t="shared" si="0"/>
        <v xml:space="preserve"> , '' , '' , </v>
      </c>
      <c r="P6" s="34" t="s">
        <v>207</v>
      </c>
      <c r="R6" s="1" t="str">
        <f t="shared" si="1"/>
        <v/>
      </c>
      <c r="S6" s="1" t="str">
        <f t="shared" si="2"/>
        <v/>
      </c>
      <c r="T6" s="1" t="str">
        <f t="shared" si="3"/>
        <v/>
      </c>
      <c r="U6" s="1" t="str">
        <f t="shared" si="4"/>
        <v/>
      </c>
      <c r="W6" s="4"/>
      <c r="X6" s="4"/>
      <c r="Y6" s="4"/>
      <c r="Z6" s="4"/>
    </row>
    <row r="7" spans="1:26">
      <c r="F7" s="145" t="s">
        <v>43</v>
      </c>
      <c r="G7" s="36"/>
      <c r="H7" s="48"/>
      <c r="I7" s="47"/>
      <c r="J7" s="50"/>
      <c r="L7" s="32" t="s">
        <v>208</v>
      </c>
      <c r="M7" s="33" t="s">
        <v>860</v>
      </c>
      <c r="N7" s="33" t="s">
        <v>206</v>
      </c>
      <c r="O7" s="33" t="str">
        <f t="shared" si="0"/>
        <v xml:space="preserve"> , '' , '' , </v>
      </c>
      <c r="P7" s="34" t="s">
        <v>207</v>
      </c>
      <c r="R7" s="1" t="str">
        <f t="shared" si="1"/>
        <v/>
      </c>
      <c r="S7" s="1" t="str">
        <f t="shared" si="2"/>
        <v/>
      </c>
      <c r="T7" s="1" t="str">
        <f t="shared" si="3"/>
        <v/>
      </c>
      <c r="U7" s="1" t="str">
        <f t="shared" si="4"/>
        <v/>
      </c>
      <c r="W7" s="4"/>
      <c r="X7" s="4"/>
      <c r="Y7" s="4"/>
      <c r="Z7" s="4"/>
    </row>
    <row r="8" spans="1:26">
      <c r="F8" s="145" t="s">
        <v>43</v>
      </c>
      <c r="G8" s="36"/>
      <c r="H8" s="48"/>
      <c r="I8" s="47"/>
      <c r="J8" s="50"/>
      <c r="L8" s="32" t="s">
        <v>208</v>
      </c>
      <c r="M8" s="33" t="s">
        <v>860</v>
      </c>
      <c r="N8" s="33" t="s">
        <v>206</v>
      </c>
      <c r="O8" s="33" t="str">
        <f t="shared" si="0"/>
        <v xml:space="preserve"> , '' , '' , </v>
      </c>
      <c r="P8" s="34" t="s">
        <v>207</v>
      </c>
      <c r="R8" s="1" t="str">
        <f t="shared" si="1"/>
        <v/>
      </c>
      <c r="S8" s="1" t="str">
        <f t="shared" si="2"/>
        <v/>
      </c>
      <c r="T8" s="1" t="str">
        <f t="shared" si="3"/>
        <v/>
      </c>
      <c r="U8" s="1" t="str">
        <f t="shared" si="4"/>
        <v/>
      </c>
      <c r="W8" s="4"/>
      <c r="X8" s="4"/>
      <c r="Y8" s="4"/>
      <c r="Z8" s="4"/>
    </row>
    <row r="9" spans="1:26">
      <c r="F9" s="145" t="s">
        <v>43</v>
      </c>
      <c r="G9" s="36"/>
      <c r="H9" s="48"/>
      <c r="I9" s="47"/>
      <c r="J9" s="50"/>
      <c r="L9" s="32" t="s">
        <v>208</v>
      </c>
      <c r="M9" s="33" t="s">
        <v>860</v>
      </c>
      <c r="N9" s="33" t="s">
        <v>206</v>
      </c>
      <c r="O9" s="33" t="str">
        <f t="shared" si="0"/>
        <v xml:space="preserve"> , '' , '' , </v>
      </c>
      <c r="P9" s="34" t="s">
        <v>207</v>
      </c>
      <c r="R9" s="1" t="str">
        <f t="shared" si="1"/>
        <v/>
      </c>
      <c r="S9" s="1" t="str">
        <f t="shared" si="2"/>
        <v/>
      </c>
      <c r="T9" s="1" t="str">
        <f t="shared" si="3"/>
        <v/>
      </c>
      <c r="U9" s="1" t="str">
        <f t="shared" si="4"/>
        <v/>
      </c>
      <c r="W9" s="4"/>
      <c r="X9" s="4"/>
      <c r="Y9" s="4"/>
      <c r="Z9" s="4"/>
    </row>
    <row r="10" spans="1:26">
      <c r="F10" s="145" t="s">
        <v>43</v>
      </c>
      <c r="G10" s="36"/>
      <c r="H10" s="48"/>
      <c r="I10" s="47"/>
      <c r="J10" s="50"/>
      <c r="L10" s="32" t="s">
        <v>208</v>
      </c>
      <c r="M10" s="33" t="s">
        <v>860</v>
      </c>
      <c r="N10" s="33" t="s">
        <v>206</v>
      </c>
      <c r="O10" s="33" t="str">
        <f t="shared" si="0"/>
        <v xml:space="preserve"> , '' , '' , </v>
      </c>
      <c r="P10" s="34" t="s">
        <v>207</v>
      </c>
      <c r="R10" s="1" t="str">
        <f t="shared" si="1"/>
        <v/>
      </c>
      <c r="S10" s="1" t="str">
        <f t="shared" si="2"/>
        <v/>
      </c>
      <c r="T10" s="1" t="str">
        <f t="shared" si="3"/>
        <v/>
      </c>
      <c r="U10" s="1" t="str">
        <f t="shared" si="4"/>
        <v/>
      </c>
      <c r="W10" s="4"/>
      <c r="X10" s="4"/>
      <c r="Y10" s="4"/>
      <c r="Z10" s="4"/>
    </row>
    <row r="11" spans="1:26">
      <c r="F11" s="145" t="s">
        <v>43</v>
      </c>
      <c r="G11" s="36"/>
      <c r="H11" s="48"/>
      <c r="I11" s="47"/>
      <c r="J11" s="50"/>
      <c r="L11" s="32" t="s">
        <v>208</v>
      </c>
      <c r="M11" s="33" t="s">
        <v>860</v>
      </c>
      <c r="N11" s="33" t="s">
        <v>206</v>
      </c>
      <c r="O11" s="33" t="str">
        <f t="shared" si="0"/>
        <v xml:space="preserve"> , '' , '' , </v>
      </c>
      <c r="P11" s="34" t="s">
        <v>207</v>
      </c>
      <c r="R11" s="1" t="str">
        <f t="shared" si="1"/>
        <v/>
      </c>
      <c r="S11" s="1" t="str">
        <f t="shared" si="2"/>
        <v/>
      </c>
      <c r="T11" s="1" t="str">
        <f t="shared" si="3"/>
        <v/>
      </c>
      <c r="U11" s="1" t="str">
        <f t="shared" si="4"/>
        <v/>
      </c>
      <c r="W11" s="4"/>
      <c r="X11" s="4"/>
      <c r="Y11" s="4"/>
      <c r="Z11" s="4"/>
    </row>
    <row r="12" spans="1:26">
      <c r="F12" s="145" t="s">
        <v>43</v>
      </c>
      <c r="G12" s="36"/>
      <c r="H12" s="48"/>
      <c r="I12" s="47"/>
      <c r="J12" s="50"/>
      <c r="L12" s="32" t="s">
        <v>208</v>
      </c>
      <c r="M12" s="33" t="s">
        <v>860</v>
      </c>
      <c r="N12" s="33" t="s">
        <v>206</v>
      </c>
      <c r="O12" s="33" t="str">
        <f t="shared" si="0"/>
        <v xml:space="preserve"> , '' , '' , </v>
      </c>
      <c r="P12" s="34" t="s">
        <v>207</v>
      </c>
      <c r="R12" s="1" t="str">
        <f t="shared" si="1"/>
        <v/>
      </c>
      <c r="S12" s="1" t="str">
        <f t="shared" si="2"/>
        <v/>
      </c>
      <c r="T12" s="1" t="str">
        <f t="shared" si="3"/>
        <v/>
      </c>
      <c r="U12" s="1" t="str">
        <f t="shared" si="4"/>
        <v/>
      </c>
      <c r="W12" s="4"/>
      <c r="X12" s="4"/>
      <c r="Y12" s="4"/>
      <c r="Z12" s="4"/>
    </row>
    <row r="13" spans="1:26">
      <c r="F13" s="145" t="s">
        <v>43</v>
      </c>
      <c r="G13" s="36"/>
      <c r="H13" s="48"/>
      <c r="I13" s="47"/>
      <c r="J13" s="50"/>
      <c r="L13" s="32" t="s">
        <v>208</v>
      </c>
      <c r="M13" s="33" t="s">
        <v>860</v>
      </c>
      <c r="N13" s="33" t="s">
        <v>206</v>
      </c>
      <c r="O13" s="33" t="str">
        <f t="shared" si="0"/>
        <v xml:space="preserve"> , '' , '' , </v>
      </c>
      <c r="P13" s="34" t="s">
        <v>207</v>
      </c>
      <c r="R13" s="1" t="str">
        <f t="shared" si="1"/>
        <v/>
      </c>
      <c r="S13" s="1" t="str">
        <f t="shared" si="2"/>
        <v/>
      </c>
      <c r="T13" s="1" t="str">
        <f t="shared" si="3"/>
        <v/>
      </c>
      <c r="U13" s="1" t="str">
        <f t="shared" si="4"/>
        <v/>
      </c>
      <c r="W13" s="4"/>
      <c r="X13" s="4"/>
      <c r="Y13" s="4"/>
      <c r="Z13" s="4"/>
    </row>
    <row r="14" spans="1:26">
      <c r="F14" s="145" t="s">
        <v>43</v>
      </c>
      <c r="G14" s="36"/>
      <c r="H14" s="48"/>
      <c r="I14" s="47"/>
      <c r="J14" s="50"/>
      <c r="L14" s="32" t="s">
        <v>208</v>
      </c>
      <c r="M14" s="33" t="s">
        <v>860</v>
      </c>
      <c r="N14" s="33" t="s">
        <v>206</v>
      </c>
      <c r="O14" s="33" t="str">
        <f t="shared" si="0"/>
        <v xml:space="preserve"> , '' , '' , </v>
      </c>
      <c r="P14" s="34" t="s">
        <v>207</v>
      </c>
      <c r="R14" s="1" t="str">
        <f t="shared" si="1"/>
        <v/>
      </c>
      <c r="S14" s="1" t="str">
        <f t="shared" si="2"/>
        <v/>
      </c>
      <c r="T14" s="1" t="str">
        <f t="shared" si="3"/>
        <v/>
      </c>
      <c r="U14" s="1" t="str">
        <f t="shared" si="4"/>
        <v/>
      </c>
      <c r="W14" s="4"/>
      <c r="X14" s="4"/>
      <c r="Y14" s="4"/>
      <c r="Z14" s="4"/>
    </row>
    <row r="15" spans="1:26">
      <c r="F15" s="145" t="s">
        <v>43</v>
      </c>
      <c r="G15" s="36"/>
      <c r="H15" s="48"/>
      <c r="I15" s="47"/>
      <c r="J15" s="50"/>
      <c r="L15" s="32" t="s">
        <v>208</v>
      </c>
      <c r="M15" s="33" t="s">
        <v>860</v>
      </c>
      <c r="N15" s="33" t="s">
        <v>206</v>
      </c>
      <c r="O15" s="33" t="str">
        <f t="shared" si="0"/>
        <v xml:space="preserve"> , '' , '' , </v>
      </c>
      <c r="P15" s="34" t="s">
        <v>207</v>
      </c>
      <c r="R15" s="1" t="str">
        <f t="shared" si="1"/>
        <v/>
      </c>
      <c r="S15" s="1" t="str">
        <f t="shared" si="2"/>
        <v/>
      </c>
      <c r="T15" s="1" t="str">
        <f t="shared" si="3"/>
        <v/>
      </c>
      <c r="U15" s="1" t="str">
        <f t="shared" si="4"/>
        <v/>
      </c>
      <c r="W15" s="4"/>
      <c r="X15" s="4"/>
      <c r="Y15" s="4"/>
      <c r="Z15" s="4"/>
    </row>
    <row r="16" spans="1:26">
      <c r="F16" s="145" t="s">
        <v>43</v>
      </c>
      <c r="G16" s="36"/>
      <c r="H16" s="48"/>
      <c r="I16" s="47"/>
      <c r="J16" s="50"/>
      <c r="L16" s="32" t="s">
        <v>208</v>
      </c>
      <c r="M16" s="33" t="s">
        <v>860</v>
      </c>
      <c r="N16" s="33" t="s">
        <v>206</v>
      </c>
      <c r="O16" s="33" t="str">
        <f t="shared" si="0"/>
        <v xml:space="preserve"> , '' , '' , </v>
      </c>
      <c r="P16" s="34" t="s">
        <v>207</v>
      </c>
      <c r="R16" s="1" t="str">
        <f t="shared" si="1"/>
        <v/>
      </c>
      <c r="S16" s="1" t="str">
        <f t="shared" si="2"/>
        <v/>
      </c>
      <c r="T16" s="1" t="str">
        <f t="shared" si="3"/>
        <v/>
      </c>
      <c r="U16" s="1" t="str">
        <f t="shared" si="4"/>
        <v/>
      </c>
      <c r="W16" s="4"/>
      <c r="X16" s="4"/>
      <c r="Y16" s="4"/>
      <c r="Z16" s="4"/>
    </row>
    <row r="17" spans="6:26">
      <c r="F17" s="145" t="s">
        <v>43</v>
      </c>
      <c r="G17" s="36"/>
      <c r="H17" s="48"/>
      <c r="I17" s="47"/>
      <c r="J17" s="50"/>
      <c r="L17" s="32" t="s">
        <v>208</v>
      </c>
      <c r="M17" s="33" t="s">
        <v>860</v>
      </c>
      <c r="N17" s="33" t="s">
        <v>206</v>
      </c>
      <c r="O17" s="33" t="str">
        <f t="shared" si="0"/>
        <v xml:space="preserve"> , '' , '' , </v>
      </c>
      <c r="P17" s="34" t="s">
        <v>207</v>
      </c>
      <c r="R17" s="1" t="str">
        <f t="shared" si="1"/>
        <v/>
      </c>
      <c r="S17" s="1" t="str">
        <f t="shared" si="2"/>
        <v/>
      </c>
      <c r="T17" s="1" t="str">
        <f t="shared" si="3"/>
        <v/>
      </c>
      <c r="U17" s="1" t="str">
        <f t="shared" si="4"/>
        <v/>
      </c>
      <c r="W17" s="4"/>
      <c r="X17" s="4"/>
      <c r="Y17" s="4"/>
      <c r="Z17" s="4"/>
    </row>
    <row r="18" spans="6:26">
      <c r="F18" s="145" t="s">
        <v>43</v>
      </c>
      <c r="G18" s="36"/>
      <c r="H18" s="48"/>
      <c r="I18" s="47"/>
      <c r="J18" s="50"/>
      <c r="L18" s="32" t="s">
        <v>208</v>
      </c>
      <c r="M18" s="33" t="s">
        <v>860</v>
      </c>
      <c r="N18" s="33" t="s">
        <v>206</v>
      </c>
      <c r="O18" s="33" t="str">
        <f t="shared" si="0"/>
        <v xml:space="preserve"> , '' , '' , </v>
      </c>
      <c r="P18" s="34" t="s">
        <v>207</v>
      </c>
      <c r="R18" s="1" t="str">
        <f t="shared" si="1"/>
        <v/>
      </c>
      <c r="S18" s="1" t="str">
        <f t="shared" si="2"/>
        <v/>
      </c>
      <c r="T18" s="1" t="str">
        <f t="shared" si="3"/>
        <v/>
      </c>
      <c r="U18" s="1" t="str">
        <f t="shared" si="4"/>
        <v/>
      </c>
      <c r="W18" s="4"/>
      <c r="X18" s="4"/>
      <c r="Y18" s="4"/>
      <c r="Z18" s="4"/>
    </row>
    <row r="19" spans="6:26">
      <c r="F19" s="145" t="s">
        <v>43</v>
      </c>
      <c r="G19" s="36"/>
      <c r="H19" s="48"/>
      <c r="I19" s="47"/>
      <c r="J19" s="50"/>
      <c r="L19" s="32" t="s">
        <v>208</v>
      </c>
      <c r="M19" s="33" t="s">
        <v>860</v>
      </c>
      <c r="N19" s="33" t="s">
        <v>206</v>
      </c>
      <c r="O19" s="33" t="str">
        <f t="shared" si="0"/>
        <v xml:space="preserve"> , '' , '' , </v>
      </c>
      <c r="P19" s="34" t="s">
        <v>207</v>
      </c>
      <c r="R19" s="1" t="str">
        <f t="shared" si="1"/>
        <v/>
      </c>
      <c r="S19" s="1" t="str">
        <f t="shared" si="2"/>
        <v/>
      </c>
      <c r="T19" s="1" t="str">
        <f t="shared" si="3"/>
        <v/>
      </c>
      <c r="U19" s="1" t="str">
        <f t="shared" si="4"/>
        <v/>
      </c>
      <c r="W19" s="4"/>
      <c r="X19" s="4"/>
      <c r="Y19" s="4"/>
      <c r="Z19" s="4"/>
    </row>
    <row r="20" spans="6:26">
      <c r="F20" s="145" t="s">
        <v>43</v>
      </c>
      <c r="G20" s="36"/>
      <c r="H20" s="48"/>
      <c r="I20" s="47"/>
      <c r="J20" s="50"/>
      <c r="L20" s="32" t="s">
        <v>208</v>
      </c>
      <c r="M20" s="33" t="s">
        <v>860</v>
      </c>
      <c r="N20" s="33" t="s">
        <v>206</v>
      </c>
      <c r="O20" s="33" t="str">
        <f t="shared" si="0"/>
        <v xml:space="preserve"> , '' , '' , </v>
      </c>
      <c r="P20" s="34" t="s">
        <v>207</v>
      </c>
      <c r="R20" s="1" t="str">
        <f t="shared" si="1"/>
        <v/>
      </c>
      <c r="S20" s="1" t="str">
        <f t="shared" si="2"/>
        <v/>
      </c>
      <c r="T20" s="1" t="str">
        <f t="shared" si="3"/>
        <v/>
      </c>
      <c r="U20" s="1" t="str">
        <f t="shared" si="4"/>
        <v/>
      </c>
      <c r="W20" s="4"/>
      <c r="X20" s="4"/>
      <c r="Y20" s="4"/>
      <c r="Z20" s="4"/>
    </row>
  </sheetData>
  <autoFilter ref="A2:Z2" xr:uid="{00000000-0001-0000-1700-000000000000}"/>
  <mergeCells count="3">
    <mergeCell ref="G1:J1"/>
    <mergeCell ref="A1:D1"/>
    <mergeCell ref="L1:P1"/>
  </mergeCells>
  <phoneticPr fontId="3"/>
  <conditionalFormatting sqref="A1">
    <cfRule type="cellIs" dxfId="53" priority="1" stopIfTrue="1" operator="equal">
      <formula>"-設定しない-"</formula>
    </cfRule>
    <cfRule type="cellIs" dxfId="52" priority="2" stopIfTrue="1" operator="equal">
      <formula>"-ユーザ毎に設定が有効になる項目の為省略-"</formula>
    </cfRule>
    <cfRule type="cellIs" dxfId="51" priority="3" stopIfTrue="1" operator="equal">
      <formula>"□"</formula>
    </cfRule>
  </conditionalFormatting>
  <hyperlinks>
    <hyperlink ref="F1" location="テーブル一覧!A1" display="一覧へ" xr:uid="{B2F2255C-A353-4D1D-8A36-5C5A3D565382}"/>
  </hyperlinks>
  <pageMargins left="0.75" right="0.75" top="1" bottom="1" header="0.5" footer="0.5"/>
  <pageSetup paperSize="8" scale="6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99CCFF"/>
  </sheetPr>
  <dimension ref="A1:AH20"/>
  <sheetViews>
    <sheetView view="pageBreakPreview" topLeftCell="O1" zoomScaleNormal="85" zoomScaleSheetLayoutView="100" workbookViewId="0">
      <pane ySplit="2" topLeftCell="A3" activePane="bottomLeft" state="frozen"/>
      <selection sqref="A1:E1"/>
      <selection pane="bottomLeft" activeCell="T18" sqref="P18:T18"/>
    </sheetView>
  </sheetViews>
  <sheetFormatPr defaultColWidth="9.140625" defaultRowHeight="12"/>
  <cols>
    <col min="1" max="1" width="8.5703125" style="194" customWidth="1"/>
    <col min="2" max="2" width="58.5703125" style="194" customWidth="1"/>
    <col min="3" max="3" width="56.5703125" style="194" customWidth="1"/>
    <col min="4" max="4" width="8.5703125" style="194" bestFit="1" customWidth="1"/>
    <col min="5" max="5" width="8.5703125" style="194" customWidth="1"/>
    <col min="6" max="6" width="60.42578125" style="194" bestFit="1" customWidth="1"/>
    <col min="7" max="7" width="14.28515625" style="194" bestFit="1" customWidth="1"/>
    <col min="8" max="8" width="9.42578125" style="194" bestFit="1" customWidth="1"/>
    <col min="9" max="9" width="8.5703125" style="194" customWidth="1"/>
    <col min="10" max="10" width="55.5703125" style="194" bestFit="1" customWidth="1"/>
    <col min="11" max="11" width="57" style="194" bestFit="1" customWidth="1"/>
    <col min="12" max="12" width="8.5703125" style="194" bestFit="1" customWidth="1"/>
    <col min="13" max="13" width="8.5703125" style="194" customWidth="1"/>
    <col min="14" max="14" width="56.140625" style="194" bestFit="1" customWidth="1"/>
    <col min="15" max="15" width="9.140625" style="194"/>
    <col min="16" max="16" width="16" style="194" bestFit="1" customWidth="1"/>
    <col min="17" max="17" width="27.42578125" style="194" bestFit="1" customWidth="1"/>
    <col min="18" max="18" width="9.140625" style="194"/>
    <col min="19" max="19" width="168" style="194" customWidth="1"/>
    <col min="20" max="20" width="8.42578125" style="194" bestFit="1" customWidth="1"/>
    <col min="21" max="21" width="9.140625" style="194"/>
    <col min="22" max="22" width="17.5703125" style="194" customWidth="1"/>
    <col min="23" max="23" width="17" style="194" bestFit="1" customWidth="1"/>
    <col min="24" max="24" width="11.5703125" style="194" bestFit="1" customWidth="1"/>
    <col min="25" max="25" width="8.5703125" style="194" bestFit="1" customWidth="1"/>
    <col min="26" max="26" width="15.5703125" style="194" bestFit="1" customWidth="1"/>
    <col min="27" max="27" width="18.140625" style="194" customWidth="1"/>
    <col min="28" max="29" width="9.140625" style="194"/>
    <col min="30" max="30" width="21.42578125" style="194" customWidth="1"/>
    <col min="31" max="31" width="23.140625" style="194" customWidth="1"/>
    <col min="32" max="32" width="9.140625" style="194"/>
    <col min="33" max="33" width="15.5703125" style="194" bestFit="1" customWidth="1"/>
    <col min="34" max="34" width="23.5703125" style="194" customWidth="1"/>
    <col min="35" max="16384" width="9.140625" style="194"/>
  </cols>
  <sheetData>
    <row r="1" spans="1:34" ht="13.5">
      <c r="A1" s="368" t="s">
        <v>0</v>
      </c>
      <c r="B1" s="369"/>
      <c r="C1" s="369"/>
      <c r="D1" s="369"/>
      <c r="E1" s="369"/>
      <c r="F1" s="370"/>
      <c r="G1" s="246"/>
      <c r="H1" s="193" t="s">
        <v>1138</v>
      </c>
      <c r="I1" s="379" t="str">
        <f>'[1]1_プロファイルマスタ'!$H$1</f>
        <v>横浜銀行様用出荷設定</v>
      </c>
      <c r="J1" s="379"/>
      <c r="K1" s="379"/>
      <c r="L1" s="379"/>
      <c r="M1" s="144"/>
      <c r="N1" s="144"/>
      <c r="P1" s="364" t="s">
        <v>205</v>
      </c>
      <c r="Q1" s="364"/>
      <c r="R1" s="364"/>
      <c r="S1" s="364"/>
      <c r="T1" s="364"/>
      <c r="AC1" s="197"/>
    </row>
    <row r="2" spans="1:34" s="311" customFormat="1" ht="24">
      <c r="A2" s="301" t="s">
        <v>392</v>
      </c>
      <c r="B2" s="198" t="s">
        <v>539</v>
      </c>
      <c r="C2" s="301" t="s">
        <v>385</v>
      </c>
      <c r="D2" s="301" t="s">
        <v>478</v>
      </c>
      <c r="E2" s="301" t="s">
        <v>461</v>
      </c>
      <c r="F2" s="301" t="s">
        <v>510</v>
      </c>
      <c r="G2" s="199" t="s">
        <v>1131</v>
      </c>
      <c r="H2" s="310" t="s">
        <v>813</v>
      </c>
      <c r="I2" s="301" t="s">
        <v>392</v>
      </c>
      <c r="J2" s="301" t="s">
        <v>384</v>
      </c>
      <c r="K2" s="301" t="s">
        <v>462</v>
      </c>
      <c r="L2" s="301" t="s">
        <v>386</v>
      </c>
      <c r="M2" s="301" t="s">
        <v>461</v>
      </c>
      <c r="N2" s="301" t="s">
        <v>510</v>
      </c>
      <c r="P2" s="195" t="s">
        <v>814</v>
      </c>
      <c r="Q2" s="195" t="s">
        <v>814</v>
      </c>
      <c r="R2" s="195" t="s">
        <v>814</v>
      </c>
      <c r="S2" s="195" t="s">
        <v>815</v>
      </c>
      <c r="T2" s="195" t="s">
        <v>814</v>
      </c>
      <c r="V2" s="327" t="s">
        <v>392</v>
      </c>
      <c r="W2" s="327" t="s">
        <v>384</v>
      </c>
      <c r="X2" s="327" t="s">
        <v>385</v>
      </c>
      <c r="Y2" s="327" t="s">
        <v>386</v>
      </c>
      <c r="Z2" s="327" t="s">
        <v>461</v>
      </c>
      <c r="AA2" s="327" t="s">
        <v>540</v>
      </c>
      <c r="AC2" s="328"/>
      <c r="AD2" s="329"/>
      <c r="AE2" s="329"/>
      <c r="AF2" s="328"/>
      <c r="AG2" s="328"/>
      <c r="AH2" s="328"/>
    </row>
    <row r="3" spans="1:34">
      <c r="A3" s="211">
        <v>1</v>
      </c>
      <c r="B3" s="330" t="s">
        <v>1035</v>
      </c>
      <c r="C3" s="212" t="s">
        <v>511</v>
      </c>
      <c r="D3" s="331">
        <v>70000</v>
      </c>
      <c r="E3" s="331" t="s">
        <v>24</v>
      </c>
      <c r="F3" s="212" t="s">
        <v>556</v>
      </c>
      <c r="G3" s="332" t="s">
        <v>1068</v>
      </c>
      <c r="H3" s="332" t="s">
        <v>43</v>
      </c>
      <c r="I3" s="211">
        <v>1</v>
      </c>
      <c r="J3" s="330" t="s">
        <v>2367</v>
      </c>
      <c r="K3" s="330" t="s">
        <v>511</v>
      </c>
      <c r="L3" s="333">
        <v>70000</v>
      </c>
      <c r="M3" s="333" t="s">
        <v>326</v>
      </c>
      <c r="N3" s="330" t="s">
        <v>2033</v>
      </c>
      <c r="P3" s="206" t="s">
        <v>208</v>
      </c>
      <c r="Q3" s="207" t="s">
        <v>382</v>
      </c>
      <c r="R3" s="207" t="s">
        <v>206</v>
      </c>
      <c r="S3" s="207" t="str">
        <f>I3&amp;" , "&amp;"'"&amp;J3&amp;"'"&amp;" , "&amp;"'"&amp;K3&amp;"'"&amp;" , "&amp;L3&amp;" , "&amp;"'"&amp;M3&amp;"'"&amp;" , "&amp;"'"&amp;N3&amp;"'"</f>
        <v>1 , 'C:\aml_filter\list\watchList\exec\OFAC_integratedList.txt' , 'C:\aml_filter\parm\online\aml01\combi_OFAC_aml01_online.csv' , 70000 , 'N' , 'C:\aml_filter\parm\batch\aml01\combi_OFAC_aml01_batch.csv'</v>
      </c>
      <c r="T3" s="208" t="s">
        <v>207</v>
      </c>
      <c r="V3" s="209" t="b">
        <f t="shared" ref="V3:AA18" si="0">IF(I3="","",EXACT(I3,AC3))</f>
        <v>0</v>
      </c>
      <c r="W3" s="209" t="b">
        <f t="shared" si="0"/>
        <v>0</v>
      </c>
      <c r="X3" s="209" t="b">
        <f t="shared" si="0"/>
        <v>0</v>
      </c>
      <c r="Y3" s="209" t="b">
        <f t="shared" si="0"/>
        <v>0</v>
      </c>
      <c r="Z3" s="209" t="b">
        <f t="shared" si="0"/>
        <v>0</v>
      </c>
      <c r="AA3" s="209" t="b">
        <f t="shared" si="0"/>
        <v>0</v>
      </c>
      <c r="AC3" s="200"/>
      <c r="AD3" s="200"/>
      <c r="AE3" s="200"/>
      <c r="AF3" s="200"/>
      <c r="AG3" s="200"/>
      <c r="AH3" s="200"/>
    </row>
    <row r="4" spans="1:34">
      <c r="A4" s="211">
        <v>2</v>
      </c>
      <c r="B4" s="334" t="s">
        <v>1024</v>
      </c>
      <c r="C4" s="335" t="s">
        <v>512</v>
      </c>
      <c r="D4" s="336">
        <v>70000</v>
      </c>
      <c r="E4" s="336" t="s">
        <v>24</v>
      </c>
      <c r="F4" s="335" t="s">
        <v>522</v>
      </c>
      <c r="G4" s="305" t="s">
        <v>1137</v>
      </c>
      <c r="H4" s="337" t="s">
        <v>43</v>
      </c>
      <c r="I4" s="211">
        <v>2</v>
      </c>
      <c r="J4" s="330" t="s">
        <v>1027</v>
      </c>
      <c r="K4" s="330" t="s">
        <v>516</v>
      </c>
      <c r="L4" s="333">
        <v>70000</v>
      </c>
      <c r="M4" s="333" t="s">
        <v>326</v>
      </c>
      <c r="N4" s="330" t="s">
        <v>527</v>
      </c>
      <c r="P4" s="206" t="s">
        <v>208</v>
      </c>
      <c r="Q4" s="207" t="s">
        <v>382</v>
      </c>
      <c r="R4" s="207" t="s">
        <v>206</v>
      </c>
      <c r="S4" s="207" t="str">
        <f t="shared" ref="S4:S20" si="1">I4&amp;" , "&amp;"'"&amp;J4&amp;"'"&amp;" , "&amp;"'"&amp;K4&amp;"'"&amp;" , "&amp;L4&amp;" , "&amp;"'"&amp;M4&amp;"'"&amp;" , "&amp;"'"&amp;N4&amp;"'"</f>
        <v>2 , 'C:\aml_filter\list\watchList\exec\JP_integratedList.txt' , 'C:\aml_filter\parm\online\aml01\combi_JP_aml01_online.csv' , 70000 , 'N' , 'C:\aml_filter\parm\batch\aml01\combi_JP_aml01_batch.csv'</v>
      </c>
      <c r="T4" s="208" t="s">
        <v>207</v>
      </c>
      <c r="V4" s="209" t="b">
        <f t="shared" si="0"/>
        <v>0</v>
      </c>
      <c r="W4" s="209" t="b">
        <f t="shared" si="0"/>
        <v>0</v>
      </c>
      <c r="X4" s="209" t="b">
        <f t="shared" si="0"/>
        <v>0</v>
      </c>
      <c r="Y4" s="209" t="b">
        <f t="shared" si="0"/>
        <v>0</v>
      </c>
      <c r="Z4" s="209" t="b">
        <f t="shared" si="0"/>
        <v>0</v>
      </c>
      <c r="AA4" s="209" t="b">
        <f t="shared" si="0"/>
        <v>0</v>
      </c>
      <c r="AC4" s="200"/>
      <c r="AD4" s="200"/>
      <c r="AE4" s="200"/>
      <c r="AF4" s="200"/>
      <c r="AG4" s="200"/>
      <c r="AH4" s="200"/>
    </row>
    <row r="5" spans="1:34">
      <c r="A5" s="211">
        <v>3</v>
      </c>
      <c r="B5" s="334" t="s">
        <v>1025</v>
      </c>
      <c r="C5" s="335" t="s">
        <v>513</v>
      </c>
      <c r="D5" s="336">
        <v>70000</v>
      </c>
      <c r="E5" s="336" t="s">
        <v>24</v>
      </c>
      <c r="F5" s="335" t="s">
        <v>523</v>
      </c>
      <c r="G5" s="305" t="s">
        <v>1137</v>
      </c>
      <c r="H5" s="337" t="s">
        <v>43</v>
      </c>
      <c r="I5" s="211">
        <v>3</v>
      </c>
      <c r="J5" s="330" t="s">
        <v>2368</v>
      </c>
      <c r="K5" s="330" t="s">
        <v>2369</v>
      </c>
      <c r="L5" s="333">
        <v>70000</v>
      </c>
      <c r="M5" s="333" t="s">
        <v>326</v>
      </c>
      <c r="N5" s="330" t="s">
        <v>2370</v>
      </c>
      <c r="P5" s="206" t="s">
        <v>208</v>
      </c>
      <c r="Q5" s="207" t="s">
        <v>382</v>
      </c>
      <c r="R5" s="207" t="s">
        <v>206</v>
      </c>
      <c r="S5" s="207" t="str">
        <f t="shared" si="1"/>
        <v>3 , 'C:\aml_filter\list\watchList\exec\MOF_integratedList.txt' , 'C:\aml_filter\parm\online\aml01\combi_MOF_aml01_online.csv' , 70000 , 'N' , 'C:\aml_filter\parm\batch\aml01\combi_MOF_aml01_batch.csv'</v>
      </c>
      <c r="T5" s="208" t="s">
        <v>207</v>
      </c>
      <c r="V5" s="209" t="b">
        <f t="shared" si="0"/>
        <v>0</v>
      </c>
      <c r="W5" s="209" t="b">
        <f t="shared" si="0"/>
        <v>0</v>
      </c>
      <c r="X5" s="209" t="b">
        <f t="shared" si="0"/>
        <v>0</v>
      </c>
      <c r="Y5" s="209" t="b">
        <f t="shared" si="0"/>
        <v>0</v>
      </c>
      <c r="Z5" s="209" t="b">
        <f t="shared" si="0"/>
        <v>0</v>
      </c>
      <c r="AA5" s="209" t="b">
        <f t="shared" si="0"/>
        <v>0</v>
      </c>
      <c r="AC5" s="200"/>
      <c r="AD5" s="200"/>
      <c r="AE5" s="200"/>
      <c r="AF5" s="200"/>
      <c r="AG5" s="200"/>
      <c r="AH5" s="200"/>
    </row>
    <row r="6" spans="1:34">
      <c r="A6" s="211">
        <v>4</v>
      </c>
      <c r="B6" s="330" t="s">
        <v>1036</v>
      </c>
      <c r="C6" s="212" t="s">
        <v>1034</v>
      </c>
      <c r="D6" s="331">
        <v>70000</v>
      </c>
      <c r="E6" s="331" t="s">
        <v>24</v>
      </c>
      <c r="F6" s="212" t="s">
        <v>524</v>
      </c>
      <c r="G6" s="332" t="s">
        <v>1077</v>
      </c>
      <c r="H6" s="332" t="s">
        <v>43</v>
      </c>
      <c r="I6" s="211">
        <v>4</v>
      </c>
      <c r="J6" s="330" t="s">
        <v>1028</v>
      </c>
      <c r="K6" s="330" t="s">
        <v>517</v>
      </c>
      <c r="L6" s="333">
        <v>70000</v>
      </c>
      <c r="M6" s="333" t="s">
        <v>326</v>
      </c>
      <c r="N6" s="330" t="s">
        <v>2034</v>
      </c>
      <c r="P6" s="206" t="s">
        <v>208</v>
      </c>
      <c r="Q6" s="207" t="s">
        <v>382</v>
      </c>
      <c r="R6" s="207" t="s">
        <v>206</v>
      </c>
      <c r="S6" s="207" t="str">
        <f t="shared" si="1"/>
        <v>4 , 'C:\aml_filter\list\watchList\exec\NPA_integratedList.txt' , 'C:\aml_filter\parm\online\aml01\combi_NPA_aml01_online.csv' , 70000 , 'N' , 'C:\aml_filter\parm\batch\aml01\combi_NPA_aml01_batch.csv'</v>
      </c>
      <c r="T6" s="208" t="s">
        <v>207</v>
      </c>
      <c r="V6" s="209" t="b">
        <f t="shared" si="0"/>
        <v>0</v>
      </c>
      <c r="W6" s="209" t="b">
        <f t="shared" si="0"/>
        <v>0</v>
      </c>
      <c r="X6" s="209" t="b">
        <f t="shared" si="0"/>
        <v>0</v>
      </c>
      <c r="Y6" s="209" t="b">
        <f t="shared" si="0"/>
        <v>0</v>
      </c>
      <c r="Z6" s="209" t="b">
        <f t="shared" si="0"/>
        <v>0</v>
      </c>
      <c r="AA6" s="209" t="b">
        <f t="shared" si="0"/>
        <v>0</v>
      </c>
      <c r="AC6" s="200"/>
      <c r="AD6" s="200"/>
      <c r="AE6" s="200"/>
      <c r="AF6" s="200"/>
      <c r="AG6" s="200"/>
      <c r="AH6" s="200"/>
    </row>
    <row r="7" spans="1:34">
      <c r="A7" s="211">
        <v>5</v>
      </c>
      <c r="B7" s="330" t="s">
        <v>1037</v>
      </c>
      <c r="C7" s="330" t="s">
        <v>514</v>
      </c>
      <c r="D7" s="333">
        <v>70000</v>
      </c>
      <c r="E7" s="333" t="s">
        <v>24</v>
      </c>
      <c r="F7" s="330" t="s">
        <v>525</v>
      </c>
      <c r="G7" s="332" t="s">
        <v>1077</v>
      </c>
      <c r="H7" s="332" t="s">
        <v>43</v>
      </c>
      <c r="I7" s="211">
        <v>5</v>
      </c>
      <c r="J7" s="330" t="s">
        <v>1029</v>
      </c>
      <c r="K7" s="330" t="s">
        <v>518</v>
      </c>
      <c r="L7" s="333">
        <v>70000</v>
      </c>
      <c r="M7" s="333" t="s">
        <v>326</v>
      </c>
      <c r="N7" s="330" t="s">
        <v>528</v>
      </c>
      <c r="P7" s="206" t="s">
        <v>208</v>
      </c>
      <c r="Q7" s="207" t="s">
        <v>382</v>
      </c>
      <c r="R7" s="207" t="s">
        <v>206</v>
      </c>
      <c r="S7" s="207" t="str">
        <f t="shared" si="1"/>
        <v>5 , 'C:\aml_filter\list\watchList\exec\NPC_integratedList.txt' , 'C:\aml_filter\parm\online\aml01\combi_NPC_aml01_online.csv' , 70000 , 'N' , 'C:\aml_filter\parm\batch\aml01\combi_NPC_aml01_batch.csv'</v>
      </c>
      <c r="T7" s="208" t="s">
        <v>207</v>
      </c>
      <c r="V7" s="209" t="b">
        <f t="shared" si="0"/>
        <v>0</v>
      </c>
      <c r="W7" s="209" t="b">
        <f t="shared" si="0"/>
        <v>0</v>
      </c>
      <c r="X7" s="209" t="b">
        <f t="shared" si="0"/>
        <v>0</v>
      </c>
      <c r="Y7" s="209" t="b">
        <f t="shared" si="0"/>
        <v>0</v>
      </c>
      <c r="Z7" s="209" t="b">
        <f t="shared" si="0"/>
        <v>0</v>
      </c>
      <c r="AA7" s="209" t="b">
        <f t="shared" si="0"/>
        <v>0</v>
      </c>
      <c r="AC7" s="200"/>
      <c r="AD7" s="200"/>
      <c r="AE7" s="200"/>
      <c r="AF7" s="200"/>
      <c r="AG7" s="200"/>
      <c r="AH7" s="200"/>
    </row>
    <row r="8" spans="1:34">
      <c r="A8" s="211">
        <v>6</v>
      </c>
      <c r="B8" s="330" t="s">
        <v>1026</v>
      </c>
      <c r="C8" s="212" t="s">
        <v>515</v>
      </c>
      <c r="D8" s="331">
        <v>70000</v>
      </c>
      <c r="E8" s="331" t="s">
        <v>24</v>
      </c>
      <c r="F8" s="212" t="s">
        <v>526</v>
      </c>
      <c r="G8" s="332" t="s">
        <v>1077</v>
      </c>
      <c r="H8" s="332" t="s">
        <v>43</v>
      </c>
      <c r="I8" s="211">
        <v>6</v>
      </c>
      <c r="J8" s="330" t="s">
        <v>1030</v>
      </c>
      <c r="K8" s="330" t="s">
        <v>519</v>
      </c>
      <c r="L8" s="333">
        <v>70000</v>
      </c>
      <c r="M8" s="333" t="s">
        <v>30</v>
      </c>
      <c r="N8" s="330" t="s">
        <v>529</v>
      </c>
      <c r="P8" s="206" t="s">
        <v>208</v>
      </c>
      <c r="Q8" s="207" t="s">
        <v>382</v>
      </c>
      <c r="R8" s="207" t="s">
        <v>206</v>
      </c>
      <c r="S8" s="207" t="str">
        <f t="shared" si="1"/>
        <v>6 , 'C:\aml_filter\list\watchList\exec\NPI_integratedList.txt' , 'C:\aml_filter\parm\online\aml01\combi_NPI_aml01_online.csv' , 70000 , 'Y' , 'C:\aml_filter\parm\batch\aml01\combi_NPI_aml01_batch.csv'</v>
      </c>
      <c r="T8" s="208" t="s">
        <v>207</v>
      </c>
      <c r="V8" s="209" t="b">
        <f t="shared" si="0"/>
        <v>0</v>
      </c>
      <c r="W8" s="209" t="b">
        <f t="shared" si="0"/>
        <v>0</v>
      </c>
      <c r="X8" s="209" t="b">
        <f t="shared" si="0"/>
        <v>0</v>
      </c>
      <c r="Y8" s="209" t="b">
        <f t="shared" si="0"/>
        <v>0</v>
      </c>
      <c r="Z8" s="209" t="b">
        <f t="shared" si="0"/>
        <v>0</v>
      </c>
      <c r="AA8" s="209" t="b">
        <f t="shared" si="0"/>
        <v>0</v>
      </c>
      <c r="AC8" s="200"/>
      <c r="AD8" s="200"/>
      <c r="AE8" s="200"/>
      <c r="AF8" s="200"/>
      <c r="AG8" s="200"/>
      <c r="AH8" s="200"/>
    </row>
    <row r="9" spans="1:34">
      <c r="A9" s="211">
        <v>7</v>
      </c>
      <c r="B9" s="330" t="s">
        <v>1027</v>
      </c>
      <c r="C9" s="212" t="s">
        <v>516</v>
      </c>
      <c r="D9" s="331">
        <v>70000</v>
      </c>
      <c r="E9" s="331" t="s">
        <v>24</v>
      </c>
      <c r="F9" s="212" t="s">
        <v>527</v>
      </c>
      <c r="G9" s="332" t="s">
        <v>1077</v>
      </c>
      <c r="H9" s="332" t="s">
        <v>43</v>
      </c>
      <c r="I9" s="211">
        <v>7</v>
      </c>
      <c r="J9" s="330" t="s">
        <v>1031</v>
      </c>
      <c r="K9" s="330" t="s">
        <v>520</v>
      </c>
      <c r="L9" s="333">
        <v>70000</v>
      </c>
      <c r="M9" s="333" t="s">
        <v>326</v>
      </c>
      <c r="N9" s="330" t="s">
        <v>530</v>
      </c>
      <c r="P9" s="206" t="s">
        <v>208</v>
      </c>
      <c r="Q9" s="207" t="s">
        <v>382</v>
      </c>
      <c r="R9" s="207" t="s">
        <v>206</v>
      </c>
      <c r="S9" s="207" t="str">
        <f t="shared" si="1"/>
        <v>7 , 'C:\aml_filter\list\watchList\exec\ASI_integratedList.txt' , 'C:\aml_filter\parm\online\aml01\combi_ASI_aml01_online.csv' , 70000 , 'N' , 'C:\aml_filter\parm\batch\aml01\combi_ASI_aml01_batch.csv'</v>
      </c>
      <c r="T9" s="208" t="s">
        <v>207</v>
      </c>
      <c r="V9" s="209" t="b">
        <f t="shared" si="0"/>
        <v>0</v>
      </c>
      <c r="W9" s="209" t="b">
        <f t="shared" si="0"/>
        <v>0</v>
      </c>
      <c r="X9" s="209" t="b">
        <f t="shared" si="0"/>
        <v>0</v>
      </c>
      <c r="Y9" s="209" t="b">
        <f t="shared" si="0"/>
        <v>0</v>
      </c>
      <c r="Z9" s="209" t="b">
        <f t="shared" si="0"/>
        <v>0</v>
      </c>
      <c r="AA9" s="209" t="b">
        <f t="shared" si="0"/>
        <v>0</v>
      </c>
      <c r="AC9" s="200"/>
      <c r="AD9" s="200"/>
      <c r="AE9" s="200"/>
      <c r="AF9" s="200"/>
      <c r="AG9" s="200"/>
      <c r="AH9" s="200"/>
    </row>
    <row r="10" spans="1:34">
      <c r="A10" s="211">
        <v>8</v>
      </c>
      <c r="B10" s="330" t="s">
        <v>1038</v>
      </c>
      <c r="C10" s="212" t="s">
        <v>555</v>
      </c>
      <c r="D10" s="331">
        <v>70000</v>
      </c>
      <c r="E10" s="331" t="s">
        <v>24</v>
      </c>
      <c r="F10" s="212" t="s">
        <v>533</v>
      </c>
      <c r="G10" s="332" t="s">
        <v>1077</v>
      </c>
      <c r="H10" s="332" t="s">
        <v>43</v>
      </c>
      <c r="I10" s="211">
        <v>8</v>
      </c>
      <c r="J10" s="330" t="s">
        <v>1032</v>
      </c>
      <c r="K10" s="330" t="s">
        <v>521</v>
      </c>
      <c r="L10" s="333">
        <v>70000</v>
      </c>
      <c r="M10" s="333" t="s">
        <v>326</v>
      </c>
      <c r="N10" s="330" t="s">
        <v>531</v>
      </c>
      <c r="P10" s="206" t="s">
        <v>208</v>
      </c>
      <c r="Q10" s="207" t="s">
        <v>382</v>
      </c>
      <c r="R10" s="207" t="s">
        <v>206</v>
      </c>
      <c r="S10" s="207" t="str">
        <f t="shared" si="1"/>
        <v>8 , 'C:\aml_filter\list\watchList\exec\ASC_integratedList.txt' , 'C:\aml_filter\parm\online\aml01\combi_ASC_aml01_online.csv' , 70000 , 'N' , 'C:\aml_filter\parm\batch\aml01\combi_ASC_aml01_batch.csv'</v>
      </c>
      <c r="T10" s="208" t="s">
        <v>207</v>
      </c>
      <c r="V10" s="209" t="b">
        <f t="shared" si="0"/>
        <v>0</v>
      </c>
      <c r="W10" s="209" t="b">
        <f t="shared" si="0"/>
        <v>0</v>
      </c>
      <c r="X10" s="209" t="b">
        <f t="shared" si="0"/>
        <v>0</v>
      </c>
      <c r="Y10" s="209" t="b">
        <f t="shared" si="0"/>
        <v>0</v>
      </c>
      <c r="Z10" s="209" t="b">
        <f>IF(M10="","",EXACT(M10,AG10))</f>
        <v>0</v>
      </c>
      <c r="AA10" s="209" t="b">
        <f>IF(N10="","",EXACT(N10,AH10))</f>
        <v>0</v>
      </c>
      <c r="AC10" s="200"/>
      <c r="AD10" s="200"/>
      <c r="AE10" s="200"/>
      <c r="AF10" s="200"/>
      <c r="AG10" s="200"/>
      <c r="AH10" s="200"/>
    </row>
    <row r="11" spans="1:34">
      <c r="A11" s="211">
        <v>9</v>
      </c>
      <c r="B11" s="330" t="s">
        <v>1028</v>
      </c>
      <c r="C11" s="212" t="s">
        <v>517</v>
      </c>
      <c r="D11" s="331">
        <v>70000</v>
      </c>
      <c r="E11" s="331" t="s">
        <v>24</v>
      </c>
      <c r="F11" s="212" t="s">
        <v>532</v>
      </c>
      <c r="G11" s="332" t="s">
        <v>1077</v>
      </c>
      <c r="H11" s="332" t="s">
        <v>43</v>
      </c>
      <c r="I11" s="211">
        <v>9</v>
      </c>
      <c r="J11" s="330" t="s">
        <v>2035</v>
      </c>
      <c r="K11" s="330" t="s">
        <v>2036</v>
      </c>
      <c r="L11" s="333">
        <v>70000</v>
      </c>
      <c r="M11" s="333" t="s">
        <v>326</v>
      </c>
      <c r="N11" s="330" t="s">
        <v>2037</v>
      </c>
      <c r="P11" s="206" t="s">
        <v>208</v>
      </c>
      <c r="Q11" s="207" t="s">
        <v>382</v>
      </c>
      <c r="R11" s="207" t="s">
        <v>206</v>
      </c>
      <c r="S11" s="207" t="str">
        <f t="shared" si="1"/>
        <v>9 , 'C:\aml_filter\list\watchList\exec\DSE_integratedList.txt' , 'C:\aml_filter\parm\online\aml01\combi_DSE_aml01_online.csv' , 70000 , 'N' , 'C:\aml_filter\parm\batch\aml01\combi_DSE_aml01_batch.csv'</v>
      </c>
      <c r="T11" s="208" t="s">
        <v>207</v>
      </c>
      <c r="V11" s="209" t="b">
        <f t="shared" si="0"/>
        <v>0</v>
      </c>
      <c r="W11" s="209" t="b">
        <f t="shared" si="0"/>
        <v>0</v>
      </c>
      <c r="X11" s="209" t="b">
        <f t="shared" si="0"/>
        <v>0</v>
      </c>
      <c r="Y11" s="209" t="b">
        <f t="shared" si="0"/>
        <v>0</v>
      </c>
      <c r="Z11" s="209" t="b">
        <f t="shared" si="0"/>
        <v>0</v>
      </c>
      <c r="AA11" s="209" t="b">
        <f>IF(N11="","",EXACT(N11,AH11))</f>
        <v>0</v>
      </c>
      <c r="AC11" s="200"/>
      <c r="AD11" s="200"/>
      <c r="AE11" s="200"/>
      <c r="AF11" s="200"/>
      <c r="AG11" s="200"/>
      <c r="AH11" s="200"/>
    </row>
    <row r="12" spans="1:34">
      <c r="A12" s="211">
        <v>10</v>
      </c>
      <c r="B12" s="330" t="s">
        <v>1029</v>
      </c>
      <c r="C12" s="212" t="s">
        <v>518</v>
      </c>
      <c r="D12" s="331">
        <v>70000</v>
      </c>
      <c r="E12" s="331" t="s">
        <v>24</v>
      </c>
      <c r="F12" s="212" t="s">
        <v>528</v>
      </c>
      <c r="G12" s="332" t="s">
        <v>1077</v>
      </c>
      <c r="H12" s="332" t="s">
        <v>43</v>
      </c>
      <c r="I12" s="211">
        <v>10</v>
      </c>
      <c r="J12" s="330" t="s">
        <v>2038</v>
      </c>
      <c r="K12" s="330" t="s">
        <v>2039</v>
      </c>
      <c r="L12" s="333">
        <v>70000</v>
      </c>
      <c r="M12" s="333" t="s">
        <v>326</v>
      </c>
      <c r="N12" s="330" t="s">
        <v>2040</v>
      </c>
      <c r="P12" s="206" t="s">
        <v>208</v>
      </c>
      <c r="Q12" s="207" t="s">
        <v>382</v>
      </c>
      <c r="R12" s="207" t="s">
        <v>206</v>
      </c>
      <c r="S12" s="207" t="str">
        <f t="shared" si="1"/>
        <v>10 , 'C:\aml_filter\list\watchList\exec\DSH_integratedList.txt' , 'C:\aml_filter\parm\online\aml01\combi_DSH_aml01_online.csv' , 70000 , 'N' , 'C:\aml_filter\parm\batch\aml01\combi_DSH_aml01_batch.csv'</v>
      </c>
      <c r="T12" s="208" t="s">
        <v>207</v>
      </c>
      <c r="V12" s="209" t="b">
        <f t="shared" si="0"/>
        <v>0</v>
      </c>
      <c r="W12" s="209" t="b">
        <f t="shared" si="0"/>
        <v>0</v>
      </c>
      <c r="X12" s="209" t="b">
        <f t="shared" si="0"/>
        <v>0</v>
      </c>
      <c r="Y12" s="209" t="b">
        <f t="shared" si="0"/>
        <v>0</v>
      </c>
      <c r="Z12" s="209" t="b">
        <f>IF(M12="","",EXACT(M12,AG12))</f>
        <v>0</v>
      </c>
      <c r="AA12" s="209" t="b">
        <f t="shared" si="0"/>
        <v>0</v>
      </c>
      <c r="AC12" s="200"/>
      <c r="AD12" s="200"/>
      <c r="AE12" s="200"/>
      <c r="AF12" s="200"/>
      <c r="AG12" s="200"/>
      <c r="AH12" s="200"/>
    </row>
    <row r="13" spans="1:34">
      <c r="A13" s="211">
        <v>11</v>
      </c>
      <c r="B13" s="330" t="s">
        <v>1030</v>
      </c>
      <c r="C13" s="212" t="s">
        <v>519</v>
      </c>
      <c r="D13" s="331">
        <v>70000</v>
      </c>
      <c r="E13" s="331" t="s">
        <v>24</v>
      </c>
      <c r="F13" s="212" t="s">
        <v>529</v>
      </c>
      <c r="G13" s="332" t="s">
        <v>1077</v>
      </c>
      <c r="H13" s="332" t="s">
        <v>43</v>
      </c>
      <c r="I13" s="211">
        <v>11</v>
      </c>
      <c r="J13" s="330" t="s">
        <v>2041</v>
      </c>
      <c r="K13" s="330" t="s">
        <v>2042</v>
      </c>
      <c r="L13" s="333">
        <v>70000</v>
      </c>
      <c r="M13" s="333" t="s">
        <v>326</v>
      </c>
      <c r="N13" s="330" t="s">
        <v>2043</v>
      </c>
      <c r="P13" s="206" t="s">
        <v>208</v>
      </c>
      <c r="Q13" s="207" t="s">
        <v>382</v>
      </c>
      <c r="R13" s="207" t="s">
        <v>206</v>
      </c>
      <c r="S13" s="207" t="str">
        <f t="shared" si="1"/>
        <v>11 , 'C:\aml_filter\list\watchList\exec\DGP_integratedList.txt' , 'C:\aml_filter\parm\online\aml01\combi_DGP_aml01_online.csv' , 70000 , 'N' , 'C:\aml_filter\parm\batch\aml01\combi_DGP_aml01_batch.csv'</v>
      </c>
      <c r="T13" s="208" t="s">
        <v>207</v>
      </c>
      <c r="V13" s="209" t="b">
        <f t="shared" si="0"/>
        <v>0</v>
      </c>
      <c r="W13" s="209" t="b">
        <f t="shared" si="0"/>
        <v>0</v>
      </c>
      <c r="X13" s="209" t="b">
        <f t="shared" si="0"/>
        <v>0</v>
      </c>
      <c r="Y13" s="209" t="b">
        <f t="shared" si="0"/>
        <v>0</v>
      </c>
      <c r="Z13" s="209" t="b">
        <f t="shared" si="0"/>
        <v>0</v>
      </c>
      <c r="AA13" s="209" t="b">
        <f t="shared" si="0"/>
        <v>0</v>
      </c>
      <c r="AC13" s="200"/>
      <c r="AD13" s="200"/>
      <c r="AE13" s="200"/>
      <c r="AF13" s="200"/>
      <c r="AG13" s="200"/>
      <c r="AH13" s="200"/>
    </row>
    <row r="14" spans="1:34">
      <c r="A14" s="211">
        <v>12</v>
      </c>
      <c r="B14" s="330" t="s">
        <v>1031</v>
      </c>
      <c r="C14" s="212" t="s">
        <v>520</v>
      </c>
      <c r="D14" s="331">
        <v>70000</v>
      </c>
      <c r="E14" s="331" t="s">
        <v>24</v>
      </c>
      <c r="F14" s="212" t="s">
        <v>530</v>
      </c>
      <c r="G14" s="332" t="s">
        <v>1077</v>
      </c>
      <c r="H14" s="332" t="s">
        <v>43</v>
      </c>
      <c r="I14" s="211">
        <v>12</v>
      </c>
      <c r="J14" s="330" t="s">
        <v>2044</v>
      </c>
      <c r="K14" s="330" t="s">
        <v>2045</v>
      </c>
      <c r="L14" s="333">
        <v>70000</v>
      </c>
      <c r="M14" s="333" t="s">
        <v>326</v>
      </c>
      <c r="N14" s="330" t="s">
        <v>2046</v>
      </c>
      <c r="P14" s="206" t="s">
        <v>208</v>
      </c>
      <c r="Q14" s="207" t="s">
        <v>382</v>
      </c>
      <c r="R14" s="207" t="s">
        <v>206</v>
      </c>
      <c r="S14" s="207" t="str">
        <f t="shared" si="1"/>
        <v>12 , 'C:\aml_filter\list\watchList\exec\DKP_integratedList.txt' , 'C:\aml_filter\parm\online\aml01\combi_DKP_aml01_online.csv' , 70000 , 'N' , 'C:\aml_filter\parm\batch\aml01\combi_DKP_aml01_batch.csv'</v>
      </c>
      <c r="T14" s="208" t="s">
        <v>207</v>
      </c>
      <c r="V14" s="209" t="b">
        <f t="shared" si="0"/>
        <v>0</v>
      </c>
      <c r="W14" s="209" t="b">
        <f t="shared" si="0"/>
        <v>0</v>
      </c>
      <c r="X14" s="209" t="b">
        <f t="shared" si="0"/>
        <v>0</v>
      </c>
      <c r="Y14" s="209" t="b">
        <f t="shared" si="0"/>
        <v>0</v>
      </c>
      <c r="Z14" s="209" t="b">
        <f t="shared" si="0"/>
        <v>0</v>
      </c>
      <c r="AA14" s="209" t="b">
        <f t="shared" si="0"/>
        <v>0</v>
      </c>
      <c r="AC14" s="200"/>
      <c r="AD14" s="200"/>
      <c r="AE14" s="200"/>
      <c r="AF14" s="200"/>
      <c r="AG14" s="200"/>
      <c r="AH14" s="200"/>
    </row>
    <row r="15" spans="1:34">
      <c r="A15" s="211">
        <v>13</v>
      </c>
      <c r="B15" s="330" t="s">
        <v>1032</v>
      </c>
      <c r="C15" s="212" t="s">
        <v>521</v>
      </c>
      <c r="D15" s="331">
        <v>70000</v>
      </c>
      <c r="E15" s="331" t="s">
        <v>24</v>
      </c>
      <c r="F15" s="212" t="s">
        <v>531</v>
      </c>
      <c r="G15" s="332" t="s">
        <v>1077</v>
      </c>
      <c r="H15" s="332" t="s">
        <v>43</v>
      </c>
      <c r="I15" s="211">
        <v>13</v>
      </c>
      <c r="J15" s="330" t="s">
        <v>2047</v>
      </c>
      <c r="K15" s="330" t="s">
        <v>2048</v>
      </c>
      <c r="L15" s="333">
        <v>70000</v>
      </c>
      <c r="M15" s="333" t="s">
        <v>326</v>
      </c>
      <c r="N15" s="330" t="s">
        <v>2049</v>
      </c>
      <c r="P15" s="206" t="s">
        <v>208</v>
      </c>
      <c r="Q15" s="207" t="s">
        <v>382</v>
      </c>
      <c r="R15" s="207" t="s">
        <v>206</v>
      </c>
      <c r="S15" s="207" t="str">
        <f t="shared" si="1"/>
        <v>13 , 'C:\aml_filter\list\watchList\exec\ZSE_integratedList.txt' , 'C:\aml_filter\parm\online\aml01\combi_ZSE_aml01_online.csv' , 70000 , 'N' , 'C:\aml_filter\parm\batch\aml01\combi_ZSE_aml01_batch.csv'</v>
      </c>
      <c r="T15" s="208" t="s">
        <v>207</v>
      </c>
      <c r="V15" s="209" t="b">
        <f t="shared" si="0"/>
        <v>0</v>
      </c>
      <c r="W15" s="209" t="b">
        <f t="shared" si="0"/>
        <v>0</v>
      </c>
      <c r="X15" s="209" t="b">
        <f t="shared" si="0"/>
        <v>0</v>
      </c>
      <c r="Y15" s="209" t="b">
        <f t="shared" si="0"/>
        <v>0</v>
      </c>
      <c r="Z15" s="209" t="b">
        <f t="shared" si="0"/>
        <v>0</v>
      </c>
      <c r="AA15" s="209" t="b">
        <f t="shared" si="0"/>
        <v>0</v>
      </c>
      <c r="AC15" s="200"/>
      <c r="AD15" s="200"/>
      <c r="AE15" s="200"/>
      <c r="AF15" s="200"/>
      <c r="AG15" s="200"/>
      <c r="AH15" s="200"/>
    </row>
    <row r="16" spans="1:34">
      <c r="A16" s="211">
        <v>14</v>
      </c>
      <c r="B16" s="330" t="s">
        <v>1033</v>
      </c>
      <c r="C16" s="330" t="s">
        <v>907</v>
      </c>
      <c r="D16" s="333">
        <v>70000</v>
      </c>
      <c r="E16" s="333" t="s">
        <v>24</v>
      </c>
      <c r="F16" s="330" t="s">
        <v>908</v>
      </c>
      <c r="G16" s="332" t="s">
        <v>1077</v>
      </c>
      <c r="H16" s="332" t="s">
        <v>43</v>
      </c>
      <c r="I16" s="211">
        <v>14</v>
      </c>
      <c r="J16" s="330" t="s">
        <v>2050</v>
      </c>
      <c r="K16" s="330" t="s">
        <v>2051</v>
      </c>
      <c r="L16" s="333">
        <v>70000</v>
      </c>
      <c r="M16" s="333" t="s">
        <v>326</v>
      </c>
      <c r="N16" s="330" t="s">
        <v>2052</v>
      </c>
      <c r="P16" s="206" t="s">
        <v>208</v>
      </c>
      <c r="Q16" s="207" t="s">
        <v>382</v>
      </c>
      <c r="R16" s="207" t="s">
        <v>206</v>
      </c>
      <c r="S16" s="207" t="str">
        <f t="shared" si="1"/>
        <v>14 , 'C:\aml_filter\list\watchList\exec\ZSO_integratedList.txt' , 'C:\aml_filter\parm\online\aml01\combi_ZSO_aml01_online.csv' , 70000 , 'N' , 'C:\aml_filter\parm\batch\aml01\combi_ZSO_aml01_batch.csv'</v>
      </c>
      <c r="T16" s="208" t="s">
        <v>207</v>
      </c>
      <c r="V16" s="209" t="b">
        <f t="shared" si="0"/>
        <v>0</v>
      </c>
      <c r="W16" s="209" t="b">
        <f t="shared" si="0"/>
        <v>0</v>
      </c>
      <c r="X16" s="209" t="b">
        <f t="shared" si="0"/>
        <v>0</v>
      </c>
      <c r="Y16" s="209" t="b">
        <f t="shared" si="0"/>
        <v>0</v>
      </c>
      <c r="Z16" s="209" t="b">
        <f t="shared" si="0"/>
        <v>0</v>
      </c>
      <c r="AA16" s="209" t="b">
        <f t="shared" si="0"/>
        <v>0</v>
      </c>
      <c r="AC16" s="200"/>
      <c r="AD16" s="200"/>
      <c r="AE16" s="200"/>
      <c r="AF16" s="200"/>
      <c r="AG16" s="200"/>
      <c r="AH16" s="200"/>
    </row>
    <row r="17" spans="8:34">
      <c r="H17" s="332" t="s">
        <v>43</v>
      </c>
      <c r="I17" s="211">
        <v>15</v>
      </c>
      <c r="J17" s="212" t="s">
        <v>2053</v>
      </c>
      <c r="K17" s="330" t="s">
        <v>2054</v>
      </c>
      <c r="L17" s="333">
        <v>70000</v>
      </c>
      <c r="M17" s="333" t="s">
        <v>326</v>
      </c>
      <c r="N17" s="330" t="s">
        <v>2055</v>
      </c>
      <c r="P17" s="206" t="s">
        <v>208</v>
      </c>
      <c r="Q17" s="207" t="s">
        <v>382</v>
      </c>
      <c r="R17" s="207" t="s">
        <v>206</v>
      </c>
      <c r="S17" s="207" t="str">
        <f t="shared" si="1"/>
        <v>15 , 'C:\aml_filter\list\watchList\exec\ORG_integratedList.txt' , 'C:\aml_filter\parm\online\aml01\combi_ORG_aml01_online.csv' , 70000 , 'N' , 'C:\aml_filter\parm\batch\aml01\combi_ORG_aml01_batch.csv'</v>
      </c>
      <c r="T17" s="208" t="s">
        <v>207</v>
      </c>
      <c r="V17" s="209" t="b">
        <f t="shared" si="0"/>
        <v>0</v>
      </c>
      <c r="W17" s="209" t="b">
        <f t="shared" si="0"/>
        <v>0</v>
      </c>
      <c r="X17" s="209" t="b">
        <f t="shared" si="0"/>
        <v>0</v>
      </c>
      <c r="Y17" s="209" t="b">
        <f t="shared" si="0"/>
        <v>0</v>
      </c>
      <c r="Z17" s="209" t="b">
        <f t="shared" si="0"/>
        <v>0</v>
      </c>
      <c r="AA17" s="209" t="b">
        <f t="shared" si="0"/>
        <v>0</v>
      </c>
      <c r="AC17" s="200"/>
      <c r="AD17" s="200"/>
      <c r="AE17" s="200"/>
      <c r="AF17" s="200"/>
      <c r="AG17" s="200"/>
      <c r="AH17" s="200"/>
    </row>
    <row r="18" spans="8:34" s="238" customFormat="1">
      <c r="H18" s="338" t="s">
        <v>43</v>
      </c>
      <c r="I18" s="215">
        <v>16</v>
      </c>
      <c r="J18" s="216" t="s">
        <v>2371</v>
      </c>
      <c r="K18" s="339" t="s">
        <v>2372</v>
      </c>
      <c r="L18" s="340">
        <v>70000</v>
      </c>
      <c r="M18" s="340" t="s">
        <v>326</v>
      </c>
      <c r="N18" s="339" t="s">
        <v>2373</v>
      </c>
      <c r="P18" s="264" t="s">
        <v>208</v>
      </c>
      <c r="Q18" s="265" t="s">
        <v>382</v>
      </c>
      <c r="R18" s="265" t="s">
        <v>206</v>
      </c>
      <c r="S18" s="265" t="str">
        <f t="shared" si="1"/>
        <v>16 , 'C:\aml_filter\list\watchList\exec\BC_integratedList.txt' , 'C:\aml_filter\parm\online\aml01\combi_BC_aml01_online.csv' , 70000 , 'N' , 'C:\aml_filter\parm\batch\aml01\combi_BC_aml01_batch.csv'</v>
      </c>
      <c r="T18" s="266" t="s">
        <v>207</v>
      </c>
      <c r="V18" s="240" t="b">
        <f t="shared" si="0"/>
        <v>0</v>
      </c>
      <c r="W18" s="240" t="b">
        <f t="shared" si="0"/>
        <v>0</v>
      </c>
      <c r="X18" s="240" t="b">
        <f t="shared" si="0"/>
        <v>0</v>
      </c>
      <c r="Y18" s="240" t="b">
        <f t="shared" si="0"/>
        <v>0</v>
      </c>
      <c r="Z18" s="240" t="b">
        <f t="shared" si="0"/>
        <v>0</v>
      </c>
      <c r="AA18" s="240" t="b">
        <f t="shared" si="0"/>
        <v>0</v>
      </c>
      <c r="AC18" s="280"/>
      <c r="AD18" s="280"/>
      <c r="AE18" s="280"/>
      <c r="AF18" s="280"/>
      <c r="AG18" s="280"/>
      <c r="AH18" s="280"/>
    </row>
    <row r="19" spans="8:34">
      <c r="H19" s="332" t="s">
        <v>43</v>
      </c>
      <c r="I19" s="211"/>
      <c r="J19" s="212"/>
      <c r="K19" s="330"/>
      <c r="L19" s="333"/>
      <c r="M19" s="333"/>
      <c r="N19" s="330"/>
      <c r="P19" s="206" t="s">
        <v>208</v>
      </c>
      <c r="Q19" s="207" t="s">
        <v>382</v>
      </c>
      <c r="R19" s="207" t="s">
        <v>206</v>
      </c>
      <c r="S19" s="207" t="str">
        <f t="shared" si="1"/>
        <v xml:space="preserve"> , '' , '' ,  , '' , ''</v>
      </c>
      <c r="T19" s="208" t="s">
        <v>207</v>
      </c>
      <c r="V19" s="209" t="str">
        <f t="shared" ref="V19:AA20" si="2">IF(I19="","",EXACT(I19,AC19))</f>
        <v/>
      </c>
      <c r="W19" s="209" t="str">
        <f t="shared" si="2"/>
        <v/>
      </c>
      <c r="X19" s="209" t="str">
        <f t="shared" si="2"/>
        <v/>
      </c>
      <c r="Y19" s="209" t="str">
        <f t="shared" si="2"/>
        <v/>
      </c>
      <c r="Z19" s="209" t="str">
        <f t="shared" si="2"/>
        <v/>
      </c>
      <c r="AA19" s="209" t="str">
        <f t="shared" si="2"/>
        <v/>
      </c>
      <c r="AC19" s="200"/>
      <c r="AD19" s="200"/>
      <c r="AE19" s="200"/>
      <c r="AF19" s="200"/>
      <c r="AG19" s="200"/>
      <c r="AH19" s="200"/>
    </row>
    <row r="20" spans="8:34">
      <c r="H20" s="332" t="s">
        <v>43</v>
      </c>
      <c r="I20" s="211"/>
      <c r="J20" s="212"/>
      <c r="K20" s="330"/>
      <c r="L20" s="333"/>
      <c r="M20" s="333"/>
      <c r="N20" s="330"/>
      <c r="P20" s="206" t="s">
        <v>208</v>
      </c>
      <c r="Q20" s="207" t="s">
        <v>382</v>
      </c>
      <c r="R20" s="207" t="s">
        <v>206</v>
      </c>
      <c r="S20" s="207" t="str">
        <f t="shared" si="1"/>
        <v xml:space="preserve"> , '' , '' ,  , '' , ''</v>
      </c>
      <c r="T20" s="208" t="s">
        <v>207</v>
      </c>
      <c r="V20" s="209" t="str">
        <f t="shared" si="2"/>
        <v/>
      </c>
      <c r="W20" s="209" t="str">
        <f t="shared" si="2"/>
        <v/>
      </c>
      <c r="X20" s="209" t="str">
        <f t="shared" si="2"/>
        <v/>
      </c>
      <c r="Y20" s="209" t="str">
        <f t="shared" si="2"/>
        <v/>
      </c>
      <c r="Z20" s="209" t="str">
        <f t="shared" si="2"/>
        <v/>
      </c>
      <c r="AA20" s="209" t="str">
        <f t="shared" si="2"/>
        <v/>
      </c>
      <c r="AC20" s="200"/>
      <c r="AD20" s="200"/>
      <c r="AE20" s="200"/>
      <c r="AF20" s="200"/>
      <c r="AG20" s="200"/>
      <c r="AH20" s="200"/>
    </row>
  </sheetData>
  <autoFilter ref="A2:AH2" xr:uid="{00000000-0001-0000-1800-000000000000}">
    <filterColumn colId="15" showButton="0"/>
    <filterColumn colId="16" showButton="0"/>
    <filterColumn colId="17" showButton="0"/>
    <filterColumn colId="18" showButton="0"/>
  </autoFilter>
  <mergeCells count="3">
    <mergeCell ref="A1:F1"/>
    <mergeCell ref="I1:L1"/>
    <mergeCell ref="P1:T1"/>
  </mergeCells>
  <phoneticPr fontId="3"/>
  <conditionalFormatting sqref="A1">
    <cfRule type="cellIs" dxfId="50" priority="1" stopIfTrue="1" operator="equal">
      <formula>"-設定しない-"</formula>
    </cfRule>
    <cfRule type="cellIs" dxfId="49" priority="2" stopIfTrue="1" operator="equal">
      <formula>"-ユーザ毎に設定が有効になる項目の為省略-"</formula>
    </cfRule>
    <cfRule type="cellIs" dxfId="48" priority="3" stopIfTrue="1" operator="equal">
      <formula>"□"</formula>
    </cfRule>
  </conditionalFormatting>
  <hyperlinks>
    <hyperlink ref="H1" location="テーブル一覧!A1" display="一覧へ" xr:uid="{7DED2972-20A6-420C-B9C1-4FAF276EC845}"/>
  </hyperlinks>
  <pageMargins left="0.75" right="0.75" top="1" bottom="1" header="0.5" footer="0.5"/>
  <pageSetup paperSize="8" scale="40"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0" max="1048575" man="1"/>
  </colBreaks>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R35"/>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4" style="2" bestFit="1" customWidth="1"/>
    <col min="10" max="10" width="9.140625" style="2"/>
    <col min="11" max="11" width="12.42578125" style="2" customWidth="1"/>
    <col min="12" max="12" width="7.5703125" style="2" bestFit="1" customWidth="1"/>
    <col min="13" max="13" width="9.140625" style="2"/>
    <col min="14" max="14" width="27" style="2" bestFit="1" customWidth="1"/>
    <col min="15" max="15" width="17.42578125" style="2" bestFit="1" customWidth="1"/>
    <col min="16" max="16" width="9.140625" style="2"/>
    <col min="17" max="17" width="21.140625" style="2" bestFit="1" customWidth="1"/>
    <col min="18" max="18" width="17.42578125" style="2" bestFit="1"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row>
    <row r="2" spans="1:18">
      <c r="A2" s="37" t="s">
        <v>391</v>
      </c>
      <c r="B2" s="37" t="s">
        <v>392</v>
      </c>
      <c r="C2" s="129" t="s">
        <v>1131</v>
      </c>
      <c r="D2" s="29" t="s">
        <v>813</v>
      </c>
      <c r="E2" s="37" t="s">
        <v>391</v>
      </c>
      <c r="F2" s="37" t="s">
        <v>392</v>
      </c>
      <c r="H2" s="143" t="s">
        <v>814</v>
      </c>
      <c r="I2" s="143" t="s">
        <v>814</v>
      </c>
      <c r="J2" s="143" t="s">
        <v>814</v>
      </c>
      <c r="K2" s="143" t="s">
        <v>815</v>
      </c>
      <c r="L2" s="143" t="s">
        <v>814</v>
      </c>
      <c r="N2" s="3" t="s">
        <v>391</v>
      </c>
      <c r="O2" s="3" t="s">
        <v>392</v>
      </c>
      <c r="Q2" s="3"/>
      <c r="R2" s="3"/>
    </row>
    <row r="3" spans="1:18">
      <c r="A3" s="48">
        <v>0</v>
      </c>
      <c r="B3" s="48">
        <v>1</v>
      </c>
      <c r="C3" s="145" t="s">
        <v>1068</v>
      </c>
      <c r="D3" s="145" t="s">
        <v>43</v>
      </c>
      <c r="E3" s="36">
        <v>0</v>
      </c>
      <c r="F3" s="36">
        <v>1</v>
      </c>
      <c r="H3" s="32" t="s">
        <v>208</v>
      </c>
      <c r="I3" s="33" t="s">
        <v>861</v>
      </c>
      <c r="J3" s="33" t="s">
        <v>206</v>
      </c>
      <c r="K3" s="33" t="str">
        <f t="shared" ref="K3:K34" si="0">E3&amp;" , "&amp;F3</f>
        <v>0 , 1</v>
      </c>
      <c r="L3" s="34" t="s">
        <v>207</v>
      </c>
      <c r="N3" s="1" t="b">
        <f t="shared" ref="N3:N8" si="1">IF(E3="","",EXACT(E3,Q3))</f>
        <v>0</v>
      </c>
      <c r="O3" s="1" t="b">
        <f t="shared" ref="O3:O8" si="2">IF(F3="","",EXACT(F3,R3))</f>
        <v>0</v>
      </c>
      <c r="Q3" s="3"/>
      <c r="R3" s="4"/>
    </row>
    <row r="4" spans="1:18">
      <c r="A4" s="48">
        <v>0</v>
      </c>
      <c r="B4" s="48">
        <v>2</v>
      </c>
      <c r="C4" s="145" t="s">
        <v>1068</v>
      </c>
      <c r="D4" s="145" t="s">
        <v>43</v>
      </c>
      <c r="E4" s="36">
        <v>0</v>
      </c>
      <c r="F4" s="36">
        <v>2</v>
      </c>
      <c r="H4" s="32" t="s">
        <v>208</v>
      </c>
      <c r="I4" s="33" t="s">
        <v>861</v>
      </c>
      <c r="J4" s="33" t="s">
        <v>206</v>
      </c>
      <c r="K4" s="33" t="str">
        <f t="shared" si="0"/>
        <v>0 , 2</v>
      </c>
      <c r="L4" s="34" t="s">
        <v>207</v>
      </c>
      <c r="N4" s="1" t="b">
        <f t="shared" si="1"/>
        <v>0</v>
      </c>
      <c r="O4" s="1" t="b">
        <f t="shared" si="2"/>
        <v>0</v>
      </c>
      <c r="Q4" s="3"/>
      <c r="R4" s="4"/>
    </row>
    <row r="5" spans="1:18">
      <c r="A5" s="48">
        <v>0</v>
      </c>
      <c r="B5" s="48">
        <v>3</v>
      </c>
      <c r="C5" s="145" t="s">
        <v>1068</v>
      </c>
      <c r="D5" s="145" t="s">
        <v>43</v>
      </c>
      <c r="E5" s="36">
        <v>0</v>
      </c>
      <c r="F5" s="36">
        <v>3</v>
      </c>
      <c r="H5" s="32" t="s">
        <v>208</v>
      </c>
      <c r="I5" s="33" t="s">
        <v>861</v>
      </c>
      <c r="J5" s="33" t="s">
        <v>206</v>
      </c>
      <c r="K5" s="33" t="str">
        <f t="shared" si="0"/>
        <v>0 , 3</v>
      </c>
      <c r="L5" s="34" t="s">
        <v>207</v>
      </c>
      <c r="N5" s="1" t="b">
        <f t="shared" si="1"/>
        <v>0</v>
      </c>
      <c r="O5" s="1" t="b">
        <f t="shared" si="2"/>
        <v>0</v>
      </c>
      <c r="Q5" s="3"/>
      <c r="R5" s="4"/>
    </row>
    <row r="6" spans="1:18">
      <c r="A6" s="48">
        <v>0</v>
      </c>
      <c r="B6" s="48">
        <v>4</v>
      </c>
      <c r="C6" s="145" t="s">
        <v>1068</v>
      </c>
      <c r="D6" s="145" t="s">
        <v>43</v>
      </c>
      <c r="E6" s="36">
        <v>0</v>
      </c>
      <c r="F6" s="36">
        <v>4</v>
      </c>
      <c r="H6" s="32" t="s">
        <v>208</v>
      </c>
      <c r="I6" s="33" t="s">
        <v>861</v>
      </c>
      <c r="J6" s="33" t="s">
        <v>206</v>
      </c>
      <c r="K6" s="33" t="str">
        <f t="shared" si="0"/>
        <v>0 , 4</v>
      </c>
      <c r="L6" s="34" t="s">
        <v>207</v>
      </c>
      <c r="N6" s="1" t="b">
        <f t="shared" si="1"/>
        <v>0</v>
      </c>
      <c r="O6" s="1" t="b">
        <f t="shared" si="2"/>
        <v>0</v>
      </c>
      <c r="Q6" s="3"/>
      <c r="R6" s="4"/>
    </row>
    <row r="7" spans="1:18">
      <c r="A7" s="36">
        <v>0</v>
      </c>
      <c r="B7" s="36">
        <v>5</v>
      </c>
      <c r="C7" s="145" t="s">
        <v>1068</v>
      </c>
      <c r="D7" s="145" t="s">
        <v>43</v>
      </c>
      <c r="E7" s="36">
        <v>0</v>
      </c>
      <c r="F7" s="36">
        <v>5</v>
      </c>
      <c r="H7" s="32" t="s">
        <v>208</v>
      </c>
      <c r="I7" s="33" t="s">
        <v>861</v>
      </c>
      <c r="J7" s="33" t="s">
        <v>206</v>
      </c>
      <c r="K7" s="33" t="str">
        <f t="shared" si="0"/>
        <v>0 , 5</v>
      </c>
      <c r="L7" s="34" t="s">
        <v>207</v>
      </c>
      <c r="N7" s="1" t="b">
        <f t="shared" si="1"/>
        <v>0</v>
      </c>
      <c r="O7" s="1" t="b">
        <f t="shared" si="2"/>
        <v>0</v>
      </c>
      <c r="Q7" s="3"/>
      <c r="R7" s="4"/>
    </row>
    <row r="8" spans="1:18">
      <c r="A8" s="48">
        <v>0</v>
      </c>
      <c r="B8" s="48">
        <v>6</v>
      </c>
      <c r="C8" s="145" t="s">
        <v>1068</v>
      </c>
      <c r="D8" s="145" t="s">
        <v>43</v>
      </c>
      <c r="E8" s="36">
        <v>0</v>
      </c>
      <c s="36" r="F8">
        <v>7</v>
      </c>
      <c r="H8" s="32" t="s">
        <v>208</v>
      </c>
      <c r="I8" s="33" t="s">
        <v>861</v>
      </c>
      <c r="J8" s="33" t="s">
        <v>206</v>
      </c>
      <c r="K8" s="33" t="str">
        <f t="shared" si="0"/>
        <v>0 , 6</v>
      </c>
      <c r="L8" s="34" t="s">
        <v>207</v>
      </c>
      <c r="N8" s="1" t="b">
        <f t="shared" si="1"/>
        <v>0</v>
      </c>
      <c r="O8" s="1" t="b">
        <f t="shared" si="2"/>
        <v>0</v>
      </c>
      <c r="Q8" s="3"/>
      <c r="R8" s="4"/>
    </row>
    <row r="9" spans="1:18">
      <c r="A9" s="48">
        <v>0</v>
      </c>
      <c r="B9" s="48">
        <v>7</v>
      </c>
      <c r="C9" s="145" t="s">
        <v>1068</v>
      </c>
      <c r="D9" s="145" t="s">
        <v>43</v>
      </c>
      <c r="E9" s="36">
        <v>0</v>
      </c>
      <c r="F9" s="36">
        <v>8</v>
      </c>
      <c r="H9" s="32" t="s">
        <v>208</v>
      </c>
      <c r="I9" s="33" t="s">
        <v>861</v>
      </c>
      <c r="J9" s="33" t="s">
        <v>206</v>
      </c>
      <c r="K9" s="33" t="str">
        <f t="shared" si="0"/>
        <v>0 , 8</v>
      </c>
      <c r="L9" s="34" t="s">
        <v>207</v>
      </c>
      <c r="N9" s="1" t="b">
        <f t="shared" ref="N9:N34" si="3">IF(E9="","",EXACT(E9,Q10))</f>
        <v>0</v>
      </c>
      <c r="O9" s="1" t="b">
        <f t="shared" ref="O9:O34" si="4">IF(F9="","",EXACT(F9,R10))</f>
        <v>0</v>
      </c>
      <c r="Q9" s="3"/>
      <c r="R9" s="4"/>
    </row>
    <row r="10" spans="1:18">
      <c r="A10" s="48">
        <v>0</v>
      </c>
      <c r="B10" s="48">
        <v>8</v>
      </c>
      <c r="C10" s="145" t="s">
        <v>1068</v>
      </c>
      <c r="D10" s="145" t="s">
        <v>43</v>
      </c>
      <c r="E10" s="36">
        <v>0</v>
      </c>
      <c r="F10" s="36">
        <v>9</v>
      </c>
      <c r="H10" s="32" t="s">
        <v>208</v>
      </c>
      <c r="I10" s="33" t="s">
        <v>861</v>
      </c>
      <c r="J10" s="33" t="s">
        <v>206</v>
      </c>
      <c r="K10" s="33" t="str">
        <f t="shared" si="0"/>
        <v>0 , 9</v>
      </c>
      <c r="L10" s="34" t="s">
        <v>207</v>
      </c>
      <c r="N10" s="1" t="b">
        <f t="shared" si="3"/>
        <v>0</v>
      </c>
      <c r="O10" s="1" t="b">
        <f t="shared" si="4"/>
        <v>0</v>
      </c>
      <c r="Q10" s="3"/>
      <c r="R10" s="4"/>
    </row>
    <row r="11" spans="1:18">
      <c r="A11" s="48">
        <v>0</v>
      </c>
      <c r="B11" s="48">
        <v>9</v>
      </c>
      <c r="C11" s="145" t="s">
        <v>1068</v>
      </c>
      <c r="D11" s="145" t="s">
        <v>43</v>
      </c>
      <c r="E11" s="36">
        <v>0</v>
      </c>
      <c r="F11" s="36">
        <v>10</v>
      </c>
      <c r="H11" s="32" t="s">
        <v>208</v>
      </c>
      <c r="I11" s="33" t="s">
        <v>861</v>
      </c>
      <c r="J11" s="33" t="s">
        <v>206</v>
      </c>
      <c r="K11" s="33" t="str">
        <f t="shared" si="0"/>
        <v>0 , 10</v>
      </c>
      <c r="L11" s="34" t="s">
        <v>207</v>
      </c>
      <c r="N11" s="1" t="b">
        <f t="shared" si="3"/>
        <v>0</v>
      </c>
      <c r="O11" s="1" t="b">
        <f t="shared" si="4"/>
        <v>0</v>
      </c>
      <c r="Q11" s="3"/>
      <c r="R11" s="4"/>
    </row>
    <row r="12" spans="1:18">
      <c r="A12" s="48">
        <v>0</v>
      </c>
      <c r="B12" s="48">
        <v>10</v>
      </c>
      <c r="C12" s="145" t="s">
        <v>1068</v>
      </c>
      <c r="D12" s="145" t="s">
        <v>43</v>
      </c>
      <c r="E12" s="36">
        <v>0</v>
      </c>
      <c r="F12" s="36">
        <v>11</v>
      </c>
      <c r="H12" s="32" t="s">
        <v>208</v>
      </c>
      <c r="I12" s="33" t="s">
        <v>861</v>
      </c>
      <c r="J12" s="33" t="s">
        <v>206</v>
      </c>
      <c r="K12" s="33" t="str">
        <f t="shared" si="0"/>
        <v>0 , 11</v>
      </c>
      <c r="L12" s="34" t="s">
        <v>207</v>
      </c>
      <c r="N12" s="1" t="b">
        <f t="shared" si="3"/>
        <v>0</v>
      </c>
      <c r="O12" s="1" t="b">
        <f t="shared" si="4"/>
        <v>0</v>
      </c>
      <c r="Q12" s="3"/>
      <c r="R12" s="4"/>
    </row>
    <row r="13" spans="1:18">
      <c r="A13" s="48">
        <v>0</v>
      </c>
      <c r="B13" s="48">
        <v>11</v>
      </c>
      <c r="C13" s="145" t="s">
        <v>1068</v>
      </c>
      <c r="D13" s="145" t="s">
        <v>43</v>
      </c>
      <c r="E13" s="36">
        <v>0</v>
      </c>
      <c r="F13" s="36">
        <v>12</v>
      </c>
      <c r="H13" s="32" t="s">
        <v>208</v>
      </c>
      <c r="I13" s="33" t="s">
        <v>861</v>
      </c>
      <c r="J13" s="33" t="s">
        <v>206</v>
      </c>
      <c r="K13" s="33" t="str">
        <f t="shared" si="0"/>
        <v>0 , 12</v>
      </c>
      <c r="L13" s="34" t="s">
        <v>207</v>
      </c>
      <c r="N13" s="1" t="b">
        <f t="shared" si="3"/>
        <v>0</v>
      </c>
      <c r="O13" s="1" t="b">
        <f t="shared" si="4"/>
        <v>0</v>
      </c>
      <c r="Q13" s="3"/>
      <c r="R13" s="4"/>
    </row>
    <row r="14" spans="1:18">
      <c r="A14" s="48">
        <v>0</v>
      </c>
      <c r="B14" s="48">
        <v>12</v>
      </c>
      <c r="C14" s="145" t="s">
        <v>1068</v>
      </c>
      <c r="D14" s="145" t="s">
        <v>43</v>
      </c>
      <c r="E14" s="36">
        <v>0</v>
      </c>
      <c r="F14" s="36">
        <v>13</v>
      </c>
      <c r="H14" s="32" t="s">
        <v>208</v>
      </c>
      <c r="I14" s="33" t="s">
        <v>861</v>
      </c>
      <c r="J14" s="33" t="s">
        <v>206</v>
      </c>
      <c r="K14" s="33" t="str">
        <f t="shared" si="0"/>
        <v>0 , 13</v>
      </c>
      <c r="L14" s="34" t="s">
        <v>207</v>
      </c>
      <c r="N14" s="1" t="b">
        <f t="shared" si="3"/>
        <v>0</v>
      </c>
      <c r="O14" s="1" t="b">
        <f t="shared" si="4"/>
        <v>0</v>
      </c>
      <c r="Q14" s="3"/>
      <c r="R14" s="4"/>
    </row>
    <row r="15" spans="1:18">
      <c r="A15" s="48">
        <v>0</v>
      </c>
      <c r="B15" s="48">
        <v>13</v>
      </c>
      <c r="C15" s="145" t="s">
        <v>1068</v>
      </c>
      <c r="D15" s="145" t="s">
        <v>43</v>
      </c>
      <c r="E15" s="36">
        <v>0</v>
      </c>
      <c r="F15" s="36">
        <v>14</v>
      </c>
      <c r="H15" s="32" t="s">
        <v>208</v>
      </c>
      <c r="I15" s="33" t="s">
        <v>861</v>
      </c>
      <c r="J15" s="33" t="s">
        <v>206</v>
      </c>
      <c r="K15" s="33" t="str">
        <f t="shared" si="0"/>
        <v>0 , 14</v>
      </c>
      <c r="L15" s="34" t="s">
        <v>207</v>
      </c>
      <c r="N15" s="1" t="b">
        <f t="shared" si="3"/>
        <v>0</v>
      </c>
      <c r="O15" s="1" t="b">
        <f t="shared" si="4"/>
        <v>0</v>
      </c>
      <c r="Q15" s="3"/>
      <c r="R15" s="4"/>
    </row>
    <row r="16" spans="1:18">
      <c r="A16" s="36">
        <v>0</v>
      </c>
      <c r="B16" s="36">
        <v>14</v>
      </c>
      <c r="C16" s="145" t="s">
        <v>1068</v>
      </c>
      <c r="D16" s="145" t="s">
        <v>43</v>
      </c>
      <c r="E16" s="36">
        <v>0</v>
      </c>
      <c r="F16" s="36">
        <v>15</v>
      </c>
      <c r="H16" s="32" t="s">
        <v>208</v>
      </c>
      <c r="I16" s="33" t="s">
        <v>861</v>
      </c>
      <c r="J16" s="33" t="s">
        <v>206</v>
      </c>
      <c r="K16" s="33" t="str">
        <f t="shared" ref="K16:K33" si="5">E16&amp;" , "&amp;F16</f>
        <v>0 , 15</v>
      </c>
      <c r="L16" s="34" t="s">
        <v>207</v>
      </c>
      <c r="N16" s="1" t="b">
        <f t="shared" si="3"/>
        <v>0</v>
      </c>
      <c r="O16" s="1" t="b">
        <f t="shared" si="4"/>
        <v>0</v>
      </c>
      <c r="Q16" s="3"/>
      <c r="R16" s="4"/>
    </row>
    <row r="17" spans="1:18">
      <c r="A17" s="36"/>
      <c r="B17" s="36"/>
      <c r="C17" s="145"/>
      <c s="145" r="D17" t="s">
        <v>43</v>
      </c>
      <c r="E17" s="36">
        <v>0</v>
      </c>
      <c r="F17" s="36">
        <v>16</v>
      </c>
      <c s="32" r="H17" t="s">
        <v>208</v>
      </c>
      <c s="33" r="I17" t="s">
        <v>861</v>
      </c>
      <c s="33" r="J17" t="s">
        <v>206</v>
      </c>
      <c r="K17" s="33">
        <f>E17&amp;" , "&amp;F17</f>
      </c>
      <c s="34" r="L17" t="s">
        <v>207</v>
      </c>
      <c r="N17" s="1">
        <f>IF(E17="","",EXACT(E17,Q10))</f>
      </c>
      <c r="O17" s="1">
        <f>IF(F17="","",EXACT(F17,R10))</f>
      </c>
      <c s="3" r="Q17"/>
      <c s="4" r="R17"/>
    </row>
    <row r="18" spans="5:18">
      <c r="E18" s="36"/>
      <c r="F18" s="36"/>
      <c r="H18" s="32" t="s">
        <v>208</v>
      </c>
      <c r="I18" s="33" t="s">
        <v>861</v>
      </c>
      <c r="J18" s="33" t="s">
        <v>206</v>
      </c>
      <c r="K18" s="33" t="str">
        <f t="shared" si="5"/>
        <v xml:space="preserve"> , </v>
      </c>
      <c r="L18" s="34" t="s">
        <v>207</v>
      </c>
      <c r="N18" s="1" t="str">
        <f t="shared" si="3"/>
        <v/>
      </c>
      <c r="O18" s="1" t="str">
        <f t="shared" si="4"/>
        <v/>
      </c>
      <c r="Q18" s="3"/>
      <c r="R18" s="4"/>
    </row>
    <row r="19" spans="5:18">
      <c r="E19" s="36"/>
      <c r="F19" s="36"/>
      <c r="H19" s="32" t="s">
        <v>208</v>
      </c>
      <c r="I19" s="33" t="s">
        <v>861</v>
      </c>
      <c r="J19" s="33" t="s">
        <v>206</v>
      </c>
      <c r="K19" s="33" t="str">
        <f t="shared" si="5"/>
        <v xml:space="preserve"> , </v>
      </c>
      <c r="L19" s="34" t="s">
        <v>207</v>
      </c>
      <c r="N19" s="1" t="str">
        <f t="shared" si="3"/>
        <v/>
      </c>
      <c r="O19" s="1" t="str">
        <f t="shared" si="4"/>
        <v/>
      </c>
      <c r="Q19" s="3"/>
      <c r="R19" s="4"/>
    </row>
    <row r="20" spans="5:18">
      <c r="E20" s="36"/>
      <c r="F20" s="36"/>
      <c r="H20" s="32" t="s">
        <v>208</v>
      </c>
      <c r="I20" s="33" t="s">
        <v>861</v>
      </c>
      <c r="J20" s="33" t="s">
        <v>206</v>
      </c>
      <c r="K20" s="33" t="str">
        <f t="shared" si="5"/>
        <v xml:space="preserve"> , </v>
      </c>
      <c r="L20" s="34" t="s">
        <v>207</v>
      </c>
      <c r="N20" s="1" t="str">
        <f t="shared" si="3"/>
        <v/>
      </c>
      <c r="O20" s="1" t="str">
        <f t="shared" si="4"/>
        <v/>
      </c>
      <c r="Q20" s="3"/>
      <c r="R20" s="4"/>
    </row>
    <row r="21" spans="5:18">
      <c r="E21" s="36"/>
      <c r="F21" s="36"/>
      <c r="H21" s="32" t="s">
        <v>208</v>
      </c>
      <c r="I21" s="33" t="s">
        <v>861</v>
      </c>
      <c r="J21" s="33" t="s">
        <v>206</v>
      </c>
      <c r="K21" s="33" t="str">
        <f t="shared" si="5"/>
        <v xml:space="preserve"> , </v>
      </c>
      <c r="L21" s="34" t="s">
        <v>207</v>
      </c>
      <c r="N21" s="1" t="str">
        <f t="shared" si="3"/>
        <v/>
      </c>
      <c r="O21" s="1" t="str">
        <f t="shared" si="4"/>
        <v/>
      </c>
      <c r="Q21" s="3"/>
      <c r="R21" s="4"/>
    </row>
    <row r="22" spans="5:18">
      <c r="E22" s="36"/>
      <c r="F22" s="36"/>
      <c r="H22" s="32" t="s">
        <v>208</v>
      </c>
      <c r="I22" s="33" t="s">
        <v>861</v>
      </c>
      <c r="J22" s="33" t="s">
        <v>206</v>
      </c>
      <c r="K22" s="33" t="str">
        <f t="shared" si="5"/>
        <v xml:space="preserve"> , </v>
      </c>
      <c r="L22" s="34" t="s">
        <v>207</v>
      </c>
      <c r="N22" s="1" t="str">
        <f t="shared" si="3"/>
        <v/>
      </c>
      <c r="O22" s="1" t="str">
        <f t="shared" si="4"/>
        <v/>
      </c>
      <c r="Q22" s="3"/>
      <c r="R22" s="4"/>
    </row>
    <row r="23" spans="5:18">
      <c r="E23" s="36"/>
      <c r="F23" s="36"/>
      <c r="H23" s="32" t="s">
        <v>208</v>
      </c>
      <c r="I23" s="33" t="s">
        <v>861</v>
      </c>
      <c r="J23" s="33" t="s">
        <v>206</v>
      </c>
      <c r="K23" s="33" t="str">
        <f t="shared" si="5"/>
        <v xml:space="preserve"> , </v>
      </c>
      <c r="L23" s="34" t="s">
        <v>207</v>
      </c>
      <c r="N23" s="1" t="str">
        <f t="shared" si="3"/>
        <v/>
      </c>
      <c r="O23" s="1" t="str">
        <f t="shared" si="4"/>
        <v/>
      </c>
      <c r="Q23" s="3"/>
      <c r="R23" s="4"/>
    </row>
    <row r="24" spans="5:18">
      <c r="E24" s="36"/>
      <c r="F24" s="36"/>
      <c r="H24" s="32" t="s">
        <v>208</v>
      </c>
      <c r="I24" s="33" t="s">
        <v>861</v>
      </c>
      <c r="J24" s="33" t="s">
        <v>206</v>
      </c>
      <c r="K24" s="33" t="str">
        <f t="shared" si="5"/>
        <v xml:space="preserve"> , </v>
      </c>
      <c r="L24" s="34" t="s">
        <v>207</v>
      </c>
      <c r="N24" s="1" t="str">
        <f t="shared" si="3"/>
        <v/>
      </c>
      <c r="O24" s="1" t="str">
        <f t="shared" si="4"/>
        <v/>
      </c>
      <c r="Q24" s="3"/>
      <c r="R24" s="4"/>
    </row>
    <row r="25" spans="5:18">
      <c r="E25" s="36"/>
      <c r="F25" s="36"/>
      <c r="H25" s="32" t="s">
        <v>208</v>
      </c>
      <c r="I25" s="33" t="s">
        <v>861</v>
      </c>
      <c r="J25" s="33" t="s">
        <v>206</v>
      </c>
      <c r="K25" s="33" t="str">
        <f t="shared" si="5"/>
        <v xml:space="preserve"> , </v>
      </c>
      <c r="L25" s="34" t="s">
        <v>207</v>
      </c>
      <c r="N25" s="1" t="str">
        <f t="shared" si="3"/>
        <v/>
      </c>
      <c r="O25" s="1" t="str">
        <f t="shared" si="4"/>
        <v/>
      </c>
      <c r="Q25" s="3"/>
      <c r="R25" s="4"/>
    </row>
    <row r="26" spans="5:18">
      <c r="E26" s="36"/>
      <c r="F26" s="36"/>
      <c r="H26" s="32" t="s">
        <v>208</v>
      </c>
      <c r="I26" s="33" t="s">
        <v>861</v>
      </c>
      <c r="J26" s="33" t="s">
        <v>206</v>
      </c>
      <c r="K26" s="33" t="str">
        <f t="shared" si="5"/>
        <v xml:space="preserve"> , </v>
      </c>
      <c r="L26" s="34" t="s">
        <v>207</v>
      </c>
      <c r="N26" s="1" t="str">
        <f t="shared" si="3"/>
        <v/>
      </c>
      <c r="O26" s="1" t="str">
        <f t="shared" si="4"/>
        <v/>
      </c>
      <c r="Q26" s="3"/>
      <c r="R26" s="4"/>
    </row>
    <row r="27" spans="5:18">
      <c r="E27" s="36"/>
      <c r="F27" s="36"/>
      <c r="H27" s="32" t="s">
        <v>208</v>
      </c>
      <c r="I27" s="33" t="s">
        <v>861</v>
      </c>
      <c r="J27" s="33" t="s">
        <v>206</v>
      </c>
      <c r="K27" s="33" t="str">
        <f t="shared" si="5"/>
        <v xml:space="preserve"> , </v>
      </c>
      <c r="L27" s="34" t="s">
        <v>207</v>
      </c>
      <c r="N27" s="1" t="str">
        <f t="shared" si="3"/>
        <v/>
      </c>
      <c r="O27" s="1" t="str">
        <f t="shared" si="4"/>
        <v/>
      </c>
      <c r="Q27" s="3"/>
      <c r="R27" s="4"/>
    </row>
    <row r="28" spans="5:18">
      <c r="E28" s="36"/>
      <c r="F28" s="36"/>
      <c r="H28" s="32" t="s">
        <v>208</v>
      </c>
      <c r="I28" s="33" t="s">
        <v>861</v>
      </c>
      <c r="J28" s="33" t="s">
        <v>206</v>
      </c>
      <c r="K28" s="33" t="str">
        <f t="shared" si="5"/>
        <v xml:space="preserve"> , </v>
      </c>
      <c r="L28" s="34" t="s">
        <v>207</v>
      </c>
      <c r="N28" s="1" t="str">
        <f t="shared" si="3"/>
        <v/>
      </c>
      <c r="O28" s="1" t="str">
        <f t="shared" si="4"/>
        <v/>
      </c>
      <c r="Q28" s="3"/>
      <c r="R28" s="4"/>
    </row>
    <row r="29" spans="5:18">
      <c r="E29" s="36"/>
      <c r="F29" s="36"/>
      <c r="H29" s="32" t="s">
        <v>208</v>
      </c>
      <c r="I29" s="33" t="s">
        <v>861</v>
      </c>
      <c r="J29" s="33" t="s">
        <v>206</v>
      </c>
      <c r="K29" s="33" t="str">
        <f t="shared" si="5"/>
        <v xml:space="preserve"> , </v>
      </c>
      <c r="L29" s="34" t="s">
        <v>207</v>
      </c>
      <c r="N29" s="1" t="str">
        <f t="shared" si="3"/>
        <v/>
      </c>
      <c r="O29" s="1" t="str">
        <f t="shared" si="4"/>
        <v/>
      </c>
      <c r="Q29" s="3"/>
      <c r="R29" s="4"/>
    </row>
    <row r="30" spans="5:18">
      <c r="E30" s="36"/>
      <c r="F30" s="36"/>
      <c r="H30" s="32" t="s">
        <v>208</v>
      </c>
      <c r="I30" s="33" t="s">
        <v>861</v>
      </c>
      <c r="J30" s="33" t="s">
        <v>206</v>
      </c>
      <c r="K30" s="33" t="str">
        <f t="shared" si="5"/>
        <v xml:space="preserve"> , </v>
      </c>
      <c r="L30" s="34" t="s">
        <v>207</v>
      </c>
      <c r="N30" s="1" t="str">
        <f t="shared" si="3"/>
        <v/>
      </c>
      <c r="O30" s="1" t="str">
        <f t="shared" si="4"/>
        <v/>
      </c>
      <c r="Q30" s="3"/>
      <c r="R30" s="4"/>
    </row>
    <row r="31" spans="5:18">
      <c r="E31" s="36"/>
      <c r="F31" s="36"/>
      <c r="H31" s="32" t="s">
        <v>208</v>
      </c>
      <c r="I31" s="33" t="s">
        <v>861</v>
      </c>
      <c r="J31" s="33" t="s">
        <v>206</v>
      </c>
      <c r="K31" s="33" t="str">
        <f t="shared" si="5"/>
        <v xml:space="preserve"> , </v>
      </c>
      <c r="L31" s="34" t="s">
        <v>207</v>
      </c>
      <c r="N31" s="1" t="str">
        <f t="shared" si="3"/>
        <v/>
      </c>
      <c r="O31" s="1" t="str">
        <f t="shared" si="4"/>
        <v/>
      </c>
      <c r="Q31" s="3"/>
      <c r="R31" s="4"/>
    </row>
    <row r="32" spans="5:18">
      <c r="E32" s="36"/>
      <c r="F32" s="36"/>
      <c r="H32" s="32" t="s">
        <v>208</v>
      </c>
      <c r="I32" s="33" t="s">
        <v>861</v>
      </c>
      <c r="J32" s="33" t="s">
        <v>206</v>
      </c>
      <c r="K32" s="33" t="str">
        <f t="shared" si="5"/>
        <v xml:space="preserve"> , </v>
      </c>
      <c r="L32" s="34" t="s">
        <v>207</v>
      </c>
      <c r="N32" s="1" t="str">
        <f t="shared" si="3"/>
        <v/>
      </c>
      <c r="O32" s="1" t="str">
        <f t="shared" si="4"/>
        <v/>
      </c>
      <c r="Q32" s="3"/>
      <c r="R32" s="4"/>
    </row>
    <row r="33" spans="5:18">
      <c r="E33" s="36"/>
      <c r="F33" s="36"/>
      <c r="H33" s="32" t="s">
        <v>208</v>
      </c>
      <c r="I33" s="33" t="s">
        <v>861</v>
      </c>
      <c r="J33" s="33" t="s">
        <v>206</v>
      </c>
      <c r="K33" s="33" t="str">
        <f t="shared" si="5"/>
        <v xml:space="preserve"> , </v>
      </c>
      <c r="L33" s="34" t="s">
        <v>207</v>
      </c>
      <c r="N33" s="1" t="str">
        <f t="shared" si="3"/>
        <v/>
      </c>
      <c r="O33" s="1" t="str">
        <f t="shared" si="4"/>
        <v/>
      </c>
      <c r="Q33" s="3"/>
      <c r="R33" s="4"/>
    </row>
    <row r="34" spans="5:18">
      <c r="E34" s="36"/>
      <c r="F34" s="36"/>
      <c r="H34" s="32" t="s">
        <v>208</v>
      </c>
      <c r="I34" s="33" t="s">
        <v>861</v>
      </c>
      <c r="J34" s="33" t="s">
        <v>206</v>
      </c>
      <c r="K34" s="33" t="str">
        <f t="shared" si="0"/>
        <v xml:space="preserve"> , </v>
      </c>
      <c r="L34" s="34" t="s">
        <v>207</v>
      </c>
      <c r="N34" s="1" t="str">
        <f t="shared" si="3"/>
        <v/>
      </c>
      <c r="O34" s="1" t="str">
        <f t="shared" si="4"/>
        <v/>
      </c>
      <c r="Q34" s="3"/>
      <c r="R34" s="4"/>
    </row>
    <row r="35" spans="5:18">
      <c r="Q35" s="3"/>
      <c r="R35" s="4"/>
    </row>
  </sheetData>
  <autoFilter ref="A2:U2" xr:uid="{00000000-0001-0000-1900-000000000000}">
    <filterColumn colId="7" showButton="0"/>
    <filterColumn colId="8" showButton="0"/>
    <filterColumn colId="9" showButton="0"/>
    <filterColumn colId="10" showButton="0"/>
  </autoFilter>
  <mergeCells count="3">
    <mergeCell ref="E1:F1"/>
    <mergeCell ref="H1:L1"/>
    <mergeCell ref="A1:B1"/>
  </mergeCells>
  <phoneticPr fontId="3"/>
  <conditionalFormatting sqref="A1">
    <cfRule type="cellIs" dxfId="47" priority="1" stopIfTrue="1" operator="equal">
      <formula>"-設定しない-"</formula>
    </cfRule>
    <cfRule type="cellIs" dxfId="46" priority="2" stopIfTrue="1" operator="equal">
      <formula>"-ユーザ毎に設定が有効になる項目の為省略-"</formula>
    </cfRule>
    <cfRule type="cellIs" dxfId="45" priority="3" stopIfTrue="1" operator="equal">
      <formula>"□"</formula>
    </cfRule>
  </conditionalFormatting>
  <hyperlinks>
    <hyperlink ref="D1" location="テーブル一覧!A1" display="一覧へ" xr:uid="{CFF5473C-BE6F-489C-BA80-937602EA9C72}"/>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R8296"/>
  <sheetViews>
    <sheetView view="pageBreakPreview" zoomScaleNormal="85" zoomScaleSheetLayoutView="100" workbookViewId="0">
      <pane ySplit="2" topLeftCell="A3" activePane="bottomLeft" state="frozen"/>
      <selection sqref="A1:E1"/>
      <selection pane="bottomLeft" sqref="A1:B1"/>
    </sheetView>
  </sheetViews>
  <sheetFormatPr defaultColWidth="9.140625" defaultRowHeight="12"/>
  <cols>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8" style="2" bestFit="1" customWidth="1"/>
    <col min="10" max="10" width="9.140625" style="2"/>
    <col min="11" max="11" width="7.5703125" style="2" customWidth="1"/>
    <col min="12" max="12" width="5.42578125" style="2" bestFit="1" customWidth="1"/>
    <col min="13" max="13" width="9.140625" style="2"/>
    <col min="14" max="14" width="17.85546875" style="2" customWidth="1"/>
    <col min="15" max="15" width="17.42578125" style="2" bestFit="1" customWidth="1"/>
    <col min="16" max="16" width="9.140625" style="2"/>
    <col min="17" max="18" width="17.85546875" style="2"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row>
    <row r="2" spans="1:18">
      <c r="A2" s="37" t="s">
        <v>463</v>
      </c>
      <c r="B2" s="37" t="s">
        <v>392</v>
      </c>
      <c r="C2" s="129" t="s">
        <v>1131</v>
      </c>
      <c r="D2" s="29" t="s">
        <v>813</v>
      </c>
      <c r="E2" s="37" t="s">
        <v>395</v>
      </c>
      <c r="F2" s="37" t="s">
        <v>392</v>
      </c>
      <c r="H2" s="143" t="s">
        <v>814</v>
      </c>
      <c r="I2" s="143" t="s">
        <v>814</v>
      </c>
      <c r="J2" s="143" t="s">
        <v>814</v>
      </c>
      <c r="K2" s="143" t="s">
        <v>815</v>
      </c>
      <c r="L2" s="143" t="s">
        <v>814</v>
      </c>
      <c r="N2" s="3" t="s">
        <v>375</v>
      </c>
      <c r="O2" s="3" t="s">
        <v>390</v>
      </c>
      <c r="Q2" s="4"/>
      <c r="R2" s="4"/>
    </row>
    <row r="3" spans="1:18">
      <c r="A3" s="36">
        <v>2</v>
      </c>
      <c r="B3" s="36">
        <v>1</v>
      </c>
      <c r="C3" s="145" t="s">
        <v>1068</v>
      </c>
      <c r="D3" s="145" t="s">
        <v>43</v>
      </c>
      <c r="E3" s="130">
        <v>1</v>
      </c>
      <c r="F3" s="130">
        <v>1</v>
      </c>
      <c r="H3" s="32" t="s">
        <v>208</v>
      </c>
      <c r="I3" s="33" t="s">
        <v>862</v>
      </c>
      <c r="J3" s="33" t="s">
        <v>206</v>
      </c>
      <c r="K3" s="33" t="str">
        <f t="shared" ref="K3:K13" si="0">E3&amp;" , "&amp;F3</f>
        <v>1 , 1</v>
      </c>
      <c r="L3" s="34" t="s">
        <v>207</v>
      </c>
      <c r="N3" s="1" t="b">
        <f t="shared" ref="N3:N13" si="1">IF(E3="","",EXACT(E3,Q3))</f>
        <v>0</v>
      </c>
      <c r="O3" s="1" t="b">
        <f t="shared" ref="O3:O13" si="2">IF(F3="","",EXACT(F3,R3))</f>
        <v>0</v>
      </c>
      <c r="Q3" s="4"/>
      <c r="R3" s="4"/>
    </row>
    <row r="4" spans="1:18">
      <c r="A4" s="36">
        <v>2</v>
      </c>
      <c r="B4" s="36">
        <v>2</v>
      </c>
      <c r="C4" s="145" t="s">
        <v>1068</v>
      </c>
      <c r="D4" s="145" t="s">
        <v>43</v>
      </c>
      <c r="E4" s="130">
        <v>1</v>
      </c>
      <c r="F4" s="130">
        <v>2</v>
      </c>
      <c r="H4" s="32" t="s">
        <v>208</v>
      </c>
      <c r="I4" s="33" t="s">
        <v>862</v>
      </c>
      <c r="J4" s="33" t="s">
        <v>206</v>
      </c>
      <c r="K4" s="33" t="str">
        <f t="shared" si="0"/>
        <v>1 , 2</v>
      </c>
      <c r="L4" s="34" t="s">
        <v>207</v>
      </c>
      <c r="N4" s="1" t="b">
        <f t="shared" si="1"/>
        <v>0</v>
      </c>
      <c r="O4" s="1" t="b">
        <f t="shared" si="2"/>
        <v>0</v>
      </c>
      <c r="Q4" s="4"/>
      <c r="R4" s="4"/>
    </row>
    <row r="5" spans="1:18">
      <c r="A5" s="36">
        <v>2</v>
      </c>
      <c r="B5" s="36">
        <v>3</v>
      </c>
      <c r="C5" s="145" t="s">
        <v>1068</v>
      </c>
      <c r="D5" s="145" t="s">
        <v>43</v>
      </c>
      <c r="E5" s="130">
        <v>1</v>
      </c>
      <c r="F5" s="130">
        <v>3</v>
      </c>
      <c r="H5" s="32" t="s">
        <v>208</v>
      </c>
      <c r="I5" s="33" t="s">
        <v>862</v>
      </c>
      <c r="J5" s="33" t="s">
        <v>206</v>
      </c>
      <c r="K5" s="33" t="str">
        <f t="shared" si="0"/>
        <v>1 , 3</v>
      </c>
      <c r="L5" s="34" t="s">
        <v>207</v>
      </c>
      <c r="N5" s="1" t="b">
        <f t="shared" si="1"/>
        <v>0</v>
      </c>
      <c r="O5" s="1" t="b">
        <f t="shared" si="2"/>
        <v>0</v>
      </c>
      <c r="Q5" s="4"/>
      <c r="R5" s="4"/>
    </row>
    <row r="6" spans="1:18">
      <c r="A6" s="36">
        <v>2</v>
      </c>
      <c r="B6" s="36">
        <v>4</v>
      </c>
      <c r="C6" s="145" t="s">
        <v>1068</v>
      </c>
      <c r="D6" s="145" t="s">
        <v>43</v>
      </c>
      <c r="E6" s="130">
        <v>1</v>
      </c>
      <c r="F6" s="130">
        <v>4</v>
      </c>
      <c r="H6" s="32" t="s">
        <v>208</v>
      </c>
      <c r="I6" s="33" t="s">
        <v>862</v>
      </c>
      <c r="J6" s="33" t="s">
        <v>206</v>
      </c>
      <c r="K6" s="33" t="str">
        <f t="shared" si="0"/>
        <v>1 , 4</v>
      </c>
      <c r="L6" s="34" t="s">
        <v>207</v>
      </c>
      <c r="N6" s="1" t="b">
        <f t="shared" si="1"/>
        <v>0</v>
      </c>
      <c r="O6" s="1" t="b">
        <f t="shared" si="2"/>
        <v>0</v>
      </c>
      <c r="Q6" s="4"/>
      <c r="R6" s="4"/>
    </row>
    <row r="7" spans="1:18">
      <c r="A7" s="36">
        <v>2</v>
      </c>
      <c r="B7" s="36">
        <v>5</v>
      </c>
      <c r="C7" s="145" t="s">
        <v>1068</v>
      </c>
      <c r="D7" s="145" t="s">
        <v>43</v>
      </c>
      <c r="E7" s="130">
        <v>1</v>
      </c>
      <c r="F7" s="130">
        <v>5</v>
      </c>
      <c r="H7" s="32" t="s">
        <v>208</v>
      </c>
      <c r="I7" s="33" t="s">
        <v>862</v>
      </c>
      <c r="J7" s="33" t="s">
        <v>206</v>
      </c>
      <c r="K7" s="33" t="str">
        <f t="shared" si="0"/>
        <v>1 , 5</v>
      </c>
      <c r="L7" s="34" t="s">
        <v>207</v>
      </c>
      <c r="N7" s="1" t="b">
        <f t="shared" si="1"/>
        <v>0</v>
      </c>
      <c r="O7" s="1" t="b">
        <f t="shared" si="2"/>
        <v>0</v>
      </c>
      <c r="Q7" s="4"/>
      <c r="R7" s="4"/>
    </row>
    <row r="8" spans="1:18">
      <c r="A8" s="36">
        <v>2</v>
      </c>
      <c r="B8" s="36">
        <v>6</v>
      </c>
      <c r="C8" s="145" t="s">
        <v>1068</v>
      </c>
      <c r="D8" s="145" t="s">
        <v>43</v>
      </c>
      <c r="E8" s="130">
        <v>1</v>
      </c>
      <c s="130" r="F8">
        <v>7</v>
      </c>
      <c r="H8" s="32" t="s">
        <v>208</v>
      </c>
      <c r="I8" s="33" t="s">
        <v>862</v>
      </c>
      <c r="J8" s="33" t="s">
        <v>206</v>
      </c>
      <c r="K8" s="33" t="str">
        <f t="shared" si="0"/>
        <v>1 , 6</v>
      </c>
      <c r="L8" s="34" t="s">
        <v>207</v>
      </c>
      <c r="N8" s="1" t="b">
        <f t="shared" si="1"/>
        <v>0</v>
      </c>
      <c r="O8" s="1" t="b">
        <f t="shared" si="2"/>
        <v>0</v>
      </c>
      <c r="Q8" s="4"/>
      <c r="R8" s="4"/>
    </row>
    <row r="9" spans="1:18">
      <c r="A9" s="36">
        <v>2</v>
      </c>
      <c r="B9" s="36">
        <v>8</v>
      </c>
      <c r="C9" s="145" t="s">
        <v>1068</v>
      </c>
      <c r="D9" s="145" t="s">
        <v>43</v>
      </c>
      <c r="E9" s="130">
        <v>1</v>
      </c>
      <c r="F9" s="130">
        <v>8</v>
      </c>
      <c r="H9" s="32" t="s">
        <v>208</v>
      </c>
      <c r="I9" s="33" t="s">
        <v>862</v>
      </c>
      <c r="J9" s="33" t="s">
        <v>206</v>
      </c>
      <c r="K9" s="33" t="str">
        <f t="shared" si="0"/>
        <v>1 , 8</v>
      </c>
      <c r="L9" s="34" t="s">
        <v>207</v>
      </c>
      <c r="N9" s="1" t="b">
        <f t="shared" si="1"/>
        <v>0</v>
      </c>
      <c r="O9" s="1" t="b">
        <f t="shared" si="2"/>
        <v>0</v>
      </c>
      <c r="Q9" s="4"/>
      <c r="R9" s="4"/>
    </row>
    <row r="10" spans="1:18">
      <c r="A10" s="36">
        <v>2</v>
      </c>
      <c r="B10" s="36">
        <v>9</v>
      </c>
      <c r="C10" s="145" t="s">
        <v>1068</v>
      </c>
      <c r="D10" s="145" t="s">
        <v>43</v>
      </c>
      <c r="E10" s="130">
        <v>1</v>
      </c>
      <c r="F10" s="130">
        <v>9</v>
      </c>
      <c r="H10" s="32" t="s">
        <v>208</v>
      </c>
      <c r="I10" s="33" t="s">
        <v>862</v>
      </c>
      <c r="J10" s="33" t="s">
        <v>206</v>
      </c>
      <c r="K10" s="33" t="str">
        <f t="shared" si="0"/>
        <v>1 , 9</v>
      </c>
      <c r="L10" s="34" t="s">
        <v>207</v>
      </c>
      <c r="N10" s="1" t="b">
        <f t="shared" si="1"/>
        <v>0</v>
      </c>
      <c r="O10" s="1" t="b">
        <f t="shared" si="2"/>
        <v>0</v>
      </c>
      <c r="Q10" s="4"/>
      <c r="R10" s="4"/>
    </row>
    <row r="11" spans="1:18">
      <c r="A11" s="36">
        <v>2</v>
      </c>
      <c r="B11" s="36">
        <v>10</v>
      </c>
      <c r="C11" s="145" t="s">
        <v>1068</v>
      </c>
      <c r="D11" s="145" t="s">
        <v>43</v>
      </c>
      <c r="E11" s="130">
        <v>1</v>
      </c>
      <c r="F11" s="130">
        <v>10</v>
      </c>
      <c r="H11" s="32" t="s">
        <v>208</v>
      </c>
      <c r="I11" s="33" t="s">
        <v>862</v>
      </c>
      <c r="J11" s="33" t="s">
        <v>206</v>
      </c>
      <c r="K11" s="33" t="str">
        <f t="shared" si="0"/>
        <v>1 , 10</v>
      </c>
      <c r="L11" s="34" t="s">
        <v>207</v>
      </c>
      <c r="N11" s="1" t="b">
        <f t="shared" si="1"/>
        <v>0</v>
      </c>
      <c r="O11" s="1" t="b">
        <f t="shared" si="2"/>
        <v>0</v>
      </c>
      <c r="Q11" s="4"/>
      <c r="R11" s="4"/>
    </row>
    <row r="12" spans="1:18">
      <c r="A12" s="36">
        <v>2</v>
      </c>
      <c r="B12" s="36">
        <v>11</v>
      </c>
      <c r="C12" s="145" t="s">
        <v>1068</v>
      </c>
      <c r="D12" s="145" t="s">
        <v>43</v>
      </c>
      <c r="E12" s="130">
        <v>1</v>
      </c>
      <c r="F12" s="130">
        <v>11</v>
      </c>
      <c r="H12" s="32" t="s">
        <v>208</v>
      </c>
      <c r="I12" s="33" t="s">
        <v>862</v>
      </c>
      <c r="J12" s="33" t="s">
        <v>206</v>
      </c>
      <c r="K12" s="33" t="str">
        <f t="shared" si="0"/>
        <v>1 , 11</v>
      </c>
      <c r="L12" s="34" t="s">
        <v>207</v>
      </c>
      <c r="N12" s="1" t="b">
        <f t="shared" si="1"/>
        <v>0</v>
      </c>
      <c r="O12" s="1" t="b">
        <f t="shared" si="2"/>
        <v>0</v>
      </c>
      <c r="Q12" s="4"/>
      <c r="R12" s="4"/>
    </row>
    <row r="13" spans="1:18">
      <c r="A13" s="36">
        <v>2</v>
      </c>
      <c r="B13" s="36">
        <v>12</v>
      </c>
      <c r="C13" s="145" t="s">
        <v>1068</v>
      </c>
      <c r="D13" s="145" t="s">
        <v>43</v>
      </c>
      <c r="E13" s="130">
        <v>1</v>
      </c>
      <c r="F13" s="130">
        <v>12</v>
      </c>
      <c r="H13" s="32" t="s">
        <v>208</v>
      </c>
      <c r="I13" s="33" t="s">
        <v>862</v>
      </c>
      <c r="J13" s="33" t="s">
        <v>206</v>
      </c>
      <c r="K13" s="33" t="str">
        <f t="shared" si="0"/>
        <v>1 , 12</v>
      </c>
      <c r="L13" s="34" t="s">
        <v>207</v>
      </c>
      <c r="N13" s="1" t="b">
        <f t="shared" si="1"/>
        <v>0</v>
      </c>
      <c r="O13" s="1" t="b">
        <f t="shared" si="2"/>
        <v>0</v>
      </c>
      <c r="Q13" s="4"/>
      <c r="R13" s="4"/>
    </row>
    <row r="14" spans="1:18">
      <c r="A14" s="36">
        <v>2</v>
      </c>
      <c r="B14" s="36">
        <v>13</v>
      </c>
      <c r="C14" s="145" t="s">
        <v>1068</v>
      </c>
      <c r="D14" s="145" t="s">
        <v>43</v>
      </c>
      <c r="E14" s="130">
        <v>1</v>
      </c>
      <c r="F14" s="130">
        <v>13</v>
      </c>
      <c r="H14" s="32" t="s">
        <v>208</v>
      </c>
      <c r="I14" s="33" t="s">
        <v>862</v>
      </c>
      <c r="J14" s="33" t="s">
        <v>394</v>
      </c>
      <c r="K14" s="33" t="str">
        <f>E14&amp;" , "&amp;F14</f>
        <v>1 , 13</v>
      </c>
      <c r="L14" s="34" t="s">
        <v>207</v>
      </c>
      <c r="N14" s="1" t="b">
        <f>IF(E14="","",EXACT(E14,Q14))</f>
        <v>0</v>
      </c>
      <c r="O14" s="1" t="b">
        <f>IF(F14="","",EXACT(F14,R14))</f>
        <v>0</v>
      </c>
      <c r="Q14" s="4"/>
      <c r="R14" s="4"/>
    </row>
    <row r="15" spans="1:18">
      <c r="A15" s="36">
        <v>2</v>
      </c>
      <c r="B15" s="36">
        <v>14</v>
      </c>
      <c r="C15" s="145" t="s">
        <v>1068</v>
      </c>
      <c r="D15" s="145" t="s">
        <v>43</v>
      </c>
      <c r="E15" s="130">
        <v>1</v>
      </c>
      <c r="F15" s="130">
        <v>14</v>
      </c>
      <c r="H15" s="32" t="s">
        <v>208</v>
      </c>
      <c r="I15" s="33" t="s">
        <v>862</v>
      </c>
      <c r="J15" s="33" t="s">
        <v>206</v>
      </c>
      <c r="K15" s="33" t="str">
        <f t="shared" ref="K15:K29" si="3">E15&amp;" , "&amp;F15</f>
        <v>1 , 14</v>
      </c>
      <c r="L15" s="34" t="s">
        <v>207</v>
      </c>
      <c r="N15" s="1" t="b">
        <f t="shared" ref="N15:N29" si="4">IF(E15="","",EXACT(E15,Q15))</f>
        <v>0</v>
      </c>
      <c r="O15" s="1" t="b">
        <f t="shared" ref="O15:O29" si="5">IF(F15="","",EXACT(F15,R15))</f>
        <v>0</v>
      </c>
      <c r="Q15" s="4"/>
      <c r="R15" s="4"/>
    </row>
    <row r="16" spans="1:18">
      <c r="E16" s="130">
        <v>1</v>
      </c>
      <c r="F16" s="130">
        <v>15</v>
      </c>
      <c r="H16" s="32" t="s">
        <v>208</v>
      </c>
      <c r="I16" s="33" t="s">
        <v>862</v>
      </c>
      <c r="J16" s="33" t="s">
        <v>206</v>
      </c>
      <c r="K16" s="33" t="str">
        <f t="shared" si="3"/>
        <v>1 , 15</v>
      </c>
      <c r="L16" s="34" t="s">
        <v>207</v>
      </c>
      <c r="N16" s="1" t="b">
        <f t="shared" si="4"/>
        <v>0</v>
      </c>
      <c r="O16" s="1" t="b">
        <f t="shared" si="5"/>
        <v>0</v>
      </c>
      <c r="Q16" s="4"/>
      <c r="R16" s="4"/>
    </row>
    <row r="17" spans="5:18">
      <c r="E17" s="130">
        <v>2</v>
      </c>
      <c r="F17" s="130">
        <v>1</v>
      </c>
      <c r="H17" s="32" t="s">
        <v>208</v>
      </c>
      <c r="I17" s="33" t="s">
        <v>862</v>
      </c>
      <c r="J17" s="33" t="s">
        <v>206</v>
      </c>
      <c r="K17" s="33" t="str">
        <f t="shared" si="3"/>
        <v>2 , 1</v>
      </c>
      <c r="L17" s="34" t="s">
        <v>207</v>
      </c>
      <c r="N17" s="1" t="b">
        <f t="shared" si="4"/>
        <v>0</v>
      </c>
      <c r="O17" s="1" t="b">
        <f t="shared" si="5"/>
        <v>0</v>
      </c>
      <c r="Q17" s="4"/>
      <c r="R17" s="4"/>
    </row>
    <row r="18" spans="5:18">
      <c r="E18" s="130">
        <v>2</v>
      </c>
      <c r="F18" s="130">
        <v>2</v>
      </c>
      <c r="H18" s="32" t="s">
        <v>208</v>
      </c>
      <c r="I18" s="33" t="s">
        <v>862</v>
      </c>
      <c r="J18" s="33" t="s">
        <v>206</v>
      </c>
      <c r="K18" s="33" t="str">
        <f t="shared" si="3"/>
        <v>2 , 2</v>
      </c>
      <c r="L18" s="34" t="s">
        <v>207</v>
      </c>
      <c r="N18" s="1" t="b">
        <f t="shared" si="4"/>
        <v>0</v>
      </c>
      <c r="O18" s="1" t="b">
        <f t="shared" si="5"/>
        <v>0</v>
      </c>
      <c r="Q18" s="4"/>
      <c r="R18" s="4"/>
    </row>
    <row r="19" spans="5:18">
      <c r="E19" s="130">
        <v>2</v>
      </c>
      <c r="F19" s="130">
        <v>3</v>
      </c>
      <c r="H19" s="32" t="s">
        <v>208</v>
      </c>
      <c r="I19" s="33" t="s">
        <v>862</v>
      </c>
      <c r="J19" s="33" t="s">
        <v>206</v>
      </c>
      <c r="K19" s="33" t="str">
        <f t="shared" si="3"/>
        <v>2 , 3</v>
      </c>
      <c r="L19" s="34" t="s">
        <v>207</v>
      </c>
      <c r="N19" s="1" t="b">
        <f t="shared" si="4"/>
        <v>0</v>
      </c>
      <c r="O19" s="1" t="b">
        <f t="shared" si="5"/>
        <v>0</v>
      </c>
      <c r="Q19" s="4"/>
      <c r="R19" s="4"/>
    </row>
    <row r="20" spans="5:18">
      <c r="E20" s="130">
        <v>2</v>
      </c>
      <c r="F20" s="130">
        <v>4</v>
      </c>
      <c r="H20" s="32" t="s">
        <v>208</v>
      </c>
      <c r="I20" s="33" t="s">
        <v>862</v>
      </c>
      <c r="J20" s="33" t="s">
        <v>206</v>
      </c>
      <c r="K20" s="33" t="str">
        <f t="shared" si="3"/>
        <v>2 , 4</v>
      </c>
      <c r="L20" s="34" t="s">
        <v>207</v>
      </c>
      <c r="N20" s="1" t="b">
        <f t="shared" si="4"/>
        <v>0</v>
      </c>
      <c r="O20" s="1" t="b">
        <f t="shared" si="5"/>
        <v>0</v>
      </c>
      <c r="Q20" s="4"/>
      <c r="R20" s="4"/>
    </row>
    <row r="21" spans="5:18">
      <c r="E21" s="130">
        <v>2</v>
      </c>
      <c r="F21" s="130">
        <v>5</v>
      </c>
      <c r="H21" s="32" t="s">
        <v>208</v>
      </c>
      <c r="I21" s="33" t="s">
        <v>862</v>
      </c>
      <c r="J21" s="33" t="s">
        <v>206</v>
      </c>
      <c r="K21" s="33" t="str">
        <f t="shared" si="3"/>
        <v>2 , 5</v>
      </c>
      <c r="L21" s="34" t="s">
        <v>207</v>
      </c>
      <c r="N21" s="1" t="b">
        <f t="shared" si="4"/>
        <v>0</v>
      </c>
      <c r="O21" s="1" t="b">
        <f t="shared" si="5"/>
        <v>0</v>
      </c>
      <c r="Q21" s="4"/>
      <c r="R21" s="4"/>
    </row>
    <row r="22" spans="5:18">
      <c r="E22" s="130">
        <v>2</v>
      </c>
      <c s="130" r="F22">
        <v>7</v>
      </c>
      <c r="H22" s="32" t="s">
        <v>208</v>
      </c>
      <c r="I22" s="33" t="s">
        <v>862</v>
      </c>
      <c r="J22" s="33" t="s">
        <v>206</v>
      </c>
      <c r="K22" s="33" t="str">
        <f t="shared" si="3"/>
        <v>2 , 6</v>
      </c>
      <c r="L22" s="34" t="s">
        <v>207</v>
      </c>
      <c r="N22" s="1" t="b">
        <f t="shared" si="4"/>
        <v>0</v>
      </c>
      <c r="O22" s="1" t="b">
        <f t="shared" si="5"/>
        <v>0</v>
      </c>
      <c r="Q22" s="4"/>
      <c r="R22" s="4"/>
    </row>
    <row r="23" spans="5:18">
      <c r="E23" s="130">
        <v>2</v>
      </c>
      <c r="F23" s="130">
        <v>8</v>
      </c>
      <c r="H23" s="32" t="s">
        <v>208</v>
      </c>
      <c r="I23" s="33" t="s">
        <v>862</v>
      </c>
      <c r="J23" s="33" t="s">
        <v>206</v>
      </c>
      <c r="K23" s="33" t="str">
        <f t="shared" si="3"/>
        <v>2 , 8</v>
      </c>
      <c r="L23" s="34" t="s">
        <v>207</v>
      </c>
      <c r="N23" s="1" t="b">
        <f t="shared" si="4"/>
        <v>0</v>
      </c>
      <c r="O23" s="1" t="b">
        <f t="shared" si="5"/>
        <v>0</v>
      </c>
      <c r="Q23" s="4"/>
      <c r="R23" s="4"/>
    </row>
    <row r="24" spans="5:18">
      <c r="E24" s="130">
        <v>2</v>
      </c>
      <c r="F24" s="130">
        <v>9</v>
      </c>
      <c r="H24" s="32" t="s">
        <v>208</v>
      </c>
      <c r="I24" s="33" t="s">
        <v>862</v>
      </c>
      <c r="J24" s="33" t="s">
        <v>206</v>
      </c>
      <c r="K24" s="33" t="str">
        <f>E24&amp;" , "&amp;F24</f>
        <v>2 , 9</v>
      </c>
      <c r="L24" s="34" t="s">
        <v>207</v>
      </c>
      <c r="N24" s="1" t="b">
        <f t="shared" si="4"/>
        <v>0</v>
      </c>
      <c r="O24" s="1" t="b">
        <f>IF(F24="","",EXACT(F24,R24))</f>
        <v>0</v>
      </c>
      <c r="Q24" s="4"/>
      <c r="R24" s="4"/>
    </row>
    <row r="25" spans="5:18">
      <c r="E25" s="130">
        <v>2</v>
      </c>
      <c r="F25" s="130">
        <v>10</v>
      </c>
      <c r="H25" s="32" t="s">
        <v>208</v>
      </c>
      <c r="I25" s="33" t="s">
        <v>862</v>
      </c>
      <c r="J25" s="33" t="s">
        <v>206</v>
      </c>
      <c r="K25" s="33" t="str">
        <f t="shared" si="3"/>
        <v>2 , 10</v>
      </c>
      <c r="L25" s="34" t="s">
        <v>207</v>
      </c>
      <c r="N25" s="1" t="b">
        <f t="shared" si="4"/>
        <v>0</v>
      </c>
      <c r="O25" s="1" t="b">
        <f t="shared" si="5"/>
        <v>0</v>
      </c>
      <c r="Q25" s="4"/>
      <c r="R25" s="4"/>
    </row>
    <row r="26" spans="5:18">
      <c r="E26" s="130">
        <v>2</v>
      </c>
      <c r="F26" s="130">
        <v>11</v>
      </c>
      <c r="H26" s="32" t="s">
        <v>208</v>
      </c>
      <c r="I26" s="33" t="s">
        <v>862</v>
      </c>
      <c r="J26" s="33" t="s">
        <v>206</v>
      </c>
      <c r="K26" s="33" t="str">
        <f t="shared" si="3"/>
        <v>2 , 11</v>
      </c>
      <c r="L26" s="34" t="s">
        <v>207</v>
      </c>
      <c r="N26" s="1" t="b">
        <f t="shared" si="4"/>
        <v>0</v>
      </c>
      <c r="O26" s="1" t="b">
        <f t="shared" si="5"/>
        <v>0</v>
      </c>
      <c r="Q26" s="4"/>
      <c r="R26" s="4"/>
    </row>
    <row r="27" spans="5:18">
      <c r="E27" s="130">
        <v>2</v>
      </c>
      <c r="F27" s="130">
        <v>12</v>
      </c>
      <c r="H27" s="32" t="s">
        <v>208</v>
      </c>
      <c r="I27" s="33" t="s">
        <v>862</v>
      </c>
      <c r="J27" s="33" t="s">
        <v>206</v>
      </c>
      <c r="K27" s="33" t="str">
        <f t="shared" si="3"/>
        <v>2 , 12</v>
      </c>
      <c r="L27" s="34" t="s">
        <v>207</v>
      </c>
      <c r="N27" s="1" t="b">
        <f t="shared" si="4"/>
        <v>0</v>
      </c>
      <c r="O27" s="1" t="b">
        <f t="shared" si="5"/>
        <v>0</v>
      </c>
      <c r="Q27" s="4"/>
      <c r="R27" s="4"/>
    </row>
    <row r="28" spans="5:18">
      <c r="E28" s="130">
        <v>2</v>
      </c>
      <c r="F28" s="130">
        <v>13</v>
      </c>
      <c r="H28" s="32" t="s">
        <v>208</v>
      </c>
      <c r="I28" s="33" t="s">
        <v>862</v>
      </c>
      <c r="J28" s="33" t="s">
        <v>206</v>
      </c>
      <c r="K28" s="33" t="str">
        <f t="shared" si="3"/>
        <v>2 , 13</v>
      </c>
      <c r="L28" s="34" t="s">
        <v>207</v>
      </c>
      <c r="N28" s="1" t="b">
        <f t="shared" si="4"/>
        <v>0</v>
      </c>
      <c r="O28" s="1" t="b">
        <f t="shared" si="5"/>
        <v>0</v>
      </c>
      <c r="Q28" s="4"/>
      <c r="R28" s="4"/>
    </row>
    <row r="29" spans="5:18">
      <c r="E29" s="130">
        <v>2</v>
      </c>
      <c r="F29" s="130">
        <v>14</v>
      </c>
      <c r="H29" s="32" t="s">
        <v>208</v>
      </c>
      <c r="I29" s="33" t="s">
        <v>862</v>
      </c>
      <c r="J29" s="33" t="s">
        <v>206</v>
      </c>
      <c r="K29" s="33" t="str">
        <f t="shared" si="3"/>
        <v>2 , 14</v>
      </c>
      <c r="L29" s="34" t="s">
        <v>207</v>
      </c>
      <c r="N29" s="1" t="b">
        <f t="shared" si="4"/>
        <v>0</v>
      </c>
      <c r="O29" s="1" t="b">
        <f t="shared" si="5"/>
        <v>0</v>
      </c>
      <c r="Q29" s="4"/>
      <c r="R29" s="4"/>
    </row>
    <row r="30" spans="5:18">
      <c r="E30" s="130">
        <v>2</v>
      </c>
      <c r="F30" s="130">
        <v>15</v>
      </c>
      <c r="H30" s="32" t="s">
        <v>208</v>
      </c>
      <c r="I30" s="33" t="s">
        <v>862</v>
      </c>
      <c r="J30" s="33" t="s">
        <v>206</v>
      </c>
      <c r="K30" s="33" t="str">
        <f t="shared" ref="K30:K89" si="6">E30&amp;" , "&amp;F30</f>
        <v>2 , 15</v>
      </c>
      <c r="L30" s="34" t="s">
        <v>207</v>
      </c>
      <c r="N30" s="1" t="b">
        <f t="shared" ref="N30:N89" si="7">IF(E30="","",EXACT(E30,Q30))</f>
        <v>0</v>
      </c>
      <c r="O30" s="1" t="b">
        <f t="shared" ref="O30:O89" si="8">IF(F30="","",EXACT(F30,R30))</f>
        <v>0</v>
      </c>
      <c r="Q30" s="4"/>
      <c r="R30" s="4"/>
    </row>
    <row r="31" spans="5:18">
      <c r="E31" s="130">
        <v>3</v>
      </c>
      <c r="F31" s="130">
        <v>1</v>
      </c>
      <c r="H31" s="32" t="s">
        <v>208</v>
      </c>
      <c r="I31" s="33" t="s">
        <v>862</v>
      </c>
      <c r="J31" s="33" t="s">
        <v>206</v>
      </c>
      <c r="K31" s="33" t="str">
        <f t="shared" si="6"/>
        <v>3 , 1</v>
      </c>
      <c r="L31" s="34" t="s">
        <v>207</v>
      </c>
      <c r="N31" s="1" t="b">
        <f t="shared" si="7"/>
        <v>0</v>
      </c>
      <c r="O31" s="1" t="b">
        <f t="shared" si="8"/>
        <v>0</v>
      </c>
      <c r="Q31" s="4"/>
      <c r="R31" s="4"/>
    </row>
    <row r="32" spans="5:18">
      <c r="E32" s="130">
        <v>3</v>
      </c>
      <c r="F32" s="130">
        <v>2</v>
      </c>
      <c r="H32" s="32" t="s">
        <v>208</v>
      </c>
      <c r="I32" s="33" t="s">
        <v>862</v>
      </c>
      <c r="J32" s="33" t="s">
        <v>206</v>
      </c>
      <c r="K32" s="33" t="str">
        <f t="shared" si="6"/>
        <v>3 , 2</v>
      </c>
      <c r="L32" s="34" t="s">
        <v>207</v>
      </c>
      <c r="N32" s="1" t="b">
        <f t="shared" si="7"/>
        <v>0</v>
      </c>
      <c r="O32" s="1" t="b">
        <f t="shared" si="8"/>
        <v>0</v>
      </c>
      <c r="Q32" s="4"/>
      <c r="R32" s="4"/>
    </row>
    <row r="33" spans="5:18">
      <c r="E33" s="130">
        <v>3</v>
      </c>
      <c r="F33" s="130">
        <v>3</v>
      </c>
      <c r="H33" s="32" t="s">
        <v>208</v>
      </c>
      <c r="I33" s="33" t="s">
        <v>862</v>
      </c>
      <c r="J33" s="33" t="s">
        <v>206</v>
      </c>
      <c r="K33" s="33" t="str">
        <f t="shared" si="6"/>
        <v>3 , 3</v>
      </c>
      <c r="L33" s="34" t="s">
        <v>207</v>
      </c>
      <c r="N33" s="1" t="b">
        <f t="shared" si="7"/>
        <v>0</v>
      </c>
      <c r="O33" s="1" t="b">
        <f t="shared" si="8"/>
        <v>0</v>
      </c>
      <c r="Q33" s="4"/>
      <c r="R33" s="4"/>
    </row>
    <row r="34" spans="5:18">
      <c r="E34" s="130">
        <v>3</v>
      </c>
      <c r="F34" s="130">
        <v>4</v>
      </c>
      <c r="H34" s="32" t="s">
        <v>208</v>
      </c>
      <c r="I34" s="33" t="s">
        <v>862</v>
      </c>
      <c r="J34" s="33" t="s">
        <v>206</v>
      </c>
      <c r="K34" s="33" t="str">
        <f t="shared" si="6"/>
        <v>3 , 4</v>
      </c>
      <c r="L34" s="34" t="s">
        <v>207</v>
      </c>
      <c r="N34" s="1" t="b">
        <f t="shared" si="7"/>
        <v>0</v>
      </c>
      <c r="O34" s="1" t="b">
        <f t="shared" si="8"/>
        <v>0</v>
      </c>
      <c r="Q34" s="4"/>
      <c r="R34" s="4"/>
    </row>
    <row r="35" spans="5:18">
      <c r="E35" s="130">
        <v>3</v>
      </c>
      <c r="F35" s="130">
        <v>5</v>
      </c>
      <c r="H35" s="32" t="s">
        <v>208</v>
      </c>
      <c r="I35" s="33" t="s">
        <v>862</v>
      </c>
      <c r="J35" s="33" t="s">
        <v>206</v>
      </c>
      <c r="K35" s="33" t="str">
        <f t="shared" si="6"/>
        <v>3 , 5</v>
      </c>
      <c r="L35" s="34" t="s">
        <v>207</v>
      </c>
      <c r="N35" s="1" t="b">
        <f t="shared" si="7"/>
        <v>0</v>
      </c>
      <c r="O35" s="1" t="b">
        <f t="shared" si="8"/>
        <v>0</v>
      </c>
      <c r="Q35" s="4"/>
      <c r="R35" s="4"/>
    </row>
    <row r="36" spans="5:18">
      <c r="E36" s="130">
        <v>3</v>
      </c>
      <c s="130" r="F36">
        <v>7</v>
      </c>
      <c r="H36" s="32" t="s">
        <v>208</v>
      </c>
      <c r="I36" s="33" t="s">
        <v>862</v>
      </c>
      <c r="J36" s="33" t="s">
        <v>206</v>
      </c>
      <c r="K36" s="33" t="str">
        <f t="shared" si="6"/>
        <v>3 , 6</v>
      </c>
      <c r="L36" s="34" t="s">
        <v>207</v>
      </c>
      <c r="N36" s="1" t="b">
        <f t="shared" si="7"/>
        <v>0</v>
      </c>
      <c r="O36" s="1" t="b">
        <f t="shared" si="8"/>
        <v>0</v>
      </c>
      <c r="Q36" s="4"/>
      <c r="R36" s="4"/>
    </row>
    <row r="37" spans="5:18">
      <c r="E37" s="130">
        <v>3</v>
      </c>
      <c r="F37" s="130">
        <v>8</v>
      </c>
      <c r="H37" s="32" t="s">
        <v>208</v>
      </c>
      <c r="I37" s="33" t="s">
        <v>862</v>
      </c>
      <c r="J37" s="33" t="s">
        <v>206</v>
      </c>
      <c r="K37" s="33" t="str">
        <f t="shared" si="6"/>
        <v>3 , 8</v>
      </c>
      <c r="L37" s="34" t="s">
        <v>207</v>
      </c>
      <c r="N37" s="1" t="b">
        <f t="shared" si="7"/>
        <v>0</v>
      </c>
      <c r="O37" s="1" t="b">
        <f t="shared" si="8"/>
        <v>0</v>
      </c>
      <c r="Q37" s="4"/>
      <c r="R37" s="4"/>
    </row>
    <row r="38" spans="5:18">
      <c r="E38" s="130">
        <v>3</v>
      </c>
      <c r="F38" s="130">
        <v>9</v>
      </c>
      <c r="H38" s="32" t="s">
        <v>208</v>
      </c>
      <c r="I38" s="33" t="s">
        <v>862</v>
      </c>
      <c r="J38" s="33" t="s">
        <v>206</v>
      </c>
      <c r="K38" s="33" t="str">
        <f t="shared" si="6"/>
        <v>3 , 9</v>
      </c>
      <c r="L38" s="34" t="s">
        <v>207</v>
      </c>
      <c r="N38" s="1" t="b">
        <f t="shared" si="7"/>
        <v>0</v>
      </c>
      <c r="O38" s="1" t="b">
        <f t="shared" si="8"/>
        <v>0</v>
      </c>
      <c r="Q38" s="4"/>
      <c r="R38" s="4"/>
    </row>
    <row r="39" spans="5:18">
      <c r="E39" s="130">
        <v>3</v>
      </c>
      <c r="F39" s="130">
        <v>10</v>
      </c>
      <c r="H39" s="32" t="s">
        <v>208</v>
      </c>
      <c r="I39" s="33" t="s">
        <v>862</v>
      </c>
      <c r="J39" s="33" t="s">
        <v>206</v>
      </c>
      <c r="K39" s="33" t="str">
        <f t="shared" si="6"/>
        <v>3 , 10</v>
      </c>
      <c r="L39" s="34" t="s">
        <v>207</v>
      </c>
      <c r="N39" s="1" t="b">
        <f t="shared" si="7"/>
        <v>0</v>
      </c>
      <c r="O39" s="1" t="b">
        <f t="shared" si="8"/>
        <v>0</v>
      </c>
      <c r="Q39" s="4"/>
      <c r="R39" s="4"/>
    </row>
    <row r="40" spans="5:18">
      <c r="E40" s="130">
        <v>3</v>
      </c>
      <c r="F40" s="130">
        <v>11</v>
      </c>
      <c r="H40" s="32" t="s">
        <v>208</v>
      </c>
      <c r="I40" s="33" t="s">
        <v>862</v>
      </c>
      <c r="J40" s="33" t="s">
        <v>206</v>
      </c>
      <c r="K40" s="33" t="str">
        <f t="shared" si="6"/>
        <v>3 , 11</v>
      </c>
      <c r="L40" s="34" t="s">
        <v>207</v>
      </c>
      <c r="N40" s="1" t="b">
        <f t="shared" si="7"/>
        <v>0</v>
      </c>
      <c r="O40" s="1" t="b">
        <f t="shared" si="8"/>
        <v>0</v>
      </c>
      <c r="Q40" s="4"/>
      <c r="R40" s="4"/>
    </row>
    <row r="41" spans="5:18">
      <c r="E41" s="130">
        <v>3</v>
      </c>
      <c r="F41" s="130">
        <v>12</v>
      </c>
      <c r="H41" s="32" t="s">
        <v>208</v>
      </c>
      <c r="I41" s="33" t="s">
        <v>862</v>
      </c>
      <c r="J41" s="33" t="s">
        <v>206</v>
      </c>
      <c r="K41" s="33" t="str">
        <f t="shared" si="6"/>
        <v>3 , 12</v>
      </c>
      <c r="L41" s="34" t="s">
        <v>207</v>
      </c>
      <c r="N41" s="1" t="b">
        <f t="shared" si="7"/>
        <v>0</v>
      </c>
      <c r="O41" s="1" t="b">
        <f t="shared" si="8"/>
        <v>0</v>
      </c>
      <c r="Q41" s="4"/>
      <c r="R41" s="4"/>
    </row>
    <row r="42" spans="5:18">
      <c r="E42" s="130">
        <v>3</v>
      </c>
      <c r="F42" s="130">
        <v>13</v>
      </c>
      <c r="H42" s="32" t="s">
        <v>208</v>
      </c>
      <c r="I42" s="33" t="s">
        <v>862</v>
      </c>
      <c r="J42" s="33" t="s">
        <v>206</v>
      </c>
      <c r="K42" s="33" t="str">
        <f t="shared" si="6"/>
        <v>3 , 13</v>
      </c>
      <c r="L42" s="34" t="s">
        <v>207</v>
      </c>
      <c r="N42" s="1" t="b">
        <f t="shared" si="7"/>
        <v>0</v>
      </c>
      <c r="O42" s="1" t="b">
        <f t="shared" si="8"/>
        <v>0</v>
      </c>
      <c r="Q42" s="4"/>
      <c r="R42" s="4"/>
    </row>
    <row r="43" spans="5:18">
      <c r="E43" s="130">
        <v>3</v>
      </c>
      <c r="F43" s="130">
        <v>14</v>
      </c>
      <c r="H43" s="32" t="s">
        <v>208</v>
      </c>
      <c r="I43" s="33" t="s">
        <v>862</v>
      </c>
      <c r="J43" s="33" t="s">
        <v>206</v>
      </c>
      <c r="K43" s="33" t="str">
        <f t="shared" si="6"/>
        <v>3 , 14</v>
      </c>
      <c r="L43" s="34" t="s">
        <v>207</v>
      </c>
      <c r="N43" s="1" t="b">
        <f t="shared" si="7"/>
        <v>0</v>
      </c>
      <c r="O43" s="1" t="b">
        <f t="shared" si="8"/>
        <v>0</v>
      </c>
      <c r="Q43" s="4"/>
      <c r="R43" s="4"/>
    </row>
    <row r="44" spans="5:18">
      <c r="E44" s="130">
        <v>3</v>
      </c>
      <c r="F44" s="130">
        <v>15</v>
      </c>
      <c r="H44" s="32" t="s">
        <v>208</v>
      </c>
      <c r="I44" s="33" t="s">
        <v>862</v>
      </c>
      <c r="J44" s="33" t="s">
        <v>206</v>
      </c>
      <c r="K44" s="33" t="str">
        <f t="shared" si="6"/>
        <v>3 , 15</v>
      </c>
      <c r="L44" s="34" t="s">
        <v>207</v>
      </c>
      <c r="N44" s="1" t="b">
        <f t="shared" si="7"/>
        <v>0</v>
      </c>
      <c r="O44" s="1" t="b">
        <f t="shared" si="8"/>
        <v>0</v>
      </c>
      <c r="Q44" s="4"/>
      <c r="R44" s="4"/>
    </row>
    <row r="45" spans="5:18">
      <c r="E45" s="130">
        <v>4</v>
      </c>
      <c r="F45" s="130">
        <v>1</v>
      </c>
      <c r="H45" s="32" t="s">
        <v>208</v>
      </c>
      <c r="I45" s="33" t="s">
        <v>862</v>
      </c>
      <c r="J45" s="33" t="s">
        <v>206</v>
      </c>
      <c r="K45" s="33" t="str">
        <f t="shared" si="6"/>
        <v>4 , 1</v>
      </c>
      <c r="L45" s="34" t="s">
        <v>207</v>
      </c>
      <c r="N45" s="1" t="b">
        <f t="shared" si="7"/>
        <v>0</v>
      </c>
      <c r="O45" s="1" t="b">
        <f t="shared" si="8"/>
        <v>0</v>
      </c>
      <c r="Q45" s="4"/>
      <c r="R45" s="4"/>
    </row>
    <row r="46" spans="5:18">
      <c r="E46" s="130">
        <v>4</v>
      </c>
      <c r="F46" s="130">
        <v>2</v>
      </c>
      <c r="H46" s="32" t="s">
        <v>208</v>
      </c>
      <c r="I46" s="33" t="s">
        <v>862</v>
      </c>
      <c r="J46" s="33" t="s">
        <v>206</v>
      </c>
      <c r="K46" s="33" t="str">
        <f t="shared" si="6"/>
        <v>4 , 2</v>
      </c>
      <c r="L46" s="34" t="s">
        <v>207</v>
      </c>
      <c r="N46" s="1" t="b">
        <f t="shared" si="7"/>
        <v>0</v>
      </c>
      <c r="O46" s="1" t="b">
        <f t="shared" si="8"/>
        <v>0</v>
      </c>
      <c r="Q46" s="4"/>
      <c r="R46" s="4"/>
    </row>
    <row r="47" spans="5:18">
      <c r="E47" s="130">
        <v>4</v>
      </c>
      <c r="F47" s="130">
        <v>3</v>
      </c>
      <c r="H47" s="32" t="s">
        <v>208</v>
      </c>
      <c r="I47" s="33" t="s">
        <v>862</v>
      </c>
      <c r="J47" s="33" t="s">
        <v>206</v>
      </c>
      <c r="K47" s="33" t="str">
        <f t="shared" si="6"/>
        <v>4 , 3</v>
      </c>
      <c r="L47" s="34" t="s">
        <v>207</v>
      </c>
      <c r="N47" s="1" t="b">
        <f t="shared" si="7"/>
        <v>0</v>
      </c>
      <c r="O47" s="1" t="b">
        <f t="shared" si="8"/>
        <v>0</v>
      </c>
      <c r="Q47" s="4"/>
      <c r="R47" s="4"/>
    </row>
    <row r="48" spans="5:18">
      <c r="E48" s="130">
        <v>4</v>
      </c>
      <c r="F48" s="130">
        <v>4</v>
      </c>
      <c r="H48" s="32" t="s">
        <v>208</v>
      </c>
      <c r="I48" s="33" t="s">
        <v>862</v>
      </c>
      <c r="J48" s="33" t="s">
        <v>206</v>
      </c>
      <c r="K48" s="33" t="str">
        <f t="shared" si="6"/>
        <v>4 , 4</v>
      </c>
      <c r="L48" s="34" t="s">
        <v>207</v>
      </c>
      <c r="N48" s="1" t="b">
        <f t="shared" si="7"/>
        <v>0</v>
      </c>
      <c r="O48" s="1" t="b">
        <f t="shared" si="8"/>
        <v>0</v>
      </c>
      <c r="Q48" s="4"/>
      <c r="R48" s="4"/>
    </row>
    <row r="49" spans="5:18">
      <c r="E49" s="130">
        <v>4</v>
      </c>
      <c r="F49" s="130">
        <v>5</v>
      </c>
      <c r="H49" s="32" t="s">
        <v>208</v>
      </c>
      <c r="I49" s="33" t="s">
        <v>862</v>
      </c>
      <c r="J49" s="33" t="s">
        <v>206</v>
      </c>
      <c r="K49" s="33" t="str">
        <f t="shared" si="6"/>
        <v>4 , 5</v>
      </c>
      <c r="L49" s="34" t="s">
        <v>207</v>
      </c>
      <c r="N49" s="1" t="b">
        <f t="shared" si="7"/>
        <v>0</v>
      </c>
      <c r="O49" s="1" t="b">
        <f t="shared" si="8"/>
        <v>0</v>
      </c>
      <c r="Q49" s="4"/>
      <c r="R49" s="4"/>
    </row>
    <row r="50" spans="5:18">
      <c r="E50" s="130">
        <v>4</v>
      </c>
      <c s="130" r="F50">
        <v>7</v>
      </c>
      <c r="H50" s="32" t="s">
        <v>208</v>
      </c>
      <c r="I50" s="33" t="s">
        <v>862</v>
      </c>
      <c r="J50" s="33" t="s">
        <v>206</v>
      </c>
      <c r="K50" s="33" t="str">
        <f t="shared" si="6"/>
        <v>4 , 6</v>
      </c>
      <c r="L50" s="34" t="s">
        <v>207</v>
      </c>
      <c r="N50" s="1" t="b">
        <f t="shared" si="7"/>
        <v>0</v>
      </c>
      <c r="O50" s="1" t="b">
        <f t="shared" si="8"/>
        <v>0</v>
      </c>
      <c r="Q50" s="4"/>
      <c r="R50" s="4"/>
    </row>
    <row r="51" spans="5:18">
      <c r="E51" s="130">
        <v>4</v>
      </c>
      <c r="F51" s="130">
        <v>8</v>
      </c>
      <c r="H51" s="32" t="s">
        <v>208</v>
      </c>
      <c r="I51" s="33" t="s">
        <v>862</v>
      </c>
      <c r="J51" s="33" t="s">
        <v>206</v>
      </c>
      <c r="K51" s="33" t="str">
        <f t="shared" si="6"/>
        <v>4 , 8</v>
      </c>
      <c r="L51" s="34" t="s">
        <v>207</v>
      </c>
      <c r="N51" s="1" t="b">
        <f t="shared" si="7"/>
        <v>0</v>
      </c>
      <c r="O51" s="1" t="b">
        <f t="shared" si="8"/>
        <v>0</v>
      </c>
      <c r="Q51" s="4"/>
      <c r="R51" s="4"/>
    </row>
    <row r="52" spans="5:18">
      <c r="E52" s="130">
        <v>4</v>
      </c>
      <c r="F52" s="130">
        <v>9</v>
      </c>
      <c r="H52" s="32" t="s">
        <v>208</v>
      </c>
      <c r="I52" s="33" t="s">
        <v>862</v>
      </c>
      <c r="J52" s="33" t="s">
        <v>206</v>
      </c>
      <c r="K52" s="33" t="str">
        <f t="shared" si="6"/>
        <v>4 , 9</v>
      </c>
      <c r="L52" s="34" t="s">
        <v>207</v>
      </c>
      <c r="N52" s="1" t="b">
        <f t="shared" si="7"/>
        <v>0</v>
      </c>
      <c r="O52" s="1" t="b">
        <f t="shared" si="8"/>
        <v>0</v>
      </c>
      <c r="Q52" s="4"/>
      <c r="R52" s="4"/>
    </row>
    <row r="53" spans="5:18">
      <c r="E53" s="130">
        <v>4</v>
      </c>
      <c r="F53" s="130">
        <v>10</v>
      </c>
      <c r="H53" s="32" t="s">
        <v>208</v>
      </c>
      <c r="I53" s="33" t="s">
        <v>862</v>
      </c>
      <c r="J53" s="33" t="s">
        <v>206</v>
      </c>
      <c r="K53" s="33" t="str">
        <f t="shared" si="6"/>
        <v>4 , 10</v>
      </c>
      <c r="L53" s="34" t="s">
        <v>207</v>
      </c>
      <c r="N53" s="1" t="b">
        <f t="shared" si="7"/>
        <v>0</v>
      </c>
      <c r="O53" s="1" t="b">
        <f t="shared" si="8"/>
        <v>0</v>
      </c>
      <c r="Q53" s="4"/>
      <c r="R53" s="4"/>
    </row>
    <row r="54" spans="5:18">
      <c r="E54" s="130">
        <v>4</v>
      </c>
      <c r="F54" s="130">
        <v>11</v>
      </c>
      <c r="H54" s="32" t="s">
        <v>208</v>
      </c>
      <c r="I54" s="33" t="s">
        <v>862</v>
      </c>
      <c r="J54" s="33" t="s">
        <v>206</v>
      </c>
      <c r="K54" s="33" t="str">
        <f t="shared" si="6"/>
        <v>4 , 11</v>
      </c>
      <c r="L54" s="34" t="s">
        <v>207</v>
      </c>
      <c r="N54" s="1" t="b">
        <f t="shared" si="7"/>
        <v>0</v>
      </c>
      <c r="O54" s="1" t="b">
        <f t="shared" si="8"/>
        <v>0</v>
      </c>
      <c r="Q54" s="4"/>
      <c r="R54" s="4"/>
    </row>
    <row r="55" spans="5:18">
      <c r="E55" s="130">
        <v>4</v>
      </c>
      <c r="F55" s="130">
        <v>12</v>
      </c>
      <c r="H55" s="32" t="s">
        <v>208</v>
      </c>
      <c r="I55" s="33" t="s">
        <v>862</v>
      </c>
      <c r="J55" s="33" t="s">
        <v>206</v>
      </c>
      <c r="K55" s="33" t="str">
        <f t="shared" si="6"/>
        <v>4 , 12</v>
      </c>
      <c r="L55" s="34" t="s">
        <v>207</v>
      </c>
      <c r="N55" s="1" t="b">
        <f t="shared" si="7"/>
        <v>0</v>
      </c>
      <c r="O55" s="1" t="b">
        <f t="shared" si="8"/>
        <v>0</v>
      </c>
      <c r="Q55" s="4"/>
      <c r="R55" s="4"/>
    </row>
    <row r="56" spans="5:18">
      <c r="E56" s="130">
        <v>4</v>
      </c>
      <c r="F56" s="130">
        <v>13</v>
      </c>
      <c r="H56" s="32" t="s">
        <v>208</v>
      </c>
      <c r="I56" s="33" t="s">
        <v>862</v>
      </c>
      <c r="J56" s="33" t="s">
        <v>206</v>
      </c>
      <c r="K56" s="33" t="str">
        <f t="shared" si="6"/>
        <v>4 , 13</v>
      </c>
      <c r="L56" s="34" t="s">
        <v>207</v>
      </c>
      <c r="N56" s="1" t="b">
        <f t="shared" si="7"/>
        <v>0</v>
      </c>
      <c r="O56" s="1" t="b">
        <f t="shared" si="8"/>
        <v>0</v>
      </c>
      <c r="Q56" s="4"/>
      <c r="R56" s="4"/>
    </row>
    <row r="57" spans="5:18">
      <c r="E57" s="130">
        <v>4</v>
      </c>
      <c r="F57" s="130">
        <v>14</v>
      </c>
      <c r="H57" s="32" t="s">
        <v>208</v>
      </c>
      <c r="I57" s="33" t="s">
        <v>862</v>
      </c>
      <c r="J57" s="33" t="s">
        <v>206</v>
      </c>
      <c r="K57" s="33" t="str">
        <f t="shared" si="6"/>
        <v>4 , 14</v>
      </c>
      <c r="L57" s="34" t="s">
        <v>207</v>
      </c>
      <c r="N57" s="1" t="b">
        <f t="shared" si="7"/>
        <v>0</v>
      </c>
      <c r="O57" s="1" t="b">
        <f t="shared" si="8"/>
        <v>0</v>
      </c>
      <c r="Q57" s="4"/>
      <c r="R57" s="4"/>
    </row>
    <row r="58" spans="5:18">
      <c r="E58" s="130">
        <v>4</v>
      </c>
      <c r="F58" s="130">
        <v>15</v>
      </c>
      <c r="H58" s="32" t="s">
        <v>208</v>
      </c>
      <c r="I58" s="33" t="s">
        <v>862</v>
      </c>
      <c r="J58" s="33" t="s">
        <v>206</v>
      </c>
      <c r="K58" s="33" t="str">
        <f t="shared" si="6"/>
        <v>4 , 15</v>
      </c>
      <c r="L58" s="34" t="s">
        <v>207</v>
      </c>
      <c r="N58" s="1" t="b">
        <f t="shared" si="7"/>
        <v>0</v>
      </c>
      <c r="O58" s="1" t="b">
        <f t="shared" si="8"/>
        <v>0</v>
      </c>
      <c r="Q58" s="4"/>
      <c r="R58" s="4"/>
    </row>
    <row r="59" spans="5:18">
      <c r="E59" s="130">
        <v>5</v>
      </c>
      <c r="F59" s="130">
        <v>1</v>
      </c>
      <c r="H59" s="32" t="s">
        <v>208</v>
      </c>
      <c r="I59" s="33" t="s">
        <v>862</v>
      </c>
      <c r="J59" s="33" t="s">
        <v>206</v>
      </c>
      <c r="K59" s="33" t="str">
        <f t="shared" si="6"/>
        <v>5 , 1</v>
      </c>
      <c r="L59" s="34" t="s">
        <v>207</v>
      </c>
      <c r="N59" s="1" t="b">
        <f t="shared" si="7"/>
        <v>0</v>
      </c>
      <c r="O59" s="1" t="b">
        <f t="shared" si="8"/>
        <v>0</v>
      </c>
      <c r="Q59" s="4"/>
      <c r="R59" s="4"/>
    </row>
    <row r="60" spans="5:18">
      <c r="E60" s="130">
        <v>5</v>
      </c>
      <c r="F60" s="130">
        <v>2</v>
      </c>
      <c r="H60" s="32" t="s">
        <v>208</v>
      </c>
      <c r="I60" s="33" t="s">
        <v>862</v>
      </c>
      <c r="J60" s="33" t="s">
        <v>206</v>
      </c>
      <c r="K60" s="33" t="str">
        <f t="shared" si="6"/>
        <v>5 , 2</v>
      </c>
      <c r="L60" s="34" t="s">
        <v>207</v>
      </c>
      <c r="N60" s="1" t="b">
        <f t="shared" si="7"/>
        <v>0</v>
      </c>
      <c r="O60" s="1" t="b">
        <f t="shared" si="8"/>
        <v>0</v>
      </c>
      <c r="Q60" s="4"/>
      <c r="R60" s="4"/>
    </row>
    <row r="61" spans="5:18">
      <c r="E61" s="130">
        <v>5</v>
      </c>
      <c r="F61" s="130">
        <v>3</v>
      </c>
      <c r="H61" s="32" t="s">
        <v>208</v>
      </c>
      <c r="I61" s="33" t="s">
        <v>862</v>
      </c>
      <c r="J61" s="33" t="s">
        <v>206</v>
      </c>
      <c r="K61" s="33" t="str">
        <f t="shared" si="6"/>
        <v>5 , 3</v>
      </c>
      <c r="L61" s="34" t="s">
        <v>207</v>
      </c>
      <c r="N61" s="1" t="b">
        <f t="shared" si="7"/>
        <v>0</v>
      </c>
      <c r="O61" s="1" t="b">
        <f t="shared" si="8"/>
        <v>0</v>
      </c>
      <c r="Q61" s="4"/>
      <c r="R61" s="4"/>
    </row>
    <row r="62" spans="5:18">
      <c r="E62" s="130">
        <v>5</v>
      </c>
      <c r="F62" s="130">
        <v>4</v>
      </c>
      <c r="H62" s="32" t="s">
        <v>208</v>
      </c>
      <c r="I62" s="33" t="s">
        <v>862</v>
      </c>
      <c r="J62" s="33" t="s">
        <v>206</v>
      </c>
      <c r="K62" s="33" t="str">
        <f t="shared" si="6"/>
        <v>5 , 4</v>
      </c>
      <c r="L62" s="34" t="s">
        <v>207</v>
      </c>
      <c r="N62" s="1" t="b">
        <f t="shared" si="7"/>
        <v>0</v>
      </c>
      <c r="O62" s="1" t="b">
        <f t="shared" si="8"/>
        <v>0</v>
      </c>
      <c r="Q62" s="4"/>
      <c r="R62" s="4"/>
    </row>
    <row r="63" spans="5:18">
      <c r="E63" s="130">
        <v>5</v>
      </c>
      <c r="F63" s="130">
        <v>5</v>
      </c>
      <c r="H63" s="32" t="s">
        <v>208</v>
      </c>
      <c r="I63" s="33" t="s">
        <v>862</v>
      </c>
      <c r="J63" s="33" t="s">
        <v>206</v>
      </c>
      <c r="K63" s="33" t="str">
        <f t="shared" si="6"/>
        <v>5 , 5</v>
      </c>
      <c r="L63" s="34" t="s">
        <v>207</v>
      </c>
      <c r="N63" s="1" t="b">
        <f t="shared" si="7"/>
        <v>0</v>
      </c>
      <c r="O63" s="1" t="b">
        <f t="shared" si="8"/>
        <v>0</v>
      </c>
      <c r="Q63" s="4"/>
      <c r="R63" s="4"/>
    </row>
    <row r="64" spans="5:18">
      <c r="E64" s="130">
        <v>5</v>
      </c>
      <c s="130" r="F64">
        <v>7</v>
      </c>
      <c r="H64" s="32" t="s">
        <v>208</v>
      </c>
      <c r="I64" s="33" t="s">
        <v>862</v>
      </c>
      <c r="J64" s="33" t="s">
        <v>206</v>
      </c>
      <c r="K64" s="33" t="str">
        <f t="shared" si="6"/>
        <v>5 , 6</v>
      </c>
      <c r="L64" s="34" t="s">
        <v>207</v>
      </c>
      <c r="N64" s="1" t="b">
        <f t="shared" si="7"/>
        <v>0</v>
      </c>
      <c r="O64" s="1" t="b">
        <f t="shared" si="8"/>
        <v>0</v>
      </c>
      <c r="Q64" s="4"/>
      <c r="R64" s="4"/>
    </row>
    <row r="65" spans="5:18">
      <c r="E65" s="130">
        <v>5</v>
      </c>
      <c r="F65" s="130">
        <v>8</v>
      </c>
      <c r="H65" s="32" t="s">
        <v>208</v>
      </c>
      <c r="I65" s="33" t="s">
        <v>862</v>
      </c>
      <c r="J65" s="33" t="s">
        <v>206</v>
      </c>
      <c r="K65" s="33" t="str">
        <f t="shared" si="6"/>
        <v>5 , 8</v>
      </c>
      <c r="L65" s="34" t="s">
        <v>207</v>
      </c>
      <c r="N65" s="1" t="b">
        <f t="shared" si="7"/>
        <v>0</v>
      </c>
      <c r="O65" s="1" t="b">
        <f t="shared" si="8"/>
        <v>0</v>
      </c>
      <c r="Q65" s="4"/>
      <c r="R65" s="4"/>
    </row>
    <row r="66" spans="5:18">
      <c r="E66" s="130">
        <v>5</v>
      </c>
      <c r="F66" s="130">
        <v>9</v>
      </c>
      <c r="H66" s="32" t="s">
        <v>208</v>
      </c>
      <c r="I66" s="33" t="s">
        <v>862</v>
      </c>
      <c r="J66" s="33" t="s">
        <v>206</v>
      </c>
      <c r="K66" s="33" t="str">
        <f t="shared" si="6"/>
        <v>5 , 9</v>
      </c>
      <c r="L66" s="34" t="s">
        <v>207</v>
      </c>
      <c r="N66" s="1" t="b">
        <f t="shared" si="7"/>
        <v>0</v>
      </c>
      <c r="O66" s="1" t="b">
        <f t="shared" si="8"/>
        <v>0</v>
      </c>
      <c r="Q66" s="4"/>
      <c r="R66" s="4"/>
    </row>
    <row r="67" spans="5:18">
      <c r="E67" s="130">
        <v>5</v>
      </c>
      <c r="F67" s="130">
        <v>10</v>
      </c>
      <c r="H67" s="32" t="s">
        <v>208</v>
      </c>
      <c r="I67" s="33" t="s">
        <v>862</v>
      </c>
      <c r="J67" s="33" t="s">
        <v>206</v>
      </c>
      <c r="K67" s="33" t="str">
        <f t="shared" si="6"/>
        <v>5 , 10</v>
      </c>
      <c r="L67" s="34" t="s">
        <v>207</v>
      </c>
      <c r="N67" s="1" t="b">
        <f t="shared" si="7"/>
        <v>0</v>
      </c>
      <c r="O67" s="1" t="b">
        <f t="shared" si="8"/>
        <v>0</v>
      </c>
      <c r="Q67" s="4"/>
      <c r="R67" s="4"/>
    </row>
    <row r="68" spans="5:18">
      <c r="E68" s="130">
        <v>5</v>
      </c>
      <c r="F68" s="130">
        <v>11</v>
      </c>
      <c r="H68" s="32" t="s">
        <v>208</v>
      </c>
      <c r="I68" s="33" t="s">
        <v>862</v>
      </c>
      <c r="J68" s="33" t="s">
        <v>206</v>
      </c>
      <c r="K68" s="33" t="str">
        <f t="shared" si="6"/>
        <v>5 , 11</v>
      </c>
      <c r="L68" s="34" t="s">
        <v>207</v>
      </c>
      <c r="N68" s="1" t="b">
        <f t="shared" si="7"/>
        <v>0</v>
      </c>
      <c r="O68" s="1" t="b">
        <f t="shared" si="8"/>
        <v>0</v>
      </c>
      <c r="Q68" s="4"/>
      <c r="R68" s="4"/>
    </row>
    <row r="69" spans="5:18">
      <c r="E69" s="130">
        <v>5</v>
      </c>
      <c r="F69" s="130">
        <v>12</v>
      </c>
      <c r="H69" s="32" t="s">
        <v>208</v>
      </c>
      <c r="I69" s="33" t="s">
        <v>862</v>
      </c>
      <c r="J69" s="33" t="s">
        <v>206</v>
      </c>
      <c r="K69" s="33" t="str">
        <f t="shared" si="6"/>
        <v>5 , 12</v>
      </c>
      <c r="L69" s="34" t="s">
        <v>207</v>
      </c>
      <c r="N69" s="1" t="b">
        <f t="shared" si="7"/>
        <v>0</v>
      </c>
      <c r="O69" s="1" t="b">
        <f t="shared" si="8"/>
        <v>0</v>
      </c>
      <c r="Q69" s="4"/>
      <c r="R69" s="4"/>
    </row>
    <row r="70" spans="5:18">
      <c r="E70" s="130">
        <v>5</v>
      </c>
      <c r="F70" s="130">
        <v>13</v>
      </c>
      <c r="H70" s="32" t="s">
        <v>208</v>
      </c>
      <c r="I70" s="33" t="s">
        <v>862</v>
      </c>
      <c r="J70" s="33" t="s">
        <v>206</v>
      </c>
      <c r="K70" s="33" t="str">
        <f t="shared" si="6"/>
        <v>5 , 13</v>
      </c>
      <c r="L70" s="34" t="s">
        <v>207</v>
      </c>
      <c r="N70" s="1" t="b">
        <f t="shared" si="7"/>
        <v>0</v>
      </c>
      <c r="O70" s="1" t="b">
        <f t="shared" si="8"/>
        <v>0</v>
      </c>
      <c r="Q70" s="4"/>
      <c r="R70" s="4"/>
    </row>
    <row r="71" spans="5:18">
      <c r="E71" s="130">
        <v>5</v>
      </c>
      <c r="F71" s="130">
        <v>14</v>
      </c>
      <c r="H71" s="32" t="s">
        <v>208</v>
      </c>
      <c r="I71" s="33" t="s">
        <v>862</v>
      </c>
      <c r="J71" s="33" t="s">
        <v>206</v>
      </c>
      <c r="K71" s="33" t="str">
        <f t="shared" si="6"/>
        <v>5 , 14</v>
      </c>
      <c r="L71" s="34" t="s">
        <v>207</v>
      </c>
      <c r="N71" s="1" t="b">
        <f t="shared" si="7"/>
        <v>0</v>
      </c>
      <c r="O71" s="1" t="b">
        <f t="shared" si="8"/>
        <v>0</v>
      </c>
      <c r="Q71" s="4"/>
      <c r="R71" s="4"/>
    </row>
    <row r="72" spans="5:18">
      <c r="E72" s="130">
        <v>5</v>
      </c>
      <c r="F72" s="130">
        <v>15</v>
      </c>
      <c r="H72" s="32" t="s">
        <v>208</v>
      </c>
      <c r="I72" s="33" t="s">
        <v>862</v>
      </c>
      <c r="J72" s="33" t="s">
        <v>206</v>
      </c>
      <c r="K72" s="33" t="str">
        <f t="shared" si="6"/>
        <v>5 , 15</v>
      </c>
      <c r="L72" s="34" t="s">
        <v>207</v>
      </c>
      <c r="N72" s="1" t="b">
        <f t="shared" si="7"/>
        <v>0</v>
      </c>
      <c r="O72" s="1" t="b">
        <f t="shared" si="8"/>
        <v>0</v>
      </c>
      <c r="Q72" s="4"/>
      <c r="R72" s="4"/>
    </row>
    <row r="73" spans="5:18">
      <c r="E73" s="130">
        <v>6</v>
      </c>
      <c r="F73" s="130">
        <v>1</v>
      </c>
      <c r="H73" s="32" t="s">
        <v>208</v>
      </c>
      <c r="I73" s="33" t="s">
        <v>862</v>
      </c>
      <c r="J73" s="33" t="s">
        <v>206</v>
      </c>
      <c r="K73" s="33" t="str">
        <f t="shared" si="6"/>
        <v>6 , 1</v>
      </c>
      <c r="L73" s="34" t="s">
        <v>207</v>
      </c>
      <c r="N73" s="1" t="b">
        <f t="shared" si="7"/>
        <v>0</v>
      </c>
      <c r="O73" s="1" t="b">
        <f t="shared" si="8"/>
        <v>0</v>
      </c>
      <c r="Q73" s="4"/>
      <c r="R73" s="4"/>
    </row>
    <row r="74" spans="5:18">
      <c r="E74" s="130">
        <v>6</v>
      </c>
      <c r="F74" s="130">
        <v>2</v>
      </c>
      <c r="H74" s="32" t="s">
        <v>208</v>
      </c>
      <c r="I74" s="33" t="s">
        <v>862</v>
      </c>
      <c r="J74" s="33" t="s">
        <v>206</v>
      </c>
      <c r="K74" s="33" t="str">
        <f t="shared" si="6"/>
        <v>6 , 2</v>
      </c>
      <c r="L74" s="34" t="s">
        <v>207</v>
      </c>
      <c r="N74" s="1" t="b">
        <f t="shared" si="7"/>
        <v>0</v>
      </c>
      <c r="O74" s="1" t="b">
        <f t="shared" si="8"/>
        <v>0</v>
      </c>
      <c r="Q74" s="4"/>
      <c r="R74" s="4"/>
    </row>
    <row r="75" spans="5:18">
      <c r="E75" s="130">
        <v>6</v>
      </c>
      <c r="F75" s="130">
        <v>3</v>
      </c>
      <c r="H75" s="32" t="s">
        <v>208</v>
      </c>
      <c r="I75" s="33" t="s">
        <v>862</v>
      </c>
      <c r="J75" s="33" t="s">
        <v>206</v>
      </c>
      <c r="K75" s="33" t="str">
        <f t="shared" si="6"/>
        <v>6 , 3</v>
      </c>
      <c r="L75" s="34" t="s">
        <v>207</v>
      </c>
      <c r="N75" s="1" t="b">
        <f t="shared" si="7"/>
        <v>0</v>
      </c>
      <c r="O75" s="1" t="b">
        <f t="shared" si="8"/>
        <v>0</v>
      </c>
      <c r="Q75" s="4"/>
      <c r="R75" s="4"/>
    </row>
    <row r="76" spans="5:18">
      <c r="E76" s="130">
        <v>6</v>
      </c>
      <c r="F76" s="130">
        <v>4</v>
      </c>
      <c r="H76" s="32" t="s">
        <v>208</v>
      </c>
      <c r="I76" s="33" t="s">
        <v>862</v>
      </c>
      <c r="J76" s="33" t="s">
        <v>206</v>
      </c>
      <c r="K76" s="33" t="str">
        <f t="shared" si="6"/>
        <v>6 , 4</v>
      </c>
      <c r="L76" s="34" t="s">
        <v>207</v>
      </c>
      <c r="N76" s="1" t="b">
        <f t="shared" si="7"/>
        <v>0</v>
      </c>
      <c r="O76" s="1" t="b">
        <f t="shared" si="8"/>
        <v>0</v>
      </c>
      <c r="Q76" s="4"/>
      <c r="R76" s="4"/>
    </row>
    <row r="77" spans="5:18">
      <c r="E77" s="130">
        <v>6</v>
      </c>
      <c r="F77" s="130">
        <v>5</v>
      </c>
      <c r="H77" s="32" t="s">
        <v>208</v>
      </c>
      <c r="I77" s="33" t="s">
        <v>862</v>
      </c>
      <c r="J77" s="33" t="s">
        <v>206</v>
      </c>
      <c r="K77" s="33" t="str">
        <f t="shared" si="6"/>
        <v>6 , 5</v>
      </c>
      <c r="L77" s="34" t="s">
        <v>207</v>
      </c>
      <c r="N77" s="1" t="b">
        <f t="shared" si="7"/>
        <v>0</v>
      </c>
      <c r="O77" s="1" t="b">
        <f t="shared" si="8"/>
        <v>0</v>
      </c>
      <c r="Q77" s="4"/>
      <c r="R77" s="4"/>
    </row>
    <row r="78" spans="5:18">
      <c r="E78" s="130">
        <v>6</v>
      </c>
      <c s="130" r="F78">
        <v>7</v>
      </c>
      <c r="H78" s="32" t="s">
        <v>208</v>
      </c>
      <c r="I78" s="33" t="s">
        <v>862</v>
      </c>
      <c r="J78" s="33" t="s">
        <v>206</v>
      </c>
      <c r="K78" s="33" t="str">
        <f t="shared" si="6"/>
        <v>6 , 6</v>
      </c>
      <c r="L78" s="34" t="s">
        <v>207</v>
      </c>
      <c r="N78" s="1" t="b">
        <f t="shared" si="7"/>
        <v>0</v>
      </c>
      <c r="O78" s="1" t="b">
        <f t="shared" si="8"/>
        <v>0</v>
      </c>
      <c r="Q78" s="4"/>
      <c r="R78" s="4"/>
    </row>
    <row r="79" spans="5:18">
      <c r="E79" s="130">
        <v>6</v>
      </c>
      <c r="F79" s="130">
        <v>8</v>
      </c>
      <c r="H79" s="32" t="s">
        <v>208</v>
      </c>
      <c r="I79" s="33" t="s">
        <v>862</v>
      </c>
      <c r="J79" s="33" t="s">
        <v>206</v>
      </c>
      <c r="K79" s="33" t="str">
        <f t="shared" si="6"/>
        <v>6 , 8</v>
      </c>
      <c r="L79" s="34" t="s">
        <v>207</v>
      </c>
      <c r="N79" s="1" t="b">
        <f t="shared" si="7"/>
        <v>0</v>
      </c>
      <c r="O79" s="1" t="b">
        <f t="shared" si="8"/>
        <v>0</v>
      </c>
      <c r="Q79" s="4"/>
      <c r="R79" s="4"/>
    </row>
    <row r="80" spans="5:18">
      <c r="E80" s="130">
        <v>6</v>
      </c>
      <c r="F80" s="130">
        <v>9</v>
      </c>
      <c r="H80" s="32" t="s">
        <v>208</v>
      </c>
      <c r="I80" s="33" t="s">
        <v>862</v>
      </c>
      <c r="J80" s="33" t="s">
        <v>206</v>
      </c>
      <c r="K80" s="33" t="str">
        <f t="shared" si="6"/>
        <v>6 , 9</v>
      </c>
      <c r="L80" s="34" t="s">
        <v>207</v>
      </c>
      <c r="N80" s="1" t="b">
        <f t="shared" si="7"/>
        <v>0</v>
      </c>
      <c r="O80" s="1" t="b">
        <f t="shared" si="8"/>
        <v>0</v>
      </c>
      <c r="Q80" s="4"/>
      <c r="R80" s="4"/>
    </row>
    <row r="81" spans="5:18">
      <c r="E81" s="130">
        <v>6</v>
      </c>
      <c r="F81" s="130">
        <v>10</v>
      </c>
      <c r="H81" s="32" t="s">
        <v>208</v>
      </c>
      <c r="I81" s="33" t="s">
        <v>862</v>
      </c>
      <c r="J81" s="33" t="s">
        <v>206</v>
      </c>
      <c r="K81" s="33" t="str">
        <f t="shared" si="6"/>
        <v>6 , 10</v>
      </c>
      <c r="L81" s="34" t="s">
        <v>207</v>
      </c>
      <c r="N81" s="1" t="b">
        <f t="shared" si="7"/>
        <v>0</v>
      </c>
      <c r="O81" s="1" t="b">
        <f t="shared" si="8"/>
        <v>0</v>
      </c>
      <c r="Q81" s="4"/>
      <c r="R81" s="4"/>
    </row>
    <row r="82" spans="5:18">
      <c r="E82" s="130">
        <v>6</v>
      </c>
      <c r="F82" s="130">
        <v>11</v>
      </c>
      <c r="H82" s="32" t="s">
        <v>208</v>
      </c>
      <c r="I82" s="33" t="s">
        <v>862</v>
      </c>
      <c r="J82" s="33" t="s">
        <v>206</v>
      </c>
      <c r="K82" s="33" t="str">
        <f t="shared" si="6"/>
        <v>6 , 11</v>
      </c>
      <c r="L82" s="34" t="s">
        <v>207</v>
      </c>
      <c r="N82" s="1" t="b">
        <f t="shared" si="7"/>
        <v>0</v>
      </c>
      <c r="O82" s="1" t="b">
        <f t="shared" si="8"/>
        <v>0</v>
      </c>
      <c r="Q82" s="4"/>
      <c r="R82" s="4"/>
    </row>
    <row r="83" spans="5:18">
      <c r="E83" s="130">
        <v>6</v>
      </c>
      <c r="F83" s="130">
        <v>12</v>
      </c>
      <c r="H83" s="32" t="s">
        <v>208</v>
      </c>
      <c r="I83" s="33" t="s">
        <v>862</v>
      </c>
      <c r="J83" s="33" t="s">
        <v>206</v>
      </c>
      <c r="K83" s="33" t="str">
        <f t="shared" si="6"/>
        <v>6 , 12</v>
      </c>
      <c r="L83" s="34" t="s">
        <v>207</v>
      </c>
      <c r="N83" s="1" t="b">
        <f t="shared" si="7"/>
        <v>0</v>
      </c>
      <c r="O83" s="1" t="b">
        <f t="shared" si="8"/>
        <v>0</v>
      </c>
      <c r="Q83" s="4"/>
      <c r="R83" s="4"/>
    </row>
    <row r="84" spans="5:18">
      <c r="E84" s="130">
        <v>6</v>
      </c>
      <c r="F84" s="130">
        <v>13</v>
      </c>
      <c r="H84" s="32" t="s">
        <v>208</v>
      </c>
      <c r="I84" s="33" t="s">
        <v>862</v>
      </c>
      <c r="J84" s="33" t="s">
        <v>206</v>
      </c>
      <c r="K84" s="33" t="str">
        <f t="shared" si="6"/>
        <v>6 , 13</v>
      </c>
      <c r="L84" s="34" t="s">
        <v>207</v>
      </c>
      <c r="N84" s="1" t="b">
        <f t="shared" si="7"/>
        <v>0</v>
      </c>
      <c r="O84" s="1" t="b">
        <f t="shared" si="8"/>
        <v>0</v>
      </c>
      <c r="Q84" s="4"/>
      <c r="R84" s="4"/>
    </row>
    <row r="85" spans="5:18">
      <c r="E85" s="130">
        <v>6</v>
      </c>
      <c r="F85" s="130">
        <v>14</v>
      </c>
      <c r="H85" s="32" t="s">
        <v>208</v>
      </c>
      <c r="I85" s="33" t="s">
        <v>862</v>
      </c>
      <c r="J85" s="33" t="s">
        <v>206</v>
      </c>
      <c r="K85" s="33" t="str">
        <f t="shared" si="6"/>
        <v>6 , 14</v>
      </c>
      <c r="L85" s="34" t="s">
        <v>207</v>
      </c>
      <c r="N85" s="1" t="b">
        <f t="shared" si="7"/>
        <v>0</v>
      </c>
      <c r="O85" s="1" t="b">
        <f t="shared" si="8"/>
        <v>0</v>
      </c>
      <c r="Q85" s="4"/>
      <c r="R85" s="4"/>
    </row>
    <row r="86" spans="5:18">
      <c r="E86" s="130">
        <v>6</v>
      </c>
      <c r="F86" s="130">
        <v>15</v>
      </c>
      <c r="H86" s="32" t="s">
        <v>208</v>
      </c>
      <c r="I86" s="33" t="s">
        <v>862</v>
      </c>
      <c r="J86" s="33" t="s">
        <v>206</v>
      </c>
      <c r="K86" s="33" t="str">
        <f t="shared" si="6"/>
        <v>6 , 15</v>
      </c>
      <c r="L86" s="34" t="s">
        <v>207</v>
      </c>
      <c r="N86" s="1" t="b">
        <f t="shared" si="7"/>
        <v>0</v>
      </c>
      <c r="O86" s="1" t="b">
        <f t="shared" si="8"/>
        <v>0</v>
      </c>
      <c r="Q86" s="4"/>
      <c r="R86" s="4"/>
    </row>
    <row r="87" spans="5:18">
      <c r="E87" s="130">
        <v>7</v>
      </c>
      <c r="F87" s="130">
        <v>1</v>
      </c>
      <c r="H87" s="32" t="s">
        <v>208</v>
      </c>
      <c r="I87" s="33" t="s">
        <v>862</v>
      </c>
      <c r="J87" s="33" t="s">
        <v>206</v>
      </c>
      <c r="K87" s="33" t="str">
        <f t="shared" si="6"/>
        <v>7 , 1</v>
      </c>
      <c r="L87" s="34" t="s">
        <v>207</v>
      </c>
      <c r="N87" s="1" t="b">
        <f t="shared" si="7"/>
        <v>0</v>
      </c>
      <c r="O87" s="1" t="b">
        <f t="shared" si="8"/>
        <v>0</v>
      </c>
      <c r="Q87" s="4"/>
      <c r="R87" s="4"/>
    </row>
    <row r="88" spans="5:18">
      <c r="E88" s="130">
        <v>7</v>
      </c>
      <c r="F88" s="130">
        <v>2</v>
      </c>
      <c r="H88" s="32" t="s">
        <v>208</v>
      </c>
      <c r="I88" s="33" t="s">
        <v>862</v>
      </c>
      <c r="J88" s="33" t="s">
        <v>206</v>
      </c>
      <c r="K88" s="33" t="str">
        <f t="shared" si="6"/>
        <v>7 , 2</v>
      </c>
      <c r="L88" s="34" t="s">
        <v>207</v>
      </c>
      <c r="N88" s="1" t="b">
        <f t="shared" si="7"/>
        <v>0</v>
      </c>
      <c r="O88" s="1" t="b">
        <f t="shared" si="8"/>
        <v>0</v>
      </c>
      <c r="Q88" s="4"/>
      <c r="R88" s="4"/>
    </row>
    <row r="89" spans="5:18">
      <c r="E89" s="130">
        <v>7</v>
      </c>
      <c r="F89" s="130">
        <v>3</v>
      </c>
      <c r="H89" s="32" t="s">
        <v>208</v>
      </c>
      <c r="I89" s="33" t="s">
        <v>862</v>
      </c>
      <c r="J89" s="33" t="s">
        <v>206</v>
      </c>
      <c r="K89" s="33" t="str">
        <f t="shared" si="6"/>
        <v>7 , 3</v>
      </c>
      <c r="L89" s="34" t="s">
        <v>207</v>
      </c>
      <c r="N89" s="1" t="b">
        <f t="shared" si="7"/>
        <v>0</v>
      </c>
      <c r="O89" s="1" t="b">
        <f t="shared" si="8"/>
        <v>0</v>
      </c>
      <c r="Q89" s="4"/>
      <c r="R89" s="4"/>
    </row>
    <row r="90" spans="5:18">
      <c r="E90" s="130">
        <v>7</v>
      </c>
      <c r="F90" s="130">
        <v>4</v>
      </c>
      <c r="H90" s="32" t="s">
        <v>208</v>
      </c>
      <c r="I90" s="33" t="s">
        <v>862</v>
      </c>
      <c r="J90" s="33" t="s">
        <v>206</v>
      </c>
      <c r="K90" s="33" t="str">
        <f t="shared" ref="K90:K148" si="9">E90&amp;" , "&amp;F90</f>
        <v>7 , 4</v>
      </c>
      <c r="L90" s="34" t="s">
        <v>207</v>
      </c>
      <c r="N90" s="1" t="b">
        <f t="shared" ref="N90:N148" si="10">IF(E90="","",EXACT(E90,Q90))</f>
        <v>0</v>
      </c>
      <c r="O90" s="1" t="b">
        <f t="shared" ref="O90:O148" si="11">IF(F90="","",EXACT(F90,R90))</f>
        <v>0</v>
      </c>
      <c r="Q90" s="4"/>
      <c r="R90" s="4"/>
    </row>
    <row r="91" spans="5:18">
      <c r="E91" s="130">
        <v>7</v>
      </c>
      <c r="F91" s="130">
        <v>5</v>
      </c>
      <c r="H91" s="32" t="s">
        <v>208</v>
      </c>
      <c r="I91" s="33" t="s">
        <v>862</v>
      </c>
      <c r="J91" s="33" t="s">
        <v>206</v>
      </c>
      <c r="K91" s="33" t="str">
        <f t="shared" si="9"/>
        <v>7 , 5</v>
      </c>
      <c r="L91" s="34" t="s">
        <v>207</v>
      </c>
      <c r="N91" s="1" t="b">
        <f t="shared" si="10"/>
        <v>0</v>
      </c>
      <c r="O91" s="1" t="b">
        <f t="shared" si="11"/>
        <v>0</v>
      </c>
      <c r="Q91" s="4"/>
      <c r="R91" s="4"/>
    </row>
    <row r="92" spans="5:18">
      <c r="E92" s="130">
        <v>7</v>
      </c>
      <c s="130" r="F92">
        <v>7</v>
      </c>
      <c r="H92" s="32" t="s">
        <v>208</v>
      </c>
      <c r="I92" s="33" t="s">
        <v>862</v>
      </c>
      <c r="J92" s="33" t="s">
        <v>206</v>
      </c>
      <c r="K92" s="33" t="str">
        <f t="shared" si="9"/>
        <v>7 , 6</v>
      </c>
      <c r="L92" s="34" t="s">
        <v>207</v>
      </c>
      <c r="N92" s="1" t="b">
        <f t="shared" si="10"/>
        <v>0</v>
      </c>
      <c r="O92" s="1" t="b">
        <f t="shared" si="11"/>
        <v>0</v>
      </c>
      <c r="Q92" s="4"/>
      <c r="R92" s="4"/>
    </row>
    <row r="93" spans="5:18">
      <c r="E93" s="130">
        <v>7</v>
      </c>
      <c r="F93" s="130">
        <v>8</v>
      </c>
      <c r="H93" s="32" t="s">
        <v>208</v>
      </c>
      <c r="I93" s="33" t="s">
        <v>862</v>
      </c>
      <c r="J93" s="33" t="s">
        <v>206</v>
      </c>
      <c r="K93" s="33" t="str">
        <f t="shared" si="9"/>
        <v>7 , 8</v>
      </c>
      <c r="L93" s="34" t="s">
        <v>207</v>
      </c>
      <c r="N93" s="1" t="b">
        <f t="shared" si="10"/>
        <v>0</v>
      </c>
      <c r="O93" s="1" t="b">
        <f t="shared" si="11"/>
        <v>0</v>
      </c>
      <c r="Q93" s="4"/>
      <c r="R93" s="4"/>
    </row>
    <row r="94" spans="5:18">
      <c r="E94" s="130">
        <v>7</v>
      </c>
      <c r="F94" s="130">
        <v>9</v>
      </c>
      <c r="H94" s="32" t="s">
        <v>208</v>
      </c>
      <c r="I94" s="33" t="s">
        <v>862</v>
      </c>
      <c r="J94" s="33" t="s">
        <v>206</v>
      </c>
      <c r="K94" s="33" t="str">
        <f t="shared" si="9"/>
        <v>7 , 9</v>
      </c>
      <c r="L94" s="34" t="s">
        <v>207</v>
      </c>
      <c r="N94" s="1" t="b">
        <f t="shared" si="10"/>
        <v>0</v>
      </c>
      <c r="O94" s="1" t="b">
        <f t="shared" si="11"/>
        <v>0</v>
      </c>
      <c r="Q94" s="4"/>
      <c r="R94" s="4"/>
    </row>
    <row r="95" spans="5:18">
      <c r="E95" s="130">
        <v>7</v>
      </c>
      <c r="F95" s="130">
        <v>10</v>
      </c>
      <c r="H95" s="32" t="s">
        <v>208</v>
      </c>
      <c r="I95" s="33" t="s">
        <v>862</v>
      </c>
      <c r="J95" s="33" t="s">
        <v>206</v>
      </c>
      <c r="K95" s="33" t="str">
        <f t="shared" si="9"/>
        <v>7 , 10</v>
      </c>
      <c r="L95" s="34" t="s">
        <v>207</v>
      </c>
      <c r="N95" s="1" t="b">
        <f t="shared" si="10"/>
        <v>0</v>
      </c>
      <c r="O95" s="1" t="b">
        <f t="shared" si="11"/>
        <v>0</v>
      </c>
      <c r="Q95" s="4"/>
      <c r="R95" s="4"/>
    </row>
    <row r="96" spans="5:18">
      <c r="E96" s="130">
        <v>7</v>
      </c>
      <c r="F96" s="130">
        <v>11</v>
      </c>
      <c r="H96" s="32" t="s">
        <v>208</v>
      </c>
      <c r="I96" s="33" t="s">
        <v>862</v>
      </c>
      <c r="J96" s="33" t="s">
        <v>206</v>
      </c>
      <c r="K96" s="33" t="str">
        <f t="shared" si="9"/>
        <v>7 , 11</v>
      </c>
      <c r="L96" s="34" t="s">
        <v>207</v>
      </c>
      <c r="N96" s="1" t="b">
        <f t="shared" si="10"/>
        <v>0</v>
      </c>
      <c r="O96" s="1" t="b">
        <f t="shared" si="11"/>
        <v>0</v>
      </c>
      <c r="Q96" s="4"/>
      <c r="R96" s="4"/>
    </row>
    <row r="97" spans="5:18">
      <c r="E97" s="130">
        <v>7</v>
      </c>
      <c r="F97" s="130">
        <v>12</v>
      </c>
      <c r="H97" s="32" t="s">
        <v>208</v>
      </c>
      <c r="I97" s="33" t="s">
        <v>862</v>
      </c>
      <c r="J97" s="33" t="s">
        <v>206</v>
      </c>
      <c r="K97" s="33" t="str">
        <f t="shared" si="9"/>
        <v>7 , 12</v>
      </c>
      <c r="L97" s="34" t="s">
        <v>207</v>
      </c>
      <c r="N97" s="1" t="b">
        <f t="shared" si="10"/>
        <v>0</v>
      </c>
      <c r="O97" s="1" t="b">
        <f t="shared" si="11"/>
        <v>0</v>
      </c>
      <c r="Q97" s="4"/>
      <c r="R97" s="4"/>
    </row>
    <row r="98" spans="5:18">
      <c r="E98" s="130">
        <v>7</v>
      </c>
      <c r="F98" s="130">
        <v>13</v>
      </c>
      <c r="H98" s="32" t="s">
        <v>208</v>
      </c>
      <c r="I98" s="33" t="s">
        <v>862</v>
      </c>
      <c r="J98" s="33" t="s">
        <v>206</v>
      </c>
      <c r="K98" s="33" t="str">
        <f t="shared" si="9"/>
        <v>7 , 13</v>
      </c>
      <c r="L98" s="34" t="s">
        <v>207</v>
      </c>
      <c r="N98" s="1" t="b">
        <f t="shared" si="10"/>
        <v>0</v>
      </c>
      <c r="O98" s="1" t="b">
        <f t="shared" si="11"/>
        <v>0</v>
      </c>
      <c r="Q98" s="4"/>
      <c r="R98" s="4"/>
    </row>
    <row r="99" spans="5:18">
      <c r="E99" s="130">
        <v>7</v>
      </c>
      <c r="F99" s="130">
        <v>14</v>
      </c>
      <c r="H99" s="32" t="s">
        <v>208</v>
      </c>
      <c r="I99" s="33" t="s">
        <v>862</v>
      </c>
      <c r="J99" s="33" t="s">
        <v>206</v>
      </c>
      <c r="K99" s="33" t="str">
        <f t="shared" si="9"/>
        <v>7 , 14</v>
      </c>
      <c r="L99" s="34" t="s">
        <v>207</v>
      </c>
      <c r="N99" s="1" t="b">
        <f t="shared" si="10"/>
        <v>0</v>
      </c>
      <c r="O99" s="1" t="b">
        <f t="shared" si="11"/>
        <v>0</v>
      </c>
      <c r="Q99" s="4"/>
      <c r="R99" s="4"/>
    </row>
    <row r="100" spans="5:18">
      <c r="E100" s="130">
        <v>7</v>
      </c>
      <c r="F100" s="130">
        <v>15</v>
      </c>
      <c r="H100" s="32" t="s">
        <v>208</v>
      </c>
      <c r="I100" s="33" t="s">
        <v>862</v>
      </c>
      <c r="J100" s="33" t="s">
        <v>206</v>
      </c>
      <c r="K100" s="33" t="str">
        <f t="shared" si="9"/>
        <v>7 , 15</v>
      </c>
      <c r="L100" s="34" t="s">
        <v>207</v>
      </c>
      <c r="N100" s="1" t="b">
        <f t="shared" si="10"/>
        <v>0</v>
      </c>
      <c r="O100" s="1" t="b">
        <f t="shared" si="11"/>
        <v>0</v>
      </c>
      <c r="Q100" s="4"/>
      <c r="R100" s="4"/>
    </row>
    <row r="101" spans="5:18">
      <c r="E101" s="130">
        <v>8</v>
      </c>
      <c r="F101" s="130">
        <v>1</v>
      </c>
      <c r="H101" s="32" t="s">
        <v>208</v>
      </c>
      <c r="I101" s="33" t="s">
        <v>862</v>
      </c>
      <c r="J101" s="33" t="s">
        <v>206</v>
      </c>
      <c r="K101" s="33" t="str">
        <f t="shared" si="9"/>
        <v>8 , 1</v>
      </c>
      <c r="L101" s="34" t="s">
        <v>207</v>
      </c>
      <c r="N101" s="1" t="b">
        <f t="shared" si="10"/>
        <v>0</v>
      </c>
      <c r="O101" s="1" t="b">
        <f t="shared" si="11"/>
        <v>0</v>
      </c>
      <c r="Q101" s="4"/>
      <c r="R101" s="4"/>
    </row>
    <row r="102" spans="5:18">
      <c r="E102" s="130">
        <v>8</v>
      </c>
      <c r="F102" s="130">
        <v>2</v>
      </c>
      <c r="H102" s="32" t="s">
        <v>208</v>
      </c>
      <c r="I102" s="33" t="s">
        <v>862</v>
      </c>
      <c r="J102" s="33" t="s">
        <v>206</v>
      </c>
      <c r="K102" s="33" t="str">
        <f t="shared" si="9"/>
        <v>8 , 2</v>
      </c>
      <c r="L102" s="34" t="s">
        <v>207</v>
      </c>
      <c r="N102" s="1" t="b">
        <f t="shared" si="10"/>
        <v>0</v>
      </c>
      <c r="O102" s="1" t="b">
        <f t="shared" si="11"/>
        <v>0</v>
      </c>
      <c r="Q102" s="4"/>
      <c r="R102" s="4"/>
    </row>
    <row r="103" spans="5:18">
      <c r="E103" s="130">
        <v>8</v>
      </c>
      <c r="F103" s="130">
        <v>3</v>
      </c>
      <c r="H103" s="32" t="s">
        <v>208</v>
      </c>
      <c r="I103" s="33" t="s">
        <v>862</v>
      </c>
      <c r="J103" s="33" t="s">
        <v>206</v>
      </c>
      <c r="K103" s="33" t="str">
        <f t="shared" si="9"/>
        <v>8 , 3</v>
      </c>
      <c r="L103" s="34" t="s">
        <v>207</v>
      </c>
      <c r="N103" s="1" t="b">
        <f t="shared" si="10"/>
        <v>0</v>
      </c>
      <c r="O103" s="1" t="b">
        <f t="shared" si="11"/>
        <v>0</v>
      </c>
      <c r="Q103" s="4"/>
      <c r="R103" s="4"/>
    </row>
    <row r="104" spans="5:18">
      <c r="E104" s="130">
        <v>8</v>
      </c>
      <c r="F104" s="130">
        <v>4</v>
      </c>
      <c r="H104" s="32" t="s">
        <v>208</v>
      </c>
      <c r="I104" s="33" t="s">
        <v>862</v>
      </c>
      <c r="J104" s="33" t="s">
        <v>206</v>
      </c>
      <c r="K104" s="33" t="str">
        <f t="shared" si="9"/>
        <v>8 , 4</v>
      </c>
      <c r="L104" s="34" t="s">
        <v>207</v>
      </c>
      <c r="N104" s="1" t="b">
        <f t="shared" si="10"/>
        <v>0</v>
      </c>
      <c r="O104" s="1" t="b">
        <f t="shared" si="11"/>
        <v>0</v>
      </c>
      <c r="Q104" s="4"/>
      <c r="R104" s="4"/>
    </row>
    <row r="105" spans="5:18">
      <c r="E105" s="130">
        <v>8</v>
      </c>
      <c r="F105" s="130">
        <v>5</v>
      </c>
      <c r="H105" s="32" t="s">
        <v>208</v>
      </c>
      <c r="I105" s="33" t="s">
        <v>862</v>
      </c>
      <c r="J105" s="33" t="s">
        <v>206</v>
      </c>
      <c r="K105" s="33" t="str">
        <f t="shared" si="9"/>
        <v>8 , 5</v>
      </c>
      <c r="L105" s="34" t="s">
        <v>207</v>
      </c>
      <c r="N105" s="1" t="b">
        <f t="shared" si="10"/>
        <v>0</v>
      </c>
      <c r="O105" s="1" t="b">
        <f t="shared" si="11"/>
        <v>0</v>
      </c>
      <c r="Q105" s="4"/>
      <c r="R105" s="4"/>
    </row>
    <row r="106" spans="5:18">
      <c r="E106" s="130">
        <v>8</v>
      </c>
      <c s="130" r="F106">
        <v>7</v>
      </c>
      <c r="H106" s="32" t="s">
        <v>208</v>
      </c>
      <c r="I106" s="33" t="s">
        <v>862</v>
      </c>
      <c r="J106" s="33" t="s">
        <v>206</v>
      </c>
      <c r="K106" s="33" t="str">
        <f t="shared" si="9"/>
        <v>8 , 6</v>
      </c>
      <c r="L106" s="34" t="s">
        <v>207</v>
      </c>
      <c r="N106" s="1" t="b">
        <f t="shared" si="10"/>
        <v>0</v>
      </c>
      <c r="O106" s="1" t="b">
        <f t="shared" si="11"/>
        <v>0</v>
      </c>
      <c r="Q106" s="4"/>
      <c r="R106" s="4"/>
    </row>
    <row r="107" spans="5:18">
      <c r="E107" s="130">
        <v>8</v>
      </c>
      <c r="F107" s="130">
        <v>8</v>
      </c>
      <c r="H107" s="32" t="s">
        <v>208</v>
      </c>
      <c r="I107" s="33" t="s">
        <v>862</v>
      </c>
      <c r="J107" s="33" t="s">
        <v>206</v>
      </c>
      <c r="K107" s="33" t="str">
        <f t="shared" si="9"/>
        <v>8 , 8</v>
      </c>
      <c r="L107" s="34" t="s">
        <v>207</v>
      </c>
      <c r="N107" s="1" t="b">
        <f t="shared" si="10"/>
        <v>0</v>
      </c>
      <c r="O107" s="1" t="b">
        <f t="shared" si="11"/>
        <v>0</v>
      </c>
      <c r="Q107" s="4"/>
      <c r="R107" s="4"/>
    </row>
    <row r="108" spans="5:18">
      <c r="E108" s="130">
        <v>8</v>
      </c>
      <c r="F108" s="130">
        <v>9</v>
      </c>
      <c r="H108" s="32" t="s">
        <v>208</v>
      </c>
      <c r="I108" s="33" t="s">
        <v>862</v>
      </c>
      <c r="J108" s="33" t="s">
        <v>206</v>
      </c>
      <c r="K108" s="33" t="str">
        <f t="shared" si="9"/>
        <v>8 , 9</v>
      </c>
      <c r="L108" s="34" t="s">
        <v>207</v>
      </c>
      <c r="N108" s="1" t="b">
        <f t="shared" si="10"/>
        <v>0</v>
      </c>
      <c r="O108" s="1" t="b">
        <f t="shared" si="11"/>
        <v>0</v>
      </c>
      <c r="Q108" s="4"/>
      <c r="R108" s="4"/>
    </row>
    <row r="109" spans="5:18">
      <c r="E109" s="130">
        <v>8</v>
      </c>
      <c r="F109" s="130">
        <v>10</v>
      </c>
      <c r="H109" s="32" t="s">
        <v>208</v>
      </c>
      <c r="I109" s="33" t="s">
        <v>862</v>
      </c>
      <c r="J109" s="33" t="s">
        <v>206</v>
      </c>
      <c r="K109" s="33" t="str">
        <f t="shared" si="9"/>
        <v>8 , 10</v>
      </c>
      <c r="L109" s="34" t="s">
        <v>207</v>
      </c>
      <c r="N109" s="1" t="b">
        <f t="shared" si="10"/>
        <v>0</v>
      </c>
      <c r="O109" s="1" t="b">
        <f t="shared" si="11"/>
        <v>0</v>
      </c>
      <c r="Q109" s="4"/>
      <c r="R109" s="4"/>
    </row>
    <row r="110" spans="5:18">
      <c r="E110" s="130">
        <v>8</v>
      </c>
      <c r="F110" s="130">
        <v>11</v>
      </c>
      <c r="H110" s="32" t="s">
        <v>208</v>
      </c>
      <c r="I110" s="33" t="s">
        <v>862</v>
      </c>
      <c r="J110" s="33" t="s">
        <v>206</v>
      </c>
      <c r="K110" s="33" t="str">
        <f t="shared" si="9"/>
        <v>8 , 11</v>
      </c>
      <c r="L110" s="34" t="s">
        <v>207</v>
      </c>
      <c r="N110" s="1" t="b">
        <f t="shared" si="10"/>
        <v>0</v>
      </c>
      <c r="O110" s="1" t="b">
        <f t="shared" si="11"/>
        <v>0</v>
      </c>
      <c r="Q110" s="4"/>
      <c r="R110" s="4"/>
    </row>
    <row r="111" spans="5:18">
      <c r="E111" s="130">
        <v>8</v>
      </c>
      <c r="F111" s="130">
        <v>12</v>
      </c>
      <c r="H111" s="32" t="s">
        <v>208</v>
      </c>
      <c r="I111" s="33" t="s">
        <v>862</v>
      </c>
      <c r="J111" s="33" t="s">
        <v>206</v>
      </c>
      <c r="K111" s="33" t="str">
        <f t="shared" si="9"/>
        <v>8 , 12</v>
      </c>
      <c r="L111" s="34" t="s">
        <v>207</v>
      </c>
      <c r="N111" s="1" t="b">
        <f t="shared" si="10"/>
        <v>0</v>
      </c>
      <c r="O111" s="1" t="b">
        <f t="shared" si="11"/>
        <v>0</v>
      </c>
      <c r="Q111" s="4"/>
      <c r="R111" s="4"/>
    </row>
    <row r="112" spans="5:18">
      <c r="E112" s="130">
        <v>8</v>
      </c>
      <c r="F112" s="130">
        <v>13</v>
      </c>
      <c r="H112" s="32" t="s">
        <v>208</v>
      </c>
      <c r="I112" s="33" t="s">
        <v>862</v>
      </c>
      <c r="J112" s="33" t="s">
        <v>206</v>
      </c>
      <c r="K112" s="33" t="str">
        <f t="shared" si="9"/>
        <v>8 , 13</v>
      </c>
      <c r="L112" s="34" t="s">
        <v>207</v>
      </c>
      <c r="N112" s="1" t="b">
        <f t="shared" si="10"/>
        <v>0</v>
      </c>
      <c r="O112" s="1" t="b">
        <f t="shared" si="11"/>
        <v>0</v>
      </c>
      <c r="Q112" s="4"/>
      <c r="R112" s="4"/>
    </row>
    <row r="113" spans="5:18">
      <c r="E113" s="130">
        <v>8</v>
      </c>
      <c r="F113" s="130">
        <v>14</v>
      </c>
      <c r="H113" s="32" t="s">
        <v>208</v>
      </c>
      <c r="I113" s="33" t="s">
        <v>862</v>
      </c>
      <c r="J113" s="33" t="s">
        <v>206</v>
      </c>
      <c r="K113" s="33" t="str">
        <f t="shared" si="9"/>
        <v>8 , 14</v>
      </c>
      <c r="L113" s="34" t="s">
        <v>207</v>
      </c>
      <c r="N113" s="1" t="b">
        <f t="shared" si="10"/>
        <v>0</v>
      </c>
      <c r="O113" s="1" t="b">
        <f t="shared" si="11"/>
        <v>0</v>
      </c>
      <c r="Q113" s="4"/>
      <c r="R113" s="4"/>
    </row>
    <row r="114" spans="5:18">
      <c r="E114" s="130">
        <v>8</v>
      </c>
      <c r="F114" s="130">
        <v>15</v>
      </c>
      <c r="H114" s="32" t="s">
        <v>208</v>
      </c>
      <c r="I114" s="33" t="s">
        <v>862</v>
      </c>
      <c r="J114" s="33" t="s">
        <v>206</v>
      </c>
      <c r="K114" s="33" t="str">
        <f t="shared" si="9"/>
        <v>8 , 15</v>
      </c>
      <c r="L114" s="34" t="s">
        <v>207</v>
      </c>
      <c r="N114" s="1" t="b">
        <f t="shared" si="10"/>
        <v>0</v>
      </c>
      <c r="O114" s="1" t="b">
        <f t="shared" si="11"/>
        <v>0</v>
      </c>
      <c r="Q114" s="4"/>
      <c r="R114" s="4"/>
    </row>
    <row r="115" spans="5:18">
      <c r="E115" s="130">
        <v>9</v>
      </c>
      <c r="F115" s="130">
        <v>1</v>
      </c>
      <c r="H115" s="32" t="s">
        <v>208</v>
      </c>
      <c r="I115" s="33" t="s">
        <v>862</v>
      </c>
      <c r="J115" s="33" t="s">
        <v>206</v>
      </c>
      <c r="K115" s="33" t="str">
        <f t="shared" si="9"/>
        <v>9 , 1</v>
      </c>
      <c r="L115" s="34" t="s">
        <v>207</v>
      </c>
      <c r="N115" s="1" t="b">
        <f t="shared" si="10"/>
        <v>0</v>
      </c>
      <c r="O115" s="1" t="b">
        <f t="shared" si="11"/>
        <v>0</v>
      </c>
      <c r="Q115" s="4"/>
      <c r="R115" s="4"/>
    </row>
    <row r="116" spans="5:18">
      <c r="E116" s="130">
        <v>9</v>
      </c>
      <c r="F116" s="130">
        <v>2</v>
      </c>
      <c r="H116" s="32" t="s">
        <v>208</v>
      </c>
      <c r="I116" s="33" t="s">
        <v>862</v>
      </c>
      <c r="J116" s="33" t="s">
        <v>206</v>
      </c>
      <c r="K116" s="33" t="str">
        <f t="shared" si="9"/>
        <v>9 , 2</v>
      </c>
      <c r="L116" s="34" t="s">
        <v>207</v>
      </c>
      <c r="N116" s="1" t="b">
        <f t="shared" si="10"/>
        <v>0</v>
      </c>
      <c r="O116" s="1" t="b">
        <f t="shared" si="11"/>
        <v>0</v>
      </c>
      <c r="Q116" s="4"/>
      <c r="R116" s="4"/>
    </row>
    <row r="117" spans="5:18">
      <c r="E117" s="130">
        <v>9</v>
      </c>
      <c r="F117" s="130">
        <v>3</v>
      </c>
      <c r="H117" s="32" t="s">
        <v>208</v>
      </c>
      <c r="I117" s="33" t="s">
        <v>862</v>
      </c>
      <c r="J117" s="33" t="s">
        <v>206</v>
      </c>
      <c r="K117" s="33" t="str">
        <f t="shared" si="9"/>
        <v>9 , 3</v>
      </c>
      <c r="L117" s="34" t="s">
        <v>207</v>
      </c>
      <c r="N117" s="1" t="b">
        <f t="shared" si="10"/>
        <v>0</v>
      </c>
      <c r="O117" s="1" t="b">
        <f t="shared" si="11"/>
        <v>0</v>
      </c>
      <c r="Q117" s="4"/>
      <c r="R117" s="4"/>
    </row>
    <row r="118" spans="5:18">
      <c r="E118" s="130">
        <v>9</v>
      </c>
      <c r="F118" s="130">
        <v>4</v>
      </c>
      <c r="H118" s="32" t="s">
        <v>208</v>
      </c>
      <c r="I118" s="33" t="s">
        <v>862</v>
      </c>
      <c r="J118" s="33" t="s">
        <v>206</v>
      </c>
      <c r="K118" s="33" t="str">
        <f t="shared" si="9"/>
        <v>9 , 4</v>
      </c>
      <c r="L118" s="34" t="s">
        <v>207</v>
      </c>
      <c r="N118" s="1" t="b">
        <f t="shared" si="10"/>
        <v>0</v>
      </c>
      <c r="O118" s="1" t="b">
        <f t="shared" si="11"/>
        <v>0</v>
      </c>
      <c r="Q118" s="4"/>
      <c r="R118" s="4"/>
    </row>
    <row r="119" spans="5:18">
      <c r="E119" s="130">
        <v>9</v>
      </c>
      <c r="F119" s="130">
        <v>5</v>
      </c>
      <c r="H119" s="32" t="s">
        <v>208</v>
      </c>
      <c r="I119" s="33" t="s">
        <v>862</v>
      </c>
      <c r="J119" s="33" t="s">
        <v>206</v>
      </c>
      <c r="K119" s="33" t="str">
        <f t="shared" si="9"/>
        <v>9 , 5</v>
      </c>
      <c r="L119" s="34" t="s">
        <v>207</v>
      </c>
      <c r="N119" s="1" t="b">
        <f t="shared" si="10"/>
        <v>0</v>
      </c>
      <c r="O119" s="1" t="b">
        <f t="shared" si="11"/>
        <v>0</v>
      </c>
      <c r="Q119" s="4"/>
      <c r="R119" s="4"/>
    </row>
    <row r="120" spans="5:18">
      <c r="E120" s="130">
        <v>9</v>
      </c>
      <c s="130" r="F120">
        <v>7</v>
      </c>
      <c r="H120" s="32" t="s">
        <v>208</v>
      </c>
      <c r="I120" s="33" t="s">
        <v>862</v>
      </c>
      <c r="J120" s="33" t="s">
        <v>206</v>
      </c>
      <c r="K120" s="33" t="str">
        <f t="shared" si="9"/>
        <v>9 , 6</v>
      </c>
      <c r="L120" s="34" t="s">
        <v>207</v>
      </c>
      <c r="N120" s="1" t="b">
        <f t="shared" si="10"/>
        <v>0</v>
      </c>
      <c r="O120" s="1" t="b">
        <f t="shared" si="11"/>
        <v>0</v>
      </c>
      <c r="Q120" s="4"/>
      <c r="R120" s="4"/>
    </row>
    <row r="121" spans="5:18">
      <c r="E121" s="130">
        <v>9</v>
      </c>
      <c r="F121" s="130">
        <v>8</v>
      </c>
      <c r="H121" s="32" t="s">
        <v>208</v>
      </c>
      <c r="I121" s="33" t="s">
        <v>862</v>
      </c>
      <c r="J121" s="33" t="s">
        <v>206</v>
      </c>
      <c r="K121" s="33" t="str">
        <f t="shared" si="9"/>
        <v>9 , 8</v>
      </c>
      <c r="L121" s="34" t="s">
        <v>207</v>
      </c>
      <c r="N121" s="1" t="b">
        <f t="shared" si="10"/>
        <v>0</v>
      </c>
      <c r="O121" s="1" t="b">
        <f t="shared" si="11"/>
        <v>0</v>
      </c>
      <c r="Q121" s="4"/>
      <c r="R121" s="4"/>
    </row>
    <row r="122" spans="5:18">
      <c r="E122" s="130">
        <v>9</v>
      </c>
      <c r="F122" s="130">
        <v>9</v>
      </c>
      <c r="H122" s="32" t="s">
        <v>208</v>
      </c>
      <c r="I122" s="33" t="s">
        <v>862</v>
      </c>
      <c r="J122" s="33" t="s">
        <v>206</v>
      </c>
      <c r="K122" s="33" t="str">
        <f t="shared" si="9"/>
        <v>9 , 9</v>
      </c>
      <c r="L122" s="34" t="s">
        <v>207</v>
      </c>
      <c r="N122" s="1" t="b">
        <f t="shared" si="10"/>
        <v>0</v>
      </c>
      <c r="O122" s="1" t="b">
        <f t="shared" si="11"/>
        <v>0</v>
      </c>
      <c r="Q122" s="4"/>
      <c r="R122" s="4"/>
    </row>
    <row r="123" spans="5:18">
      <c r="E123" s="130">
        <v>9</v>
      </c>
      <c r="F123" s="130">
        <v>10</v>
      </c>
      <c r="H123" s="32" t="s">
        <v>208</v>
      </c>
      <c r="I123" s="33" t="s">
        <v>862</v>
      </c>
      <c r="J123" s="33" t="s">
        <v>206</v>
      </c>
      <c r="K123" s="33" t="str">
        <f t="shared" si="9"/>
        <v>9 , 10</v>
      </c>
      <c r="L123" s="34" t="s">
        <v>207</v>
      </c>
      <c r="N123" s="1" t="b">
        <f t="shared" si="10"/>
        <v>0</v>
      </c>
      <c r="O123" s="1" t="b">
        <f t="shared" si="11"/>
        <v>0</v>
      </c>
      <c r="Q123" s="4"/>
      <c r="R123" s="4"/>
    </row>
    <row r="124" spans="5:18">
      <c r="E124" s="130">
        <v>9</v>
      </c>
      <c r="F124" s="130">
        <v>11</v>
      </c>
      <c r="H124" s="32" t="s">
        <v>208</v>
      </c>
      <c r="I124" s="33" t="s">
        <v>862</v>
      </c>
      <c r="J124" s="33" t="s">
        <v>206</v>
      </c>
      <c r="K124" s="33" t="str">
        <f t="shared" si="9"/>
        <v>9 , 11</v>
      </c>
      <c r="L124" s="34" t="s">
        <v>207</v>
      </c>
      <c r="N124" s="1" t="b">
        <f t="shared" si="10"/>
        <v>0</v>
      </c>
      <c r="O124" s="1" t="b">
        <f t="shared" si="11"/>
        <v>0</v>
      </c>
      <c r="Q124" s="4"/>
      <c r="R124" s="4"/>
    </row>
    <row r="125" spans="5:18">
      <c r="E125" s="130">
        <v>9</v>
      </c>
      <c r="F125" s="130">
        <v>12</v>
      </c>
      <c r="H125" s="32" t="s">
        <v>208</v>
      </c>
      <c r="I125" s="33" t="s">
        <v>862</v>
      </c>
      <c r="J125" s="33" t="s">
        <v>206</v>
      </c>
      <c r="K125" s="33" t="str">
        <f t="shared" si="9"/>
        <v>9 , 12</v>
      </c>
      <c r="L125" s="34" t="s">
        <v>207</v>
      </c>
      <c r="N125" s="1" t="b">
        <f t="shared" si="10"/>
        <v>0</v>
      </c>
      <c r="O125" s="1" t="b">
        <f t="shared" si="11"/>
        <v>0</v>
      </c>
      <c r="Q125" s="4"/>
      <c r="R125" s="4"/>
    </row>
    <row r="126" spans="5:18">
      <c r="E126" s="130">
        <v>9</v>
      </c>
      <c r="F126" s="130">
        <v>13</v>
      </c>
      <c r="H126" s="32" t="s">
        <v>208</v>
      </c>
      <c r="I126" s="33" t="s">
        <v>862</v>
      </c>
      <c r="J126" s="33" t="s">
        <v>206</v>
      </c>
      <c r="K126" s="33" t="str">
        <f t="shared" si="9"/>
        <v>9 , 13</v>
      </c>
      <c r="L126" s="34" t="s">
        <v>207</v>
      </c>
      <c r="N126" s="1" t="b">
        <f t="shared" si="10"/>
        <v>0</v>
      </c>
      <c r="O126" s="1" t="b">
        <f t="shared" si="11"/>
        <v>0</v>
      </c>
      <c r="Q126" s="4"/>
      <c r="R126" s="4"/>
    </row>
    <row r="127" spans="5:18">
      <c r="E127" s="130">
        <v>9</v>
      </c>
      <c r="F127" s="130">
        <v>14</v>
      </c>
      <c r="H127" s="32" t="s">
        <v>208</v>
      </c>
      <c r="I127" s="33" t="s">
        <v>862</v>
      </c>
      <c r="J127" s="33" t="s">
        <v>206</v>
      </c>
      <c r="K127" s="33" t="str">
        <f t="shared" si="9"/>
        <v>9 , 14</v>
      </c>
      <c r="L127" s="34" t="s">
        <v>207</v>
      </c>
      <c r="N127" s="1" t="b">
        <f t="shared" si="10"/>
        <v>0</v>
      </c>
      <c r="O127" s="1" t="b">
        <f t="shared" si="11"/>
        <v>0</v>
      </c>
      <c r="Q127" s="4"/>
      <c r="R127" s="4"/>
    </row>
    <row r="128" spans="5:18">
      <c r="E128" s="130">
        <v>9</v>
      </c>
      <c r="F128" s="130">
        <v>15</v>
      </c>
      <c r="H128" s="32" t="s">
        <v>208</v>
      </c>
      <c r="I128" s="33" t="s">
        <v>862</v>
      </c>
      <c r="J128" s="33" t="s">
        <v>206</v>
      </c>
      <c r="K128" s="33" t="str">
        <f t="shared" si="9"/>
        <v>9 , 15</v>
      </c>
      <c r="L128" s="34" t="s">
        <v>207</v>
      </c>
      <c r="N128" s="1" t="b">
        <f t="shared" si="10"/>
        <v>0</v>
      </c>
      <c r="O128" s="1" t="b">
        <f t="shared" si="11"/>
        <v>0</v>
      </c>
      <c r="Q128" s="4"/>
      <c r="R128" s="4"/>
    </row>
    <row r="129" spans="5:18">
      <c r="E129" s="130">
        <v>10</v>
      </c>
      <c r="F129" s="130">
        <v>1</v>
      </c>
      <c r="H129" s="32" t="s">
        <v>208</v>
      </c>
      <c r="I129" s="33" t="s">
        <v>862</v>
      </c>
      <c r="J129" s="33" t="s">
        <v>206</v>
      </c>
      <c r="K129" s="33" t="str">
        <f t="shared" si="9"/>
        <v>10 , 1</v>
      </c>
      <c r="L129" s="34" t="s">
        <v>207</v>
      </c>
      <c r="N129" s="1" t="b">
        <f t="shared" si="10"/>
        <v>0</v>
      </c>
      <c r="O129" s="1" t="b">
        <f t="shared" si="11"/>
        <v>0</v>
      </c>
      <c r="Q129" s="4"/>
      <c r="R129" s="4"/>
    </row>
    <row r="130" spans="5:18">
      <c r="E130" s="130">
        <v>10</v>
      </c>
      <c r="F130" s="130">
        <v>2</v>
      </c>
      <c r="H130" s="32" t="s">
        <v>208</v>
      </c>
      <c r="I130" s="33" t="s">
        <v>862</v>
      </c>
      <c r="J130" s="33" t="s">
        <v>206</v>
      </c>
      <c r="K130" s="33" t="str">
        <f t="shared" si="9"/>
        <v>10 , 2</v>
      </c>
      <c r="L130" s="34" t="s">
        <v>207</v>
      </c>
      <c r="N130" s="1" t="b">
        <f t="shared" si="10"/>
        <v>0</v>
      </c>
      <c r="O130" s="1" t="b">
        <f t="shared" si="11"/>
        <v>0</v>
      </c>
      <c r="Q130" s="4"/>
      <c r="R130" s="4"/>
    </row>
    <row r="131" spans="5:18">
      <c r="E131" s="130">
        <v>10</v>
      </c>
      <c r="F131" s="130">
        <v>3</v>
      </c>
      <c r="H131" s="32" t="s">
        <v>208</v>
      </c>
      <c r="I131" s="33" t="s">
        <v>862</v>
      </c>
      <c r="J131" s="33" t="s">
        <v>206</v>
      </c>
      <c r="K131" s="33" t="str">
        <f t="shared" si="9"/>
        <v>10 , 3</v>
      </c>
      <c r="L131" s="34" t="s">
        <v>207</v>
      </c>
      <c r="N131" s="1" t="b">
        <f t="shared" si="10"/>
        <v>0</v>
      </c>
      <c r="O131" s="1" t="b">
        <f t="shared" si="11"/>
        <v>0</v>
      </c>
      <c r="Q131" s="4"/>
      <c r="R131" s="4"/>
    </row>
    <row r="132" spans="5:18">
      <c r="E132" s="130">
        <v>10</v>
      </c>
      <c r="F132" s="130">
        <v>4</v>
      </c>
      <c r="H132" s="32" t="s">
        <v>208</v>
      </c>
      <c r="I132" s="33" t="s">
        <v>862</v>
      </c>
      <c r="J132" s="33" t="s">
        <v>206</v>
      </c>
      <c r="K132" s="33" t="str">
        <f t="shared" si="9"/>
        <v>10 , 4</v>
      </c>
      <c r="L132" s="34" t="s">
        <v>207</v>
      </c>
      <c r="N132" s="1" t="b">
        <f t="shared" si="10"/>
        <v>0</v>
      </c>
      <c r="O132" s="1" t="b">
        <f t="shared" si="11"/>
        <v>0</v>
      </c>
      <c r="Q132" s="4"/>
      <c r="R132" s="4"/>
    </row>
    <row r="133" spans="5:18">
      <c r="E133" s="130">
        <v>10</v>
      </c>
      <c r="F133" s="130">
        <v>5</v>
      </c>
      <c r="H133" s="32" t="s">
        <v>208</v>
      </c>
      <c r="I133" s="33" t="s">
        <v>862</v>
      </c>
      <c r="J133" s="33" t="s">
        <v>206</v>
      </c>
      <c r="K133" s="33" t="str">
        <f t="shared" si="9"/>
        <v>10 , 5</v>
      </c>
      <c r="L133" s="34" t="s">
        <v>207</v>
      </c>
      <c r="N133" s="1" t="b">
        <f t="shared" si="10"/>
        <v>0</v>
      </c>
      <c r="O133" s="1" t="b">
        <f t="shared" si="11"/>
        <v>0</v>
      </c>
      <c r="Q133" s="4"/>
      <c r="R133" s="4"/>
    </row>
    <row r="134" spans="5:18">
      <c r="E134" s="130">
        <v>10</v>
      </c>
      <c s="130" r="F134">
        <v>7</v>
      </c>
      <c r="H134" s="32" t="s">
        <v>208</v>
      </c>
      <c r="I134" s="33" t="s">
        <v>862</v>
      </c>
      <c r="J134" s="33" t="s">
        <v>206</v>
      </c>
      <c r="K134" s="33" t="str">
        <f t="shared" si="9"/>
        <v>10 , 6</v>
      </c>
      <c r="L134" s="34" t="s">
        <v>207</v>
      </c>
      <c r="N134" s="1" t="b">
        <f t="shared" si="10"/>
        <v>0</v>
      </c>
      <c r="O134" s="1" t="b">
        <f t="shared" si="11"/>
        <v>0</v>
      </c>
      <c r="Q134" s="4"/>
      <c r="R134" s="4"/>
    </row>
    <row r="135" spans="5:18">
      <c r="E135" s="130">
        <v>10</v>
      </c>
      <c r="F135" s="130">
        <v>8</v>
      </c>
      <c r="H135" s="32" t="s">
        <v>208</v>
      </c>
      <c r="I135" s="33" t="s">
        <v>862</v>
      </c>
      <c r="J135" s="33" t="s">
        <v>206</v>
      </c>
      <c r="K135" s="33" t="str">
        <f t="shared" si="9"/>
        <v>10 , 8</v>
      </c>
      <c r="L135" s="34" t="s">
        <v>207</v>
      </c>
      <c r="N135" s="1" t="b">
        <f t="shared" si="10"/>
        <v>0</v>
      </c>
      <c r="O135" s="1" t="b">
        <f t="shared" si="11"/>
        <v>0</v>
      </c>
      <c r="Q135" s="4"/>
      <c r="R135" s="4"/>
    </row>
    <row r="136" spans="5:18">
      <c r="E136" s="130">
        <v>10</v>
      </c>
      <c r="F136" s="130">
        <v>9</v>
      </c>
      <c r="H136" s="32" t="s">
        <v>208</v>
      </c>
      <c r="I136" s="33" t="s">
        <v>862</v>
      </c>
      <c r="J136" s="33" t="s">
        <v>206</v>
      </c>
      <c r="K136" s="33" t="str">
        <f t="shared" si="9"/>
        <v>10 , 9</v>
      </c>
      <c r="L136" s="34" t="s">
        <v>207</v>
      </c>
      <c r="N136" s="1" t="b">
        <f t="shared" si="10"/>
        <v>0</v>
      </c>
      <c r="O136" s="1" t="b">
        <f t="shared" si="11"/>
        <v>0</v>
      </c>
      <c r="Q136" s="4"/>
      <c r="R136" s="4"/>
    </row>
    <row r="137" spans="5:18">
      <c r="E137" s="130">
        <v>10</v>
      </c>
      <c r="F137" s="130">
        <v>10</v>
      </c>
      <c r="H137" s="32" t="s">
        <v>208</v>
      </c>
      <c r="I137" s="33" t="s">
        <v>862</v>
      </c>
      <c r="J137" s="33" t="s">
        <v>206</v>
      </c>
      <c r="K137" s="33" t="str">
        <f t="shared" si="9"/>
        <v>10 , 10</v>
      </c>
      <c r="L137" s="34" t="s">
        <v>207</v>
      </c>
      <c r="N137" s="1" t="b">
        <f t="shared" si="10"/>
        <v>0</v>
      </c>
      <c r="O137" s="1" t="b">
        <f t="shared" si="11"/>
        <v>0</v>
      </c>
      <c r="Q137" s="4"/>
      <c r="R137" s="4"/>
    </row>
    <row r="138" spans="5:18">
      <c r="E138" s="130">
        <v>10</v>
      </c>
      <c r="F138" s="130">
        <v>11</v>
      </c>
      <c r="H138" s="32" t="s">
        <v>208</v>
      </c>
      <c r="I138" s="33" t="s">
        <v>862</v>
      </c>
      <c r="J138" s="33" t="s">
        <v>206</v>
      </c>
      <c r="K138" s="33" t="str">
        <f t="shared" si="9"/>
        <v>10 , 11</v>
      </c>
      <c r="L138" s="34" t="s">
        <v>207</v>
      </c>
      <c r="N138" s="1" t="b">
        <f t="shared" si="10"/>
        <v>0</v>
      </c>
      <c r="O138" s="1" t="b">
        <f t="shared" si="11"/>
        <v>0</v>
      </c>
      <c r="Q138" s="4"/>
      <c r="R138" s="4"/>
    </row>
    <row r="139" spans="5:18">
      <c r="E139" s="130">
        <v>10</v>
      </c>
      <c r="F139" s="130">
        <v>12</v>
      </c>
      <c r="H139" s="32" t="s">
        <v>208</v>
      </c>
      <c r="I139" s="33" t="s">
        <v>862</v>
      </c>
      <c r="J139" s="33" t="s">
        <v>206</v>
      </c>
      <c r="K139" s="33" t="str">
        <f t="shared" si="9"/>
        <v>10 , 12</v>
      </c>
      <c r="L139" s="34" t="s">
        <v>207</v>
      </c>
      <c r="N139" s="1" t="b">
        <f t="shared" si="10"/>
        <v>0</v>
      </c>
      <c r="O139" s="1" t="b">
        <f t="shared" si="11"/>
        <v>0</v>
      </c>
      <c r="Q139" s="4"/>
      <c r="R139" s="4"/>
    </row>
    <row r="140" spans="5:18">
      <c r="E140" s="130">
        <v>10</v>
      </c>
      <c r="F140" s="130">
        <v>13</v>
      </c>
      <c r="H140" s="32" t="s">
        <v>208</v>
      </c>
      <c r="I140" s="33" t="s">
        <v>862</v>
      </c>
      <c r="J140" s="33" t="s">
        <v>206</v>
      </c>
      <c r="K140" s="33" t="str">
        <f t="shared" si="9"/>
        <v>10 , 13</v>
      </c>
      <c r="L140" s="34" t="s">
        <v>207</v>
      </c>
      <c r="N140" s="1" t="b">
        <f t="shared" si="10"/>
        <v>0</v>
      </c>
      <c r="O140" s="1" t="b">
        <f t="shared" si="11"/>
        <v>0</v>
      </c>
      <c r="Q140" s="4"/>
      <c r="R140" s="4"/>
    </row>
    <row r="141" spans="5:18">
      <c r="E141" s="130">
        <v>10</v>
      </c>
      <c r="F141" s="130">
        <v>14</v>
      </c>
      <c r="H141" s="32" t="s">
        <v>208</v>
      </c>
      <c r="I141" s="33" t="s">
        <v>862</v>
      </c>
      <c r="J141" s="33" t="s">
        <v>206</v>
      </c>
      <c r="K141" s="33" t="str">
        <f t="shared" si="9"/>
        <v>10 , 14</v>
      </c>
      <c r="L141" s="34" t="s">
        <v>207</v>
      </c>
      <c r="N141" s="1" t="b">
        <f t="shared" si="10"/>
        <v>0</v>
      </c>
      <c r="O141" s="1" t="b">
        <f t="shared" si="11"/>
        <v>0</v>
      </c>
      <c r="Q141" s="4"/>
      <c r="R141" s="4"/>
    </row>
    <row r="142" spans="5:18">
      <c r="E142" s="130">
        <v>10</v>
      </c>
      <c r="F142" s="130">
        <v>15</v>
      </c>
      <c r="H142" s="32" t="s">
        <v>208</v>
      </c>
      <c r="I142" s="33" t="s">
        <v>862</v>
      </c>
      <c r="J142" s="33" t="s">
        <v>206</v>
      </c>
      <c r="K142" s="33" t="str">
        <f t="shared" si="9"/>
        <v>10 , 15</v>
      </c>
      <c r="L142" s="34" t="s">
        <v>207</v>
      </c>
      <c r="N142" s="1" t="b">
        <f t="shared" si="10"/>
        <v>0</v>
      </c>
      <c r="O142" s="1" t="b">
        <f t="shared" si="11"/>
        <v>0</v>
      </c>
      <c r="Q142" s="4"/>
      <c r="R142" s="4"/>
    </row>
    <row r="143" spans="5:18">
      <c r="E143" s="130">
        <v>11</v>
      </c>
      <c r="F143" s="130">
        <v>1</v>
      </c>
      <c r="H143" s="32" t="s">
        <v>208</v>
      </c>
      <c r="I143" s="33" t="s">
        <v>862</v>
      </c>
      <c r="J143" s="33" t="s">
        <v>206</v>
      </c>
      <c r="K143" s="33" t="str">
        <f t="shared" si="9"/>
        <v>11 , 1</v>
      </c>
      <c r="L143" s="34" t="s">
        <v>207</v>
      </c>
      <c r="N143" s="1" t="b">
        <f t="shared" si="10"/>
        <v>0</v>
      </c>
      <c r="O143" s="1" t="b">
        <f t="shared" si="11"/>
        <v>0</v>
      </c>
      <c r="Q143" s="4"/>
      <c r="R143" s="4"/>
    </row>
    <row r="144" spans="5:18">
      <c r="E144" s="130">
        <v>11</v>
      </c>
      <c r="F144" s="130">
        <v>2</v>
      </c>
      <c r="H144" s="32" t="s">
        <v>208</v>
      </c>
      <c r="I144" s="33" t="s">
        <v>862</v>
      </c>
      <c r="J144" s="33" t="s">
        <v>206</v>
      </c>
      <c r="K144" s="33" t="str">
        <f t="shared" si="9"/>
        <v>11 , 2</v>
      </c>
      <c r="L144" s="34" t="s">
        <v>207</v>
      </c>
      <c r="N144" s="1" t="b">
        <f t="shared" si="10"/>
        <v>0</v>
      </c>
      <c r="O144" s="1" t="b">
        <f t="shared" si="11"/>
        <v>0</v>
      </c>
      <c r="Q144" s="4"/>
      <c r="R144" s="4"/>
    </row>
    <row r="145" spans="5:18">
      <c r="E145" s="130">
        <v>11</v>
      </c>
      <c r="F145" s="130">
        <v>3</v>
      </c>
      <c r="H145" s="32" t="s">
        <v>208</v>
      </c>
      <c r="I145" s="33" t="s">
        <v>862</v>
      </c>
      <c r="J145" s="33" t="s">
        <v>206</v>
      </c>
      <c r="K145" s="33" t="str">
        <f t="shared" si="9"/>
        <v>11 , 3</v>
      </c>
      <c r="L145" s="34" t="s">
        <v>207</v>
      </c>
      <c r="N145" s="1" t="b">
        <f t="shared" si="10"/>
        <v>0</v>
      </c>
      <c r="O145" s="1" t="b">
        <f t="shared" si="11"/>
        <v>0</v>
      </c>
      <c r="Q145" s="4"/>
      <c r="R145" s="4"/>
    </row>
    <row r="146" spans="5:18">
      <c r="E146" s="130">
        <v>11</v>
      </c>
      <c r="F146" s="130">
        <v>4</v>
      </c>
      <c r="H146" s="32" t="s">
        <v>208</v>
      </c>
      <c r="I146" s="33" t="s">
        <v>862</v>
      </c>
      <c r="J146" s="33" t="s">
        <v>206</v>
      </c>
      <c r="K146" s="33" t="str">
        <f t="shared" si="9"/>
        <v>11 , 4</v>
      </c>
      <c r="L146" s="34" t="s">
        <v>207</v>
      </c>
      <c r="N146" s="1" t="b">
        <f t="shared" si="10"/>
        <v>0</v>
      </c>
      <c r="O146" s="1" t="b">
        <f t="shared" si="11"/>
        <v>0</v>
      </c>
      <c r="Q146" s="4"/>
      <c r="R146" s="4"/>
    </row>
    <row r="147" spans="5:18">
      <c r="E147" s="130">
        <v>11</v>
      </c>
      <c r="F147" s="130">
        <v>5</v>
      </c>
      <c r="H147" s="32" t="s">
        <v>208</v>
      </c>
      <c r="I147" s="33" t="s">
        <v>862</v>
      </c>
      <c r="J147" s="33" t="s">
        <v>206</v>
      </c>
      <c r="K147" s="33" t="str">
        <f t="shared" si="9"/>
        <v>11 , 5</v>
      </c>
      <c r="L147" s="34" t="s">
        <v>207</v>
      </c>
      <c r="N147" s="1" t="b">
        <f t="shared" si="10"/>
        <v>0</v>
      </c>
      <c r="O147" s="1" t="b">
        <f t="shared" si="11"/>
        <v>0</v>
      </c>
      <c r="Q147" s="4"/>
      <c r="R147" s="4"/>
    </row>
    <row r="148" spans="5:18">
      <c r="E148" s="130">
        <v>11</v>
      </c>
      <c s="130" r="F148">
        <v>7</v>
      </c>
      <c r="H148" s="32" t="s">
        <v>208</v>
      </c>
      <c r="I148" s="33" t="s">
        <v>862</v>
      </c>
      <c r="J148" s="33" t="s">
        <v>206</v>
      </c>
      <c r="K148" s="33" t="str">
        <f t="shared" si="9"/>
        <v>11 , 6</v>
      </c>
      <c r="L148" s="34" t="s">
        <v>207</v>
      </c>
      <c r="N148" s="1" t="b">
        <f t="shared" si="10"/>
        <v>0</v>
      </c>
      <c r="O148" s="1" t="b">
        <f t="shared" si="11"/>
        <v>0</v>
      </c>
      <c r="Q148" s="4"/>
      <c r="R148" s="4"/>
    </row>
    <row r="149" spans="5:18">
      <c r="E149" s="130">
        <v>11</v>
      </c>
      <c r="F149" s="130">
        <v>8</v>
      </c>
      <c r="H149" s="32" t="s">
        <v>208</v>
      </c>
      <c r="I149" s="33" t="s">
        <v>862</v>
      </c>
      <c r="J149" s="33" t="s">
        <v>206</v>
      </c>
      <c r="K149" s="33" t="str">
        <f t="shared" ref="K149:K208" si="12">E149&amp;" , "&amp;F149</f>
        <v>11 , 8</v>
      </c>
      <c r="L149" s="34" t="s">
        <v>207</v>
      </c>
      <c r="N149" s="1" t="b">
        <f t="shared" ref="N149:N208" si="13">IF(E149="","",EXACT(E149,Q149))</f>
        <v>0</v>
      </c>
      <c r="O149" s="1" t="b">
        <f t="shared" ref="O149:O208" si="14">IF(F149="","",EXACT(F149,R149))</f>
        <v>0</v>
      </c>
      <c r="Q149" s="4"/>
      <c r="R149" s="4"/>
    </row>
    <row r="150" spans="5:18">
      <c r="E150" s="130">
        <v>11</v>
      </c>
      <c r="F150" s="130">
        <v>9</v>
      </c>
      <c r="H150" s="32" t="s">
        <v>208</v>
      </c>
      <c r="I150" s="33" t="s">
        <v>862</v>
      </c>
      <c r="J150" s="33" t="s">
        <v>206</v>
      </c>
      <c r="K150" s="33" t="str">
        <f t="shared" si="12"/>
        <v>11 , 9</v>
      </c>
      <c r="L150" s="34" t="s">
        <v>207</v>
      </c>
      <c r="N150" s="1" t="b">
        <f t="shared" si="13"/>
        <v>0</v>
      </c>
      <c r="O150" s="1" t="b">
        <f t="shared" si="14"/>
        <v>0</v>
      </c>
      <c r="Q150" s="4"/>
      <c r="R150" s="4"/>
    </row>
    <row r="151" spans="5:18">
      <c r="E151" s="130">
        <v>11</v>
      </c>
      <c r="F151" s="130">
        <v>10</v>
      </c>
      <c r="H151" s="32" t="s">
        <v>208</v>
      </c>
      <c r="I151" s="33" t="s">
        <v>862</v>
      </c>
      <c r="J151" s="33" t="s">
        <v>206</v>
      </c>
      <c r="K151" s="33" t="str">
        <f t="shared" si="12"/>
        <v>11 , 10</v>
      </c>
      <c r="L151" s="34" t="s">
        <v>207</v>
      </c>
      <c r="N151" s="1" t="b">
        <f t="shared" si="13"/>
        <v>0</v>
      </c>
      <c r="O151" s="1" t="b">
        <f t="shared" si="14"/>
        <v>0</v>
      </c>
      <c r="Q151" s="4"/>
      <c r="R151" s="4"/>
    </row>
    <row r="152" spans="5:18">
      <c r="E152" s="130">
        <v>11</v>
      </c>
      <c r="F152" s="130">
        <v>11</v>
      </c>
      <c r="H152" s="32" t="s">
        <v>208</v>
      </c>
      <c r="I152" s="33" t="s">
        <v>862</v>
      </c>
      <c r="J152" s="33" t="s">
        <v>206</v>
      </c>
      <c r="K152" s="33" t="str">
        <f t="shared" si="12"/>
        <v>11 , 11</v>
      </c>
      <c r="L152" s="34" t="s">
        <v>207</v>
      </c>
      <c r="N152" s="1" t="b">
        <f t="shared" si="13"/>
        <v>0</v>
      </c>
      <c r="O152" s="1" t="b">
        <f t="shared" si="14"/>
        <v>0</v>
      </c>
      <c r="Q152" s="4"/>
      <c r="R152" s="4"/>
    </row>
    <row r="153" spans="5:18">
      <c r="E153" s="130">
        <v>11</v>
      </c>
      <c r="F153" s="130">
        <v>12</v>
      </c>
      <c r="H153" s="32" t="s">
        <v>208</v>
      </c>
      <c r="I153" s="33" t="s">
        <v>862</v>
      </c>
      <c r="J153" s="33" t="s">
        <v>206</v>
      </c>
      <c r="K153" s="33" t="str">
        <f t="shared" si="12"/>
        <v>11 , 12</v>
      </c>
      <c r="L153" s="34" t="s">
        <v>207</v>
      </c>
      <c r="N153" s="1" t="b">
        <f t="shared" si="13"/>
        <v>0</v>
      </c>
      <c r="O153" s="1" t="b">
        <f t="shared" si="14"/>
        <v>0</v>
      </c>
      <c r="Q153" s="4"/>
      <c r="R153" s="4"/>
    </row>
    <row r="154" spans="5:18">
      <c r="E154" s="130">
        <v>11</v>
      </c>
      <c r="F154" s="130">
        <v>13</v>
      </c>
      <c r="H154" s="32" t="s">
        <v>208</v>
      </c>
      <c r="I154" s="33" t="s">
        <v>862</v>
      </c>
      <c r="J154" s="33" t="s">
        <v>206</v>
      </c>
      <c r="K154" s="33" t="str">
        <f t="shared" si="12"/>
        <v>11 , 13</v>
      </c>
      <c r="L154" s="34" t="s">
        <v>207</v>
      </c>
      <c r="N154" s="1" t="b">
        <f t="shared" si="13"/>
        <v>0</v>
      </c>
      <c r="O154" s="1" t="b">
        <f t="shared" si="14"/>
        <v>0</v>
      </c>
      <c r="Q154" s="4"/>
      <c r="R154" s="4"/>
    </row>
    <row r="155" spans="5:18">
      <c r="E155" s="130">
        <v>11</v>
      </c>
      <c r="F155" s="130">
        <v>14</v>
      </c>
      <c r="H155" s="32" t="s">
        <v>208</v>
      </c>
      <c r="I155" s="33" t="s">
        <v>862</v>
      </c>
      <c r="J155" s="33" t="s">
        <v>206</v>
      </c>
      <c r="K155" s="33" t="str">
        <f t="shared" si="12"/>
        <v>11 , 14</v>
      </c>
      <c r="L155" s="34" t="s">
        <v>207</v>
      </c>
      <c r="N155" s="1" t="b">
        <f t="shared" si="13"/>
        <v>0</v>
      </c>
      <c r="O155" s="1" t="b">
        <f t="shared" si="14"/>
        <v>0</v>
      </c>
      <c r="Q155" s="4"/>
      <c r="R155" s="4"/>
    </row>
    <row r="156" spans="5:18">
      <c r="E156" s="130">
        <v>11</v>
      </c>
      <c r="F156" s="130">
        <v>15</v>
      </c>
      <c r="H156" s="32" t="s">
        <v>208</v>
      </c>
      <c r="I156" s="33" t="s">
        <v>862</v>
      </c>
      <c r="J156" s="33" t="s">
        <v>206</v>
      </c>
      <c r="K156" s="33" t="str">
        <f t="shared" si="12"/>
        <v>11 , 15</v>
      </c>
      <c r="L156" s="34" t="s">
        <v>207</v>
      </c>
      <c r="N156" s="1" t="b">
        <f t="shared" si="13"/>
        <v>0</v>
      </c>
      <c r="O156" s="1" t="b">
        <f t="shared" si="14"/>
        <v>0</v>
      </c>
      <c r="Q156" s="4"/>
      <c r="R156" s="4"/>
    </row>
    <row r="157" spans="5:18">
      <c r="E157" s="130">
        <v>12</v>
      </c>
      <c r="F157" s="130">
        <v>1</v>
      </c>
      <c r="H157" s="32" t="s">
        <v>208</v>
      </c>
      <c r="I157" s="33" t="s">
        <v>862</v>
      </c>
      <c r="J157" s="33" t="s">
        <v>206</v>
      </c>
      <c r="K157" s="33" t="str">
        <f t="shared" si="12"/>
        <v>12 , 1</v>
      </c>
      <c r="L157" s="34" t="s">
        <v>207</v>
      </c>
      <c r="N157" s="1" t="b">
        <f t="shared" si="13"/>
        <v>0</v>
      </c>
      <c r="O157" s="1" t="b">
        <f t="shared" si="14"/>
        <v>0</v>
      </c>
      <c r="Q157" s="4"/>
      <c r="R157" s="4"/>
    </row>
    <row r="158" spans="5:18">
      <c r="E158" s="130">
        <v>12</v>
      </c>
      <c r="F158" s="130">
        <v>2</v>
      </c>
      <c r="H158" s="32" t="s">
        <v>208</v>
      </c>
      <c r="I158" s="33" t="s">
        <v>862</v>
      </c>
      <c r="J158" s="33" t="s">
        <v>206</v>
      </c>
      <c r="K158" s="33" t="str">
        <f t="shared" si="12"/>
        <v>12 , 2</v>
      </c>
      <c r="L158" s="34" t="s">
        <v>207</v>
      </c>
      <c r="N158" s="1" t="b">
        <f t="shared" si="13"/>
        <v>0</v>
      </c>
      <c r="O158" s="1" t="b">
        <f t="shared" si="14"/>
        <v>0</v>
      </c>
      <c r="Q158" s="4"/>
      <c r="R158" s="4"/>
    </row>
    <row r="159" spans="5:18">
      <c r="E159" s="130">
        <v>12</v>
      </c>
      <c r="F159" s="130">
        <v>3</v>
      </c>
      <c r="H159" s="32" t="s">
        <v>208</v>
      </c>
      <c r="I159" s="33" t="s">
        <v>862</v>
      </c>
      <c r="J159" s="33" t="s">
        <v>206</v>
      </c>
      <c r="K159" s="33" t="str">
        <f t="shared" si="12"/>
        <v>12 , 3</v>
      </c>
      <c r="L159" s="34" t="s">
        <v>207</v>
      </c>
      <c r="N159" s="1" t="b">
        <f t="shared" si="13"/>
        <v>0</v>
      </c>
      <c r="O159" s="1" t="b">
        <f t="shared" si="14"/>
        <v>0</v>
      </c>
      <c r="Q159" s="4"/>
      <c r="R159" s="4"/>
    </row>
    <row r="160" spans="5:18">
      <c r="E160" s="130">
        <v>12</v>
      </c>
      <c r="F160" s="130">
        <v>4</v>
      </c>
      <c r="H160" s="32" t="s">
        <v>208</v>
      </c>
      <c r="I160" s="33" t="s">
        <v>862</v>
      </c>
      <c r="J160" s="33" t="s">
        <v>206</v>
      </c>
      <c r="K160" s="33" t="str">
        <f t="shared" si="12"/>
        <v>12 , 4</v>
      </c>
      <c r="L160" s="34" t="s">
        <v>207</v>
      </c>
      <c r="N160" s="1" t="b">
        <f t="shared" si="13"/>
        <v>0</v>
      </c>
      <c r="O160" s="1" t="b">
        <f t="shared" si="14"/>
        <v>0</v>
      </c>
      <c r="Q160" s="4"/>
      <c r="R160" s="4"/>
    </row>
    <row r="161" spans="5:18">
      <c r="E161" s="130">
        <v>12</v>
      </c>
      <c r="F161" s="130">
        <v>5</v>
      </c>
      <c r="H161" s="32" t="s">
        <v>208</v>
      </c>
      <c r="I161" s="33" t="s">
        <v>862</v>
      </c>
      <c r="J161" s="33" t="s">
        <v>206</v>
      </c>
      <c r="K161" s="33" t="str">
        <f t="shared" si="12"/>
        <v>12 , 5</v>
      </c>
      <c r="L161" s="34" t="s">
        <v>207</v>
      </c>
      <c r="N161" s="1" t="b">
        <f t="shared" si="13"/>
        <v>0</v>
      </c>
      <c r="O161" s="1" t="b">
        <f t="shared" si="14"/>
        <v>0</v>
      </c>
      <c r="Q161" s="4"/>
      <c r="R161" s="4"/>
    </row>
    <row r="162" spans="5:18">
      <c r="E162" s="130">
        <v>12</v>
      </c>
      <c s="130" r="F162">
        <v>7</v>
      </c>
      <c r="H162" s="32" t="s">
        <v>208</v>
      </c>
      <c r="I162" s="33" t="s">
        <v>862</v>
      </c>
      <c r="J162" s="33" t="s">
        <v>206</v>
      </c>
      <c r="K162" s="33" t="str">
        <f t="shared" si="12"/>
        <v>12 , 6</v>
      </c>
      <c r="L162" s="34" t="s">
        <v>207</v>
      </c>
      <c r="N162" s="1" t="b">
        <f t="shared" si="13"/>
        <v>0</v>
      </c>
      <c r="O162" s="1" t="b">
        <f t="shared" si="14"/>
        <v>0</v>
      </c>
      <c r="Q162" s="4"/>
      <c r="R162" s="4"/>
    </row>
    <row r="163" spans="5:18">
      <c r="E163" s="130">
        <v>12</v>
      </c>
      <c r="F163" s="130">
        <v>8</v>
      </c>
      <c r="H163" s="32" t="s">
        <v>208</v>
      </c>
      <c r="I163" s="33" t="s">
        <v>862</v>
      </c>
      <c r="J163" s="33" t="s">
        <v>206</v>
      </c>
      <c r="K163" s="33" t="str">
        <f t="shared" si="12"/>
        <v>12 , 8</v>
      </c>
      <c r="L163" s="34" t="s">
        <v>207</v>
      </c>
      <c r="N163" s="1" t="b">
        <f t="shared" si="13"/>
        <v>0</v>
      </c>
      <c r="O163" s="1" t="b">
        <f t="shared" si="14"/>
        <v>0</v>
      </c>
      <c r="Q163" s="4"/>
      <c r="R163" s="4"/>
    </row>
    <row r="164" spans="5:18">
      <c r="E164" s="130">
        <v>12</v>
      </c>
      <c r="F164" s="130">
        <v>9</v>
      </c>
      <c r="H164" s="32" t="s">
        <v>208</v>
      </c>
      <c r="I164" s="33" t="s">
        <v>862</v>
      </c>
      <c r="J164" s="33" t="s">
        <v>206</v>
      </c>
      <c r="K164" s="33" t="str">
        <f t="shared" si="12"/>
        <v>12 , 9</v>
      </c>
      <c r="L164" s="34" t="s">
        <v>207</v>
      </c>
      <c r="N164" s="1" t="b">
        <f t="shared" si="13"/>
        <v>0</v>
      </c>
      <c r="O164" s="1" t="b">
        <f t="shared" si="14"/>
        <v>0</v>
      </c>
      <c r="Q164" s="4"/>
      <c r="R164" s="4"/>
    </row>
    <row r="165" spans="5:18">
      <c r="E165" s="130">
        <v>12</v>
      </c>
      <c r="F165" s="130">
        <v>10</v>
      </c>
      <c r="H165" s="32" t="s">
        <v>208</v>
      </c>
      <c r="I165" s="33" t="s">
        <v>862</v>
      </c>
      <c r="J165" s="33" t="s">
        <v>206</v>
      </c>
      <c r="K165" s="33" t="str">
        <f t="shared" si="12"/>
        <v>12 , 10</v>
      </c>
      <c r="L165" s="34" t="s">
        <v>207</v>
      </c>
      <c r="N165" s="1" t="b">
        <f t="shared" si="13"/>
        <v>0</v>
      </c>
      <c r="O165" s="1" t="b">
        <f t="shared" si="14"/>
        <v>0</v>
      </c>
      <c r="Q165" s="4"/>
      <c r="R165" s="4"/>
    </row>
    <row r="166" spans="5:18">
      <c r="E166" s="130">
        <v>12</v>
      </c>
      <c r="F166" s="130">
        <v>11</v>
      </c>
      <c r="H166" s="32" t="s">
        <v>208</v>
      </c>
      <c r="I166" s="33" t="s">
        <v>862</v>
      </c>
      <c r="J166" s="33" t="s">
        <v>206</v>
      </c>
      <c r="K166" s="33" t="str">
        <f t="shared" si="12"/>
        <v>12 , 11</v>
      </c>
      <c r="L166" s="34" t="s">
        <v>207</v>
      </c>
      <c r="N166" s="1" t="b">
        <f t="shared" si="13"/>
        <v>0</v>
      </c>
      <c r="O166" s="1" t="b">
        <f t="shared" si="14"/>
        <v>0</v>
      </c>
      <c r="Q166" s="4"/>
      <c r="R166" s="4"/>
    </row>
    <row r="167" spans="5:18">
      <c r="E167" s="130">
        <v>12</v>
      </c>
      <c r="F167" s="130">
        <v>12</v>
      </c>
      <c r="H167" s="32" t="s">
        <v>208</v>
      </c>
      <c r="I167" s="33" t="s">
        <v>862</v>
      </c>
      <c r="J167" s="33" t="s">
        <v>206</v>
      </c>
      <c r="K167" s="33" t="str">
        <f t="shared" si="12"/>
        <v>12 , 12</v>
      </c>
      <c r="L167" s="34" t="s">
        <v>207</v>
      </c>
      <c r="N167" s="1" t="b">
        <f t="shared" si="13"/>
        <v>0</v>
      </c>
      <c r="O167" s="1" t="b">
        <f t="shared" si="14"/>
        <v>0</v>
      </c>
      <c r="Q167" s="4"/>
      <c r="R167" s="4"/>
    </row>
    <row r="168" spans="5:18">
      <c r="E168" s="130">
        <v>12</v>
      </c>
      <c r="F168" s="130">
        <v>13</v>
      </c>
      <c r="H168" s="32" t="s">
        <v>208</v>
      </c>
      <c r="I168" s="33" t="s">
        <v>862</v>
      </c>
      <c r="J168" s="33" t="s">
        <v>206</v>
      </c>
      <c r="K168" s="33" t="str">
        <f t="shared" si="12"/>
        <v>12 , 13</v>
      </c>
      <c r="L168" s="34" t="s">
        <v>207</v>
      </c>
      <c r="N168" s="1" t="b">
        <f t="shared" si="13"/>
        <v>0</v>
      </c>
      <c r="O168" s="1" t="b">
        <f t="shared" si="14"/>
        <v>0</v>
      </c>
      <c r="Q168" s="4"/>
      <c r="R168" s="4"/>
    </row>
    <row r="169" spans="5:18">
      <c r="E169" s="130">
        <v>12</v>
      </c>
      <c r="F169" s="130">
        <v>14</v>
      </c>
      <c r="H169" s="32" t="s">
        <v>208</v>
      </c>
      <c r="I169" s="33" t="s">
        <v>862</v>
      </c>
      <c r="J169" s="33" t="s">
        <v>206</v>
      </c>
      <c r="K169" s="33" t="str">
        <f t="shared" si="12"/>
        <v>12 , 14</v>
      </c>
      <c r="L169" s="34" t="s">
        <v>207</v>
      </c>
      <c r="N169" s="1" t="b">
        <f t="shared" si="13"/>
        <v>0</v>
      </c>
      <c r="O169" s="1" t="b">
        <f t="shared" si="14"/>
        <v>0</v>
      </c>
      <c r="Q169" s="4"/>
      <c r="R169" s="4"/>
    </row>
    <row r="170" spans="5:18">
      <c r="E170" s="130">
        <v>12</v>
      </c>
      <c r="F170" s="130">
        <v>15</v>
      </c>
      <c r="H170" s="32" t="s">
        <v>208</v>
      </c>
      <c r="I170" s="33" t="s">
        <v>862</v>
      </c>
      <c r="J170" s="33" t="s">
        <v>206</v>
      </c>
      <c r="K170" s="33" t="str">
        <f t="shared" si="12"/>
        <v>12 , 15</v>
      </c>
      <c r="L170" s="34" t="s">
        <v>207</v>
      </c>
      <c r="N170" s="1" t="b">
        <f t="shared" si="13"/>
        <v>0</v>
      </c>
      <c r="O170" s="1" t="b">
        <f t="shared" si="14"/>
        <v>0</v>
      </c>
      <c r="Q170" s="4"/>
      <c r="R170" s="4"/>
    </row>
    <row r="171" spans="5:18">
      <c r="E171" s="130">
        <v>13</v>
      </c>
      <c r="F171" s="130">
        <v>1</v>
      </c>
      <c r="H171" s="32" t="s">
        <v>208</v>
      </c>
      <c r="I171" s="33" t="s">
        <v>862</v>
      </c>
      <c r="J171" s="33" t="s">
        <v>206</v>
      </c>
      <c r="K171" s="33" t="str">
        <f t="shared" si="12"/>
        <v>13 , 1</v>
      </c>
      <c r="L171" s="34" t="s">
        <v>207</v>
      </c>
      <c r="N171" s="1" t="b">
        <f t="shared" si="13"/>
        <v>0</v>
      </c>
      <c r="O171" s="1" t="b">
        <f t="shared" si="14"/>
        <v>0</v>
      </c>
      <c r="Q171" s="4"/>
      <c r="R171" s="4"/>
    </row>
    <row r="172" spans="5:18">
      <c r="E172" s="130">
        <v>13</v>
      </c>
      <c r="F172" s="130">
        <v>2</v>
      </c>
      <c r="H172" s="32" t="s">
        <v>208</v>
      </c>
      <c r="I172" s="33" t="s">
        <v>862</v>
      </c>
      <c r="J172" s="33" t="s">
        <v>206</v>
      </c>
      <c r="K172" s="33" t="str">
        <f t="shared" si="12"/>
        <v>13 , 2</v>
      </c>
      <c r="L172" s="34" t="s">
        <v>207</v>
      </c>
      <c r="N172" s="1" t="b">
        <f t="shared" si="13"/>
        <v>0</v>
      </c>
      <c r="O172" s="1" t="b">
        <f t="shared" si="14"/>
        <v>0</v>
      </c>
      <c r="Q172" s="4"/>
      <c r="R172" s="4"/>
    </row>
    <row r="173" spans="5:18">
      <c r="E173" s="130">
        <v>13</v>
      </c>
      <c r="F173" s="130">
        <v>3</v>
      </c>
      <c r="H173" s="32" t="s">
        <v>208</v>
      </c>
      <c r="I173" s="33" t="s">
        <v>862</v>
      </c>
      <c r="J173" s="33" t="s">
        <v>206</v>
      </c>
      <c r="K173" s="33" t="str">
        <f t="shared" si="12"/>
        <v>13 , 3</v>
      </c>
      <c r="L173" s="34" t="s">
        <v>207</v>
      </c>
      <c r="N173" s="1" t="b">
        <f t="shared" si="13"/>
        <v>0</v>
      </c>
      <c r="O173" s="1" t="b">
        <f t="shared" si="14"/>
        <v>0</v>
      </c>
      <c r="Q173" s="4"/>
      <c r="R173" s="4"/>
    </row>
    <row r="174" spans="5:18">
      <c r="E174" s="130">
        <v>13</v>
      </c>
      <c r="F174" s="130">
        <v>4</v>
      </c>
      <c r="H174" s="32" t="s">
        <v>208</v>
      </c>
      <c r="I174" s="33" t="s">
        <v>862</v>
      </c>
      <c r="J174" s="33" t="s">
        <v>206</v>
      </c>
      <c r="K174" s="33" t="str">
        <f t="shared" si="12"/>
        <v>13 , 4</v>
      </c>
      <c r="L174" s="34" t="s">
        <v>207</v>
      </c>
      <c r="N174" s="1" t="b">
        <f t="shared" si="13"/>
        <v>0</v>
      </c>
      <c r="O174" s="1" t="b">
        <f t="shared" si="14"/>
        <v>0</v>
      </c>
      <c r="Q174" s="4"/>
      <c r="R174" s="4"/>
    </row>
    <row r="175" spans="5:18">
      <c r="E175" s="130">
        <v>13</v>
      </c>
      <c r="F175" s="130">
        <v>5</v>
      </c>
      <c r="H175" s="32" t="s">
        <v>208</v>
      </c>
      <c r="I175" s="33" t="s">
        <v>862</v>
      </c>
      <c r="J175" s="33" t="s">
        <v>206</v>
      </c>
      <c r="K175" s="33" t="str">
        <f t="shared" si="12"/>
        <v>13 , 5</v>
      </c>
      <c r="L175" s="34" t="s">
        <v>207</v>
      </c>
      <c r="N175" s="1" t="b">
        <f t="shared" si="13"/>
        <v>0</v>
      </c>
      <c r="O175" s="1" t="b">
        <f t="shared" si="14"/>
        <v>0</v>
      </c>
      <c r="Q175" s="4"/>
      <c r="R175" s="4"/>
    </row>
    <row r="176" spans="5:18">
      <c r="E176" s="130">
        <v>13</v>
      </c>
      <c s="130" r="F176">
        <v>7</v>
      </c>
      <c r="H176" s="32" t="s">
        <v>208</v>
      </c>
      <c r="I176" s="33" t="s">
        <v>862</v>
      </c>
      <c r="J176" s="33" t="s">
        <v>206</v>
      </c>
      <c r="K176" s="33" t="str">
        <f t="shared" si="12"/>
        <v>13 , 6</v>
      </c>
      <c r="L176" s="34" t="s">
        <v>207</v>
      </c>
      <c r="N176" s="1" t="b">
        <f t="shared" si="13"/>
        <v>0</v>
      </c>
      <c r="O176" s="1" t="b">
        <f t="shared" si="14"/>
        <v>0</v>
      </c>
      <c r="Q176" s="4"/>
      <c r="R176" s="4"/>
    </row>
    <row r="177" spans="5:18">
      <c r="E177" s="130">
        <v>13</v>
      </c>
      <c r="F177" s="130">
        <v>8</v>
      </c>
      <c r="H177" s="32" t="s">
        <v>208</v>
      </c>
      <c r="I177" s="33" t="s">
        <v>862</v>
      </c>
      <c r="J177" s="33" t="s">
        <v>206</v>
      </c>
      <c r="K177" s="33" t="str">
        <f t="shared" si="12"/>
        <v>13 , 8</v>
      </c>
      <c r="L177" s="34" t="s">
        <v>207</v>
      </c>
      <c r="N177" s="1" t="b">
        <f t="shared" si="13"/>
        <v>0</v>
      </c>
      <c r="O177" s="1" t="b">
        <f t="shared" si="14"/>
        <v>0</v>
      </c>
      <c r="Q177" s="4"/>
      <c r="R177" s="4"/>
    </row>
    <row r="178" spans="5:18">
      <c r="E178" s="130">
        <v>13</v>
      </c>
      <c r="F178" s="130">
        <v>9</v>
      </c>
      <c r="H178" s="32" t="s">
        <v>208</v>
      </c>
      <c r="I178" s="33" t="s">
        <v>862</v>
      </c>
      <c r="J178" s="33" t="s">
        <v>206</v>
      </c>
      <c r="K178" s="33" t="str">
        <f t="shared" si="12"/>
        <v>13 , 9</v>
      </c>
      <c r="L178" s="34" t="s">
        <v>207</v>
      </c>
      <c r="N178" s="1" t="b">
        <f t="shared" si="13"/>
        <v>0</v>
      </c>
      <c r="O178" s="1" t="b">
        <f t="shared" si="14"/>
        <v>0</v>
      </c>
      <c r="Q178" s="4"/>
      <c r="R178" s="4"/>
    </row>
    <row r="179" spans="5:18">
      <c r="E179" s="130">
        <v>13</v>
      </c>
      <c r="F179" s="130">
        <v>10</v>
      </c>
      <c r="H179" s="32" t="s">
        <v>208</v>
      </c>
      <c r="I179" s="33" t="s">
        <v>862</v>
      </c>
      <c r="J179" s="33" t="s">
        <v>206</v>
      </c>
      <c r="K179" s="33" t="str">
        <f t="shared" si="12"/>
        <v>13 , 10</v>
      </c>
      <c r="L179" s="34" t="s">
        <v>207</v>
      </c>
      <c r="N179" s="1" t="b">
        <f t="shared" si="13"/>
        <v>0</v>
      </c>
      <c r="O179" s="1" t="b">
        <f t="shared" si="14"/>
        <v>0</v>
      </c>
      <c r="Q179" s="4"/>
      <c r="R179" s="4"/>
    </row>
    <row r="180" spans="5:18">
      <c r="E180" s="130">
        <v>13</v>
      </c>
      <c r="F180" s="130">
        <v>11</v>
      </c>
      <c r="H180" s="32" t="s">
        <v>208</v>
      </c>
      <c r="I180" s="33" t="s">
        <v>862</v>
      </c>
      <c r="J180" s="33" t="s">
        <v>206</v>
      </c>
      <c r="K180" s="33" t="str">
        <f t="shared" si="12"/>
        <v>13 , 11</v>
      </c>
      <c r="L180" s="34" t="s">
        <v>207</v>
      </c>
      <c r="N180" s="1" t="b">
        <f t="shared" si="13"/>
        <v>0</v>
      </c>
      <c r="O180" s="1" t="b">
        <f t="shared" si="14"/>
        <v>0</v>
      </c>
      <c r="Q180" s="4"/>
      <c r="R180" s="4"/>
    </row>
    <row r="181" spans="5:18">
      <c r="E181" s="130">
        <v>13</v>
      </c>
      <c r="F181" s="130">
        <v>12</v>
      </c>
      <c r="H181" s="32" t="s">
        <v>208</v>
      </c>
      <c r="I181" s="33" t="s">
        <v>862</v>
      </c>
      <c r="J181" s="33" t="s">
        <v>206</v>
      </c>
      <c r="K181" s="33" t="str">
        <f t="shared" si="12"/>
        <v>13 , 12</v>
      </c>
      <c r="L181" s="34" t="s">
        <v>207</v>
      </c>
      <c r="N181" s="1" t="b">
        <f t="shared" si="13"/>
        <v>0</v>
      </c>
      <c r="O181" s="1" t="b">
        <f t="shared" si="14"/>
        <v>0</v>
      </c>
      <c r="Q181" s="4"/>
      <c r="R181" s="4"/>
    </row>
    <row r="182" spans="5:18">
      <c r="E182" s="130">
        <v>13</v>
      </c>
      <c r="F182" s="130">
        <v>13</v>
      </c>
      <c r="H182" s="32" t="s">
        <v>208</v>
      </c>
      <c r="I182" s="33" t="s">
        <v>862</v>
      </c>
      <c r="J182" s="33" t="s">
        <v>206</v>
      </c>
      <c r="K182" s="33" t="str">
        <f t="shared" si="12"/>
        <v>13 , 13</v>
      </c>
      <c r="L182" s="34" t="s">
        <v>207</v>
      </c>
      <c r="N182" s="1" t="b">
        <f t="shared" si="13"/>
        <v>0</v>
      </c>
      <c r="O182" s="1" t="b">
        <f t="shared" si="14"/>
        <v>0</v>
      </c>
      <c r="Q182" s="4"/>
      <c r="R182" s="4"/>
    </row>
    <row r="183" spans="5:18">
      <c r="E183" s="130">
        <v>13</v>
      </c>
      <c r="F183" s="130">
        <v>14</v>
      </c>
      <c r="H183" s="32" t="s">
        <v>208</v>
      </c>
      <c r="I183" s="33" t="s">
        <v>862</v>
      </c>
      <c r="J183" s="33" t="s">
        <v>206</v>
      </c>
      <c r="K183" s="33" t="str">
        <f t="shared" si="12"/>
        <v>13 , 14</v>
      </c>
      <c r="L183" s="34" t="s">
        <v>207</v>
      </c>
      <c r="N183" s="1" t="b">
        <f t="shared" si="13"/>
        <v>0</v>
      </c>
      <c r="O183" s="1" t="b">
        <f t="shared" si="14"/>
        <v>0</v>
      </c>
      <c r="Q183" s="4"/>
      <c r="R183" s="4"/>
    </row>
    <row r="184" spans="5:18">
      <c r="E184" s="130">
        <v>13</v>
      </c>
      <c r="F184" s="130">
        <v>15</v>
      </c>
      <c r="H184" s="32" t="s">
        <v>208</v>
      </c>
      <c r="I184" s="33" t="s">
        <v>862</v>
      </c>
      <c r="J184" s="33" t="s">
        <v>206</v>
      </c>
      <c r="K184" s="33" t="str">
        <f t="shared" si="12"/>
        <v>13 , 15</v>
      </c>
      <c r="L184" s="34" t="s">
        <v>207</v>
      </c>
      <c r="N184" s="1" t="b">
        <f t="shared" si="13"/>
        <v>0</v>
      </c>
      <c r="O184" s="1" t="b">
        <f t="shared" si="14"/>
        <v>0</v>
      </c>
      <c r="Q184" s="4"/>
      <c r="R184" s="4"/>
    </row>
    <row r="185" spans="5:18">
      <c r="E185" s="130">
        <v>14</v>
      </c>
      <c r="F185" s="130">
        <v>1</v>
      </c>
      <c r="H185" s="32" t="s">
        <v>208</v>
      </c>
      <c r="I185" s="33" t="s">
        <v>862</v>
      </c>
      <c r="J185" s="33" t="s">
        <v>206</v>
      </c>
      <c r="K185" s="33" t="str">
        <f t="shared" si="12"/>
        <v>14 , 1</v>
      </c>
      <c r="L185" s="34" t="s">
        <v>207</v>
      </c>
      <c r="N185" s="1" t="b">
        <f t="shared" si="13"/>
        <v>0</v>
      </c>
      <c r="O185" s="1" t="b">
        <f t="shared" si="14"/>
        <v>0</v>
      </c>
      <c r="Q185" s="4"/>
      <c r="R185" s="4"/>
    </row>
    <row r="186" spans="5:18">
      <c r="E186" s="130">
        <v>14</v>
      </c>
      <c r="F186" s="130">
        <v>2</v>
      </c>
      <c r="H186" s="32" t="s">
        <v>208</v>
      </c>
      <c r="I186" s="33" t="s">
        <v>862</v>
      </c>
      <c r="J186" s="33" t="s">
        <v>206</v>
      </c>
      <c r="K186" s="33" t="str">
        <f t="shared" si="12"/>
        <v>14 , 2</v>
      </c>
      <c r="L186" s="34" t="s">
        <v>207</v>
      </c>
      <c r="N186" s="1" t="b">
        <f t="shared" si="13"/>
        <v>0</v>
      </c>
      <c r="O186" s="1" t="b">
        <f t="shared" si="14"/>
        <v>0</v>
      </c>
      <c r="Q186" s="4"/>
      <c r="R186" s="4"/>
    </row>
    <row r="187" spans="5:18">
      <c r="E187" s="130">
        <v>14</v>
      </c>
      <c r="F187" s="130">
        <v>3</v>
      </c>
      <c r="H187" s="32" t="s">
        <v>208</v>
      </c>
      <c r="I187" s="33" t="s">
        <v>862</v>
      </c>
      <c r="J187" s="33" t="s">
        <v>206</v>
      </c>
      <c r="K187" s="33" t="str">
        <f t="shared" si="12"/>
        <v>14 , 3</v>
      </c>
      <c r="L187" s="34" t="s">
        <v>207</v>
      </c>
      <c r="N187" s="1" t="b">
        <f t="shared" si="13"/>
        <v>0</v>
      </c>
      <c r="O187" s="1" t="b">
        <f t="shared" si="14"/>
        <v>0</v>
      </c>
      <c r="Q187" s="4"/>
      <c r="R187" s="4"/>
    </row>
    <row r="188" spans="5:18">
      <c r="E188" s="130">
        <v>14</v>
      </c>
      <c r="F188" s="130">
        <v>4</v>
      </c>
      <c r="H188" s="32" t="s">
        <v>208</v>
      </c>
      <c r="I188" s="33" t="s">
        <v>862</v>
      </c>
      <c r="J188" s="33" t="s">
        <v>206</v>
      </c>
      <c r="K188" s="33" t="str">
        <f t="shared" si="12"/>
        <v>14 , 4</v>
      </c>
      <c r="L188" s="34" t="s">
        <v>207</v>
      </c>
      <c r="N188" s="1" t="b">
        <f t="shared" si="13"/>
        <v>0</v>
      </c>
      <c r="O188" s="1" t="b">
        <f t="shared" si="14"/>
        <v>0</v>
      </c>
      <c r="Q188" s="4"/>
      <c r="R188" s="4"/>
    </row>
    <row r="189" spans="5:18">
      <c r="E189" s="130">
        <v>14</v>
      </c>
      <c r="F189" s="130">
        <v>5</v>
      </c>
      <c r="H189" s="32" t="s">
        <v>208</v>
      </c>
      <c r="I189" s="33" t="s">
        <v>862</v>
      </c>
      <c r="J189" s="33" t="s">
        <v>206</v>
      </c>
      <c r="K189" s="33" t="str">
        <f t="shared" si="12"/>
        <v>14 , 5</v>
      </c>
      <c r="L189" s="34" t="s">
        <v>207</v>
      </c>
      <c r="N189" s="1" t="b">
        <f t="shared" si="13"/>
        <v>0</v>
      </c>
      <c r="O189" s="1" t="b">
        <f t="shared" si="14"/>
        <v>0</v>
      </c>
      <c r="Q189" s="4"/>
      <c r="R189" s="4"/>
    </row>
    <row r="190" spans="5:18">
      <c r="E190" s="130">
        <v>14</v>
      </c>
      <c s="130" r="F190">
        <v>7</v>
      </c>
      <c r="H190" s="32" t="s">
        <v>208</v>
      </c>
      <c r="I190" s="33" t="s">
        <v>862</v>
      </c>
      <c r="J190" s="33" t="s">
        <v>206</v>
      </c>
      <c r="K190" s="33" t="str">
        <f t="shared" si="12"/>
        <v>14 , 6</v>
      </c>
      <c r="L190" s="34" t="s">
        <v>207</v>
      </c>
      <c r="N190" s="1" t="b">
        <f t="shared" si="13"/>
        <v>0</v>
      </c>
      <c r="O190" s="1" t="b">
        <f t="shared" si="14"/>
        <v>0</v>
      </c>
      <c r="Q190" s="4"/>
      <c r="R190" s="4"/>
    </row>
    <row r="191" spans="5:18">
      <c r="E191" s="130">
        <v>14</v>
      </c>
      <c r="F191" s="130">
        <v>8</v>
      </c>
      <c r="H191" s="32" t="s">
        <v>208</v>
      </c>
      <c r="I191" s="33" t="s">
        <v>862</v>
      </c>
      <c r="J191" s="33" t="s">
        <v>206</v>
      </c>
      <c r="K191" s="33" t="str">
        <f t="shared" si="12"/>
        <v>14 , 8</v>
      </c>
      <c r="L191" s="34" t="s">
        <v>207</v>
      </c>
      <c r="N191" s="1" t="b">
        <f t="shared" si="13"/>
        <v>0</v>
      </c>
      <c r="O191" s="1" t="b">
        <f t="shared" si="14"/>
        <v>0</v>
      </c>
      <c r="Q191" s="4"/>
      <c r="R191" s="4"/>
    </row>
    <row r="192" spans="5:18">
      <c r="E192" s="130">
        <v>14</v>
      </c>
      <c r="F192" s="130">
        <v>9</v>
      </c>
      <c r="H192" s="32" t="s">
        <v>208</v>
      </c>
      <c r="I192" s="33" t="s">
        <v>862</v>
      </c>
      <c r="J192" s="33" t="s">
        <v>206</v>
      </c>
      <c r="K192" s="33" t="str">
        <f t="shared" si="12"/>
        <v>14 , 9</v>
      </c>
      <c r="L192" s="34" t="s">
        <v>207</v>
      </c>
      <c r="N192" s="1" t="b">
        <f t="shared" si="13"/>
        <v>0</v>
      </c>
      <c r="O192" s="1" t="b">
        <f t="shared" si="14"/>
        <v>0</v>
      </c>
      <c r="Q192" s="4"/>
      <c r="R192" s="4"/>
    </row>
    <row r="193" spans="5:18">
      <c r="E193" s="130">
        <v>14</v>
      </c>
      <c r="F193" s="130">
        <v>10</v>
      </c>
      <c r="H193" s="32" t="s">
        <v>208</v>
      </c>
      <c r="I193" s="33" t="s">
        <v>862</v>
      </c>
      <c r="J193" s="33" t="s">
        <v>206</v>
      </c>
      <c r="K193" s="33" t="str">
        <f t="shared" si="12"/>
        <v>14 , 10</v>
      </c>
      <c r="L193" s="34" t="s">
        <v>207</v>
      </c>
      <c r="N193" s="1" t="b">
        <f t="shared" si="13"/>
        <v>0</v>
      </c>
      <c r="O193" s="1" t="b">
        <f t="shared" si="14"/>
        <v>0</v>
      </c>
      <c r="Q193" s="4"/>
      <c r="R193" s="4"/>
    </row>
    <row r="194" spans="5:18">
      <c r="E194" s="130">
        <v>14</v>
      </c>
      <c r="F194" s="130">
        <v>11</v>
      </c>
      <c r="H194" s="32" t="s">
        <v>208</v>
      </c>
      <c r="I194" s="33" t="s">
        <v>862</v>
      </c>
      <c r="J194" s="33" t="s">
        <v>206</v>
      </c>
      <c r="K194" s="33" t="str">
        <f t="shared" si="12"/>
        <v>14 , 11</v>
      </c>
      <c r="L194" s="34" t="s">
        <v>207</v>
      </c>
      <c r="N194" s="1" t="b">
        <f t="shared" si="13"/>
        <v>0</v>
      </c>
      <c r="O194" s="1" t="b">
        <f t="shared" si="14"/>
        <v>0</v>
      </c>
      <c r="Q194" s="4"/>
      <c r="R194" s="4"/>
    </row>
    <row r="195" spans="5:18">
      <c r="E195" s="130">
        <v>14</v>
      </c>
      <c r="F195" s="130">
        <v>12</v>
      </c>
      <c r="H195" s="32" t="s">
        <v>208</v>
      </c>
      <c r="I195" s="33" t="s">
        <v>862</v>
      </c>
      <c r="J195" s="33" t="s">
        <v>206</v>
      </c>
      <c r="K195" s="33" t="str">
        <f t="shared" si="12"/>
        <v>14 , 12</v>
      </c>
      <c r="L195" s="34" t="s">
        <v>207</v>
      </c>
      <c r="N195" s="1" t="b">
        <f t="shared" si="13"/>
        <v>0</v>
      </c>
      <c r="O195" s="1" t="b">
        <f t="shared" si="14"/>
        <v>0</v>
      </c>
      <c r="Q195" s="4"/>
      <c r="R195" s="4"/>
    </row>
    <row r="196" spans="5:18">
      <c r="E196" s="130">
        <v>14</v>
      </c>
      <c r="F196" s="130">
        <v>13</v>
      </c>
      <c r="H196" s="32" t="s">
        <v>208</v>
      </c>
      <c r="I196" s="33" t="s">
        <v>862</v>
      </c>
      <c r="J196" s="33" t="s">
        <v>206</v>
      </c>
      <c r="K196" s="33" t="str">
        <f t="shared" si="12"/>
        <v>14 , 13</v>
      </c>
      <c r="L196" s="34" t="s">
        <v>207</v>
      </c>
      <c r="N196" s="1" t="b">
        <f t="shared" si="13"/>
        <v>0</v>
      </c>
      <c r="O196" s="1" t="b">
        <f t="shared" si="14"/>
        <v>0</v>
      </c>
      <c r="Q196" s="4"/>
      <c r="R196" s="4"/>
    </row>
    <row r="197" spans="5:18">
      <c r="E197" s="130">
        <v>14</v>
      </c>
      <c r="F197" s="130">
        <v>14</v>
      </c>
      <c r="H197" s="32" t="s">
        <v>208</v>
      </c>
      <c r="I197" s="33" t="s">
        <v>862</v>
      </c>
      <c r="J197" s="33" t="s">
        <v>206</v>
      </c>
      <c r="K197" s="33" t="str">
        <f t="shared" si="12"/>
        <v>14 , 14</v>
      </c>
      <c r="L197" s="34" t="s">
        <v>207</v>
      </c>
      <c r="N197" s="1" t="b">
        <f t="shared" si="13"/>
        <v>0</v>
      </c>
      <c r="O197" s="1" t="b">
        <f t="shared" si="14"/>
        <v>0</v>
      </c>
      <c r="Q197" s="4"/>
      <c r="R197" s="4"/>
    </row>
    <row r="198" spans="5:18">
      <c r="E198" s="130">
        <v>14</v>
      </c>
      <c r="F198" s="130">
        <v>15</v>
      </c>
      <c r="H198" s="32" t="s">
        <v>208</v>
      </c>
      <c r="I198" s="33" t="s">
        <v>862</v>
      </c>
      <c r="J198" s="33" t="s">
        <v>206</v>
      </c>
      <c r="K198" s="33" t="str">
        <f t="shared" si="12"/>
        <v>14 , 15</v>
      </c>
      <c r="L198" s="34" t="s">
        <v>207</v>
      </c>
      <c r="N198" s="1" t="b">
        <f t="shared" si="13"/>
        <v>0</v>
      </c>
      <c r="O198" s="1" t="b">
        <f t="shared" si="14"/>
        <v>0</v>
      </c>
      <c r="Q198" s="4"/>
      <c r="R198" s="4"/>
    </row>
    <row r="199" spans="5:18">
      <c r="E199" s="130">
        <v>15</v>
      </c>
      <c r="F199" s="130">
        <v>1</v>
      </c>
      <c r="H199" s="32" t="s">
        <v>208</v>
      </c>
      <c r="I199" s="33" t="s">
        <v>862</v>
      </c>
      <c r="J199" s="33" t="s">
        <v>206</v>
      </c>
      <c r="K199" s="33" t="str">
        <f t="shared" si="12"/>
        <v>15 , 1</v>
      </c>
      <c r="L199" s="34" t="s">
        <v>207</v>
      </c>
      <c r="N199" s="1" t="b">
        <f t="shared" si="13"/>
        <v>0</v>
      </c>
      <c r="O199" s="1" t="b">
        <f t="shared" si="14"/>
        <v>0</v>
      </c>
      <c r="Q199" s="4"/>
      <c r="R199" s="4"/>
    </row>
    <row r="200" spans="5:18">
      <c r="E200" s="130">
        <v>15</v>
      </c>
      <c r="F200" s="130">
        <v>2</v>
      </c>
      <c r="H200" s="32" t="s">
        <v>208</v>
      </c>
      <c r="I200" s="33" t="s">
        <v>862</v>
      </c>
      <c r="J200" s="33" t="s">
        <v>206</v>
      </c>
      <c r="K200" s="33" t="str">
        <f t="shared" si="12"/>
        <v>15 , 2</v>
      </c>
      <c r="L200" s="34" t="s">
        <v>207</v>
      </c>
      <c r="N200" s="1" t="b">
        <f t="shared" si="13"/>
        <v>0</v>
      </c>
      <c r="O200" s="1" t="b">
        <f t="shared" si="14"/>
        <v>0</v>
      </c>
      <c r="Q200" s="4"/>
      <c r="R200" s="4"/>
    </row>
    <row r="201" spans="5:18">
      <c r="E201" s="130">
        <v>15</v>
      </c>
      <c r="F201" s="130">
        <v>3</v>
      </c>
      <c r="H201" s="32" t="s">
        <v>208</v>
      </c>
      <c r="I201" s="33" t="s">
        <v>862</v>
      </c>
      <c r="J201" s="33" t="s">
        <v>206</v>
      </c>
      <c r="K201" s="33" t="str">
        <f t="shared" si="12"/>
        <v>15 , 3</v>
      </c>
      <c r="L201" s="34" t="s">
        <v>207</v>
      </c>
      <c r="N201" s="1" t="b">
        <f t="shared" si="13"/>
        <v>0</v>
      </c>
      <c r="O201" s="1" t="b">
        <f t="shared" si="14"/>
        <v>0</v>
      </c>
      <c r="Q201" s="4"/>
      <c r="R201" s="4"/>
    </row>
    <row r="202" spans="5:18">
      <c r="E202" s="130">
        <v>15</v>
      </c>
      <c r="F202" s="130">
        <v>4</v>
      </c>
      <c r="H202" s="32" t="s">
        <v>208</v>
      </c>
      <c r="I202" s="33" t="s">
        <v>862</v>
      </c>
      <c r="J202" s="33" t="s">
        <v>206</v>
      </c>
      <c r="K202" s="33" t="str">
        <f t="shared" si="12"/>
        <v>15 , 4</v>
      </c>
      <c r="L202" s="34" t="s">
        <v>207</v>
      </c>
      <c r="N202" s="1" t="b">
        <f t="shared" si="13"/>
        <v>0</v>
      </c>
      <c r="O202" s="1" t="b">
        <f t="shared" si="14"/>
        <v>0</v>
      </c>
      <c r="Q202" s="4"/>
      <c r="R202" s="4"/>
    </row>
    <row r="203" spans="5:18">
      <c r="E203" s="130">
        <v>15</v>
      </c>
      <c r="F203" s="130">
        <v>5</v>
      </c>
      <c r="H203" s="32" t="s">
        <v>208</v>
      </c>
      <c r="I203" s="33" t="s">
        <v>862</v>
      </c>
      <c r="J203" s="33" t="s">
        <v>206</v>
      </c>
      <c r="K203" s="33" t="str">
        <f t="shared" si="12"/>
        <v>15 , 5</v>
      </c>
      <c r="L203" s="34" t="s">
        <v>207</v>
      </c>
      <c r="N203" s="1" t="b">
        <f t="shared" si="13"/>
        <v>0</v>
      </c>
      <c r="O203" s="1" t="b">
        <f t="shared" si="14"/>
        <v>0</v>
      </c>
      <c r="Q203" s="4"/>
      <c r="R203" s="4"/>
    </row>
    <row r="204" spans="5:18">
      <c r="E204" s="130">
        <v>15</v>
      </c>
      <c s="130" r="F204">
        <v>7</v>
      </c>
      <c r="H204" s="32" t="s">
        <v>208</v>
      </c>
      <c r="I204" s="33" t="s">
        <v>862</v>
      </c>
      <c r="J204" s="33" t="s">
        <v>206</v>
      </c>
      <c r="K204" s="33" t="str">
        <f t="shared" si="12"/>
        <v>15 , 6</v>
      </c>
      <c r="L204" s="34" t="s">
        <v>207</v>
      </c>
      <c r="N204" s="1" t="b">
        <f t="shared" si="13"/>
        <v>0</v>
      </c>
      <c r="O204" s="1" t="b">
        <f t="shared" si="14"/>
        <v>0</v>
      </c>
      <c r="Q204" s="4"/>
      <c r="R204" s="4"/>
    </row>
    <row r="205" spans="5:18">
      <c r="E205" s="130">
        <v>15</v>
      </c>
      <c r="F205" s="130">
        <v>8</v>
      </c>
      <c r="H205" s="32" t="s">
        <v>208</v>
      </c>
      <c r="I205" s="33" t="s">
        <v>862</v>
      </c>
      <c r="J205" s="33" t="s">
        <v>206</v>
      </c>
      <c r="K205" s="33" t="str">
        <f t="shared" si="12"/>
        <v>15 , 8</v>
      </c>
      <c r="L205" s="34" t="s">
        <v>207</v>
      </c>
      <c r="N205" s="1" t="b">
        <f t="shared" si="13"/>
        <v>0</v>
      </c>
      <c r="O205" s="1" t="b">
        <f t="shared" si="14"/>
        <v>0</v>
      </c>
      <c r="Q205" s="4"/>
      <c r="R205" s="4"/>
    </row>
    <row r="206" spans="5:18">
      <c r="E206" s="130">
        <v>15</v>
      </c>
      <c r="F206" s="130">
        <v>9</v>
      </c>
      <c r="H206" s="32" t="s">
        <v>208</v>
      </c>
      <c r="I206" s="33" t="s">
        <v>862</v>
      </c>
      <c r="J206" s="33" t="s">
        <v>206</v>
      </c>
      <c r="K206" s="33" t="str">
        <f t="shared" si="12"/>
        <v>15 , 9</v>
      </c>
      <c r="L206" s="34" t="s">
        <v>207</v>
      </c>
      <c r="N206" s="1" t="b">
        <f t="shared" si="13"/>
        <v>0</v>
      </c>
      <c r="O206" s="1" t="b">
        <f t="shared" si="14"/>
        <v>0</v>
      </c>
      <c r="Q206" s="4"/>
      <c r="R206" s="4"/>
    </row>
    <row r="207" spans="5:18">
      <c r="E207" s="130">
        <v>15</v>
      </c>
      <c r="F207" s="130">
        <v>10</v>
      </c>
      <c r="H207" s="32" t="s">
        <v>208</v>
      </c>
      <c r="I207" s="33" t="s">
        <v>862</v>
      </c>
      <c r="J207" s="33" t="s">
        <v>206</v>
      </c>
      <c r="K207" s="33" t="str">
        <f t="shared" si="12"/>
        <v>15 , 10</v>
      </c>
      <c r="L207" s="34" t="s">
        <v>207</v>
      </c>
      <c r="N207" s="1" t="b">
        <f t="shared" si="13"/>
        <v>0</v>
      </c>
      <c r="O207" s="1" t="b">
        <f t="shared" si="14"/>
        <v>0</v>
      </c>
      <c r="Q207" s="4"/>
      <c r="R207" s="4"/>
    </row>
    <row r="208" spans="5:18">
      <c r="E208" s="130">
        <v>15</v>
      </c>
      <c r="F208" s="130">
        <v>11</v>
      </c>
      <c r="H208" s="32" t="s">
        <v>208</v>
      </c>
      <c r="I208" s="33" t="s">
        <v>862</v>
      </c>
      <c r="J208" s="33" t="s">
        <v>206</v>
      </c>
      <c r="K208" s="33" t="str">
        <f t="shared" si="12"/>
        <v>15 , 11</v>
      </c>
      <c r="L208" s="34" t="s">
        <v>207</v>
      </c>
      <c r="N208" s="1" t="b">
        <f t="shared" si="13"/>
        <v>0</v>
      </c>
      <c r="O208" s="1" t="b">
        <f t="shared" si="14"/>
        <v>0</v>
      </c>
      <c r="Q208" s="4"/>
      <c r="R208" s="4"/>
    </row>
    <row r="209" spans="5:18">
      <c r="E209" s="130">
        <v>15</v>
      </c>
      <c r="F209" s="130">
        <v>12</v>
      </c>
      <c r="H209" s="32" t="s">
        <v>208</v>
      </c>
      <c r="I209" s="33" t="s">
        <v>862</v>
      </c>
      <c r="J209" s="33" t="s">
        <v>206</v>
      </c>
      <c r="K209" s="33" t="str">
        <f t="shared" ref="K209:K268" si="15">E209&amp;" , "&amp;F209</f>
        <v>15 , 12</v>
      </c>
      <c r="L209" s="34" t="s">
        <v>207</v>
      </c>
      <c r="N209" s="1" t="b">
        <f t="shared" ref="N209:N268" si="16">IF(E209="","",EXACT(E209,Q209))</f>
        <v>0</v>
      </c>
      <c r="O209" s="1" t="b">
        <f t="shared" ref="O209:O268" si="17">IF(F209="","",EXACT(F209,R209))</f>
        <v>0</v>
      </c>
      <c r="Q209" s="4"/>
      <c r="R209" s="4"/>
    </row>
    <row r="210" spans="5:18">
      <c r="E210" s="130">
        <v>15</v>
      </c>
      <c r="F210" s="130">
        <v>13</v>
      </c>
      <c r="H210" s="32" t="s">
        <v>208</v>
      </c>
      <c r="I210" s="33" t="s">
        <v>862</v>
      </c>
      <c r="J210" s="33" t="s">
        <v>206</v>
      </c>
      <c r="K210" s="33" t="str">
        <f t="shared" si="15"/>
        <v>15 , 13</v>
      </c>
      <c r="L210" s="34" t="s">
        <v>207</v>
      </c>
      <c r="N210" s="1" t="b">
        <f t="shared" si="16"/>
        <v>0</v>
      </c>
      <c r="O210" s="1" t="b">
        <f t="shared" si="17"/>
        <v>0</v>
      </c>
      <c r="Q210" s="4"/>
      <c r="R210" s="4"/>
    </row>
    <row r="211" spans="5:18">
      <c r="E211" s="130">
        <v>15</v>
      </c>
      <c r="F211" s="130">
        <v>14</v>
      </c>
      <c r="H211" s="32" t="s">
        <v>208</v>
      </c>
      <c r="I211" s="33" t="s">
        <v>862</v>
      </c>
      <c r="J211" s="33" t="s">
        <v>206</v>
      </c>
      <c r="K211" s="33" t="str">
        <f t="shared" si="15"/>
        <v>15 , 14</v>
      </c>
      <c r="L211" s="34" t="s">
        <v>207</v>
      </c>
      <c r="N211" s="1" t="b">
        <f t="shared" si="16"/>
        <v>0</v>
      </c>
      <c r="O211" s="1" t="b">
        <f t="shared" si="17"/>
        <v>0</v>
      </c>
      <c r="Q211" s="4"/>
      <c r="R211" s="4"/>
    </row>
    <row r="212" spans="5:18">
      <c r="E212" s="130">
        <v>15</v>
      </c>
      <c r="F212" s="130">
        <v>15</v>
      </c>
      <c r="H212" s="32" t="s">
        <v>208</v>
      </c>
      <c r="I212" s="33" t="s">
        <v>862</v>
      </c>
      <c r="J212" s="33" t="s">
        <v>206</v>
      </c>
      <c r="K212" s="33" t="str">
        <f t="shared" si="15"/>
        <v>15 , 15</v>
      </c>
      <c r="L212" s="34" t="s">
        <v>207</v>
      </c>
      <c r="N212" s="1" t="b">
        <f t="shared" si="16"/>
        <v>0</v>
      </c>
      <c r="O212" s="1" t="b">
        <f t="shared" si="17"/>
        <v>0</v>
      </c>
      <c r="Q212" s="4"/>
      <c r="R212" s="4"/>
    </row>
    <row r="213" spans="5:18">
      <c r="E213" s="130">
        <v>16</v>
      </c>
      <c r="F213" s="130">
        <v>1</v>
      </c>
      <c r="H213" s="32" t="s">
        <v>208</v>
      </c>
      <c r="I213" s="33" t="s">
        <v>862</v>
      </c>
      <c r="J213" s="33" t="s">
        <v>206</v>
      </c>
      <c r="K213" s="33" t="str">
        <f t="shared" si="15"/>
        <v>16 , 1</v>
      </c>
      <c r="L213" s="34" t="s">
        <v>207</v>
      </c>
      <c r="N213" s="1" t="b">
        <f t="shared" si="16"/>
        <v>0</v>
      </c>
      <c r="O213" s="1" t="b">
        <f t="shared" si="17"/>
        <v>0</v>
      </c>
      <c r="Q213" s="4"/>
      <c r="R213" s="4"/>
    </row>
    <row r="214" spans="5:18">
      <c r="E214" s="130">
        <v>16</v>
      </c>
      <c r="F214" s="130">
        <v>2</v>
      </c>
      <c r="H214" s="32" t="s">
        <v>208</v>
      </c>
      <c r="I214" s="33" t="s">
        <v>862</v>
      </c>
      <c r="J214" s="33" t="s">
        <v>206</v>
      </c>
      <c r="K214" s="33" t="str">
        <f t="shared" si="15"/>
        <v>16 , 2</v>
      </c>
      <c r="L214" s="34" t="s">
        <v>207</v>
      </c>
      <c r="N214" s="1" t="b">
        <f t="shared" si="16"/>
        <v>0</v>
      </c>
      <c r="O214" s="1" t="b">
        <f t="shared" si="17"/>
        <v>0</v>
      </c>
      <c r="Q214" s="4"/>
      <c r="R214" s="4"/>
    </row>
    <row r="215" spans="5:18">
      <c r="E215" s="130">
        <v>16</v>
      </c>
      <c r="F215" s="130">
        <v>3</v>
      </c>
      <c r="H215" s="32" t="s">
        <v>208</v>
      </c>
      <c r="I215" s="33" t="s">
        <v>862</v>
      </c>
      <c r="J215" s="33" t="s">
        <v>206</v>
      </c>
      <c r="K215" s="33" t="str">
        <f t="shared" si="15"/>
        <v>16 , 3</v>
      </c>
      <c r="L215" s="34" t="s">
        <v>207</v>
      </c>
      <c r="N215" s="1" t="b">
        <f t="shared" si="16"/>
        <v>0</v>
      </c>
      <c r="O215" s="1" t="b">
        <f t="shared" si="17"/>
        <v>0</v>
      </c>
      <c r="Q215" s="4"/>
      <c r="R215" s="4"/>
    </row>
    <row r="216" spans="5:18">
      <c r="E216" s="130">
        <v>16</v>
      </c>
      <c r="F216" s="130">
        <v>4</v>
      </c>
      <c r="H216" s="32" t="s">
        <v>208</v>
      </c>
      <c r="I216" s="33" t="s">
        <v>862</v>
      </c>
      <c r="J216" s="33" t="s">
        <v>206</v>
      </c>
      <c r="K216" s="33" t="str">
        <f t="shared" si="15"/>
        <v>16 , 4</v>
      </c>
      <c r="L216" s="34" t="s">
        <v>207</v>
      </c>
      <c r="N216" s="1" t="b">
        <f t="shared" si="16"/>
        <v>0</v>
      </c>
      <c r="O216" s="1" t="b">
        <f t="shared" si="17"/>
        <v>0</v>
      </c>
      <c r="Q216" s="4"/>
      <c r="R216" s="4"/>
    </row>
    <row r="217" spans="5:18">
      <c r="E217" s="130">
        <v>16</v>
      </c>
      <c r="F217" s="130">
        <v>5</v>
      </c>
      <c r="H217" s="32" t="s">
        <v>208</v>
      </c>
      <c r="I217" s="33" t="s">
        <v>862</v>
      </c>
      <c r="J217" s="33" t="s">
        <v>206</v>
      </c>
      <c r="K217" s="33" t="str">
        <f t="shared" si="15"/>
        <v>16 , 5</v>
      </c>
      <c r="L217" s="34" t="s">
        <v>207</v>
      </c>
      <c r="N217" s="1" t="b">
        <f t="shared" si="16"/>
        <v>0</v>
      </c>
      <c r="O217" s="1" t="b">
        <f t="shared" si="17"/>
        <v>0</v>
      </c>
      <c r="Q217" s="4"/>
      <c r="R217" s="4"/>
    </row>
    <row r="218" spans="5:18">
      <c r="E218" s="130">
        <v>16</v>
      </c>
      <c s="130" r="F218">
        <v>7</v>
      </c>
      <c r="H218" s="32" t="s">
        <v>208</v>
      </c>
      <c r="I218" s="33" t="s">
        <v>862</v>
      </c>
      <c r="J218" s="33" t="s">
        <v>206</v>
      </c>
      <c r="K218" s="33" t="str">
        <f t="shared" si="15"/>
        <v>16 , 6</v>
      </c>
      <c r="L218" s="34" t="s">
        <v>207</v>
      </c>
      <c r="N218" s="1" t="b">
        <f t="shared" si="16"/>
        <v>0</v>
      </c>
      <c r="O218" s="1" t="b">
        <f t="shared" si="17"/>
        <v>0</v>
      </c>
      <c r="Q218" s="4"/>
      <c r="R218" s="4"/>
    </row>
    <row r="219" spans="5:18">
      <c r="E219" s="130">
        <v>16</v>
      </c>
      <c r="F219" s="130">
        <v>8</v>
      </c>
      <c r="H219" s="32" t="s">
        <v>208</v>
      </c>
      <c r="I219" s="33" t="s">
        <v>862</v>
      </c>
      <c r="J219" s="33" t="s">
        <v>206</v>
      </c>
      <c r="K219" s="33" t="str">
        <f t="shared" si="15"/>
        <v>16 , 8</v>
      </c>
      <c r="L219" s="34" t="s">
        <v>207</v>
      </c>
      <c r="N219" s="1" t="b">
        <f t="shared" si="16"/>
        <v>0</v>
      </c>
      <c r="O219" s="1" t="b">
        <f t="shared" si="17"/>
        <v>0</v>
      </c>
      <c r="Q219" s="4"/>
      <c r="R219" s="4"/>
    </row>
    <row r="220" spans="5:18">
      <c r="E220" s="130">
        <v>16</v>
      </c>
      <c r="F220" s="130">
        <v>9</v>
      </c>
      <c r="H220" s="32" t="s">
        <v>208</v>
      </c>
      <c r="I220" s="33" t="s">
        <v>862</v>
      </c>
      <c r="J220" s="33" t="s">
        <v>206</v>
      </c>
      <c r="K220" s="33" t="str">
        <f t="shared" si="15"/>
        <v>16 , 9</v>
      </c>
      <c r="L220" s="34" t="s">
        <v>207</v>
      </c>
      <c r="N220" s="1" t="b">
        <f t="shared" si="16"/>
        <v>0</v>
      </c>
      <c r="O220" s="1" t="b">
        <f t="shared" si="17"/>
        <v>0</v>
      </c>
      <c r="Q220" s="4"/>
      <c r="R220" s="4"/>
    </row>
    <row r="221" spans="5:18">
      <c r="E221" s="130">
        <v>16</v>
      </c>
      <c r="F221" s="130">
        <v>10</v>
      </c>
      <c r="H221" s="32" t="s">
        <v>208</v>
      </c>
      <c r="I221" s="33" t="s">
        <v>862</v>
      </c>
      <c r="J221" s="33" t="s">
        <v>206</v>
      </c>
      <c r="K221" s="33" t="str">
        <f t="shared" si="15"/>
        <v>16 , 10</v>
      </c>
      <c r="L221" s="34" t="s">
        <v>207</v>
      </c>
      <c r="N221" s="1" t="b">
        <f t="shared" si="16"/>
        <v>0</v>
      </c>
      <c r="O221" s="1" t="b">
        <f t="shared" si="17"/>
        <v>0</v>
      </c>
      <c r="Q221" s="4"/>
      <c r="R221" s="4"/>
    </row>
    <row r="222" spans="5:18">
      <c r="E222" s="130">
        <v>16</v>
      </c>
      <c r="F222" s="130">
        <v>11</v>
      </c>
      <c r="H222" s="32" t="s">
        <v>208</v>
      </c>
      <c r="I222" s="33" t="s">
        <v>862</v>
      </c>
      <c r="J222" s="33" t="s">
        <v>206</v>
      </c>
      <c r="K222" s="33" t="str">
        <f t="shared" si="15"/>
        <v>16 , 11</v>
      </c>
      <c r="L222" s="34" t="s">
        <v>207</v>
      </c>
      <c r="N222" s="1" t="b">
        <f t="shared" si="16"/>
        <v>0</v>
      </c>
      <c r="O222" s="1" t="b">
        <f t="shared" si="17"/>
        <v>0</v>
      </c>
      <c r="Q222" s="4"/>
      <c r="R222" s="4"/>
    </row>
    <row r="223" spans="5:18">
      <c r="E223" s="130">
        <v>16</v>
      </c>
      <c r="F223" s="130">
        <v>12</v>
      </c>
      <c r="H223" s="32" t="s">
        <v>208</v>
      </c>
      <c r="I223" s="33" t="s">
        <v>862</v>
      </c>
      <c r="J223" s="33" t="s">
        <v>206</v>
      </c>
      <c r="K223" s="33" t="str">
        <f t="shared" si="15"/>
        <v>16 , 12</v>
      </c>
      <c r="L223" s="34" t="s">
        <v>207</v>
      </c>
      <c r="N223" s="1" t="b">
        <f t="shared" si="16"/>
        <v>0</v>
      </c>
      <c r="O223" s="1" t="b">
        <f t="shared" si="17"/>
        <v>0</v>
      </c>
      <c r="Q223" s="4"/>
      <c r="R223" s="4"/>
    </row>
    <row r="224" spans="5:18">
      <c r="E224" s="130">
        <v>16</v>
      </c>
      <c r="F224" s="130">
        <v>13</v>
      </c>
      <c r="H224" s="32" t="s">
        <v>208</v>
      </c>
      <c r="I224" s="33" t="s">
        <v>862</v>
      </c>
      <c r="J224" s="33" t="s">
        <v>206</v>
      </c>
      <c r="K224" s="33" t="str">
        <f t="shared" si="15"/>
        <v>16 , 13</v>
      </c>
      <c r="L224" s="34" t="s">
        <v>207</v>
      </c>
      <c r="N224" s="1" t="b">
        <f t="shared" si="16"/>
        <v>0</v>
      </c>
      <c r="O224" s="1" t="b">
        <f t="shared" si="17"/>
        <v>0</v>
      </c>
      <c r="Q224" s="4"/>
      <c r="R224" s="4"/>
    </row>
    <row r="225" spans="5:18">
      <c r="E225" s="130">
        <v>16</v>
      </c>
      <c r="F225" s="130">
        <v>14</v>
      </c>
      <c r="H225" s="32" t="s">
        <v>208</v>
      </c>
      <c r="I225" s="33" t="s">
        <v>862</v>
      </c>
      <c r="J225" s="33" t="s">
        <v>206</v>
      </c>
      <c r="K225" s="33" t="str">
        <f t="shared" si="15"/>
        <v>16 , 14</v>
      </c>
      <c r="L225" s="34" t="s">
        <v>207</v>
      </c>
      <c r="N225" s="1" t="b">
        <f t="shared" si="16"/>
        <v>0</v>
      </c>
      <c r="O225" s="1" t="b">
        <f t="shared" si="17"/>
        <v>0</v>
      </c>
      <c r="Q225" s="4"/>
      <c r="R225" s="4"/>
    </row>
    <row r="226" spans="5:18">
      <c r="E226" s="130">
        <v>16</v>
      </c>
      <c r="F226" s="130">
        <v>15</v>
      </c>
      <c r="H226" s="32" t="s">
        <v>208</v>
      </c>
      <c r="I226" s="33" t="s">
        <v>862</v>
      </c>
      <c r="J226" s="33" t="s">
        <v>206</v>
      </c>
      <c r="K226" s="33" t="str">
        <f t="shared" si="15"/>
        <v>16 , 15</v>
      </c>
      <c r="L226" s="34" t="s">
        <v>207</v>
      </c>
      <c r="N226" s="1" t="b">
        <f t="shared" si="16"/>
        <v>0</v>
      </c>
      <c r="O226" s="1" t="b">
        <f t="shared" si="17"/>
        <v>0</v>
      </c>
      <c r="Q226" s="4"/>
      <c r="R226" s="4"/>
    </row>
    <row r="227" spans="5:18">
      <c r="E227" s="130">
        <v>17</v>
      </c>
      <c r="F227" s="130">
        <v>1</v>
      </c>
      <c r="H227" s="32" t="s">
        <v>208</v>
      </c>
      <c r="I227" s="33" t="s">
        <v>862</v>
      </c>
      <c r="J227" s="33" t="s">
        <v>206</v>
      </c>
      <c r="K227" s="33" t="str">
        <f t="shared" si="15"/>
        <v>17 , 1</v>
      </c>
      <c r="L227" s="34" t="s">
        <v>207</v>
      </c>
      <c r="N227" s="1" t="b">
        <f t="shared" si="16"/>
        <v>0</v>
      </c>
      <c r="O227" s="1" t="b">
        <f t="shared" si="17"/>
        <v>0</v>
      </c>
      <c r="Q227" s="4"/>
      <c r="R227" s="4"/>
    </row>
    <row r="228" spans="5:18">
      <c r="E228" s="130">
        <v>17</v>
      </c>
      <c r="F228" s="130">
        <v>2</v>
      </c>
      <c r="H228" s="32" t="s">
        <v>208</v>
      </c>
      <c r="I228" s="33" t="s">
        <v>862</v>
      </c>
      <c r="J228" s="33" t="s">
        <v>206</v>
      </c>
      <c r="K228" s="33" t="str">
        <f t="shared" si="15"/>
        <v>17 , 2</v>
      </c>
      <c r="L228" s="34" t="s">
        <v>207</v>
      </c>
      <c r="N228" s="1" t="b">
        <f t="shared" si="16"/>
        <v>0</v>
      </c>
      <c r="O228" s="1" t="b">
        <f t="shared" si="17"/>
        <v>0</v>
      </c>
      <c r="Q228" s="4"/>
      <c r="R228" s="4"/>
    </row>
    <row r="229" spans="5:18">
      <c r="E229" s="130">
        <v>17</v>
      </c>
      <c r="F229" s="130">
        <v>3</v>
      </c>
      <c r="H229" s="32" t="s">
        <v>208</v>
      </c>
      <c r="I229" s="33" t="s">
        <v>862</v>
      </c>
      <c r="J229" s="33" t="s">
        <v>206</v>
      </c>
      <c r="K229" s="33" t="str">
        <f t="shared" si="15"/>
        <v>17 , 3</v>
      </c>
      <c r="L229" s="34" t="s">
        <v>207</v>
      </c>
      <c r="N229" s="1" t="b">
        <f t="shared" si="16"/>
        <v>0</v>
      </c>
      <c r="O229" s="1" t="b">
        <f t="shared" si="17"/>
        <v>0</v>
      </c>
      <c r="Q229" s="4"/>
      <c r="R229" s="4"/>
    </row>
    <row r="230" spans="5:18">
      <c r="E230" s="130">
        <v>17</v>
      </c>
      <c r="F230" s="130">
        <v>4</v>
      </c>
      <c r="H230" s="32" t="s">
        <v>208</v>
      </c>
      <c r="I230" s="33" t="s">
        <v>862</v>
      </c>
      <c r="J230" s="33" t="s">
        <v>206</v>
      </c>
      <c r="K230" s="33" t="str">
        <f t="shared" si="15"/>
        <v>17 , 4</v>
      </c>
      <c r="L230" s="34" t="s">
        <v>207</v>
      </c>
      <c r="N230" s="1" t="b">
        <f t="shared" si="16"/>
        <v>0</v>
      </c>
      <c r="O230" s="1" t="b">
        <f t="shared" si="17"/>
        <v>0</v>
      </c>
      <c r="Q230" s="4"/>
      <c r="R230" s="4"/>
    </row>
    <row r="231" spans="5:18">
      <c r="E231" s="130">
        <v>17</v>
      </c>
      <c r="F231" s="130">
        <v>5</v>
      </c>
      <c r="H231" s="32" t="s">
        <v>208</v>
      </c>
      <c r="I231" s="33" t="s">
        <v>862</v>
      </c>
      <c r="J231" s="33" t="s">
        <v>206</v>
      </c>
      <c r="K231" s="33" t="str">
        <f t="shared" si="15"/>
        <v>17 , 5</v>
      </c>
      <c r="L231" s="34" t="s">
        <v>207</v>
      </c>
      <c r="N231" s="1" t="b">
        <f t="shared" si="16"/>
        <v>0</v>
      </c>
      <c r="O231" s="1" t="b">
        <f t="shared" si="17"/>
        <v>0</v>
      </c>
      <c r="Q231" s="4"/>
      <c r="R231" s="4"/>
    </row>
    <row r="232" spans="5:18">
      <c r="E232" s="130">
        <v>17</v>
      </c>
      <c s="130" r="F232">
        <v>7</v>
      </c>
      <c r="H232" s="32" t="s">
        <v>208</v>
      </c>
      <c r="I232" s="33" t="s">
        <v>862</v>
      </c>
      <c r="J232" s="33" t="s">
        <v>206</v>
      </c>
      <c r="K232" s="33" t="str">
        <f t="shared" si="15"/>
        <v>17 , 6</v>
      </c>
      <c r="L232" s="34" t="s">
        <v>207</v>
      </c>
      <c r="N232" s="1" t="b">
        <f t="shared" si="16"/>
        <v>0</v>
      </c>
      <c r="O232" s="1" t="b">
        <f t="shared" si="17"/>
        <v>0</v>
      </c>
      <c r="Q232" s="4"/>
      <c r="R232" s="4"/>
    </row>
    <row r="233" spans="5:18">
      <c r="E233" s="130">
        <v>17</v>
      </c>
      <c r="F233" s="130">
        <v>8</v>
      </c>
      <c r="H233" s="32" t="s">
        <v>208</v>
      </c>
      <c r="I233" s="33" t="s">
        <v>862</v>
      </c>
      <c r="J233" s="33" t="s">
        <v>206</v>
      </c>
      <c r="K233" s="33" t="str">
        <f t="shared" si="15"/>
        <v>17 , 8</v>
      </c>
      <c r="L233" s="34" t="s">
        <v>207</v>
      </c>
      <c r="N233" s="1" t="b">
        <f t="shared" si="16"/>
        <v>0</v>
      </c>
      <c r="O233" s="1" t="b">
        <f t="shared" si="17"/>
        <v>0</v>
      </c>
      <c r="Q233" s="4"/>
      <c r="R233" s="4"/>
    </row>
    <row r="234" spans="5:18">
      <c r="E234" s="130">
        <v>17</v>
      </c>
      <c r="F234" s="130">
        <v>9</v>
      </c>
      <c r="H234" s="32" t="s">
        <v>208</v>
      </c>
      <c r="I234" s="33" t="s">
        <v>862</v>
      </c>
      <c r="J234" s="33" t="s">
        <v>206</v>
      </c>
      <c r="K234" s="33" t="str">
        <f t="shared" si="15"/>
        <v>17 , 9</v>
      </c>
      <c r="L234" s="34" t="s">
        <v>207</v>
      </c>
      <c r="N234" s="1" t="b">
        <f t="shared" si="16"/>
        <v>0</v>
      </c>
      <c r="O234" s="1" t="b">
        <f t="shared" si="17"/>
        <v>0</v>
      </c>
      <c r="Q234" s="4"/>
      <c r="R234" s="4"/>
    </row>
    <row r="235" spans="5:18">
      <c r="E235" s="130">
        <v>17</v>
      </c>
      <c r="F235" s="130">
        <v>10</v>
      </c>
      <c r="H235" s="32" t="s">
        <v>208</v>
      </c>
      <c r="I235" s="33" t="s">
        <v>862</v>
      </c>
      <c r="J235" s="33" t="s">
        <v>206</v>
      </c>
      <c r="K235" s="33" t="str">
        <f t="shared" si="15"/>
        <v>17 , 10</v>
      </c>
      <c r="L235" s="34" t="s">
        <v>207</v>
      </c>
      <c r="N235" s="1" t="b">
        <f t="shared" si="16"/>
        <v>0</v>
      </c>
      <c r="O235" s="1" t="b">
        <f t="shared" si="17"/>
        <v>0</v>
      </c>
      <c r="Q235" s="4"/>
      <c r="R235" s="4"/>
    </row>
    <row r="236" spans="5:18">
      <c r="E236" s="130">
        <v>17</v>
      </c>
      <c r="F236" s="130">
        <v>11</v>
      </c>
      <c r="H236" s="32" t="s">
        <v>208</v>
      </c>
      <c r="I236" s="33" t="s">
        <v>862</v>
      </c>
      <c r="J236" s="33" t="s">
        <v>206</v>
      </c>
      <c r="K236" s="33" t="str">
        <f t="shared" si="15"/>
        <v>17 , 11</v>
      </c>
      <c r="L236" s="34" t="s">
        <v>207</v>
      </c>
      <c r="N236" s="1" t="b">
        <f t="shared" si="16"/>
        <v>0</v>
      </c>
      <c r="O236" s="1" t="b">
        <f t="shared" si="17"/>
        <v>0</v>
      </c>
      <c r="Q236" s="4"/>
      <c r="R236" s="4"/>
    </row>
    <row r="237" spans="5:18">
      <c r="E237" s="130">
        <v>17</v>
      </c>
      <c r="F237" s="130">
        <v>12</v>
      </c>
      <c r="H237" s="32" t="s">
        <v>208</v>
      </c>
      <c r="I237" s="33" t="s">
        <v>862</v>
      </c>
      <c r="J237" s="33" t="s">
        <v>206</v>
      </c>
      <c r="K237" s="33" t="str">
        <f t="shared" si="15"/>
        <v>17 , 12</v>
      </c>
      <c r="L237" s="34" t="s">
        <v>207</v>
      </c>
      <c r="N237" s="1" t="b">
        <f t="shared" si="16"/>
        <v>0</v>
      </c>
      <c r="O237" s="1" t="b">
        <f t="shared" si="17"/>
        <v>0</v>
      </c>
      <c r="Q237" s="4"/>
      <c r="R237" s="4"/>
    </row>
    <row r="238" spans="5:18">
      <c r="E238" s="130">
        <v>17</v>
      </c>
      <c r="F238" s="130">
        <v>13</v>
      </c>
      <c r="H238" s="32" t="s">
        <v>208</v>
      </c>
      <c r="I238" s="33" t="s">
        <v>862</v>
      </c>
      <c r="J238" s="33" t="s">
        <v>206</v>
      </c>
      <c r="K238" s="33" t="str">
        <f t="shared" si="15"/>
        <v>17 , 13</v>
      </c>
      <c r="L238" s="34" t="s">
        <v>207</v>
      </c>
      <c r="N238" s="1" t="b">
        <f t="shared" si="16"/>
        <v>0</v>
      </c>
      <c r="O238" s="1" t="b">
        <f t="shared" si="17"/>
        <v>0</v>
      </c>
      <c r="Q238" s="4"/>
      <c r="R238" s="4"/>
    </row>
    <row r="239" spans="5:18">
      <c r="E239" s="130">
        <v>17</v>
      </c>
      <c r="F239" s="130">
        <v>14</v>
      </c>
      <c r="H239" s="32" t="s">
        <v>208</v>
      </c>
      <c r="I239" s="33" t="s">
        <v>862</v>
      </c>
      <c r="J239" s="33" t="s">
        <v>206</v>
      </c>
      <c r="K239" s="33" t="str">
        <f t="shared" si="15"/>
        <v>17 , 14</v>
      </c>
      <c r="L239" s="34" t="s">
        <v>207</v>
      </c>
      <c r="N239" s="1" t="b">
        <f t="shared" si="16"/>
        <v>0</v>
      </c>
      <c r="O239" s="1" t="b">
        <f t="shared" si="17"/>
        <v>0</v>
      </c>
      <c r="Q239" s="4"/>
      <c r="R239" s="4"/>
    </row>
    <row r="240" spans="5:18">
      <c r="E240" s="130">
        <v>17</v>
      </c>
      <c r="F240" s="130">
        <v>15</v>
      </c>
      <c r="H240" s="32" t="s">
        <v>208</v>
      </c>
      <c r="I240" s="33" t="s">
        <v>862</v>
      </c>
      <c r="J240" s="33" t="s">
        <v>206</v>
      </c>
      <c r="K240" s="33" t="str">
        <f t="shared" si="15"/>
        <v>17 , 15</v>
      </c>
      <c r="L240" s="34" t="s">
        <v>207</v>
      </c>
      <c r="N240" s="1" t="b">
        <f t="shared" si="16"/>
        <v>0</v>
      </c>
      <c r="O240" s="1" t="b">
        <f t="shared" si="17"/>
        <v>0</v>
      </c>
      <c r="Q240" s="4"/>
      <c r="R240" s="4"/>
    </row>
    <row r="241" spans="5:18">
      <c r="E241" s="130">
        <v>18</v>
      </c>
      <c r="F241" s="130">
        <v>1</v>
      </c>
      <c r="H241" s="32" t="s">
        <v>208</v>
      </c>
      <c r="I241" s="33" t="s">
        <v>862</v>
      </c>
      <c r="J241" s="33" t="s">
        <v>206</v>
      </c>
      <c r="K241" s="33" t="str">
        <f t="shared" si="15"/>
        <v>18 , 1</v>
      </c>
      <c r="L241" s="34" t="s">
        <v>207</v>
      </c>
      <c r="N241" s="1" t="b">
        <f t="shared" si="16"/>
        <v>0</v>
      </c>
      <c r="O241" s="1" t="b">
        <f t="shared" si="17"/>
        <v>0</v>
      </c>
      <c r="Q241" s="4"/>
      <c r="R241" s="4"/>
    </row>
    <row r="242" spans="5:18">
      <c r="E242" s="130">
        <v>18</v>
      </c>
      <c r="F242" s="130">
        <v>2</v>
      </c>
      <c r="H242" s="32" t="s">
        <v>208</v>
      </c>
      <c r="I242" s="33" t="s">
        <v>862</v>
      </c>
      <c r="J242" s="33" t="s">
        <v>206</v>
      </c>
      <c r="K242" s="33" t="str">
        <f t="shared" si="15"/>
        <v>18 , 2</v>
      </c>
      <c r="L242" s="34" t="s">
        <v>207</v>
      </c>
      <c r="N242" s="1" t="b">
        <f t="shared" si="16"/>
        <v>0</v>
      </c>
      <c r="O242" s="1" t="b">
        <f t="shared" si="17"/>
        <v>0</v>
      </c>
      <c r="Q242" s="4"/>
      <c r="R242" s="4"/>
    </row>
    <row r="243" spans="5:18">
      <c r="E243" s="130">
        <v>18</v>
      </c>
      <c r="F243" s="130">
        <v>3</v>
      </c>
      <c r="H243" s="32" t="s">
        <v>208</v>
      </c>
      <c r="I243" s="33" t="s">
        <v>862</v>
      </c>
      <c r="J243" s="33" t="s">
        <v>206</v>
      </c>
      <c r="K243" s="33" t="str">
        <f t="shared" si="15"/>
        <v>18 , 3</v>
      </c>
      <c r="L243" s="34" t="s">
        <v>207</v>
      </c>
      <c r="N243" s="1" t="b">
        <f t="shared" si="16"/>
        <v>0</v>
      </c>
      <c r="O243" s="1" t="b">
        <f t="shared" si="17"/>
        <v>0</v>
      </c>
      <c r="Q243" s="4"/>
      <c r="R243" s="4"/>
    </row>
    <row r="244" spans="5:18">
      <c r="E244" s="130">
        <v>18</v>
      </c>
      <c r="F244" s="130">
        <v>4</v>
      </c>
      <c r="H244" s="32" t="s">
        <v>208</v>
      </c>
      <c r="I244" s="33" t="s">
        <v>862</v>
      </c>
      <c r="J244" s="33" t="s">
        <v>206</v>
      </c>
      <c r="K244" s="33" t="str">
        <f t="shared" si="15"/>
        <v>18 , 4</v>
      </c>
      <c r="L244" s="34" t="s">
        <v>207</v>
      </c>
      <c r="N244" s="1" t="b">
        <f t="shared" si="16"/>
        <v>0</v>
      </c>
      <c r="O244" s="1" t="b">
        <f t="shared" si="17"/>
        <v>0</v>
      </c>
      <c r="Q244" s="4"/>
      <c r="R244" s="4"/>
    </row>
    <row r="245" spans="5:18">
      <c r="E245" s="130">
        <v>18</v>
      </c>
      <c r="F245" s="130">
        <v>5</v>
      </c>
      <c r="H245" s="32" t="s">
        <v>208</v>
      </c>
      <c r="I245" s="33" t="s">
        <v>862</v>
      </c>
      <c r="J245" s="33" t="s">
        <v>206</v>
      </c>
      <c r="K245" s="33" t="str">
        <f t="shared" si="15"/>
        <v>18 , 5</v>
      </c>
      <c r="L245" s="34" t="s">
        <v>207</v>
      </c>
      <c r="N245" s="1" t="b">
        <f t="shared" si="16"/>
        <v>0</v>
      </c>
      <c r="O245" s="1" t="b">
        <f t="shared" si="17"/>
        <v>0</v>
      </c>
      <c r="Q245" s="4"/>
      <c r="R245" s="4"/>
    </row>
    <row r="246" spans="5:18">
      <c r="E246" s="130">
        <v>18</v>
      </c>
      <c s="130" r="F246">
        <v>7</v>
      </c>
      <c r="H246" s="32" t="s">
        <v>208</v>
      </c>
      <c r="I246" s="33" t="s">
        <v>862</v>
      </c>
      <c r="J246" s="33" t="s">
        <v>206</v>
      </c>
      <c r="K246" s="33" t="str">
        <f t="shared" si="15"/>
        <v>18 , 6</v>
      </c>
      <c r="L246" s="34" t="s">
        <v>207</v>
      </c>
      <c r="N246" s="1" t="b">
        <f t="shared" si="16"/>
        <v>0</v>
      </c>
      <c r="O246" s="1" t="b">
        <f t="shared" si="17"/>
        <v>0</v>
      </c>
      <c r="Q246" s="4"/>
      <c r="R246" s="4"/>
    </row>
    <row r="247" spans="5:18">
      <c r="E247" s="130">
        <v>18</v>
      </c>
      <c r="F247" s="130">
        <v>8</v>
      </c>
      <c r="H247" s="32" t="s">
        <v>208</v>
      </c>
      <c r="I247" s="33" t="s">
        <v>862</v>
      </c>
      <c r="J247" s="33" t="s">
        <v>206</v>
      </c>
      <c r="K247" s="33" t="str">
        <f t="shared" si="15"/>
        <v>18 , 8</v>
      </c>
      <c r="L247" s="34" t="s">
        <v>207</v>
      </c>
      <c r="N247" s="1" t="b">
        <f t="shared" si="16"/>
        <v>0</v>
      </c>
      <c r="O247" s="1" t="b">
        <f t="shared" si="17"/>
        <v>0</v>
      </c>
      <c r="Q247" s="4"/>
      <c r="R247" s="4"/>
    </row>
    <row r="248" spans="5:18">
      <c r="E248" s="130">
        <v>18</v>
      </c>
      <c r="F248" s="130">
        <v>9</v>
      </c>
      <c r="H248" s="32" t="s">
        <v>208</v>
      </c>
      <c r="I248" s="33" t="s">
        <v>862</v>
      </c>
      <c r="J248" s="33" t="s">
        <v>206</v>
      </c>
      <c r="K248" s="33" t="str">
        <f t="shared" si="15"/>
        <v>18 , 9</v>
      </c>
      <c r="L248" s="34" t="s">
        <v>207</v>
      </c>
      <c r="N248" s="1" t="b">
        <f t="shared" si="16"/>
        <v>0</v>
      </c>
      <c r="O248" s="1" t="b">
        <f t="shared" si="17"/>
        <v>0</v>
      </c>
      <c r="Q248" s="4"/>
      <c r="R248" s="4"/>
    </row>
    <row r="249" spans="5:18">
      <c r="E249" s="130">
        <v>18</v>
      </c>
      <c r="F249" s="130">
        <v>10</v>
      </c>
      <c r="H249" s="32" t="s">
        <v>208</v>
      </c>
      <c r="I249" s="33" t="s">
        <v>862</v>
      </c>
      <c r="J249" s="33" t="s">
        <v>206</v>
      </c>
      <c r="K249" s="33" t="str">
        <f t="shared" si="15"/>
        <v>18 , 10</v>
      </c>
      <c r="L249" s="34" t="s">
        <v>207</v>
      </c>
      <c r="N249" s="1" t="b">
        <f t="shared" si="16"/>
        <v>0</v>
      </c>
      <c r="O249" s="1" t="b">
        <f t="shared" si="17"/>
        <v>0</v>
      </c>
      <c r="Q249" s="4"/>
      <c r="R249" s="4"/>
    </row>
    <row r="250" spans="5:18">
      <c r="E250" s="130">
        <v>18</v>
      </c>
      <c r="F250" s="130">
        <v>11</v>
      </c>
      <c r="H250" s="32" t="s">
        <v>208</v>
      </c>
      <c r="I250" s="33" t="s">
        <v>862</v>
      </c>
      <c r="J250" s="33" t="s">
        <v>206</v>
      </c>
      <c r="K250" s="33" t="str">
        <f t="shared" si="15"/>
        <v>18 , 11</v>
      </c>
      <c r="L250" s="34" t="s">
        <v>207</v>
      </c>
      <c r="N250" s="1" t="b">
        <f t="shared" si="16"/>
        <v>0</v>
      </c>
      <c r="O250" s="1" t="b">
        <f t="shared" si="17"/>
        <v>0</v>
      </c>
      <c r="Q250" s="4"/>
      <c r="R250" s="4"/>
    </row>
    <row r="251" spans="5:18">
      <c r="E251" s="130">
        <v>18</v>
      </c>
      <c r="F251" s="130">
        <v>12</v>
      </c>
      <c r="H251" s="32" t="s">
        <v>208</v>
      </c>
      <c r="I251" s="33" t="s">
        <v>862</v>
      </c>
      <c r="J251" s="33" t="s">
        <v>206</v>
      </c>
      <c r="K251" s="33" t="str">
        <f t="shared" si="15"/>
        <v>18 , 12</v>
      </c>
      <c r="L251" s="34" t="s">
        <v>207</v>
      </c>
      <c r="N251" s="1" t="b">
        <f t="shared" si="16"/>
        <v>0</v>
      </c>
      <c r="O251" s="1" t="b">
        <f t="shared" si="17"/>
        <v>0</v>
      </c>
      <c r="Q251" s="4"/>
      <c r="R251" s="4"/>
    </row>
    <row r="252" spans="5:18">
      <c r="E252" s="130">
        <v>18</v>
      </c>
      <c r="F252" s="130">
        <v>13</v>
      </c>
      <c r="H252" s="32" t="s">
        <v>208</v>
      </c>
      <c r="I252" s="33" t="s">
        <v>862</v>
      </c>
      <c r="J252" s="33" t="s">
        <v>206</v>
      </c>
      <c r="K252" s="33" t="str">
        <f t="shared" si="15"/>
        <v>18 , 13</v>
      </c>
      <c r="L252" s="34" t="s">
        <v>207</v>
      </c>
      <c r="N252" s="1" t="b">
        <f t="shared" si="16"/>
        <v>0</v>
      </c>
      <c r="O252" s="1" t="b">
        <f t="shared" si="17"/>
        <v>0</v>
      </c>
      <c r="Q252" s="4"/>
      <c r="R252" s="4"/>
    </row>
    <row r="253" spans="5:18">
      <c r="E253" s="130">
        <v>18</v>
      </c>
      <c r="F253" s="130">
        <v>14</v>
      </c>
      <c r="H253" s="32" t="s">
        <v>208</v>
      </c>
      <c r="I253" s="33" t="s">
        <v>862</v>
      </c>
      <c r="J253" s="33" t="s">
        <v>206</v>
      </c>
      <c r="K253" s="33" t="str">
        <f t="shared" si="15"/>
        <v>18 , 14</v>
      </c>
      <c r="L253" s="34" t="s">
        <v>207</v>
      </c>
      <c r="N253" s="1" t="b">
        <f t="shared" si="16"/>
        <v>0</v>
      </c>
      <c r="O253" s="1" t="b">
        <f t="shared" si="17"/>
        <v>0</v>
      </c>
      <c r="Q253" s="4"/>
      <c r="R253" s="4"/>
    </row>
    <row r="254" spans="5:18">
      <c r="E254" s="130">
        <v>18</v>
      </c>
      <c r="F254" s="130">
        <v>15</v>
      </c>
      <c r="H254" s="32" t="s">
        <v>208</v>
      </c>
      <c r="I254" s="33" t="s">
        <v>862</v>
      </c>
      <c r="J254" s="33" t="s">
        <v>206</v>
      </c>
      <c r="K254" s="33" t="str">
        <f t="shared" si="15"/>
        <v>18 , 15</v>
      </c>
      <c r="L254" s="34" t="s">
        <v>207</v>
      </c>
      <c r="N254" s="1" t="b">
        <f t="shared" si="16"/>
        <v>0</v>
      </c>
      <c r="O254" s="1" t="b">
        <f t="shared" si="17"/>
        <v>0</v>
      </c>
      <c r="Q254" s="4"/>
      <c r="R254" s="4"/>
    </row>
    <row r="255" spans="5:18">
      <c r="E255" s="130">
        <v>19</v>
      </c>
      <c r="F255" s="130">
        <v>1</v>
      </c>
      <c r="H255" s="32" t="s">
        <v>208</v>
      </c>
      <c r="I255" s="33" t="s">
        <v>862</v>
      </c>
      <c r="J255" s="33" t="s">
        <v>206</v>
      </c>
      <c r="K255" s="33" t="str">
        <f t="shared" si="15"/>
        <v>19 , 1</v>
      </c>
      <c r="L255" s="34" t="s">
        <v>207</v>
      </c>
      <c r="N255" s="1" t="b">
        <f t="shared" si="16"/>
        <v>0</v>
      </c>
      <c r="O255" s="1" t="b">
        <f t="shared" si="17"/>
        <v>0</v>
      </c>
      <c r="Q255" s="4"/>
      <c r="R255" s="4"/>
    </row>
    <row r="256" spans="5:18">
      <c r="E256" s="130">
        <v>19</v>
      </c>
      <c r="F256" s="130">
        <v>2</v>
      </c>
      <c r="H256" s="32" t="s">
        <v>208</v>
      </c>
      <c r="I256" s="33" t="s">
        <v>862</v>
      </c>
      <c r="J256" s="33" t="s">
        <v>206</v>
      </c>
      <c r="K256" s="33" t="str">
        <f t="shared" si="15"/>
        <v>19 , 2</v>
      </c>
      <c r="L256" s="34" t="s">
        <v>207</v>
      </c>
      <c r="N256" s="1" t="b">
        <f t="shared" si="16"/>
        <v>0</v>
      </c>
      <c r="O256" s="1" t="b">
        <f t="shared" si="17"/>
        <v>0</v>
      </c>
      <c r="Q256" s="4"/>
      <c r="R256" s="4"/>
    </row>
    <row r="257" spans="5:18">
      <c r="E257" s="130">
        <v>19</v>
      </c>
      <c r="F257" s="130">
        <v>3</v>
      </c>
      <c r="H257" s="32" t="s">
        <v>208</v>
      </c>
      <c r="I257" s="33" t="s">
        <v>862</v>
      </c>
      <c r="J257" s="33" t="s">
        <v>206</v>
      </c>
      <c r="K257" s="33" t="str">
        <f t="shared" si="15"/>
        <v>19 , 3</v>
      </c>
      <c r="L257" s="34" t="s">
        <v>207</v>
      </c>
      <c r="N257" s="1" t="b">
        <f t="shared" si="16"/>
        <v>0</v>
      </c>
      <c r="O257" s="1" t="b">
        <f t="shared" si="17"/>
        <v>0</v>
      </c>
      <c r="Q257" s="4"/>
      <c r="R257" s="4"/>
    </row>
    <row r="258" spans="5:18">
      <c r="E258" s="130">
        <v>19</v>
      </c>
      <c r="F258" s="130">
        <v>4</v>
      </c>
      <c r="H258" s="32" t="s">
        <v>208</v>
      </c>
      <c r="I258" s="33" t="s">
        <v>862</v>
      </c>
      <c r="J258" s="33" t="s">
        <v>206</v>
      </c>
      <c r="K258" s="33" t="str">
        <f t="shared" si="15"/>
        <v>19 , 4</v>
      </c>
      <c r="L258" s="34" t="s">
        <v>207</v>
      </c>
      <c r="N258" s="1" t="b">
        <f t="shared" si="16"/>
        <v>0</v>
      </c>
      <c r="O258" s="1" t="b">
        <f t="shared" si="17"/>
        <v>0</v>
      </c>
      <c r="Q258" s="4"/>
      <c r="R258" s="4"/>
    </row>
    <row r="259" spans="5:18">
      <c r="E259" s="130">
        <v>19</v>
      </c>
      <c r="F259" s="130">
        <v>5</v>
      </c>
      <c r="H259" s="32" t="s">
        <v>208</v>
      </c>
      <c r="I259" s="33" t="s">
        <v>862</v>
      </c>
      <c r="J259" s="33" t="s">
        <v>206</v>
      </c>
      <c r="K259" s="33" t="str">
        <f t="shared" si="15"/>
        <v>19 , 5</v>
      </c>
      <c r="L259" s="34" t="s">
        <v>207</v>
      </c>
      <c r="N259" s="1" t="b">
        <f t="shared" si="16"/>
        <v>0</v>
      </c>
      <c r="O259" s="1" t="b">
        <f t="shared" si="17"/>
        <v>0</v>
      </c>
      <c r="Q259" s="4"/>
      <c r="R259" s="4"/>
    </row>
    <row r="260" spans="5:18">
      <c r="E260" s="130">
        <v>19</v>
      </c>
      <c s="130" r="F260">
        <v>7</v>
      </c>
      <c r="H260" s="32" t="s">
        <v>208</v>
      </c>
      <c r="I260" s="33" t="s">
        <v>862</v>
      </c>
      <c r="J260" s="33" t="s">
        <v>206</v>
      </c>
      <c r="K260" s="33" t="str">
        <f t="shared" si="15"/>
        <v>19 , 6</v>
      </c>
      <c r="L260" s="34" t="s">
        <v>207</v>
      </c>
      <c r="N260" s="1" t="b">
        <f t="shared" si="16"/>
        <v>0</v>
      </c>
      <c r="O260" s="1" t="b">
        <f t="shared" si="17"/>
        <v>0</v>
      </c>
      <c r="Q260" s="4"/>
      <c r="R260" s="4"/>
    </row>
    <row r="261" spans="5:18">
      <c r="E261" s="130">
        <v>19</v>
      </c>
      <c r="F261" s="130">
        <v>8</v>
      </c>
      <c r="H261" s="32" t="s">
        <v>208</v>
      </c>
      <c r="I261" s="33" t="s">
        <v>862</v>
      </c>
      <c r="J261" s="33" t="s">
        <v>206</v>
      </c>
      <c r="K261" s="33" t="str">
        <f t="shared" si="15"/>
        <v>19 , 8</v>
      </c>
      <c r="L261" s="34" t="s">
        <v>207</v>
      </c>
      <c r="N261" s="1" t="b">
        <f t="shared" si="16"/>
        <v>0</v>
      </c>
      <c r="O261" s="1" t="b">
        <f t="shared" si="17"/>
        <v>0</v>
      </c>
      <c r="Q261" s="4"/>
      <c r="R261" s="4"/>
    </row>
    <row r="262" spans="5:18">
      <c r="E262" s="130">
        <v>19</v>
      </c>
      <c r="F262" s="130">
        <v>9</v>
      </c>
      <c r="H262" s="32" t="s">
        <v>208</v>
      </c>
      <c r="I262" s="33" t="s">
        <v>862</v>
      </c>
      <c r="J262" s="33" t="s">
        <v>206</v>
      </c>
      <c r="K262" s="33" t="str">
        <f t="shared" si="15"/>
        <v>19 , 9</v>
      </c>
      <c r="L262" s="34" t="s">
        <v>207</v>
      </c>
      <c r="N262" s="1" t="b">
        <f t="shared" si="16"/>
        <v>0</v>
      </c>
      <c r="O262" s="1" t="b">
        <f t="shared" si="17"/>
        <v>0</v>
      </c>
      <c r="Q262" s="4"/>
      <c r="R262" s="4"/>
    </row>
    <row r="263" spans="5:18">
      <c r="E263" s="130">
        <v>19</v>
      </c>
      <c r="F263" s="130">
        <v>10</v>
      </c>
      <c r="H263" s="32" t="s">
        <v>208</v>
      </c>
      <c r="I263" s="33" t="s">
        <v>862</v>
      </c>
      <c r="J263" s="33" t="s">
        <v>206</v>
      </c>
      <c r="K263" s="33" t="str">
        <f t="shared" si="15"/>
        <v>19 , 10</v>
      </c>
      <c r="L263" s="34" t="s">
        <v>207</v>
      </c>
      <c r="N263" s="1" t="b">
        <f t="shared" si="16"/>
        <v>0</v>
      </c>
      <c r="O263" s="1" t="b">
        <f t="shared" si="17"/>
        <v>0</v>
      </c>
      <c r="Q263" s="4"/>
      <c r="R263" s="4"/>
    </row>
    <row r="264" spans="5:18">
      <c r="E264" s="130">
        <v>19</v>
      </c>
      <c r="F264" s="130">
        <v>11</v>
      </c>
      <c r="H264" s="32" t="s">
        <v>208</v>
      </c>
      <c r="I264" s="33" t="s">
        <v>862</v>
      </c>
      <c r="J264" s="33" t="s">
        <v>206</v>
      </c>
      <c r="K264" s="33" t="str">
        <f t="shared" si="15"/>
        <v>19 , 11</v>
      </c>
      <c r="L264" s="34" t="s">
        <v>207</v>
      </c>
      <c r="N264" s="1" t="b">
        <f t="shared" si="16"/>
        <v>0</v>
      </c>
      <c r="O264" s="1" t="b">
        <f t="shared" si="17"/>
        <v>0</v>
      </c>
      <c r="Q264" s="4"/>
      <c r="R264" s="4"/>
    </row>
    <row r="265" spans="5:18">
      <c r="E265" s="130">
        <v>19</v>
      </c>
      <c r="F265" s="130">
        <v>12</v>
      </c>
      <c r="H265" s="32" t="s">
        <v>208</v>
      </c>
      <c r="I265" s="33" t="s">
        <v>862</v>
      </c>
      <c r="J265" s="33" t="s">
        <v>206</v>
      </c>
      <c r="K265" s="33" t="str">
        <f t="shared" si="15"/>
        <v>19 , 12</v>
      </c>
      <c r="L265" s="34" t="s">
        <v>207</v>
      </c>
      <c r="N265" s="1" t="b">
        <f t="shared" si="16"/>
        <v>0</v>
      </c>
      <c r="O265" s="1" t="b">
        <f t="shared" si="17"/>
        <v>0</v>
      </c>
      <c r="Q265" s="4"/>
      <c r="R265" s="4"/>
    </row>
    <row r="266" spans="5:18">
      <c r="E266" s="130">
        <v>19</v>
      </c>
      <c r="F266" s="130">
        <v>13</v>
      </c>
      <c r="H266" s="32" t="s">
        <v>208</v>
      </c>
      <c r="I266" s="33" t="s">
        <v>862</v>
      </c>
      <c r="J266" s="33" t="s">
        <v>206</v>
      </c>
      <c r="K266" s="33" t="str">
        <f t="shared" si="15"/>
        <v>19 , 13</v>
      </c>
      <c r="L266" s="34" t="s">
        <v>207</v>
      </c>
      <c r="N266" s="1" t="b">
        <f t="shared" si="16"/>
        <v>0</v>
      </c>
      <c r="O266" s="1" t="b">
        <f t="shared" si="17"/>
        <v>0</v>
      </c>
      <c r="Q266" s="4"/>
      <c r="R266" s="4"/>
    </row>
    <row r="267" spans="5:18">
      <c r="E267" s="130">
        <v>19</v>
      </c>
      <c r="F267" s="130">
        <v>14</v>
      </c>
      <c r="H267" s="32" t="s">
        <v>208</v>
      </c>
      <c r="I267" s="33" t="s">
        <v>862</v>
      </c>
      <c r="J267" s="33" t="s">
        <v>206</v>
      </c>
      <c r="K267" s="33" t="str">
        <f t="shared" si="15"/>
        <v>19 , 14</v>
      </c>
      <c r="L267" s="34" t="s">
        <v>207</v>
      </c>
      <c r="N267" s="1" t="b">
        <f t="shared" si="16"/>
        <v>0</v>
      </c>
      <c r="O267" s="1" t="b">
        <f t="shared" si="17"/>
        <v>0</v>
      </c>
      <c r="Q267" s="4"/>
      <c r="R267" s="4"/>
    </row>
    <row r="268" spans="5:18">
      <c r="E268" s="130">
        <v>19</v>
      </c>
      <c r="F268" s="130">
        <v>15</v>
      </c>
      <c r="H268" s="32" t="s">
        <v>208</v>
      </c>
      <c r="I268" s="33" t="s">
        <v>862</v>
      </c>
      <c r="J268" s="33" t="s">
        <v>206</v>
      </c>
      <c r="K268" s="33" t="str">
        <f t="shared" si="15"/>
        <v>19 , 15</v>
      </c>
      <c r="L268" s="34" t="s">
        <v>207</v>
      </c>
      <c r="N268" s="1" t="b">
        <f t="shared" si="16"/>
        <v>0</v>
      </c>
      <c r="O268" s="1" t="b">
        <f t="shared" si="17"/>
        <v>0</v>
      </c>
      <c r="Q268" s="4"/>
      <c r="R268" s="4"/>
    </row>
    <row r="269" spans="5:18">
      <c r="E269" s="130">
        <v>20</v>
      </c>
      <c r="F269" s="130">
        <v>1</v>
      </c>
      <c r="H269" s="32" t="s">
        <v>208</v>
      </c>
      <c r="I269" s="33" t="s">
        <v>862</v>
      </c>
      <c r="J269" s="33" t="s">
        <v>206</v>
      </c>
      <c r="K269" s="33" t="str">
        <f t="shared" ref="K269:K328" si="18">E269&amp;" , "&amp;F269</f>
        <v>20 , 1</v>
      </c>
      <c r="L269" s="34" t="s">
        <v>207</v>
      </c>
      <c r="N269" s="1" t="b">
        <f t="shared" ref="N269:N328" si="19">IF(E269="","",EXACT(E269,Q269))</f>
        <v>0</v>
      </c>
      <c r="O269" s="1" t="b">
        <f t="shared" ref="O269:O328" si="20">IF(F269="","",EXACT(F269,R269))</f>
        <v>0</v>
      </c>
      <c r="Q269" s="4"/>
      <c r="R269" s="4"/>
    </row>
    <row r="270" spans="5:18">
      <c r="E270" s="130">
        <v>20</v>
      </c>
      <c r="F270" s="130">
        <v>2</v>
      </c>
      <c r="H270" s="32" t="s">
        <v>208</v>
      </c>
      <c r="I270" s="33" t="s">
        <v>862</v>
      </c>
      <c r="J270" s="33" t="s">
        <v>206</v>
      </c>
      <c r="K270" s="33" t="str">
        <f t="shared" si="18"/>
        <v>20 , 2</v>
      </c>
      <c r="L270" s="34" t="s">
        <v>207</v>
      </c>
      <c r="N270" s="1" t="b">
        <f t="shared" si="19"/>
        <v>0</v>
      </c>
      <c r="O270" s="1" t="b">
        <f t="shared" si="20"/>
        <v>0</v>
      </c>
      <c r="Q270" s="4"/>
      <c r="R270" s="4"/>
    </row>
    <row r="271" spans="5:18">
      <c r="E271" s="130">
        <v>20</v>
      </c>
      <c r="F271" s="130">
        <v>3</v>
      </c>
      <c r="H271" s="32" t="s">
        <v>208</v>
      </c>
      <c r="I271" s="33" t="s">
        <v>862</v>
      </c>
      <c r="J271" s="33" t="s">
        <v>206</v>
      </c>
      <c r="K271" s="33" t="str">
        <f t="shared" si="18"/>
        <v>20 , 3</v>
      </c>
      <c r="L271" s="34" t="s">
        <v>207</v>
      </c>
      <c r="N271" s="1" t="b">
        <f t="shared" si="19"/>
        <v>0</v>
      </c>
      <c r="O271" s="1" t="b">
        <f t="shared" si="20"/>
        <v>0</v>
      </c>
      <c r="Q271" s="4"/>
      <c r="R271" s="4"/>
    </row>
    <row r="272" spans="5:18">
      <c r="E272" s="130">
        <v>20</v>
      </c>
      <c r="F272" s="130">
        <v>4</v>
      </c>
      <c r="H272" s="32" t="s">
        <v>208</v>
      </c>
      <c r="I272" s="33" t="s">
        <v>862</v>
      </c>
      <c r="J272" s="33" t="s">
        <v>206</v>
      </c>
      <c r="K272" s="33" t="str">
        <f t="shared" si="18"/>
        <v>20 , 4</v>
      </c>
      <c r="L272" s="34" t="s">
        <v>207</v>
      </c>
      <c r="N272" s="1" t="b">
        <f t="shared" si="19"/>
        <v>0</v>
      </c>
      <c r="O272" s="1" t="b">
        <f t="shared" si="20"/>
        <v>0</v>
      </c>
      <c r="Q272" s="4"/>
      <c r="R272" s="4"/>
    </row>
    <row r="273" spans="5:18">
      <c r="E273" s="130">
        <v>20</v>
      </c>
      <c r="F273" s="130">
        <v>5</v>
      </c>
      <c r="H273" s="32" t="s">
        <v>208</v>
      </c>
      <c r="I273" s="33" t="s">
        <v>862</v>
      </c>
      <c r="J273" s="33" t="s">
        <v>206</v>
      </c>
      <c r="K273" s="33" t="str">
        <f t="shared" si="18"/>
        <v>20 , 5</v>
      </c>
      <c r="L273" s="34" t="s">
        <v>207</v>
      </c>
      <c r="N273" s="1" t="b">
        <f t="shared" si="19"/>
        <v>0</v>
      </c>
      <c r="O273" s="1" t="b">
        <f t="shared" si="20"/>
        <v>0</v>
      </c>
      <c r="Q273" s="4"/>
      <c r="R273" s="4"/>
    </row>
    <row r="274" spans="5:18">
      <c r="E274" s="130">
        <v>20</v>
      </c>
      <c s="130" r="F274">
        <v>7</v>
      </c>
      <c r="H274" s="32" t="s">
        <v>208</v>
      </c>
      <c r="I274" s="33" t="s">
        <v>862</v>
      </c>
      <c r="J274" s="33" t="s">
        <v>206</v>
      </c>
      <c r="K274" s="33" t="str">
        <f t="shared" si="18"/>
        <v>20 , 6</v>
      </c>
      <c r="L274" s="34" t="s">
        <v>207</v>
      </c>
      <c r="N274" s="1" t="b">
        <f t="shared" si="19"/>
        <v>0</v>
      </c>
      <c r="O274" s="1" t="b">
        <f t="shared" si="20"/>
        <v>0</v>
      </c>
      <c r="Q274" s="4"/>
      <c r="R274" s="4"/>
    </row>
    <row r="275" spans="5:18">
      <c r="E275" s="130">
        <v>20</v>
      </c>
      <c r="F275" s="130">
        <v>8</v>
      </c>
      <c r="H275" s="32" t="s">
        <v>208</v>
      </c>
      <c r="I275" s="33" t="s">
        <v>862</v>
      </c>
      <c r="J275" s="33" t="s">
        <v>206</v>
      </c>
      <c r="K275" s="33" t="str">
        <f t="shared" si="18"/>
        <v>20 , 8</v>
      </c>
      <c r="L275" s="34" t="s">
        <v>207</v>
      </c>
      <c r="N275" s="1" t="b">
        <f t="shared" si="19"/>
        <v>0</v>
      </c>
      <c r="O275" s="1" t="b">
        <f t="shared" si="20"/>
        <v>0</v>
      </c>
      <c r="Q275" s="4"/>
      <c r="R275" s="4"/>
    </row>
    <row r="276" spans="5:18">
      <c r="E276" s="130">
        <v>20</v>
      </c>
      <c r="F276" s="130">
        <v>9</v>
      </c>
      <c r="H276" s="32" t="s">
        <v>208</v>
      </c>
      <c r="I276" s="33" t="s">
        <v>862</v>
      </c>
      <c r="J276" s="33" t="s">
        <v>206</v>
      </c>
      <c r="K276" s="33" t="str">
        <f t="shared" si="18"/>
        <v>20 , 9</v>
      </c>
      <c r="L276" s="34" t="s">
        <v>207</v>
      </c>
      <c r="N276" s="1" t="b">
        <f t="shared" si="19"/>
        <v>0</v>
      </c>
      <c r="O276" s="1" t="b">
        <f t="shared" si="20"/>
        <v>0</v>
      </c>
      <c r="Q276" s="4"/>
      <c r="R276" s="4"/>
    </row>
    <row r="277" spans="5:18">
      <c r="E277" s="130">
        <v>20</v>
      </c>
      <c r="F277" s="130">
        <v>10</v>
      </c>
      <c r="H277" s="32" t="s">
        <v>208</v>
      </c>
      <c r="I277" s="33" t="s">
        <v>862</v>
      </c>
      <c r="J277" s="33" t="s">
        <v>206</v>
      </c>
      <c r="K277" s="33" t="str">
        <f t="shared" si="18"/>
        <v>20 , 10</v>
      </c>
      <c r="L277" s="34" t="s">
        <v>207</v>
      </c>
      <c r="N277" s="1" t="b">
        <f t="shared" si="19"/>
        <v>0</v>
      </c>
      <c r="O277" s="1" t="b">
        <f t="shared" si="20"/>
        <v>0</v>
      </c>
      <c r="Q277" s="4"/>
      <c r="R277" s="4"/>
    </row>
    <row r="278" spans="5:18">
      <c r="E278" s="130">
        <v>20</v>
      </c>
      <c r="F278" s="130">
        <v>11</v>
      </c>
      <c r="H278" s="32" t="s">
        <v>208</v>
      </c>
      <c r="I278" s="33" t="s">
        <v>862</v>
      </c>
      <c r="J278" s="33" t="s">
        <v>206</v>
      </c>
      <c r="K278" s="33" t="str">
        <f t="shared" si="18"/>
        <v>20 , 11</v>
      </c>
      <c r="L278" s="34" t="s">
        <v>207</v>
      </c>
      <c r="N278" s="1" t="b">
        <f t="shared" si="19"/>
        <v>0</v>
      </c>
      <c r="O278" s="1" t="b">
        <f t="shared" si="20"/>
        <v>0</v>
      </c>
      <c r="Q278" s="4"/>
      <c r="R278" s="4"/>
    </row>
    <row r="279" spans="5:18">
      <c r="E279" s="130">
        <v>20</v>
      </c>
      <c r="F279" s="130">
        <v>12</v>
      </c>
      <c r="H279" s="32" t="s">
        <v>208</v>
      </c>
      <c r="I279" s="33" t="s">
        <v>862</v>
      </c>
      <c r="J279" s="33" t="s">
        <v>206</v>
      </c>
      <c r="K279" s="33" t="str">
        <f t="shared" si="18"/>
        <v>20 , 12</v>
      </c>
      <c r="L279" s="34" t="s">
        <v>207</v>
      </c>
      <c r="N279" s="1" t="b">
        <f t="shared" si="19"/>
        <v>0</v>
      </c>
      <c r="O279" s="1" t="b">
        <f t="shared" si="20"/>
        <v>0</v>
      </c>
      <c r="Q279" s="4"/>
      <c r="R279" s="4"/>
    </row>
    <row r="280" spans="5:18">
      <c r="E280" s="130">
        <v>20</v>
      </c>
      <c r="F280" s="130">
        <v>13</v>
      </c>
      <c r="H280" s="32" t="s">
        <v>208</v>
      </c>
      <c r="I280" s="33" t="s">
        <v>862</v>
      </c>
      <c r="J280" s="33" t="s">
        <v>206</v>
      </c>
      <c r="K280" s="33" t="str">
        <f t="shared" si="18"/>
        <v>20 , 13</v>
      </c>
      <c r="L280" s="34" t="s">
        <v>207</v>
      </c>
      <c r="N280" s="1" t="b">
        <f t="shared" si="19"/>
        <v>0</v>
      </c>
      <c r="O280" s="1" t="b">
        <f t="shared" si="20"/>
        <v>0</v>
      </c>
      <c r="Q280" s="4"/>
      <c r="R280" s="4"/>
    </row>
    <row r="281" spans="5:18">
      <c r="E281" s="130">
        <v>20</v>
      </c>
      <c r="F281" s="130">
        <v>14</v>
      </c>
      <c r="H281" s="32" t="s">
        <v>208</v>
      </c>
      <c r="I281" s="33" t="s">
        <v>862</v>
      </c>
      <c r="J281" s="33" t="s">
        <v>206</v>
      </c>
      <c r="K281" s="33" t="str">
        <f t="shared" si="18"/>
        <v>20 , 14</v>
      </c>
      <c r="L281" s="34" t="s">
        <v>207</v>
      </c>
      <c r="N281" s="1" t="b">
        <f t="shared" si="19"/>
        <v>0</v>
      </c>
      <c r="O281" s="1" t="b">
        <f t="shared" si="20"/>
        <v>0</v>
      </c>
      <c r="Q281" s="4"/>
      <c r="R281" s="4"/>
    </row>
    <row r="282" spans="5:18">
      <c r="E282" s="130">
        <v>20</v>
      </c>
      <c r="F282" s="130">
        <v>15</v>
      </c>
      <c r="H282" s="32" t="s">
        <v>208</v>
      </c>
      <c r="I282" s="33" t="s">
        <v>862</v>
      </c>
      <c r="J282" s="33" t="s">
        <v>206</v>
      </c>
      <c r="K282" s="33" t="str">
        <f t="shared" si="18"/>
        <v>20 , 15</v>
      </c>
      <c r="L282" s="34" t="s">
        <v>207</v>
      </c>
      <c r="N282" s="1" t="b">
        <f t="shared" si="19"/>
        <v>0</v>
      </c>
      <c r="O282" s="1" t="b">
        <f t="shared" si="20"/>
        <v>0</v>
      </c>
      <c r="Q282" s="4"/>
      <c r="R282" s="4"/>
    </row>
    <row r="283" spans="5:18">
      <c r="E283" s="130">
        <v>21</v>
      </c>
      <c r="F283" s="130">
        <v>1</v>
      </c>
      <c r="H283" s="32" t="s">
        <v>208</v>
      </c>
      <c r="I283" s="33" t="s">
        <v>862</v>
      </c>
      <c r="J283" s="33" t="s">
        <v>206</v>
      </c>
      <c r="K283" s="33" t="str">
        <f t="shared" si="18"/>
        <v>21 , 1</v>
      </c>
      <c r="L283" s="34" t="s">
        <v>207</v>
      </c>
      <c r="N283" s="1" t="b">
        <f t="shared" si="19"/>
        <v>0</v>
      </c>
      <c r="O283" s="1" t="b">
        <f t="shared" si="20"/>
        <v>0</v>
      </c>
      <c r="Q283" s="4"/>
      <c r="R283" s="4"/>
    </row>
    <row r="284" spans="5:18">
      <c r="E284" s="130">
        <v>21</v>
      </c>
      <c r="F284" s="130">
        <v>2</v>
      </c>
      <c r="H284" s="32" t="s">
        <v>208</v>
      </c>
      <c r="I284" s="33" t="s">
        <v>862</v>
      </c>
      <c r="J284" s="33" t="s">
        <v>206</v>
      </c>
      <c r="K284" s="33" t="str">
        <f t="shared" si="18"/>
        <v>21 , 2</v>
      </c>
      <c r="L284" s="34" t="s">
        <v>207</v>
      </c>
      <c r="N284" s="1" t="b">
        <f t="shared" si="19"/>
        <v>0</v>
      </c>
      <c r="O284" s="1" t="b">
        <f t="shared" si="20"/>
        <v>0</v>
      </c>
      <c r="Q284" s="4"/>
      <c r="R284" s="4"/>
    </row>
    <row r="285" spans="5:18">
      <c r="E285" s="130">
        <v>21</v>
      </c>
      <c r="F285" s="130">
        <v>3</v>
      </c>
      <c r="H285" s="32" t="s">
        <v>208</v>
      </c>
      <c r="I285" s="33" t="s">
        <v>862</v>
      </c>
      <c r="J285" s="33" t="s">
        <v>206</v>
      </c>
      <c r="K285" s="33" t="str">
        <f t="shared" si="18"/>
        <v>21 , 3</v>
      </c>
      <c r="L285" s="34" t="s">
        <v>207</v>
      </c>
      <c r="N285" s="1" t="b">
        <f t="shared" si="19"/>
        <v>0</v>
      </c>
      <c r="O285" s="1" t="b">
        <f t="shared" si="20"/>
        <v>0</v>
      </c>
      <c r="Q285" s="4"/>
      <c r="R285" s="4"/>
    </row>
    <row r="286" spans="5:18">
      <c r="E286" s="130">
        <v>21</v>
      </c>
      <c r="F286" s="130">
        <v>4</v>
      </c>
      <c r="H286" s="32" t="s">
        <v>208</v>
      </c>
      <c r="I286" s="33" t="s">
        <v>862</v>
      </c>
      <c r="J286" s="33" t="s">
        <v>206</v>
      </c>
      <c r="K286" s="33" t="str">
        <f t="shared" si="18"/>
        <v>21 , 4</v>
      </c>
      <c r="L286" s="34" t="s">
        <v>207</v>
      </c>
      <c r="N286" s="1" t="b">
        <f t="shared" si="19"/>
        <v>0</v>
      </c>
      <c r="O286" s="1" t="b">
        <f t="shared" si="20"/>
        <v>0</v>
      </c>
      <c r="Q286" s="4"/>
      <c r="R286" s="4"/>
    </row>
    <row r="287" spans="5:18">
      <c r="E287" s="130">
        <v>21</v>
      </c>
      <c r="F287" s="130">
        <v>5</v>
      </c>
      <c r="H287" s="32" t="s">
        <v>208</v>
      </c>
      <c r="I287" s="33" t="s">
        <v>862</v>
      </c>
      <c r="J287" s="33" t="s">
        <v>206</v>
      </c>
      <c r="K287" s="33" t="str">
        <f t="shared" si="18"/>
        <v>21 , 5</v>
      </c>
      <c r="L287" s="34" t="s">
        <v>207</v>
      </c>
      <c r="N287" s="1" t="b">
        <f t="shared" si="19"/>
        <v>0</v>
      </c>
      <c r="O287" s="1" t="b">
        <f t="shared" si="20"/>
        <v>0</v>
      </c>
      <c r="Q287" s="4"/>
      <c r="R287" s="4"/>
    </row>
    <row r="288" spans="5:18">
      <c r="E288" s="130">
        <v>21</v>
      </c>
      <c s="130" r="F288">
        <v>7</v>
      </c>
      <c r="H288" s="32" t="s">
        <v>208</v>
      </c>
      <c r="I288" s="33" t="s">
        <v>862</v>
      </c>
      <c r="J288" s="33" t="s">
        <v>206</v>
      </c>
      <c r="K288" s="33" t="str">
        <f t="shared" si="18"/>
        <v>21 , 6</v>
      </c>
      <c r="L288" s="34" t="s">
        <v>207</v>
      </c>
      <c r="N288" s="1" t="b">
        <f t="shared" si="19"/>
        <v>0</v>
      </c>
      <c r="O288" s="1" t="b">
        <f t="shared" si="20"/>
        <v>0</v>
      </c>
      <c r="Q288" s="4"/>
      <c r="R288" s="4"/>
    </row>
    <row r="289" spans="5:18">
      <c r="E289" s="130">
        <v>21</v>
      </c>
      <c r="F289" s="130">
        <v>8</v>
      </c>
      <c r="H289" s="32" t="s">
        <v>208</v>
      </c>
      <c r="I289" s="33" t="s">
        <v>862</v>
      </c>
      <c r="J289" s="33" t="s">
        <v>206</v>
      </c>
      <c r="K289" s="33" t="str">
        <f t="shared" si="18"/>
        <v>21 , 8</v>
      </c>
      <c r="L289" s="34" t="s">
        <v>207</v>
      </c>
      <c r="N289" s="1" t="b">
        <f t="shared" si="19"/>
        <v>0</v>
      </c>
      <c r="O289" s="1" t="b">
        <f t="shared" si="20"/>
        <v>0</v>
      </c>
      <c r="Q289" s="4"/>
      <c r="R289" s="4"/>
    </row>
    <row r="290" spans="5:18">
      <c r="E290" s="130">
        <v>21</v>
      </c>
      <c r="F290" s="130">
        <v>9</v>
      </c>
      <c r="H290" s="32" t="s">
        <v>208</v>
      </c>
      <c r="I290" s="33" t="s">
        <v>862</v>
      </c>
      <c r="J290" s="33" t="s">
        <v>206</v>
      </c>
      <c r="K290" s="33" t="str">
        <f t="shared" si="18"/>
        <v>21 , 9</v>
      </c>
      <c r="L290" s="34" t="s">
        <v>207</v>
      </c>
      <c r="N290" s="1" t="b">
        <f t="shared" si="19"/>
        <v>0</v>
      </c>
      <c r="O290" s="1" t="b">
        <f t="shared" si="20"/>
        <v>0</v>
      </c>
      <c r="Q290" s="4"/>
      <c r="R290" s="4"/>
    </row>
    <row r="291" spans="5:18">
      <c r="E291" s="130">
        <v>21</v>
      </c>
      <c r="F291" s="130">
        <v>10</v>
      </c>
      <c r="H291" s="32" t="s">
        <v>208</v>
      </c>
      <c r="I291" s="33" t="s">
        <v>862</v>
      </c>
      <c r="J291" s="33" t="s">
        <v>206</v>
      </c>
      <c r="K291" s="33" t="str">
        <f t="shared" si="18"/>
        <v>21 , 10</v>
      </c>
      <c r="L291" s="34" t="s">
        <v>207</v>
      </c>
      <c r="N291" s="1" t="b">
        <f t="shared" si="19"/>
        <v>0</v>
      </c>
      <c r="O291" s="1" t="b">
        <f t="shared" si="20"/>
        <v>0</v>
      </c>
      <c r="Q291" s="4"/>
      <c r="R291" s="4"/>
    </row>
    <row r="292" spans="5:18">
      <c r="E292" s="130">
        <v>21</v>
      </c>
      <c r="F292" s="130">
        <v>11</v>
      </c>
      <c r="H292" s="32" t="s">
        <v>208</v>
      </c>
      <c r="I292" s="33" t="s">
        <v>862</v>
      </c>
      <c r="J292" s="33" t="s">
        <v>206</v>
      </c>
      <c r="K292" s="33" t="str">
        <f t="shared" si="18"/>
        <v>21 , 11</v>
      </c>
      <c r="L292" s="34" t="s">
        <v>207</v>
      </c>
      <c r="N292" s="1" t="b">
        <f t="shared" si="19"/>
        <v>0</v>
      </c>
      <c r="O292" s="1" t="b">
        <f t="shared" si="20"/>
        <v>0</v>
      </c>
      <c r="Q292" s="4"/>
      <c r="R292" s="4"/>
    </row>
    <row r="293" spans="5:18">
      <c r="E293" s="130">
        <v>21</v>
      </c>
      <c r="F293" s="130">
        <v>12</v>
      </c>
      <c r="H293" s="32" t="s">
        <v>208</v>
      </c>
      <c r="I293" s="33" t="s">
        <v>862</v>
      </c>
      <c r="J293" s="33" t="s">
        <v>206</v>
      </c>
      <c r="K293" s="33" t="str">
        <f t="shared" si="18"/>
        <v>21 , 12</v>
      </c>
      <c r="L293" s="34" t="s">
        <v>207</v>
      </c>
      <c r="N293" s="1" t="b">
        <f t="shared" si="19"/>
        <v>0</v>
      </c>
      <c r="O293" s="1" t="b">
        <f t="shared" si="20"/>
        <v>0</v>
      </c>
      <c r="Q293" s="4"/>
      <c r="R293" s="4"/>
    </row>
    <row r="294" spans="5:18">
      <c r="E294" s="130">
        <v>21</v>
      </c>
      <c r="F294" s="130">
        <v>13</v>
      </c>
      <c r="H294" s="32" t="s">
        <v>208</v>
      </c>
      <c r="I294" s="33" t="s">
        <v>862</v>
      </c>
      <c r="J294" s="33" t="s">
        <v>206</v>
      </c>
      <c r="K294" s="33" t="str">
        <f t="shared" si="18"/>
        <v>21 , 13</v>
      </c>
      <c r="L294" s="34" t="s">
        <v>207</v>
      </c>
      <c r="N294" s="1" t="b">
        <f t="shared" si="19"/>
        <v>0</v>
      </c>
      <c r="O294" s="1" t="b">
        <f t="shared" si="20"/>
        <v>0</v>
      </c>
      <c r="Q294" s="4"/>
      <c r="R294" s="4"/>
    </row>
    <row r="295" spans="5:18">
      <c r="E295" s="130">
        <v>21</v>
      </c>
      <c r="F295" s="130">
        <v>14</v>
      </c>
      <c r="H295" s="32" t="s">
        <v>208</v>
      </c>
      <c r="I295" s="33" t="s">
        <v>862</v>
      </c>
      <c r="J295" s="33" t="s">
        <v>206</v>
      </c>
      <c r="K295" s="33" t="str">
        <f t="shared" si="18"/>
        <v>21 , 14</v>
      </c>
      <c r="L295" s="34" t="s">
        <v>207</v>
      </c>
      <c r="N295" s="1" t="b">
        <f t="shared" si="19"/>
        <v>0</v>
      </c>
      <c r="O295" s="1" t="b">
        <f t="shared" si="20"/>
        <v>0</v>
      </c>
      <c r="Q295" s="4"/>
      <c r="R295" s="4"/>
    </row>
    <row r="296" spans="5:18">
      <c r="E296" s="130">
        <v>21</v>
      </c>
      <c r="F296" s="130">
        <v>15</v>
      </c>
      <c r="H296" s="32" t="s">
        <v>208</v>
      </c>
      <c r="I296" s="33" t="s">
        <v>862</v>
      </c>
      <c r="J296" s="33" t="s">
        <v>206</v>
      </c>
      <c r="K296" s="33" t="str">
        <f t="shared" si="18"/>
        <v>21 , 15</v>
      </c>
      <c r="L296" s="34" t="s">
        <v>207</v>
      </c>
      <c r="N296" s="1" t="b">
        <f t="shared" si="19"/>
        <v>0</v>
      </c>
      <c r="O296" s="1" t="b">
        <f t="shared" si="20"/>
        <v>0</v>
      </c>
      <c r="Q296" s="4"/>
      <c r="R296" s="4"/>
    </row>
    <row r="297" spans="5:18">
      <c r="E297" s="130">
        <v>22</v>
      </c>
      <c r="F297" s="130">
        <v>1</v>
      </c>
      <c r="H297" s="32" t="s">
        <v>208</v>
      </c>
      <c r="I297" s="33" t="s">
        <v>862</v>
      </c>
      <c r="J297" s="33" t="s">
        <v>206</v>
      </c>
      <c r="K297" s="33" t="str">
        <f t="shared" si="18"/>
        <v>22 , 1</v>
      </c>
      <c r="L297" s="34" t="s">
        <v>207</v>
      </c>
      <c r="N297" s="1" t="b">
        <f t="shared" si="19"/>
        <v>0</v>
      </c>
      <c r="O297" s="1" t="b">
        <f t="shared" si="20"/>
        <v>0</v>
      </c>
      <c r="Q297" s="4"/>
      <c r="R297" s="4"/>
    </row>
    <row r="298" spans="5:18">
      <c r="E298" s="130">
        <v>22</v>
      </c>
      <c r="F298" s="130">
        <v>2</v>
      </c>
      <c r="H298" s="32" t="s">
        <v>208</v>
      </c>
      <c r="I298" s="33" t="s">
        <v>862</v>
      </c>
      <c r="J298" s="33" t="s">
        <v>206</v>
      </c>
      <c r="K298" s="33" t="str">
        <f t="shared" si="18"/>
        <v>22 , 2</v>
      </c>
      <c r="L298" s="34" t="s">
        <v>207</v>
      </c>
      <c r="N298" s="1" t="b">
        <f t="shared" si="19"/>
        <v>0</v>
      </c>
      <c r="O298" s="1" t="b">
        <f t="shared" si="20"/>
        <v>0</v>
      </c>
      <c r="Q298" s="4"/>
      <c r="R298" s="4"/>
    </row>
    <row r="299" spans="5:18">
      <c r="E299" s="130">
        <v>22</v>
      </c>
      <c r="F299" s="130">
        <v>3</v>
      </c>
      <c r="H299" s="32" t="s">
        <v>208</v>
      </c>
      <c r="I299" s="33" t="s">
        <v>862</v>
      </c>
      <c r="J299" s="33" t="s">
        <v>206</v>
      </c>
      <c r="K299" s="33" t="str">
        <f t="shared" si="18"/>
        <v>22 , 3</v>
      </c>
      <c r="L299" s="34" t="s">
        <v>207</v>
      </c>
      <c r="N299" s="1" t="b">
        <f t="shared" si="19"/>
        <v>0</v>
      </c>
      <c r="O299" s="1" t="b">
        <f t="shared" si="20"/>
        <v>0</v>
      </c>
      <c r="Q299" s="4"/>
      <c r="R299" s="4"/>
    </row>
    <row r="300" spans="5:18">
      <c r="E300" s="130">
        <v>22</v>
      </c>
      <c r="F300" s="130">
        <v>4</v>
      </c>
      <c r="H300" s="32" t="s">
        <v>208</v>
      </c>
      <c r="I300" s="33" t="s">
        <v>862</v>
      </c>
      <c r="J300" s="33" t="s">
        <v>206</v>
      </c>
      <c r="K300" s="33" t="str">
        <f t="shared" si="18"/>
        <v>22 , 4</v>
      </c>
      <c r="L300" s="34" t="s">
        <v>207</v>
      </c>
      <c r="N300" s="1" t="b">
        <f t="shared" si="19"/>
        <v>0</v>
      </c>
      <c r="O300" s="1" t="b">
        <f t="shared" si="20"/>
        <v>0</v>
      </c>
      <c r="Q300" s="4"/>
      <c r="R300" s="4"/>
    </row>
    <row r="301" spans="5:18">
      <c r="E301" s="130">
        <v>22</v>
      </c>
      <c r="F301" s="130">
        <v>5</v>
      </c>
      <c r="H301" s="32" t="s">
        <v>208</v>
      </c>
      <c r="I301" s="33" t="s">
        <v>862</v>
      </c>
      <c r="J301" s="33" t="s">
        <v>206</v>
      </c>
      <c r="K301" s="33" t="str">
        <f t="shared" si="18"/>
        <v>22 , 5</v>
      </c>
      <c r="L301" s="34" t="s">
        <v>207</v>
      </c>
      <c r="N301" s="1" t="b">
        <f t="shared" si="19"/>
        <v>0</v>
      </c>
      <c r="O301" s="1" t="b">
        <f t="shared" si="20"/>
        <v>0</v>
      </c>
      <c r="Q301" s="4"/>
      <c r="R301" s="4"/>
    </row>
    <row r="302" spans="5:18">
      <c r="E302" s="130">
        <v>22</v>
      </c>
      <c s="130" r="F302">
        <v>7</v>
      </c>
      <c r="H302" s="32" t="s">
        <v>208</v>
      </c>
      <c r="I302" s="33" t="s">
        <v>862</v>
      </c>
      <c r="J302" s="33" t="s">
        <v>206</v>
      </c>
      <c r="K302" s="33" t="str">
        <f t="shared" si="18"/>
        <v>22 , 6</v>
      </c>
      <c r="L302" s="34" t="s">
        <v>207</v>
      </c>
      <c r="N302" s="1" t="b">
        <f t="shared" si="19"/>
        <v>0</v>
      </c>
      <c r="O302" s="1" t="b">
        <f t="shared" si="20"/>
        <v>0</v>
      </c>
      <c r="Q302" s="4"/>
      <c r="R302" s="4"/>
    </row>
    <row r="303" spans="5:18">
      <c r="E303" s="130">
        <v>22</v>
      </c>
      <c r="F303" s="130">
        <v>8</v>
      </c>
      <c r="H303" s="32" t="s">
        <v>208</v>
      </c>
      <c r="I303" s="33" t="s">
        <v>862</v>
      </c>
      <c r="J303" s="33" t="s">
        <v>206</v>
      </c>
      <c r="K303" s="33" t="str">
        <f t="shared" si="18"/>
        <v>22 , 8</v>
      </c>
      <c r="L303" s="34" t="s">
        <v>207</v>
      </c>
      <c r="N303" s="1" t="b">
        <f t="shared" si="19"/>
        <v>0</v>
      </c>
      <c r="O303" s="1" t="b">
        <f t="shared" si="20"/>
        <v>0</v>
      </c>
      <c r="Q303" s="4"/>
      <c r="R303" s="4"/>
    </row>
    <row r="304" spans="5:18">
      <c r="E304" s="130">
        <v>22</v>
      </c>
      <c r="F304" s="130">
        <v>9</v>
      </c>
      <c r="H304" s="32" t="s">
        <v>208</v>
      </c>
      <c r="I304" s="33" t="s">
        <v>862</v>
      </c>
      <c r="J304" s="33" t="s">
        <v>206</v>
      </c>
      <c r="K304" s="33" t="str">
        <f t="shared" si="18"/>
        <v>22 , 9</v>
      </c>
      <c r="L304" s="34" t="s">
        <v>207</v>
      </c>
      <c r="N304" s="1" t="b">
        <f t="shared" si="19"/>
        <v>0</v>
      </c>
      <c r="O304" s="1" t="b">
        <f t="shared" si="20"/>
        <v>0</v>
      </c>
      <c r="Q304" s="4"/>
      <c r="R304" s="4"/>
    </row>
    <row r="305" spans="5:18">
      <c r="E305" s="130">
        <v>22</v>
      </c>
      <c r="F305" s="130">
        <v>10</v>
      </c>
      <c r="H305" s="32" t="s">
        <v>208</v>
      </c>
      <c r="I305" s="33" t="s">
        <v>862</v>
      </c>
      <c r="J305" s="33" t="s">
        <v>206</v>
      </c>
      <c r="K305" s="33" t="str">
        <f t="shared" si="18"/>
        <v>22 , 10</v>
      </c>
      <c r="L305" s="34" t="s">
        <v>207</v>
      </c>
      <c r="N305" s="1" t="b">
        <f t="shared" si="19"/>
        <v>0</v>
      </c>
      <c r="O305" s="1" t="b">
        <f t="shared" si="20"/>
        <v>0</v>
      </c>
      <c r="Q305" s="4"/>
      <c r="R305" s="4"/>
    </row>
    <row r="306" spans="5:18">
      <c r="E306" s="130">
        <v>22</v>
      </c>
      <c r="F306" s="130">
        <v>11</v>
      </c>
      <c r="H306" s="32" t="s">
        <v>208</v>
      </c>
      <c r="I306" s="33" t="s">
        <v>862</v>
      </c>
      <c r="J306" s="33" t="s">
        <v>206</v>
      </c>
      <c r="K306" s="33" t="str">
        <f t="shared" si="18"/>
        <v>22 , 11</v>
      </c>
      <c r="L306" s="34" t="s">
        <v>207</v>
      </c>
      <c r="N306" s="1" t="b">
        <f t="shared" si="19"/>
        <v>0</v>
      </c>
      <c r="O306" s="1" t="b">
        <f t="shared" si="20"/>
        <v>0</v>
      </c>
      <c r="Q306" s="4"/>
      <c r="R306" s="4"/>
    </row>
    <row r="307" spans="5:18">
      <c r="E307" s="130">
        <v>22</v>
      </c>
      <c r="F307" s="130">
        <v>12</v>
      </c>
      <c r="H307" s="32" t="s">
        <v>208</v>
      </c>
      <c r="I307" s="33" t="s">
        <v>862</v>
      </c>
      <c r="J307" s="33" t="s">
        <v>206</v>
      </c>
      <c r="K307" s="33" t="str">
        <f t="shared" si="18"/>
        <v>22 , 12</v>
      </c>
      <c r="L307" s="34" t="s">
        <v>207</v>
      </c>
      <c r="N307" s="1" t="b">
        <f t="shared" si="19"/>
        <v>0</v>
      </c>
      <c r="O307" s="1" t="b">
        <f t="shared" si="20"/>
        <v>0</v>
      </c>
      <c r="Q307" s="4"/>
      <c r="R307" s="4"/>
    </row>
    <row r="308" spans="5:18">
      <c r="E308" s="130">
        <v>22</v>
      </c>
      <c r="F308" s="130">
        <v>13</v>
      </c>
      <c r="H308" s="32" t="s">
        <v>208</v>
      </c>
      <c r="I308" s="33" t="s">
        <v>862</v>
      </c>
      <c r="J308" s="33" t="s">
        <v>206</v>
      </c>
      <c r="K308" s="33" t="str">
        <f t="shared" si="18"/>
        <v>22 , 13</v>
      </c>
      <c r="L308" s="34" t="s">
        <v>207</v>
      </c>
      <c r="N308" s="1" t="b">
        <f t="shared" si="19"/>
        <v>0</v>
      </c>
      <c r="O308" s="1" t="b">
        <f t="shared" si="20"/>
        <v>0</v>
      </c>
      <c r="Q308" s="4"/>
      <c r="R308" s="4"/>
    </row>
    <row r="309" spans="5:18">
      <c r="E309" s="130">
        <v>22</v>
      </c>
      <c r="F309" s="130">
        <v>14</v>
      </c>
      <c r="H309" s="32" t="s">
        <v>208</v>
      </c>
      <c r="I309" s="33" t="s">
        <v>862</v>
      </c>
      <c r="J309" s="33" t="s">
        <v>206</v>
      </c>
      <c r="K309" s="33" t="str">
        <f t="shared" si="18"/>
        <v>22 , 14</v>
      </c>
      <c r="L309" s="34" t="s">
        <v>207</v>
      </c>
      <c r="N309" s="1" t="b">
        <f t="shared" si="19"/>
        <v>0</v>
      </c>
      <c r="O309" s="1" t="b">
        <f t="shared" si="20"/>
        <v>0</v>
      </c>
      <c r="Q309" s="4"/>
      <c r="R309" s="4"/>
    </row>
    <row r="310" spans="5:18">
      <c r="E310" s="130">
        <v>22</v>
      </c>
      <c r="F310" s="130">
        <v>15</v>
      </c>
      <c r="H310" s="32" t="s">
        <v>208</v>
      </c>
      <c r="I310" s="33" t="s">
        <v>862</v>
      </c>
      <c r="J310" s="33" t="s">
        <v>206</v>
      </c>
      <c r="K310" s="33" t="str">
        <f t="shared" si="18"/>
        <v>22 , 15</v>
      </c>
      <c r="L310" s="34" t="s">
        <v>207</v>
      </c>
      <c r="N310" s="1" t="b">
        <f t="shared" si="19"/>
        <v>0</v>
      </c>
      <c r="O310" s="1" t="b">
        <f t="shared" si="20"/>
        <v>0</v>
      </c>
      <c r="Q310" s="4"/>
      <c r="R310" s="4"/>
    </row>
    <row r="311" spans="5:18">
      <c r="E311" s="130">
        <v>23</v>
      </c>
      <c r="F311" s="130">
        <v>1</v>
      </c>
      <c r="H311" s="32" t="s">
        <v>208</v>
      </c>
      <c r="I311" s="33" t="s">
        <v>862</v>
      </c>
      <c r="J311" s="33" t="s">
        <v>206</v>
      </c>
      <c r="K311" s="33" t="str">
        <f t="shared" si="18"/>
        <v>23 , 1</v>
      </c>
      <c r="L311" s="34" t="s">
        <v>207</v>
      </c>
      <c r="N311" s="1" t="b">
        <f t="shared" si="19"/>
        <v>0</v>
      </c>
      <c r="O311" s="1" t="b">
        <f t="shared" si="20"/>
        <v>0</v>
      </c>
      <c r="Q311" s="4"/>
      <c r="R311" s="4"/>
    </row>
    <row r="312" spans="5:18">
      <c r="E312" s="130">
        <v>23</v>
      </c>
      <c r="F312" s="130">
        <v>2</v>
      </c>
      <c r="H312" s="32" t="s">
        <v>208</v>
      </c>
      <c r="I312" s="33" t="s">
        <v>862</v>
      </c>
      <c r="J312" s="33" t="s">
        <v>206</v>
      </c>
      <c r="K312" s="33" t="str">
        <f t="shared" si="18"/>
        <v>23 , 2</v>
      </c>
      <c r="L312" s="34" t="s">
        <v>207</v>
      </c>
      <c r="N312" s="1" t="b">
        <f t="shared" si="19"/>
        <v>0</v>
      </c>
      <c r="O312" s="1" t="b">
        <f t="shared" si="20"/>
        <v>0</v>
      </c>
      <c r="Q312" s="4"/>
      <c r="R312" s="4"/>
    </row>
    <row r="313" spans="5:18">
      <c r="E313" s="130">
        <v>23</v>
      </c>
      <c r="F313" s="130">
        <v>3</v>
      </c>
      <c r="H313" s="32" t="s">
        <v>208</v>
      </c>
      <c r="I313" s="33" t="s">
        <v>862</v>
      </c>
      <c r="J313" s="33" t="s">
        <v>206</v>
      </c>
      <c r="K313" s="33" t="str">
        <f t="shared" si="18"/>
        <v>23 , 3</v>
      </c>
      <c r="L313" s="34" t="s">
        <v>207</v>
      </c>
      <c r="N313" s="1" t="b">
        <f t="shared" si="19"/>
        <v>0</v>
      </c>
      <c r="O313" s="1" t="b">
        <f t="shared" si="20"/>
        <v>0</v>
      </c>
      <c r="Q313" s="4"/>
      <c r="R313" s="4"/>
    </row>
    <row r="314" spans="5:18">
      <c r="E314" s="130">
        <v>23</v>
      </c>
      <c r="F314" s="130">
        <v>4</v>
      </c>
      <c r="H314" s="32" t="s">
        <v>208</v>
      </c>
      <c r="I314" s="33" t="s">
        <v>862</v>
      </c>
      <c r="J314" s="33" t="s">
        <v>206</v>
      </c>
      <c r="K314" s="33" t="str">
        <f t="shared" si="18"/>
        <v>23 , 4</v>
      </c>
      <c r="L314" s="34" t="s">
        <v>207</v>
      </c>
      <c r="N314" s="1" t="b">
        <f t="shared" si="19"/>
        <v>0</v>
      </c>
      <c r="O314" s="1" t="b">
        <f t="shared" si="20"/>
        <v>0</v>
      </c>
      <c r="Q314" s="4"/>
      <c r="R314" s="4"/>
    </row>
    <row r="315" spans="5:18">
      <c r="E315" s="130">
        <v>23</v>
      </c>
      <c r="F315" s="130">
        <v>5</v>
      </c>
      <c r="H315" s="32" t="s">
        <v>208</v>
      </c>
      <c r="I315" s="33" t="s">
        <v>862</v>
      </c>
      <c r="J315" s="33" t="s">
        <v>206</v>
      </c>
      <c r="K315" s="33" t="str">
        <f t="shared" si="18"/>
        <v>23 , 5</v>
      </c>
      <c r="L315" s="34" t="s">
        <v>207</v>
      </c>
      <c r="N315" s="1" t="b">
        <f t="shared" si="19"/>
        <v>0</v>
      </c>
      <c r="O315" s="1" t="b">
        <f t="shared" si="20"/>
        <v>0</v>
      </c>
      <c r="Q315" s="4"/>
      <c r="R315" s="4"/>
    </row>
    <row r="316" spans="5:18">
      <c r="E316" s="130">
        <v>23</v>
      </c>
      <c s="130" r="F316">
        <v>7</v>
      </c>
      <c r="H316" s="32" t="s">
        <v>208</v>
      </c>
      <c r="I316" s="33" t="s">
        <v>862</v>
      </c>
      <c r="J316" s="33" t="s">
        <v>206</v>
      </c>
      <c r="K316" s="33" t="str">
        <f t="shared" si="18"/>
        <v>23 , 6</v>
      </c>
      <c r="L316" s="34" t="s">
        <v>207</v>
      </c>
      <c r="N316" s="1" t="b">
        <f t="shared" si="19"/>
        <v>0</v>
      </c>
      <c r="O316" s="1" t="b">
        <f t="shared" si="20"/>
        <v>0</v>
      </c>
      <c r="Q316" s="4"/>
      <c r="R316" s="4"/>
    </row>
    <row r="317" spans="5:18">
      <c r="E317" s="130">
        <v>23</v>
      </c>
      <c r="F317" s="130">
        <v>8</v>
      </c>
      <c r="H317" s="32" t="s">
        <v>208</v>
      </c>
      <c r="I317" s="33" t="s">
        <v>862</v>
      </c>
      <c r="J317" s="33" t="s">
        <v>206</v>
      </c>
      <c r="K317" s="33" t="str">
        <f t="shared" si="18"/>
        <v>23 , 8</v>
      </c>
      <c r="L317" s="34" t="s">
        <v>207</v>
      </c>
      <c r="N317" s="1" t="b">
        <f t="shared" si="19"/>
        <v>0</v>
      </c>
      <c r="O317" s="1" t="b">
        <f t="shared" si="20"/>
        <v>0</v>
      </c>
      <c r="Q317" s="4"/>
      <c r="R317" s="4"/>
    </row>
    <row r="318" spans="5:18">
      <c r="E318" s="130">
        <v>23</v>
      </c>
      <c r="F318" s="130">
        <v>9</v>
      </c>
      <c r="H318" s="32" t="s">
        <v>208</v>
      </c>
      <c r="I318" s="33" t="s">
        <v>862</v>
      </c>
      <c r="J318" s="33" t="s">
        <v>206</v>
      </c>
      <c r="K318" s="33" t="str">
        <f t="shared" si="18"/>
        <v>23 , 9</v>
      </c>
      <c r="L318" s="34" t="s">
        <v>207</v>
      </c>
      <c r="N318" s="1" t="b">
        <f t="shared" si="19"/>
        <v>0</v>
      </c>
      <c r="O318" s="1" t="b">
        <f t="shared" si="20"/>
        <v>0</v>
      </c>
      <c r="Q318" s="4"/>
      <c r="R318" s="4"/>
    </row>
    <row r="319" spans="5:18">
      <c r="E319" s="130">
        <v>23</v>
      </c>
      <c r="F319" s="130">
        <v>10</v>
      </c>
      <c r="H319" s="32" t="s">
        <v>208</v>
      </c>
      <c r="I319" s="33" t="s">
        <v>862</v>
      </c>
      <c r="J319" s="33" t="s">
        <v>206</v>
      </c>
      <c r="K319" s="33" t="str">
        <f t="shared" si="18"/>
        <v>23 , 10</v>
      </c>
      <c r="L319" s="34" t="s">
        <v>207</v>
      </c>
      <c r="N319" s="1" t="b">
        <f t="shared" si="19"/>
        <v>0</v>
      </c>
      <c r="O319" s="1" t="b">
        <f t="shared" si="20"/>
        <v>0</v>
      </c>
      <c r="Q319" s="4"/>
      <c r="R319" s="4"/>
    </row>
    <row r="320" spans="5:18">
      <c r="E320" s="130">
        <v>23</v>
      </c>
      <c r="F320" s="130">
        <v>11</v>
      </c>
      <c r="H320" s="32" t="s">
        <v>208</v>
      </c>
      <c r="I320" s="33" t="s">
        <v>862</v>
      </c>
      <c r="J320" s="33" t="s">
        <v>206</v>
      </c>
      <c r="K320" s="33" t="str">
        <f t="shared" si="18"/>
        <v>23 , 11</v>
      </c>
      <c r="L320" s="34" t="s">
        <v>207</v>
      </c>
      <c r="N320" s="1" t="b">
        <f t="shared" si="19"/>
        <v>0</v>
      </c>
      <c r="O320" s="1" t="b">
        <f t="shared" si="20"/>
        <v>0</v>
      </c>
      <c r="Q320" s="4"/>
      <c r="R320" s="4"/>
    </row>
    <row r="321" spans="5:18">
      <c r="E321" s="130">
        <v>23</v>
      </c>
      <c r="F321" s="130">
        <v>12</v>
      </c>
      <c r="H321" s="32" t="s">
        <v>208</v>
      </c>
      <c r="I321" s="33" t="s">
        <v>862</v>
      </c>
      <c r="J321" s="33" t="s">
        <v>206</v>
      </c>
      <c r="K321" s="33" t="str">
        <f t="shared" si="18"/>
        <v>23 , 12</v>
      </c>
      <c r="L321" s="34" t="s">
        <v>207</v>
      </c>
      <c r="N321" s="1" t="b">
        <f t="shared" si="19"/>
        <v>0</v>
      </c>
      <c r="O321" s="1" t="b">
        <f t="shared" si="20"/>
        <v>0</v>
      </c>
      <c r="Q321" s="4"/>
      <c r="R321" s="4"/>
    </row>
    <row r="322" spans="5:18">
      <c r="E322" s="130">
        <v>23</v>
      </c>
      <c r="F322" s="130">
        <v>13</v>
      </c>
      <c r="H322" s="32" t="s">
        <v>208</v>
      </c>
      <c r="I322" s="33" t="s">
        <v>862</v>
      </c>
      <c r="J322" s="33" t="s">
        <v>206</v>
      </c>
      <c r="K322" s="33" t="str">
        <f t="shared" si="18"/>
        <v>23 , 13</v>
      </c>
      <c r="L322" s="34" t="s">
        <v>207</v>
      </c>
      <c r="N322" s="1" t="b">
        <f t="shared" si="19"/>
        <v>0</v>
      </c>
      <c r="O322" s="1" t="b">
        <f t="shared" si="20"/>
        <v>0</v>
      </c>
      <c r="Q322" s="4"/>
      <c r="R322" s="4"/>
    </row>
    <row r="323" spans="5:18">
      <c r="E323" s="130">
        <v>23</v>
      </c>
      <c r="F323" s="130">
        <v>14</v>
      </c>
      <c r="H323" s="32" t="s">
        <v>208</v>
      </c>
      <c r="I323" s="33" t="s">
        <v>862</v>
      </c>
      <c r="J323" s="33" t="s">
        <v>206</v>
      </c>
      <c r="K323" s="33" t="str">
        <f t="shared" si="18"/>
        <v>23 , 14</v>
      </c>
      <c r="L323" s="34" t="s">
        <v>207</v>
      </c>
      <c r="N323" s="1" t="b">
        <f t="shared" si="19"/>
        <v>0</v>
      </c>
      <c r="O323" s="1" t="b">
        <f t="shared" si="20"/>
        <v>0</v>
      </c>
      <c r="Q323" s="4"/>
      <c r="R323" s="4"/>
    </row>
    <row r="324" spans="5:18">
      <c r="E324" s="130">
        <v>23</v>
      </c>
      <c r="F324" s="130">
        <v>15</v>
      </c>
      <c r="H324" s="32" t="s">
        <v>208</v>
      </c>
      <c r="I324" s="33" t="s">
        <v>862</v>
      </c>
      <c r="J324" s="33" t="s">
        <v>206</v>
      </c>
      <c r="K324" s="33" t="str">
        <f t="shared" si="18"/>
        <v>23 , 15</v>
      </c>
      <c r="L324" s="34" t="s">
        <v>207</v>
      </c>
      <c r="N324" s="1" t="b">
        <f t="shared" si="19"/>
        <v>0</v>
      </c>
      <c r="O324" s="1" t="b">
        <f t="shared" si="20"/>
        <v>0</v>
      </c>
      <c r="Q324" s="4"/>
      <c r="R324" s="4"/>
    </row>
    <row r="325" spans="5:18">
      <c r="E325" s="130">
        <v>24</v>
      </c>
      <c r="F325" s="130">
        <v>1</v>
      </c>
      <c r="H325" s="32" t="s">
        <v>208</v>
      </c>
      <c r="I325" s="33" t="s">
        <v>862</v>
      </c>
      <c r="J325" s="33" t="s">
        <v>206</v>
      </c>
      <c r="K325" s="33" t="str">
        <f t="shared" si="18"/>
        <v>24 , 1</v>
      </c>
      <c r="L325" s="34" t="s">
        <v>207</v>
      </c>
      <c r="N325" s="1" t="b">
        <f t="shared" si="19"/>
        <v>0</v>
      </c>
      <c r="O325" s="1" t="b">
        <f t="shared" si="20"/>
        <v>0</v>
      </c>
      <c r="Q325" s="4"/>
      <c r="R325" s="4"/>
    </row>
    <row r="326" spans="5:18">
      <c r="E326" s="130">
        <v>24</v>
      </c>
      <c r="F326" s="130">
        <v>2</v>
      </c>
      <c r="H326" s="32" t="s">
        <v>208</v>
      </c>
      <c r="I326" s="33" t="s">
        <v>862</v>
      </c>
      <c r="J326" s="33" t="s">
        <v>206</v>
      </c>
      <c r="K326" s="33" t="str">
        <f t="shared" si="18"/>
        <v>24 , 2</v>
      </c>
      <c r="L326" s="34" t="s">
        <v>207</v>
      </c>
      <c r="N326" s="1" t="b">
        <f t="shared" si="19"/>
        <v>0</v>
      </c>
      <c r="O326" s="1" t="b">
        <f t="shared" si="20"/>
        <v>0</v>
      </c>
      <c r="Q326" s="4"/>
      <c r="R326" s="4"/>
    </row>
    <row r="327" spans="5:18">
      <c r="E327" s="130">
        <v>24</v>
      </c>
      <c r="F327" s="130">
        <v>3</v>
      </c>
      <c r="H327" s="32" t="s">
        <v>208</v>
      </c>
      <c r="I327" s="33" t="s">
        <v>862</v>
      </c>
      <c r="J327" s="33" t="s">
        <v>206</v>
      </c>
      <c r="K327" s="33" t="str">
        <f t="shared" si="18"/>
        <v>24 , 3</v>
      </c>
      <c r="L327" s="34" t="s">
        <v>207</v>
      </c>
      <c r="N327" s="1" t="b">
        <f t="shared" si="19"/>
        <v>0</v>
      </c>
      <c r="O327" s="1" t="b">
        <f t="shared" si="20"/>
        <v>0</v>
      </c>
      <c r="Q327" s="4"/>
      <c r="R327" s="4"/>
    </row>
    <row r="328" spans="5:18">
      <c r="E328" s="130">
        <v>24</v>
      </c>
      <c r="F328" s="130">
        <v>4</v>
      </c>
      <c r="H328" s="32" t="s">
        <v>208</v>
      </c>
      <c r="I328" s="33" t="s">
        <v>862</v>
      </c>
      <c r="J328" s="33" t="s">
        <v>206</v>
      </c>
      <c r="K328" s="33" t="str">
        <f t="shared" si="18"/>
        <v>24 , 4</v>
      </c>
      <c r="L328" s="34" t="s">
        <v>207</v>
      </c>
      <c r="N328" s="1" t="b">
        <f t="shared" si="19"/>
        <v>0</v>
      </c>
      <c r="O328" s="1" t="b">
        <f t="shared" si="20"/>
        <v>0</v>
      </c>
      <c r="Q328" s="4"/>
      <c r="R328" s="4"/>
    </row>
    <row r="329" spans="5:18">
      <c r="E329" s="130">
        <v>24</v>
      </c>
      <c r="F329" s="130">
        <v>5</v>
      </c>
      <c r="H329" s="32" t="s">
        <v>208</v>
      </c>
      <c r="I329" s="33" t="s">
        <v>862</v>
      </c>
      <c r="J329" s="33" t="s">
        <v>206</v>
      </c>
      <c r="K329" s="33" t="str">
        <f t="shared" ref="K329:K387" si="21">E329&amp;" , "&amp;F329</f>
        <v>24 , 5</v>
      </c>
      <c r="L329" s="34" t="s">
        <v>207</v>
      </c>
      <c r="N329" s="1" t="b">
        <f t="shared" ref="N329:N387" si="22">IF(E329="","",EXACT(E329,Q329))</f>
        <v>0</v>
      </c>
      <c r="O329" s="1" t="b">
        <f t="shared" ref="O329:O387" si="23">IF(F329="","",EXACT(F329,R329))</f>
        <v>0</v>
      </c>
      <c r="Q329" s="4"/>
      <c r="R329" s="4"/>
    </row>
    <row r="330" spans="5:18">
      <c r="E330" s="130">
        <v>24</v>
      </c>
      <c s="130" r="F330">
        <v>7</v>
      </c>
      <c r="H330" s="32" t="s">
        <v>208</v>
      </c>
      <c r="I330" s="33" t="s">
        <v>862</v>
      </c>
      <c r="J330" s="33" t="s">
        <v>206</v>
      </c>
      <c r="K330" s="33" t="str">
        <f t="shared" si="21"/>
        <v>24 , 6</v>
      </c>
      <c r="L330" s="34" t="s">
        <v>207</v>
      </c>
      <c r="N330" s="1" t="b">
        <f t="shared" si="22"/>
        <v>0</v>
      </c>
      <c r="O330" s="1" t="b">
        <f t="shared" si="23"/>
        <v>0</v>
      </c>
      <c r="Q330" s="4"/>
      <c r="R330" s="4"/>
    </row>
    <row r="331" spans="5:18">
      <c r="E331" s="130">
        <v>24</v>
      </c>
      <c r="F331" s="130">
        <v>8</v>
      </c>
      <c r="H331" s="32" t="s">
        <v>208</v>
      </c>
      <c r="I331" s="33" t="s">
        <v>862</v>
      </c>
      <c r="J331" s="33" t="s">
        <v>206</v>
      </c>
      <c r="K331" s="33" t="str">
        <f t="shared" si="21"/>
        <v>24 , 8</v>
      </c>
      <c r="L331" s="34" t="s">
        <v>207</v>
      </c>
      <c r="N331" s="1" t="b">
        <f t="shared" si="22"/>
        <v>0</v>
      </c>
      <c r="O331" s="1" t="b">
        <f t="shared" si="23"/>
        <v>0</v>
      </c>
      <c r="Q331" s="4"/>
      <c r="R331" s="4"/>
    </row>
    <row r="332" spans="5:18">
      <c r="E332" s="130">
        <v>24</v>
      </c>
      <c r="F332" s="130">
        <v>9</v>
      </c>
      <c r="H332" s="32" t="s">
        <v>208</v>
      </c>
      <c r="I332" s="33" t="s">
        <v>862</v>
      </c>
      <c r="J332" s="33" t="s">
        <v>206</v>
      </c>
      <c r="K332" s="33" t="str">
        <f t="shared" si="21"/>
        <v>24 , 9</v>
      </c>
      <c r="L332" s="34" t="s">
        <v>207</v>
      </c>
      <c r="N332" s="1" t="b">
        <f t="shared" si="22"/>
        <v>0</v>
      </c>
      <c r="O332" s="1" t="b">
        <f t="shared" si="23"/>
        <v>0</v>
      </c>
      <c r="Q332" s="4"/>
      <c r="R332" s="4"/>
    </row>
    <row r="333" spans="5:18">
      <c r="E333" s="130">
        <v>24</v>
      </c>
      <c r="F333" s="130">
        <v>10</v>
      </c>
      <c r="H333" s="32" t="s">
        <v>208</v>
      </c>
      <c r="I333" s="33" t="s">
        <v>862</v>
      </c>
      <c r="J333" s="33" t="s">
        <v>206</v>
      </c>
      <c r="K333" s="33" t="str">
        <f t="shared" si="21"/>
        <v>24 , 10</v>
      </c>
      <c r="L333" s="34" t="s">
        <v>207</v>
      </c>
      <c r="N333" s="1" t="b">
        <f t="shared" si="22"/>
        <v>0</v>
      </c>
      <c r="O333" s="1" t="b">
        <f t="shared" si="23"/>
        <v>0</v>
      </c>
      <c r="Q333" s="4"/>
      <c r="R333" s="4"/>
    </row>
    <row r="334" spans="5:18">
      <c r="E334" s="130">
        <v>24</v>
      </c>
      <c r="F334" s="130">
        <v>11</v>
      </c>
      <c r="H334" s="32" t="s">
        <v>208</v>
      </c>
      <c r="I334" s="33" t="s">
        <v>862</v>
      </c>
      <c r="J334" s="33" t="s">
        <v>206</v>
      </c>
      <c r="K334" s="33" t="str">
        <f t="shared" si="21"/>
        <v>24 , 11</v>
      </c>
      <c r="L334" s="34" t="s">
        <v>207</v>
      </c>
      <c r="N334" s="1" t="b">
        <f t="shared" si="22"/>
        <v>0</v>
      </c>
      <c r="O334" s="1" t="b">
        <f t="shared" si="23"/>
        <v>0</v>
      </c>
      <c r="Q334" s="4"/>
      <c r="R334" s="4"/>
    </row>
    <row r="335" spans="5:18">
      <c r="E335" s="130">
        <v>24</v>
      </c>
      <c r="F335" s="130">
        <v>12</v>
      </c>
      <c r="H335" s="32" t="s">
        <v>208</v>
      </c>
      <c r="I335" s="33" t="s">
        <v>862</v>
      </c>
      <c r="J335" s="33" t="s">
        <v>206</v>
      </c>
      <c r="K335" s="33" t="str">
        <f t="shared" si="21"/>
        <v>24 , 12</v>
      </c>
      <c r="L335" s="34" t="s">
        <v>207</v>
      </c>
      <c r="N335" s="1" t="b">
        <f t="shared" si="22"/>
        <v>0</v>
      </c>
      <c r="O335" s="1" t="b">
        <f t="shared" si="23"/>
        <v>0</v>
      </c>
      <c r="Q335" s="4"/>
      <c r="R335" s="4"/>
    </row>
    <row r="336" spans="5:18">
      <c r="E336" s="130">
        <v>24</v>
      </c>
      <c r="F336" s="130">
        <v>13</v>
      </c>
      <c r="H336" s="32" t="s">
        <v>208</v>
      </c>
      <c r="I336" s="33" t="s">
        <v>862</v>
      </c>
      <c r="J336" s="33" t="s">
        <v>206</v>
      </c>
      <c r="K336" s="33" t="str">
        <f t="shared" si="21"/>
        <v>24 , 13</v>
      </c>
      <c r="L336" s="34" t="s">
        <v>207</v>
      </c>
      <c r="N336" s="1" t="b">
        <f t="shared" si="22"/>
        <v>0</v>
      </c>
      <c r="O336" s="1" t="b">
        <f t="shared" si="23"/>
        <v>0</v>
      </c>
      <c r="Q336" s="4"/>
      <c r="R336" s="4"/>
    </row>
    <row r="337" spans="5:18">
      <c r="E337" s="130">
        <v>24</v>
      </c>
      <c r="F337" s="130">
        <v>14</v>
      </c>
      <c r="H337" s="32" t="s">
        <v>208</v>
      </c>
      <c r="I337" s="33" t="s">
        <v>862</v>
      </c>
      <c r="J337" s="33" t="s">
        <v>206</v>
      </c>
      <c r="K337" s="33" t="str">
        <f t="shared" si="21"/>
        <v>24 , 14</v>
      </c>
      <c r="L337" s="34" t="s">
        <v>207</v>
      </c>
      <c r="N337" s="1" t="b">
        <f t="shared" si="22"/>
        <v>0</v>
      </c>
      <c r="O337" s="1" t="b">
        <f t="shared" si="23"/>
        <v>0</v>
      </c>
      <c r="Q337" s="4"/>
      <c r="R337" s="4"/>
    </row>
    <row r="338" spans="5:18">
      <c r="E338" s="130">
        <v>24</v>
      </c>
      <c r="F338" s="130">
        <v>15</v>
      </c>
      <c r="H338" s="32" t="s">
        <v>208</v>
      </c>
      <c r="I338" s="33" t="s">
        <v>862</v>
      </c>
      <c r="J338" s="33" t="s">
        <v>206</v>
      </c>
      <c r="K338" s="33" t="str">
        <f t="shared" si="21"/>
        <v>24 , 15</v>
      </c>
      <c r="L338" s="34" t="s">
        <v>207</v>
      </c>
      <c r="N338" s="1" t="b">
        <f t="shared" si="22"/>
        <v>0</v>
      </c>
      <c r="O338" s="1" t="b">
        <f t="shared" si="23"/>
        <v>0</v>
      </c>
      <c r="Q338" s="4"/>
      <c r="R338" s="4"/>
    </row>
    <row r="339" spans="5:18">
      <c r="E339" s="130">
        <v>25</v>
      </c>
      <c r="F339" s="130">
        <v>1</v>
      </c>
      <c r="H339" s="32" t="s">
        <v>208</v>
      </c>
      <c r="I339" s="33" t="s">
        <v>862</v>
      </c>
      <c r="J339" s="33" t="s">
        <v>206</v>
      </c>
      <c r="K339" s="33" t="str">
        <f t="shared" si="21"/>
        <v>25 , 1</v>
      </c>
      <c r="L339" s="34" t="s">
        <v>207</v>
      </c>
      <c r="N339" s="1" t="b">
        <f t="shared" si="22"/>
        <v>0</v>
      </c>
      <c r="O339" s="1" t="b">
        <f t="shared" si="23"/>
        <v>0</v>
      </c>
      <c r="Q339" s="4"/>
      <c r="R339" s="4"/>
    </row>
    <row r="340" spans="5:18">
      <c r="E340" s="130">
        <v>25</v>
      </c>
      <c r="F340" s="130">
        <v>2</v>
      </c>
      <c r="H340" s="32" t="s">
        <v>208</v>
      </c>
      <c r="I340" s="33" t="s">
        <v>862</v>
      </c>
      <c r="J340" s="33" t="s">
        <v>206</v>
      </c>
      <c r="K340" s="33" t="str">
        <f t="shared" si="21"/>
        <v>25 , 2</v>
      </c>
      <c r="L340" s="34" t="s">
        <v>207</v>
      </c>
      <c r="N340" s="1" t="b">
        <f t="shared" si="22"/>
        <v>0</v>
      </c>
      <c r="O340" s="1" t="b">
        <f t="shared" si="23"/>
        <v>0</v>
      </c>
      <c r="Q340" s="4"/>
      <c r="R340" s="4"/>
    </row>
    <row r="341" spans="5:18">
      <c r="E341" s="130">
        <v>25</v>
      </c>
      <c r="F341" s="130">
        <v>3</v>
      </c>
      <c r="H341" s="32" t="s">
        <v>208</v>
      </c>
      <c r="I341" s="33" t="s">
        <v>862</v>
      </c>
      <c r="J341" s="33" t="s">
        <v>206</v>
      </c>
      <c r="K341" s="33" t="str">
        <f t="shared" si="21"/>
        <v>25 , 3</v>
      </c>
      <c r="L341" s="34" t="s">
        <v>207</v>
      </c>
      <c r="N341" s="1" t="b">
        <f t="shared" si="22"/>
        <v>0</v>
      </c>
      <c r="O341" s="1" t="b">
        <f t="shared" si="23"/>
        <v>0</v>
      </c>
      <c r="Q341" s="4"/>
      <c r="R341" s="4"/>
    </row>
    <row r="342" spans="5:18">
      <c r="E342" s="130">
        <v>25</v>
      </c>
      <c r="F342" s="130">
        <v>4</v>
      </c>
      <c r="H342" s="32" t="s">
        <v>208</v>
      </c>
      <c r="I342" s="33" t="s">
        <v>862</v>
      </c>
      <c r="J342" s="33" t="s">
        <v>206</v>
      </c>
      <c r="K342" s="33" t="str">
        <f t="shared" si="21"/>
        <v>25 , 4</v>
      </c>
      <c r="L342" s="34" t="s">
        <v>207</v>
      </c>
      <c r="N342" s="1" t="b">
        <f t="shared" si="22"/>
        <v>0</v>
      </c>
      <c r="O342" s="1" t="b">
        <f t="shared" si="23"/>
        <v>0</v>
      </c>
      <c r="Q342" s="4"/>
      <c r="R342" s="4"/>
    </row>
    <row r="343" spans="5:18">
      <c r="E343" s="130">
        <v>25</v>
      </c>
      <c r="F343" s="130">
        <v>5</v>
      </c>
      <c r="H343" s="32" t="s">
        <v>208</v>
      </c>
      <c r="I343" s="33" t="s">
        <v>862</v>
      </c>
      <c r="J343" s="33" t="s">
        <v>206</v>
      </c>
      <c r="K343" s="33" t="str">
        <f t="shared" si="21"/>
        <v>25 , 5</v>
      </c>
      <c r="L343" s="34" t="s">
        <v>207</v>
      </c>
      <c r="N343" s="1" t="b">
        <f t="shared" si="22"/>
        <v>0</v>
      </c>
      <c r="O343" s="1" t="b">
        <f t="shared" si="23"/>
        <v>0</v>
      </c>
      <c r="Q343" s="4"/>
      <c r="R343" s="4"/>
    </row>
    <row r="344" spans="5:18">
      <c r="E344" s="130">
        <v>25</v>
      </c>
      <c s="130" r="F344">
        <v>7</v>
      </c>
      <c r="H344" s="32" t="s">
        <v>208</v>
      </c>
      <c r="I344" s="33" t="s">
        <v>862</v>
      </c>
      <c r="J344" s="33" t="s">
        <v>206</v>
      </c>
      <c r="K344" s="33" t="str">
        <f t="shared" si="21"/>
        <v>25 , 6</v>
      </c>
      <c r="L344" s="34" t="s">
        <v>207</v>
      </c>
      <c r="N344" s="1" t="b">
        <f t="shared" si="22"/>
        <v>0</v>
      </c>
      <c r="O344" s="1" t="b">
        <f t="shared" si="23"/>
        <v>0</v>
      </c>
      <c r="Q344" s="4"/>
      <c r="R344" s="4"/>
    </row>
    <row r="345" spans="5:18">
      <c r="E345" s="130">
        <v>25</v>
      </c>
      <c r="F345" s="130">
        <v>8</v>
      </c>
      <c r="H345" s="32" t="s">
        <v>208</v>
      </c>
      <c r="I345" s="33" t="s">
        <v>862</v>
      </c>
      <c r="J345" s="33" t="s">
        <v>206</v>
      </c>
      <c r="K345" s="33" t="str">
        <f t="shared" si="21"/>
        <v>25 , 8</v>
      </c>
      <c r="L345" s="34" t="s">
        <v>207</v>
      </c>
      <c r="N345" s="1" t="b">
        <f t="shared" si="22"/>
        <v>0</v>
      </c>
      <c r="O345" s="1" t="b">
        <f t="shared" si="23"/>
        <v>0</v>
      </c>
      <c r="Q345" s="4"/>
      <c r="R345" s="4"/>
    </row>
    <row r="346" spans="5:18">
      <c r="E346" s="130">
        <v>25</v>
      </c>
      <c r="F346" s="130">
        <v>9</v>
      </c>
      <c r="H346" s="32" t="s">
        <v>208</v>
      </c>
      <c r="I346" s="33" t="s">
        <v>862</v>
      </c>
      <c r="J346" s="33" t="s">
        <v>206</v>
      </c>
      <c r="K346" s="33" t="str">
        <f t="shared" si="21"/>
        <v>25 , 9</v>
      </c>
      <c r="L346" s="34" t="s">
        <v>207</v>
      </c>
      <c r="N346" s="1" t="b">
        <f t="shared" si="22"/>
        <v>0</v>
      </c>
      <c r="O346" s="1" t="b">
        <f t="shared" si="23"/>
        <v>0</v>
      </c>
      <c r="Q346" s="4"/>
      <c r="R346" s="4"/>
    </row>
    <row r="347" spans="5:18">
      <c r="E347" s="130">
        <v>25</v>
      </c>
      <c r="F347" s="130">
        <v>10</v>
      </c>
      <c r="H347" s="32" t="s">
        <v>208</v>
      </c>
      <c r="I347" s="33" t="s">
        <v>862</v>
      </c>
      <c r="J347" s="33" t="s">
        <v>206</v>
      </c>
      <c r="K347" s="33" t="str">
        <f t="shared" si="21"/>
        <v>25 , 10</v>
      </c>
      <c r="L347" s="34" t="s">
        <v>207</v>
      </c>
      <c r="N347" s="1" t="b">
        <f t="shared" si="22"/>
        <v>0</v>
      </c>
      <c r="O347" s="1" t="b">
        <f t="shared" si="23"/>
        <v>0</v>
      </c>
      <c r="Q347" s="4"/>
      <c r="R347" s="4"/>
    </row>
    <row r="348" spans="5:18">
      <c r="E348" s="130">
        <v>25</v>
      </c>
      <c r="F348" s="130">
        <v>11</v>
      </c>
      <c r="H348" s="32" t="s">
        <v>208</v>
      </c>
      <c r="I348" s="33" t="s">
        <v>862</v>
      </c>
      <c r="J348" s="33" t="s">
        <v>206</v>
      </c>
      <c r="K348" s="33" t="str">
        <f t="shared" si="21"/>
        <v>25 , 11</v>
      </c>
      <c r="L348" s="34" t="s">
        <v>207</v>
      </c>
      <c r="N348" s="1" t="b">
        <f t="shared" si="22"/>
        <v>0</v>
      </c>
      <c r="O348" s="1" t="b">
        <f t="shared" si="23"/>
        <v>0</v>
      </c>
      <c r="Q348" s="4"/>
      <c r="R348" s="4"/>
    </row>
    <row r="349" spans="5:18">
      <c r="E349" s="130">
        <v>25</v>
      </c>
      <c r="F349" s="130">
        <v>12</v>
      </c>
      <c r="H349" s="32" t="s">
        <v>208</v>
      </c>
      <c r="I349" s="33" t="s">
        <v>862</v>
      </c>
      <c r="J349" s="33" t="s">
        <v>206</v>
      </c>
      <c r="K349" s="33" t="str">
        <f t="shared" si="21"/>
        <v>25 , 12</v>
      </c>
      <c r="L349" s="34" t="s">
        <v>207</v>
      </c>
      <c r="N349" s="1" t="b">
        <f t="shared" si="22"/>
        <v>0</v>
      </c>
      <c r="O349" s="1" t="b">
        <f t="shared" si="23"/>
        <v>0</v>
      </c>
      <c r="Q349" s="4"/>
      <c r="R349" s="4"/>
    </row>
    <row r="350" spans="5:18">
      <c r="E350" s="130">
        <v>25</v>
      </c>
      <c r="F350" s="130">
        <v>13</v>
      </c>
      <c r="H350" s="32" t="s">
        <v>208</v>
      </c>
      <c r="I350" s="33" t="s">
        <v>862</v>
      </c>
      <c r="J350" s="33" t="s">
        <v>206</v>
      </c>
      <c r="K350" s="33" t="str">
        <f t="shared" si="21"/>
        <v>25 , 13</v>
      </c>
      <c r="L350" s="34" t="s">
        <v>207</v>
      </c>
      <c r="N350" s="1" t="b">
        <f t="shared" si="22"/>
        <v>0</v>
      </c>
      <c r="O350" s="1" t="b">
        <f t="shared" si="23"/>
        <v>0</v>
      </c>
      <c r="Q350" s="4"/>
      <c r="R350" s="4"/>
    </row>
    <row r="351" spans="5:18">
      <c r="E351" s="130">
        <v>25</v>
      </c>
      <c r="F351" s="130">
        <v>14</v>
      </c>
      <c r="H351" s="32" t="s">
        <v>208</v>
      </c>
      <c r="I351" s="33" t="s">
        <v>862</v>
      </c>
      <c r="J351" s="33" t="s">
        <v>206</v>
      </c>
      <c r="K351" s="33" t="str">
        <f t="shared" si="21"/>
        <v>25 , 14</v>
      </c>
      <c r="L351" s="34" t="s">
        <v>207</v>
      </c>
      <c r="N351" s="1" t="b">
        <f t="shared" si="22"/>
        <v>0</v>
      </c>
      <c r="O351" s="1" t="b">
        <f t="shared" si="23"/>
        <v>0</v>
      </c>
      <c r="Q351" s="4"/>
      <c r="R351" s="4"/>
    </row>
    <row r="352" spans="5:18">
      <c r="E352" s="130">
        <v>25</v>
      </c>
      <c r="F352" s="130">
        <v>15</v>
      </c>
      <c r="H352" s="32" t="s">
        <v>208</v>
      </c>
      <c r="I352" s="33" t="s">
        <v>862</v>
      </c>
      <c r="J352" s="33" t="s">
        <v>206</v>
      </c>
      <c r="K352" s="33" t="str">
        <f t="shared" si="21"/>
        <v>25 , 15</v>
      </c>
      <c r="L352" s="34" t="s">
        <v>207</v>
      </c>
      <c r="N352" s="1" t="b">
        <f t="shared" si="22"/>
        <v>0</v>
      </c>
      <c r="O352" s="1" t="b">
        <f t="shared" si="23"/>
        <v>0</v>
      </c>
      <c r="Q352" s="4"/>
      <c r="R352" s="4"/>
    </row>
    <row r="353" spans="5:18">
      <c r="E353" s="130">
        <v>26</v>
      </c>
      <c r="F353" s="130">
        <v>1</v>
      </c>
      <c r="H353" s="32" t="s">
        <v>208</v>
      </c>
      <c r="I353" s="33" t="s">
        <v>862</v>
      </c>
      <c r="J353" s="33" t="s">
        <v>206</v>
      </c>
      <c r="K353" s="33" t="str">
        <f t="shared" si="21"/>
        <v>26 , 1</v>
      </c>
      <c r="L353" s="34" t="s">
        <v>207</v>
      </c>
      <c r="N353" s="1" t="b">
        <f t="shared" si="22"/>
        <v>0</v>
      </c>
      <c r="O353" s="1" t="b">
        <f t="shared" si="23"/>
        <v>0</v>
      </c>
      <c r="Q353" s="4"/>
      <c r="R353" s="4"/>
    </row>
    <row r="354" spans="5:18">
      <c r="E354" s="130">
        <v>26</v>
      </c>
      <c r="F354" s="130">
        <v>2</v>
      </c>
      <c r="H354" s="32" t="s">
        <v>208</v>
      </c>
      <c r="I354" s="33" t="s">
        <v>862</v>
      </c>
      <c r="J354" s="33" t="s">
        <v>206</v>
      </c>
      <c r="K354" s="33" t="str">
        <f t="shared" si="21"/>
        <v>26 , 2</v>
      </c>
      <c r="L354" s="34" t="s">
        <v>207</v>
      </c>
      <c r="N354" s="1" t="b">
        <f t="shared" si="22"/>
        <v>0</v>
      </c>
      <c r="O354" s="1" t="b">
        <f t="shared" si="23"/>
        <v>0</v>
      </c>
      <c r="Q354" s="4"/>
      <c r="R354" s="4"/>
    </row>
    <row r="355" spans="5:18">
      <c r="E355" s="130">
        <v>26</v>
      </c>
      <c r="F355" s="130">
        <v>3</v>
      </c>
      <c r="H355" s="32" t="s">
        <v>208</v>
      </c>
      <c r="I355" s="33" t="s">
        <v>862</v>
      </c>
      <c r="J355" s="33" t="s">
        <v>206</v>
      </c>
      <c r="K355" s="33" t="str">
        <f t="shared" si="21"/>
        <v>26 , 3</v>
      </c>
      <c r="L355" s="34" t="s">
        <v>207</v>
      </c>
      <c r="N355" s="1" t="b">
        <f t="shared" si="22"/>
        <v>0</v>
      </c>
      <c r="O355" s="1" t="b">
        <f t="shared" si="23"/>
        <v>0</v>
      </c>
      <c r="Q355" s="4"/>
      <c r="R355" s="4"/>
    </row>
    <row r="356" spans="5:18">
      <c r="E356" s="130">
        <v>26</v>
      </c>
      <c r="F356" s="130">
        <v>4</v>
      </c>
      <c r="H356" s="32" t="s">
        <v>208</v>
      </c>
      <c r="I356" s="33" t="s">
        <v>862</v>
      </c>
      <c r="J356" s="33" t="s">
        <v>206</v>
      </c>
      <c r="K356" s="33" t="str">
        <f t="shared" si="21"/>
        <v>26 , 4</v>
      </c>
      <c r="L356" s="34" t="s">
        <v>207</v>
      </c>
      <c r="N356" s="1" t="b">
        <f t="shared" si="22"/>
        <v>0</v>
      </c>
      <c r="O356" s="1" t="b">
        <f t="shared" si="23"/>
        <v>0</v>
      </c>
      <c r="Q356" s="4"/>
      <c r="R356" s="4"/>
    </row>
    <row r="357" spans="5:18">
      <c r="E357" s="130">
        <v>26</v>
      </c>
      <c r="F357" s="130">
        <v>5</v>
      </c>
      <c r="H357" s="32" t="s">
        <v>208</v>
      </c>
      <c r="I357" s="33" t="s">
        <v>862</v>
      </c>
      <c r="J357" s="33" t="s">
        <v>206</v>
      </c>
      <c r="K357" s="33" t="str">
        <f t="shared" si="21"/>
        <v>26 , 5</v>
      </c>
      <c r="L357" s="34" t="s">
        <v>207</v>
      </c>
      <c r="N357" s="1" t="b">
        <f t="shared" si="22"/>
        <v>0</v>
      </c>
      <c r="O357" s="1" t="b">
        <f t="shared" si="23"/>
        <v>0</v>
      </c>
      <c r="Q357" s="4"/>
      <c r="R357" s="4"/>
    </row>
    <row r="358" spans="5:18">
      <c r="E358" s="130">
        <v>26</v>
      </c>
      <c s="130" r="F358">
        <v>7</v>
      </c>
      <c r="H358" s="32" t="s">
        <v>208</v>
      </c>
      <c r="I358" s="33" t="s">
        <v>862</v>
      </c>
      <c r="J358" s="33" t="s">
        <v>206</v>
      </c>
      <c r="K358" s="33" t="str">
        <f t="shared" si="21"/>
        <v>26 , 6</v>
      </c>
      <c r="L358" s="34" t="s">
        <v>207</v>
      </c>
      <c r="N358" s="1" t="b">
        <f t="shared" si="22"/>
        <v>0</v>
      </c>
      <c r="O358" s="1" t="b">
        <f t="shared" si="23"/>
        <v>0</v>
      </c>
      <c r="Q358" s="4"/>
      <c r="R358" s="4"/>
    </row>
    <row r="359" spans="5:18">
      <c r="E359" s="130">
        <v>26</v>
      </c>
      <c r="F359" s="130">
        <v>8</v>
      </c>
      <c r="H359" s="32" t="s">
        <v>208</v>
      </c>
      <c r="I359" s="33" t="s">
        <v>862</v>
      </c>
      <c r="J359" s="33" t="s">
        <v>206</v>
      </c>
      <c r="K359" s="33" t="str">
        <f t="shared" si="21"/>
        <v>26 , 8</v>
      </c>
      <c r="L359" s="34" t="s">
        <v>207</v>
      </c>
      <c r="N359" s="1" t="b">
        <f t="shared" si="22"/>
        <v>0</v>
      </c>
      <c r="O359" s="1" t="b">
        <f t="shared" si="23"/>
        <v>0</v>
      </c>
      <c r="Q359" s="4"/>
      <c r="R359" s="4"/>
    </row>
    <row r="360" spans="5:18">
      <c r="E360" s="130">
        <v>26</v>
      </c>
      <c r="F360" s="130">
        <v>9</v>
      </c>
      <c r="H360" s="32" t="s">
        <v>208</v>
      </c>
      <c r="I360" s="33" t="s">
        <v>862</v>
      </c>
      <c r="J360" s="33" t="s">
        <v>206</v>
      </c>
      <c r="K360" s="33" t="str">
        <f t="shared" si="21"/>
        <v>26 , 9</v>
      </c>
      <c r="L360" s="34" t="s">
        <v>207</v>
      </c>
      <c r="N360" s="1" t="b">
        <f t="shared" si="22"/>
        <v>0</v>
      </c>
      <c r="O360" s="1" t="b">
        <f t="shared" si="23"/>
        <v>0</v>
      </c>
      <c r="Q360" s="4"/>
      <c r="R360" s="4"/>
    </row>
    <row r="361" spans="5:18">
      <c r="E361" s="130">
        <v>26</v>
      </c>
      <c r="F361" s="130">
        <v>10</v>
      </c>
      <c r="H361" s="32" t="s">
        <v>208</v>
      </c>
      <c r="I361" s="33" t="s">
        <v>862</v>
      </c>
      <c r="J361" s="33" t="s">
        <v>206</v>
      </c>
      <c r="K361" s="33" t="str">
        <f t="shared" si="21"/>
        <v>26 , 10</v>
      </c>
      <c r="L361" s="34" t="s">
        <v>207</v>
      </c>
      <c r="N361" s="1" t="b">
        <f t="shared" si="22"/>
        <v>0</v>
      </c>
      <c r="O361" s="1" t="b">
        <f t="shared" si="23"/>
        <v>0</v>
      </c>
      <c r="Q361" s="4"/>
      <c r="R361" s="4"/>
    </row>
    <row r="362" spans="5:18">
      <c r="E362" s="130">
        <v>26</v>
      </c>
      <c r="F362" s="130">
        <v>11</v>
      </c>
      <c r="H362" s="32" t="s">
        <v>208</v>
      </c>
      <c r="I362" s="33" t="s">
        <v>862</v>
      </c>
      <c r="J362" s="33" t="s">
        <v>206</v>
      </c>
      <c r="K362" s="33" t="str">
        <f t="shared" si="21"/>
        <v>26 , 11</v>
      </c>
      <c r="L362" s="34" t="s">
        <v>207</v>
      </c>
      <c r="N362" s="1" t="b">
        <f t="shared" si="22"/>
        <v>0</v>
      </c>
      <c r="O362" s="1" t="b">
        <f t="shared" si="23"/>
        <v>0</v>
      </c>
      <c r="Q362" s="4"/>
      <c r="R362" s="4"/>
    </row>
    <row r="363" spans="5:18">
      <c r="E363" s="130">
        <v>26</v>
      </c>
      <c r="F363" s="130">
        <v>12</v>
      </c>
      <c r="H363" s="32" t="s">
        <v>208</v>
      </c>
      <c r="I363" s="33" t="s">
        <v>862</v>
      </c>
      <c r="J363" s="33" t="s">
        <v>206</v>
      </c>
      <c r="K363" s="33" t="str">
        <f t="shared" si="21"/>
        <v>26 , 12</v>
      </c>
      <c r="L363" s="34" t="s">
        <v>207</v>
      </c>
      <c r="N363" s="1" t="b">
        <f t="shared" si="22"/>
        <v>0</v>
      </c>
      <c r="O363" s="1" t="b">
        <f t="shared" si="23"/>
        <v>0</v>
      </c>
      <c r="Q363" s="4"/>
      <c r="R363" s="4"/>
    </row>
    <row r="364" spans="5:18">
      <c r="E364" s="130">
        <v>26</v>
      </c>
      <c r="F364" s="130">
        <v>13</v>
      </c>
      <c r="H364" s="32" t="s">
        <v>208</v>
      </c>
      <c r="I364" s="33" t="s">
        <v>862</v>
      </c>
      <c r="J364" s="33" t="s">
        <v>206</v>
      </c>
      <c r="K364" s="33" t="str">
        <f t="shared" si="21"/>
        <v>26 , 13</v>
      </c>
      <c r="L364" s="34" t="s">
        <v>207</v>
      </c>
      <c r="N364" s="1" t="b">
        <f t="shared" si="22"/>
        <v>0</v>
      </c>
      <c r="O364" s="1" t="b">
        <f t="shared" si="23"/>
        <v>0</v>
      </c>
      <c r="Q364" s="4"/>
      <c r="R364" s="4"/>
    </row>
    <row r="365" spans="5:18">
      <c r="E365" s="130">
        <v>26</v>
      </c>
      <c r="F365" s="130">
        <v>14</v>
      </c>
      <c r="H365" s="32" t="s">
        <v>208</v>
      </c>
      <c r="I365" s="33" t="s">
        <v>862</v>
      </c>
      <c r="J365" s="33" t="s">
        <v>206</v>
      </c>
      <c r="K365" s="33" t="str">
        <f t="shared" si="21"/>
        <v>26 , 14</v>
      </c>
      <c r="L365" s="34" t="s">
        <v>207</v>
      </c>
      <c r="N365" s="1" t="b">
        <f t="shared" si="22"/>
        <v>0</v>
      </c>
      <c r="O365" s="1" t="b">
        <f t="shared" si="23"/>
        <v>0</v>
      </c>
      <c r="Q365" s="4"/>
      <c r="R365" s="4"/>
    </row>
    <row r="366" spans="5:18">
      <c r="E366" s="130">
        <v>26</v>
      </c>
      <c r="F366" s="130">
        <v>15</v>
      </c>
      <c r="H366" s="32" t="s">
        <v>208</v>
      </c>
      <c r="I366" s="33" t="s">
        <v>862</v>
      </c>
      <c r="J366" s="33" t="s">
        <v>206</v>
      </c>
      <c r="K366" s="33" t="str">
        <f t="shared" si="21"/>
        <v>26 , 15</v>
      </c>
      <c r="L366" s="34" t="s">
        <v>207</v>
      </c>
      <c r="N366" s="1" t="b">
        <f t="shared" si="22"/>
        <v>0</v>
      </c>
      <c r="O366" s="1" t="b">
        <f t="shared" si="23"/>
        <v>0</v>
      </c>
      <c r="Q366" s="4"/>
      <c r="R366" s="4"/>
    </row>
    <row r="367" spans="5:18">
      <c r="E367" s="130">
        <v>27</v>
      </c>
      <c r="F367" s="130">
        <v>1</v>
      </c>
      <c r="H367" s="32" t="s">
        <v>208</v>
      </c>
      <c r="I367" s="33" t="s">
        <v>862</v>
      </c>
      <c r="J367" s="33" t="s">
        <v>206</v>
      </c>
      <c r="K367" s="33" t="str">
        <f t="shared" si="21"/>
        <v>27 , 1</v>
      </c>
      <c r="L367" s="34" t="s">
        <v>207</v>
      </c>
      <c r="N367" s="1" t="b">
        <f t="shared" si="22"/>
        <v>0</v>
      </c>
      <c r="O367" s="1" t="b">
        <f t="shared" si="23"/>
        <v>0</v>
      </c>
      <c r="Q367" s="4"/>
      <c r="R367" s="4"/>
    </row>
    <row r="368" spans="5:18">
      <c r="E368" s="130">
        <v>27</v>
      </c>
      <c r="F368" s="130">
        <v>2</v>
      </c>
      <c r="H368" s="32" t="s">
        <v>208</v>
      </c>
      <c r="I368" s="33" t="s">
        <v>862</v>
      </c>
      <c r="J368" s="33" t="s">
        <v>206</v>
      </c>
      <c r="K368" s="33" t="str">
        <f t="shared" si="21"/>
        <v>27 , 2</v>
      </c>
      <c r="L368" s="34" t="s">
        <v>207</v>
      </c>
      <c r="N368" s="1" t="b">
        <f t="shared" si="22"/>
        <v>0</v>
      </c>
      <c r="O368" s="1" t="b">
        <f t="shared" si="23"/>
        <v>0</v>
      </c>
      <c r="Q368" s="4"/>
      <c r="R368" s="4"/>
    </row>
    <row r="369" spans="5:18">
      <c r="E369" s="130">
        <v>27</v>
      </c>
      <c r="F369" s="130">
        <v>3</v>
      </c>
      <c r="H369" s="32" t="s">
        <v>208</v>
      </c>
      <c r="I369" s="33" t="s">
        <v>862</v>
      </c>
      <c r="J369" s="33" t="s">
        <v>206</v>
      </c>
      <c r="K369" s="33" t="str">
        <f t="shared" si="21"/>
        <v>27 , 3</v>
      </c>
      <c r="L369" s="34" t="s">
        <v>207</v>
      </c>
      <c r="N369" s="1" t="b">
        <f t="shared" si="22"/>
        <v>0</v>
      </c>
      <c r="O369" s="1" t="b">
        <f t="shared" si="23"/>
        <v>0</v>
      </c>
      <c r="Q369" s="4"/>
      <c r="R369" s="4"/>
    </row>
    <row r="370" spans="5:18">
      <c r="E370" s="130">
        <v>27</v>
      </c>
      <c r="F370" s="130">
        <v>4</v>
      </c>
      <c r="H370" s="32" t="s">
        <v>208</v>
      </c>
      <c r="I370" s="33" t="s">
        <v>862</v>
      </c>
      <c r="J370" s="33" t="s">
        <v>206</v>
      </c>
      <c r="K370" s="33" t="str">
        <f t="shared" si="21"/>
        <v>27 , 4</v>
      </c>
      <c r="L370" s="34" t="s">
        <v>207</v>
      </c>
      <c r="N370" s="1" t="b">
        <f t="shared" si="22"/>
        <v>0</v>
      </c>
      <c r="O370" s="1" t="b">
        <f t="shared" si="23"/>
        <v>0</v>
      </c>
      <c r="Q370" s="4"/>
      <c r="R370" s="4"/>
    </row>
    <row r="371" spans="5:18">
      <c r="E371" s="130">
        <v>27</v>
      </c>
      <c r="F371" s="130">
        <v>5</v>
      </c>
      <c r="H371" s="32" t="s">
        <v>208</v>
      </c>
      <c r="I371" s="33" t="s">
        <v>862</v>
      </c>
      <c r="J371" s="33" t="s">
        <v>206</v>
      </c>
      <c r="K371" s="33" t="str">
        <f t="shared" si="21"/>
        <v>27 , 5</v>
      </c>
      <c r="L371" s="34" t="s">
        <v>207</v>
      </c>
      <c r="N371" s="1" t="b">
        <f t="shared" si="22"/>
        <v>0</v>
      </c>
      <c r="O371" s="1" t="b">
        <f t="shared" si="23"/>
        <v>0</v>
      </c>
      <c r="Q371" s="4"/>
      <c r="R371" s="4"/>
    </row>
    <row r="372" spans="5:18">
      <c r="E372" s="130">
        <v>27</v>
      </c>
      <c s="130" r="F372">
        <v>7</v>
      </c>
      <c r="H372" s="32" t="s">
        <v>208</v>
      </c>
      <c r="I372" s="33" t="s">
        <v>862</v>
      </c>
      <c r="J372" s="33" t="s">
        <v>206</v>
      </c>
      <c r="K372" s="33" t="str">
        <f t="shared" si="21"/>
        <v>27 , 6</v>
      </c>
      <c r="L372" s="34" t="s">
        <v>207</v>
      </c>
      <c r="N372" s="1" t="b">
        <f t="shared" si="22"/>
        <v>0</v>
      </c>
      <c r="O372" s="1" t="b">
        <f t="shared" si="23"/>
        <v>0</v>
      </c>
      <c r="Q372" s="4"/>
      <c r="R372" s="4"/>
    </row>
    <row r="373" spans="5:18">
      <c r="E373" s="130">
        <v>27</v>
      </c>
      <c r="F373" s="130">
        <v>8</v>
      </c>
      <c r="H373" s="32" t="s">
        <v>208</v>
      </c>
      <c r="I373" s="33" t="s">
        <v>862</v>
      </c>
      <c r="J373" s="33" t="s">
        <v>206</v>
      </c>
      <c r="K373" s="33" t="str">
        <f t="shared" si="21"/>
        <v>27 , 8</v>
      </c>
      <c r="L373" s="34" t="s">
        <v>207</v>
      </c>
      <c r="N373" s="1" t="b">
        <f t="shared" si="22"/>
        <v>0</v>
      </c>
      <c r="O373" s="1" t="b">
        <f t="shared" si="23"/>
        <v>0</v>
      </c>
      <c r="Q373" s="4"/>
      <c r="R373" s="4"/>
    </row>
    <row r="374" spans="5:18">
      <c r="E374" s="130">
        <v>27</v>
      </c>
      <c r="F374" s="130">
        <v>9</v>
      </c>
      <c r="H374" s="32" t="s">
        <v>208</v>
      </c>
      <c r="I374" s="33" t="s">
        <v>862</v>
      </c>
      <c r="J374" s="33" t="s">
        <v>206</v>
      </c>
      <c r="K374" s="33" t="str">
        <f t="shared" si="21"/>
        <v>27 , 9</v>
      </c>
      <c r="L374" s="34" t="s">
        <v>207</v>
      </c>
      <c r="N374" s="1" t="b">
        <f t="shared" si="22"/>
        <v>0</v>
      </c>
      <c r="O374" s="1" t="b">
        <f t="shared" si="23"/>
        <v>0</v>
      </c>
      <c r="Q374" s="4"/>
      <c r="R374" s="4"/>
    </row>
    <row r="375" spans="5:18">
      <c r="E375" s="130">
        <v>27</v>
      </c>
      <c r="F375" s="130">
        <v>10</v>
      </c>
      <c r="H375" s="32" t="s">
        <v>208</v>
      </c>
      <c r="I375" s="33" t="s">
        <v>862</v>
      </c>
      <c r="J375" s="33" t="s">
        <v>206</v>
      </c>
      <c r="K375" s="33" t="str">
        <f t="shared" si="21"/>
        <v>27 , 10</v>
      </c>
      <c r="L375" s="34" t="s">
        <v>207</v>
      </c>
      <c r="N375" s="1" t="b">
        <f t="shared" si="22"/>
        <v>0</v>
      </c>
      <c r="O375" s="1" t="b">
        <f t="shared" si="23"/>
        <v>0</v>
      </c>
      <c r="Q375" s="4"/>
      <c r="R375" s="4"/>
    </row>
    <row r="376" spans="5:18">
      <c r="E376" s="130">
        <v>27</v>
      </c>
      <c r="F376" s="130">
        <v>11</v>
      </c>
      <c r="H376" s="32" t="s">
        <v>208</v>
      </c>
      <c r="I376" s="33" t="s">
        <v>862</v>
      </c>
      <c r="J376" s="33" t="s">
        <v>206</v>
      </c>
      <c r="K376" s="33" t="str">
        <f t="shared" si="21"/>
        <v>27 , 11</v>
      </c>
      <c r="L376" s="34" t="s">
        <v>207</v>
      </c>
      <c r="N376" s="1" t="b">
        <f t="shared" si="22"/>
        <v>0</v>
      </c>
      <c r="O376" s="1" t="b">
        <f t="shared" si="23"/>
        <v>0</v>
      </c>
      <c r="Q376" s="4"/>
      <c r="R376" s="4"/>
    </row>
    <row r="377" spans="5:18">
      <c r="E377" s="130">
        <v>27</v>
      </c>
      <c r="F377" s="130">
        <v>12</v>
      </c>
      <c r="H377" s="32" t="s">
        <v>208</v>
      </c>
      <c r="I377" s="33" t="s">
        <v>862</v>
      </c>
      <c r="J377" s="33" t="s">
        <v>206</v>
      </c>
      <c r="K377" s="33" t="str">
        <f t="shared" si="21"/>
        <v>27 , 12</v>
      </c>
      <c r="L377" s="34" t="s">
        <v>207</v>
      </c>
      <c r="N377" s="1" t="b">
        <f t="shared" si="22"/>
        <v>0</v>
      </c>
      <c r="O377" s="1" t="b">
        <f t="shared" si="23"/>
        <v>0</v>
      </c>
      <c r="Q377" s="4"/>
      <c r="R377" s="4"/>
    </row>
    <row r="378" spans="5:18">
      <c r="E378" s="130">
        <v>27</v>
      </c>
      <c r="F378" s="130">
        <v>13</v>
      </c>
      <c r="H378" s="32" t="s">
        <v>208</v>
      </c>
      <c r="I378" s="33" t="s">
        <v>862</v>
      </c>
      <c r="J378" s="33" t="s">
        <v>206</v>
      </c>
      <c r="K378" s="33" t="str">
        <f t="shared" si="21"/>
        <v>27 , 13</v>
      </c>
      <c r="L378" s="34" t="s">
        <v>207</v>
      </c>
      <c r="N378" s="1" t="b">
        <f t="shared" si="22"/>
        <v>0</v>
      </c>
      <c r="O378" s="1" t="b">
        <f t="shared" si="23"/>
        <v>0</v>
      </c>
      <c r="Q378" s="4"/>
      <c r="R378" s="4"/>
    </row>
    <row r="379" spans="5:18">
      <c r="E379" s="130">
        <v>27</v>
      </c>
      <c r="F379" s="130">
        <v>14</v>
      </c>
      <c r="H379" s="32" t="s">
        <v>208</v>
      </c>
      <c r="I379" s="33" t="s">
        <v>862</v>
      </c>
      <c r="J379" s="33" t="s">
        <v>206</v>
      </c>
      <c r="K379" s="33" t="str">
        <f t="shared" si="21"/>
        <v>27 , 14</v>
      </c>
      <c r="L379" s="34" t="s">
        <v>207</v>
      </c>
      <c r="N379" s="1" t="b">
        <f t="shared" si="22"/>
        <v>0</v>
      </c>
      <c r="O379" s="1" t="b">
        <f t="shared" si="23"/>
        <v>0</v>
      </c>
      <c r="Q379" s="4"/>
      <c r="R379" s="4"/>
    </row>
    <row r="380" spans="5:18">
      <c r="E380" s="130">
        <v>27</v>
      </c>
      <c r="F380" s="130">
        <v>15</v>
      </c>
      <c r="H380" s="32" t="s">
        <v>208</v>
      </c>
      <c r="I380" s="33" t="s">
        <v>862</v>
      </c>
      <c r="J380" s="33" t="s">
        <v>206</v>
      </c>
      <c r="K380" s="33" t="str">
        <f t="shared" si="21"/>
        <v>27 , 15</v>
      </c>
      <c r="L380" s="34" t="s">
        <v>207</v>
      </c>
      <c r="N380" s="1" t="b">
        <f t="shared" si="22"/>
        <v>0</v>
      </c>
      <c r="O380" s="1" t="b">
        <f t="shared" si="23"/>
        <v>0</v>
      </c>
      <c r="Q380" s="4"/>
      <c r="R380" s="4"/>
    </row>
    <row r="381" spans="5:18">
      <c r="E381" s="130">
        <v>28</v>
      </c>
      <c r="F381" s="130">
        <v>1</v>
      </c>
      <c r="H381" s="32" t="s">
        <v>208</v>
      </c>
      <c r="I381" s="33" t="s">
        <v>862</v>
      </c>
      <c r="J381" s="33" t="s">
        <v>206</v>
      </c>
      <c r="K381" s="33" t="str">
        <f t="shared" si="21"/>
        <v>28 , 1</v>
      </c>
      <c r="L381" s="34" t="s">
        <v>207</v>
      </c>
      <c r="N381" s="1" t="b">
        <f t="shared" si="22"/>
        <v>0</v>
      </c>
      <c r="O381" s="1" t="b">
        <f t="shared" si="23"/>
        <v>0</v>
      </c>
      <c r="Q381" s="4"/>
      <c r="R381" s="4"/>
    </row>
    <row r="382" spans="5:18">
      <c r="E382" s="130">
        <v>28</v>
      </c>
      <c r="F382" s="130">
        <v>2</v>
      </c>
      <c r="H382" s="32" t="s">
        <v>208</v>
      </c>
      <c r="I382" s="33" t="s">
        <v>862</v>
      </c>
      <c r="J382" s="33" t="s">
        <v>206</v>
      </c>
      <c r="K382" s="33" t="str">
        <f t="shared" si="21"/>
        <v>28 , 2</v>
      </c>
      <c r="L382" s="34" t="s">
        <v>207</v>
      </c>
      <c r="N382" s="1" t="b">
        <f t="shared" si="22"/>
        <v>0</v>
      </c>
      <c r="O382" s="1" t="b">
        <f t="shared" si="23"/>
        <v>0</v>
      </c>
      <c r="Q382" s="4"/>
      <c r="R382" s="4"/>
    </row>
    <row r="383" spans="5:18">
      <c r="E383" s="130">
        <v>28</v>
      </c>
      <c r="F383" s="130">
        <v>3</v>
      </c>
      <c r="H383" s="32" t="s">
        <v>208</v>
      </c>
      <c r="I383" s="33" t="s">
        <v>862</v>
      </c>
      <c r="J383" s="33" t="s">
        <v>206</v>
      </c>
      <c r="K383" s="33" t="str">
        <f t="shared" si="21"/>
        <v>28 , 3</v>
      </c>
      <c r="L383" s="34" t="s">
        <v>207</v>
      </c>
      <c r="N383" s="1" t="b">
        <f t="shared" si="22"/>
        <v>0</v>
      </c>
      <c r="O383" s="1" t="b">
        <f t="shared" si="23"/>
        <v>0</v>
      </c>
      <c r="Q383" s="4"/>
      <c r="R383" s="4"/>
    </row>
    <row r="384" spans="5:18">
      <c r="E384" s="130">
        <v>28</v>
      </c>
      <c r="F384" s="130">
        <v>4</v>
      </c>
      <c r="H384" s="32" t="s">
        <v>208</v>
      </c>
      <c r="I384" s="33" t="s">
        <v>862</v>
      </c>
      <c r="J384" s="33" t="s">
        <v>206</v>
      </c>
      <c r="K384" s="33" t="str">
        <f t="shared" si="21"/>
        <v>28 , 4</v>
      </c>
      <c r="L384" s="34" t="s">
        <v>207</v>
      </c>
      <c r="N384" s="1" t="b">
        <f t="shared" si="22"/>
        <v>0</v>
      </c>
      <c r="O384" s="1" t="b">
        <f t="shared" si="23"/>
        <v>0</v>
      </c>
      <c r="Q384" s="4"/>
      <c r="R384" s="4"/>
    </row>
    <row r="385" spans="5:18">
      <c r="E385" s="130">
        <v>28</v>
      </c>
      <c r="F385" s="130">
        <v>5</v>
      </c>
      <c r="H385" s="32" t="s">
        <v>208</v>
      </c>
      <c r="I385" s="33" t="s">
        <v>862</v>
      </c>
      <c r="J385" s="33" t="s">
        <v>206</v>
      </c>
      <c r="K385" s="33" t="str">
        <f t="shared" si="21"/>
        <v>28 , 5</v>
      </c>
      <c r="L385" s="34" t="s">
        <v>207</v>
      </c>
      <c r="N385" s="1" t="b">
        <f t="shared" si="22"/>
        <v>0</v>
      </c>
      <c r="O385" s="1" t="b">
        <f t="shared" si="23"/>
        <v>0</v>
      </c>
      <c r="Q385" s="4"/>
      <c r="R385" s="4"/>
    </row>
    <row r="386" spans="5:18">
      <c r="E386" s="130">
        <v>28</v>
      </c>
      <c s="130" r="F386">
        <v>7</v>
      </c>
      <c r="H386" s="32" t="s">
        <v>208</v>
      </c>
      <c r="I386" s="33" t="s">
        <v>862</v>
      </c>
      <c r="J386" s="33" t="s">
        <v>206</v>
      </c>
      <c r="K386" s="33" t="str">
        <f t="shared" si="21"/>
        <v>28 , 6</v>
      </c>
      <c r="L386" s="34" t="s">
        <v>207</v>
      </c>
      <c r="N386" s="1" t="b">
        <f t="shared" si="22"/>
        <v>0</v>
      </c>
      <c r="O386" s="1" t="b">
        <f t="shared" si="23"/>
        <v>0</v>
      </c>
      <c r="Q386" s="4"/>
      <c r="R386" s="4"/>
    </row>
    <row r="387" spans="5:18">
      <c r="E387" s="130">
        <v>28</v>
      </c>
      <c r="F387" s="130">
        <v>8</v>
      </c>
      <c r="H387" s="32" t="s">
        <v>208</v>
      </c>
      <c r="I387" s="33" t="s">
        <v>862</v>
      </c>
      <c r="J387" s="33" t="s">
        <v>206</v>
      </c>
      <c r="K387" s="33" t="str">
        <f t="shared" si="21"/>
        <v>28 , 8</v>
      </c>
      <c r="L387" s="34" t="s">
        <v>207</v>
      </c>
      <c r="N387" s="1" t="b">
        <f t="shared" si="22"/>
        <v>0</v>
      </c>
      <c r="O387" s="1" t="b">
        <f t="shared" si="23"/>
        <v>0</v>
      </c>
      <c r="Q387" s="4"/>
      <c r="R387" s="4"/>
    </row>
    <row r="388" spans="5:18">
      <c r="E388" s="130">
        <v>28</v>
      </c>
      <c r="F388" s="130">
        <v>9</v>
      </c>
      <c r="H388" s="32" t="s">
        <v>208</v>
      </c>
      <c r="I388" s="33" t="s">
        <v>862</v>
      </c>
      <c r="J388" s="33" t="s">
        <v>206</v>
      </c>
      <c r="K388" s="33" t="str">
        <f t="shared" ref="K388:K447" si="24">E388&amp;" , "&amp;F388</f>
        <v>28 , 9</v>
      </c>
      <c r="L388" s="34" t="s">
        <v>207</v>
      </c>
      <c r="N388" s="1" t="b">
        <f t="shared" ref="N388:N447" si="25">IF(E388="","",EXACT(E388,Q388))</f>
        <v>0</v>
      </c>
      <c r="O388" s="1" t="b">
        <f t="shared" ref="O388:O447" si="26">IF(F388="","",EXACT(F388,R388))</f>
        <v>0</v>
      </c>
      <c r="Q388" s="4"/>
      <c r="R388" s="4"/>
    </row>
    <row r="389" spans="5:18">
      <c r="E389" s="130">
        <v>28</v>
      </c>
      <c r="F389" s="130">
        <v>10</v>
      </c>
      <c r="H389" s="32" t="s">
        <v>208</v>
      </c>
      <c r="I389" s="33" t="s">
        <v>862</v>
      </c>
      <c r="J389" s="33" t="s">
        <v>206</v>
      </c>
      <c r="K389" s="33" t="str">
        <f t="shared" si="24"/>
        <v>28 , 10</v>
      </c>
      <c r="L389" s="34" t="s">
        <v>207</v>
      </c>
      <c r="N389" s="1" t="b">
        <f t="shared" si="25"/>
        <v>0</v>
      </c>
      <c r="O389" s="1" t="b">
        <f t="shared" si="26"/>
        <v>0</v>
      </c>
      <c r="Q389" s="4"/>
      <c r="R389" s="4"/>
    </row>
    <row r="390" spans="5:18">
      <c r="E390" s="130">
        <v>28</v>
      </c>
      <c r="F390" s="130">
        <v>11</v>
      </c>
      <c r="H390" s="32" t="s">
        <v>208</v>
      </c>
      <c r="I390" s="33" t="s">
        <v>862</v>
      </c>
      <c r="J390" s="33" t="s">
        <v>206</v>
      </c>
      <c r="K390" s="33" t="str">
        <f t="shared" si="24"/>
        <v>28 , 11</v>
      </c>
      <c r="L390" s="34" t="s">
        <v>207</v>
      </c>
      <c r="N390" s="1" t="b">
        <f t="shared" si="25"/>
        <v>0</v>
      </c>
      <c r="O390" s="1" t="b">
        <f t="shared" si="26"/>
        <v>0</v>
      </c>
      <c r="Q390" s="4"/>
      <c r="R390" s="4"/>
    </row>
    <row r="391" spans="5:18">
      <c r="E391" s="130">
        <v>28</v>
      </c>
      <c r="F391" s="130">
        <v>12</v>
      </c>
      <c r="H391" s="32" t="s">
        <v>208</v>
      </c>
      <c r="I391" s="33" t="s">
        <v>862</v>
      </c>
      <c r="J391" s="33" t="s">
        <v>206</v>
      </c>
      <c r="K391" s="33" t="str">
        <f t="shared" si="24"/>
        <v>28 , 12</v>
      </c>
      <c r="L391" s="34" t="s">
        <v>207</v>
      </c>
      <c r="N391" s="1" t="b">
        <f t="shared" si="25"/>
        <v>0</v>
      </c>
      <c r="O391" s="1" t="b">
        <f t="shared" si="26"/>
        <v>0</v>
      </c>
      <c r="Q391" s="4"/>
      <c r="R391" s="4"/>
    </row>
    <row r="392" spans="5:18">
      <c r="E392" s="130">
        <v>28</v>
      </c>
      <c r="F392" s="130">
        <v>13</v>
      </c>
      <c r="H392" s="32" t="s">
        <v>208</v>
      </c>
      <c r="I392" s="33" t="s">
        <v>862</v>
      </c>
      <c r="J392" s="33" t="s">
        <v>206</v>
      </c>
      <c r="K392" s="33" t="str">
        <f t="shared" si="24"/>
        <v>28 , 13</v>
      </c>
      <c r="L392" s="34" t="s">
        <v>207</v>
      </c>
      <c r="N392" s="1" t="b">
        <f t="shared" si="25"/>
        <v>0</v>
      </c>
      <c r="O392" s="1" t="b">
        <f t="shared" si="26"/>
        <v>0</v>
      </c>
      <c r="Q392" s="4"/>
      <c r="R392" s="4"/>
    </row>
    <row r="393" spans="5:18">
      <c r="E393" s="130">
        <v>28</v>
      </c>
      <c r="F393" s="130">
        <v>14</v>
      </c>
      <c r="H393" s="32" t="s">
        <v>208</v>
      </c>
      <c r="I393" s="33" t="s">
        <v>862</v>
      </c>
      <c r="J393" s="33" t="s">
        <v>206</v>
      </c>
      <c r="K393" s="33" t="str">
        <f t="shared" si="24"/>
        <v>28 , 14</v>
      </c>
      <c r="L393" s="34" t="s">
        <v>207</v>
      </c>
      <c r="N393" s="1" t="b">
        <f t="shared" si="25"/>
        <v>0</v>
      </c>
      <c r="O393" s="1" t="b">
        <f t="shared" si="26"/>
        <v>0</v>
      </c>
      <c r="Q393" s="4"/>
      <c r="R393" s="4"/>
    </row>
    <row r="394" spans="5:18">
      <c r="E394" s="130">
        <v>28</v>
      </c>
      <c r="F394" s="130">
        <v>15</v>
      </c>
      <c r="H394" s="32" t="s">
        <v>208</v>
      </c>
      <c r="I394" s="33" t="s">
        <v>862</v>
      </c>
      <c r="J394" s="33" t="s">
        <v>206</v>
      </c>
      <c r="K394" s="33" t="str">
        <f t="shared" si="24"/>
        <v>28 , 15</v>
      </c>
      <c r="L394" s="34" t="s">
        <v>207</v>
      </c>
      <c r="N394" s="1" t="b">
        <f t="shared" si="25"/>
        <v>0</v>
      </c>
      <c r="O394" s="1" t="b">
        <f t="shared" si="26"/>
        <v>0</v>
      </c>
      <c r="Q394" s="4"/>
      <c r="R394" s="4"/>
    </row>
    <row r="395" spans="5:18">
      <c r="E395" s="130">
        <v>29</v>
      </c>
      <c r="F395" s="130">
        <v>1</v>
      </c>
      <c r="H395" s="32" t="s">
        <v>208</v>
      </c>
      <c r="I395" s="33" t="s">
        <v>862</v>
      </c>
      <c r="J395" s="33" t="s">
        <v>206</v>
      </c>
      <c r="K395" s="33" t="str">
        <f t="shared" si="24"/>
        <v>29 , 1</v>
      </c>
      <c r="L395" s="34" t="s">
        <v>207</v>
      </c>
      <c r="N395" s="1" t="b">
        <f t="shared" si="25"/>
        <v>0</v>
      </c>
      <c r="O395" s="1" t="b">
        <f t="shared" si="26"/>
        <v>0</v>
      </c>
      <c r="Q395" s="4"/>
      <c r="R395" s="4"/>
    </row>
    <row r="396" spans="5:18">
      <c r="E396" s="130">
        <v>29</v>
      </c>
      <c r="F396" s="130">
        <v>2</v>
      </c>
      <c r="H396" s="32" t="s">
        <v>208</v>
      </c>
      <c r="I396" s="33" t="s">
        <v>862</v>
      </c>
      <c r="J396" s="33" t="s">
        <v>206</v>
      </c>
      <c r="K396" s="33" t="str">
        <f t="shared" si="24"/>
        <v>29 , 2</v>
      </c>
      <c r="L396" s="34" t="s">
        <v>207</v>
      </c>
      <c r="N396" s="1" t="b">
        <f t="shared" si="25"/>
        <v>0</v>
      </c>
      <c r="O396" s="1" t="b">
        <f t="shared" si="26"/>
        <v>0</v>
      </c>
      <c r="Q396" s="4"/>
      <c r="R396" s="4"/>
    </row>
    <row r="397" spans="5:18">
      <c r="E397" s="130">
        <v>29</v>
      </c>
      <c r="F397" s="130">
        <v>3</v>
      </c>
      <c r="H397" s="32" t="s">
        <v>208</v>
      </c>
      <c r="I397" s="33" t="s">
        <v>862</v>
      </c>
      <c r="J397" s="33" t="s">
        <v>206</v>
      </c>
      <c r="K397" s="33" t="str">
        <f t="shared" si="24"/>
        <v>29 , 3</v>
      </c>
      <c r="L397" s="34" t="s">
        <v>207</v>
      </c>
      <c r="N397" s="1" t="b">
        <f t="shared" si="25"/>
        <v>0</v>
      </c>
      <c r="O397" s="1" t="b">
        <f t="shared" si="26"/>
        <v>0</v>
      </c>
      <c r="Q397" s="4"/>
      <c r="R397" s="4"/>
    </row>
    <row r="398" spans="5:18">
      <c r="E398" s="130">
        <v>29</v>
      </c>
      <c r="F398" s="130">
        <v>4</v>
      </c>
      <c r="H398" s="32" t="s">
        <v>208</v>
      </c>
      <c r="I398" s="33" t="s">
        <v>862</v>
      </c>
      <c r="J398" s="33" t="s">
        <v>206</v>
      </c>
      <c r="K398" s="33" t="str">
        <f t="shared" si="24"/>
        <v>29 , 4</v>
      </c>
      <c r="L398" s="34" t="s">
        <v>207</v>
      </c>
      <c r="N398" s="1" t="b">
        <f t="shared" si="25"/>
        <v>0</v>
      </c>
      <c r="O398" s="1" t="b">
        <f t="shared" si="26"/>
        <v>0</v>
      </c>
      <c r="Q398" s="4"/>
      <c r="R398" s="4"/>
    </row>
    <row r="399" spans="5:18">
      <c r="E399" s="130">
        <v>29</v>
      </c>
      <c r="F399" s="130">
        <v>5</v>
      </c>
      <c r="H399" s="32" t="s">
        <v>208</v>
      </c>
      <c r="I399" s="33" t="s">
        <v>862</v>
      </c>
      <c r="J399" s="33" t="s">
        <v>206</v>
      </c>
      <c r="K399" s="33" t="str">
        <f t="shared" si="24"/>
        <v>29 , 5</v>
      </c>
      <c r="L399" s="34" t="s">
        <v>207</v>
      </c>
      <c r="N399" s="1" t="b">
        <f t="shared" si="25"/>
        <v>0</v>
      </c>
      <c r="O399" s="1" t="b">
        <f t="shared" si="26"/>
        <v>0</v>
      </c>
      <c r="Q399" s="4"/>
      <c r="R399" s="4"/>
    </row>
    <row r="400" spans="5:18">
      <c r="E400" s="130">
        <v>29</v>
      </c>
      <c s="130" r="F400">
        <v>7</v>
      </c>
      <c r="H400" s="32" t="s">
        <v>208</v>
      </c>
      <c r="I400" s="33" t="s">
        <v>862</v>
      </c>
      <c r="J400" s="33" t="s">
        <v>206</v>
      </c>
      <c r="K400" s="33" t="str">
        <f t="shared" si="24"/>
        <v>29 , 6</v>
      </c>
      <c r="L400" s="34" t="s">
        <v>207</v>
      </c>
      <c r="N400" s="1" t="b">
        <f t="shared" si="25"/>
        <v>0</v>
      </c>
      <c r="O400" s="1" t="b">
        <f t="shared" si="26"/>
        <v>0</v>
      </c>
      <c r="Q400" s="4"/>
      <c r="R400" s="4"/>
    </row>
    <row r="401" spans="5:18">
      <c r="E401" s="130">
        <v>29</v>
      </c>
      <c r="F401" s="130">
        <v>8</v>
      </c>
      <c r="H401" s="32" t="s">
        <v>208</v>
      </c>
      <c r="I401" s="33" t="s">
        <v>862</v>
      </c>
      <c r="J401" s="33" t="s">
        <v>206</v>
      </c>
      <c r="K401" s="33" t="str">
        <f t="shared" si="24"/>
        <v>29 , 8</v>
      </c>
      <c r="L401" s="34" t="s">
        <v>207</v>
      </c>
      <c r="N401" s="1" t="b">
        <f t="shared" si="25"/>
        <v>0</v>
      </c>
      <c r="O401" s="1" t="b">
        <f t="shared" si="26"/>
        <v>0</v>
      </c>
      <c r="Q401" s="4"/>
      <c r="R401" s="4"/>
    </row>
    <row r="402" spans="5:18">
      <c r="E402" s="130">
        <v>29</v>
      </c>
      <c r="F402" s="130">
        <v>9</v>
      </c>
      <c r="H402" s="32" t="s">
        <v>208</v>
      </c>
      <c r="I402" s="33" t="s">
        <v>862</v>
      </c>
      <c r="J402" s="33" t="s">
        <v>206</v>
      </c>
      <c r="K402" s="33" t="str">
        <f t="shared" si="24"/>
        <v>29 , 9</v>
      </c>
      <c r="L402" s="34" t="s">
        <v>207</v>
      </c>
      <c r="N402" s="1" t="b">
        <f t="shared" si="25"/>
        <v>0</v>
      </c>
      <c r="O402" s="1" t="b">
        <f t="shared" si="26"/>
        <v>0</v>
      </c>
      <c r="Q402" s="4"/>
      <c r="R402" s="4"/>
    </row>
    <row r="403" spans="5:18">
      <c r="E403" s="130">
        <v>29</v>
      </c>
      <c r="F403" s="130">
        <v>10</v>
      </c>
      <c r="H403" s="32" t="s">
        <v>208</v>
      </c>
      <c r="I403" s="33" t="s">
        <v>862</v>
      </c>
      <c r="J403" s="33" t="s">
        <v>206</v>
      </c>
      <c r="K403" s="33" t="str">
        <f t="shared" si="24"/>
        <v>29 , 10</v>
      </c>
      <c r="L403" s="34" t="s">
        <v>207</v>
      </c>
      <c r="N403" s="1" t="b">
        <f t="shared" si="25"/>
        <v>0</v>
      </c>
      <c r="O403" s="1" t="b">
        <f t="shared" si="26"/>
        <v>0</v>
      </c>
      <c r="Q403" s="4"/>
      <c r="R403" s="4"/>
    </row>
    <row r="404" spans="5:18">
      <c r="E404" s="130">
        <v>29</v>
      </c>
      <c r="F404" s="130">
        <v>11</v>
      </c>
      <c r="H404" s="32" t="s">
        <v>208</v>
      </c>
      <c r="I404" s="33" t="s">
        <v>862</v>
      </c>
      <c r="J404" s="33" t="s">
        <v>206</v>
      </c>
      <c r="K404" s="33" t="str">
        <f t="shared" si="24"/>
        <v>29 , 11</v>
      </c>
      <c r="L404" s="34" t="s">
        <v>207</v>
      </c>
      <c r="N404" s="1" t="b">
        <f t="shared" si="25"/>
        <v>0</v>
      </c>
      <c r="O404" s="1" t="b">
        <f t="shared" si="26"/>
        <v>0</v>
      </c>
      <c r="Q404" s="4"/>
      <c r="R404" s="4"/>
    </row>
    <row r="405" spans="5:18">
      <c r="E405" s="130">
        <v>29</v>
      </c>
      <c r="F405" s="130">
        <v>12</v>
      </c>
      <c r="H405" s="32" t="s">
        <v>208</v>
      </c>
      <c r="I405" s="33" t="s">
        <v>862</v>
      </c>
      <c r="J405" s="33" t="s">
        <v>206</v>
      </c>
      <c r="K405" s="33" t="str">
        <f t="shared" si="24"/>
        <v>29 , 12</v>
      </c>
      <c r="L405" s="34" t="s">
        <v>207</v>
      </c>
      <c r="N405" s="1" t="b">
        <f t="shared" si="25"/>
        <v>0</v>
      </c>
      <c r="O405" s="1" t="b">
        <f t="shared" si="26"/>
        <v>0</v>
      </c>
      <c r="Q405" s="4"/>
      <c r="R405" s="4"/>
    </row>
    <row r="406" spans="5:18">
      <c r="E406" s="130">
        <v>29</v>
      </c>
      <c r="F406" s="130">
        <v>13</v>
      </c>
      <c r="H406" s="32" t="s">
        <v>208</v>
      </c>
      <c r="I406" s="33" t="s">
        <v>862</v>
      </c>
      <c r="J406" s="33" t="s">
        <v>206</v>
      </c>
      <c r="K406" s="33" t="str">
        <f t="shared" si="24"/>
        <v>29 , 13</v>
      </c>
      <c r="L406" s="34" t="s">
        <v>207</v>
      </c>
      <c r="N406" s="1" t="b">
        <f t="shared" si="25"/>
        <v>0</v>
      </c>
      <c r="O406" s="1" t="b">
        <f t="shared" si="26"/>
        <v>0</v>
      </c>
      <c r="Q406" s="4"/>
      <c r="R406" s="4"/>
    </row>
    <row r="407" spans="5:18">
      <c r="E407" s="130">
        <v>29</v>
      </c>
      <c r="F407" s="130">
        <v>14</v>
      </c>
      <c r="H407" s="32" t="s">
        <v>208</v>
      </c>
      <c r="I407" s="33" t="s">
        <v>862</v>
      </c>
      <c r="J407" s="33" t="s">
        <v>206</v>
      </c>
      <c r="K407" s="33" t="str">
        <f t="shared" si="24"/>
        <v>29 , 14</v>
      </c>
      <c r="L407" s="34" t="s">
        <v>207</v>
      </c>
      <c r="N407" s="1" t="b">
        <f t="shared" si="25"/>
        <v>0</v>
      </c>
      <c r="O407" s="1" t="b">
        <f t="shared" si="26"/>
        <v>0</v>
      </c>
      <c r="Q407" s="4"/>
      <c r="R407" s="4"/>
    </row>
    <row r="408" spans="5:18">
      <c r="E408" s="130">
        <v>29</v>
      </c>
      <c r="F408" s="130">
        <v>15</v>
      </c>
      <c r="H408" s="32" t="s">
        <v>208</v>
      </c>
      <c r="I408" s="33" t="s">
        <v>862</v>
      </c>
      <c r="J408" s="33" t="s">
        <v>206</v>
      </c>
      <c r="K408" s="33" t="str">
        <f t="shared" si="24"/>
        <v>29 , 15</v>
      </c>
      <c r="L408" s="34" t="s">
        <v>207</v>
      </c>
      <c r="N408" s="1" t="b">
        <f t="shared" si="25"/>
        <v>0</v>
      </c>
      <c r="O408" s="1" t="b">
        <f t="shared" si="26"/>
        <v>0</v>
      </c>
      <c r="Q408" s="4"/>
      <c r="R408" s="4"/>
    </row>
    <row r="409" spans="5:18">
      <c r="E409" s="130">
        <v>30</v>
      </c>
      <c r="F409" s="130">
        <v>1</v>
      </c>
      <c r="H409" s="32" t="s">
        <v>208</v>
      </c>
      <c r="I409" s="33" t="s">
        <v>862</v>
      </c>
      <c r="J409" s="33" t="s">
        <v>206</v>
      </c>
      <c r="K409" s="33" t="str">
        <f t="shared" si="24"/>
        <v>30 , 1</v>
      </c>
      <c r="L409" s="34" t="s">
        <v>207</v>
      </c>
      <c r="N409" s="1" t="b">
        <f t="shared" si="25"/>
        <v>0</v>
      </c>
      <c r="O409" s="1" t="b">
        <f t="shared" si="26"/>
        <v>0</v>
      </c>
      <c r="Q409" s="4"/>
      <c r="R409" s="4"/>
    </row>
    <row r="410" spans="5:18">
      <c r="E410" s="130">
        <v>30</v>
      </c>
      <c r="F410" s="130">
        <v>2</v>
      </c>
      <c r="H410" s="32" t="s">
        <v>208</v>
      </c>
      <c r="I410" s="33" t="s">
        <v>862</v>
      </c>
      <c r="J410" s="33" t="s">
        <v>206</v>
      </c>
      <c r="K410" s="33" t="str">
        <f t="shared" si="24"/>
        <v>30 , 2</v>
      </c>
      <c r="L410" s="34" t="s">
        <v>207</v>
      </c>
      <c r="N410" s="1" t="b">
        <f t="shared" si="25"/>
        <v>0</v>
      </c>
      <c r="O410" s="1" t="b">
        <f t="shared" si="26"/>
        <v>0</v>
      </c>
      <c r="Q410" s="4"/>
      <c r="R410" s="4"/>
    </row>
    <row r="411" spans="5:18">
      <c r="E411" s="130">
        <v>30</v>
      </c>
      <c r="F411" s="130">
        <v>3</v>
      </c>
      <c r="H411" s="32" t="s">
        <v>208</v>
      </c>
      <c r="I411" s="33" t="s">
        <v>862</v>
      </c>
      <c r="J411" s="33" t="s">
        <v>206</v>
      </c>
      <c r="K411" s="33" t="str">
        <f t="shared" si="24"/>
        <v>30 , 3</v>
      </c>
      <c r="L411" s="34" t="s">
        <v>207</v>
      </c>
      <c r="N411" s="1" t="b">
        <f t="shared" si="25"/>
        <v>0</v>
      </c>
      <c r="O411" s="1" t="b">
        <f t="shared" si="26"/>
        <v>0</v>
      </c>
      <c r="Q411" s="4"/>
      <c r="R411" s="4"/>
    </row>
    <row r="412" spans="5:18">
      <c r="E412" s="130">
        <v>30</v>
      </c>
      <c r="F412" s="130">
        <v>4</v>
      </c>
      <c r="H412" s="32" t="s">
        <v>208</v>
      </c>
      <c r="I412" s="33" t="s">
        <v>862</v>
      </c>
      <c r="J412" s="33" t="s">
        <v>206</v>
      </c>
      <c r="K412" s="33" t="str">
        <f t="shared" si="24"/>
        <v>30 , 4</v>
      </c>
      <c r="L412" s="34" t="s">
        <v>207</v>
      </c>
      <c r="N412" s="1" t="b">
        <f t="shared" si="25"/>
        <v>0</v>
      </c>
      <c r="O412" s="1" t="b">
        <f t="shared" si="26"/>
        <v>0</v>
      </c>
      <c r="Q412" s="4"/>
      <c r="R412" s="4"/>
    </row>
    <row r="413" spans="5:18">
      <c r="E413" s="130">
        <v>30</v>
      </c>
      <c r="F413" s="130">
        <v>5</v>
      </c>
      <c r="H413" s="32" t="s">
        <v>208</v>
      </c>
      <c r="I413" s="33" t="s">
        <v>862</v>
      </c>
      <c r="J413" s="33" t="s">
        <v>206</v>
      </c>
      <c r="K413" s="33" t="str">
        <f t="shared" si="24"/>
        <v>30 , 5</v>
      </c>
      <c r="L413" s="34" t="s">
        <v>207</v>
      </c>
      <c r="N413" s="1" t="b">
        <f t="shared" si="25"/>
        <v>0</v>
      </c>
      <c r="O413" s="1" t="b">
        <f t="shared" si="26"/>
        <v>0</v>
      </c>
      <c r="Q413" s="4"/>
      <c r="R413" s="4"/>
    </row>
    <row r="414" spans="5:18">
      <c r="E414" s="130">
        <v>30</v>
      </c>
      <c s="130" r="F414">
        <v>7</v>
      </c>
      <c r="H414" s="32" t="s">
        <v>208</v>
      </c>
      <c r="I414" s="33" t="s">
        <v>862</v>
      </c>
      <c r="J414" s="33" t="s">
        <v>206</v>
      </c>
      <c r="K414" s="33" t="str">
        <f t="shared" si="24"/>
        <v>30 , 6</v>
      </c>
      <c r="L414" s="34" t="s">
        <v>207</v>
      </c>
      <c r="N414" s="1" t="b">
        <f t="shared" si="25"/>
        <v>0</v>
      </c>
      <c r="O414" s="1" t="b">
        <f t="shared" si="26"/>
        <v>0</v>
      </c>
      <c r="Q414" s="4"/>
      <c r="R414" s="4"/>
    </row>
    <row r="415" spans="5:18">
      <c r="E415" s="130">
        <v>30</v>
      </c>
      <c r="F415" s="130">
        <v>8</v>
      </c>
      <c r="H415" s="32" t="s">
        <v>208</v>
      </c>
      <c r="I415" s="33" t="s">
        <v>862</v>
      </c>
      <c r="J415" s="33" t="s">
        <v>206</v>
      </c>
      <c r="K415" s="33" t="str">
        <f t="shared" si="24"/>
        <v>30 , 8</v>
      </c>
      <c r="L415" s="34" t="s">
        <v>207</v>
      </c>
      <c r="N415" s="1" t="b">
        <f t="shared" si="25"/>
        <v>0</v>
      </c>
      <c r="O415" s="1" t="b">
        <f t="shared" si="26"/>
        <v>0</v>
      </c>
      <c r="Q415" s="4"/>
      <c r="R415" s="4"/>
    </row>
    <row r="416" spans="5:18">
      <c r="E416" s="130">
        <v>30</v>
      </c>
      <c r="F416" s="130">
        <v>9</v>
      </c>
      <c r="H416" s="32" t="s">
        <v>208</v>
      </c>
      <c r="I416" s="33" t="s">
        <v>862</v>
      </c>
      <c r="J416" s="33" t="s">
        <v>206</v>
      </c>
      <c r="K416" s="33" t="str">
        <f t="shared" si="24"/>
        <v>30 , 9</v>
      </c>
      <c r="L416" s="34" t="s">
        <v>207</v>
      </c>
      <c r="N416" s="1" t="b">
        <f t="shared" si="25"/>
        <v>0</v>
      </c>
      <c r="O416" s="1" t="b">
        <f t="shared" si="26"/>
        <v>0</v>
      </c>
      <c r="Q416" s="4"/>
      <c r="R416" s="4"/>
    </row>
    <row r="417" spans="5:18">
      <c r="E417" s="130">
        <v>30</v>
      </c>
      <c r="F417" s="130">
        <v>10</v>
      </c>
      <c r="H417" s="32" t="s">
        <v>208</v>
      </c>
      <c r="I417" s="33" t="s">
        <v>862</v>
      </c>
      <c r="J417" s="33" t="s">
        <v>206</v>
      </c>
      <c r="K417" s="33" t="str">
        <f t="shared" si="24"/>
        <v>30 , 10</v>
      </c>
      <c r="L417" s="34" t="s">
        <v>207</v>
      </c>
      <c r="N417" s="1" t="b">
        <f t="shared" si="25"/>
        <v>0</v>
      </c>
      <c r="O417" s="1" t="b">
        <f t="shared" si="26"/>
        <v>0</v>
      </c>
      <c r="Q417" s="4"/>
      <c r="R417" s="4"/>
    </row>
    <row r="418" spans="5:18">
      <c r="E418" s="130">
        <v>30</v>
      </c>
      <c r="F418" s="130">
        <v>11</v>
      </c>
      <c r="H418" s="32" t="s">
        <v>208</v>
      </c>
      <c r="I418" s="33" t="s">
        <v>862</v>
      </c>
      <c r="J418" s="33" t="s">
        <v>206</v>
      </c>
      <c r="K418" s="33" t="str">
        <f t="shared" si="24"/>
        <v>30 , 11</v>
      </c>
      <c r="L418" s="34" t="s">
        <v>207</v>
      </c>
      <c r="N418" s="1" t="b">
        <f t="shared" si="25"/>
        <v>0</v>
      </c>
      <c r="O418" s="1" t="b">
        <f t="shared" si="26"/>
        <v>0</v>
      </c>
      <c r="Q418" s="4"/>
      <c r="R418" s="4"/>
    </row>
    <row r="419" spans="5:18">
      <c r="E419" s="130">
        <v>30</v>
      </c>
      <c r="F419" s="130">
        <v>12</v>
      </c>
      <c r="H419" s="32" t="s">
        <v>208</v>
      </c>
      <c r="I419" s="33" t="s">
        <v>862</v>
      </c>
      <c r="J419" s="33" t="s">
        <v>206</v>
      </c>
      <c r="K419" s="33" t="str">
        <f t="shared" si="24"/>
        <v>30 , 12</v>
      </c>
      <c r="L419" s="34" t="s">
        <v>207</v>
      </c>
      <c r="N419" s="1" t="b">
        <f t="shared" si="25"/>
        <v>0</v>
      </c>
      <c r="O419" s="1" t="b">
        <f t="shared" si="26"/>
        <v>0</v>
      </c>
      <c r="Q419" s="4"/>
      <c r="R419" s="4"/>
    </row>
    <row r="420" spans="5:18">
      <c r="E420" s="130">
        <v>30</v>
      </c>
      <c r="F420" s="130">
        <v>13</v>
      </c>
      <c r="H420" s="32" t="s">
        <v>208</v>
      </c>
      <c r="I420" s="33" t="s">
        <v>862</v>
      </c>
      <c r="J420" s="33" t="s">
        <v>206</v>
      </c>
      <c r="K420" s="33" t="str">
        <f t="shared" si="24"/>
        <v>30 , 13</v>
      </c>
      <c r="L420" s="34" t="s">
        <v>207</v>
      </c>
      <c r="N420" s="1" t="b">
        <f t="shared" si="25"/>
        <v>0</v>
      </c>
      <c r="O420" s="1" t="b">
        <f t="shared" si="26"/>
        <v>0</v>
      </c>
      <c r="Q420" s="4"/>
      <c r="R420" s="4"/>
    </row>
    <row r="421" spans="5:18">
      <c r="E421" s="130">
        <v>30</v>
      </c>
      <c r="F421" s="130">
        <v>14</v>
      </c>
      <c r="H421" s="32" t="s">
        <v>208</v>
      </c>
      <c r="I421" s="33" t="s">
        <v>862</v>
      </c>
      <c r="J421" s="33" t="s">
        <v>206</v>
      </c>
      <c r="K421" s="33" t="str">
        <f t="shared" si="24"/>
        <v>30 , 14</v>
      </c>
      <c r="L421" s="34" t="s">
        <v>207</v>
      </c>
      <c r="N421" s="1" t="b">
        <f t="shared" si="25"/>
        <v>0</v>
      </c>
      <c r="O421" s="1" t="b">
        <f t="shared" si="26"/>
        <v>0</v>
      </c>
      <c r="Q421" s="4"/>
      <c r="R421" s="4"/>
    </row>
    <row r="422" spans="5:18">
      <c r="E422" s="130">
        <v>30</v>
      </c>
      <c r="F422" s="130">
        <v>15</v>
      </c>
      <c r="H422" s="32" t="s">
        <v>208</v>
      </c>
      <c r="I422" s="33" t="s">
        <v>862</v>
      </c>
      <c r="J422" s="33" t="s">
        <v>206</v>
      </c>
      <c r="K422" s="33" t="str">
        <f t="shared" si="24"/>
        <v>30 , 15</v>
      </c>
      <c r="L422" s="34" t="s">
        <v>207</v>
      </c>
      <c r="N422" s="1" t="b">
        <f t="shared" si="25"/>
        <v>0</v>
      </c>
      <c r="O422" s="1" t="b">
        <f t="shared" si="26"/>
        <v>0</v>
      </c>
      <c r="Q422" s="4"/>
      <c r="R422" s="4"/>
    </row>
    <row r="423" spans="5:18">
      <c r="E423" s="130">
        <v>31</v>
      </c>
      <c r="F423" s="130">
        <v>1</v>
      </c>
      <c r="H423" s="32" t="s">
        <v>208</v>
      </c>
      <c r="I423" s="33" t="s">
        <v>862</v>
      </c>
      <c r="J423" s="33" t="s">
        <v>206</v>
      </c>
      <c r="K423" s="33" t="str">
        <f t="shared" si="24"/>
        <v>31 , 1</v>
      </c>
      <c r="L423" s="34" t="s">
        <v>207</v>
      </c>
      <c r="N423" s="1" t="b">
        <f t="shared" si="25"/>
        <v>0</v>
      </c>
      <c r="O423" s="1" t="b">
        <f t="shared" si="26"/>
        <v>0</v>
      </c>
      <c r="Q423" s="4"/>
      <c r="R423" s="4"/>
    </row>
    <row r="424" spans="5:18">
      <c r="E424" s="130">
        <v>31</v>
      </c>
      <c r="F424" s="130">
        <v>2</v>
      </c>
      <c r="H424" s="32" t="s">
        <v>208</v>
      </c>
      <c r="I424" s="33" t="s">
        <v>862</v>
      </c>
      <c r="J424" s="33" t="s">
        <v>206</v>
      </c>
      <c r="K424" s="33" t="str">
        <f t="shared" si="24"/>
        <v>31 , 2</v>
      </c>
      <c r="L424" s="34" t="s">
        <v>207</v>
      </c>
      <c r="N424" s="1" t="b">
        <f t="shared" si="25"/>
        <v>0</v>
      </c>
      <c r="O424" s="1" t="b">
        <f t="shared" si="26"/>
        <v>0</v>
      </c>
      <c r="Q424" s="4"/>
      <c r="R424" s="4"/>
    </row>
    <row r="425" spans="5:18">
      <c r="E425" s="130">
        <v>31</v>
      </c>
      <c r="F425" s="130">
        <v>3</v>
      </c>
      <c r="H425" s="32" t="s">
        <v>208</v>
      </c>
      <c r="I425" s="33" t="s">
        <v>862</v>
      </c>
      <c r="J425" s="33" t="s">
        <v>206</v>
      </c>
      <c r="K425" s="33" t="str">
        <f t="shared" si="24"/>
        <v>31 , 3</v>
      </c>
      <c r="L425" s="34" t="s">
        <v>207</v>
      </c>
      <c r="N425" s="1" t="b">
        <f t="shared" si="25"/>
        <v>0</v>
      </c>
      <c r="O425" s="1" t="b">
        <f t="shared" si="26"/>
        <v>0</v>
      </c>
      <c r="Q425" s="4"/>
      <c r="R425" s="4"/>
    </row>
    <row r="426" spans="5:18">
      <c r="E426" s="130">
        <v>31</v>
      </c>
      <c r="F426" s="130">
        <v>4</v>
      </c>
      <c r="H426" s="32" t="s">
        <v>208</v>
      </c>
      <c r="I426" s="33" t="s">
        <v>862</v>
      </c>
      <c r="J426" s="33" t="s">
        <v>206</v>
      </c>
      <c r="K426" s="33" t="str">
        <f t="shared" si="24"/>
        <v>31 , 4</v>
      </c>
      <c r="L426" s="34" t="s">
        <v>207</v>
      </c>
      <c r="N426" s="1" t="b">
        <f t="shared" si="25"/>
        <v>0</v>
      </c>
      <c r="O426" s="1" t="b">
        <f t="shared" si="26"/>
        <v>0</v>
      </c>
      <c r="Q426" s="4"/>
      <c r="R426" s="4"/>
    </row>
    <row r="427" spans="5:18">
      <c r="E427" s="130">
        <v>31</v>
      </c>
      <c r="F427" s="130">
        <v>5</v>
      </c>
      <c r="H427" s="32" t="s">
        <v>208</v>
      </c>
      <c r="I427" s="33" t="s">
        <v>862</v>
      </c>
      <c r="J427" s="33" t="s">
        <v>206</v>
      </c>
      <c r="K427" s="33" t="str">
        <f t="shared" si="24"/>
        <v>31 , 5</v>
      </c>
      <c r="L427" s="34" t="s">
        <v>207</v>
      </c>
      <c r="N427" s="1" t="b">
        <f t="shared" si="25"/>
        <v>0</v>
      </c>
      <c r="O427" s="1" t="b">
        <f t="shared" si="26"/>
        <v>0</v>
      </c>
      <c r="Q427" s="4"/>
      <c r="R427" s="4"/>
    </row>
    <row r="428" spans="5:18">
      <c r="E428" s="130">
        <v>31</v>
      </c>
      <c s="130" r="F428">
        <v>7</v>
      </c>
      <c r="H428" s="32" t="s">
        <v>208</v>
      </c>
      <c r="I428" s="33" t="s">
        <v>862</v>
      </c>
      <c r="J428" s="33" t="s">
        <v>206</v>
      </c>
      <c r="K428" s="33" t="str">
        <f t="shared" si="24"/>
        <v>31 , 6</v>
      </c>
      <c r="L428" s="34" t="s">
        <v>207</v>
      </c>
      <c r="N428" s="1" t="b">
        <f t="shared" si="25"/>
        <v>0</v>
      </c>
      <c r="O428" s="1" t="b">
        <f t="shared" si="26"/>
        <v>0</v>
      </c>
      <c r="Q428" s="4"/>
      <c r="R428" s="4"/>
    </row>
    <row r="429" spans="5:18">
      <c r="E429" s="130">
        <v>31</v>
      </c>
      <c r="F429" s="130">
        <v>8</v>
      </c>
      <c r="H429" s="32" t="s">
        <v>208</v>
      </c>
      <c r="I429" s="33" t="s">
        <v>862</v>
      </c>
      <c r="J429" s="33" t="s">
        <v>206</v>
      </c>
      <c r="K429" s="33" t="str">
        <f t="shared" si="24"/>
        <v>31 , 8</v>
      </c>
      <c r="L429" s="34" t="s">
        <v>207</v>
      </c>
      <c r="N429" s="1" t="b">
        <f t="shared" si="25"/>
        <v>0</v>
      </c>
      <c r="O429" s="1" t="b">
        <f t="shared" si="26"/>
        <v>0</v>
      </c>
      <c r="Q429" s="4"/>
      <c r="R429" s="4"/>
    </row>
    <row r="430" spans="5:18">
      <c r="E430" s="130">
        <v>31</v>
      </c>
      <c r="F430" s="130">
        <v>9</v>
      </c>
      <c r="H430" s="32" t="s">
        <v>208</v>
      </c>
      <c r="I430" s="33" t="s">
        <v>862</v>
      </c>
      <c r="J430" s="33" t="s">
        <v>206</v>
      </c>
      <c r="K430" s="33" t="str">
        <f t="shared" si="24"/>
        <v>31 , 9</v>
      </c>
      <c r="L430" s="34" t="s">
        <v>207</v>
      </c>
      <c r="N430" s="1" t="b">
        <f t="shared" si="25"/>
        <v>0</v>
      </c>
      <c r="O430" s="1" t="b">
        <f t="shared" si="26"/>
        <v>0</v>
      </c>
      <c r="Q430" s="4"/>
      <c r="R430" s="4"/>
    </row>
    <row r="431" spans="5:18">
      <c r="E431" s="130">
        <v>31</v>
      </c>
      <c r="F431" s="130">
        <v>10</v>
      </c>
      <c r="H431" s="32" t="s">
        <v>208</v>
      </c>
      <c r="I431" s="33" t="s">
        <v>862</v>
      </c>
      <c r="J431" s="33" t="s">
        <v>206</v>
      </c>
      <c r="K431" s="33" t="str">
        <f t="shared" si="24"/>
        <v>31 , 10</v>
      </c>
      <c r="L431" s="34" t="s">
        <v>207</v>
      </c>
      <c r="N431" s="1" t="b">
        <f t="shared" si="25"/>
        <v>0</v>
      </c>
      <c r="O431" s="1" t="b">
        <f t="shared" si="26"/>
        <v>0</v>
      </c>
      <c r="Q431" s="4"/>
      <c r="R431" s="4"/>
    </row>
    <row r="432" spans="5:18">
      <c r="E432" s="130">
        <v>31</v>
      </c>
      <c r="F432" s="130">
        <v>11</v>
      </c>
      <c r="H432" s="32" t="s">
        <v>208</v>
      </c>
      <c r="I432" s="33" t="s">
        <v>862</v>
      </c>
      <c r="J432" s="33" t="s">
        <v>206</v>
      </c>
      <c r="K432" s="33" t="str">
        <f t="shared" si="24"/>
        <v>31 , 11</v>
      </c>
      <c r="L432" s="34" t="s">
        <v>207</v>
      </c>
      <c r="N432" s="1" t="b">
        <f t="shared" si="25"/>
        <v>0</v>
      </c>
      <c r="O432" s="1" t="b">
        <f t="shared" si="26"/>
        <v>0</v>
      </c>
      <c r="Q432" s="4"/>
      <c r="R432" s="4"/>
    </row>
    <row r="433" spans="5:18">
      <c r="E433" s="130">
        <v>31</v>
      </c>
      <c r="F433" s="130">
        <v>12</v>
      </c>
      <c r="H433" s="32" t="s">
        <v>208</v>
      </c>
      <c r="I433" s="33" t="s">
        <v>862</v>
      </c>
      <c r="J433" s="33" t="s">
        <v>206</v>
      </c>
      <c r="K433" s="33" t="str">
        <f t="shared" si="24"/>
        <v>31 , 12</v>
      </c>
      <c r="L433" s="34" t="s">
        <v>207</v>
      </c>
      <c r="N433" s="1" t="b">
        <f t="shared" si="25"/>
        <v>0</v>
      </c>
      <c r="O433" s="1" t="b">
        <f t="shared" si="26"/>
        <v>0</v>
      </c>
      <c r="Q433" s="4"/>
      <c r="R433" s="4"/>
    </row>
    <row r="434" spans="5:18">
      <c r="E434" s="130">
        <v>31</v>
      </c>
      <c r="F434" s="130">
        <v>13</v>
      </c>
      <c r="H434" s="32" t="s">
        <v>208</v>
      </c>
      <c r="I434" s="33" t="s">
        <v>862</v>
      </c>
      <c r="J434" s="33" t="s">
        <v>206</v>
      </c>
      <c r="K434" s="33" t="str">
        <f t="shared" si="24"/>
        <v>31 , 13</v>
      </c>
      <c r="L434" s="34" t="s">
        <v>207</v>
      </c>
      <c r="N434" s="1" t="b">
        <f t="shared" si="25"/>
        <v>0</v>
      </c>
      <c r="O434" s="1" t="b">
        <f t="shared" si="26"/>
        <v>0</v>
      </c>
      <c r="Q434" s="4"/>
      <c r="R434" s="4"/>
    </row>
    <row r="435" spans="5:18">
      <c r="E435" s="130">
        <v>31</v>
      </c>
      <c r="F435" s="130">
        <v>14</v>
      </c>
      <c r="H435" s="32" t="s">
        <v>208</v>
      </c>
      <c r="I435" s="33" t="s">
        <v>862</v>
      </c>
      <c r="J435" s="33" t="s">
        <v>206</v>
      </c>
      <c r="K435" s="33" t="str">
        <f t="shared" si="24"/>
        <v>31 , 14</v>
      </c>
      <c r="L435" s="34" t="s">
        <v>207</v>
      </c>
      <c r="N435" s="1" t="b">
        <f t="shared" si="25"/>
        <v>0</v>
      </c>
      <c r="O435" s="1" t="b">
        <f t="shared" si="26"/>
        <v>0</v>
      </c>
      <c r="Q435" s="4"/>
      <c r="R435" s="4"/>
    </row>
    <row r="436" spans="5:18">
      <c r="E436" s="130">
        <v>31</v>
      </c>
      <c r="F436" s="130">
        <v>15</v>
      </c>
      <c r="H436" s="32" t="s">
        <v>208</v>
      </c>
      <c r="I436" s="33" t="s">
        <v>862</v>
      </c>
      <c r="J436" s="33" t="s">
        <v>206</v>
      </c>
      <c r="K436" s="33" t="str">
        <f t="shared" si="24"/>
        <v>31 , 15</v>
      </c>
      <c r="L436" s="34" t="s">
        <v>207</v>
      </c>
      <c r="N436" s="1" t="b">
        <f t="shared" si="25"/>
        <v>0</v>
      </c>
      <c r="O436" s="1" t="b">
        <f t="shared" si="26"/>
        <v>0</v>
      </c>
      <c r="Q436" s="4"/>
      <c r="R436" s="4"/>
    </row>
    <row r="437" spans="5:18">
      <c r="E437" s="130">
        <v>32</v>
      </c>
      <c r="F437" s="130">
        <v>1</v>
      </c>
      <c r="H437" s="32" t="s">
        <v>208</v>
      </c>
      <c r="I437" s="33" t="s">
        <v>862</v>
      </c>
      <c r="J437" s="33" t="s">
        <v>206</v>
      </c>
      <c r="K437" s="33" t="str">
        <f t="shared" si="24"/>
        <v>32 , 1</v>
      </c>
      <c r="L437" s="34" t="s">
        <v>207</v>
      </c>
      <c r="N437" s="1" t="b">
        <f t="shared" si="25"/>
        <v>0</v>
      </c>
      <c r="O437" s="1" t="b">
        <f t="shared" si="26"/>
        <v>0</v>
      </c>
      <c r="Q437" s="4"/>
      <c r="R437" s="4"/>
    </row>
    <row r="438" spans="5:18">
      <c r="E438" s="130">
        <v>32</v>
      </c>
      <c r="F438" s="130">
        <v>2</v>
      </c>
      <c r="H438" s="32" t="s">
        <v>208</v>
      </c>
      <c r="I438" s="33" t="s">
        <v>862</v>
      </c>
      <c r="J438" s="33" t="s">
        <v>206</v>
      </c>
      <c r="K438" s="33" t="str">
        <f t="shared" si="24"/>
        <v>32 , 2</v>
      </c>
      <c r="L438" s="34" t="s">
        <v>207</v>
      </c>
      <c r="N438" s="1" t="b">
        <f t="shared" si="25"/>
        <v>0</v>
      </c>
      <c r="O438" s="1" t="b">
        <f t="shared" si="26"/>
        <v>0</v>
      </c>
      <c r="Q438" s="4"/>
      <c r="R438" s="4"/>
    </row>
    <row r="439" spans="5:18">
      <c r="E439" s="130">
        <v>32</v>
      </c>
      <c r="F439" s="130">
        <v>3</v>
      </c>
      <c r="H439" s="32" t="s">
        <v>208</v>
      </c>
      <c r="I439" s="33" t="s">
        <v>862</v>
      </c>
      <c r="J439" s="33" t="s">
        <v>206</v>
      </c>
      <c r="K439" s="33" t="str">
        <f t="shared" si="24"/>
        <v>32 , 3</v>
      </c>
      <c r="L439" s="34" t="s">
        <v>207</v>
      </c>
      <c r="N439" s="1" t="b">
        <f t="shared" si="25"/>
        <v>0</v>
      </c>
      <c r="O439" s="1" t="b">
        <f t="shared" si="26"/>
        <v>0</v>
      </c>
      <c r="Q439" s="4"/>
      <c r="R439" s="4"/>
    </row>
    <row r="440" spans="5:18">
      <c r="E440" s="130">
        <v>32</v>
      </c>
      <c r="F440" s="130">
        <v>4</v>
      </c>
      <c r="H440" s="32" t="s">
        <v>208</v>
      </c>
      <c r="I440" s="33" t="s">
        <v>862</v>
      </c>
      <c r="J440" s="33" t="s">
        <v>206</v>
      </c>
      <c r="K440" s="33" t="str">
        <f t="shared" si="24"/>
        <v>32 , 4</v>
      </c>
      <c r="L440" s="34" t="s">
        <v>207</v>
      </c>
      <c r="N440" s="1" t="b">
        <f t="shared" si="25"/>
        <v>0</v>
      </c>
      <c r="O440" s="1" t="b">
        <f t="shared" si="26"/>
        <v>0</v>
      </c>
      <c r="Q440" s="4"/>
      <c r="R440" s="4"/>
    </row>
    <row r="441" spans="5:18">
      <c r="E441" s="130">
        <v>32</v>
      </c>
      <c r="F441" s="130">
        <v>5</v>
      </c>
      <c r="H441" s="32" t="s">
        <v>208</v>
      </c>
      <c r="I441" s="33" t="s">
        <v>862</v>
      </c>
      <c r="J441" s="33" t="s">
        <v>206</v>
      </c>
      <c r="K441" s="33" t="str">
        <f t="shared" si="24"/>
        <v>32 , 5</v>
      </c>
      <c r="L441" s="34" t="s">
        <v>207</v>
      </c>
      <c r="N441" s="1" t="b">
        <f t="shared" si="25"/>
        <v>0</v>
      </c>
      <c r="O441" s="1" t="b">
        <f t="shared" si="26"/>
        <v>0</v>
      </c>
      <c r="Q441" s="4"/>
      <c r="R441" s="4"/>
    </row>
    <row r="442" spans="5:18">
      <c r="E442" s="130">
        <v>32</v>
      </c>
      <c s="130" r="F442">
        <v>7</v>
      </c>
      <c r="H442" s="32" t="s">
        <v>208</v>
      </c>
      <c r="I442" s="33" t="s">
        <v>862</v>
      </c>
      <c r="J442" s="33" t="s">
        <v>206</v>
      </c>
      <c r="K442" s="33" t="str">
        <f t="shared" si="24"/>
        <v>32 , 6</v>
      </c>
      <c r="L442" s="34" t="s">
        <v>207</v>
      </c>
      <c r="N442" s="1" t="b">
        <f t="shared" si="25"/>
        <v>0</v>
      </c>
      <c r="O442" s="1" t="b">
        <f t="shared" si="26"/>
        <v>0</v>
      </c>
      <c r="Q442" s="4"/>
      <c r="R442" s="4"/>
    </row>
    <row r="443" spans="5:18">
      <c r="E443" s="130">
        <v>32</v>
      </c>
      <c r="F443" s="130">
        <v>8</v>
      </c>
      <c r="H443" s="32" t="s">
        <v>208</v>
      </c>
      <c r="I443" s="33" t="s">
        <v>862</v>
      </c>
      <c r="J443" s="33" t="s">
        <v>206</v>
      </c>
      <c r="K443" s="33" t="str">
        <f t="shared" si="24"/>
        <v>32 , 8</v>
      </c>
      <c r="L443" s="34" t="s">
        <v>207</v>
      </c>
      <c r="N443" s="1" t="b">
        <f t="shared" si="25"/>
        <v>0</v>
      </c>
      <c r="O443" s="1" t="b">
        <f t="shared" si="26"/>
        <v>0</v>
      </c>
      <c r="Q443" s="4"/>
      <c r="R443" s="4"/>
    </row>
    <row r="444" spans="5:18">
      <c r="E444" s="130">
        <v>32</v>
      </c>
      <c r="F444" s="130">
        <v>9</v>
      </c>
      <c r="H444" s="32" t="s">
        <v>208</v>
      </c>
      <c r="I444" s="33" t="s">
        <v>862</v>
      </c>
      <c r="J444" s="33" t="s">
        <v>206</v>
      </c>
      <c r="K444" s="33" t="str">
        <f t="shared" si="24"/>
        <v>32 , 9</v>
      </c>
      <c r="L444" s="34" t="s">
        <v>207</v>
      </c>
      <c r="N444" s="1" t="b">
        <f t="shared" si="25"/>
        <v>0</v>
      </c>
      <c r="O444" s="1" t="b">
        <f t="shared" si="26"/>
        <v>0</v>
      </c>
      <c r="Q444" s="4"/>
      <c r="R444" s="4"/>
    </row>
    <row r="445" spans="5:18">
      <c r="E445" s="130">
        <v>32</v>
      </c>
      <c r="F445" s="130">
        <v>10</v>
      </c>
      <c r="H445" s="32" t="s">
        <v>208</v>
      </c>
      <c r="I445" s="33" t="s">
        <v>862</v>
      </c>
      <c r="J445" s="33" t="s">
        <v>206</v>
      </c>
      <c r="K445" s="33" t="str">
        <f t="shared" si="24"/>
        <v>32 , 10</v>
      </c>
      <c r="L445" s="34" t="s">
        <v>207</v>
      </c>
      <c r="N445" s="1" t="b">
        <f t="shared" si="25"/>
        <v>0</v>
      </c>
      <c r="O445" s="1" t="b">
        <f t="shared" si="26"/>
        <v>0</v>
      </c>
      <c r="Q445" s="4"/>
      <c r="R445" s="4"/>
    </row>
    <row r="446" spans="5:18">
      <c r="E446" s="130">
        <v>32</v>
      </c>
      <c r="F446" s="130">
        <v>11</v>
      </c>
      <c r="H446" s="32" t="s">
        <v>208</v>
      </c>
      <c r="I446" s="33" t="s">
        <v>862</v>
      </c>
      <c r="J446" s="33" t="s">
        <v>206</v>
      </c>
      <c r="K446" s="33" t="str">
        <f t="shared" si="24"/>
        <v>32 , 11</v>
      </c>
      <c r="L446" s="34" t="s">
        <v>207</v>
      </c>
      <c r="N446" s="1" t="b">
        <f t="shared" si="25"/>
        <v>0</v>
      </c>
      <c r="O446" s="1" t="b">
        <f t="shared" si="26"/>
        <v>0</v>
      </c>
      <c r="Q446" s="4"/>
      <c r="R446" s="4"/>
    </row>
    <row r="447" spans="5:18">
      <c r="E447" s="130">
        <v>32</v>
      </c>
      <c r="F447" s="130">
        <v>12</v>
      </c>
      <c r="H447" s="32" t="s">
        <v>208</v>
      </c>
      <c r="I447" s="33" t="s">
        <v>862</v>
      </c>
      <c r="J447" s="33" t="s">
        <v>206</v>
      </c>
      <c r="K447" s="33" t="str">
        <f t="shared" si="24"/>
        <v>32 , 12</v>
      </c>
      <c r="L447" s="34" t="s">
        <v>207</v>
      </c>
      <c r="N447" s="1" t="b">
        <f t="shared" si="25"/>
        <v>0</v>
      </c>
      <c r="O447" s="1" t="b">
        <f t="shared" si="26"/>
        <v>0</v>
      </c>
      <c r="Q447" s="4"/>
      <c r="R447" s="4"/>
    </row>
    <row r="448" spans="5:18">
      <c r="E448" s="130">
        <v>32</v>
      </c>
      <c r="F448" s="130">
        <v>13</v>
      </c>
      <c r="H448" s="32" t="s">
        <v>208</v>
      </c>
      <c r="I448" s="33" t="s">
        <v>862</v>
      </c>
      <c r="J448" s="33" t="s">
        <v>206</v>
      </c>
      <c r="K448" s="33" t="str">
        <f t="shared" ref="K448:K507" si="27">E448&amp;" , "&amp;F448</f>
        <v>32 , 13</v>
      </c>
      <c r="L448" s="34" t="s">
        <v>207</v>
      </c>
      <c r="N448" s="1" t="b">
        <f t="shared" ref="N448:N507" si="28">IF(E448="","",EXACT(E448,Q448))</f>
        <v>0</v>
      </c>
      <c r="O448" s="1" t="b">
        <f t="shared" ref="O448:O507" si="29">IF(F448="","",EXACT(F448,R448))</f>
        <v>0</v>
      </c>
      <c r="Q448" s="4"/>
      <c r="R448" s="4"/>
    </row>
    <row r="449" spans="5:18">
      <c r="E449" s="130">
        <v>32</v>
      </c>
      <c r="F449" s="130">
        <v>14</v>
      </c>
      <c r="H449" s="32" t="s">
        <v>208</v>
      </c>
      <c r="I449" s="33" t="s">
        <v>862</v>
      </c>
      <c r="J449" s="33" t="s">
        <v>206</v>
      </c>
      <c r="K449" s="33" t="str">
        <f t="shared" si="27"/>
        <v>32 , 14</v>
      </c>
      <c r="L449" s="34" t="s">
        <v>207</v>
      </c>
      <c r="N449" s="1" t="b">
        <f t="shared" si="28"/>
        <v>0</v>
      </c>
      <c r="O449" s="1" t="b">
        <f t="shared" si="29"/>
        <v>0</v>
      </c>
      <c r="Q449" s="4"/>
      <c r="R449" s="4"/>
    </row>
    <row r="450" spans="5:18">
      <c r="E450" s="130">
        <v>32</v>
      </c>
      <c r="F450" s="130">
        <v>15</v>
      </c>
      <c r="H450" s="32" t="s">
        <v>208</v>
      </c>
      <c r="I450" s="33" t="s">
        <v>862</v>
      </c>
      <c r="J450" s="33" t="s">
        <v>206</v>
      </c>
      <c r="K450" s="33" t="str">
        <f t="shared" si="27"/>
        <v>32 , 15</v>
      </c>
      <c r="L450" s="34" t="s">
        <v>207</v>
      </c>
      <c r="N450" s="1" t="b">
        <f t="shared" si="28"/>
        <v>0</v>
      </c>
      <c r="O450" s="1" t="b">
        <f t="shared" si="29"/>
        <v>0</v>
      </c>
      <c r="Q450" s="4"/>
      <c r="R450" s="4"/>
    </row>
    <row r="451" spans="5:18">
      <c r="E451" s="130">
        <v>33</v>
      </c>
      <c r="F451" s="130">
        <v>1</v>
      </c>
      <c r="H451" s="32" t="s">
        <v>208</v>
      </c>
      <c r="I451" s="33" t="s">
        <v>862</v>
      </c>
      <c r="J451" s="33" t="s">
        <v>206</v>
      </c>
      <c r="K451" s="33" t="str">
        <f t="shared" si="27"/>
        <v>33 , 1</v>
      </c>
      <c r="L451" s="34" t="s">
        <v>207</v>
      </c>
      <c r="N451" s="1" t="b">
        <f t="shared" si="28"/>
        <v>0</v>
      </c>
      <c r="O451" s="1" t="b">
        <f t="shared" si="29"/>
        <v>0</v>
      </c>
      <c r="Q451" s="4"/>
      <c r="R451" s="4"/>
    </row>
    <row r="452" spans="5:18">
      <c r="E452" s="130">
        <v>33</v>
      </c>
      <c r="F452" s="130">
        <v>2</v>
      </c>
      <c r="H452" s="32" t="s">
        <v>208</v>
      </c>
      <c r="I452" s="33" t="s">
        <v>862</v>
      </c>
      <c r="J452" s="33" t="s">
        <v>206</v>
      </c>
      <c r="K452" s="33" t="str">
        <f t="shared" si="27"/>
        <v>33 , 2</v>
      </c>
      <c r="L452" s="34" t="s">
        <v>207</v>
      </c>
      <c r="N452" s="1" t="b">
        <f t="shared" si="28"/>
        <v>0</v>
      </c>
      <c r="O452" s="1" t="b">
        <f t="shared" si="29"/>
        <v>0</v>
      </c>
      <c r="Q452" s="4"/>
      <c r="R452" s="4"/>
    </row>
    <row r="453" spans="5:18">
      <c r="E453" s="130">
        <v>33</v>
      </c>
      <c r="F453" s="130">
        <v>3</v>
      </c>
      <c r="H453" s="32" t="s">
        <v>208</v>
      </c>
      <c r="I453" s="33" t="s">
        <v>862</v>
      </c>
      <c r="J453" s="33" t="s">
        <v>206</v>
      </c>
      <c r="K453" s="33" t="str">
        <f t="shared" si="27"/>
        <v>33 , 3</v>
      </c>
      <c r="L453" s="34" t="s">
        <v>207</v>
      </c>
      <c r="N453" s="1" t="b">
        <f t="shared" si="28"/>
        <v>0</v>
      </c>
      <c r="O453" s="1" t="b">
        <f t="shared" si="29"/>
        <v>0</v>
      </c>
      <c r="Q453" s="4"/>
      <c r="R453" s="4"/>
    </row>
    <row r="454" spans="5:18">
      <c r="E454" s="130">
        <v>33</v>
      </c>
      <c r="F454" s="130">
        <v>4</v>
      </c>
      <c r="H454" s="32" t="s">
        <v>208</v>
      </c>
      <c r="I454" s="33" t="s">
        <v>862</v>
      </c>
      <c r="J454" s="33" t="s">
        <v>206</v>
      </c>
      <c r="K454" s="33" t="str">
        <f t="shared" si="27"/>
        <v>33 , 4</v>
      </c>
      <c r="L454" s="34" t="s">
        <v>207</v>
      </c>
      <c r="N454" s="1" t="b">
        <f t="shared" si="28"/>
        <v>0</v>
      </c>
      <c r="O454" s="1" t="b">
        <f t="shared" si="29"/>
        <v>0</v>
      </c>
      <c r="Q454" s="4"/>
      <c r="R454" s="4"/>
    </row>
    <row r="455" spans="5:18">
      <c r="E455" s="130">
        <v>33</v>
      </c>
      <c r="F455" s="130">
        <v>5</v>
      </c>
      <c r="H455" s="32" t="s">
        <v>208</v>
      </c>
      <c r="I455" s="33" t="s">
        <v>862</v>
      </c>
      <c r="J455" s="33" t="s">
        <v>206</v>
      </c>
      <c r="K455" s="33" t="str">
        <f t="shared" si="27"/>
        <v>33 , 5</v>
      </c>
      <c r="L455" s="34" t="s">
        <v>207</v>
      </c>
      <c r="N455" s="1" t="b">
        <f t="shared" si="28"/>
        <v>0</v>
      </c>
      <c r="O455" s="1" t="b">
        <f t="shared" si="29"/>
        <v>0</v>
      </c>
      <c r="Q455" s="4"/>
      <c r="R455" s="4"/>
    </row>
    <row r="456" spans="5:18">
      <c r="E456" s="130">
        <v>33</v>
      </c>
      <c s="130" r="F456">
        <v>7</v>
      </c>
      <c r="H456" s="32" t="s">
        <v>208</v>
      </c>
      <c r="I456" s="33" t="s">
        <v>862</v>
      </c>
      <c r="J456" s="33" t="s">
        <v>206</v>
      </c>
      <c r="K456" s="33" t="str">
        <f t="shared" si="27"/>
        <v>33 , 6</v>
      </c>
      <c r="L456" s="34" t="s">
        <v>207</v>
      </c>
      <c r="N456" s="1" t="b">
        <f t="shared" si="28"/>
        <v>0</v>
      </c>
      <c r="O456" s="1" t="b">
        <f t="shared" si="29"/>
        <v>0</v>
      </c>
      <c r="Q456" s="4"/>
      <c r="R456" s="4"/>
    </row>
    <row r="457" spans="5:18">
      <c r="E457" s="130">
        <v>33</v>
      </c>
      <c r="F457" s="130">
        <v>8</v>
      </c>
      <c r="H457" s="32" t="s">
        <v>208</v>
      </c>
      <c r="I457" s="33" t="s">
        <v>862</v>
      </c>
      <c r="J457" s="33" t="s">
        <v>206</v>
      </c>
      <c r="K457" s="33" t="str">
        <f t="shared" si="27"/>
        <v>33 , 8</v>
      </c>
      <c r="L457" s="34" t="s">
        <v>207</v>
      </c>
      <c r="N457" s="1" t="b">
        <f t="shared" si="28"/>
        <v>0</v>
      </c>
      <c r="O457" s="1" t="b">
        <f t="shared" si="29"/>
        <v>0</v>
      </c>
      <c r="Q457" s="4"/>
      <c r="R457" s="4"/>
    </row>
    <row r="458" spans="5:18">
      <c r="E458" s="130">
        <v>33</v>
      </c>
      <c r="F458" s="130">
        <v>9</v>
      </c>
      <c r="H458" s="32" t="s">
        <v>208</v>
      </c>
      <c r="I458" s="33" t="s">
        <v>862</v>
      </c>
      <c r="J458" s="33" t="s">
        <v>206</v>
      </c>
      <c r="K458" s="33" t="str">
        <f t="shared" si="27"/>
        <v>33 , 9</v>
      </c>
      <c r="L458" s="34" t="s">
        <v>207</v>
      </c>
      <c r="N458" s="1" t="b">
        <f t="shared" si="28"/>
        <v>0</v>
      </c>
      <c r="O458" s="1" t="b">
        <f t="shared" si="29"/>
        <v>0</v>
      </c>
      <c r="Q458" s="4"/>
      <c r="R458" s="4"/>
    </row>
    <row r="459" spans="5:18">
      <c r="E459" s="130">
        <v>33</v>
      </c>
      <c r="F459" s="130">
        <v>10</v>
      </c>
      <c r="H459" s="32" t="s">
        <v>208</v>
      </c>
      <c r="I459" s="33" t="s">
        <v>862</v>
      </c>
      <c r="J459" s="33" t="s">
        <v>206</v>
      </c>
      <c r="K459" s="33" t="str">
        <f t="shared" si="27"/>
        <v>33 , 10</v>
      </c>
      <c r="L459" s="34" t="s">
        <v>207</v>
      </c>
      <c r="N459" s="1" t="b">
        <f t="shared" si="28"/>
        <v>0</v>
      </c>
      <c r="O459" s="1" t="b">
        <f t="shared" si="29"/>
        <v>0</v>
      </c>
      <c r="Q459" s="4"/>
      <c r="R459" s="4"/>
    </row>
    <row r="460" spans="5:18">
      <c r="E460" s="130">
        <v>33</v>
      </c>
      <c r="F460" s="130">
        <v>11</v>
      </c>
      <c r="H460" s="32" t="s">
        <v>208</v>
      </c>
      <c r="I460" s="33" t="s">
        <v>862</v>
      </c>
      <c r="J460" s="33" t="s">
        <v>206</v>
      </c>
      <c r="K460" s="33" t="str">
        <f t="shared" si="27"/>
        <v>33 , 11</v>
      </c>
      <c r="L460" s="34" t="s">
        <v>207</v>
      </c>
      <c r="N460" s="1" t="b">
        <f t="shared" si="28"/>
        <v>0</v>
      </c>
      <c r="O460" s="1" t="b">
        <f t="shared" si="29"/>
        <v>0</v>
      </c>
      <c r="Q460" s="4"/>
      <c r="R460" s="4"/>
    </row>
    <row r="461" spans="5:18">
      <c r="E461" s="130">
        <v>33</v>
      </c>
      <c r="F461" s="130">
        <v>12</v>
      </c>
      <c r="H461" s="32" t="s">
        <v>208</v>
      </c>
      <c r="I461" s="33" t="s">
        <v>862</v>
      </c>
      <c r="J461" s="33" t="s">
        <v>206</v>
      </c>
      <c r="K461" s="33" t="str">
        <f t="shared" si="27"/>
        <v>33 , 12</v>
      </c>
      <c r="L461" s="34" t="s">
        <v>207</v>
      </c>
      <c r="N461" s="1" t="b">
        <f t="shared" si="28"/>
        <v>0</v>
      </c>
      <c r="O461" s="1" t="b">
        <f t="shared" si="29"/>
        <v>0</v>
      </c>
      <c r="Q461" s="4"/>
      <c r="R461" s="4"/>
    </row>
    <row r="462" spans="5:18">
      <c r="E462" s="130">
        <v>33</v>
      </c>
      <c r="F462" s="130">
        <v>13</v>
      </c>
      <c r="H462" s="32" t="s">
        <v>208</v>
      </c>
      <c r="I462" s="33" t="s">
        <v>862</v>
      </c>
      <c r="J462" s="33" t="s">
        <v>206</v>
      </c>
      <c r="K462" s="33" t="str">
        <f t="shared" si="27"/>
        <v>33 , 13</v>
      </c>
      <c r="L462" s="34" t="s">
        <v>207</v>
      </c>
      <c r="N462" s="1" t="b">
        <f t="shared" si="28"/>
        <v>0</v>
      </c>
      <c r="O462" s="1" t="b">
        <f t="shared" si="29"/>
        <v>0</v>
      </c>
      <c r="Q462" s="4"/>
      <c r="R462" s="4"/>
    </row>
    <row r="463" spans="5:18">
      <c r="E463" s="130">
        <v>33</v>
      </c>
      <c r="F463" s="130">
        <v>14</v>
      </c>
      <c r="H463" s="32" t="s">
        <v>208</v>
      </c>
      <c r="I463" s="33" t="s">
        <v>862</v>
      </c>
      <c r="J463" s="33" t="s">
        <v>206</v>
      </c>
      <c r="K463" s="33" t="str">
        <f t="shared" si="27"/>
        <v>33 , 14</v>
      </c>
      <c r="L463" s="34" t="s">
        <v>207</v>
      </c>
      <c r="N463" s="1" t="b">
        <f t="shared" si="28"/>
        <v>0</v>
      </c>
      <c r="O463" s="1" t="b">
        <f t="shared" si="29"/>
        <v>0</v>
      </c>
      <c r="Q463" s="4"/>
      <c r="R463" s="4"/>
    </row>
    <row r="464" spans="5:18">
      <c r="E464" s="130">
        <v>33</v>
      </c>
      <c r="F464" s="130">
        <v>15</v>
      </c>
      <c r="H464" s="32" t="s">
        <v>208</v>
      </c>
      <c r="I464" s="33" t="s">
        <v>862</v>
      </c>
      <c r="J464" s="33" t="s">
        <v>206</v>
      </c>
      <c r="K464" s="33" t="str">
        <f t="shared" si="27"/>
        <v>33 , 15</v>
      </c>
      <c r="L464" s="34" t="s">
        <v>207</v>
      </c>
      <c r="N464" s="1" t="b">
        <f t="shared" si="28"/>
        <v>0</v>
      </c>
      <c r="O464" s="1" t="b">
        <f t="shared" si="29"/>
        <v>0</v>
      </c>
      <c r="Q464" s="4"/>
      <c r="R464" s="4"/>
    </row>
    <row r="465" spans="5:18">
      <c r="E465" s="130">
        <v>34</v>
      </c>
      <c r="F465" s="130">
        <v>1</v>
      </c>
      <c r="H465" s="32" t="s">
        <v>208</v>
      </c>
      <c r="I465" s="33" t="s">
        <v>862</v>
      </c>
      <c r="J465" s="33" t="s">
        <v>206</v>
      </c>
      <c r="K465" s="33" t="str">
        <f t="shared" si="27"/>
        <v>34 , 1</v>
      </c>
      <c r="L465" s="34" t="s">
        <v>207</v>
      </c>
      <c r="N465" s="1" t="b">
        <f t="shared" si="28"/>
        <v>0</v>
      </c>
      <c r="O465" s="1" t="b">
        <f t="shared" si="29"/>
        <v>0</v>
      </c>
      <c r="Q465" s="4"/>
      <c r="R465" s="4"/>
    </row>
    <row r="466" spans="5:18">
      <c r="E466" s="130">
        <v>34</v>
      </c>
      <c r="F466" s="130">
        <v>2</v>
      </c>
      <c r="H466" s="32" t="s">
        <v>208</v>
      </c>
      <c r="I466" s="33" t="s">
        <v>862</v>
      </c>
      <c r="J466" s="33" t="s">
        <v>206</v>
      </c>
      <c r="K466" s="33" t="str">
        <f t="shared" si="27"/>
        <v>34 , 2</v>
      </c>
      <c r="L466" s="34" t="s">
        <v>207</v>
      </c>
      <c r="N466" s="1" t="b">
        <f t="shared" si="28"/>
        <v>0</v>
      </c>
      <c r="O466" s="1" t="b">
        <f t="shared" si="29"/>
        <v>0</v>
      </c>
      <c r="Q466" s="4"/>
      <c r="R466" s="4"/>
    </row>
    <row r="467" spans="5:18">
      <c r="E467" s="130">
        <v>34</v>
      </c>
      <c r="F467" s="130">
        <v>3</v>
      </c>
      <c r="H467" s="32" t="s">
        <v>208</v>
      </c>
      <c r="I467" s="33" t="s">
        <v>862</v>
      </c>
      <c r="J467" s="33" t="s">
        <v>206</v>
      </c>
      <c r="K467" s="33" t="str">
        <f t="shared" si="27"/>
        <v>34 , 3</v>
      </c>
      <c r="L467" s="34" t="s">
        <v>207</v>
      </c>
      <c r="N467" s="1" t="b">
        <f t="shared" si="28"/>
        <v>0</v>
      </c>
      <c r="O467" s="1" t="b">
        <f t="shared" si="29"/>
        <v>0</v>
      </c>
      <c r="Q467" s="4"/>
      <c r="R467" s="4"/>
    </row>
    <row r="468" spans="5:18">
      <c r="E468" s="130">
        <v>34</v>
      </c>
      <c r="F468" s="130">
        <v>4</v>
      </c>
      <c r="H468" s="32" t="s">
        <v>208</v>
      </c>
      <c r="I468" s="33" t="s">
        <v>862</v>
      </c>
      <c r="J468" s="33" t="s">
        <v>206</v>
      </c>
      <c r="K468" s="33" t="str">
        <f t="shared" si="27"/>
        <v>34 , 4</v>
      </c>
      <c r="L468" s="34" t="s">
        <v>207</v>
      </c>
      <c r="N468" s="1" t="b">
        <f t="shared" si="28"/>
        <v>0</v>
      </c>
      <c r="O468" s="1" t="b">
        <f t="shared" si="29"/>
        <v>0</v>
      </c>
      <c r="Q468" s="4"/>
      <c r="R468" s="4"/>
    </row>
    <row r="469" spans="5:18">
      <c r="E469" s="130">
        <v>34</v>
      </c>
      <c r="F469" s="130">
        <v>5</v>
      </c>
      <c r="H469" s="32" t="s">
        <v>208</v>
      </c>
      <c r="I469" s="33" t="s">
        <v>862</v>
      </c>
      <c r="J469" s="33" t="s">
        <v>206</v>
      </c>
      <c r="K469" s="33" t="str">
        <f t="shared" si="27"/>
        <v>34 , 5</v>
      </c>
      <c r="L469" s="34" t="s">
        <v>207</v>
      </c>
      <c r="N469" s="1" t="b">
        <f t="shared" si="28"/>
        <v>0</v>
      </c>
      <c r="O469" s="1" t="b">
        <f t="shared" si="29"/>
        <v>0</v>
      </c>
      <c r="Q469" s="4"/>
      <c r="R469" s="4"/>
    </row>
    <row r="470" spans="5:18">
      <c r="E470" s="130">
        <v>34</v>
      </c>
      <c s="130" r="F470">
        <v>7</v>
      </c>
      <c r="H470" s="32" t="s">
        <v>208</v>
      </c>
      <c r="I470" s="33" t="s">
        <v>862</v>
      </c>
      <c r="J470" s="33" t="s">
        <v>206</v>
      </c>
      <c r="K470" s="33" t="str">
        <f t="shared" si="27"/>
        <v>34 , 6</v>
      </c>
      <c r="L470" s="34" t="s">
        <v>207</v>
      </c>
      <c r="N470" s="1" t="b">
        <f t="shared" si="28"/>
        <v>0</v>
      </c>
      <c r="O470" s="1" t="b">
        <f t="shared" si="29"/>
        <v>0</v>
      </c>
      <c r="Q470" s="4"/>
      <c r="R470" s="4"/>
    </row>
    <row r="471" spans="5:18">
      <c r="E471" s="130">
        <v>34</v>
      </c>
      <c r="F471" s="130">
        <v>8</v>
      </c>
      <c r="H471" s="32" t="s">
        <v>208</v>
      </c>
      <c r="I471" s="33" t="s">
        <v>862</v>
      </c>
      <c r="J471" s="33" t="s">
        <v>206</v>
      </c>
      <c r="K471" s="33" t="str">
        <f t="shared" si="27"/>
        <v>34 , 8</v>
      </c>
      <c r="L471" s="34" t="s">
        <v>207</v>
      </c>
      <c r="N471" s="1" t="b">
        <f t="shared" si="28"/>
        <v>0</v>
      </c>
      <c r="O471" s="1" t="b">
        <f t="shared" si="29"/>
        <v>0</v>
      </c>
      <c r="Q471" s="4"/>
      <c r="R471" s="4"/>
    </row>
    <row r="472" spans="5:18">
      <c r="E472" s="130">
        <v>34</v>
      </c>
      <c r="F472" s="130">
        <v>9</v>
      </c>
      <c r="H472" s="32" t="s">
        <v>208</v>
      </c>
      <c r="I472" s="33" t="s">
        <v>862</v>
      </c>
      <c r="J472" s="33" t="s">
        <v>206</v>
      </c>
      <c r="K472" s="33" t="str">
        <f t="shared" si="27"/>
        <v>34 , 9</v>
      </c>
      <c r="L472" s="34" t="s">
        <v>207</v>
      </c>
      <c r="N472" s="1" t="b">
        <f t="shared" si="28"/>
        <v>0</v>
      </c>
      <c r="O472" s="1" t="b">
        <f t="shared" si="29"/>
        <v>0</v>
      </c>
      <c r="Q472" s="4"/>
      <c r="R472" s="4"/>
    </row>
    <row r="473" spans="5:18">
      <c r="E473" s="130">
        <v>34</v>
      </c>
      <c r="F473" s="130">
        <v>10</v>
      </c>
      <c r="H473" s="32" t="s">
        <v>208</v>
      </c>
      <c r="I473" s="33" t="s">
        <v>862</v>
      </c>
      <c r="J473" s="33" t="s">
        <v>206</v>
      </c>
      <c r="K473" s="33" t="str">
        <f t="shared" si="27"/>
        <v>34 , 10</v>
      </c>
      <c r="L473" s="34" t="s">
        <v>207</v>
      </c>
      <c r="N473" s="1" t="b">
        <f t="shared" si="28"/>
        <v>0</v>
      </c>
      <c r="O473" s="1" t="b">
        <f t="shared" si="29"/>
        <v>0</v>
      </c>
      <c r="Q473" s="4"/>
      <c r="R473" s="4"/>
    </row>
    <row r="474" spans="5:18">
      <c r="E474" s="130">
        <v>34</v>
      </c>
      <c r="F474" s="130">
        <v>11</v>
      </c>
      <c r="H474" s="32" t="s">
        <v>208</v>
      </c>
      <c r="I474" s="33" t="s">
        <v>862</v>
      </c>
      <c r="J474" s="33" t="s">
        <v>206</v>
      </c>
      <c r="K474" s="33" t="str">
        <f t="shared" si="27"/>
        <v>34 , 11</v>
      </c>
      <c r="L474" s="34" t="s">
        <v>207</v>
      </c>
      <c r="N474" s="1" t="b">
        <f t="shared" si="28"/>
        <v>0</v>
      </c>
      <c r="O474" s="1" t="b">
        <f t="shared" si="29"/>
        <v>0</v>
      </c>
      <c r="Q474" s="4"/>
      <c r="R474" s="4"/>
    </row>
    <row r="475" spans="5:18">
      <c r="E475" s="130">
        <v>34</v>
      </c>
      <c r="F475" s="130">
        <v>12</v>
      </c>
      <c r="H475" s="32" t="s">
        <v>208</v>
      </c>
      <c r="I475" s="33" t="s">
        <v>862</v>
      </c>
      <c r="J475" s="33" t="s">
        <v>206</v>
      </c>
      <c r="K475" s="33" t="str">
        <f t="shared" si="27"/>
        <v>34 , 12</v>
      </c>
      <c r="L475" s="34" t="s">
        <v>207</v>
      </c>
      <c r="N475" s="1" t="b">
        <f t="shared" si="28"/>
        <v>0</v>
      </c>
      <c r="O475" s="1" t="b">
        <f t="shared" si="29"/>
        <v>0</v>
      </c>
      <c r="Q475" s="4"/>
      <c r="R475" s="4"/>
    </row>
    <row r="476" spans="5:18">
      <c r="E476" s="130">
        <v>34</v>
      </c>
      <c r="F476" s="130">
        <v>13</v>
      </c>
      <c r="H476" s="32" t="s">
        <v>208</v>
      </c>
      <c r="I476" s="33" t="s">
        <v>862</v>
      </c>
      <c r="J476" s="33" t="s">
        <v>206</v>
      </c>
      <c r="K476" s="33" t="str">
        <f t="shared" si="27"/>
        <v>34 , 13</v>
      </c>
      <c r="L476" s="34" t="s">
        <v>207</v>
      </c>
      <c r="N476" s="1" t="b">
        <f t="shared" si="28"/>
        <v>0</v>
      </c>
      <c r="O476" s="1" t="b">
        <f t="shared" si="29"/>
        <v>0</v>
      </c>
      <c r="Q476" s="4"/>
      <c r="R476" s="4"/>
    </row>
    <row r="477" spans="5:18">
      <c r="E477" s="130">
        <v>34</v>
      </c>
      <c r="F477" s="130">
        <v>14</v>
      </c>
      <c r="H477" s="32" t="s">
        <v>208</v>
      </c>
      <c r="I477" s="33" t="s">
        <v>862</v>
      </c>
      <c r="J477" s="33" t="s">
        <v>206</v>
      </c>
      <c r="K477" s="33" t="str">
        <f t="shared" si="27"/>
        <v>34 , 14</v>
      </c>
      <c r="L477" s="34" t="s">
        <v>207</v>
      </c>
      <c r="N477" s="1" t="b">
        <f t="shared" si="28"/>
        <v>0</v>
      </c>
      <c r="O477" s="1" t="b">
        <f t="shared" si="29"/>
        <v>0</v>
      </c>
      <c r="Q477" s="4"/>
      <c r="R477" s="4"/>
    </row>
    <row r="478" spans="5:18">
      <c r="E478" s="130">
        <v>34</v>
      </c>
      <c r="F478" s="130">
        <v>15</v>
      </c>
      <c r="H478" s="32" t="s">
        <v>208</v>
      </c>
      <c r="I478" s="33" t="s">
        <v>862</v>
      </c>
      <c r="J478" s="33" t="s">
        <v>206</v>
      </c>
      <c r="K478" s="33" t="str">
        <f t="shared" si="27"/>
        <v>34 , 15</v>
      </c>
      <c r="L478" s="34" t="s">
        <v>207</v>
      </c>
      <c r="N478" s="1" t="b">
        <f t="shared" si="28"/>
        <v>0</v>
      </c>
      <c r="O478" s="1" t="b">
        <f t="shared" si="29"/>
        <v>0</v>
      </c>
      <c r="Q478" s="4"/>
      <c r="R478" s="4"/>
    </row>
    <row r="479" spans="5:18">
      <c r="E479" s="130">
        <v>35</v>
      </c>
      <c r="F479" s="130">
        <v>1</v>
      </c>
      <c r="H479" s="32" t="s">
        <v>208</v>
      </c>
      <c r="I479" s="33" t="s">
        <v>862</v>
      </c>
      <c r="J479" s="33" t="s">
        <v>206</v>
      </c>
      <c r="K479" s="33" t="str">
        <f t="shared" si="27"/>
        <v>35 , 1</v>
      </c>
      <c r="L479" s="34" t="s">
        <v>207</v>
      </c>
      <c r="N479" s="1" t="b">
        <f t="shared" si="28"/>
        <v>0</v>
      </c>
      <c r="O479" s="1" t="b">
        <f t="shared" si="29"/>
        <v>0</v>
      </c>
      <c r="Q479" s="4"/>
      <c r="R479" s="4"/>
    </row>
    <row r="480" spans="5:18">
      <c r="E480" s="130">
        <v>35</v>
      </c>
      <c r="F480" s="130">
        <v>2</v>
      </c>
      <c r="H480" s="32" t="s">
        <v>208</v>
      </c>
      <c r="I480" s="33" t="s">
        <v>862</v>
      </c>
      <c r="J480" s="33" t="s">
        <v>206</v>
      </c>
      <c r="K480" s="33" t="str">
        <f t="shared" si="27"/>
        <v>35 , 2</v>
      </c>
      <c r="L480" s="34" t="s">
        <v>207</v>
      </c>
      <c r="N480" s="1" t="b">
        <f t="shared" si="28"/>
        <v>0</v>
      </c>
      <c r="O480" s="1" t="b">
        <f t="shared" si="29"/>
        <v>0</v>
      </c>
      <c r="Q480" s="4"/>
      <c r="R480" s="4"/>
    </row>
    <row r="481" spans="5:18">
      <c r="E481" s="130">
        <v>35</v>
      </c>
      <c r="F481" s="130">
        <v>3</v>
      </c>
      <c r="H481" s="32" t="s">
        <v>208</v>
      </c>
      <c r="I481" s="33" t="s">
        <v>862</v>
      </c>
      <c r="J481" s="33" t="s">
        <v>206</v>
      </c>
      <c r="K481" s="33" t="str">
        <f t="shared" si="27"/>
        <v>35 , 3</v>
      </c>
      <c r="L481" s="34" t="s">
        <v>207</v>
      </c>
      <c r="N481" s="1" t="b">
        <f t="shared" si="28"/>
        <v>0</v>
      </c>
      <c r="O481" s="1" t="b">
        <f t="shared" si="29"/>
        <v>0</v>
      </c>
      <c r="Q481" s="4"/>
      <c r="R481" s="4"/>
    </row>
    <row r="482" spans="5:18">
      <c r="E482" s="130">
        <v>35</v>
      </c>
      <c r="F482" s="130">
        <v>4</v>
      </c>
      <c r="H482" s="32" t="s">
        <v>208</v>
      </c>
      <c r="I482" s="33" t="s">
        <v>862</v>
      </c>
      <c r="J482" s="33" t="s">
        <v>206</v>
      </c>
      <c r="K482" s="33" t="str">
        <f t="shared" si="27"/>
        <v>35 , 4</v>
      </c>
      <c r="L482" s="34" t="s">
        <v>207</v>
      </c>
      <c r="N482" s="1" t="b">
        <f t="shared" si="28"/>
        <v>0</v>
      </c>
      <c r="O482" s="1" t="b">
        <f t="shared" si="29"/>
        <v>0</v>
      </c>
      <c r="Q482" s="4"/>
      <c r="R482" s="4"/>
    </row>
    <row r="483" spans="5:18">
      <c r="E483" s="130">
        <v>35</v>
      </c>
      <c r="F483" s="130">
        <v>5</v>
      </c>
      <c r="H483" s="32" t="s">
        <v>208</v>
      </c>
      <c r="I483" s="33" t="s">
        <v>862</v>
      </c>
      <c r="J483" s="33" t="s">
        <v>206</v>
      </c>
      <c r="K483" s="33" t="str">
        <f t="shared" si="27"/>
        <v>35 , 5</v>
      </c>
      <c r="L483" s="34" t="s">
        <v>207</v>
      </c>
      <c r="N483" s="1" t="b">
        <f t="shared" si="28"/>
        <v>0</v>
      </c>
      <c r="O483" s="1" t="b">
        <f t="shared" si="29"/>
        <v>0</v>
      </c>
      <c r="Q483" s="4"/>
      <c r="R483" s="4"/>
    </row>
    <row r="484" spans="5:18">
      <c r="E484" s="130">
        <v>35</v>
      </c>
      <c s="130" r="F484">
        <v>7</v>
      </c>
      <c r="H484" s="32" t="s">
        <v>208</v>
      </c>
      <c r="I484" s="33" t="s">
        <v>862</v>
      </c>
      <c r="J484" s="33" t="s">
        <v>206</v>
      </c>
      <c r="K484" s="33" t="str">
        <f t="shared" si="27"/>
        <v>35 , 6</v>
      </c>
      <c r="L484" s="34" t="s">
        <v>207</v>
      </c>
      <c r="N484" s="1" t="b">
        <f t="shared" si="28"/>
        <v>0</v>
      </c>
      <c r="O484" s="1" t="b">
        <f t="shared" si="29"/>
        <v>0</v>
      </c>
      <c r="Q484" s="4"/>
      <c r="R484" s="4"/>
    </row>
    <row r="485" spans="5:18">
      <c r="E485" s="130">
        <v>35</v>
      </c>
      <c r="F485" s="130">
        <v>8</v>
      </c>
      <c r="H485" s="32" t="s">
        <v>208</v>
      </c>
      <c r="I485" s="33" t="s">
        <v>862</v>
      </c>
      <c r="J485" s="33" t="s">
        <v>206</v>
      </c>
      <c r="K485" s="33" t="str">
        <f t="shared" si="27"/>
        <v>35 , 8</v>
      </c>
      <c r="L485" s="34" t="s">
        <v>207</v>
      </c>
      <c r="N485" s="1" t="b">
        <f t="shared" si="28"/>
        <v>0</v>
      </c>
      <c r="O485" s="1" t="b">
        <f t="shared" si="29"/>
        <v>0</v>
      </c>
      <c r="Q485" s="4"/>
      <c r="R485" s="4"/>
    </row>
    <row r="486" spans="5:18">
      <c r="E486" s="130">
        <v>35</v>
      </c>
      <c r="F486" s="130">
        <v>9</v>
      </c>
      <c r="H486" s="32" t="s">
        <v>208</v>
      </c>
      <c r="I486" s="33" t="s">
        <v>862</v>
      </c>
      <c r="J486" s="33" t="s">
        <v>206</v>
      </c>
      <c r="K486" s="33" t="str">
        <f t="shared" si="27"/>
        <v>35 , 9</v>
      </c>
      <c r="L486" s="34" t="s">
        <v>207</v>
      </c>
      <c r="N486" s="1" t="b">
        <f t="shared" si="28"/>
        <v>0</v>
      </c>
      <c r="O486" s="1" t="b">
        <f t="shared" si="29"/>
        <v>0</v>
      </c>
      <c r="Q486" s="4"/>
      <c r="R486" s="4"/>
    </row>
    <row r="487" spans="5:18">
      <c r="E487" s="130">
        <v>35</v>
      </c>
      <c r="F487" s="130">
        <v>10</v>
      </c>
      <c r="H487" s="32" t="s">
        <v>208</v>
      </c>
      <c r="I487" s="33" t="s">
        <v>862</v>
      </c>
      <c r="J487" s="33" t="s">
        <v>206</v>
      </c>
      <c r="K487" s="33" t="str">
        <f t="shared" si="27"/>
        <v>35 , 10</v>
      </c>
      <c r="L487" s="34" t="s">
        <v>207</v>
      </c>
      <c r="N487" s="1" t="b">
        <f t="shared" si="28"/>
        <v>0</v>
      </c>
      <c r="O487" s="1" t="b">
        <f t="shared" si="29"/>
        <v>0</v>
      </c>
      <c r="Q487" s="4"/>
      <c r="R487" s="4"/>
    </row>
    <row r="488" spans="5:18">
      <c r="E488" s="130">
        <v>35</v>
      </c>
      <c r="F488" s="130">
        <v>11</v>
      </c>
      <c r="H488" s="32" t="s">
        <v>208</v>
      </c>
      <c r="I488" s="33" t="s">
        <v>862</v>
      </c>
      <c r="J488" s="33" t="s">
        <v>206</v>
      </c>
      <c r="K488" s="33" t="str">
        <f t="shared" si="27"/>
        <v>35 , 11</v>
      </c>
      <c r="L488" s="34" t="s">
        <v>207</v>
      </c>
      <c r="N488" s="1" t="b">
        <f t="shared" si="28"/>
        <v>0</v>
      </c>
      <c r="O488" s="1" t="b">
        <f t="shared" si="29"/>
        <v>0</v>
      </c>
      <c r="Q488" s="4"/>
      <c r="R488" s="4"/>
    </row>
    <row r="489" spans="5:18">
      <c r="E489" s="130">
        <v>35</v>
      </c>
      <c r="F489" s="130">
        <v>12</v>
      </c>
      <c r="H489" s="32" t="s">
        <v>208</v>
      </c>
      <c r="I489" s="33" t="s">
        <v>862</v>
      </c>
      <c r="J489" s="33" t="s">
        <v>206</v>
      </c>
      <c r="K489" s="33" t="str">
        <f t="shared" si="27"/>
        <v>35 , 12</v>
      </c>
      <c r="L489" s="34" t="s">
        <v>207</v>
      </c>
      <c r="N489" s="1" t="b">
        <f t="shared" si="28"/>
        <v>0</v>
      </c>
      <c r="O489" s="1" t="b">
        <f t="shared" si="29"/>
        <v>0</v>
      </c>
      <c r="Q489" s="4"/>
      <c r="R489" s="4"/>
    </row>
    <row r="490" spans="5:18">
      <c r="E490" s="130">
        <v>35</v>
      </c>
      <c r="F490" s="130">
        <v>13</v>
      </c>
      <c r="H490" s="32" t="s">
        <v>208</v>
      </c>
      <c r="I490" s="33" t="s">
        <v>862</v>
      </c>
      <c r="J490" s="33" t="s">
        <v>206</v>
      </c>
      <c r="K490" s="33" t="str">
        <f t="shared" si="27"/>
        <v>35 , 13</v>
      </c>
      <c r="L490" s="34" t="s">
        <v>207</v>
      </c>
      <c r="N490" s="1" t="b">
        <f t="shared" si="28"/>
        <v>0</v>
      </c>
      <c r="O490" s="1" t="b">
        <f t="shared" si="29"/>
        <v>0</v>
      </c>
      <c r="Q490" s="4"/>
      <c r="R490" s="4"/>
    </row>
    <row r="491" spans="5:18">
      <c r="E491" s="130">
        <v>35</v>
      </c>
      <c r="F491" s="130">
        <v>14</v>
      </c>
      <c r="H491" s="32" t="s">
        <v>208</v>
      </c>
      <c r="I491" s="33" t="s">
        <v>862</v>
      </c>
      <c r="J491" s="33" t="s">
        <v>206</v>
      </c>
      <c r="K491" s="33" t="str">
        <f t="shared" si="27"/>
        <v>35 , 14</v>
      </c>
      <c r="L491" s="34" t="s">
        <v>207</v>
      </c>
      <c r="N491" s="1" t="b">
        <f t="shared" si="28"/>
        <v>0</v>
      </c>
      <c r="O491" s="1" t="b">
        <f t="shared" si="29"/>
        <v>0</v>
      </c>
      <c r="Q491" s="4"/>
      <c r="R491" s="4"/>
    </row>
    <row r="492" spans="5:18">
      <c r="E492" s="130">
        <v>35</v>
      </c>
      <c r="F492" s="130">
        <v>15</v>
      </c>
      <c r="H492" s="32" t="s">
        <v>208</v>
      </c>
      <c r="I492" s="33" t="s">
        <v>862</v>
      </c>
      <c r="J492" s="33" t="s">
        <v>206</v>
      </c>
      <c r="K492" s="33" t="str">
        <f t="shared" si="27"/>
        <v>35 , 15</v>
      </c>
      <c r="L492" s="34" t="s">
        <v>207</v>
      </c>
      <c r="N492" s="1" t="b">
        <f t="shared" si="28"/>
        <v>0</v>
      </c>
      <c r="O492" s="1" t="b">
        <f t="shared" si="29"/>
        <v>0</v>
      </c>
      <c r="Q492" s="4"/>
      <c r="R492" s="4"/>
    </row>
    <row r="493" spans="5:18">
      <c r="E493" s="130">
        <v>36</v>
      </c>
      <c r="F493" s="130">
        <v>1</v>
      </c>
      <c r="H493" s="32" t="s">
        <v>208</v>
      </c>
      <c r="I493" s="33" t="s">
        <v>862</v>
      </c>
      <c r="J493" s="33" t="s">
        <v>206</v>
      </c>
      <c r="K493" s="33" t="str">
        <f t="shared" si="27"/>
        <v>36 , 1</v>
      </c>
      <c r="L493" s="34" t="s">
        <v>207</v>
      </c>
      <c r="N493" s="1" t="b">
        <f t="shared" si="28"/>
        <v>0</v>
      </c>
      <c r="O493" s="1" t="b">
        <f t="shared" si="29"/>
        <v>0</v>
      </c>
      <c r="Q493" s="4"/>
      <c r="R493" s="4"/>
    </row>
    <row r="494" spans="5:18">
      <c r="E494" s="130">
        <v>36</v>
      </c>
      <c r="F494" s="130">
        <v>2</v>
      </c>
      <c r="H494" s="32" t="s">
        <v>208</v>
      </c>
      <c r="I494" s="33" t="s">
        <v>862</v>
      </c>
      <c r="J494" s="33" t="s">
        <v>206</v>
      </c>
      <c r="K494" s="33" t="str">
        <f t="shared" si="27"/>
        <v>36 , 2</v>
      </c>
      <c r="L494" s="34" t="s">
        <v>207</v>
      </c>
      <c r="N494" s="1" t="b">
        <f t="shared" si="28"/>
        <v>0</v>
      </c>
      <c r="O494" s="1" t="b">
        <f t="shared" si="29"/>
        <v>0</v>
      </c>
      <c r="Q494" s="4"/>
      <c r="R494" s="4"/>
    </row>
    <row r="495" spans="5:18">
      <c r="E495" s="130">
        <v>36</v>
      </c>
      <c r="F495" s="130">
        <v>3</v>
      </c>
      <c r="H495" s="32" t="s">
        <v>208</v>
      </c>
      <c r="I495" s="33" t="s">
        <v>862</v>
      </c>
      <c r="J495" s="33" t="s">
        <v>206</v>
      </c>
      <c r="K495" s="33" t="str">
        <f t="shared" si="27"/>
        <v>36 , 3</v>
      </c>
      <c r="L495" s="34" t="s">
        <v>207</v>
      </c>
      <c r="N495" s="1" t="b">
        <f t="shared" si="28"/>
        <v>0</v>
      </c>
      <c r="O495" s="1" t="b">
        <f t="shared" si="29"/>
        <v>0</v>
      </c>
      <c r="Q495" s="4"/>
      <c r="R495" s="4"/>
    </row>
    <row r="496" spans="5:18">
      <c r="E496" s="130">
        <v>36</v>
      </c>
      <c r="F496" s="130">
        <v>4</v>
      </c>
      <c r="H496" s="32" t="s">
        <v>208</v>
      </c>
      <c r="I496" s="33" t="s">
        <v>862</v>
      </c>
      <c r="J496" s="33" t="s">
        <v>206</v>
      </c>
      <c r="K496" s="33" t="str">
        <f t="shared" si="27"/>
        <v>36 , 4</v>
      </c>
      <c r="L496" s="34" t="s">
        <v>207</v>
      </c>
      <c r="N496" s="1" t="b">
        <f t="shared" si="28"/>
        <v>0</v>
      </c>
      <c r="O496" s="1" t="b">
        <f t="shared" si="29"/>
        <v>0</v>
      </c>
      <c r="Q496" s="4"/>
      <c r="R496" s="4"/>
    </row>
    <row r="497" spans="5:18">
      <c r="E497" s="130">
        <v>36</v>
      </c>
      <c r="F497" s="130">
        <v>5</v>
      </c>
      <c r="H497" s="32" t="s">
        <v>208</v>
      </c>
      <c r="I497" s="33" t="s">
        <v>862</v>
      </c>
      <c r="J497" s="33" t="s">
        <v>206</v>
      </c>
      <c r="K497" s="33" t="str">
        <f t="shared" si="27"/>
        <v>36 , 5</v>
      </c>
      <c r="L497" s="34" t="s">
        <v>207</v>
      </c>
      <c r="N497" s="1" t="b">
        <f t="shared" si="28"/>
        <v>0</v>
      </c>
      <c r="O497" s="1" t="b">
        <f t="shared" si="29"/>
        <v>0</v>
      </c>
      <c r="Q497" s="4"/>
      <c r="R497" s="4"/>
    </row>
    <row r="498" spans="5:18">
      <c r="E498" s="130">
        <v>36</v>
      </c>
      <c s="130" r="F498">
        <v>7</v>
      </c>
      <c r="H498" s="32" t="s">
        <v>208</v>
      </c>
      <c r="I498" s="33" t="s">
        <v>862</v>
      </c>
      <c r="J498" s="33" t="s">
        <v>206</v>
      </c>
      <c r="K498" s="33" t="str">
        <f t="shared" si="27"/>
        <v>36 , 6</v>
      </c>
      <c r="L498" s="34" t="s">
        <v>207</v>
      </c>
      <c r="N498" s="1" t="b">
        <f t="shared" si="28"/>
        <v>0</v>
      </c>
      <c r="O498" s="1" t="b">
        <f t="shared" si="29"/>
        <v>0</v>
      </c>
      <c r="Q498" s="4"/>
      <c r="R498" s="4"/>
    </row>
    <row r="499" spans="5:18">
      <c r="E499" s="130">
        <v>36</v>
      </c>
      <c r="F499" s="130">
        <v>8</v>
      </c>
      <c r="H499" s="32" t="s">
        <v>208</v>
      </c>
      <c r="I499" s="33" t="s">
        <v>862</v>
      </c>
      <c r="J499" s="33" t="s">
        <v>206</v>
      </c>
      <c r="K499" s="33" t="str">
        <f t="shared" si="27"/>
        <v>36 , 8</v>
      </c>
      <c r="L499" s="34" t="s">
        <v>207</v>
      </c>
      <c r="N499" s="1" t="b">
        <f t="shared" si="28"/>
        <v>0</v>
      </c>
      <c r="O499" s="1" t="b">
        <f t="shared" si="29"/>
        <v>0</v>
      </c>
      <c r="Q499" s="4"/>
      <c r="R499" s="4"/>
    </row>
    <row r="500" spans="5:18">
      <c r="E500" s="130">
        <v>36</v>
      </c>
      <c r="F500" s="130">
        <v>9</v>
      </c>
      <c r="H500" s="32" t="s">
        <v>208</v>
      </c>
      <c r="I500" s="33" t="s">
        <v>862</v>
      </c>
      <c r="J500" s="33" t="s">
        <v>206</v>
      </c>
      <c r="K500" s="33" t="str">
        <f t="shared" si="27"/>
        <v>36 , 9</v>
      </c>
      <c r="L500" s="34" t="s">
        <v>207</v>
      </c>
      <c r="N500" s="1" t="b">
        <f t="shared" si="28"/>
        <v>0</v>
      </c>
      <c r="O500" s="1" t="b">
        <f t="shared" si="29"/>
        <v>0</v>
      </c>
      <c r="Q500" s="4"/>
      <c r="R500" s="4"/>
    </row>
    <row r="501" spans="5:18">
      <c r="E501" s="130">
        <v>36</v>
      </c>
      <c r="F501" s="130">
        <v>10</v>
      </c>
      <c r="H501" s="32" t="s">
        <v>208</v>
      </c>
      <c r="I501" s="33" t="s">
        <v>862</v>
      </c>
      <c r="J501" s="33" t="s">
        <v>206</v>
      </c>
      <c r="K501" s="33" t="str">
        <f t="shared" si="27"/>
        <v>36 , 10</v>
      </c>
      <c r="L501" s="34" t="s">
        <v>207</v>
      </c>
      <c r="N501" s="1" t="b">
        <f t="shared" si="28"/>
        <v>0</v>
      </c>
      <c r="O501" s="1" t="b">
        <f t="shared" si="29"/>
        <v>0</v>
      </c>
      <c r="Q501" s="4"/>
      <c r="R501" s="4"/>
    </row>
    <row r="502" spans="5:18">
      <c r="E502" s="130">
        <v>36</v>
      </c>
      <c r="F502" s="130">
        <v>11</v>
      </c>
      <c r="H502" s="32" t="s">
        <v>208</v>
      </c>
      <c r="I502" s="33" t="s">
        <v>862</v>
      </c>
      <c r="J502" s="33" t="s">
        <v>206</v>
      </c>
      <c r="K502" s="33" t="str">
        <f t="shared" si="27"/>
        <v>36 , 11</v>
      </c>
      <c r="L502" s="34" t="s">
        <v>207</v>
      </c>
      <c r="N502" s="1" t="b">
        <f t="shared" si="28"/>
        <v>0</v>
      </c>
      <c r="O502" s="1" t="b">
        <f t="shared" si="29"/>
        <v>0</v>
      </c>
      <c r="Q502" s="4"/>
      <c r="R502" s="4"/>
    </row>
    <row r="503" spans="5:18">
      <c r="E503" s="130">
        <v>36</v>
      </c>
      <c r="F503" s="130">
        <v>12</v>
      </c>
      <c r="H503" s="32" t="s">
        <v>208</v>
      </c>
      <c r="I503" s="33" t="s">
        <v>862</v>
      </c>
      <c r="J503" s="33" t="s">
        <v>206</v>
      </c>
      <c r="K503" s="33" t="str">
        <f t="shared" si="27"/>
        <v>36 , 12</v>
      </c>
      <c r="L503" s="34" t="s">
        <v>207</v>
      </c>
      <c r="N503" s="1" t="b">
        <f t="shared" si="28"/>
        <v>0</v>
      </c>
      <c r="O503" s="1" t="b">
        <f t="shared" si="29"/>
        <v>0</v>
      </c>
      <c r="Q503" s="4"/>
      <c r="R503" s="4"/>
    </row>
    <row r="504" spans="5:18">
      <c r="E504" s="130">
        <v>36</v>
      </c>
      <c r="F504" s="130">
        <v>13</v>
      </c>
      <c r="H504" s="32" t="s">
        <v>208</v>
      </c>
      <c r="I504" s="33" t="s">
        <v>862</v>
      </c>
      <c r="J504" s="33" t="s">
        <v>206</v>
      </c>
      <c r="K504" s="33" t="str">
        <f t="shared" si="27"/>
        <v>36 , 13</v>
      </c>
      <c r="L504" s="34" t="s">
        <v>207</v>
      </c>
      <c r="N504" s="1" t="b">
        <f t="shared" si="28"/>
        <v>0</v>
      </c>
      <c r="O504" s="1" t="b">
        <f t="shared" si="29"/>
        <v>0</v>
      </c>
      <c r="Q504" s="4"/>
      <c r="R504" s="4"/>
    </row>
    <row r="505" spans="5:18">
      <c r="E505" s="130">
        <v>36</v>
      </c>
      <c r="F505" s="130">
        <v>14</v>
      </c>
      <c r="H505" s="32" t="s">
        <v>208</v>
      </c>
      <c r="I505" s="33" t="s">
        <v>862</v>
      </c>
      <c r="J505" s="33" t="s">
        <v>206</v>
      </c>
      <c r="K505" s="33" t="str">
        <f t="shared" si="27"/>
        <v>36 , 14</v>
      </c>
      <c r="L505" s="34" t="s">
        <v>207</v>
      </c>
      <c r="N505" s="1" t="b">
        <f t="shared" si="28"/>
        <v>0</v>
      </c>
      <c r="O505" s="1" t="b">
        <f t="shared" si="29"/>
        <v>0</v>
      </c>
      <c r="Q505" s="4"/>
      <c r="R505" s="4"/>
    </row>
    <row r="506" spans="5:18">
      <c r="E506" s="130">
        <v>36</v>
      </c>
      <c r="F506" s="130">
        <v>15</v>
      </c>
      <c r="H506" s="32" t="s">
        <v>208</v>
      </c>
      <c r="I506" s="33" t="s">
        <v>862</v>
      </c>
      <c r="J506" s="33" t="s">
        <v>206</v>
      </c>
      <c r="K506" s="33" t="str">
        <f t="shared" si="27"/>
        <v>36 , 15</v>
      </c>
      <c r="L506" s="34" t="s">
        <v>207</v>
      </c>
      <c r="N506" s="1" t="b">
        <f t="shared" si="28"/>
        <v>0</v>
      </c>
      <c r="O506" s="1" t="b">
        <f t="shared" si="29"/>
        <v>0</v>
      </c>
      <c r="Q506" s="4"/>
      <c r="R506" s="4"/>
    </row>
    <row r="507" spans="5:18">
      <c r="E507" s="130">
        <v>37</v>
      </c>
      <c r="F507" s="130">
        <v>1</v>
      </c>
      <c r="H507" s="32" t="s">
        <v>208</v>
      </c>
      <c r="I507" s="33" t="s">
        <v>862</v>
      </c>
      <c r="J507" s="33" t="s">
        <v>206</v>
      </c>
      <c r="K507" s="33" t="str">
        <f t="shared" si="27"/>
        <v>37 , 1</v>
      </c>
      <c r="L507" s="34" t="s">
        <v>207</v>
      </c>
      <c r="N507" s="1" t="b">
        <f t="shared" si="28"/>
        <v>0</v>
      </c>
      <c r="O507" s="1" t="b">
        <f t="shared" si="29"/>
        <v>0</v>
      </c>
      <c r="Q507" s="4"/>
      <c r="R507" s="4"/>
    </row>
    <row r="508" spans="5:18">
      <c r="E508" s="130">
        <v>37</v>
      </c>
      <c r="F508" s="130">
        <v>2</v>
      </c>
      <c r="H508" s="32" t="s">
        <v>208</v>
      </c>
      <c r="I508" s="33" t="s">
        <v>862</v>
      </c>
      <c r="J508" s="33" t="s">
        <v>206</v>
      </c>
      <c r="K508" s="33" t="str">
        <f t="shared" ref="K508:K567" si="30">E508&amp;" , "&amp;F508</f>
        <v>37 , 2</v>
      </c>
      <c r="L508" s="34" t="s">
        <v>207</v>
      </c>
      <c r="N508" s="1" t="b">
        <f t="shared" ref="N508:N567" si="31">IF(E508="","",EXACT(E508,Q508))</f>
        <v>0</v>
      </c>
      <c r="O508" s="1" t="b">
        <f t="shared" ref="O508:O567" si="32">IF(F508="","",EXACT(F508,R508))</f>
        <v>0</v>
      </c>
      <c r="Q508" s="4"/>
      <c r="R508" s="4"/>
    </row>
    <row r="509" spans="5:18">
      <c r="E509" s="130">
        <v>37</v>
      </c>
      <c r="F509" s="130">
        <v>3</v>
      </c>
      <c r="H509" s="32" t="s">
        <v>208</v>
      </c>
      <c r="I509" s="33" t="s">
        <v>862</v>
      </c>
      <c r="J509" s="33" t="s">
        <v>206</v>
      </c>
      <c r="K509" s="33" t="str">
        <f t="shared" si="30"/>
        <v>37 , 3</v>
      </c>
      <c r="L509" s="34" t="s">
        <v>207</v>
      </c>
      <c r="N509" s="1" t="b">
        <f t="shared" si="31"/>
        <v>0</v>
      </c>
      <c r="O509" s="1" t="b">
        <f t="shared" si="32"/>
        <v>0</v>
      </c>
      <c r="Q509" s="4"/>
      <c r="R509" s="4"/>
    </row>
    <row r="510" spans="5:18">
      <c r="E510" s="130">
        <v>37</v>
      </c>
      <c r="F510" s="130">
        <v>4</v>
      </c>
      <c r="H510" s="32" t="s">
        <v>208</v>
      </c>
      <c r="I510" s="33" t="s">
        <v>862</v>
      </c>
      <c r="J510" s="33" t="s">
        <v>206</v>
      </c>
      <c r="K510" s="33" t="str">
        <f t="shared" si="30"/>
        <v>37 , 4</v>
      </c>
      <c r="L510" s="34" t="s">
        <v>207</v>
      </c>
      <c r="N510" s="1" t="b">
        <f t="shared" si="31"/>
        <v>0</v>
      </c>
      <c r="O510" s="1" t="b">
        <f t="shared" si="32"/>
        <v>0</v>
      </c>
      <c r="Q510" s="4"/>
      <c r="R510" s="4"/>
    </row>
    <row r="511" spans="5:18">
      <c r="E511" s="130">
        <v>37</v>
      </c>
      <c r="F511" s="130">
        <v>5</v>
      </c>
      <c r="H511" s="32" t="s">
        <v>208</v>
      </c>
      <c r="I511" s="33" t="s">
        <v>862</v>
      </c>
      <c r="J511" s="33" t="s">
        <v>206</v>
      </c>
      <c r="K511" s="33" t="str">
        <f t="shared" si="30"/>
        <v>37 , 5</v>
      </c>
      <c r="L511" s="34" t="s">
        <v>207</v>
      </c>
      <c r="N511" s="1" t="b">
        <f t="shared" si="31"/>
        <v>0</v>
      </c>
      <c r="O511" s="1" t="b">
        <f t="shared" si="32"/>
        <v>0</v>
      </c>
      <c r="Q511" s="4"/>
      <c r="R511" s="4"/>
    </row>
    <row r="512" spans="5:18">
      <c r="E512" s="130">
        <v>37</v>
      </c>
      <c s="130" r="F512">
        <v>7</v>
      </c>
      <c r="H512" s="32" t="s">
        <v>208</v>
      </c>
      <c r="I512" s="33" t="s">
        <v>862</v>
      </c>
      <c r="J512" s="33" t="s">
        <v>206</v>
      </c>
      <c r="K512" s="33" t="str">
        <f t="shared" si="30"/>
        <v>37 , 6</v>
      </c>
      <c r="L512" s="34" t="s">
        <v>207</v>
      </c>
      <c r="N512" s="1" t="b">
        <f t="shared" si="31"/>
        <v>0</v>
      </c>
      <c r="O512" s="1" t="b">
        <f t="shared" si="32"/>
        <v>0</v>
      </c>
      <c r="Q512" s="4"/>
      <c r="R512" s="4"/>
    </row>
    <row r="513" spans="5:18">
      <c r="E513" s="130">
        <v>37</v>
      </c>
      <c r="F513" s="130">
        <v>8</v>
      </c>
      <c r="H513" s="32" t="s">
        <v>208</v>
      </c>
      <c r="I513" s="33" t="s">
        <v>862</v>
      </c>
      <c r="J513" s="33" t="s">
        <v>206</v>
      </c>
      <c r="K513" s="33" t="str">
        <f t="shared" si="30"/>
        <v>37 , 8</v>
      </c>
      <c r="L513" s="34" t="s">
        <v>207</v>
      </c>
      <c r="N513" s="1" t="b">
        <f t="shared" si="31"/>
        <v>0</v>
      </c>
      <c r="O513" s="1" t="b">
        <f t="shared" si="32"/>
        <v>0</v>
      </c>
      <c r="Q513" s="4"/>
      <c r="R513" s="4"/>
    </row>
    <row r="514" spans="5:18">
      <c r="E514" s="130">
        <v>37</v>
      </c>
      <c r="F514" s="130">
        <v>9</v>
      </c>
      <c r="H514" s="32" t="s">
        <v>208</v>
      </c>
      <c r="I514" s="33" t="s">
        <v>862</v>
      </c>
      <c r="J514" s="33" t="s">
        <v>206</v>
      </c>
      <c r="K514" s="33" t="str">
        <f t="shared" si="30"/>
        <v>37 , 9</v>
      </c>
      <c r="L514" s="34" t="s">
        <v>207</v>
      </c>
      <c r="N514" s="1" t="b">
        <f t="shared" si="31"/>
        <v>0</v>
      </c>
      <c r="O514" s="1" t="b">
        <f t="shared" si="32"/>
        <v>0</v>
      </c>
      <c r="Q514" s="4"/>
      <c r="R514" s="4"/>
    </row>
    <row r="515" spans="5:18">
      <c r="E515" s="130">
        <v>37</v>
      </c>
      <c r="F515" s="130">
        <v>10</v>
      </c>
      <c r="H515" s="32" t="s">
        <v>208</v>
      </c>
      <c r="I515" s="33" t="s">
        <v>862</v>
      </c>
      <c r="J515" s="33" t="s">
        <v>206</v>
      </c>
      <c r="K515" s="33" t="str">
        <f t="shared" si="30"/>
        <v>37 , 10</v>
      </c>
      <c r="L515" s="34" t="s">
        <v>207</v>
      </c>
      <c r="N515" s="1" t="b">
        <f t="shared" si="31"/>
        <v>0</v>
      </c>
      <c r="O515" s="1" t="b">
        <f t="shared" si="32"/>
        <v>0</v>
      </c>
      <c r="Q515" s="4"/>
      <c r="R515" s="4"/>
    </row>
    <row r="516" spans="5:18">
      <c r="E516" s="130">
        <v>37</v>
      </c>
      <c r="F516" s="130">
        <v>11</v>
      </c>
      <c r="H516" s="32" t="s">
        <v>208</v>
      </c>
      <c r="I516" s="33" t="s">
        <v>862</v>
      </c>
      <c r="J516" s="33" t="s">
        <v>206</v>
      </c>
      <c r="K516" s="33" t="str">
        <f t="shared" si="30"/>
        <v>37 , 11</v>
      </c>
      <c r="L516" s="34" t="s">
        <v>207</v>
      </c>
      <c r="N516" s="1" t="b">
        <f t="shared" si="31"/>
        <v>0</v>
      </c>
      <c r="O516" s="1" t="b">
        <f t="shared" si="32"/>
        <v>0</v>
      </c>
      <c r="Q516" s="4"/>
      <c r="R516" s="4"/>
    </row>
    <row r="517" spans="5:18">
      <c r="E517" s="130">
        <v>37</v>
      </c>
      <c r="F517" s="130">
        <v>12</v>
      </c>
      <c r="H517" s="32" t="s">
        <v>208</v>
      </c>
      <c r="I517" s="33" t="s">
        <v>862</v>
      </c>
      <c r="J517" s="33" t="s">
        <v>206</v>
      </c>
      <c r="K517" s="33" t="str">
        <f t="shared" si="30"/>
        <v>37 , 12</v>
      </c>
      <c r="L517" s="34" t="s">
        <v>207</v>
      </c>
      <c r="N517" s="1" t="b">
        <f t="shared" si="31"/>
        <v>0</v>
      </c>
      <c r="O517" s="1" t="b">
        <f t="shared" si="32"/>
        <v>0</v>
      </c>
      <c r="Q517" s="4"/>
      <c r="R517" s="4"/>
    </row>
    <row r="518" spans="5:18">
      <c r="E518" s="130">
        <v>37</v>
      </c>
      <c r="F518" s="130">
        <v>13</v>
      </c>
      <c r="H518" s="32" t="s">
        <v>208</v>
      </c>
      <c r="I518" s="33" t="s">
        <v>862</v>
      </c>
      <c r="J518" s="33" t="s">
        <v>206</v>
      </c>
      <c r="K518" s="33" t="str">
        <f t="shared" si="30"/>
        <v>37 , 13</v>
      </c>
      <c r="L518" s="34" t="s">
        <v>207</v>
      </c>
      <c r="N518" s="1" t="b">
        <f t="shared" si="31"/>
        <v>0</v>
      </c>
      <c r="O518" s="1" t="b">
        <f t="shared" si="32"/>
        <v>0</v>
      </c>
      <c r="Q518" s="4"/>
      <c r="R518" s="4"/>
    </row>
    <row r="519" spans="5:18">
      <c r="E519" s="130">
        <v>37</v>
      </c>
      <c r="F519" s="130">
        <v>14</v>
      </c>
      <c r="H519" s="32" t="s">
        <v>208</v>
      </c>
      <c r="I519" s="33" t="s">
        <v>862</v>
      </c>
      <c r="J519" s="33" t="s">
        <v>206</v>
      </c>
      <c r="K519" s="33" t="str">
        <f t="shared" si="30"/>
        <v>37 , 14</v>
      </c>
      <c r="L519" s="34" t="s">
        <v>207</v>
      </c>
      <c r="N519" s="1" t="b">
        <f t="shared" si="31"/>
        <v>0</v>
      </c>
      <c r="O519" s="1" t="b">
        <f t="shared" si="32"/>
        <v>0</v>
      </c>
      <c r="Q519" s="4"/>
      <c r="R519" s="4"/>
    </row>
    <row r="520" spans="5:18">
      <c r="E520" s="130">
        <v>37</v>
      </c>
      <c r="F520" s="130">
        <v>15</v>
      </c>
      <c r="H520" s="32" t="s">
        <v>208</v>
      </c>
      <c r="I520" s="33" t="s">
        <v>862</v>
      </c>
      <c r="J520" s="33" t="s">
        <v>206</v>
      </c>
      <c r="K520" s="33" t="str">
        <f t="shared" si="30"/>
        <v>37 , 15</v>
      </c>
      <c r="L520" s="34" t="s">
        <v>207</v>
      </c>
      <c r="N520" s="1" t="b">
        <f t="shared" si="31"/>
        <v>0</v>
      </c>
      <c r="O520" s="1" t="b">
        <f t="shared" si="32"/>
        <v>0</v>
      </c>
      <c r="Q520" s="4"/>
      <c r="R520" s="4"/>
    </row>
    <row r="521" spans="5:18">
      <c r="E521" s="130">
        <v>38</v>
      </c>
      <c r="F521" s="130">
        <v>1</v>
      </c>
      <c r="H521" s="32" t="s">
        <v>208</v>
      </c>
      <c r="I521" s="33" t="s">
        <v>862</v>
      </c>
      <c r="J521" s="33" t="s">
        <v>206</v>
      </c>
      <c r="K521" s="33" t="str">
        <f t="shared" si="30"/>
        <v>38 , 1</v>
      </c>
      <c r="L521" s="34" t="s">
        <v>207</v>
      </c>
      <c r="N521" s="1" t="b">
        <f t="shared" si="31"/>
        <v>0</v>
      </c>
      <c r="O521" s="1" t="b">
        <f t="shared" si="32"/>
        <v>0</v>
      </c>
      <c r="Q521" s="4"/>
      <c r="R521" s="4"/>
    </row>
    <row r="522" spans="5:18">
      <c r="E522" s="130">
        <v>38</v>
      </c>
      <c r="F522" s="130">
        <v>2</v>
      </c>
      <c r="H522" s="32" t="s">
        <v>208</v>
      </c>
      <c r="I522" s="33" t="s">
        <v>862</v>
      </c>
      <c r="J522" s="33" t="s">
        <v>206</v>
      </c>
      <c r="K522" s="33" t="str">
        <f t="shared" si="30"/>
        <v>38 , 2</v>
      </c>
      <c r="L522" s="34" t="s">
        <v>207</v>
      </c>
      <c r="N522" s="1" t="b">
        <f t="shared" si="31"/>
        <v>0</v>
      </c>
      <c r="O522" s="1" t="b">
        <f t="shared" si="32"/>
        <v>0</v>
      </c>
      <c r="Q522" s="4"/>
      <c r="R522" s="4"/>
    </row>
    <row r="523" spans="5:18">
      <c r="E523" s="130">
        <v>38</v>
      </c>
      <c r="F523" s="130">
        <v>3</v>
      </c>
      <c r="H523" s="32" t="s">
        <v>208</v>
      </c>
      <c r="I523" s="33" t="s">
        <v>862</v>
      </c>
      <c r="J523" s="33" t="s">
        <v>206</v>
      </c>
      <c r="K523" s="33" t="str">
        <f t="shared" si="30"/>
        <v>38 , 3</v>
      </c>
      <c r="L523" s="34" t="s">
        <v>207</v>
      </c>
      <c r="N523" s="1" t="b">
        <f t="shared" si="31"/>
        <v>0</v>
      </c>
      <c r="O523" s="1" t="b">
        <f t="shared" si="32"/>
        <v>0</v>
      </c>
      <c r="Q523" s="4"/>
      <c r="R523" s="4"/>
    </row>
    <row r="524" spans="5:18">
      <c r="E524" s="130">
        <v>38</v>
      </c>
      <c r="F524" s="130">
        <v>4</v>
      </c>
      <c r="H524" s="32" t="s">
        <v>208</v>
      </c>
      <c r="I524" s="33" t="s">
        <v>862</v>
      </c>
      <c r="J524" s="33" t="s">
        <v>206</v>
      </c>
      <c r="K524" s="33" t="str">
        <f t="shared" si="30"/>
        <v>38 , 4</v>
      </c>
      <c r="L524" s="34" t="s">
        <v>207</v>
      </c>
      <c r="N524" s="1" t="b">
        <f t="shared" si="31"/>
        <v>0</v>
      </c>
      <c r="O524" s="1" t="b">
        <f t="shared" si="32"/>
        <v>0</v>
      </c>
      <c r="Q524" s="4"/>
      <c r="R524" s="4"/>
    </row>
    <row r="525" spans="5:18">
      <c r="E525" s="130">
        <v>38</v>
      </c>
      <c r="F525" s="130">
        <v>5</v>
      </c>
      <c r="H525" s="32" t="s">
        <v>208</v>
      </c>
      <c r="I525" s="33" t="s">
        <v>862</v>
      </c>
      <c r="J525" s="33" t="s">
        <v>206</v>
      </c>
      <c r="K525" s="33" t="str">
        <f t="shared" si="30"/>
        <v>38 , 5</v>
      </c>
      <c r="L525" s="34" t="s">
        <v>207</v>
      </c>
      <c r="N525" s="1" t="b">
        <f t="shared" si="31"/>
        <v>0</v>
      </c>
      <c r="O525" s="1" t="b">
        <f t="shared" si="32"/>
        <v>0</v>
      </c>
      <c r="Q525" s="4"/>
      <c r="R525" s="4"/>
    </row>
    <row r="526" spans="5:18">
      <c r="E526" s="130">
        <v>38</v>
      </c>
      <c s="130" r="F526">
        <v>7</v>
      </c>
      <c r="H526" s="32" t="s">
        <v>208</v>
      </c>
      <c r="I526" s="33" t="s">
        <v>862</v>
      </c>
      <c r="J526" s="33" t="s">
        <v>206</v>
      </c>
      <c r="K526" s="33" t="str">
        <f t="shared" si="30"/>
        <v>38 , 6</v>
      </c>
      <c r="L526" s="34" t="s">
        <v>207</v>
      </c>
      <c r="N526" s="1" t="b">
        <f t="shared" si="31"/>
        <v>0</v>
      </c>
      <c r="O526" s="1" t="b">
        <f t="shared" si="32"/>
        <v>0</v>
      </c>
      <c r="Q526" s="4"/>
      <c r="R526" s="4"/>
    </row>
    <row r="527" spans="5:18">
      <c r="E527" s="130">
        <v>38</v>
      </c>
      <c r="F527" s="130">
        <v>8</v>
      </c>
      <c r="H527" s="32" t="s">
        <v>208</v>
      </c>
      <c r="I527" s="33" t="s">
        <v>862</v>
      </c>
      <c r="J527" s="33" t="s">
        <v>206</v>
      </c>
      <c r="K527" s="33" t="str">
        <f t="shared" si="30"/>
        <v>38 , 8</v>
      </c>
      <c r="L527" s="34" t="s">
        <v>207</v>
      </c>
      <c r="N527" s="1" t="b">
        <f t="shared" si="31"/>
        <v>0</v>
      </c>
      <c r="O527" s="1" t="b">
        <f t="shared" si="32"/>
        <v>0</v>
      </c>
      <c r="Q527" s="4"/>
      <c r="R527" s="4"/>
    </row>
    <row r="528" spans="5:18">
      <c r="E528" s="130">
        <v>38</v>
      </c>
      <c r="F528" s="130">
        <v>9</v>
      </c>
      <c r="H528" s="32" t="s">
        <v>208</v>
      </c>
      <c r="I528" s="33" t="s">
        <v>862</v>
      </c>
      <c r="J528" s="33" t="s">
        <v>206</v>
      </c>
      <c r="K528" s="33" t="str">
        <f t="shared" si="30"/>
        <v>38 , 9</v>
      </c>
      <c r="L528" s="34" t="s">
        <v>207</v>
      </c>
      <c r="N528" s="1" t="b">
        <f t="shared" si="31"/>
        <v>0</v>
      </c>
      <c r="O528" s="1" t="b">
        <f t="shared" si="32"/>
        <v>0</v>
      </c>
      <c r="Q528" s="4"/>
      <c r="R528" s="4"/>
    </row>
    <row r="529" spans="5:18">
      <c r="E529" s="130">
        <v>38</v>
      </c>
      <c r="F529" s="130">
        <v>10</v>
      </c>
      <c r="H529" s="32" t="s">
        <v>208</v>
      </c>
      <c r="I529" s="33" t="s">
        <v>862</v>
      </c>
      <c r="J529" s="33" t="s">
        <v>206</v>
      </c>
      <c r="K529" s="33" t="str">
        <f t="shared" si="30"/>
        <v>38 , 10</v>
      </c>
      <c r="L529" s="34" t="s">
        <v>207</v>
      </c>
      <c r="N529" s="1" t="b">
        <f t="shared" si="31"/>
        <v>0</v>
      </c>
      <c r="O529" s="1" t="b">
        <f t="shared" si="32"/>
        <v>0</v>
      </c>
      <c r="Q529" s="4"/>
      <c r="R529" s="4"/>
    </row>
    <row r="530" spans="5:18">
      <c r="E530" s="130">
        <v>38</v>
      </c>
      <c r="F530" s="130">
        <v>11</v>
      </c>
      <c r="H530" s="32" t="s">
        <v>208</v>
      </c>
      <c r="I530" s="33" t="s">
        <v>862</v>
      </c>
      <c r="J530" s="33" t="s">
        <v>206</v>
      </c>
      <c r="K530" s="33" t="str">
        <f t="shared" si="30"/>
        <v>38 , 11</v>
      </c>
      <c r="L530" s="34" t="s">
        <v>207</v>
      </c>
      <c r="N530" s="1" t="b">
        <f t="shared" si="31"/>
        <v>0</v>
      </c>
      <c r="O530" s="1" t="b">
        <f t="shared" si="32"/>
        <v>0</v>
      </c>
      <c r="Q530" s="4"/>
      <c r="R530" s="4"/>
    </row>
    <row r="531" spans="5:18">
      <c r="E531" s="130">
        <v>38</v>
      </c>
      <c r="F531" s="130">
        <v>12</v>
      </c>
      <c r="H531" s="32" t="s">
        <v>208</v>
      </c>
      <c r="I531" s="33" t="s">
        <v>862</v>
      </c>
      <c r="J531" s="33" t="s">
        <v>206</v>
      </c>
      <c r="K531" s="33" t="str">
        <f t="shared" si="30"/>
        <v>38 , 12</v>
      </c>
      <c r="L531" s="34" t="s">
        <v>207</v>
      </c>
      <c r="N531" s="1" t="b">
        <f t="shared" si="31"/>
        <v>0</v>
      </c>
      <c r="O531" s="1" t="b">
        <f t="shared" si="32"/>
        <v>0</v>
      </c>
      <c r="Q531" s="4"/>
      <c r="R531" s="4"/>
    </row>
    <row r="532" spans="5:18">
      <c r="E532" s="130">
        <v>38</v>
      </c>
      <c r="F532" s="130">
        <v>13</v>
      </c>
      <c r="H532" s="32" t="s">
        <v>208</v>
      </c>
      <c r="I532" s="33" t="s">
        <v>862</v>
      </c>
      <c r="J532" s="33" t="s">
        <v>206</v>
      </c>
      <c r="K532" s="33" t="str">
        <f t="shared" si="30"/>
        <v>38 , 13</v>
      </c>
      <c r="L532" s="34" t="s">
        <v>207</v>
      </c>
      <c r="N532" s="1" t="b">
        <f t="shared" si="31"/>
        <v>0</v>
      </c>
      <c r="O532" s="1" t="b">
        <f t="shared" si="32"/>
        <v>0</v>
      </c>
      <c r="Q532" s="4"/>
      <c r="R532" s="4"/>
    </row>
    <row r="533" spans="5:18">
      <c r="E533" s="130">
        <v>38</v>
      </c>
      <c r="F533" s="130">
        <v>14</v>
      </c>
      <c r="H533" s="32" t="s">
        <v>208</v>
      </c>
      <c r="I533" s="33" t="s">
        <v>862</v>
      </c>
      <c r="J533" s="33" t="s">
        <v>206</v>
      </c>
      <c r="K533" s="33" t="str">
        <f t="shared" si="30"/>
        <v>38 , 14</v>
      </c>
      <c r="L533" s="34" t="s">
        <v>207</v>
      </c>
      <c r="N533" s="1" t="b">
        <f t="shared" si="31"/>
        <v>0</v>
      </c>
      <c r="O533" s="1" t="b">
        <f t="shared" si="32"/>
        <v>0</v>
      </c>
      <c r="Q533" s="4"/>
      <c r="R533" s="4"/>
    </row>
    <row r="534" spans="5:18">
      <c r="E534" s="130">
        <v>38</v>
      </c>
      <c r="F534" s="130">
        <v>15</v>
      </c>
      <c r="H534" s="32" t="s">
        <v>208</v>
      </c>
      <c r="I534" s="33" t="s">
        <v>862</v>
      </c>
      <c r="J534" s="33" t="s">
        <v>206</v>
      </c>
      <c r="K534" s="33" t="str">
        <f t="shared" si="30"/>
        <v>38 , 15</v>
      </c>
      <c r="L534" s="34" t="s">
        <v>207</v>
      </c>
      <c r="N534" s="1" t="b">
        <f t="shared" si="31"/>
        <v>0</v>
      </c>
      <c r="O534" s="1" t="b">
        <f t="shared" si="32"/>
        <v>0</v>
      </c>
      <c r="Q534" s="4"/>
      <c r="R534" s="4"/>
    </row>
    <row r="535" spans="5:18">
      <c r="E535" s="130">
        <v>39</v>
      </c>
      <c r="F535" s="130">
        <v>1</v>
      </c>
      <c r="H535" s="32" t="s">
        <v>208</v>
      </c>
      <c r="I535" s="33" t="s">
        <v>862</v>
      </c>
      <c r="J535" s="33" t="s">
        <v>206</v>
      </c>
      <c r="K535" s="33" t="str">
        <f t="shared" si="30"/>
        <v>39 , 1</v>
      </c>
      <c r="L535" s="34" t="s">
        <v>207</v>
      </c>
      <c r="N535" s="1" t="b">
        <f t="shared" si="31"/>
        <v>0</v>
      </c>
      <c r="O535" s="1" t="b">
        <f t="shared" si="32"/>
        <v>0</v>
      </c>
      <c r="Q535" s="4"/>
      <c r="R535" s="4"/>
    </row>
    <row r="536" spans="5:18">
      <c r="E536" s="130">
        <v>39</v>
      </c>
      <c r="F536" s="130">
        <v>2</v>
      </c>
      <c r="H536" s="32" t="s">
        <v>208</v>
      </c>
      <c r="I536" s="33" t="s">
        <v>862</v>
      </c>
      <c r="J536" s="33" t="s">
        <v>206</v>
      </c>
      <c r="K536" s="33" t="str">
        <f t="shared" si="30"/>
        <v>39 , 2</v>
      </c>
      <c r="L536" s="34" t="s">
        <v>207</v>
      </c>
      <c r="N536" s="1" t="b">
        <f t="shared" si="31"/>
        <v>0</v>
      </c>
      <c r="O536" s="1" t="b">
        <f t="shared" si="32"/>
        <v>0</v>
      </c>
      <c r="Q536" s="4"/>
      <c r="R536" s="4"/>
    </row>
    <row r="537" spans="5:18">
      <c r="E537" s="130">
        <v>39</v>
      </c>
      <c r="F537" s="130">
        <v>3</v>
      </c>
      <c r="H537" s="32" t="s">
        <v>208</v>
      </c>
      <c r="I537" s="33" t="s">
        <v>862</v>
      </c>
      <c r="J537" s="33" t="s">
        <v>206</v>
      </c>
      <c r="K537" s="33" t="str">
        <f t="shared" si="30"/>
        <v>39 , 3</v>
      </c>
      <c r="L537" s="34" t="s">
        <v>207</v>
      </c>
      <c r="N537" s="1" t="b">
        <f t="shared" si="31"/>
        <v>0</v>
      </c>
      <c r="O537" s="1" t="b">
        <f t="shared" si="32"/>
        <v>0</v>
      </c>
      <c r="Q537" s="4"/>
      <c r="R537" s="4"/>
    </row>
    <row r="538" spans="5:18">
      <c r="E538" s="130">
        <v>39</v>
      </c>
      <c r="F538" s="130">
        <v>4</v>
      </c>
      <c r="H538" s="32" t="s">
        <v>208</v>
      </c>
      <c r="I538" s="33" t="s">
        <v>862</v>
      </c>
      <c r="J538" s="33" t="s">
        <v>206</v>
      </c>
      <c r="K538" s="33" t="str">
        <f t="shared" si="30"/>
        <v>39 , 4</v>
      </c>
      <c r="L538" s="34" t="s">
        <v>207</v>
      </c>
      <c r="N538" s="1" t="b">
        <f t="shared" si="31"/>
        <v>0</v>
      </c>
      <c r="O538" s="1" t="b">
        <f t="shared" si="32"/>
        <v>0</v>
      </c>
      <c r="Q538" s="4"/>
      <c r="R538" s="4"/>
    </row>
    <row r="539" spans="5:18">
      <c r="E539" s="130">
        <v>39</v>
      </c>
      <c r="F539" s="130">
        <v>5</v>
      </c>
      <c r="H539" s="32" t="s">
        <v>208</v>
      </c>
      <c r="I539" s="33" t="s">
        <v>862</v>
      </c>
      <c r="J539" s="33" t="s">
        <v>206</v>
      </c>
      <c r="K539" s="33" t="str">
        <f t="shared" si="30"/>
        <v>39 , 5</v>
      </c>
      <c r="L539" s="34" t="s">
        <v>207</v>
      </c>
      <c r="N539" s="1" t="b">
        <f t="shared" si="31"/>
        <v>0</v>
      </c>
      <c r="O539" s="1" t="b">
        <f t="shared" si="32"/>
        <v>0</v>
      </c>
      <c r="Q539" s="4"/>
      <c r="R539" s="4"/>
    </row>
    <row r="540" spans="5:18">
      <c r="E540" s="130">
        <v>39</v>
      </c>
      <c s="130" r="F540">
        <v>7</v>
      </c>
      <c r="H540" s="32" t="s">
        <v>208</v>
      </c>
      <c r="I540" s="33" t="s">
        <v>862</v>
      </c>
      <c r="J540" s="33" t="s">
        <v>206</v>
      </c>
      <c r="K540" s="33" t="str">
        <f t="shared" si="30"/>
        <v>39 , 6</v>
      </c>
      <c r="L540" s="34" t="s">
        <v>207</v>
      </c>
      <c r="N540" s="1" t="b">
        <f t="shared" si="31"/>
        <v>0</v>
      </c>
      <c r="O540" s="1" t="b">
        <f t="shared" si="32"/>
        <v>0</v>
      </c>
      <c r="Q540" s="4"/>
      <c r="R540" s="4"/>
    </row>
    <row r="541" spans="5:18">
      <c r="E541" s="130">
        <v>39</v>
      </c>
      <c r="F541" s="130">
        <v>8</v>
      </c>
      <c r="H541" s="32" t="s">
        <v>208</v>
      </c>
      <c r="I541" s="33" t="s">
        <v>862</v>
      </c>
      <c r="J541" s="33" t="s">
        <v>206</v>
      </c>
      <c r="K541" s="33" t="str">
        <f t="shared" si="30"/>
        <v>39 , 8</v>
      </c>
      <c r="L541" s="34" t="s">
        <v>207</v>
      </c>
      <c r="N541" s="1" t="b">
        <f t="shared" si="31"/>
        <v>0</v>
      </c>
      <c r="O541" s="1" t="b">
        <f t="shared" si="32"/>
        <v>0</v>
      </c>
      <c r="Q541" s="4"/>
      <c r="R541" s="4"/>
    </row>
    <row r="542" spans="5:18">
      <c r="E542" s="130">
        <v>39</v>
      </c>
      <c r="F542" s="130">
        <v>9</v>
      </c>
      <c r="H542" s="32" t="s">
        <v>208</v>
      </c>
      <c r="I542" s="33" t="s">
        <v>862</v>
      </c>
      <c r="J542" s="33" t="s">
        <v>206</v>
      </c>
      <c r="K542" s="33" t="str">
        <f t="shared" si="30"/>
        <v>39 , 9</v>
      </c>
      <c r="L542" s="34" t="s">
        <v>207</v>
      </c>
      <c r="N542" s="1" t="b">
        <f t="shared" si="31"/>
        <v>0</v>
      </c>
      <c r="O542" s="1" t="b">
        <f t="shared" si="32"/>
        <v>0</v>
      </c>
      <c r="Q542" s="4"/>
      <c r="R542" s="4"/>
    </row>
    <row r="543" spans="5:18">
      <c r="E543" s="130">
        <v>39</v>
      </c>
      <c r="F543" s="130">
        <v>10</v>
      </c>
      <c r="H543" s="32" t="s">
        <v>208</v>
      </c>
      <c r="I543" s="33" t="s">
        <v>862</v>
      </c>
      <c r="J543" s="33" t="s">
        <v>206</v>
      </c>
      <c r="K543" s="33" t="str">
        <f t="shared" si="30"/>
        <v>39 , 10</v>
      </c>
      <c r="L543" s="34" t="s">
        <v>207</v>
      </c>
      <c r="N543" s="1" t="b">
        <f t="shared" si="31"/>
        <v>0</v>
      </c>
      <c r="O543" s="1" t="b">
        <f t="shared" si="32"/>
        <v>0</v>
      </c>
      <c r="Q543" s="4"/>
      <c r="R543" s="4"/>
    </row>
    <row r="544" spans="5:18">
      <c r="E544" s="130">
        <v>39</v>
      </c>
      <c r="F544" s="130">
        <v>11</v>
      </c>
      <c r="H544" s="32" t="s">
        <v>208</v>
      </c>
      <c r="I544" s="33" t="s">
        <v>862</v>
      </c>
      <c r="J544" s="33" t="s">
        <v>206</v>
      </c>
      <c r="K544" s="33" t="str">
        <f t="shared" si="30"/>
        <v>39 , 11</v>
      </c>
      <c r="L544" s="34" t="s">
        <v>207</v>
      </c>
      <c r="N544" s="1" t="b">
        <f t="shared" si="31"/>
        <v>0</v>
      </c>
      <c r="O544" s="1" t="b">
        <f t="shared" si="32"/>
        <v>0</v>
      </c>
      <c r="Q544" s="4"/>
      <c r="R544" s="4"/>
    </row>
    <row r="545" spans="5:18">
      <c r="E545" s="130">
        <v>39</v>
      </c>
      <c r="F545" s="130">
        <v>12</v>
      </c>
      <c r="H545" s="32" t="s">
        <v>208</v>
      </c>
      <c r="I545" s="33" t="s">
        <v>862</v>
      </c>
      <c r="J545" s="33" t="s">
        <v>206</v>
      </c>
      <c r="K545" s="33" t="str">
        <f t="shared" si="30"/>
        <v>39 , 12</v>
      </c>
      <c r="L545" s="34" t="s">
        <v>207</v>
      </c>
      <c r="N545" s="1" t="b">
        <f t="shared" si="31"/>
        <v>0</v>
      </c>
      <c r="O545" s="1" t="b">
        <f t="shared" si="32"/>
        <v>0</v>
      </c>
      <c r="Q545" s="4"/>
      <c r="R545" s="4"/>
    </row>
    <row r="546" spans="5:18">
      <c r="E546" s="130">
        <v>39</v>
      </c>
      <c r="F546" s="130">
        <v>13</v>
      </c>
      <c r="H546" s="32" t="s">
        <v>208</v>
      </c>
      <c r="I546" s="33" t="s">
        <v>862</v>
      </c>
      <c r="J546" s="33" t="s">
        <v>206</v>
      </c>
      <c r="K546" s="33" t="str">
        <f t="shared" si="30"/>
        <v>39 , 13</v>
      </c>
      <c r="L546" s="34" t="s">
        <v>207</v>
      </c>
      <c r="N546" s="1" t="b">
        <f t="shared" si="31"/>
        <v>0</v>
      </c>
      <c r="O546" s="1" t="b">
        <f t="shared" si="32"/>
        <v>0</v>
      </c>
      <c r="Q546" s="4"/>
      <c r="R546" s="4"/>
    </row>
    <row r="547" spans="5:18">
      <c r="E547" s="130">
        <v>39</v>
      </c>
      <c r="F547" s="130">
        <v>14</v>
      </c>
      <c r="H547" s="32" t="s">
        <v>208</v>
      </c>
      <c r="I547" s="33" t="s">
        <v>862</v>
      </c>
      <c r="J547" s="33" t="s">
        <v>206</v>
      </c>
      <c r="K547" s="33" t="str">
        <f t="shared" si="30"/>
        <v>39 , 14</v>
      </c>
      <c r="L547" s="34" t="s">
        <v>207</v>
      </c>
      <c r="N547" s="1" t="b">
        <f t="shared" si="31"/>
        <v>0</v>
      </c>
      <c r="O547" s="1" t="b">
        <f t="shared" si="32"/>
        <v>0</v>
      </c>
      <c r="Q547" s="4"/>
      <c r="R547" s="4"/>
    </row>
    <row r="548" spans="5:18">
      <c r="E548" s="130">
        <v>39</v>
      </c>
      <c r="F548" s="130">
        <v>15</v>
      </c>
      <c r="H548" s="32" t="s">
        <v>208</v>
      </c>
      <c r="I548" s="33" t="s">
        <v>862</v>
      </c>
      <c r="J548" s="33" t="s">
        <v>206</v>
      </c>
      <c r="K548" s="33" t="str">
        <f t="shared" si="30"/>
        <v>39 , 15</v>
      </c>
      <c r="L548" s="34" t="s">
        <v>207</v>
      </c>
      <c r="N548" s="1" t="b">
        <f t="shared" si="31"/>
        <v>0</v>
      </c>
      <c r="O548" s="1" t="b">
        <f t="shared" si="32"/>
        <v>0</v>
      </c>
      <c r="Q548" s="4"/>
      <c r="R548" s="4"/>
    </row>
    <row r="549" spans="5:18">
      <c r="E549" s="130">
        <v>40</v>
      </c>
      <c r="F549" s="130">
        <v>1</v>
      </c>
      <c r="H549" s="32" t="s">
        <v>208</v>
      </c>
      <c r="I549" s="33" t="s">
        <v>862</v>
      </c>
      <c r="J549" s="33" t="s">
        <v>206</v>
      </c>
      <c r="K549" s="33" t="str">
        <f t="shared" si="30"/>
        <v>40 , 1</v>
      </c>
      <c r="L549" s="34" t="s">
        <v>207</v>
      </c>
      <c r="N549" s="1" t="b">
        <f t="shared" si="31"/>
        <v>0</v>
      </c>
      <c r="O549" s="1" t="b">
        <f t="shared" si="32"/>
        <v>0</v>
      </c>
      <c r="Q549" s="4"/>
      <c r="R549" s="4"/>
    </row>
    <row r="550" spans="5:18">
      <c r="E550" s="130">
        <v>40</v>
      </c>
      <c r="F550" s="130">
        <v>2</v>
      </c>
      <c r="H550" s="32" t="s">
        <v>208</v>
      </c>
      <c r="I550" s="33" t="s">
        <v>862</v>
      </c>
      <c r="J550" s="33" t="s">
        <v>206</v>
      </c>
      <c r="K550" s="33" t="str">
        <f t="shared" si="30"/>
        <v>40 , 2</v>
      </c>
      <c r="L550" s="34" t="s">
        <v>207</v>
      </c>
      <c r="N550" s="1" t="b">
        <f t="shared" si="31"/>
        <v>0</v>
      </c>
      <c r="O550" s="1" t="b">
        <f t="shared" si="32"/>
        <v>0</v>
      </c>
      <c r="Q550" s="4"/>
      <c r="R550" s="4"/>
    </row>
    <row r="551" spans="5:18">
      <c r="E551" s="130">
        <v>40</v>
      </c>
      <c r="F551" s="130">
        <v>3</v>
      </c>
      <c r="H551" s="32" t="s">
        <v>208</v>
      </c>
      <c r="I551" s="33" t="s">
        <v>862</v>
      </c>
      <c r="J551" s="33" t="s">
        <v>206</v>
      </c>
      <c r="K551" s="33" t="str">
        <f t="shared" si="30"/>
        <v>40 , 3</v>
      </c>
      <c r="L551" s="34" t="s">
        <v>207</v>
      </c>
      <c r="N551" s="1" t="b">
        <f t="shared" si="31"/>
        <v>0</v>
      </c>
      <c r="O551" s="1" t="b">
        <f t="shared" si="32"/>
        <v>0</v>
      </c>
      <c r="Q551" s="4"/>
      <c r="R551" s="4"/>
    </row>
    <row r="552" spans="5:18">
      <c r="E552" s="130">
        <v>40</v>
      </c>
      <c r="F552" s="130">
        <v>4</v>
      </c>
      <c r="H552" s="32" t="s">
        <v>208</v>
      </c>
      <c r="I552" s="33" t="s">
        <v>862</v>
      </c>
      <c r="J552" s="33" t="s">
        <v>206</v>
      </c>
      <c r="K552" s="33" t="str">
        <f t="shared" si="30"/>
        <v>40 , 4</v>
      </c>
      <c r="L552" s="34" t="s">
        <v>207</v>
      </c>
      <c r="N552" s="1" t="b">
        <f t="shared" si="31"/>
        <v>0</v>
      </c>
      <c r="O552" s="1" t="b">
        <f t="shared" si="32"/>
        <v>0</v>
      </c>
      <c r="Q552" s="4"/>
      <c r="R552" s="4"/>
    </row>
    <row r="553" spans="5:18">
      <c r="E553" s="130">
        <v>40</v>
      </c>
      <c r="F553" s="130">
        <v>5</v>
      </c>
      <c r="H553" s="32" t="s">
        <v>208</v>
      </c>
      <c r="I553" s="33" t="s">
        <v>862</v>
      </c>
      <c r="J553" s="33" t="s">
        <v>206</v>
      </c>
      <c r="K553" s="33" t="str">
        <f t="shared" si="30"/>
        <v>40 , 5</v>
      </c>
      <c r="L553" s="34" t="s">
        <v>207</v>
      </c>
      <c r="N553" s="1" t="b">
        <f t="shared" si="31"/>
        <v>0</v>
      </c>
      <c r="O553" s="1" t="b">
        <f t="shared" si="32"/>
        <v>0</v>
      </c>
      <c r="Q553" s="4"/>
      <c r="R553" s="4"/>
    </row>
    <row r="554" spans="5:18">
      <c r="E554" s="130">
        <v>40</v>
      </c>
      <c s="130" r="F554">
        <v>7</v>
      </c>
      <c r="H554" s="32" t="s">
        <v>208</v>
      </c>
      <c r="I554" s="33" t="s">
        <v>862</v>
      </c>
      <c r="J554" s="33" t="s">
        <v>206</v>
      </c>
      <c r="K554" s="33" t="str">
        <f t="shared" si="30"/>
        <v>40 , 6</v>
      </c>
      <c r="L554" s="34" t="s">
        <v>207</v>
      </c>
      <c r="N554" s="1" t="b">
        <f t="shared" si="31"/>
        <v>0</v>
      </c>
      <c r="O554" s="1" t="b">
        <f t="shared" si="32"/>
        <v>0</v>
      </c>
      <c r="Q554" s="4"/>
      <c r="R554" s="4"/>
    </row>
    <row r="555" spans="5:18">
      <c r="E555" s="130">
        <v>40</v>
      </c>
      <c r="F555" s="130">
        <v>8</v>
      </c>
      <c r="H555" s="32" t="s">
        <v>208</v>
      </c>
      <c r="I555" s="33" t="s">
        <v>862</v>
      </c>
      <c r="J555" s="33" t="s">
        <v>206</v>
      </c>
      <c r="K555" s="33" t="str">
        <f t="shared" si="30"/>
        <v>40 , 8</v>
      </c>
      <c r="L555" s="34" t="s">
        <v>207</v>
      </c>
      <c r="N555" s="1" t="b">
        <f t="shared" si="31"/>
        <v>0</v>
      </c>
      <c r="O555" s="1" t="b">
        <f t="shared" si="32"/>
        <v>0</v>
      </c>
      <c r="Q555" s="4"/>
      <c r="R555" s="4"/>
    </row>
    <row r="556" spans="5:18">
      <c r="E556" s="130">
        <v>40</v>
      </c>
      <c r="F556" s="130">
        <v>9</v>
      </c>
      <c r="H556" s="32" t="s">
        <v>208</v>
      </c>
      <c r="I556" s="33" t="s">
        <v>862</v>
      </c>
      <c r="J556" s="33" t="s">
        <v>206</v>
      </c>
      <c r="K556" s="33" t="str">
        <f t="shared" si="30"/>
        <v>40 , 9</v>
      </c>
      <c r="L556" s="34" t="s">
        <v>207</v>
      </c>
      <c r="N556" s="1" t="b">
        <f t="shared" si="31"/>
        <v>0</v>
      </c>
      <c r="O556" s="1" t="b">
        <f t="shared" si="32"/>
        <v>0</v>
      </c>
      <c r="Q556" s="4"/>
      <c r="R556" s="4"/>
    </row>
    <row r="557" spans="5:18">
      <c r="E557" s="130">
        <v>40</v>
      </c>
      <c r="F557" s="130">
        <v>10</v>
      </c>
      <c r="H557" s="32" t="s">
        <v>208</v>
      </c>
      <c r="I557" s="33" t="s">
        <v>862</v>
      </c>
      <c r="J557" s="33" t="s">
        <v>206</v>
      </c>
      <c r="K557" s="33" t="str">
        <f t="shared" si="30"/>
        <v>40 , 10</v>
      </c>
      <c r="L557" s="34" t="s">
        <v>207</v>
      </c>
      <c r="N557" s="1" t="b">
        <f t="shared" si="31"/>
        <v>0</v>
      </c>
      <c r="O557" s="1" t="b">
        <f t="shared" si="32"/>
        <v>0</v>
      </c>
      <c r="Q557" s="4"/>
      <c r="R557" s="4"/>
    </row>
    <row r="558" spans="5:18">
      <c r="E558" s="130">
        <v>40</v>
      </c>
      <c r="F558" s="130">
        <v>11</v>
      </c>
      <c r="H558" s="32" t="s">
        <v>208</v>
      </c>
      <c r="I558" s="33" t="s">
        <v>862</v>
      </c>
      <c r="J558" s="33" t="s">
        <v>206</v>
      </c>
      <c r="K558" s="33" t="str">
        <f t="shared" si="30"/>
        <v>40 , 11</v>
      </c>
      <c r="L558" s="34" t="s">
        <v>207</v>
      </c>
      <c r="N558" s="1" t="b">
        <f t="shared" si="31"/>
        <v>0</v>
      </c>
      <c r="O558" s="1" t="b">
        <f t="shared" si="32"/>
        <v>0</v>
      </c>
      <c r="Q558" s="4"/>
      <c r="R558" s="4"/>
    </row>
    <row r="559" spans="5:18">
      <c r="E559" s="130">
        <v>40</v>
      </c>
      <c r="F559" s="130">
        <v>12</v>
      </c>
      <c r="H559" s="32" t="s">
        <v>208</v>
      </c>
      <c r="I559" s="33" t="s">
        <v>862</v>
      </c>
      <c r="J559" s="33" t="s">
        <v>206</v>
      </c>
      <c r="K559" s="33" t="str">
        <f t="shared" si="30"/>
        <v>40 , 12</v>
      </c>
      <c r="L559" s="34" t="s">
        <v>207</v>
      </c>
      <c r="N559" s="1" t="b">
        <f t="shared" si="31"/>
        <v>0</v>
      </c>
      <c r="O559" s="1" t="b">
        <f t="shared" si="32"/>
        <v>0</v>
      </c>
      <c r="Q559" s="4"/>
      <c r="R559" s="4"/>
    </row>
    <row r="560" spans="5:18">
      <c r="E560" s="130">
        <v>40</v>
      </c>
      <c r="F560" s="130">
        <v>13</v>
      </c>
      <c r="H560" s="32" t="s">
        <v>208</v>
      </c>
      <c r="I560" s="33" t="s">
        <v>862</v>
      </c>
      <c r="J560" s="33" t="s">
        <v>206</v>
      </c>
      <c r="K560" s="33" t="str">
        <f t="shared" si="30"/>
        <v>40 , 13</v>
      </c>
      <c r="L560" s="34" t="s">
        <v>207</v>
      </c>
      <c r="N560" s="1" t="b">
        <f t="shared" si="31"/>
        <v>0</v>
      </c>
      <c r="O560" s="1" t="b">
        <f t="shared" si="32"/>
        <v>0</v>
      </c>
      <c r="Q560" s="4"/>
      <c r="R560" s="4"/>
    </row>
    <row r="561" spans="5:18">
      <c r="E561" s="130">
        <v>40</v>
      </c>
      <c r="F561" s="130">
        <v>14</v>
      </c>
      <c r="H561" s="32" t="s">
        <v>208</v>
      </c>
      <c r="I561" s="33" t="s">
        <v>862</v>
      </c>
      <c r="J561" s="33" t="s">
        <v>206</v>
      </c>
      <c r="K561" s="33" t="str">
        <f t="shared" si="30"/>
        <v>40 , 14</v>
      </c>
      <c r="L561" s="34" t="s">
        <v>207</v>
      </c>
      <c r="N561" s="1" t="b">
        <f t="shared" si="31"/>
        <v>0</v>
      </c>
      <c r="O561" s="1" t="b">
        <f t="shared" si="32"/>
        <v>0</v>
      </c>
      <c r="Q561" s="4"/>
      <c r="R561" s="4"/>
    </row>
    <row r="562" spans="5:18">
      <c r="E562" s="130">
        <v>40</v>
      </c>
      <c r="F562" s="130">
        <v>15</v>
      </c>
      <c r="H562" s="32" t="s">
        <v>208</v>
      </c>
      <c r="I562" s="33" t="s">
        <v>862</v>
      </c>
      <c r="J562" s="33" t="s">
        <v>206</v>
      </c>
      <c r="K562" s="33" t="str">
        <f t="shared" si="30"/>
        <v>40 , 15</v>
      </c>
      <c r="L562" s="34" t="s">
        <v>207</v>
      </c>
      <c r="N562" s="1" t="b">
        <f t="shared" si="31"/>
        <v>0</v>
      </c>
      <c r="O562" s="1" t="b">
        <f t="shared" si="32"/>
        <v>0</v>
      </c>
      <c r="Q562" s="4"/>
      <c r="R562" s="4"/>
    </row>
    <row r="563" spans="5:18">
      <c r="E563" s="130">
        <v>41</v>
      </c>
      <c r="F563" s="130">
        <v>1</v>
      </c>
      <c r="H563" s="32" t="s">
        <v>208</v>
      </c>
      <c r="I563" s="33" t="s">
        <v>862</v>
      </c>
      <c r="J563" s="33" t="s">
        <v>206</v>
      </c>
      <c r="K563" s="33" t="str">
        <f t="shared" si="30"/>
        <v>41 , 1</v>
      </c>
      <c r="L563" s="34" t="s">
        <v>207</v>
      </c>
      <c r="N563" s="1" t="b">
        <f t="shared" si="31"/>
        <v>0</v>
      </c>
      <c r="O563" s="1" t="b">
        <f t="shared" si="32"/>
        <v>0</v>
      </c>
      <c r="Q563" s="4"/>
      <c r="R563" s="4"/>
    </row>
    <row r="564" spans="5:18">
      <c r="E564" s="130">
        <v>41</v>
      </c>
      <c r="F564" s="130">
        <v>2</v>
      </c>
      <c r="H564" s="32" t="s">
        <v>208</v>
      </c>
      <c r="I564" s="33" t="s">
        <v>862</v>
      </c>
      <c r="J564" s="33" t="s">
        <v>206</v>
      </c>
      <c r="K564" s="33" t="str">
        <f t="shared" si="30"/>
        <v>41 , 2</v>
      </c>
      <c r="L564" s="34" t="s">
        <v>207</v>
      </c>
      <c r="N564" s="1" t="b">
        <f t="shared" si="31"/>
        <v>0</v>
      </c>
      <c r="O564" s="1" t="b">
        <f t="shared" si="32"/>
        <v>0</v>
      </c>
      <c r="Q564" s="4"/>
      <c r="R564" s="4"/>
    </row>
    <row r="565" spans="5:18">
      <c r="E565" s="130">
        <v>41</v>
      </c>
      <c r="F565" s="130">
        <v>3</v>
      </c>
      <c r="H565" s="32" t="s">
        <v>208</v>
      </c>
      <c r="I565" s="33" t="s">
        <v>862</v>
      </c>
      <c r="J565" s="33" t="s">
        <v>206</v>
      </c>
      <c r="K565" s="33" t="str">
        <f t="shared" si="30"/>
        <v>41 , 3</v>
      </c>
      <c r="L565" s="34" t="s">
        <v>207</v>
      </c>
      <c r="N565" s="1" t="b">
        <f t="shared" si="31"/>
        <v>0</v>
      </c>
      <c r="O565" s="1" t="b">
        <f t="shared" si="32"/>
        <v>0</v>
      </c>
      <c r="Q565" s="4"/>
      <c r="R565" s="4"/>
    </row>
    <row r="566" spans="5:18">
      <c r="E566" s="130">
        <v>41</v>
      </c>
      <c r="F566" s="130">
        <v>4</v>
      </c>
      <c r="H566" s="32" t="s">
        <v>208</v>
      </c>
      <c r="I566" s="33" t="s">
        <v>862</v>
      </c>
      <c r="J566" s="33" t="s">
        <v>206</v>
      </c>
      <c r="K566" s="33" t="str">
        <f t="shared" si="30"/>
        <v>41 , 4</v>
      </c>
      <c r="L566" s="34" t="s">
        <v>207</v>
      </c>
      <c r="N566" s="1" t="b">
        <f t="shared" si="31"/>
        <v>0</v>
      </c>
      <c r="O566" s="1" t="b">
        <f t="shared" si="32"/>
        <v>0</v>
      </c>
      <c r="Q566" s="4"/>
      <c r="R566" s="4"/>
    </row>
    <row r="567" spans="5:18">
      <c r="E567" s="130">
        <v>41</v>
      </c>
      <c r="F567" s="130">
        <v>5</v>
      </c>
      <c r="H567" s="32" t="s">
        <v>208</v>
      </c>
      <c r="I567" s="33" t="s">
        <v>862</v>
      </c>
      <c r="J567" s="33" t="s">
        <v>206</v>
      </c>
      <c r="K567" s="33" t="str">
        <f t="shared" si="30"/>
        <v>41 , 5</v>
      </c>
      <c r="L567" s="34" t="s">
        <v>207</v>
      </c>
      <c r="N567" s="1" t="b">
        <f t="shared" si="31"/>
        <v>0</v>
      </c>
      <c r="O567" s="1" t="b">
        <f t="shared" si="32"/>
        <v>0</v>
      </c>
      <c r="Q567" s="4"/>
      <c r="R567" s="4"/>
    </row>
    <row r="568" spans="5:18">
      <c r="E568" s="130">
        <v>41</v>
      </c>
      <c s="130" r="F568">
        <v>7</v>
      </c>
      <c r="H568" s="32" t="s">
        <v>208</v>
      </c>
      <c r="I568" s="33" t="s">
        <v>862</v>
      </c>
      <c r="J568" s="33" t="s">
        <v>206</v>
      </c>
      <c r="K568" s="33" t="str">
        <f t="shared" ref="K568:K626" si="33">E568&amp;" , "&amp;F568</f>
        <v>41 , 6</v>
      </c>
      <c r="L568" s="34" t="s">
        <v>207</v>
      </c>
      <c r="N568" s="1" t="b">
        <f t="shared" ref="N568:N626" si="34">IF(E568="","",EXACT(E568,Q568))</f>
        <v>0</v>
      </c>
      <c r="O568" s="1" t="b">
        <f t="shared" ref="O568:O626" si="35">IF(F568="","",EXACT(F568,R568))</f>
        <v>0</v>
      </c>
      <c r="Q568" s="4"/>
      <c r="R568" s="4"/>
    </row>
    <row r="569" spans="5:18">
      <c r="E569" s="130">
        <v>41</v>
      </c>
      <c r="F569" s="130">
        <v>8</v>
      </c>
      <c r="H569" s="32" t="s">
        <v>208</v>
      </c>
      <c r="I569" s="33" t="s">
        <v>862</v>
      </c>
      <c r="J569" s="33" t="s">
        <v>206</v>
      </c>
      <c r="K569" s="33" t="str">
        <f t="shared" si="33"/>
        <v>41 , 8</v>
      </c>
      <c r="L569" s="34" t="s">
        <v>207</v>
      </c>
      <c r="N569" s="1" t="b">
        <f t="shared" si="34"/>
        <v>0</v>
      </c>
      <c r="O569" s="1" t="b">
        <f t="shared" si="35"/>
        <v>0</v>
      </c>
      <c r="Q569" s="4"/>
      <c r="R569" s="4"/>
    </row>
    <row r="570" spans="5:18">
      <c r="E570" s="130">
        <v>41</v>
      </c>
      <c r="F570" s="130">
        <v>9</v>
      </c>
      <c r="H570" s="32" t="s">
        <v>208</v>
      </c>
      <c r="I570" s="33" t="s">
        <v>862</v>
      </c>
      <c r="J570" s="33" t="s">
        <v>206</v>
      </c>
      <c r="K570" s="33" t="str">
        <f t="shared" si="33"/>
        <v>41 , 9</v>
      </c>
      <c r="L570" s="34" t="s">
        <v>207</v>
      </c>
      <c r="N570" s="1" t="b">
        <f t="shared" si="34"/>
        <v>0</v>
      </c>
      <c r="O570" s="1" t="b">
        <f t="shared" si="35"/>
        <v>0</v>
      </c>
      <c r="Q570" s="4"/>
      <c r="R570" s="4"/>
    </row>
    <row r="571" spans="5:18">
      <c r="E571" s="130">
        <v>41</v>
      </c>
      <c r="F571" s="130">
        <v>10</v>
      </c>
      <c r="H571" s="32" t="s">
        <v>208</v>
      </c>
      <c r="I571" s="33" t="s">
        <v>862</v>
      </c>
      <c r="J571" s="33" t="s">
        <v>206</v>
      </c>
      <c r="K571" s="33" t="str">
        <f t="shared" si="33"/>
        <v>41 , 10</v>
      </c>
      <c r="L571" s="34" t="s">
        <v>207</v>
      </c>
      <c r="N571" s="1" t="b">
        <f t="shared" si="34"/>
        <v>0</v>
      </c>
      <c r="O571" s="1" t="b">
        <f t="shared" si="35"/>
        <v>0</v>
      </c>
      <c r="Q571" s="4"/>
      <c r="R571" s="4"/>
    </row>
    <row r="572" spans="5:18">
      <c r="E572" s="130">
        <v>41</v>
      </c>
      <c r="F572" s="130">
        <v>11</v>
      </c>
      <c r="H572" s="32" t="s">
        <v>208</v>
      </c>
      <c r="I572" s="33" t="s">
        <v>862</v>
      </c>
      <c r="J572" s="33" t="s">
        <v>206</v>
      </c>
      <c r="K572" s="33" t="str">
        <f t="shared" si="33"/>
        <v>41 , 11</v>
      </c>
      <c r="L572" s="34" t="s">
        <v>207</v>
      </c>
      <c r="N572" s="1" t="b">
        <f t="shared" si="34"/>
        <v>0</v>
      </c>
      <c r="O572" s="1" t="b">
        <f t="shared" si="35"/>
        <v>0</v>
      </c>
      <c r="Q572" s="4"/>
      <c r="R572" s="4"/>
    </row>
    <row r="573" spans="5:18">
      <c r="E573" s="130">
        <v>41</v>
      </c>
      <c r="F573" s="130">
        <v>12</v>
      </c>
      <c r="H573" s="32" t="s">
        <v>208</v>
      </c>
      <c r="I573" s="33" t="s">
        <v>862</v>
      </c>
      <c r="J573" s="33" t="s">
        <v>206</v>
      </c>
      <c r="K573" s="33" t="str">
        <f t="shared" si="33"/>
        <v>41 , 12</v>
      </c>
      <c r="L573" s="34" t="s">
        <v>207</v>
      </c>
      <c r="N573" s="1" t="b">
        <f t="shared" si="34"/>
        <v>0</v>
      </c>
      <c r="O573" s="1" t="b">
        <f t="shared" si="35"/>
        <v>0</v>
      </c>
      <c r="Q573" s="4"/>
      <c r="R573" s="4"/>
    </row>
    <row r="574" spans="5:18">
      <c r="E574" s="130">
        <v>41</v>
      </c>
      <c r="F574" s="130">
        <v>13</v>
      </c>
      <c r="H574" s="32" t="s">
        <v>208</v>
      </c>
      <c r="I574" s="33" t="s">
        <v>862</v>
      </c>
      <c r="J574" s="33" t="s">
        <v>206</v>
      </c>
      <c r="K574" s="33" t="str">
        <f t="shared" si="33"/>
        <v>41 , 13</v>
      </c>
      <c r="L574" s="34" t="s">
        <v>207</v>
      </c>
      <c r="N574" s="1" t="b">
        <f t="shared" si="34"/>
        <v>0</v>
      </c>
      <c r="O574" s="1" t="b">
        <f t="shared" si="35"/>
        <v>0</v>
      </c>
      <c r="Q574" s="4"/>
      <c r="R574" s="4"/>
    </row>
    <row r="575" spans="5:18">
      <c r="E575" s="130">
        <v>41</v>
      </c>
      <c r="F575" s="130">
        <v>14</v>
      </c>
      <c r="H575" s="32" t="s">
        <v>208</v>
      </c>
      <c r="I575" s="33" t="s">
        <v>862</v>
      </c>
      <c r="J575" s="33" t="s">
        <v>206</v>
      </c>
      <c r="K575" s="33" t="str">
        <f t="shared" si="33"/>
        <v>41 , 14</v>
      </c>
      <c r="L575" s="34" t="s">
        <v>207</v>
      </c>
      <c r="N575" s="1" t="b">
        <f t="shared" si="34"/>
        <v>0</v>
      </c>
      <c r="O575" s="1" t="b">
        <f t="shared" si="35"/>
        <v>0</v>
      </c>
      <c r="Q575" s="4"/>
      <c r="R575" s="4"/>
    </row>
    <row r="576" spans="5:18">
      <c r="E576" s="130">
        <v>41</v>
      </c>
      <c r="F576" s="130">
        <v>15</v>
      </c>
      <c r="H576" s="32" t="s">
        <v>208</v>
      </c>
      <c r="I576" s="33" t="s">
        <v>862</v>
      </c>
      <c r="J576" s="33" t="s">
        <v>206</v>
      </c>
      <c r="K576" s="33" t="str">
        <f t="shared" si="33"/>
        <v>41 , 15</v>
      </c>
      <c r="L576" s="34" t="s">
        <v>207</v>
      </c>
      <c r="N576" s="1" t="b">
        <f t="shared" si="34"/>
        <v>0</v>
      </c>
      <c r="O576" s="1" t="b">
        <f t="shared" si="35"/>
        <v>0</v>
      </c>
      <c r="Q576" s="4"/>
      <c r="R576" s="4"/>
    </row>
    <row r="577" spans="5:18">
      <c r="E577" s="130">
        <v>42</v>
      </c>
      <c r="F577" s="130">
        <v>1</v>
      </c>
      <c r="H577" s="32" t="s">
        <v>208</v>
      </c>
      <c r="I577" s="33" t="s">
        <v>862</v>
      </c>
      <c r="J577" s="33" t="s">
        <v>206</v>
      </c>
      <c r="K577" s="33" t="str">
        <f t="shared" si="33"/>
        <v>42 , 1</v>
      </c>
      <c r="L577" s="34" t="s">
        <v>207</v>
      </c>
      <c r="N577" s="1" t="b">
        <f t="shared" si="34"/>
        <v>0</v>
      </c>
      <c r="O577" s="1" t="b">
        <f t="shared" si="35"/>
        <v>0</v>
      </c>
      <c r="Q577" s="4"/>
      <c r="R577" s="4"/>
    </row>
    <row r="578" spans="5:18">
      <c r="E578" s="130">
        <v>42</v>
      </c>
      <c r="F578" s="130">
        <v>2</v>
      </c>
      <c r="H578" s="32" t="s">
        <v>208</v>
      </c>
      <c r="I578" s="33" t="s">
        <v>862</v>
      </c>
      <c r="J578" s="33" t="s">
        <v>206</v>
      </c>
      <c r="K578" s="33" t="str">
        <f t="shared" si="33"/>
        <v>42 , 2</v>
      </c>
      <c r="L578" s="34" t="s">
        <v>207</v>
      </c>
      <c r="N578" s="1" t="b">
        <f t="shared" si="34"/>
        <v>0</v>
      </c>
      <c r="O578" s="1" t="b">
        <f t="shared" si="35"/>
        <v>0</v>
      </c>
      <c r="Q578" s="4"/>
      <c r="R578" s="4"/>
    </row>
    <row r="579" spans="5:18">
      <c r="E579" s="130">
        <v>42</v>
      </c>
      <c r="F579" s="130">
        <v>3</v>
      </c>
      <c r="H579" s="32" t="s">
        <v>208</v>
      </c>
      <c r="I579" s="33" t="s">
        <v>862</v>
      </c>
      <c r="J579" s="33" t="s">
        <v>206</v>
      </c>
      <c r="K579" s="33" t="str">
        <f t="shared" si="33"/>
        <v>42 , 3</v>
      </c>
      <c r="L579" s="34" t="s">
        <v>207</v>
      </c>
      <c r="N579" s="1" t="b">
        <f t="shared" si="34"/>
        <v>0</v>
      </c>
      <c r="O579" s="1" t="b">
        <f t="shared" si="35"/>
        <v>0</v>
      </c>
      <c r="Q579" s="4"/>
      <c r="R579" s="4"/>
    </row>
    <row r="580" spans="5:18">
      <c r="E580" s="130">
        <v>42</v>
      </c>
      <c r="F580" s="130">
        <v>4</v>
      </c>
      <c r="H580" s="32" t="s">
        <v>208</v>
      </c>
      <c r="I580" s="33" t="s">
        <v>862</v>
      </c>
      <c r="J580" s="33" t="s">
        <v>206</v>
      </c>
      <c r="K580" s="33" t="str">
        <f t="shared" si="33"/>
        <v>42 , 4</v>
      </c>
      <c r="L580" s="34" t="s">
        <v>207</v>
      </c>
      <c r="N580" s="1" t="b">
        <f t="shared" si="34"/>
        <v>0</v>
      </c>
      <c r="O580" s="1" t="b">
        <f t="shared" si="35"/>
        <v>0</v>
      </c>
      <c r="Q580" s="4"/>
      <c r="R580" s="4"/>
    </row>
    <row r="581" spans="5:18">
      <c r="E581" s="130">
        <v>42</v>
      </c>
      <c r="F581" s="130">
        <v>5</v>
      </c>
      <c r="H581" s="32" t="s">
        <v>208</v>
      </c>
      <c r="I581" s="33" t="s">
        <v>862</v>
      </c>
      <c r="J581" s="33" t="s">
        <v>206</v>
      </c>
      <c r="K581" s="33" t="str">
        <f t="shared" si="33"/>
        <v>42 , 5</v>
      </c>
      <c r="L581" s="34" t="s">
        <v>207</v>
      </c>
      <c r="N581" s="1" t="b">
        <f t="shared" si="34"/>
        <v>0</v>
      </c>
      <c r="O581" s="1" t="b">
        <f t="shared" si="35"/>
        <v>0</v>
      </c>
      <c r="Q581" s="4"/>
      <c r="R581" s="4"/>
    </row>
    <row r="582" spans="5:18">
      <c r="E582" s="130">
        <v>42</v>
      </c>
      <c s="130" r="F582">
        <v>7</v>
      </c>
      <c r="H582" s="32" t="s">
        <v>208</v>
      </c>
      <c r="I582" s="33" t="s">
        <v>862</v>
      </c>
      <c r="J582" s="33" t="s">
        <v>206</v>
      </c>
      <c r="K582" s="33" t="str">
        <f t="shared" si="33"/>
        <v>42 , 6</v>
      </c>
      <c r="L582" s="34" t="s">
        <v>207</v>
      </c>
      <c r="N582" s="1" t="b">
        <f t="shared" si="34"/>
        <v>0</v>
      </c>
      <c r="O582" s="1" t="b">
        <f t="shared" si="35"/>
        <v>0</v>
      </c>
      <c r="Q582" s="4"/>
      <c r="R582" s="4"/>
    </row>
    <row r="583" spans="5:18">
      <c r="E583" s="130">
        <v>42</v>
      </c>
      <c r="F583" s="130">
        <v>8</v>
      </c>
      <c r="H583" s="32" t="s">
        <v>208</v>
      </c>
      <c r="I583" s="33" t="s">
        <v>862</v>
      </c>
      <c r="J583" s="33" t="s">
        <v>206</v>
      </c>
      <c r="K583" s="33" t="str">
        <f t="shared" si="33"/>
        <v>42 , 8</v>
      </c>
      <c r="L583" s="34" t="s">
        <v>207</v>
      </c>
      <c r="N583" s="1" t="b">
        <f t="shared" si="34"/>
        <v>0</v>
      </c>
      <c r="O583" s="1" t="b">
        <f t="shared" si="35"/>
        <v>0</v>
      </c>
      <c r="Q583" s="4"/>
      <c r="R583" s="4"/>
    </row>
    <row r="584" spans="5:18">
      <c r="E584" s="130">
        <v>42</v>
      </c>
      <c r="F584" s="130">
        <v>9</v>
      </c>
      <c r="H584" s="32" t="s">
        <v>208</v>
      </c>
      <c r="I584" s="33" t="s">
        <v>862</v>
      </c>
      <c r="J584" s="33" t="s">
        <v>206</v>
      </c>
      <c r="K584" s="33" t="str">
        <f t="shared" si="33"/>
        <v>42 , 9</v>
      </c>
      <c r="L584" s="34" t="s">
        <v>207</v>
      </c>
      <c r="N584" s="1" t="b">
        <f t="shared" si="34"/>
        <v>0</v>
      </c>
      <c r="O584" s="1" t="b">
        <f t="shared" si="35"/>
        <v>0</v>
      </c>
      <c r="Q584" s="4"/>
      <c r="R584" s="4"/>
    </row>
    <row r="585" spans="5:18">
      <c r="E585" s="130">
        <v>42</v>
      </c>
      <c r="F585" s="130">
        <v>10</v>
      </c>
      <c r="H585" s="32" t="s">
        <v>208</v>
      </c>
      <c r="I585" s="33" t="s">
        <v>862</v>
      </c>
      <c r="J585" s="33" t="s">
        <v>206</v>
      </c>
      <c r="K585" s="33" t="str">
        <f t="shared" si="33"/>
        <v>42 , 10</v>
      </c>
      <c r="L585" s="34" t="s">
        <v>207</v>
      </c>
      <c r="N585" s="1" t="b">
        <f t="shared" si="34"/>
        <v>0</v>
      </c>
      <c r="O585" s="1" t="b">
        <f t="shared" si="35"/>
        <v>0</v>
      </c>
      <c r="Q585" s="4"/>
      <c r="R585" s="4"/>
    </row>
    <row r="586" spans="5:18">
      <c r="E586" s="130">
        <v>42</v>
      </c>
      <c r="F586" s="130">
        <v>11</v>
      </c>
      <c r="H586" s="32" t="s">
        <v>208</v>
      </c>
      <c r="I586" s="33" t="s">
        <v>862</v>
      </c>
      <c r="J586" s="33" t="s">
        <v>206</v>
      </c>
      <c r="K586" s="33" t="str">
        <f t="shared" si="33"/>
        <v>42 , 11</v>
      </c>
      <c r="L586" s="34" t="s">
        <v>207</v>
      </c>
      <c r="N586" s="1" t="b">
        <f t="shared" si="34"/>
        <v>0</v>
      </c>
      <c r="O586" s="1" t="b">
        <f t="shared" si="35"/>
        <v>0</v>
      </c>
      <c r="Q586" s="4"/>
      <c r="R586" s="4"/>
    </row>
    <row r="587" spans="5:18">
      <c r="E587" s="130">
        <v>42</v>
      </c>
      <c r="F587" s="130">
        <v>12</v>
      </c>
      <c r="H587" s="32" t="s">
        <v>208</v>
      </c>
      <c r="I587" s="33" t="s">
        <v>862</v>
      </c>
      <c r="J587" s="33" t="s">
        <v>206</v>
      </c>
      <c r="K587" s="33" t="str">
        <f t="shared" si="33"/>
        <v>42 , 12</v>
      </c>
      <c r="L587" s="34" t="s">
        <v>207</v>
      </c>
      <c r="N587" s="1" t="b">
        <f t="shared" si="34"/>
        <v>0</v>
      </c>
      <c r="O587" s="1" t="b">
        <f t="shared" si="35"/>
        <v>0</v>
      </c>
      <c r="Q587" s="4"/>
      <c r="R587" s="4"/>
    </row>
    <row r="588" spans="5:18">
      <c r="E588" s="130">
        <v>42</v>
      </c>
      <c r="F588" s="130">
        <v>13</v>
      </c>
      <c r="H588" s="32" t="s">
        <v>208</v>
      </c>
      <c r="I588" s="33" t="s">
        <v>862</v>
      </c>
      <c r="J588" s="33" t="s">
        <v>206</v>
      </c>
      <c r="K588" s="33" t="str">
        <f t="shared" si="33"/>
        <v>42 , 13</v>
      </c>
      <c r="L588" s="34" t="s">
        <v>207</v>
      </c>
      <c r="N588" s="1" t="b">
        <f t="shared" si="34"/>
        <v>0</v>
      </c>
      <c r="O588" s="1" t="b">
        <f t="shared" si="35"/>
        <v>0</v>
      </c>
      <c r="Q588" s="4"/>
      <c r="R588" s="4"/>
    </row>
    <row r="589" spans="5:18">
      <c r="E589" s="130">
        <v>42</v>
      </c>
      <c r="F589" s="130">
        <v>14</v>
      </c>
      <c r="H589" s="32" t="s">
        <v>208</v>
      </c>
      <c r="I589" s="33" t="s">
        <v>862</v>
      </c>
      <c r="J589" s="33" t="s">
        <v>206</v>
      </c>
      <c r="K589" s="33" t="str">
        <f t="shared" si="33"/>
        <v>42 , 14</v>
      </c>
      <c r="L589" s="34" t="s">
        <v>207</v>
      </c>
      <c r="N589" s="1" t="b">
        <f t="shared" si="34"/>
        <v>0</v>
      </c>
      <c r="O589" s="1" t="b">
        <f t="shared" si="35"/>
        <v>0</v>
      </c>
      <c r="Q589" s="4"/>
      <c r="R589" s="4"/>
    </row>
    <row r="590" spans="5:18">
      <c r="E590" s="130">
        <v>42</v>
      </c>
      <c r="F590" s="130">
        <v>15</v>
      </c>
      <c r="H590" s="32" t="s">
        <v>208</v>
      </c>
      <c r="I590" s="33" t="s">
        <v>862</v>
      </c>
      <c r="J590" s="33" t="s">
        <v>206</v>
      </c>
      <c r="K590" s="33" t="str">
        <f t="shared" si="33"/>
        <v>42 , 15</v>
      </c>
      <c r="L590" s="34" t="s">
        <v>207</v>
      </c>
      <c r="N590" s="1" t="b">
        <f t="shared" si="34"/>
        <v>0</v>
      </c>
      <c r="O590" s="1" t="b">
        <f t="shared" si="35"/>
        <v>0</v>
      </c>
      <c r="Q590" s="4"/>
      <c r="R590" s="4"/>
    </row>
    <row r="591" spans="5:18">
      <c r="E591" s="130">
        <v>43</v>
      </c>
      <c r="F591" s="130">
        <v>1</v>
      </c>
      <c r="H591" s="32" t="s">
        <v>208</v>
      </c>
      <c r="I591" s="33" t="s">
        <v>862</v>
      </c>
      <c r="J591" s="33" t="s">
        <v>206</v>
      </c>
      <c r="K591" s="33" t="str">
        <f t="shared" si="33"/>
        <v>43 , 1</v>
      </c>
      <c r="L591" s="34" t="s">
        <v>207</v>
      </c>
      <c r="N591" s="1" t="b">
        <f t="shared" si="34"/>
        <v>0</v>
      </c>
      <c r="O591" s="1" t="b">
        <f t="shared" si="35"/>
        <v>0</v>
      </c>
      <c r="Q591" s="4"/>
      <c r="R591" s="4"/>
    </row>
    <row r="592" spans="5:18">
      <c r="E592" s="130">
        <v>43</v>
      </c>
      <c r="F592" s="130">
        <v>2</v>
      </c>
      <c r="H592" s="32" t="s">
        <v>208</v>
      </c>
      <c r="I592" s="33" t="s">
        <v>862</v>
      </c>
      <c r="J592" s="33" t="s">
        <v>206</v>
      </c>
      <c r="K592" s="33" t="str">
        <f t="shared" si="33"/>
        <v>43 , 2</v>
      </c>
      <c r="L592" s="34" t="s">
        <v>207</v>
      </c>
      <c r="N592" s="1" t="b">
        <f t="shared" si="34"/>
        <v>0</v>
      </c>
      <c r="O592" s="1" t="b">
        <f t="shared" si="35"/>
        <v>0</v>
      </c>
      <c r="Q592" s="4"/>
      <c r="R592" s="4"/>
    </row>
    <row r="593" spans="5:18">
      <c r="E593" s="130">
        <v>43</v>
      </c>
      <c r="F593" s="130">
        <v>3</v>
      </c>
      <c r="H593" s="32" t="s">
        <v>208</v>
      </c>
      <c r="I593" s="33" t="s">
        <v>862</v>
      </c>
      <c r="J593" s="33" t="s">
        <v>206</v>
      </c>
      <c r="K593" s="33" t="str">
        <f t="shared" si="33"/>
        <v>43 , 3</v>
      </c>
      <c r="L593" s="34" t="s">
        <v>207</v>
      </c>
      <c r="N593" s="1" t="b">
        <f t="shared" si="34"/>
        <v>0</v>
      </c>
      <c r="O593" s="1" t="b">
        <f t="shared" si="35"/>
        <v>0</v>
      </c>
      <c r="Q593" s="4"/>
      <c r="R593" s="4"/>
    </row>
    <row r="594" spans="5:18">
      <c r="E594" s="130">
        <v>43</v>
      </c>
      <c r="F594" s="130">
        <v>4</v>
      </c>
      <c r="H594" s="32" t="s">
        <v>208</v>
      </c>
      <c r="I594" s="33" t="s">
        <v>862</v>
      </c>
      <c r="J594" s="33" t="s">
        <v>206</v>
      </c>
      <c r="K594" s="33" t="str">
        <f t="shared" si="33"/>
        <v>43 , 4</v>
      </c>
      <c r="L594" s="34" t="s">
        <v>207</v>
      </c>
      <c r="N594" s="1" t="b">
        <f t="shared" si="34"/>
        <v>0</v>
      </c>
      <c r="O594" s="1" t="b">
        <f t="shared" si="35"/>
        <v>0</v>
      </c>
      <c r="Q594" s="4"/>
      <c r="R594" s="4"/>
    </row>
    <row r="595" spans="5:18">
      <c r="E595" s="130">
        <v>43</v>
      </c>
      <c r="F595" s="130">
        <v>5</v>
      </c>
      <c r="H595" s="32" t="s">
        <v>208</v>
      </c>
      <c r="I595" s="33" t="s">
        <v>862</v>
      </c>
      <c r="J595" s="33" t="s">
        <v>206</v>
      </c>
      <c r="K595" s="33" t="str">
        <f t="shared" si="33"/>
        <v>43 , 5</v>
      </c>
      <c r="L595" s="34" t="s">
        <v>207</v>
      </c>
      <c r="N595" s="1" t="b">
        <f t="shared" si="34"/>
        <v>0</v>
      </c>
      <c r="O595" s="1" t="b">
        <f t="shared" si="35"/>
        <v>0</v>
      </c>
      <c r="Q595" s="4"/>
      <c r="R595" s="4"/>
    </row>
    <row r="596" spans="5:18">
      <c r="E596" s="130">
        <v>43</v>
      </c>
      <c s="130" r="F596">
        <v>7</v>
      </c>
      <c r="H596" s="32" t="s">
        <v>208</v>
      </c>
      <c r="I596" s="33" t="s">
        <v>862</v>
      </c>
      <c r="J596" s="33" t="s">
        <v>206</v>
      </c>
      <c r="K596" s="33" t="str">
        <f t="shared" si="33"/>
        <v>43 , 6</v>
      </c>
      <c r="L596" s="34" t="s">
        <v>207</v>
      </c>
      <c r="N596" s="1" t="b">
        <f t="shared" si="34"/>
        <v>0</v>
      </c>
      <c r="O596" s="1" t="b">
        <f t="shared" si="35"/>
        <v>0</v>
      </c>
      <c r="Q596" s="4"/>
      <c r="R596" s="4"/>
    </row>
    <row r="597" spans="5:18">
      <c r="E597" s="130">
        <v>43</v>
      </c>
      <c r="F597" s="130">
        <v>8</v>
      </c>
      <c r="H597" s="32" t="s">
        <v>208</v>
      </c>
      <c r="I597" s="33" t="s">
        <v>862</v>
      </c>
      <c r="J597" s="33" t="s">
        <v>206</v>
      </c>
      <c r="K597" s="33" t="str">
        <f t="shared" si="33"/>
        <v>43 , 8</v>
      </c>
      <c r="L597" s="34" t="s">
        <v>207</v>
      </c>
      <c r="N597" s="1" t="b">
        <f t="shared" si="34"/>
        <v>0</v>
      </c>
      <c r="O597" s="1" t="b">
        <f t="shared" si="35"/>
        <v>0</v>
      </c>
      <c r="Q597" s="4"/>
      <c r="R597" s="4"/>
    </row>
    <row r="598" spans="5:18">
      <c r="E598" s="130">
        <v>43</v>
      </c>
      <c r="F598" s="130">
        <v>9</v>
      </c>
      <c r="H598" s="32" t="s">
        <v>208</v>
      </c>
      <c r="I598" s="33" t="s">
        <v>862</v>
      </c>
      <c r="J598" s="33" t="s">
        <v>206</v>
      </c>
      <c r="K598" s="33" t="str">
        <f t="shared" si="33"/>
        <v>43 , 9</v>
      </c>
      <c r="L598" s="34" t="s">
        <v>207</v>
      </c>
      <c r="N598" s="1" t="b">
        <f t="shared" si="34"/>
        <v>0</v>
      </c>
      <c r="O598" s="1" t="b">
        <f t="shared" si="35"/>
        <v>0</v>
      </c>
      <c r="Q598" s="4"/>
      <c r="R598" s="4"/>
    </row>
    <row r="599" spans="5:18">
      <c r="E599" s="130">
        <v>43</v>
      </c>
      <c r="F599" s="130">
        <v>10</v>
      </c>
      <c r="H599" s="32" t="s">
        <v>208</v>
      </c>
      <c r="I599" s="33" t="s">
        <v>862</v>
      </c>
      <c r="J599" s="33" t="s">
        <v>206</v>
      </c>
      <c r="K599" s="33" t="str">
        <f t="shared" si="33"/>
        <v>43 , 10</v>
      </c>
      <c r="L599" s="34" t="s">
        <v>207</v>
      </c>
      <c r="N599" s="1" t="b">
        <f t="shared" si="34"/>
        <v>0</v>
      </c>
      <c r="O599" s="1" t="b">
        <f t="shared" si="35"/>
        <v>0</v>
      </c>
      <c r="Q599" s="4"/>
      <c r="R599" s="4"/>
    </row>
    <row r="600" spans="5:18">
      <c r="E600" s="130">
        <v>43</v>
      </c>
      <c r="F600" s="130">
        <v>11</v>
      </c>
      <c r="H600" s="32" t="s">
        <v>208</v>
      </c>
      <c r="I600" s="33" t="s">
        <v>862</v>
      </c>
      <c r="J600" s="33" t="s">
        <v>206</v>
      </c>
      <c r="K600" s="33" t="str">
        <f t="shared" si="33"/>
        <v>43 , 11</v>
      </c>
      <c r="L600" s="34" t="s">
        <v>207</v>
      </c>
      <c r="N600" s="1" t="b">
        <f t="shared" si="34"/>
        <v>0</v>
      </c>
      <c r="O600" s="1" t="b">
        <f t="shared" si="35"/>
        <v>0</v>
      </c>
      <c r="Q600" s="4"/>
      <c r="R600" s="4"/>
    </row>
    <row r="601" spans="5:18">
      <c r="E601" s="130">
        <v>43</v>
      </c>
      <c r="F601" s="130">
        <v>12</v>
      </c>
      <c r="H601" s="32" t="s">
        <v>208</v>
      </c>
      <c r="I601" s="33" t="s">
        <v>862</v>
      </c>
      <c r="J601" s="33" t="s">
        <v>206</v>
      </c>
      <c r="K601" s="33" t="str">
        <f t="shared" si="33"/>
        <v>43 , 12</v>
      </c>
      <c r="L601" s="34" t="s">
        <v>207</v>
      </c>
      <c r="N601" s="1" t="b">
        <f t="shared" si="34"/>
        <v>0</v>
      </c>
      <c r="O601" s="1" t="b">
        <f t="shared" si="35"/>
        <v>0</v>
      </c>
      <c r="Q601" s="4"/>
      <c r="R601" s="4"/>
    </row>
    <row r="602" spans="5:18">
      <c r="E602" s="130">
        <v>43</v>
      </c>
      <c r="F602" s="130">
        <v>13</v>
      </c>
      <c r="H602" s="32" t="s">
        <v>208</v>
      </c>
      <c r="I602" s="33" t="s">
        <v>862</v>
      </c>
      <c r="J602" s="33" t="s">
        <v>206</v>
      </c>
      <c r="K602" s="33" t="str">
        <f t="shared" si="33"/>
        <v>43 , 13</v>
      </c>
      <c r="L602" s="34" t="s">
        <v>207</v>
      </c>
      <c r="N602" s="1" t="b">
        <f t="shared" si="34"/>
        <v>0</v>
      </c>
      <c r="O602" s="1" t="b">
        <f t="shared" si="35"/>
        <v>0</v>
      </c>
      <c r="Q602" s="4"/>
      <c r="R602" s="4"/>
    </row>
    <row r="603" spans="5:18">
      <c r="E603" s="130">
        <v>43</v>
      </c>
      <c r="F603" s="130">
        <v>14</v>
      </c>
      <c r="H603" s="32" t="s">
        <v>208</v>
      </c>
      <c r="I603" s="33" t="s">
        <v>862</v>
      </c>
      <c r="J603" s="33" t="s">
        <v>206</v>
      </c>
      <c r="K603" s="33" t="str">
        <f t="shared" si="33"/>
        <v>43 , 14</v>
      </c>
      <c r="L603" s="34" t="s">
        <v>207</v>
      </c>
      <c r="N603" s="1" t="b">
        <f t="shared" si="34"/>
        <v>0</v>
      </c>
      <c r="O603" s="1" t="b">
        <f t="shared" si="35"/>
        <v>0</v>
      </c>
      <c r="Q603" s="4"/>
      <c r="R603" s="4"/>
    </row>
    <row r="604" spans="5:18">
      <c r="E604" s="130">
        <v>43</v>
      </c>
      <c r="F604" s="130">
        <v>15</v>
      </c>
      <c r="H604" s="32" t="s">
        <v>208</v>
      </c>
      <c r="I604" s="33" t="s">
        <v>862</v>
      </c>
      <c r="J604" s="33" t="s">
        <v>206</v>
      </c>
      <c r="K604" s="33" t="str">
        <f t="shared" si="33"/>
        <v>43 , 15</v>
      </c>
      <c r="L604" s="34" t="s">
        <v>207</v>
      </c>
      <c r="N604" s="1" t="b">
        <f t="shared" si="34"/>
        <v>0</v>
      </c>
      <c r="O604" s="1" t="b">
        <f t="shared" si="35"/>
        <v>0</v>
      </c>
      <c r="Q604" s="4"/>
      <c r="R604" s="4"/>
    </row>
    <row r="605" spans="5:18">
      <c r="E605" s="130">
        <v>44</v>
      </c>
      <c r="F605" s="130">
        <v>1</v>
      </c>
      <c r="H605" s="32" t="s">
        <v>208</v>
      </c>
      <c r="I605" s="33" t="s">
        <v>862</v>
      </c>
      <c r="J605" s="33" t="s">
        <v>206</v>
      </c>
      <c r="K605" s="33" t="str">
        <f t="shared" si="33"/>
        <v>44 , 1</v>
      </c>
      <c r="L605" s="34" t="s">
        <v>207</v>
      </c>
      <c r="N605" s="1" t="b">
        <f t="shared" si="34"/>
        <v>0</v>
      </c>
      <c r="O605" s="1" t="b">
        <f t="shared" si="35"/>
        <v>0</v>
      </c>
      <c r="Q605" s="4"/>
      <c r="R605" s="4"/>
    </row>
    <row r="606" spans="5:18">
      <c r="E606" s="130">
        <v>44</v>
      </c>
      <c r="F606" s="130">
        <v>2</v>
      </c>
      <c r="H606" s="32" t="s">
        <v>208</v>
      </c>
      <c r="I606" s="33" t="s">
        <v>862</v>
      </c>
      <c r="J606" s="33" t="s">
        <v>206</v>
      </c>
      <c r="K606" s="33" t="str">
        <f t="shared" si="33"/>
        <v>44 , 2</v>
      </c>
      <c r="L606" s="34" t="s">
        <v>207</v>
      </c>
      <c r="N606" s="1" t="b">
        <f t="shared" si="34"/>
        <v>0</v>
      </c>
      <c r="O606" s="1" t="b">
        <f t="shared" si="35"/>
        <v>0</v>
      </c>
      <c r="Q606" s="4"/>
      <c r="R606" s="4"/>
    </row>
    <row r="607" spans="5:18">
      <c r="E607" s="130">
        <v>44</v>
      </c>
      <c r="F607" s="130">
        <v>3</v>
      </c>
      <c r="H607" s="32" t="s">
        <v>208</v>
      </c>
      <c r="I607" s="33" t="s">
        <v>862</v>
      </c>
      <c r="J607" s="33" t="s">
        <v>206</v>
      </c>
      <c r="K607" s="33" t="str">
        <f t="shared" si="33"/>
        <v>44 , 3</v>
      </c>
      <c r="L607" s="34" t="s">
        <v>207</v>
      </c>
      <c r="N607" s="1" t="b">
        <f t="shared" si="34"/>
        <v>0</v>
      </c>
      <c r="O607" s="1" t="b">
        <f t="shared" si="35"/>
        <v>0</v>
      </c>
      <c r="Q607" s="4"/>
      <c r="R607" s="4"/>
    </row>
    <row r="608" spans="5:18">
      <c r="E608" s="130">
        <v>44</v>
      </c>
      <c r="F608" s="130">
        <v>4</v>
      </c>
      <c r="H608" s="32" t="s">
        <v>208</v>
      </c>
      <c r="I608" s="33" t="s">
        <v>862</v>
      </c>
      <c r="J608" s="33" t="s">
        <v>206</v>
      </c>
      <c r="K608" s="33" t="str">
        <f t="shared" si="33"/>
        <v>44 , 4</v>
      </c>
      <c r="L608" s="34" t="s">
        <v>207</v>
      </c>
      <c r="N608" s="1" t="b">
        <f t="shared" si="34"/>
        <v>0</v>
      </c>
      <c r="O608" s="1" t="b">
        <f t="shared" si="35"/>
        <v>0</v>
      </c>
      <c r="Q608" s="4"/>
      <c r="R608" s="4"/>
    </row>
    <row r="609" spans="5:18">
      <c r="E609" s="130">
        <v>44</v>
      </c>
      <c r="F609" s="130">
        <v>5</v>
      </c>
      <c r="H609" s="32" t="s">
        <v>208</v>
      </c>
      <c r="I609" s="33" t="s">
        <v>862</v>
      </c>
      <c r="J609" s="33" t="s">
        <v>206</v>
      </c>
      <c r="K609" s="33" t="str">
        <f t="shared" si="33"/>
        <v>44 , 5</v>
      </c>
      <c r="L609" s="34" t="s">
        <v>207</v>
      </c>
      <c r="N609" s="1" t="b">
        <f t="shared" si="34"/>
        <v>0</v>
      </c>
      <c r="O609" s="1" t="b">
        <f t="shared" si="35"/>
        <v>0</v>
      </c>
      <c r="Q609" s="4"/>
      <c r="R609" s="4"/>
    </row>
    <row r="610" spans="5:18">
      <c r="E610" s="130">
        <v>44</v>
      </c>
      <c s="130" r="F610">
        <v>7</v>
      </c>
      <c r="H610" s="32" t="s">
        <v>208</v>
      </c>
      <c r="I610" s="33" t="s">
        <v>862</v>
      </c>
      <c r="J610" s="33" t="s">
        <v>206</v>
      </c>
      <c r="K610" s="33" t="str">
        <f t="shared" si="33"/>
        <v>44 , 6</v>
      </c>
      <c r="L610" s="34" t="s">
        <v>207</v>
      </c>
      <c r="N610" s="1" t="b">
        <f t="shared" si="34"/>
        <v>0</v>
      </c>
      <c r="O610" s="1" t="b">
        <f t="shared" si="35"/>
        <v>0</v>
      </c>
      <c r="Q610" s="4"/>
      <c r="R610" s="4"/>
    </row>
    <row r="611" spans="5:18">
      <c r="E611" s="130">
        <v>44</v>
      </c>
      <c r="F611" s="130">
        <v>8</v>
      </c>
      <c r="H611" s="32" t="s">
        <v>208</v>
      </c>
      <c r="I611" s="33" t="s">
        <v>862</v>
      </c>
      <c r="J611" s="33" t="s">
        <v>206</v>
      </c>
      <c r="K611" s="33" t="str">
        <f t="shared" si="33"/>
        <v>44 , 8</v>
      </c>
      <c r="L611" s="34" t="s">
        <v>207</v>
      </c>
      <c r="N611" s="1" t="b">
        <f t="shared" si="34"/>
        <v>0</v>
      </c>
      <c r="O611" s="1" t="b">
        <f t="shared" si="35"/>
        <v>0</v>
      </c>
      <c r="Q611" s="4"/>
      <c r="R611" s="4"/>
    </row>
    <row r="612" spans="5:18">
      <c r="E612" s="130">
        <v>44</v>
      </c>
      <c r="F612" s="130">
        <v>9</v>
      </c>
      <c r="H612" s="32" t="s">
        <v>208</v>
      </c>
      <c r="I612" s="33" t="s">
        <v>862</v>
      </c>
      <c r="J612" s="33" t="s">
        <v>206</v>
      </c>
      <c r="K612" s="33" t="str">
        <f t="shared" si="33"/>
        <v>44 , 9</v>
      </c>
      <c r="L612" s="34" t="s">
        <v>207</v>
      </c>
      <c r="N612" s="1" t="b">
        <f t="shared" si="34"/>
        <v>0</v>
      </c>
      <c r="O612" s="1" t="b">
        <f t="shared" si="35"/>
        <v>0</v>
      </c>
      <c r="Q612" s="4"/>
      <c r="R612" s="4"/>
    </row>
    <row r="613" spans="5:18">
      <c r="E613" s="130">
        <v>44</v>
      </c>
      <c r="F613" s="130">
        <v>10</v>
      </c>
      <c r="H613" s="32" t="s">
        <v>208</v>
      </c>
      <c r="I613" s="33" t="s">
        <v>862</v>
      </c>
      <c r="J613" s="33" t="s">
        <v>206</v>
      </c>
      <c r="K613" s="33" t="str">
        <f t="shared" si="33"/>
        <v>44 , 10</v>
      </c>
      <c r="L613" s="34" t="s">
        <v>207</v>
      </c>
      <c r="N613" s="1" t="b">
        <f t="shared" si="34"/>
        <v>0</v>
      </c>
      <c r="O613" s="1" t="b">
        <f t="shared" si="35"/>
        <v>0</v>
      </c>
      <c r="Q613" s="4"/>
      <c r="R613" s="4"/>
    </row>
    <row r="614" spans="5:18">
      <c r="E614" s="130">
        <v>44</v>
      </c>
      <c r="F614" s="130">
        <v>11</v>
      </c>
      <c r="H614" s="32" t="s">
        <v>208</v>
      </c>
      <c r="I614" s="33" t="s">
        <v>862</v>
      </c>
      <c r="J614" s="33" t="s">
        <v>206</v>
      </c>
      <c r="K614" s="33" t="str">
        <f t="shared" si="33"/>
        <v>44 , 11</v>
      </c>
      <c r="L614" s="34" t="s">
        <v>207</v>
      </c>
      <c r="N614" s="1" t="b">
        <f t="shared" si="34"/>
        <v>0</v>
      </c>
      <c r="O614" s="1" t="b">
        <f t="shared" si="35"/>
        <v>0</v>
      </c>
      <c r="Q614" s="4"/>
      <c r="R614" s="4"/>
    </row>
    <row r="615" spans="5:18">
      <c r="E615" s="130">
        <v>44</v>
      </c>
      <c r="F615" s="130">
        <v>12</v>
      </c>
      <c r="H615" s="32" t="s">
        <v>208</v>
      </c>
      <c r="I615" s="33" t="s">
        <v>862</v>
      </c>
      <c r="J615" s="33" t="s">
        <v>206</v>
      </c>
      <c r="K615" s="33" t="str">
        <f t="shared" si="33"/>
        <v>44 , 12</v>
      </c>
      <c r="L615" s="34" t="s">
        <v>207</v>
      </c>
      <c r="N615" s="1" t="b">
        <f t="shared" si="34"/>
        <v>0</v>
      </c>
      <c r="O615" s="1" t="b">
        <f t="shared" si="35"/>
        <v>0</v>
      </c>
      <c r="Q615" s="4"/>
      <c r="R615" s="4"/>
    </row>
    <row r="616" spans="5:18">
      <c r="E616" s="130">
        <v>44</v>
      </c>
      <c r="F616" s="130">
        <v>13</v>
      </c>
      <c r="H616" s="32" t="s">
        <v>208</v>
      </c>
      <c r="I616" s="33" t="s">
        <v>862</v>
      </c>
      <c r="J616" s="33" t="s">
        <v>206</v>
      </c>
      <c r="K616" s="33" t="str">
        <f t="shared" si="33"/>
        <v>44 , 13</v>
      </c>
      <c r="L616" s="34" t="s">
        <v>207</v>
      </c>
      <c r="N616" s="1" t="b">
        <f t="shared" si="34"/>
        <v>0</v>
      </c>
      <c r="O616" s="1" t="b">
        <f t="shared" si="35"/>
        <v>0</v>
      </c>
      <c r="Q616" s="4"/>
      <c r="R616" s="4"/>
    </row>
    <row r="617" spans="5:18">
      <c r="E617" s="130">
        <v>44</v>
      </c>
      <c r="F617" s="130">
        <v>14</v>
      </c>
      <c r="H617" s="32" t="s">
        <v>208</v>
      </c>
      <c r="I617" s="33" t="s">
        <v>862</v>
      </c>
      <c r="J617" s="33" t="s">
        <v>206</v>
      </c>
      <c r="K617" s="33" t="str">
        <f t="shared" si="33"/>
        <v>44 , 14</v>
      </c>
      <c r="L617" s="34" t="s">
        <v>207</v>
      </c>
      <c r="N617" s="1" t="b">
        <f t="shared" si="34"/>
        <v>0</v>
      </c>
      <c r="O617" s="1" t="b">
        <f t="shared" si="35"/>
        <v>0</v>
      </c>
      <c r="Q617" s="4"/>
      <c r="R617" s="4"/>
    </row>
    <row r="618" spans="5:18">
      <c r="E618" s="130">
        <v>44</v>
      </c>
      <c r="F618" s="130">
        <v>15</v>
      </c>
      <c r="H618" s="32" t="s">
        <v>208</v>
      </c>
      <c r="I618" s="33" t="s">
        <v>862</v>
      </c>
      <c r="J618" s="33" t="s">
        <v>206</v>
      </c>
      <c r="K618" s="33" t="str">
        <f t="shared" si="33"/>
        <v>44 , 15</v>
      </c>
      <c r="L618" s="34" t="s">
        <v>207</v>
      </c>
      <c r="N618" s="1" t="b">
        <f t="shared" si="34"/>
        <v>0</v>
      </c>
      <c r="O618" s="1" t="b">
        <f t="shared" si="35"/>
        <v>0</v>
      </c>
      <c r="Q618" s="4"/>
      <c r="R618" s="4"/>
    </row>
    <row r="619" spans="5:18">
      <c r="E619" s="130">
        <v>45</v>
      </c>
      <c r="F619" s="130">
        <v>1</v>
      </c>
      <c r="H619" s="32" t="s">
        <v>208</v>
      </c>
      <c r="I619" s="33" t="s">
        <v>862</v>
      </c>
      <c r="J619" s="33" t="s">
        <v>206</v>
      </c>
      <c r="K619" s="33" t="str">
        <f t="shared" si="33"/>
        <v>45 , 1</v>
      </c>
      <c r="L619" s="34" t="s">
        <v>207</v>
      </c>
      <c r="N619" s="1" t="b">
        <f t="shared" si="34"/>
        <v>0</v>
      </c>
      <c r="O619" s="1" t="b">
        <f t="shared" si="35"/>
        <v>0</v>
      </c>
      <c r="Q619" s="4"/>
      <c r="R619" s="4"/>
    </row>
    <row r="620" spans="5:18">
      <c r="E620" s="130">
        <v>45</v>
      </c>
      <c r="F620" s="130">
        <v>2</v>
      </c>
      <c r="H620" s="32" t="s">
        <v>208</v>
      </c>
      <c r="I620" s="33" t="s">
        <v>862</v>
      </c>
      <c r="J620" s="33" t="s">
        <v>206</v>
      </c>
      <c r="K620" s="33" t="str">
        <f t="shared" si="33"/>
        <v>45 , 2</v>
      </c>
      <c r="L620" s="34" t="s">
        <v>207</v>
      </c>
      <c r="N620" s="1" t="b">
        <f t="shared" si="34"/>
        <v>0</v>
      </c>
      <c r="O620" s="1" t="b">
        <f t="shared" si="35"/>
        <v>0</v>
      </c>
      <c r="Q620" s="4"/>
      <c r="R620" s="4"/>
    </row>
    <row r="621" spans="5:18">
      <c r="E621" s="130">
        <v>45</v>
      </c>
      <c r="F621" s="130">
        <v>3</v>
      </c>
      <c r="H621" s="32" t="s">
        <v>208</v>
      </c>
      <c r="I621" s="33" t="s">
        <v>862</v>
      </c>
      <c r="J621" s="33" t="s">
        <v>206</v>
      </c>
      <c r="K621" s="33" t="str">
        <f t="shared" si="33"/>
        <v>45 , 3</v>
      </c>
      <c r="L621" s="34" t="s">
        <v>207</v>
      </c>
      <c r="N621" s="1" t="b">
        <f t="shared" si="34"/>
        <v>0</v>
      </c>
      <c r="O621" s="1" t="b">
        <f t="shared" si="35"/>
        <v>0</v>
      </c>
      <c r="Q621" s="4"/>
      <c r="R621" s="4"/>
    </row>
    <row r="622" spans="5:18">
      <c r="E622" s="130">
        <v>45</v>
      </c>
      <c r="F622" s="130">
        <v>4</v>
      </c>
      <c r="H622" s="32" t="s">
        <v>208</v>
      </c>
      <c r="I622" s="33" t="s">
        <v>862</v>
      </c>
      <c r="J622" s="33" t="s">
        <v>206</v>
      </c>
      <c r="K622" s="33" t="str">
        <f t="shared" si="33"/>
        <v>45 , 4</v>
      </c>
      <c r="L622" s="34" t="s">
        <v>207</v>
      </c>
      <c r="N622" s="1" t="b">
        <f t="shared" si="34"/>
        <v>0</v>
      </c>
      <c r="O622" s="1" t="b">
        <f t="shared" si="35"/>
        <v>0</v>
      </c>
      <c r="Q622" s="4"/>
      <c r="R622" s="4"/>
    </row>
    <row r="623" spans="5:18">
      <c r="E623" s="130">
        <v>45</v>
      </c>
      <c r="F623" s="130">
        <v>5</v>
      </c>
      <c r="H623" s="32" t="s">
        <v>208</v>
      </c>
      <c r="I623" s="33" t="s">
        <v>862</v>
      </c>
      <c r="J623" s="33" t="s">
        <v>206</v>
      </c>
      <c r="K623" s="33" t="str">
        <f t="shared" si="33"/>
        <v>45 , 5</v>
      </c>
      <c r="L623" s="34" t="s">
        <v>207</v>
      </c>
      <c r="N623" s="1" t="b">
        <f t="shared" si="34"/>
        <v>0</v>
      </c>
      <c r="O623" s="1" t="b">
        <f t="shared" si="35"/>
        <v>0</v>
      </c>
      <c r="Q623" s="4"/>
      <c r="R623" s="4"/>
    </row>
    <row r="624" spans="5:18">
      <c r="E624" s="130">
        <v>45</v>
      </c>
      <c s="130" r="F624">
        <v>7</v>
      </c>
      <c r="H624" s="32" t="s">
        <v>208</v>
      </c>
      <c r="I624" s="33" t="s">
        <v>862</v>
      </c>
      <c r="J624" s="33" t="s">
        <v>206</v>
      </c>
      <c r="K624" s="33" t="str">
        <f t="shared" si="33"/>
        <v>45 , 6</v>
      </c>
      <c r="L624" s="34" t="s">
        <v>207</v>
      </c>
      <c r="N624" s="1" t="b">
        <f t="shared" si="34"/>
        <v>0</v>
      </c>
      <c r="O624" s="1" t="b">
        <f t="shared" si="35"/>
        <v>0</v>
      </c>
      <c r="Q624" s="4"/>
      <c r="R624" s="4"/>
    </row>
    <row r="625" spans="5:18">
      <c r="E625" s="130">
        <v>45</v>
      </c>
      <c r="F625" s="130">
        <v>8</v>
      </c>
      <c r="H625" s="32" t="s">
        <v>208</v>
      </c>
      <c r="I625" s="33" t="s">
        <v>862</v>
      </c>
      <c r="J625" s="33" t="s">
        <v>206</v>
      </c>
      <c r="K625" s="33" t="str">
        <f t="shared" si="33"/>
        <v>45 , 8</v>
      </c>
      <c r="L625" s="34" t="s">
        <v>207</v>
      </c>
      <c r="N625" s="1" t="b">
        <f t="shared" si="34"/>
        <v>0</v>
      </c>
      <c r="O625" s="1" t="b">
        <f t="shared" si="35"/>
        <v>0</v>
      </c>
      <c r="Q625" s="4"/>
      <c r="R625" s="4"/>
    </row>
    <row r="626" spans="5:18">
      <c r="E626" s="130">
        <v>45</v>
      </c>
      <c r="F626" s="130">
        <v>9</v>
      </c>
      <c r="H626" s="32" t="s">
        <v>208</v>
      </c>
      <c r="I626" s="33" t="s">
        <v>862</v>
      </c>
      <c r="J626" s="33" t="s">
        <v>206</v>
      </c>
      <c r="K626" s="33" t="str">
        <f t="shared" si="33"/>
        <v>45 , 9</v>
      </c>
      <c r="L626" s="34" t="s">
        <v>207</v>
      </c>
      <c r="N626" s="1" t="b">
        <f t="shared" si="34"/>
        <v>0</v>
      </c>
      <c r="O626" s="1" t="b">
        <f t="shared" si="35"/>
        <v>0</v>
      </c>
      <c r="Q626" s="4"/>
      <c r="R626" s="4"/>
    </row>
    <row r="627" spans="5:18">
      <c r="E627" s="130">
        <v>45</v>
      </c>
      <c r="F627" s="130">
        <v>10</v>
      </c>
      <c r="H627" s="32" t="s">
        <v>208</v>
      </c>
      <c r="I627" s="33" t="s">
        <v>862</v>
      </c>
      <c r="J627" s="33" t="s">
        <v>206</v>
      </c>
      <c r="K627" s="33" t="str">
        <f t="shared" ref="K627:K686" si="36">E627&amp;" , "&amp;F627</f>
        <v>45 , 10</v>
      </c>
      <c r="L627" s="34" t="s">
        <v>207</v>
      </c>
      <c r="N627" s="1" t="b">
        <f t="shared" ref="N627:N686" si="37">IF(E627="","",EXACT(E627,Q627))</f>
        <v>0</v>
      </c>
      <c r="O627" s="1" t="b">
        <f t="shared" ref="O627:O686" si="38">IF(F627="","",EXACT(F627,R627))</f>
        <v>0</v>
      </c>
      <c r="Q627" s="4"/>
      <c r="R627" s="4"/>
    </row>
    <row r="628" spans="5:18">
      <c r="E628" s="130">
        <v>45</v>
      </c>
      <c r="F628" s="130">
        <v>11</v>
      </c>
      <c r="H628" s="32" t="s">
        <v>208</v>
      </c>
      <c r="I628" s="33" t="s">
        <v>862</v>
      </c>
      <c r="J628" s="33" t="s">
        <v>206</v>
      </c>
      <c r="K628" s="33" t="str">
        <f t="shared" si="36"/>
        <v>45 , 11</v>
      </c>
      <c r="L628" s="34" t="s">
        <v>207</v>
      </c>
      <c r="N628" s="1" t="b">
        <f t="shared" si="37"/>
        <v>0</v>
      </c>
      <c r="O628" s="1" t="b">
        <f t="shared" si="38"/>
        <v>0</v>
      </c>
      <c r="Q628" s="4"/>
      <c r="R628" s="4"/>
    </row>
    <row r="629" spans="5:18">
      <c r="E629" s="130">
        <v>45</v>
      </c>
      <c r="F629" s="130">
        <v>12</v>
      </c>
      <c r="H629" s="32" t="s">
        <v>208</v>
      </c>
      <c r="I629" s="33" t="s">
        <v>862</v>
      </c>
      <c r="J629" s="33" t="s">
        <v>206</v>
      </c>
      <c r="K629" s="33" t="str">
        <f t="shared" si="36"/>
        <v>45 , 12</v>
      </c>
      <c r="L629" s="34" t="s">
        <v>207</v>
      </c>
      <c r="N629" s="1" t="b">
        <f t="shared" si="37"/>
        <v>0</v>
      </c>
      <c r="O629" s="1" t="b">
        <f t="shared" si="38"/>
        <v>0</v>
      </c>
      <c r="Q629" s="4"/>
      <c r="R629" s="4"/>
    </row>
    <row r="630" spans="5:18">
      <c r="E630" s="130">
        <v>45</v>
      </c>
      <c r="F630" s="130">
        <v>13</v>
      </c>
      <c r="H630" s="32" t="s">
        <v>208</v>
      </c>
      <c r="I630" s="33" t="s">
        <v>862</v>
      </c>
      <c r="J630" s="33" t="s">
        <v>206</v>
      </c>
      <c r="K630" s="33" t="str">
        <f t="shared" si="36"/>
        <v>45 , 13</v>
      </c>
      <c r="L630" s="34" t="s">
        <v>207</v>
      </c>
      <c r="N630" s="1" t="b">
        <f t="shared" si="37"/>
        <v>0</v>
      </c>
      <c r="O630" s="1" t="b">
        <f t="shared" si="38"/>
        <v>0</v>
      </c>
      <c r="Q630" s="4"/>
      <c r="R630" s="4"/>
    </row>
    <row r="631" spans="5:18">
      <c r="E631" s="130">
        <v>45</v>
      </c>
      <c r="F631" s="130">
        <v>14</v>
      </c>
      <c r="H631" s="32" t="s">
        <v>208</v>
      </c>
      <c r="I631" s="33" t="s">
        <v>862</v>
      </c>
      <c r="J631" s="33" t="s">
        <v>206</v>
      </c>
      <c r="K631" s="33" t="str">
        <f t="shared" si="36"/>
        <v>45 , 14</v>
      </c>
      <c r="L631" s="34" t="s">
        <v>207</v>
      </c>
      <c r="N631" s="1" t="b">
        <f t="shared" si="37"/>
        <v>0</v>
      </c>
      <c r="O631" s="1" t="b">
        <f t="shared" si="38"/>
        <v>0</v>
      </c>
      <c r="Q631" s="4"/>
      <c r="R631" s="4"/>
    </row>
    <row r="632" spans="5:18">
      <c r="E632" s="130">
        <v>45</v>
      </c>
      <c r="F632" s="130">
        <v>15</v>
      </c>
      <c r="H632" s="32" t="s">
        <v>208</v>
      </c>
      <c r="I632" s="33" t="s">
        <v>862</v>
      </c>
      <c r="J632" s="33" t="s">
        <v>206</v>
      </c>
      <c r="K632" s="33" t="str">
        <f t="shared" si="36"/>
        <v>45 , 15</v>
      </c>
      <c r="L632" s="34" t="s">
        <v>207</v>
      </c>
      <c r="N632" s="1" t="b">
        <f t="shared" si="37"/>
        <v>0</v>
      </c>
      <c r="O632" s="1" t="b">
        <f t="shared" si="38"/>
        <v>0</v>
      </c>
      <c r="Q632" s="4"/>
      <c r="R632" s="4"/>
    </row>
    <row r="633" spans="5:18">
      <c r="E633" s="130">
        <v>46</v>
      </c>
      <c r="F633" s="130">
        <v>1</v>
      </c>
      <c r="H633" s="32" t="s">
        <v>208</v>
      </c>
      <c r="I633" s="33" t="s">
        <v>862</v>
      </c>
      <c r="J633" s="33" t="s">
        <v>206</v>
      </c>
      <c r="K633" s="33" t="str">
        <f t="shared" si="36"/>
        <v>46 , 1</v>
      </c>
      <c r="L633" s="34" t="s">
        <v>207</v>
      </c>
      <c r="N633" s="1" t="b">
        <f t="shared" si="37"/>
        <v>0</v>
      </c>
      <c r="O633" s="1" t="b">
        <f t="shared" si="38"/>
        <v>0</v>
      </c>
      <c r="Q633" s="4"/>
      <c r="R633" s="4"/>
    </row>
    <row r="634" spans="5:18">
      <c r="E634" s="130">
        <v>46</v>
      </c>
      <c r="F634" s="130">
        <v>2</v>
      </c>
      <c r="H634" s="32" t="s">
        <v>208</v>
      </c>
      <c r="I634" s="33" t="s">
        <v>862</v>
      </c>
      <c r="J634" s="33" t="s">
        <v>206</v>
      </c>
      <c r="K634" s="33" t="str">
        <f t="shared" si="36"/>
        <v>46 , 2</v>
      </c>
      <c r="L634" s="34" t="s">
        <v>207</v>
      </c>
      <c r="N634" s="1" t="b">
        <f t="shared" si="37"/>
        <v>0</v>
      </c>
      <c r="O634" s="1" t="b">
        <f t="shared" si="38"/>
        <v>0</v>
      </c>
      <c r="Q634" s="4"/>
      <c r="R634" s="4"/>
    </row>
    <row r="635" spans="5:18">
      <c r="E635" s="130">
        <v>46</v>
      </c>
      <c r="F635" s="130">
        <v>3</v>
      </c>
      <c r="H635" s="32" t="s">
        <v>208</v>
      </c>
      <c r="I635" s="33" t="s">
        <v>862</v>
      </c>
      <c r="J635" s="33" t="s">
        <v>206</v>
      </c>
      <c r="K635" s="33" t="str">
        <f t="shared" si="36"/>
        <v>46 , 3</v>
      </c>
      <c r="L635" s="34" t="s">
        <v>207</v>
      </c>
      <c r="N635" s="1" t="b">
        <f t="shared" si="37"/>
        <v>0</v>
      </c>
      <c r="O635" s="1" t="b">
        <f t="shared" si="38"/>
        <v>0</v>
      </c>
      <c r="Q635" s="4"/>
      <c r="R635" s="4"/>
    </row>
    <row r="636" spans="5:18">
      <c r="E636" s="130">
        <v>46</v>
      </c>
      <c r="F636" s="130">
        <v>4</v>
      </c>
      <c r="H636" s="32" t="s">
        <v>208</v>
      </c>
      <c r="I636" s="33" t="s">
        <v>862</v>
      </c>
      <c r="J636" s="33" t="s">
        <v>206</v>
      </c>
      <c r="K636" s="33" t="str">
        <f t="shared" si="36"/>
        <v>46 , 4</v>
      </c>
      <c r="L636" s="34" t="s">
        <v>207</v>
      </c>
      <c r="N636" s="1" t="b">
        <f t="shared" si="37"/>
        <v>0</v>
      </c>
      <c r="O636" s="1" t="b">
        <f t="shared" si="38"/>
        <v>0</v>
      </c>
      <c r="Q636" s="4"/>
      <c r="R636" s="4"/>
    </row>
    <row r="637" spans="5:18">
      <c r="E637" s="130">
        <v>46</v>
      </c>
      <c r="F637" s="130">
        <v>5</v>
      </c>
      <c r="H637" s="32" t="s">
        <v>208</v>
      </c>
      <c r="I637" s="33" t="s">
        <v>862</v>
      </c>
      <c r="J637" s="33" t="s">
        <v>206</v>
      </c>
      <c r="K637" s="33" t="str">
        <f t="shared" si="36"/>
        <v>46 , 5</v>
      </c>
      <c r="L637" s="34" t="s">
        <v>207</v>
      </c>
      <c r="N637" s="1" t="b">
        <f t="shared" si="37"/>
        <v>0</v>
      </c>
      <c r="O637" s="1" t="b">
        <f t="shared" si="38"/>
        <v>0</v>
      </c>
      <c r="Q637" s="4"/>
      <c r="R637" s="4"/>
    </row>
    <row r="638" spans="5:18">
      <c r="E638" s="130">
        <v>46</v>
      </c>
      <c s="130" r="F638">
        <v>7</v>
      </c>
      <c r="H638" s="32" t="s">
        <v>208</v>
      </c>
      <c r="I638" s="33" t="s">
        <v>862</v>
      </c>
      <c r="J638" s="33" t="s">
        <v>206</v>
      </c>
      <c r="K638" s="33" t="str">
        <f t="shared" si="36"/>
        <v>46 , 6</v>
      </c>
      <c r="L638" s="34" t="s">
        <v>207</v>
      </c>
      <c r="N638" s="1" t="b">
        <f t="shared" si="37"/>
        <v>0</v>
      </c>
      <c r="O638" s="1" t="b">
        <f t="shared" si="38"/>
        <v>0</v>
      </c>
      <c r="Q638" s="4"/>
      <c r="R638" s="4"/>
    </row>
    <row r="639" spans="5:18">
      <c r="E639" s="130">
        <v>46</v>
      </c>
      <c r="F639" s="130">
        <v>8</v>
      </c>
      <c r="H639" s="32" t="s">
        <v>208</v>
      </c>
      <c r="I639" s="33" t="s">
        <v>862</v>
      </c>
      <c r="J639" s="33" t="s">
        <v>206</v>
      </c>
      <c r="K639" s="33" t="str">
        <f t="shared" si="36"/>
        <v>46 , 8</v>
      </c>
      <c r="L639" s="34" t="s">
        <v>207</v>
      </c>
      <c r="N639" s="1" t="b">
        <f t="shared" si="37"/>
        <v>0</v>
      </c>
      <c r="O639" s="1" t="b">
        <f t="shared" si="38"/>
        <v>0</v>
      </c>
      <c r="Q639" s="4"/>
      <c r="R639" s="4"/>
    </row>
    <row r="640" spans="5:18">
      <c r="E640" s="130">
        <v>46</v>
      </c>
      <c r="F640" s="130">
        <v>9</v>
      </c>
      <c r="H640" s="32" t="s">
        <v>208</v>
      </c>
      <c r="I640" s="33" t="s">
        <v>862</v>
      </c>
      <c r="J640" s="33" t="s">
        <v>206</v>
      </c>
      <c r="K640" s="33" t="str">
        <f t="shared" si="36"/>
        <v>46 , 9</v>
      </c>
      <c r="L640" s="34" t="s">
        <v>207</v>
      </c>
      <c r="N640" s="1" t="b">
        <f t="shared" si="37"/>
        <v>0</v>
      </c>
      <c r="O640" s="1" t="b">
        <f t="shared" si="38"/>
        <v>0</v>
      </c>
      <c r="Q640" s="4"/>
      <c r="R640" s="4"/>
    </row>
    <row r="641" spans="5:18">
      <c r="E641" s="130">
        <v>46</v>
      </c>
      <c r="F641" s="130">
        <v>10</v>
      </c>
      <c r="H641" s="32" t="s">
        <v>208</v>
      </c>
      <c r="I641" s="33" t="s">
        <v>862</v>
      </c>
      <c r="J641" s="33" t="s">
        <v>206</v>
      </c>
      <c r="K641" s="33" t="str">
        <f t="shared" si="36"/>
        <v>46 , 10</v>
      </c>
      <c r="L641" s="34" t="s">
        <v>207</v>
      </c>
      <c r="N641" s="1" t="b">
        <f t="shared" si="37"/>
        <v>0</v>
      </c>
      <c r="O641" s="1" t="b">
        <f t="shared" si="38"/>
        <v>0</v>
      </c>
      <c r="Q641" s="4"/>
      <c r="R641" s="4"/>
    </row>
    <row r="642" spans="5:18">
      <c r="E642" s="130">
        <v>46</v>
      </c>
      <c r="F642" s="130">
        <v>11</v>
      </c>
      <c r="H642" s="32" t="s">
        <v>208</v>
      </c>
      <c r="I642" s="33" t="s">
        <v>862</v>
      </c>
      <c r="J642" s="33" t="s">
        <v>206</v>
      </c>
      <c r="K642" s="33" t="str">
        <f t="shared" si="36"/>
        <v>46 , 11</v>
      </c>
      <c r="L642" s="34" t="s">
        <v>207</v>
      </c>
      <c r="N642" s="1" t="b">
        <f t="shared" si="37"/>
        <v>0</v>
      </c>
      <c r="O642" s="1" t="b">
        <f t="shared" si="38"/>
        <v>0</v>
      </c>
      <c r="Q642" s="4"/>
      <c r="R642" s="4"/>
    </row>
    <row r="643" spans="5:18">
      <c r="E643" s="130">
        <v>46</v>
      </c>
      <c r="F643" s="130">
        <v>12</v>
      </c>
      <c r="H643" s="32" t="s">
        <v>208</v>
      </c>
      <c r="I643" s="33" t="s">
        <v>862</v>
      </c>
      <c r="J643" s="33" t="s">
        <v>206</v>
      </c>
      <c r="K643" s="33" t="str">
        <f t="shared" si="36"/>
        <v>46 , 12</v>
      </c>
      <c r="L643" s="34" t="s">
        <v>207</v>
      </c>
      <c r="N643" s="1" t="b">
        <f t="shared" si="37"/>
        <v>0</v>
      </c>
      <c r="O643" s="1" t="b">
        <f t="shared" si="38"/>
        <v>0</v>
      </c>
      <c r="Q643" s="4"/>
      <c r="R643" s="4"/>
    </row>
    <row r="644" spans="5:18">
      <c r="E644" s="130">
        <v>46</v>
      </c>
      <c r="F644" s="130">
        <v>13</v>
      </c>
      <c r="H644" s="32" t="s">
        <v>208</v>
      </c>
      <c r="I644" s="33" t="s">
        <v>862</v>
      </c>
      <c r="J644" s="33" t="s">
        <v>206</v>
      </c>
      <c r="K644" s="33" t="str">
        <f t="shared" si="36"/>
        <v>46 , 13</v>
      </c>
      <c r="L644" s="34" t="s">
        <v>207</v>
      </c>
      <c r="N644" s="1" t="b">
        <f t="shared" si="37"/>
        <v>0</v>
      </c>
      <c r="O644" s="1" t="b">
        <f t="shared" si="38"/>
        <v>0</v>
      </c>
      <c r="Q644" s="4"/>
      <c r="R644" s="4"/>
    </row>
    <row r="645" spans="5:18">
      <c r="E645" s="130">
        <v>46</v>
      </c>
      <c r="F645" s="130">
        <v>14</v>
      </c>
      <c r="H645" s="32" t="s">
        <v>208</v>
      </c>
      <c r="I645" s="33" t="s">
        <v>862</v>
      </c>
      <c r="J645" s="33" t="s">
        <v>206</v>
      </c>
      <c r="K645" s="33" t="str">
        <f t="shared" si="36"/>
        <v>46 , 14</v>
      </c>
      <c r="L645" s="34" t="s">
        <v>207</v>
      </c>
      <c r="N645" s="1" t="b">
        <f t="shared" si="37"/>
        <v>0</v>
      </c>
      <c r="O645" s="1" t="b">
        <f t="shared" si="38"/>
        <v>0</v>
      </c>
      <c r="Q645" s="4"/>
      <c r="R645" s="4"/>
    </row>
    <row r="646" spans="5:18">
      <c r="E646" s="130">
        <v>46</v>
      </c>
      <c r="F646" s="130">
        <v>15</v>
      </c>
      <c r="H646" s="32" t="s">
        <v>208</v>
      </c>
      <c r="I646" s="33" t="s">
        <v>862</v>
      </c>
      <c r="J646" s="33" t="s">
        <v>206</v>
      </c>
      <c r="K646" s="33" t="str">
        <f t="shared" si="36"/>
        <v>46 , 15</v>
      </c>
      <c r="L646" s="34" t="s">
        <v>207</v>
      </c>
      <c r="N646" s="1" t="b">
        <f t="shared" si="37"/>
        <v>0</v>
      </c>
      <c r="O646" s="1" t="b">
        <f t="shared" si="38"/>
        <v>0</v>
      </c>
      <c r="Q646" s="4"/>
      <c r="R646" s="4"/>
    </row>
    <row r="647" spans="5:18">
      <c r="E647" s="130">
        <v>47</v>
      </c>
      <c r="F647" s="130">
        <v>1</v>
      </c>
      <c r="H647" s="32" t="s">
        <v>208</v>
      </c>
      <c r="I647" s="33" t="s">
        <v>862</v>
      </c>
      <c r="J647" s="33" t="s">
        <v>206</v>
      </c>
      <c r="K647" s="33" t="str">
        <f t="shared" si="36"/>
        <v>47 , 1</v>
      </c>
      <c r="L647" s="34" t="s">
        <v>207</v>
      </c>
      <c r="N647" s="1" t="b">
        <f t="shared" si="37"/>
        <v>0</v>
      </c>
      <c r="O647" s="1" t="b">
        <f t="shared" si="38"/>
        <v>0</v>
      </c>
      <c r="Q647" s="4"/>
      <c r="R647" s="4"/>
    </row>
    <row r="648" spans="5:18">
      <c r="E648" s="130">
        <v>47</v>
      </c>
      <c r="F648" s="130">
        <v>2</v>
      </c>
      <c r="H648" s="32" t="s">
        <v>208</v>
      </c>
      <c r="I648" s="33" t="s">
        <v>862</v>
      </c>
      <c r="J648" s="33" t="s">
        <v>206</v>
      </c>
      <c r="K648" s="33" t="str">
        <f t="shared" si="36"/>
        <v>47 , 2</v>
      </c>
      <c r="L648" s="34" t="s">
        <v>207</v>
      </c>
      <c r="N648" s="1" t="b">
        <f t="shared" si="37"/>
        <v>0</v>
      </c>
      <c r="O648" s="1" t="b">
        <f t="shared" si="38"/>
        <v>0</v>
      </c>
      <c r="Q648" s="4"/>
      <c r="R648" s="4"/>
    </row>
    <row r="649" spans="5:18">
      <c r="E649" s="130">
        <v>47</v>
      </c>
      <c r="F649" s="130">
        <v>3</v>
      </c>
      <c r="H649" s="32" t="s">
        <v>208</v>
      </c>
      <c r="I649" s="33" t="s">
        <v>862</v>
      </c>
      <c r="J649" s="33" t="s">
        <v>206</v>
      </c>
      <c r="K649" s="33" t="str">
        <f t="shared" si="36"/>
        <v>47 , 3</v>
      </c>
      <c r="L649" s="34" t="s">
        <v>207</v>
      </c>
      <c r="N649" s="1" t="b">
        <f t="shared" si="37"/>
        <v>0</v>
      </c>
      <c r="O649" s="1" t="b">
        <f t="shared" si="38"/>
        <v>0</v>
      </c>
      <c r="Q649" s="4"/>
      <c r="R649" s="4"/>
    </row>
    <row r="650" spans="5:18">
      <c r="E650" s="130">
        <v>47</v>
      </c>
      <c r="F650" s="130">
        <v>4</v>
      </c>
      <c r="H650" s="32" t="s">
        <v>208</v>
      </c>
      <c r="I650" s="33" t="s">
        <v>862</v>
      </c>
      <c r="J650" s="33" t="s">
        <v>206</v>
      </c>
      <c r="K650" s="33" t="str">
        <f t="shared" si="36"/>
        <v>47 , 4</v>
      </c>
      <c r="L650" s="34" t="s">
        <v>207</v>
      </c>
      <c r="N650" s="1" t="b">
        <f t="shared" si="37"/>
        <v>0</v>
      </c>
      <c r="O650" s="1" t="b">
        <f t="shared" si="38"/>
        <v>0</v>
      </c>
      <c r="Q650" s="4"/>
      <c r="R650" s="4"/>
    </row>
    <row r="651" spans="5:18">
      <c r="E651" s="130">
        <v>47</v>
      </c>
      <c r="F651" s="130">
        <v>5</v>
      </c>
      <c r="H651" s="32" t="s">
        <v>208</v>
      </c>
      <c r="I651" s="33" t="s">
        <v>862</v>
      </c>
      <c r="J651" s="33" t="s">
        <v>206</v>
      </c>
      <c r="K651" s="33" t="str">
        <f t="shared" si="36"/>
        <v>47 , 5</v>
      </c>
      <c r="L651" s="34" t="s">
        <v>207</v>
      </c>
      <c r="N651" s="1" t="b">
        <f t="shared" si="37"/>
        <v>0</v>
      </c>
      <c r="O651" s="1" t="b">
        <f t="shared" si="38"/>
        <v>0</v>
      </c>
      <c r="Q651" s="4"/>
      <c r="R651" s="4"/>
    </row>
    <row r="652" spans="5:18">
      <c r="E652" s="130">
        <v>47</v>
      </c>
      <c s="130" r="F652">
        <v>7</v>
      </c>
      <c r="H652" s="32" t="s">
        <v>208</v>
      </c>
      <c r="I652" s="33" t="s">
        <v>862</v>
      </c>
      <c r="J652" s="33" t="s">
        <v>206</v>
      </c>
      <c r="K652" s="33" t="str">
        <f t="shared" si="36"/>
        <v>47 , 6</v>
      </c>
      <c r="L652" s="34" t="s">
        <v>207</v>
      </c>
      <c r="N652" s="1" t="b">
        <f t="shared" si="37"/>
        <v>0</v>
      </c>
      <c r="O652" s="1" t="b">
        <f t="shared" si="38"/>
        <v>0</v>
      </c>
      <c r="Q652" s="4"/>
      <c r="R652" s="4"/>
    </row>
    <row r="653" spans="5:18">
      <c r="E653" s="130">
        <v>47</v>
      </c>
      <c r="F653" s="130">
        <v>8</v>
      </c>
      <c r="H653" s="32" t="s">
        <v>208</v>
      </c>
      <c r="I653" s="33" t="s">
        <v>862</v>
      </c>
      <c r="J653" s="33" t="s">
        <v>206</v>
      </c>
      <c r="K653" s="33" t="str">
        <f t="shared" si="36"/>
        <v>47 , 8</v>
      </c>
      <c r="L653" s="34" t="s">
        <v>207</v>
      </c>
      <c r="N653" s="1" t="b">
        <f t="shared" si="37"/>
        <v>0</v>
      </c>
      <c r="O653" s="1" t="b">
        <f t="shared" si="38"/>
        <v>0</v>
      </c>
      <c r="Q653" s="4"/>
      <c r="R653" s="4"/>
    </row>
    <row r="654" spans="5:18">
      <c r="E654" s="130">
        <v>47</v>
      </c>
      <c r="F654" s="130">
        <v>9</v>
      </c>
      <c r="H654" s="32" t="s">
        <v>208</v>
      </c>
      <c r="I654" s="33" t="s">
        <v>862</v>
      </c>
      <c r="J654" s="33" t="s">
        <v>206</v>
      </c>
      <c r="K654" s="33" t="str">
        <f t="shared" si="36"/>
        <v>47 , 9</v>
      </c>
      <c r="L654" s="34" t="s">
        <v>207</v>
      </c>
      <c r="N654" s="1" t="b">
        <f t="shared" si="37"/>
        <v>0</v>
      </c>
      <c r="O654" s="1" t="b">
        <f t="shared" si="38"/>
        <v>0</v>
      </c>
      <c r="Q654" s="4"/>
      <c r="R654" s="4"/>
    </row>
    <row r="655" spans="5:18">
      <c r="E655" s="130">
        <v>47</v>
      </c>
      <c r="F655" s="130">
        <v>10</v>
      </c>
      <c r="H655" s="32" t="s">
        <v>208</v>
      </c>
      <c r="I655" s="33" t="s">
        <v>862</v>
      </c>
      <c r="J655" s="33" t="s">
        <v>206</v>
      </c>
      <c r="K655" s="33" t="str">
        <f t="shared" si="36"/>
        <v>47 , 10</v>
      </c>
      <c r="L655" s="34" t="s">
        <v>207</v>
      </c>
      <c r="N655" s="1" t="b">
        <f t="shared" si="37"/>
        <v>0</v>
      </c>
      <c r="O655" s="1" t="b">
        <f t="shared" si="38"/>
        <v>0</v>
      </c>
      <c r="Q655" s="4"/>
      <c r="R655" s="4"/>
    </row>
    <row r="656" spans="5:18">
      <c r="E656" s="130">
        <v>47</v>
      </c>
      <c r="F656" s="130">
        <v>11</v>
      </c>
      <c r="H656" s="32" t="s">
        <v>208</v>
      </c>
      <c r="I656" s="33" t="s">
        <v>862</v>
      </c>
      <c r="J656" s="33" t="s">
        <v>206</v>
      </c>
      <c r="K656" s="33" t="str">
        <f t="shared" si="36"/>
        <v>47 , 11</v>
      </c>
      <c r="L656" s="34" t="s">
        <v>207</v>
      </c>
      <c r="N656" s="1" t="b">
        <f t="shared" si="37"/>
        <v>0</v>
      </c>
      <c r="O656" s="1" t="b">
        <f t="shared" si="38"/>
        <v>0</v>
      </c>
      <c r="Q656" s="4"/>
      <c r="R656" s="4"/>
    </row>
    <row r="657" spans="5:18">
      <c r="E657" s="130">
        <v>47</v>
      </c>
      <c r="F657" s="130">
        <v>12</v>
      </c>
      <c r="H657" s="32" t="s">
        <v>208</v>
      </c>
      <c r="I657" s="33" t="s">
        <v>862</v>
      </c>
      <c r="J657" s="33" t="s">
        <v>206</v>
      </c>
      <c r="K657" s="33" t="str">
        <f t="shared" si="36"/>
        <v>47 , 12</v>
      </c>
      <c r="L657" s="34" t="s">
        <v>207</v>
      </c>
      <c r="N657" s="1" t="b">
        <f t="shared" si="37"/>
        <v>0</v>
      </c>
      <c r="O657" s="1" t="b">
        <f t="shared" si="38"/>
        <v>0</v>
      </c>
      <c r="Q657" s="4"/>
      <c r="R657" s="4"/>
    </row>
    <row r="658" spans="5:18">
      <c r="E658" s="130">
        <v>47</v>
      </c>
      <c r="F658" s="130">
        <v>13</v>
      </c>
      <c r="H658" s="32" t="s">
        <v>208</v>
      </c>
      <c r="I658" s="33" t="s">
        <v>862</v>
      </c>
      <c r="J658" s="33" t="s">
        <v>206</v>
      </c>
      <c r="K658" s="33" t="str">
        <f t="shared" si="36"/>
        <v>47 , 13</v>
      </c>
      <c r="L658" s="34" t="s">
        <v>207</v>
      </c>
      <c r="N658" s="1" t="b">
        <f t="shared" si="37"/>
        <v>0</v>
      </c>
      <c r="O658" s="1" t="b">
        <f t="shared" si="38"/>
        <v>0</v>
      </c>
      <c r="Q658" s="4"/>
      <c r="R658" s="4"/>
    </row>
    <row r="659" spans="5:18">
      <c r="E659" s="130">
        <v>47</v>
      </c>
      <c r="F659" s="130">
        <v>14</v>
      </c>
      <c r="H659" s="32" t="s">
        <v>208</v>
      </c>
      <c r="I659" s="33" t="s">
        <v>862</v>
      </c>
      <c r="J659" s="33" t="s">
        <v>206</v>
      </c>
      <c r="K659" s="33" t="str">
        <f t="shared" si="36"/>
        <v>47 , 14</v>
      </c>
      <c r="L659" s="34" t="s">
        <v>207</v>
      </c>
      <c r="N659" s="1" t="b">
        <f t="shared" si="37"/>
        <v>0</v>
      </c>
      <c r="O659" s="1" t="b">
        <f t="shared" si="38"/>
        <v>0</v>
      </c>
      <c r="Q659" s="4"/>
      <c r="R659" s="4"/>
    </row>
    <row r="660" spans="5:18">
      <c r="E660" s="130">
        <v>47</v>
      </c>
      <c r="F660" s="130">
        <v>15</v>
      </c>
      <c r="H660" s="32" t="s">
        <v>208</v>
      </c>
      <c r="I660" s="33" t="s">
        <v>862</v>
      </c>
      <c r="J660" s="33" t="s">
        <v>206</v>
      </c>
      <c r="K660" s="33" t="str">
        <f t="shared" si="36"/>
        <v>47 , 15</v>
      </c>
      <c r="L660" s="34" t="s">
        <v>207</v>
      </c>
      <c r="N660" s="1" t="b">
        <f t="shared" si="37"/>
        <v>0</v>
      </c>
      <c r="O660" s="1" t="b">
        <f t="shared" si="38"/>
        <v>0</v>
      </c>
      <c r="Q660" s="4"/>
      <c r="R660" s="4"/>
    </row>
    <row r="661" spans="5:18">
      <c r="E661" s="130">
        <v>48</v>
      </c>
      <c r="F661" s="130">
        <v>1</v>
      </c>
      <c r="H661" s="32" t="s">
        <v>208</v>
      </c>
      <c r="I661" s="33" t="s">
        <v>862</v>
      </c>
      <c r="J661" s="33" t="s">
        <v>206</v>
      </c>
      <c r="K661" s="33" t="str">
        <f t="shared" si="36"/>
        <v>48 , 1</v>
      </c>
      <c r="L661" s="34" t="s">
        <v>207</v>
      </c>
      <c r="N661" s="1" t="b">
        <f t="shared" si="37"/>
        <v>0</v>
      </c>
      <c r="O661" s="1" t="b">
        <f t="shared" si="38"/>
        <v>0</v>
      </c>
      <c r="Q661" s="4"/>
      <c r="R661" s="4"/>
    </row>
    <row r="662" spans="5:18">
      <c r="E662" s="130">
        <v>48</v>
      </c>
      <c r="F662" s="130">
        <v>2</v>
      </c>
      <c r="H662" s="32" t="s">
        <v>208</v>
      </c>
      <c r="I662" s="33" t="s">
        <v>862</v>
      </c>
      <c r="J662" s="33" t="s">
        <v>206</v>
      </c>
      <c r="K662" s="33" t="str">
        <f t="shared" si="36"/>
        <v>48 , 2</v>
      </c>
      <c r="L662" s="34" t="s">
        <v>207</v>
      </c>
      <c r="N662" s="1" t="b">
        <f t="shared" si="37"/>
        <v>0</v>
      </c>
      <c r="O662" s="1" t="b">
        <f t="shared" si="38"/>
        <v>0</v>
      </c>
      <c r="Q662" s="4"/>
      <c r="R662" s="4"/>
    </row>
    <row r="663" spans="5:18">
      <c r="E663" s="130">
        <v>48</v>
      </c>
      <c r="F663" s="130">
        <v>3</v>
      </c>
      <c r="H663" s="32" t="s">
        <v>208</v>
      </c>
      <c r="I663" s="33" t="s">
        <v>862</v>
      </c>
      <c r="J663" s="33" t="s">
        <v>206</v>
      </c>
      <c r="K663" s="33" t="str">
        <f t="shared" si="36"/>
        <v>48 , 3</v>
      </c>
      <c r="L663" s="34" t="s">
        <v>207</v>
      </c>
      <c r="N663" s="1" t="b">
        <f t="shared" si="37"/>
        <v>0</v>
      </c>
      <c r="O663" s="1" t="b">
        <f t="shared" si="38"/>
        <v>0</v>
      </c>
      <c r="Q663" s="4"/>
      <c r="R663" s="4"/>
    </row>
    <row r="664" spans="5:18">
      <c r="E664" s="130">
        <v>48</v>
      </c>
      <c r="F664" s="130">
        <v>4</v>
      </c>
      <c r="H664" s="32" t="s">
        <v>208</v>
      </c>
      <c r="I664" s="33" t="s">
        <v>862</v>
      </c>
      <c r="J664" s="33" t="s">
        <v>206</v>
      </c>
      <c r="K664" s="33" t="str">
        <f t="shared" si="36"/>
        <v>48 , 4</v>
      </c>
      <c r="L664" s="34" t="s">
        <v>207</v>
      </c>
      <c r="N664" s="1" t="b">
        <f t="shared" si="37"/>
        <v>0</v>
      </c>
      <c r="O664" s="1" t="b">
        <f t="shared" si="38"/>
        <v>0</v>
      </c>
      <c r="Q664" s="4"/>
      <c r="R664" s="4"/>
    </row>
    <row r="665" spans="5:18">
      <c r="E665" s="130">
        <v>48</v>
      </c>
      <c r="F665" s="130">
        <v>5</v>
      </c>
      <c r="H665" s="32" t="s">
        <v>208</v>
      </c>
      <c r="I665" s="33" t="s">
        <v>862</v>
      </c>
      <c r="J665" s="33" t="s">
        <v>206</v>
      </c>
      <c r="K665" s="33" t="str">
        <f t="shared" si="36"/>
        <v>48 , 5</v>
      </c>
      <c r="L665" s="34" t="s">
        <v>207</v>
      </c>
      <c r="N665" s="1" t="b">
        <f t="shared" si="37"/>
        <v>0</v>
      </c>
      <c r="O665" s="1" t="b">
        <f t="shared" si="38"/>
        <v>0</v>
      </c>
      <c r="Q665" s="4"/>
      <c r="R665" s="4"/>
    </row>
    <row r="666" spans="5:18">
      <c r="E666" s="130">
        <v>48</v>
      </c>
      <c s="130" r="F666">
        <v>7</v>
      </c>
      <c r="H666" s="32" t="s">
        <v>208</v>
      </c>
      <c r="I666" s="33" t="s">
        <v>862</v>
      </c>
      <c r="J666" s="33" t="s">
        <v>206</v>
      </c>
      <c r="K666" s="33" t="str">
        <f t="shared" si="36"/>
        <v>48 , 6</v>
      </c>
      <c r="L666" s="34" t="s">
        <v>207</v>
      </c>
      <c r="N666" s="1" t="b">
        <f t="shared" si="37"/>
        <v>0</v>
      </c>
      <c r="O666" s="1" t="b">
        <f t="shared" si="38"/>
        <v>0</v>
      </c>
      <c r="Q666" s="4"/>
      <c r="R666" s="4"/>
    </row>
    <row r="667" spans="5:18">
      <c r="E667" s="130">
        <v>48</v>
      </c>
      <c r="F667" s="130">
        <v>8</v>
      </c>
      <c r="H667" s="32" t="s">
        <v>208</v>
      </c>
      <c r="I667" s="33" t="s">
        <v>862</v>
      </c>
      <c r="J667" s="33" t="s">
        <v>206</v>
      </c>
      <c r="K667" s="33" t="str">
        <f t="shared" si="36"/>
        <v>48 , 8</v>
      </c>
      <c r="L667" s="34" t="s">
        <v>207</v>
      </c>
      <c r="N667" s="1" t="b">
        <f t="shared" si="37"/>
        <v>0</v>
      </c>
      <c r="O667" s="1" t="b">
        <f t="shared" si="38"/>
        <v>0</v>
      </c>
      <c r="Q667" s="4"/>
      <c r="R667" s="4"/>
    </row>
    <row r="668" spans="5:18">
      <c r="E668" s="130">
        <v>48</v>
      </c>
      <c r="F668" s="130">
        <v>9</v>
      </c>
      <c r="H668" s="32" t="s">
        <v>208</v>
      </c>
      <c r="I668" s="33" t="s">
        <v>862</v>
      </c>
      <c r="J668" s="33" t="s">
        <v>206</v>
      </c>
      <c r="K668" s="33" t="str">
        <f t="shared" si="36"/>
        <v>48 , 9</v>
      </c>
      <c r="L668" s="34" t="s">
        <v>207</v>
      </c>
      <c r="N668" s="1" t="b">
        <f t="shared" si="37"/>
        <v>0</v>
      </c>
      <c r="O668" s="1" t="b">
        <f t="shared" si="38"/>
        <v>0</v>
      </c>
      <c r="Q668" s="4"/>
      <c r="R668" s="4"/>
    </row>
    <row r="669" spans="5:18">
      <c r="E669" s="130">
        <v>48</v>
      </c>
      <c r="F669" s="130">
        <v>10</v>
      </c>
      <c r="H669" s="32" t="s">
        <v>208</v>
      </c>
      <c r="I669" s="33" t="s">
        <v>862</v>
      </c>
      <c r="J669" s="33" t="s">
        <v>206</v>
      </c>
      <c r="K669" s="33" t="str">
        <f t="shared" si="36"/>
        <v>48 , 10</v>
      </c>
      <c r="L669" s="34" t="s">
        <v>207</v>
      </c>
      <c r="N669" s="1" t="b">
        <f t="shared" si="37"/>
        <v>0</v>
      </c>
      <c r="O669" s="1" t="b">
        <f t="shared" si="38"/>
        <v>0</v>
      </c>
      <c r="Q669" s="4"/>
      <c r="R669" s="4"/>
    </row>
    <row r="670" spans="5:18">
      <c r="E670" s="130">
        <v>48</v>
      </c>
      <c r="F670" s="130">
        <v>11</v>
      </c>
      <c r="H670" s="32" t="s">
        <v>208</v>
      </c>
      <c r="I670" s="33" t="s">
        <v>862</v>
      </c>
      <c r="J670" s="33" t="s">
        <v>206</v>
      </c>
      <c r="K670" s="33" t="str">
        <f t="shared" si="36"/>
        <v>48 , 11</v>
      </c>
      <c r="L670" s="34" t="s">
        <v>207</v>
      </c>
      <c r="N670" s="1" t="b">
        <f t="shared" si="37"/>
        <v>0</v>
      </c>
      <c r="O670" s="1" t="b">
        <f t="shared" si="38"/>
        <v>0</v>
      </c>
      <c r="Q670" s="4"/>
      <c r="R670" s="4"/>
    </row>
    <row r="671" spans="5:18">
      <c r="E671" s="130">
        <v>48</v>
      </c>
      <c r="F671" s="130">
        <v>12</v>
      </c>
      <c r="H671" s="32" t="s">
        <v>208</v>
      </c>
      <c r="I671" s="33" t="s">
        <v>862</v>
      </c>
      <c r="J671" s="33" t="s">
        <v>206</v>
      </c>
      <c r="K671" s="33" t="str">
        <f t="shared" si="36"/>
        <v>48 , 12</v>
      </c>
      <c r="L671" s="34" t="s">
        <v>207</v>
      </c>
      <c r="N671" s="1" t="b">
        <f t="shared" si="37"/>
        <v>0</v>
      </c>
      <c r="O671" s="1" t="b">
        <f t="shared" si="38"/>
        <v>0</v>
      </c>
      <c r="Q671" s="4"/>
      <c r="R671" s="4"/>
    </row>
    <row r="672" spans="5:18">
      <c r="E672" s="130">
        <v>48</v>
      </c>
      <c r="F672" s="130">
        <v>13</v>
      </c>
      <c r="H672" s="32" t="s">
        <v>208</v>
      </c>
      <c r="I672" s="33" t="s">
        <v>862</v>
      </c>
      <c r="J672" s="33" t="s">
        <v>206</v>
      </c>
      <c r="K672" s="33" t="str">
        <f t="shared" si="36"/>
        <v>48 , 13</v>
      </c>
      <c r="L672" s="34" t="s">
        <v>207</v>
      </c>
      <c r="N672" s="1" t="b">
        <f t="shared" si="37"/>
        <v>0</v>
      </c>
      <c r="O672" s="1" t="b">
        <f t="shared" si="38"/>
        <v>0</v>
      </c>
      <c r="Q672" s="4"/>
      <c r="R672" s="4"/>
    </row>
    <row r="673" spans="5:18">
      <c r="E673" s="130">
        <v>48</v>
      </c>
      <c r="F673" s="130">
        <v>14</v>
      </c>
      <c r="H673" s="32" t="s">
        <v>208</v>
      </c>
      <c r="I673" s="33" t="s">
        <v>862</v>
      </c>
      <c r="J673" s="33" t="s">
        <v>206</v>
      </c>
      <c r="K673" s="33" t="str">
        <f t="shared" si="36"/>
        <v>48 , 14</v>
      </c>
      <c r="L673" s="34" t="s">
        <v>207</v>
      </c>
      <c r="N673" s="1" t="b">
        <f t="shared" si="37"/>
        <v>0</v>
      </c>
      <c r="O673" s="1" t="b">
        <f t="shared" si="38"/>
        <v>0</v>
      </c>
      <c r="Q673" s="4"/>
      <c r="R673" s="4"/>
    </row>
    <row r="674" spans="5:18">
      <c r="E674" s="130">
        <v>48</v>
      </c>
      <c r="F674" s="130">
        <v>15</v>
      </c>
      <c r="H674" s="32" t="s">
        <v>208</v>
      </c>
      <c r="I674" s="33" t="s">
        <v>862</v>
      </c>
      <c r="J674" s="33" t="s">
        <v>206</v>
      </c>
      <c r="K674" s="33" t="str">
        <f t="shared" si="36"/>
        <v>48 , 15</v>
      </c>
      <c r="L674" s="34" t="s">
        <v>207</v>
      </c>
      <c r="N674" s="1" t="b">
        <f t="shared" si="37"/>
        <v>0</v>
      </c>
      <c r="O674" s="1" t="b">
        <f t="shared" si="38"/>
        <v>0</v>
      </c>
      <c r="Q674" s="4"/>
      <c r="R674" s="4"/>
    </row>
    <row r="675" spans="5:18">
      <c r="E675" s="130">
        <v>49</v>
      </c>
      <c r="F675" s="130">
        <v>1</v>
      </c>
      <c r="H675" s="32" t="s">
        <v>208</v>
      </c>
      <c r="I675" s="33" t="s">
        <v>862</v>
      </c>
      <c r="J675" s="33" t="s">
        <v>206</v>
      </c>
      <c r="K675" s="33" t="str">
        <f t="shared" si="36"/>
        <v>49 , 1</v>
      </c>
      <c r="L675" s="34" t="s">
        <v>207</v>
      </c>
      <c r="N675" s="1" t="b">
        <f t="shared" si="37"/>
        <v>0</v>
      </c>
      <c r="O675" s="1" t="b">
        <f t="shared" si="38"/>
        <v>0</v>
      </c>
      <c r="Q675" s="4"/>
      <c r="R675" s="4"/>
    </row>
    <row r="676" spans="5:18">
      <c r="E676" s="130">
        <v>49</v>
      </c>
      <c r="F676" s="130">
        <v>2</v>
      </c>
      <c r="H676" s="32" t="s">
        <v>208</v>
      </c>
      <c r="I676" s="33" t="s">
        <v>862</v>
      </c>
      <c r="J676" s="33" t="s">
        <v>206</v>
      </c>
      <c r="K676" s="33" t="str">
        <f t="shared" si="36"/>
        <v>49 , 2</v>
      </c>
      <c r="L676" s="34" t="s">
        <v>207</v>
      </c>
      <c r="N676" s="1" t="b">
        <f t="shared" si="37"/>
        <v>0</v>
      </c>
      <c r="O676" s="1" t="b">
        <f t="shared" si="38"/>
        <v>0</v>
      </c>
      <c r="Q676" s="4"/>
      <c r="R676" s="4"/>
    </row>
    <row r="677" spans="5:18">
      <c r="E677" s="130">
        <v>49</v>
      </c>
      <c r="F677" s="130">
        <v>3</v>
      </c>
      <c r="H677" s="32" t="s">
        <v>208</v>
      </c>
      <c r="I677" s="33" t="s">
        <v>862</v>
      </c>
      <c r="J677" s="33" t="s">
        <v>206</v>
      </c>
      <c r="K677" s="33" t="str">
        <f t="shared" si="36"/>
        <v>49 , 3</v>
      </c>
      <c r="L677" s="34" t="s">
        <v>207</v>
      </c>
      <c r="N677" s="1" t="b">
        <f t="shared" si="37"/>
        <v>0</v>
      </c>
      <c r="O677" s="1" t="b">
        <f t="shared" si="38"/>
        <v>0</v>
      </c>
      <c r="Q677" s="4"/>
      <c r="R677" s="4"/>
    </row>
    <row r="678" spans="5:18">
      <c r="E678" s="130">
        <v>49</v>
      </c>
      <c r="F678" s="130">
        <v>4</v>
      </c>
      <c r="H678" s="32" t="s">
        <v>208</v>
      </c>
      <c r="I678" s="33" t="s">
        <v>862</v>
      </c>
      <c r="J678" s="33" t="s">
        <v>206</v>
      </c>
      <c r="K678" s="33" t="str">
        <f t="shared" si="36"/>
        <v>49 , 4</v>
      </c>
      <c r="L678" s="34" t="s">
        <v>207</v>
      </c>
      <c r="N678" s="1" t="b">
        <f t="shared" si="37"/>
        <v>0</v>
      </c>
      <c r="O678" s="1" t="b">
        <f t="shared" si="38"/>
        <v>0</v>
      </c>
      <c r="Q678" s="4"/>
      <c r="R678" s="4"/>
    </row>
    <row r="679" spans="5:18">
      <c r="E679" s="130">
        <v>49</v>
      </c>
      <c r="F679" s="130">
        <v>5</v>
      </c>
      <c r="H679" s="32" t="s">
        <v>208</v>
      </c>
      <c r="I679" s="33" t="s">
        <v>862</v>
      </c>
      <c r="J679" s="33" t="s">
        <v>206</v>
      </c>
      <c r="K679" s="33" t="str">
        <f t="shared" si="36"/>
        <v>49 , 5</v>
      </c>
      <c r="L679" s="34" t="s">
        <v>207</v>
      </c>
      <c r="N679" s="1" t="b">
        <f t="shared" si="37"/>
        <v>0</v>
      </c>
      <c r="O679" s="1" t="b">
        <f t="shared" si="38"/>
        <v>0</v>
      </c>
      <c r="Q679" s="4"/>
      <c r="R679" s="4"/>
    </row>
    <row r="680" spans="5:18">
      <c r="E680" s="130">
        <v>49</v>
      </c>
      <c s="130" r="F680">
        <v>7</v>
      </c>
      <c r="H680" s="32" t="s">
        <v>208</v>
      </c>
      <c r="I680" s="33" t="s">
        <v>862</v>
      </c>
      <c r="J680" s="33" t="s">
        <v>206</v>
      </c>
      <c r="K680" s="33" t="str">
        <f t="shared" si="36"/>
        <v>49 , 6</v>
      </c>
      <c r="L680" s="34" t="s">
        <v>207</v>
      </c>
      <c r="N680" s="1" t="b">
        <f t="shared" si="37"/>
        <v>0</v>
      </c>
      <c r="O680" s="1" t="b">
        <f t="shared" si="38"/>
        <v>0</v>
      </c>
      <c r="Q680" s="4"/>
      <c r="R680" s="4"/>
    </row>
    <row r="681" spans="5:18">
      <c r="E681" s="130">
        <v>49</v>
      </c>
      <c r="F681" s="130">
        <v>8</v>
      </c>
      <c r="H681" s="32" t="s">
        <v>208</v>
      </c>
      <c r="I681" s="33" t="s">
        <v>862</v>
      </c>
      <c r="J681" s="33" t="s">
        <v>206</v>
      </c>
      <c r="K681" s="33" t="str">
        <f t="shared" si="36"/>
        <v>49 , 8</v>
      </c>
      <c r="L681" s="34" t="s">
        <v>207</v>
      </c>
      <c r="N681" s="1" t="b">
        <f t="shared" si="37"/>
        <v>0</v>
      </c>
      <c r="O681" s="1" t="b">
        <f t="shared" si="38"/>
        <v>0</v>
      </c>
      <c r="Q681" s="4"/>
      <c r="R681" s="4"/>
    </row>
    <row r="682" spans="5:18">
      <c r="E682" s="130">
        <v>49</v>
      </c>
      <c r="F682" s="130">
        <v>9</v>
      </c>
      <c r="H682" s="32" t="s">
        <v>208</v>
      </c>
      <c r="I682" s="33" t="s">
        <v>862</v>
      </c>
      <c r="J682" s="33" t="s">
        <v>206</v>
      </c>
      <c r="K682" s="33" t="str">
        <f t="shared" si="36"/>
        <v>49 , 9</v>
      </c>
      <c r="L682" s="34" t="s">
        <v>207</v>
      </c>
      <c r="N682" s="1" t="b">
        <f t="shared" si="37"/>
        <v>0</v>
      </c>
      <c r="O682" s="1" t="b">
        <f t="shared" si="38"/>
        <v>0</v>
      </c>
      <c r="Q682" s="4"/>
      <c r="R682" s="4"/>
    </row>
    <row r="683" spans="5:18">
      <c r="E683" s="130">
        <v>49</v>
      </c>
      <c r="F683" s="130">
        <v>10</v>
      </c>
      <c r="H683" s="32" t="s">
        <v>208</v>
      </c>
      <c r="I683" s="33" t="s">
        <v>862</v>
      </c>
      <c r="J683" s="33" t="s">
        <v>206</v>
      </c>
      <c r="K683" s="33" t="str">
        <f t="shared" si="36"/>
        <v>49 , 10</v>
      </c>
      <c r="L683" s="34" t="s">
        <v>207</v>
      </c>
      <c r="N683" s="1" t="b">
        <f t="shared" si="37"/>
        <v>0</v>
      </c>
      <c r="O683" s="1" t="b">
        <f t="shared" si="38"/>
        <v>0</v>
      </c>
      <c r="Q683" s="4"/>
      <c r="R683" s="4"/>
    </row>
    <row r="684" spans="5:18">
      <c r="E684" s="130">
        <v>49</v>
      </c>
      <c r="F684" s="130">
        <v>11</v>
      </c>
      <c r="H684" s="32" t="s">
        <v>208</v>
      </c>
      <c r="I684" s="33" t="s">
        <v>862</v>
      </c>
      <c r="J684" s="33" t="s">
        <v>206</v>
      </c>
      <c r="K684" s="33" t="str">
        <f t="shared" si="36"/>
        <v>49 , 11</v>
      </c>
      <c r="L684" s="34" t="s">
        <v>207</v>
      </c>
      <c r="N684" s="1" t="b">
        <f t="shared" si="37"/>
        <v>0</v>
      </c>
      <c r="O684" s="1" t="b">
        <f t="shared" si="38"/>
        <v>0</v>
      </c>
      <c r="Q684" s="4"/>
      <c r="R684" s="4"/>
    </row>
    <row r="685" spans="5:18">
      <c r="E685" s="130">
        <v>49</v>
      </c>
      <c r="F685" s="130">
        <v>12</v>
      </c>
      <c r="H685" s="32" t="s">
        <v>208</v>
      </c>
      <c r="I685" s="33" t="s">
        <v>862</v>
      </c>
      <c r="J685" s="33" t="s">
        <v>206</v>
      </c>
      <c r="K685" s="33" t="str">
        <f t="shared" si="36"/>
        <v>49 , 12</v>
      </c>
      <c r="L685" s="34" t="s">
        <v>207</v>
      </c>
      <c r="N685" s="1" t="b">
        <f t="shared" si="37"/>
        <v>0</v>
      </c>
      <c r="O685" s="1" t="b">
        <f t="shared" si="38"/>
        <v>0</v>
      </c>
      <c r="Q685" s="4"/>
      <c r="R685" s="4"/>
    </row>
    <row r="686" spans="5:18">
      <c r="E686" s="130">
        <v>49</v>
      </c>
      <c r="F686" s="130">
        <v>13</v>
      </c>
      <c r="H686" s="32" t="s">
        <v>208</v>
      </c>
      <c r="I686" s="33" t="s">
        <v>862</v>
      </c>
      <c r="J686" s="33" t="s">
        <v>206</v>
      </c>
      <c r="K686" s="33" t="str">
        <f t="shared" si="36"/>
        <v>49 , 13</v>
      </c>
      <c r="L686" s="34" t="s">
        <v>207</v>
      </c>
      <c r="N686" s="1" t="b">
        <f t="shared" si="37"/>
        <v>0</v>
      </c>
      <c r="O686" s="1" t="b">
        <f t="shared" si="38"/>
        <v>0</v>
      </c>
      <c r="Q686" s="4"/>
      <c r="R686" s="4"/>
    </row>
    <row r="687" spans="5:18">
      <c r="E687" s="130">
        <v>49</v>
      </c>
      <c r="F687" s="130">
        <v>14</v>
      </c>
      <c r="H687" s="32" t="s">
        <v>208</v>
      </c>
      <c r="I687" s="33" t="s">
        <v>862</v>
      </c>
      <c r="J687" s="33" t="s">
        <v>206</v>
      </c>
      <c r="K687" s="33" t="str">
        <f t="shared" ref="K687:K746" si="39">E687&amp;" , "&amp;F687</f>
        <v>49 , 14</v>
      </c>
      <c r="L687" s="34" t="s">
        <v>207</v>
      </c>
      <c r="N687" s="1" t="b">
        <f t="shared" ref="N687:N746" si="40">IF(E687="","",EXACT(E687,Q687))</f>
        <v>0</v>
      </c>
      <c r="O687" s="1" t="b">
        <f t="shared" ref="O687:O746" si="41">IF(F687="","",EXACT(F687,R687))</f>
        <v>0</v>
      </c>
      <c r="Q687" s="4"/>
      <c r="R687" s="4"/>
    </row>
    <row r="688" spans="5:18">
      <c r="E688" s="130">
        <v>49</v>
      </c>
      <c r="F688" s="130">
        <v>15</v>
      </c>
      <c r="H688" s="32" t="s">
        <v>208</v>
      </c>
      <c r="I688" s="33" t="s">
        <v>862</v>
      </c>
      <c r="J688" s="33" t="s">
        <v>206</v>
      </c>
      <c r="K688" s="33" t="str">
        <f t="shared" si="39"/>
        <v>49 , 15</v>
      </c>
      <c r="L688" s="34" t="s">
        <v>207</v>
      </c>
      <c r="N688" s="1" t="b">
        <f t="shared" si="40"/>
        <v>0</v>
      </c>
      <c r="O688" s="1" t="b">
        <f t="shared" si="41"/>
        <v>0</v>
      </c>
      <c r="Q688" s="4"/>
      <c r="R688" s="4"/>
    </row>
    <row r="689" spans="5:18">
      <c r="E689" s="130">
        <v>50</v>
      </c>
      <c r="F689" s="130">
        <v>1</v>
      </c>
      <c r="H689" s="32" t="s">
        <v>208</v>
      </c>
      <c r="I689" s="33" t="s">
        <v>862</v>
      </c>
      <c r="J689" s="33" t="s">
        <v>206</v>
      </c>
      <c r="K689" s="33" t="str">
        <f t="shared" si="39"/>
        <v>50 , 1</v>
      </c>
      <c r="L689" s="34" t="s">
        <v>207</v>
      </c>
      <c r="N689" s="1" t="b">
        <f t="shared" si="40"/>
        <v>0</v>
      </c>
      <c r="O689" s="1" t="b">
        <f t="shared" si="41"/>
        <v>0</v>
      </c>
      <c r="Q689" s="4"/>
      <c r="R689" s="4"/>
    </row>
    <row r="690" spans="5:18">
      <c r="E690" s="130">
        <v>50</v>
      </c>
      <c r="F690" s="130">
        <v>2</v>
      </c>
      <c r="H690" s="32" t="s">
        <v>208</v>
      </c>
      <c r="I690" s="33" t="s">
        <v>862</v>
      </c>
      <c r="J690" s="33" t="s">
        <v>206</v>
      </c>
      <c r="K690" s="33" t="str">
        <f t="shared" si="39"/>
        <v>50 , 2</v>
      </c>
      <c r="L690" s="34" t="s">
        <v>207</v>
      </c>
      <c r="N690" s="1" t="b">
        <f t="shared" si="40"/>
        <v>0</v>
      </c>
      <c r="O690" s="1" t="b">
        <f t="shared" si="41"/>
        <v>0</v>
      </c>
      <c r="Q690" s="4"/>
      <c r="R690" s="4"/>
    </row>
    <row r="691" spans="5:18">
      <c r="E691" s="130">
        <v>50</v>
      </c>
      <c r="F691" s="130">
        <v>3</v>
      </c>
      <c r="H691" s="32" t="s">
        <v>208</v>
      </c>
      <c r="I691" s="33" t="s">
        <v>862</v>
      </c>
      <c r="J691" s="33" t="s">
        <v>206</v>
      </c>
      <c r="K691" s="33" t="str">
        <f t="shared" si="39"/>
        <v>50 , 3</v>
      </c>
      <c r="L691" s="34" t="s">
        <v>207</v>
      </c>
      <c r="N691" s="1" t="b">
        <f t="shared" si="40"/>
        <v>0</v>
      </c>
      <c r="O691" s="1" t="b">
        <f t="shared" si="41"/>
        <v>0</v>
      </c>
      <c r="Q691" s="4"/>
      <c r="R691" s="4"/>
    </row>
    <row r="692" spans="5:18">
      <c r="E692" s="130">
        <v>50</v>
      </c>
      <c r="F692" s="130">
        <v>4</v>
      </c>
      <c r="H692" s="32" t="s">
        <v>208</v>
      </c>
      <c r="I692" s="33" t="s">
        <v>862</v>
      </c>
      <c r="J692" s="33" t="s">
        <v>206</v>
      </c>
      <c r="K692" s="33" t="str">
        <f t="shared" si="39"/>
        <v>50 , 4</v>
      </c>
      <c r="L692" s="34" t="s">
        <v>207</v>
      </c>
      <c r="N692" s="1" t="b">
        <f t="shared" si="40"/>
        <v>0</v>
      </c>
      <c r="O692" s="1" t="b">
        <f t="shared" si="41"/>
        <v>0</v>
      </c>
      <c r="Q692" s="4"/>
      <c r="R692" s="4"/>
    </row>
    <row r="693" spans="5:18">
      <c r="E693" s="130">
        <v>50</v>
      </c>
      <c r="F693" s="130">
        <v>5</v>
      </c>
      <c r="H693" s="32" t="s">
        <v>208</v>
      </c>
      <c r="I693" s="33" t="s">
        <v>862</v>
      </c>
      <c r="J693" s="33" t="s">
        <v>206</v>
      </c>
      <c r="K693" s="33" t="str">
        <f t="shared" si="39"/>
        <v>50 , 5</v>
      </c>
      <c r="L693" s="34" t="s">
        <v>207</v>
      </c>
      <c r="N693" s="1" t="b">
        <f t="shared" si="40"/>
        <v>0</v>
      </c>
      <c r="O693" s="1" t="b">
        <f t="shared" si="41"/>
        <v>0</v>
      </c>
      <c r="Q693" s="4"/>
      <c r="R693" s="4"/>
    </row>
    <row r="694" spans="5:18">
      <c r="E694" s="130">
        <v>50</v>
      </c>
      <c s="130" r="F694">
        <v>7</v>
      </c>
      <c r="H694" s="32" t="s">
        <v>208</v>
      </c>
      <c r="I694" s="33" t="s">
        <v>862</v>
      </c>
      <c r="J694" s="33" t="s">
        <v>206</v>
      </c>
      <c r="K694" s="33" t="str">
        <f t="shared" si="39"/>
        <v>50 , 6</v>
      </c>
      <c r="L694" s="34" t="s">
        <v>207</v>
      </c>
      <c r="N694" s="1" t="b">
        <f t="shared" si="40"/>
        <v>0</v>
      </c>
      <c r="O694" s="1" t="b">
        <f t="shared" si="41"/>
        <v>0</v>
      </c>
      <c r="Q694" s="4"/>
      <c r="R694" s="4"/>
    </row>
    <row r="695" spans="5:18">
      <c r="E695" s="130">
        <v>50</v>
      </c>
      <c r="F695" s="130">
        <v>8</v>
      </c>
      <c r="H695" s="32" t="s">
        <v>208</v>
      </c>
      <c r="I695" s="33" t="s">
        <v>862</v>
      </c>
      <c r="J695" s="33" t="s">
        <v>206</v>
      </c>
      <c r="K695" s="33" t="str">
        <f t="shared" si="39"/>
        <v>50 , 8</v>
      </c>
      <c r="L695" s="34" t="s">
        <v>207</v>
      </c>
      <c r="N695" s="1" t="b">
        <f t="shared" si="40"/>
        <v>0</v>
      </c>
      <c r="O695" s="1" t="b">
        <f t="shared" si="41"/>
        <v>0</v>
      </c>
      <c r="Q695" s="4"/>
      <c r="R695" s="4"/>
    </row>
    <row r="696" spans="5:18">
      <c r="E696" s="130">
        <v>50</v>
      </c>
      <c r="F696" s="130">
        <v>9</v>
      </c>
      <c r="H696" s="32" t="s">
        <v>208</v>
      </c>
      <c r="I696" s="33" t="s">
        <v>862</v>
      </c>
      <c r="J696" s="33" t="s">
        <v>206</v>
      </c>
      <c r="K696" s="33" t="str">
        <f t="shared" si="39"/>
        <v>50 , 9</v>
      </c>
      <c r="L696" s="34" t="s">
        <v>207</v>
      </c>
      <c r="N696" s="1" t="b">
        <f t="shared" si="40"/>
        <v>0</v>
      </c>
      <c r="O696" s="1" t="b">
        <f t="shared" si="41"/>
        <v>0</v>
      </c>
      <c r="Q696" s="4"/>
      <c r="R696" s="4"/>
    </row>
    <row r="697" spans="5:18">
      <c r="E697" s="130">
        <v>50</v>
      </c>
      <c r="F697" s="130">
        <v>10</v>
      </c>
      <c r="H697" s="32" t="s">
        <v>208</v>
      </c>
      <c r="I697" s="33" t="s">
        <v>862</v>
      </c>
      <c r="J697" s="33" t="s">
        <v>206</v>
      </c>
      <c r="K697" s="33" t="str">
        <f t="shared" si="39"/>
        <v>50 , 10</v>
      </c>
      <c r="L697" s="34" t="s">
        <v>207</v>
      </c>
      <c r="N697" s="1" t="b">
        <f t="shared" si="40"/>
        <v>0</v>
      </c>
      <c r="O697" s="1" t="b">
        <f t="shared" si="41"/>
        <v>0</v>
      </c>
      <c r="Q697" s="4"/>
      <c r="R697" s="4"/>
    </row>
    <row r="698" spans="5:18">
      <c r="E698" s="130">
        <v>50</v>
      </c>
      <c r="F698" s="130">
        <v>11</v>
      </c>
      <c r="H698" s="32" t="s">
        <v>208</v>
      </c>
      <c r="I698" s="33" t="s">
        <v>862</v>
      </c>
      <c r="J698" s="33" t="s">
        <v>206</v>
      </c>
      <c r="K698" s="33" t="str">
        <f t="shared" si="39"/>
        <v>50 , 11</v>
      </c>
      <c r="L698" s="34" t="s">
        <v>207</v>
      </c>
      <c r="N698" s="1" t="b">
        <f t="shared" si="40"/>
        <v>0</v>
      </c>
      <c r="O698" s="1" t="b">
        <f t="shared" si="41"/>
        <v>0</v>
      </c>
      <c r="Q698" s="4"/>
      <c r="R698" s="4"/>
    </row>
    <row r="699" spans="5:18">
      <c r="E699" s="130">
        <v>50</v>
      </c>
      <c r="F699" s="130">
        <v>12</v>
      </c>
      <c r="H699" s="32" t="s">
        <v>208</v>
      </c>
      <c r="I699" s="33" t="s">
        <v>862</v>
      </c>
      <c r="J699" s="33" t="s">
        <v>206</v>
      </c>
      <c r="K699" s="33" t="str">
        <f t="shared" si="39"/>
        <v>50 , 12</v>
      </c>
      <c r="L699" s="34" t="s">
        <v>207</v>
      </c>
      <c r="N699" s="1" t="b">
        <f t="shared" si="40"/>
        <v>0</v>
      </c>
      <c r="O699" s="1" t="b">
        <f t="shared" si="41"/>
        <v>0</v>
      </c>
      <c r="Q699" s="4"/>
      <c r="R699" s="4"/>
    </row>
    <row r="700" spans="5:18">
      <c r="E700" s="130">
        <v>50</v>
      </c>
      <c r="F700" s="130">
        <v>13</v>
      </c>
      <c r="H700" s="32" t="s">
        <v>208</v>
      </c>
      <c r="I700" s="33" t="s">
        <v>862</v>
      </c>
      <c r="J700" s="33" t="s">
        <v>206</v>
      </c>
      <c r="K700" s="33" t="str">
        <f t="shared" si="39"/>
        <v>50 , 13</v>
      </c>
      <c r="L700" s="34" t="s">
        <v>207</v>
      </c>
      <c r="N700" s="1" t="b">
        <f t="shared" si="40"/>
        <v>0</v>
      </c>
      <c r="O700" s="1" t="b">
        <f t="shared" si="41"/>
        <v>0</v>
      </c>
      <c r="Q700" s="4"/>
      <c r="R700" s="4"/>
    </row>
    <row r="701" spans="5:18">
      <c r="E701" s="130">
        <v>50</v>
      </c>
      <c r="F701" s="130">
        <v>14</v>
      </c>
      <c r="H701" s="32" t="s">
        <v>208</v>
      </c>
      <c r="I701" s="33" t="s">
        <v>862</v>
      </c>
      <c r="J701" s="33" t="s">
        <v>206</v>
      </c>
      <c r="K701" s="33" t="str">
        <f t="shared" si="39"/>
        <v>50 , 14</v>
      </c>
      <c r="L701" s="34" t="s">
        <v>207</v>
      </c>
      <c r="N701" s="1" t="b">
        <f t="shared" si="40"/>
        <v>0</v>
      </c>
      <c r="O701" s="1" t="b">
        <f t="shared" si="41"/>
        <v>0</v>
      </c>
      <c r="Q701" s="4"/>
      <c r="R701" s="4"/>
    </row>
    <row r="702" spans="5:18">
      <c r="E702" s="130">
        <v>50</v>
      </c>
      <c r="F702" s="130">
        <v>15</v>
      </c>
      <c r="H702" s="32" t="s">
        <v>208</v>
      </c>
      <c r="I702" s="33" t="s">
        <v>862</v>
      </c>
      <c r="J702" s="33" t="s">
        <v>206</v>
      </c>
      <c r="K702" s="33" t="str">
        <f t="shared" si="39"/>
        <v>50 , 15</v>
      </c>
      <c r="L702" s="34" t="s">
        <v>207</v>
      </c>
      <c r="N702" s="1" t="b">
        <f t="shared" si="40"/>
        <v>0</v>
      </c>
      <c r="O702" s="1" t="b">
        <f t="shared" si="41"/>
        <v>0</v>
      </c>
      <c r="Q702" s="4"/>
      <c r="R702" s="4"/>
    </row>
    <row r="703" spans="5:18">
      <c r="E703" s="130">
        <v>51</v>
      </c>
      <c r="F703" s="130">
        <v>1</v>
      </c>
      <c r="H703" s="32" t="s">
        <v>208</v>
      </c>
      <c r="I703" s="33" t="s">
        <v>862</v>
      </c>
      <c r="J703" s="33" t="s">
        <v>206</v>
      </c>
      <c r="K703" s="33" t="str">
        <f t="shared" si="39"/>
        <v>51 , 1</v>
      </c>
      <c r="L703" s="34" t="s">
        <v>207</v>
      </c>
      <c r="N703" s="1" t="b">
        <f t="shared" si="40"/>
        <v>0</v>
      </c>
      <c r="O703" s="1" t="b">
        <f t="shared" si="41"/>
        <v>0</v>
      </c>
      <c r="Q703" s="4"/>
      <c r="R703" s="4"/>
    </row>
    <row r="704" spans="5:18">
      <c r="E704" s="130">
        <v>51</v>
      </c>
      <c r="F704" s="130">
        <v>2</v>
      </c>
      <c r="H704" s="32" t="s">
        <v>208</v>
      </c>
      <c r="I704" s="33" t="s">
        <v>862</v>
      </c>
      <c r="J704" s="33" t="s">
        <v>206</v>
      </c>
      <c r="K704" s="33" t="str">
        <f t="shared" si="39"/>
        <v>51 , 2</v>
      </c>
      <c r="L704" s="34" t="s">
        <v>207</v>
      </c>
      <c r="N704" s="1" t="b">
        <f t="shared" si="40"/>
        <v>0</v>
      </c>
      <c r="O704" s="1" t="b">
        <f t="shared" si="41"/>
        <v>0</v>
      </c>
      <c r="Q704" s="4"/>
      <c r="R704" s="4"/>
    </row>
    <row r="705" spans="5:18">
      <c r="E705" s="130">
        <v>51</v>
      </c>
      <c r="F705" s="130">
        <v>3</v>
      </c>
      <c r="H705" s="32" t="s">
        <v>208</v>
      </c>
      <c r="I705" s="33" t="s">
        <v>862</v>
      </c>
      <c r="J705" s="33" t="s">
        <v>206</v>
      </c>
      <c r="K705" s="33" t="str">
        <f t="shared" si="39"/>
        <v>51 , 3</v>
      </c>
      <c r="L705" s="34" t="s">
        <v>207</v>
      </c>
      <c r="N705" s="1" t="b">
        <f t="shared" si="40"/>
        <v>0</v>
      </c>
      <c r="O705" s="1" t="b">
        <f t="shared" si="41"/>
        <v>0</v>
      </c>
      <c r="Q705" s="4"/>
      <c r="R705" s="4"/>
    </row>
    <row r="706" spans="5:18">
      <c r="E706" s="130">
        <v>51</v>
      </c>
      <c r="F706" s="130">
        <v>4</v>
      </c>
      <c r="H706" s="32" t="s">
        <v>208</v>
      </c>
      <c r="I706" s="33" t="s">
        <v>862</v>
      </c>
      <c r="J706" s="33" t="s">
        <v>206</v>
      </c>
      <c r="K706" s="33" t="str">
        <f t="shared" si="39"/>
        <v>51 , 4</v>
      </c>
      <c r="L706" s="34" t="s">
        <v>207</v>
      </c>
      <c r="N706" s="1" t="b">
        <f t="shared" si="40"/>
        <v>0</v>
      </c>
      <c r="O706" s="1" t="b">
        <f t="shared" si="41"/>
        <v>0</v>
      </c>
      <c r="Q706" s="4"/>
      <c r="R706" s="4"/>
    </row>
    <row r="707" spans="5:18">
      <c r="E707" s="130">
        <v>51</v>
      </c>
      <c r="F707" s="130">
        <v>5</v>
      </c>
      <c r="H707" s="32" t="s">
        <v>208</v>
      </c>
      <c r="I707" s="33" t="s">
        <v>862</v>
      </c>
      <c r="J707" s="33" t="s">
        <v>206</v>
      </c>
      <c r="K707" s="33" t="str">
        <f t="shared" si="39"/>
        <v>51 , 5</v>
      </c>
      <c r="L707" s="34" t="s">
        <v>207</v>
      </c>
      <c r="N707" s="1" t="b">
        <f t="shared" si="40"/>
        <v>0</v>
      </c>
      <c r="O707" s="1" t="b">
        <f t="shared" si="41"/>
        <v>0</v>
      </c>
      <c r="Q707" s="4"/>
      <c r="R707" s="4"/>
    </row>
    <row r="708" spans="5:18">
      <c r="E708" s="130">
        <v>51</v>
      </c>
      <c s="130" r="F708">
        <v>7</v>
      </c>
      <c r="H708" s="32" t="s">
        <v>208</v>
      </c>
      <c r="I708" s="33" t="s">
        <v>862</v>
      </c>
      <c r="J708" s="33" t="s">
        <v>206</v>
      </c>
      <c r="K708" s="33" t="str">
        <f t="shared" si="39"/>
        <v>51 , 6</v>
      </c>
      <c r="L708" s="34" t="s">
        <v>207</v>
      </c>
      <c r="N708" s="1" t="b">
        <f t="shared" si="40"/>
        <v>0</v>
      </c>
      <c r="O708" s="1" t="b">
        <f t="shared" si="41"/>
        <v>0</v>
      </c>
      <c r="Q708" s="4"/>
      <c r="R708" s="4"/>
    </row>
    <row r="709" spans="5:18">
      <c r="E709" s="130">
        <v>51</v>
      </c>
      <c r="F709" s="130">
        <v>8</v>
      </c>
      <c r="H709" s="32" t="s">
        <v>208</v>
      </c>
      <c r="I709" s="33" t="s">
        <v>862</v>
      </c>
      <c r="J709" s="33" t="s">
        <v>206</v>
      </c>
      <c r="K709" s="33" t="str">
        <f t="shared" si="39"/>
        <v>51 , 8</v>
      </c>
      <c r="L709" s="34" t="s">
        <v>207</v>
      </c>
      <c r="N709" s="1" t="b">
        <f t="shared" si="40"/>
        <v>0</v>
      </c>
      <c r="O709" s="1" t="b">
        <f t="shared" si="41"/>
        <v>0</v>
      </c>
      <c r="Q709" s="4"/>
      <c r="R709" s="4"/>
    </row>
    <row r="710" spans="5:18">
      <c r="E710" s="130">
        <v>51</v>
      </c>
      <c r="F710" s="130">
        <v>9</v>
      </c>
      <c r="H710" s="32" t="s">
        <v>208</v>
      </c>
      <c r="I710" s="33" t="s">
        <v>862</v>
      </c>
      <c r="J710" s="33" t="s">
        <v>206</v>
      </c>
      <c r="K710" s="33" t="str">
        <f t="shared" si="39"/>
        <v>51 , 9</v>
      </c>
      <c r="L710" s="34" t="s">
        <v>207</v>
      </c>
      <c r="N710" s="1" t="b">
        <f t="shared" si="40"/>
        <v>0</v>
      </c>
      <c r="O710" s="1" t="b">
        <f t="shared" si="41"/>
        <v>0</v>
      </c>
      <c r="Q710" s="4"/>
      <c r="R710" s="4"/>
    </row>
    <row r="711" spans="5:18">
      <c r="E711" s="130">
        <v>51</v>
      </c>
      <c r="F711" s="130">
        <v>10</v>
      </c>
      <c r="H711" s="32" t="s">
        <v>208</v>
      </c>
      <c r="I711" s="33" t="s">
        <v>862</v>
      </c>
      <c r="J711" s="33" t="s">
        <v>206</v>
      </c>
      <c r="K711" s="33" t="str">
        <f t="shared" si="39"/>
        <v>51 , 10</v>
      </c>
      <c r="L711" s="34" t="s">
        <v>207</v>
      </c>
      <c r="N711" s="1" t="b">
        <f t="shared" si="40"/>
        <v>0</v>
      </c>
      <c r="O711" s="1" t="b">
        <f t="shared" si="41"/>
        <v>0</v>
      </c>
      <c r="Q711" s="4"/>
      <c r="R711" s="4"/>
    </row>
    <row r="712" spans="5:18">
      <c r="E712" s="130">
        <v>51</v>
      </c>
      <c r="F712" s="130">
        <v>11</v>
      </c>
      <c r="H712" s="32" t="s">
        <v>208</v>
      </c>
      <c r="I712" s="33" t="s">
        <v>862</v>
      </c>
      <c r="J712" s="33" t="s">
        <v>206</v>
      </c>
      <c r="K712" s="33" t="str">
        <f t="shared" si="39"/>
        <v>51 , 11</v>
      </c>
      <c r="L712" s="34" t="s">
        <v>207</v>
      </c>
      <c r="N712" s="1" t="b">
        <f t="shared" si="40"/>
        <v>0</v>
      </c>
      <c r="O712" s="1" t="b">
        <f t="shared" si="41"/>
        <v>0</v>
      </c>
      <c r="Q712" s="4"/>
      <c r="R712" s="4"/>
    </row>
    <row r="713" spans="5:18">
      <c r="E713" s="130">
        <v>51</v>
      </c>
      <c r="F713" s="130">
        <v>12</v>
      </c>
      <c r="H713" s="32" t="s">
        <v>208</v>
      </c>
      <c r="I713" s="33" t="s">
        <v>862</v>
      </c>
      <c r="J713" s="33" t="s">
        <v>206</v>
      </c>
      <c r="K713" s="33" t="str">
        <f t="shared" si="39"/>
        <v>51 , 12</v>
      </c>
      <c r="L713" s="34" t="s">
        <v>207</v>
      </c>
      <c r="N713" s="1" t="b">
        <f t="shared" si="40"/>
        <v>0</v>
      </c>
      <c r="O713" s="1" t="b">
        <f t="shared" si="41"/>
        <v>0</v>
      </c>
      <c r="Q713" s="4"/>
      <c r="R713" s="4"/>
    </row>
    <row r="714" spans="5:18">
      <c r="E714" s="130">
        <v>51</v>
      </c>
      <c r="F714" s="130">
        <v>13</v>
      </c>
      <c r="H714" s="32" t="s">
        <v>208</v>
      </c>
      <c r="I714" s="33" t="s">
        <v>862</v>
      </c>
      <c r="J714" s="33" t="s">
        <v>206</v>
      </c>
      <c r="K714" s="33" t="str">
        <f t="shared" si="39"/>
        <v>51 , 13</v>
      </c>
      <c r="L714" s="34" t="s">
        <v>207</v>
      </c>
      <c r="N714" s="1" t="b">
        <f t="shared" si="40"/>
        <v>0</v>
      </c>
      <c r="O714" s="1" t="b">
        <f t="shared" si="41"/>
        <v>0</v>
      </c>
      <c r="Q714" s="4"/>
      <c r="R714" s="4"/>
    </row>
    <row r="715" spans="5:18">
      <c r="E715" s="130">
        <v>51</v>
      </c>
      <c r="F715" s="130">
        <v>14</v>
      </c>
      <c r="H715" s="32" t="s">
        <v>208</v>
      </c>
      <c r="I715" s="33" t="s">
        <v>862</v>
      </c>
      <c r="J715" s="33" t="s">
        <v>206</v>
      </c>
      <c r="K715" s="33" t="str">
        <f t="shared" si="39"/>
        <v>51 , 14</v>
      </c>
      <c r="L715" s="34" t="s">
        <v>207</v>
      </c>
      <c r="N715" s="1" t="b">
        <f t="shared" si="40"/>
        <v>0</v>
      </c>
      <c r="O715" s="1" t="b">
        <f t="shared" si="41"/>
        <v>0</v>
      </c>
      <c r="Q715" s="4"/>
      <c r="R715" s="4"/>
    </row>
    <row r="716" spans="5:18">
      <c r="E716" s="130">
        <v>51</v>
      </c>
      <c r="F716" s="130">
        <v>15</v>
      </c>
      <c r="H716" s="32" t="s">
        <v>208</v>
      </c>
      <c r="I716" s="33" t="s">
        <v>862</v>
      </c>
      <c r="J716" s="33" t="s">
        <v>206</v>
      </c>
      <c r="K716" s="33" t="str">
        <f t="shared" si="39"/>
        <v>51 , 15</v>
      </c>
      <c r="L716" s="34" t="s">
        <v>207</v>
      </c>
      <c r="N716" s="1" t="b">
        <f t="shared" si="40"/>
        <v>0</v>
      </c>
      <c r="O716" s="1" t="b">
        <f t="shared" si="41"/>
        <v>0</v>
      </c>
      <c r="Q716" s="4"/>
      <c r="R716" s="4"/>
    </row>
    <row r="717" spans="5:18">
      <c r="E717" s="130">
        <v>52</v>
      </c>
      <c r="F717" s="130">
        <v>1</v>
      </c>
      <c r="H717" s="32" t="s">
        <v>208</v>
      </c>
      <c r="I717" s="33" t="s">
        <v>862</v>
      </c>
      <c r="J717" s="33" t="s">
        <v>206</v>
      </c>
      <c r="K717" s="33" t="str">
        <f t="shared" si="39"/>
        <v>52 , 1</v>
      </c>
      <c r="L717" s="34" t="s">
        <v>207</v>
      </c>
      <c r="N717" s="1" t="b">
        <f t="shared" si="40"/>
        <v>0</v>
      </c>
      <c r="O717" s="1" t="b">
        <f t="shared" si="41"/>
        <v>0</v>
      </c>
      <c r="Q717" s="4"/>
      <c r="R717" s="4"/>
    </row>
    <row r="718" spans="5:18">
      <c r="E718" s="130">
        <v>52</v>
      </c>
      <c r="F718" s="130">
        <v>2</v>
      </c>
      <c r="H718" s="32" t="s">
        <v>208</v>
      </c>
      <c r="I718" s="33" t="s">
        <v>862</v>
      </c>
      <c r="J718" s="33" t="s">
        <v>206</v>
      </c>
      <c r="K718" s="33" t="str">
        <f t="shared" si="39"/>
        <v>52 , 2</v>
      </c>
      <c r="L718" s="34" t="s">
        <v>207</v>
      </c>
      <c r="N718" s="1" t="b">
        <f t="shared" si="40"/>
        <v>0</v>
      </c>
      <c r="O718" s="1" t="b">
        <f t="shared" si="41"/>
        <v>0</v>
      </c>
      <c r="Q718" s="4"/>
      <c r="R718" s="4"/>
    </row>
    <row r="719" spans="5:18">
      <c r="E719" s="130">
        <v>52</v>
      </c>
      <c r="F719" s="130">
        <v>3</v>
      </c>
      <c r="H719" s="32" t="s">
        <v>208</v>
      </c>
      <c r="I719" s="33" t="s">
        <v>862</v>
      </c>
      <c r="J719" s="33" t="s">
        <v>206</v>
      </c>
      <c r="K719" s="33" t="str">
        <f t="shared" si="39"/>
        <v>52 , 3</v>
      </c>
      <c r="L719" s="34" t="s">
        <v>207</v>
      </c>
      <c r="N719" s="1" t="b">
        <f t="shared" si="40"/>
        <v>0</v>
      </c>
      <c r="O719" s="1" t="b">
        <f t="shared" si="41"/>
        <v>0</v>
      </c>
      <c r="Q719" s="4"/>
      <c r="R719" s="4"/>
    </row>
    <row r="720" spans="5:18">
      <c r="E720" s="130">
        <v>52</v>
      </c>
      <c r="F720" s="130">
        <v>4</v>
      </c>
      <c r="H720" s="32" t="s">
        <v>208</v>
      </c>
      <c r="I720" s="33" t="s">
        <v>862</v>
      </c>
      <c r="J720" s="33" t="s">
        <v>206</v>
      </c>
      <c r="K720" s="33" t="str">
        <f t="shared" si="39"/>
        <v>52 , 4</v>
      </c>
      <c r="L720" s="34" t="s">
        <v>207</v>
      </c>
      <c r="N720" s="1" t="b">
        <f t="shared" si="40"/>
        <v>0</v>
      </c>
      <c r="O720" s="1" t="b">
        <f t="shared" si="41"/>
        <v>0</v>
      </c>
      <c r="Q720" s="4"/>
      <c r="R720" s="4"/>
    </row>
    <row r="721" spans="5:18">
      <c r="E721" s="130">
        <v>52</v>
      </c>
      <c r="F721" s="130">
        <v>5</v>
      </c>
      <c r="H721" s="32" t="s">
        <v>208</v>
      </c>
      <c r="I721" s="33" t="s">
        <v>862</v>
      </c>
      <c r="J721" s="33" t="s">
        <v>206</v>
      </c>
      <c r="K721" s="33" t="str">
        <f t="shared" si="39"/>
        <v>52 , 5</v>
      </c>
      <c r="L721" s="34" t="s">
        <v>207</v>
      </c>
      <c r="N721" s="1" t="b">
        <f t="shared" si="40"/>
        <v>0</v>
      </c>
      <c r="O721" s="1" t="b">
        <f t="shared" si="41"/>
        <v>0</v>
      </c>
      <c r="Q721" s="4"/>
      <c r="R721" s="4"/>
    </row>
    <row r="722" spans="5:18">
      <c r="E722" s="130">
        <v>52</v>
      </c>
      <c s="130" r="F722">
        <v>7</v>
      </c>
      <c r="H722" s="32" t="s">
        <v>208</v>
      </c>
      <c r="I722" s="33" t="s">
        <v>862</v>
      </c>
      <c r="J722" s="33" t="s">
        <v>206</v>
      </c>
      <c r="K722" s="33" t="str">
        <f t="shared" si="39"/>
        <v>52 , 6</v>
      </c>
      <c r="L722" s="34" t="s">
        <v>207</v>
      </c>
      <c r="N722" s="1" t="b">
        <f t="shared" si="40"/>
        <v>0</v>
      </c>
      <c r="O722" s="1" t="b">
        <f t="shared" si="41"/>
        <v>0</v>
      </c>
      <c r="Q722" s="4"/>
      <c r="R722" s="4"/>
    </row>
    <row r="723" spans="5:18">
      <c r="E723" s="130">
        <v>52</v>
      </c>
      <c r="F723" s="130">
        <v>8</v>
      </c>
      <c r="H723" s="32" t="s">
        <v>208</v>
      </c>
      <c r="I723" s="33" t="s">
        <v>862</v>
      </c>
      <c r="J723" s="33" t="s">
        <v>206</v>
      </c>
      <c r="K723" s="33" t="str">
        <f t="shared" si="39"/>
        <v>52 , 8</v>
      </c>
      <c r="L723" s="34" t="s">
        <v>207</v>
      </c>
      <c r="N723" s="1" t="b">
        <f t="shared" si="40"/>
        <v>0</v>
      </c>
      <c r="O723" s="1" t="b">
        <f t="shared" si="41"/>
        <v>0</v>
      </c>
      <c r="Q723" s="4"/>
      <c r="R723" s="4"/>
    </row>
    <row r="724" spans="5:18">
      <c r="E724" s="130">
        <v>52</v>
      </c>
      <c r="F724" s="130">
        <v>9</v>
      </c>
      <c r="H724" s="32" t="s">
        <v>208</v>
      </c>
      <c r="I724" s="33" t="s">
        <v>862</v>
      </c>
      <c r="J724" s="33" t="s">
        <v>206</v>
      </c>
      <c r="K724" s="33" t="str">
        <f t="shared" si="39"/>
        <v>52 , 9</v>
      </c>
      <c r="L724" s="34" t="s">
        <v>207</v>
      </c>
      <c r="N724" s="1" t="b">
        <f t="shared" si="40"/>
        <v>0</v>
      </c>
      <c r="O724" s="1" t="b">
        <f t="shared" si="41"/>
        <v>0</v>
      </c>
      <c r="Q724" s="4"/>
      <c r="R724" s="4"/>
    </row>
    <row r="725" spans="5:18">
      <c r="E725" s="130">
        <v>52</v>
      </c>
      <c r="F725" s="130">
        <v>10</v>
      </c>
      <c r="H725" s="32" t="s">
        <v>208</v>
      </c>
      <c r="I725" s="33" t="s">
        <v>862</v>
      </c>
      <c r="J725" s="33" t="s">
        <v>206</v>
      </c>
      <c r="K725" s="33" t="str">
        <f t="shared" si="39"/>
        <v>52 , 10</v>
      </c>
      <c r="L725" s="34" t="s">
        <v>207</v>
      </c>
      <c r="N725" s="1" t="b">
        <f t="shared" si="40"/>
        <v>0</v>
      </c>
      <c r="O725" s="1" t="b">
        <f t="shared" si="41"/>
        <v>0</v>
      </c>
      <c r="Q725" s="4"/>
      <c r="R725" s="4"/>
    </row>
    <row r="726" spans="5:18">
      <c r="E726" s="130">
        <v>52</v>
      </c>
      <c r="F726" s="130">
        <v>11</v>
      </c>
      <c r="H726" s="32" t="s">
        <v>208</v>
      </c>
      <c r="I726" s="33" t="s">
        <v>862</v>
      </c>
      <c r="J726" s="33" t="s">
        <v>206</v>
      </c>
      <c r="K726" s="33" t="str">
        <f t="shared" si="39"/>
        <v>52 , 11</v>
      </c>
      <c r="L726" s="34" t="s">
        <v>207</v>
      </c>
      <c r="N726" s="1" t="b">
        <f t="shared" si="40"/>
        <v>0</v>
      </c>
      <c r="O726" s="1" t="b">
        <f t="shared" si="41"/>
        <v>0</v>
      </c>
      <c r="Q726" s="4"/>
      <c r="R726" s="4"/>
    </row>
    <row r="727" spans="5:18">
      <c r="E727" s="130">
        <v>52</v>
      </c>
      <c r="F727" s="130">
        <v>12</v>
      </c>
      <c r="H727" s="32" t="s">
        <v>208</v>
      </c>
      <c r="I727" s="33" t="s">
        <v>862</v>
      </c>
      <c r="J727" s="33" t="s">
        <v>206</v>
      </c>
      <c r="K727" s="33" t="str">
        <f t="shared" si="39"/>
        <v>52 , 12</v>
      </c>
      <c r="L727" s="34" t="s">
        <v>207</v>
      </c>
      <c r="N727" s="1" t="b">
        <f t="shared" si="40"/>
        <v>0</v>
      </c>
      <c r="O727" s="1" t="b">
        <f t="shared" si="41"/>
        <v>0</v>
      </c>
      <c r="Q727" s="4"/>
      <c r="R727" s="4"/>
    </row>
    <row r="728" spans="5:18">
      <c r="E728" s="130">
        <v>52</v>
      </c>
      <c r="F728" s="130">
        <v>13</v>
      </c>
      <c r="H728" s="32" t="s">
        <v>208</v>
      </c>
      <c r="I728" s="33" t="s">
        <v>862</v>
      </c>
      <c r="J728" s="33" t="s">
        <v>206</v>
      </c>
      <c r="K728" s="33" t="str">
        <f t="shared" si="39"/>
        <v>52 , 13</v>
      </c>
      <c r="L728" s="34" t="s">
        <v>207</v>
      </c>
      <c r="N728" s="1" t="b">
        <f t="shared" si="40"/>
        <v>0</v>
      </c>
      <c r="O728" s="1" t="b">
        <f t="shared" si="41"/>
        <v>0</v>
      </c>
      <c r="Q728" s="4"/>
      <c r="R728" s="4"/>
    </row>
    <row r="729" spans="5:18">
      <c r="E729" s="130">
        <v>52</v>
      </c>
      <c r="F729" s="130">
        <v>14</v>
      </c>
      <c r="H729" s="32" t="s">
        <v>208</v>
      </c>
      <c r="I729" s="33" t="s">
        <v>862</v>
      </c>
      <c r="J729" s="33" t="s">
        <v>206</v>
      </c>
      <c r="K729" s="33" t="str">
        <f t="shared" si="39"/>
        <v>52 , 14</v>
      </c>
      <c r="L729" s="34" t="s">
        <v>207</v>
      </c>
      <c r="N729" s="1" t="b">
        <f t="shared" si="40"/>
        <v>0</v>
      </c>
      <c r="O729" s="1" t="b">
        <f t="shared" si="41"/>
        <v>0</v>
      </c>
      <c r="Q729" s="4"/>
      <c r="R729" s="4"/>
    </row>
    <row r="730" spans="5:18">
      <c r="E730" s="130">
        <v>52</v>
      </c>
      <c r="F730" s="130">
        <v>15</v>
      </c>
      <c r="H730" s="32" t="s">
        <v>208</v>
      </c>
      <c r="I730" s="33" t="s">
        <v>862</v>
      </c>
      <c r="J730" s="33" t="s">
        <v>206</v>
      </c>
      <c r="K730" s="33" t="str">
        <f t="shared" si="39"/>
        <v>52 , 15</v>
      </c>
      <c r="L730" s="34" t="s">
        <v>207</v>
      </c>
      <c r="N730" s="1" t="b">
        <f t="shared" si="40"/>
        <v>0</v>
      </c>
      <c r="O730" s="1" t="b">
        <f t="shared" si="41"/>
        <v>0</v>
      </c>
      <c r="Q730" s="4"/>
      <c r="R730" s="4"/>
    </row>
    <row r="731" spans="5:18">
      <c r="E731" s="130">
        <v>53</v>
      </c>
      <c r="F731" s="130">
        <v>1</v>
      </c>
      <c r="H731" s="32" t="s">
        <v>208</v>
      </c>
      <c r="I731" s="33" t="s">
        <v>862</v>
      </c>
      <c r="J731" s="33" t="s">
        <v>206</v>
      </c>
      <c r="K731" s="33" t="str">
        <f t="shared" si="39"/>
        <v>53 , 1</v>
      </c>
      <c r="L731" s="34" t="s">
        <v>207</v>
      </c>
      <c r="N731" s="1" t="b">
        <f t="shared" si="40"/>
        <v>0</v>
      </c>
      <c r="O731" s="1" t="b">
        <f t="shared" si="41"/>
        <v>0</v>
      </c>
      <c r="Q731" s="4"/>
      <c r="R731" s="4"/>
    </row>
    <row r="732" spans="5:18">
      <c r="E732" s="130">
        <v>53</v>
      </c>
      <c r="F732" s="130">
        <v>2</v>
      </c>
      <c r="H732" s="32" t="s">
        <v>208</v>
      </c>
      <c r="I732" s="33" t="s">
        <v>862</v>
      </c>
      <c r="J732" s="33" t="s">
        <v>206</v>
      </c>
      <c r="K732" s="33" t="str">
        <f t="shared" si="39"/>
        <v>53 , 2</v>
      </c>
      <c r="L732" s="34" t="s">
        <v>207</v>
      </c>
      <c r="N732" s="1" t="b">
        <f t="shared" si="40"/>
        <v>0</v>
      </c>
      <c r="O732" s="1" t="b">
        <f t="shared" si="41"/>
        <v>0</v>
      </c>
      <c r="Q732" s="4"/>
      <c r="R732" s="4"/>
    </row>
    <row r="733" spans="5:18">
      <c r="E733" s="130">
        <v>53</v>
      </c>
      <c r="F733" s="130">
        <v>3</v>
      </c>
      <c r="H733" s="32" t="s">
        <v>208</v>
      </c>
      <c r="I733" s="33" t="s">
        <v>862</v>
      </c>
      <c r="J733" s="33" t="s">
        <v>206</v>
      </c>
      <c r="K733" s="33" t="str">
        <f t="shared" si="39"/>
        <v>53 , 3</v>
      </c>
      <c r="L733" s="34" t="s">
        <v>207</v>
      </c>
      <c r="N733" s="1" t="b">
        <f t="shared" si="40"/>
        <v>0</v>
      </c>
      <c r="O733" s="1" t="b">
        <f t="shared" si="41"/>
        <v>0</v>
      </c>
      <c r="Q733" s="4"/>
      <c r="R733" s="4"/>
    </row>
    <row r="734" spans="5:18">
      <c r="E734" s="130">
        <v>53</v>
      </c>
      <c r="F734" s="130">
        <v>4</v>
      </c>
      <c r="H734" s="32" t="s">
        <v>208</v>
      </c>
      <c r="I734" s="33" t="s">
        <v>862</v>
      </c>
      <c r="J734" s="33" t="s">
        <v>206</v>
      </c>
      <c r="K734" s="33" t="str">
        <f t="shared" si="39"/>
        <v>53 , 4</v>
      </c>
      <c r="L734" s="34" t="s">
        <v>207</v>
      </c>
      <c r="N734" s="1" t="b">
        <f t="shared" si="40"/>
        <v>0</v>
      </c>
      <c r="O734" s="1" t="b">
        <f t="shared" si="41"/>
        <v>0</v>
      </c>
      <c r="Q734" s="4"/>
      <c r="R734" s="4"/>
    </row>
    <row r="735" spans="5:18">
      <c r="E735" s="130">
        <v>53</v>
      </c>
      <c r="F735" s="130">
        <v>5</v>
      </c>
      <c r="H735" s="32" t="s">
        <v>208</v>
      </c>
      <c r="I735" s="33" t="s">
        <v>862</v>
      </c>
      <c r="J735" s="33" t="s">
        <v>206</v>
      </c>
      <c r="K735" s="33" t="str">
        <f t="shared" si="39"/>
        <v>53 , 5</v>
      </c>
      <c r="L735" s="34" t="s">
        <v>207</v>
      </c>
      <c r="N735" s="1" t="b">
        <f t="shared" si="40"/>
        <v>0</v>
      </c>
      <c r="O735" s="1" t="b">
        <f t="shared" si="41"/>
        <v>0</v>
      </c>
      <c r="Q735" s="4"/>
      <c r="R735" s="4"/>
    </row>
    <row r="736" spans="5:18">
      <c r="E736" s="130">
        <v>53</v>
      </c>
      <c s="130" r="F736">
        <v>7</v>
      </c>
      <c r="H736" s="32" t="s">
        <v>208</v>
      </c>
      <c r="I736" s="33" t="s">
        <v>862</v>
      </c>
      <c r="J736" s="33" t="s">
        <v>206</v>
      </c>
      <c r="K736" s="33" t="str">
        <f t="shared" si="39"/>
        <v>53 , 6</v>
      </c>
      <c r="L736" s="34" t="s">
        <v>207</v>
      </c>
      <c r="N736" s="1" t="b">
        <f t="shared" si="40"/>
        <v>0</v>
      </c>
      <c r="O736" s="1" t="b">
        <f t="shared" si="41"/>
        <v>0</v>
      </c>
      <c r="Q736" s="4"/>
      <c r="R736" s="4"/>
    </row>
    <row r="737" spans="5:18">
      <c r="E737" s="130">
        <v>53</v>
      </c>
      <c r="F737" s="130">
        <v>8</v>
      </c>
      <c r="H737" s="32" t="s">
        <v>208</v>
      </c>
      <c r="I737" s="33" t="s">
        <v>862</v>
      </c>
      <c r="J737" s="33" t="s">
        <v>206</v>
      </c>
      <c r="K737" s="33" t="str">
        <f t="shared" si="39"/>
        <v>53 , 8</v>
      </c>
      <c r="L737" s="34" t="s">
        <v>207</v>
      </c>
      <c r="N737" s="1" t="b">
        <f t="shared" si="40"/>
        <v>0</v>
      </c>
      <c r="O737" s="1" t="b">
        <f t="shared" si="41"/>
        <v>0</v>
      </c>
      <c r="Q737" s="4"/>
      <c r="R737" s="4"/>
    </row>
    <row r="738" spans="5:18">
      <c r="E738" s="130">
        <v>53</v>
      </c>
      <c r="F738" s="130">
        <v>9</v>
      </c>
      <c r="H738" s="32" t="s">
        <v>208</v>
      </c>
      <c r="I738" s="33" t="s">
        <v>862</v>
      </c>
      <c r="J738" s="33" t="s">
        <v>206</v>
      </c>
      <c r="K738" s="33" t="str">
        <f t="shared" si="39"/>
        <v>53 , 9</v>
      </c>
      <c r="L738" s="34" t="s">
        <v>207</v>
      </c>
      <c r="N738" s="1" t="b">
        <f t="shared" si="40"/>
        <v>0</v>
      </c>
      <c r="O738" s="1" t="b">
        <f t="shared" si="41"/>
        <v>0</v>
      </c>
      <c r="Q738" s="4"/>
      <c r="R738" s="4"/>
    </row>
    <row r="739" spans="5:18">
      <c r="E739" s="130">
        <v>53</v>
      </c>
      <c r="F739" s="130">
        <v>10</v>
      </c>
      <c r="H739" s="32" t="s">
        <v>208</v>
      </c>
      <c r="I739" s="33" t="s">
        <v>862</v>
      </c>
      <c r="J739" s="33" t="s">
        <v>206</v>
      </c>
      <c r="K739" s="33" t="str">
        <f t="shared" si="39"/>
        <v>53 , 10</v>
      </c>
      <c r="L739" s="34" t="s">
        <v>207</v>
      </c>
      <c r="N739" s="1" t="b">
        <f t="shared" si="40"/>
        <v>0</v>
      </c>
      <c r="O739" s="1" t="b">
        <f t="shared" si="41"/>
        <v>0</v>
      </c>
      <c r="Q739" s="4"/>
      <c r="R739" s="4"/>
    </row>
    <row r="740" spans="5:18">
      <c r="E740" s="130">
        <v>53</v>
      </c>
      <c r="F740" s="130">
        <v>11</v>
      </c>
      <c r="H740" s="32" t="s">
        <v>208</v>
      </c>
      <c r="I740" s="33" t="s">
        <v>862</v>
      </c>
      <c r="J740" s="33" t="s">
        <v>206</v>
      </c>
      <c r="K740" s="33" t="str">
        <f t="shared" si="39"/>
        <v>53 , 11</v>
      </c>
      <c r="L740" s="34" t="s">
        <v>207</v>
      </c>
      <c r="N740" s="1" t="b">
        <f t="shared" si="40"/>
        <v>0</v>
      </c>
      <c r="O740" s="1" t="b">
        <f t="shared" si="41"/>
        <v>0</v>
      </c>
      <c r="Q740" s="4"/>
      <c r="R740" s="4"/>
    </row>
    <row r="741" spans="5:18">
      <c r="E741" s="130">
        <v>53</v>
      </c>
      <c r="F741" s="130">
        <v>12</v>
      </c>
      <c r="H741" s="32" t="s">
        <v>208</v>
      </c>
      <c r="I741" s="33" t="s">
        <v>862</v>
      </c>
      <c r="J741" s="33" t="s">
        <v>206</v>
      </c>
      <c r="K741" s="33" t="str">
        <f t="shared" si="39"/>
        <v>53 , 12</v>
      </c>
      <c r="L741" s="34" t="s">
        <v>207</v>
      </c>
      <c r="N741" s="1" t="b">
        <f t="shared" si="40"/>
        <v>0</v>
      </c>
      <c r="O741" s="1" t="b">
        <f t="shared" si="41"/>
        <v>0</v>
      </c>
      <c r="Q741" s="4"/>
      <c r="R741" s="4"/>
    </row>
    <row r="742" spans="5:18">
      <c r="E742" s="130">
        <v>53</v>
      </c>
      <c r="F742" s="130">
        <v>13</v>
      </c>
      <c r="H742" s="32" t="s">
        <v>208</v>
      </c>
      <c r="I742" s="33" t="s">
        <v>862</v>
      </c>
      <c r="J742" s="33" t="s">
        <v>206</v>
      </c>
      <c r="K742" s="33" t="str">
        <f t="shared" si="39"/>
        <v>53 , 13</v>
      </c>
      <c r="L742" s="34" t="s">
        <v>207</v>
      </c>
      <c r="N742" s="1" t="b">
        <f t="shared" si="40"/>
        <v>0</v>
      </c>
      <c r="O742" s="1" t="b">
        <f t="shared" si="41"/>
        <v>0</v>
      </c>
      <c r="Q742" s="4"/>
      <c r="R742" s="4"/>
    </row>
    <row r="743" spans="5:18">
      <c r="E743" s="130">
        <v>53</v>
      </c>
      <c r="F743" s="130">
        <v>14</v>
      </c>
      <c r="H743" s="32" t="s">
        <v>208</v>
      </c>
      <c r="I743" s="33" t="s">
        <v>862</v>
      </c>
      <c r="J743" s="33" t="s">
        <v>206</v>
      </c>
      <c r="K743" s="33" t="str">
        <f t="shared" si="39"/>
        <v>53 , 14</v>
      </c>
      <c r="L743" s="34" t="s">
        <v>207</v>
      </c>
      <c r="N743" s="1" t="b">
        <f t="shared" si="40"/>
        <v>0</v>
      </c>
      <c r="O743" s="1" t="b">
        <f t="shared" si="41"/>
        <v>0</v>
      </c>
      <c r="Q743" s="4"/>
      <c r="R743" s="4"/>
    </row>
    <row r="744" spans="5:18">
      <c r="E744" s="130">
        <v>53</v>
      </c>
      <c r="F744" s="130">
        <v>15</v>
      </c>
      <c r="H744" s="32" t="s">
        <v>208</v>
      </c>
      <c r="I744" s="33" t="s">
        <v>862</v>
      </c>
      <c r="J744" s="33" t="s">
        <v>206</v>
      </c>
      <c r="K744" s="33" t="str">
        <f t="shared" si="39"/>
        <v>53 , 15</v>
      </c>
      <c r="L744" s="34" t="s">
        <v>207</v>
      </c>
      <c r="N744" s="1" t="b">
        <f t="shared" si="40"/>
        <v>0</v>
      </c>
      <c r="O744" s="1" t="b">
        <f t="shared" si="41"/>
        <v>0</v>
      </c>
      <c r="Q744" s="4"/>
      <c r="R744" s="4"/>
    </row>
    <row r="745" spans="5:18">
      <c r="E745" s="130">
        <v>54</v>
      </c>
      <c r="F745" s="130">
        <v>1</v>
      </c>
      <c r="H745" s="32" t="s">
        <v>208</v>
      </c>
      <c r="I745" s="33" t="s">
        <v>862</v>
      </c>
      <c r="J745" s="33" t="s">
        <v>206</v>
      </c>
      <c r="K745" s="33" t="str">
        <f t="shared" si="39"/>
        <v>54 , 1</v>
      </c>
      <c r="L745" s="34" t="s">
        <v>207</v>
      </c>
      <c r="N745" s="1" t="b">
        <f t="shared" si="40"/>
        <v>0</v>
      </c>
      <c r="O745" s="1" t="b">
        <f t="shared" si="41"/>
        <v>0</v>
      </c>
      <c r="Q745" s="4"/>
      <c r="R745" s="4"/>
    </row>
    <row r="746" spans="5:18">
      <c r="E746" s="130">
        <v>54</v>
      </c>
      <c r="F746" s="130">
        <v>2</v>
      </c>
      <c r="H746" s="32" t="s">
        <v>208</v>
      </c>
      <c r="I746" s="33" t="s">
        <v>862</v>
      </c>
      <c r="J746" s="33" t="s">
        <v>206</v>
      </c>
      <c r="K746" s="33" t="str">
        <f t="shared" si="39"/>
        <v>54 , 2</v>
      </c>
      <c r="L746" s="34" t="s">
        <v>207</v>
      </c>
      <c r="N746" s="1" t="b">
        <f t="shared" si="40"/>
        <v>0</v>
      </c>
      <c r="O746" s="1" t="b">
        <f t="shared" si="41"/>
        <v>0</v>
      </c>
      <c r="Q746" s="4"/>
      <c r="R746" s="4"/>
    </row>
    <row r="747" spans="5:18">
      <c r="E747" s="130">
        <v>54</v>
      </c>
      <c r="F747" s="130">
        <v>3</v>
      </c>
      <c r="H747" s="32" t="s">
        <v>208</v>
      </c>
      <c r="I747" s="33" t="s">
        <v>862</v>
      </c>
      <c r="J747" s="33" t="s">
        <v>206</v>
      </c>
      <c r="K747" s="33" t="str">
        <f t="shared" ref="K747:K806" si="42">E747&amp;" , "&amp;F747</f>
        <v>54 , 3</v>
      </c>
      <c r="L747" s="34" t="s">
        <v>207</v>
      </c>
      <c r="N747" s="1" t="b">
        <f t="shared" ref="N747:N806" si="43">IF(E747="","",EXACT(E747,Q747))</f>
        <v>0</v>
      </c>
      <c r="O747" s="1" t="b">
        <f t="shared" ref="O747:O806" si="44">IF(F747="","",EXACT(F747,R747))</f>
        <v>0</v>
      </c>
      <c r="Q747" s="4"/>
      <c r="R747" s="4"/>
    </row>
    <row r="748" spans="5:18">
      <c r="E748" s="130">
        <v>54</v>
      </c>
      <c r="F748" s="130">
        <v>4</v>
      </c>
      <c r="H748" s="32" t="s">
        <v>208</v>
      </c>
      <c r="I748" s="33" t="s">
        <v>862</v>
      </c>
      <c r="J748" s="33" t="s">
        <v>206</v>
      </c>
      <c r="K748" s="33" t="str">
        <f t="shared" si="42"/>
        <v>54 , 4</v>
      </c>
      <c r="L748" s="34" t="s">
        <v>207</v>
      </c>
      <c r="N748" s="1" t="b">
        <f t="shared" si="43"/>
        <v>0</v>
      </c>
      <c r="O748" s="1" t="b">
        <f t="shared" si="44"/>
        <v>0</v>
      </c>
      <c r="Q748" s="4"/>
      <c r="R748" s="4"/>
    </row>
    <row r="749" spans="5:18">
      <c r="E749" s="130">
        <v>54</v>
      </c>
      <c r="F749" s="130">
        <v>5</v>
      </c>
      <c r="H749" s="32" t="s">
        <v>208</v>
      </c>
      <c r="I749" s="33" t="s">
        <v>862</v>
      </c>
      <c r="J749" s="33" t="s">
        <v>206</v>
      </c>
      <c r="K749" s="33" t="str">
        <f t="shared" si="42"/>
        <v>54 , 5</v>
      </c>
      <c r="L749" s="34" t="s">
        <v>207</v>
      </c>
      <c r="N749" s="1" t="b">
        <f t="shared" si="43"/>
        <v>0</v>
      </c>
      <c r="O749" s="1" t="b">
        <f t="shared" si="44"/>
        <v>0</v>
      </c>
      <c r="Q749" s="4"/>
      <c r="R749" s="4"/>
    </row>
    <row r="750" spans="5:18">
      <c r="E750" s="130">
        <v>54</v>
      </c>
      <c s="130" r="F750">
        <v>7</v>
      </c>
      <c r="H750" s="32" t="s">
        <v>208</v>
      </c>
      <c r="I750" s="33" t="s">
        <v>862</v>
      </c>
      <c r="J750" s="33" t="s">
        <v>206</v>
      </c>
      <c r="K750" s="33" t="str">
        <f t="shared" si="42"/>
        <v>54 , 6</v>
      </c>
      <c r="L750" s="34" t="s">
        <v>207</v>
      </c>
      <c r="N750" s="1" t="b">
        <f t="shared" si="43"/>
        <v>0</v>
      </c>
      <c r="O750" s="1" t="b">
        <f t="shared" si="44"/>
        <v>0</v>
      </c>
      <c r="Q750" s="4"/>
      <c r="R750" s="4"/>
    </row>
    <row r="751" spans="5:18">
      <c r="E751" s="130">
        <v>54</v>
      </c>
      <c r="F751" s="130">
        <v>8</v>
      </c>
      <c r="H751" s="32" t="s">
        <v>208</v>
      </c>
      <c r="I751" s="33" t="s">
        <v>862</v>
      </c>
      <c r="J751" s="33" t="s">
        <v>206</v>
      </c>
      <c r="K751" s="33" t="str">
        <f t="shared" si="42"/>
        <v>54 , 8</v>
      </c>
      <c r="L751" s="34" t="s">
        <v>207</v>
      </c>
      <c r="N751" s="1" t="b">
        <f t="shared" si="43"/>
        <v>0</v>
      </c>
      <c r="O751" s="1" t="b">
        <f t="shared" si="44"/>
        <v>0</v>
      </c>
      <c r="Q751" s="4"/>
      <c r="R751" s="4"/>
    </row>
    <row r="752" spans="5:18">
      <c r="E752" s="130">
        <v>54</v>
      </c>
      <c r="F752" s="130">
        <v>9</v>
      </c>
      <c r="H752" s="32" t="s">
        <v>208</v>
      </c>
      <c r="I752" s="33" t="s">
        <v>862</v>
      </c>
      <c r="J752" s="33" t="s">
        <v>206</v>
      </c>
      <c r="K752" s="33" t="str">
        <f t="shared" si="42"/>
        <v>54 , 9</v>
      </c>
      <c r="L752" s="34" t="s">
        <v>207</v>
      </c>
      <c r="N752" s="1" t="b">
        <f t="shared" si="43"/>
        <v>0</v>
      </c>
      <c r="O752" s="1" t="b">
        <f t="shared" si="44"/>
        <v>0</v>
      </c>
      <c r="Q752" s="4"/>
      <c r="R752" s="4"/>
    </row>
    <row r="753" spans="5:18">
      <c r="E753" s="130">
        <v>54</v>
      </c>
      <c r="F753" s="130">
        <v>10</v>
      </c>
      <c r="H753" s="32" t="s">
        <v>208</v>
      </c>
      <c r="I753" s="33" t="s">
        <v>862</v>
      </c>
      <c r="J753" s="33" t="s">
        <v>206</v>
      </c>
      <c r="K753" s="33" t="str">
        <f t="shared" si="42"/>
        <v>54 , 10</v>
      </c>
      <c r="L753" s="34" t="s">
        <v>207</v>
      </c>
      <c r="N753" s="1" t="b">
        <f t="shared" si="43"/>
        <v>0</v>
      </c>
      <c r="O753" s="1" t="b">
        <f t="shared" si="44"/>
        <v>0</v>
      </c>
      <c r="Q753" s="4"/>
      <c r="R753" s="4"/>
    </row>
    <row r="754" spans="5:18">
      <c r="E754" s="130">
        <v>54</v>
      </c>
      <c r="F754" s="130">
        <v>11</v>
      </c>
      <c r="H754" s="32" t="s">
        <v>208</v>
      </c>
      <c r="I754" s="33" t="s">
        <v>862</v>
      </c>
      <c r="J754" s="33" t="s">
        <v>206</v>
      </c>
      <c r="K754" s="33" t="str">
        <f t="shared" si="42"/>
        <v>54 , 11</v>
      </c>
      <c r="L754" s="34" t="s">
        <v>207</v>
      </c>
      <c r="N754" s="1" t="b">
        <f t="shared" si="43"/>
        <v>0</v>
      </c>
      <c r="O754" s="1" t="b">
        <f t="shared" si="44"/>
        <v>0</v>
      </c>
      <c r="Q754" s="4"/>
      <c r="R754" s="4"/>
    </row>
    <row r="755" spans="5:18">
      <c r="E755" s="130">
        <v>54</v>
      </c>
      <c r="F755" s="130">
        <v>12</v>
      </c>
      <c r="H755" s="32" t="s">
        <v>208</v>
      </c>
      <c r="I755" s="33" t="s">
        <v>862</v>
      </c>
      <c r="J755" s="33" t="s">
        <v>206</v>
      </c>
      <c r="K755" s="33" t="str">
        <f t="shared" si="42"/>
        <v>54 , 12</v>
      </c>
      <c r="L755" s="34" t="s">
        <v>207</v>
      </c>
      <c r="N755" s="1" t="b">
        <f t="shared" si="43"/>
        <v>0</v>
      </c>
      <c r="O755" s="1" t="b">
        <f t="shared" si="44"/>
        <v>0</v>
      </c>
      <c r="Q755" s="4"/>
      <c r="R755" s="4"/>
    </row>
    <row r="756" spans="5:18">
      <c r="E756" s="130">
        <v>54</v>
      </c>
      <c r="F756" s="130">
        <v>13</v>
      </c>
      <c r="H756" s="32" t="s">
        <v>208</v>
      </c>
      <c r="I756" s="33" t="s">
        <v>862</v>
      </c>
      <c r="J756" s="33" t="s">
        <v>206</v>
      </c>
      <c r="K756" s="33" t="str">
        <f t="shared" si="42"/>
        <v>54 , 13</v>
      </c>
      <c r="L756" s="34" t="s">
        <v>207</v>
      </c>
      <c r="N756" s="1" t="b">
        <f t="shared" si="43"/>
        <v>0</v>
      </c>
      <c r="O756" s="1" t="b">
        <f t="shared" si="44"/>
        <v>0</v>
      </c>
      <c r="Q756" s="4"/>
      <c r="R756" s="4"/>
    </row>
    <row r="757" spans="5:18">
      <c r="E757" s="130">
        <v>54</v>
      </c>
      <c r="F757" s="130">
        <v>14</v>
      </c>
      <c r="H757" s="32" t="s">
        <v>208</v>
      </c>
      <c r="I757" s="33" t="s">
        <v>862</v>
      </c>
      <c r="J757" s="33" t="s">
        <v>206</v>
      </c>
      <c r="K757" s="33" t="str">
        <f t="shared" si="42"/>
        <v>54 , 14</v>
      </c>
      <c r="L757" s="34" t="s">
        <v>207</v>
      </c>
      <c r="N757" s="1" t="b">
        <f t="shared" si="43"/>
        <v>0</v>
      </c>
      <c r="O757" s="1" t="b">
        <f t="shared" si="44"/>
        <v>0</v>
      </c>
      <c r="Q757" s="4"/>
      <c r="R757" s="4"/>
    </row>
    <row r="758" spans="5:18">
      <c r="E758" s="130">
        <v>54</v>
      </c>
      <c r="F758" s="130">
        <v>15</v>
      </c>
      <c r="H758" s="32" t="s">
        <v>208</v>
      </c>
      <c r="I758" s="33" t="s">
        <v>862</v>
      </c>
      <c r="J758" s="33" t="s">
        <v>206</v>
      </c>
      <c r="K758" s="33" t="str">
        <f t="shared" si="42"/>
        <v>54 , 15</v>
      </c>
      <c r="L758" s="34" t="s">
        <v>207</v>
      </c>
      <c r="N758" s="1" t="b">
        <f t="shared" si="43"/>
        <v>0</v>
      </c>
      <c r="O758" s="1" t="b">
        <f t="shared" si="44"/>
        <v>0</v>
      </c>
      <c r="Q758" s="4"/>
      <c r="R758" s="4"/>
    </row>
    <row r="759" spans="5:18">
      <c r="E759" s="130">
        <v>55</v>
      </c>
      <c r="F759" s="130">
        <v>1</v>
      </c>
      <c r="H759" s="32" t="s">
        <v>208</v>
      </c>
      <c r="I759" s="33" t="s">
        <v>862</v>
      </c>
      <c r="J759" s="33" t="s">
        <v>206</v>
      </c>
      <c r="K759" s="33" t="str">
        <f t="shared" si="42"/>
        <v>55 , 1</v>
      </c>
      <c r="L759" s="34" t="s">
        <v>207</v>
      </c>
      <c r="N759" s="1" t="b">
        <f t="shared" si="43"/>
        <v>0</v>
      </c>
      <c r="O759" s="1" t="b">
        <f t="shared" si="44"/>
        <v>0</v>
      </c>
      <c r="Q759" s="4"/>
      <c r="R759" s="4"/>
    </row>
    <row r="760" spans="5:18">
      <c r="E760" s="130">
        <v>55</v>
      </c>
      <c r="F760" s="130">
        <v>2</v>
      </c>
      <c r="H760" s="32" t="s">
        <v>208</v>
      </c>
      <c r="I760" s="33" t="s">
        <v>862</v>
      </c>
      <c r="J760" s="33" t="s">
        <v>206</v>
      </c>
      <c r="K760" s="33" t="str">
        <f t="shared" si="42"/>
        <v>55 , 2</v>
      </c>
      <c r="L760" s="34" t="s">
        <v>207</v>
      </c>
      <c r="N760" s="1" t="b">
        <f t="shared" si="43"/>
        <v>0</v>
      </c>
      <c r="O760" s="1" t="b">
        <f t="shared" si="44"/>
        <v>0</v>
      </c>
      <c r="Q760" s="4"/>
      <c r="R760" s="4"/>
    </row>
    <row r="761" spans="5:18">
      <c r="E761" s="130">
        <v>55</v>
      </c>
      <c r="F761" s="130">
        <v>3</v>
      </c>
      <c r="H761" s="32" t="s">
        <v>208</v>
      </c>
      <c r="I761" s="33" t="s">
        <v>862</v>
      </c>
      <c r="J761" s="33" t="s">
        <v>206</v>
      </c>
      <c r="K761" s="33" t="str">
        <f t="shared" si="42"/>
        <v>55 , 3</v>
      </c>
      <c r="L761" s="34" t="s">
        <v>207</v>
      </c>
      <c r="N761" s="1" t="b">
        <f t="shared" si="43"/>
        <v>0</v>
      </c>
      <c r="O761" s="1" t="b">
        <f t="shared" si="44"/>
        <v>0</v>
      </c>
      <c r="Q761" s="4"/>
      <c r="R761" s="4"/>
    </row>
    <row r="762" spans="5:18">
      <c r="E762" s="130">
        <v>55</v>
      </c>
      <c r="F762" s="130">
        <v>4</v>
      </c>
      <c r="H762" s="32" t="s">
        <v>208</v>
      </c>
      <c r="I762" s="33" t="s">
        <v>862</v>
      </c>
      <c r="J762" s="33" t="s">
        <v>206</v>
      </c>
      <c r="K762" s="33" t="str">
        <f t="shared" si="42"/>
        <v>55 , 4</v>
      </c>
      <c r="L762" s="34" t="s">
        <v>207</v>
      </c>
      <c r="N762" s="1" t="b">
        <f t="shared" si="43"/>
        <v>0</v>
      </c>
      <c r="O762" s="1" t="b">
        <f t="shared" si="44"/>
        <v>0</v>
      </c>
      <c r="Q762" s="4"/>
      <c r="R762" s="4"/>
    </row>
    <row r="763" spans="5:18">
      <c r="E763" s="130">
        <v>55</v>
      </c>
      <c r="F763" s="130">
        <v>5</v>
      </c>
      <c r="H763" s="32" t="s">
        <v>208</v>
      </c>
      <c r="I763" s="33" t="s">
        <v>862</v>
      </c>
      <c r="J763" s="33" t="s">
        <v>206</v>
      </c>
      <c r="K763" s="33" t="str">
        <f t="shared" si="42"/>
        <v>55 , 5</v>
      </c>
      <c r="L763" s="34" t="s">
        <v>207</v>
      </c>
      <c r="N763" s="1" t="b">
        <f t="shared" si="43"/>
        <v>0</v>
      </c>
      <c r="O763" s="1" t="b">
        <f t="shared" si="44"/>
        <v>0</v>
      </c>
      <c r="Q763" s="4"/>
      <c r="R763" s="4"/>
    </row>
    <row r="764" spans="5:18">
      <c r="E764" s="130">
        <v>55</v>
      </c>
      <c s="130" r="F764">
        <v>7</v>
      </c>
      <c r="H764" s="32" t="s">
        <v>208</v>
      </c>
      <c r="I764" s="33" t="s">
        <v>862</v>
      </c>
      <c r="J764" s="33" t="s">
        <v>206</v>
      </c>
      <c r="K764" s="33" t="str">
        <f t="shared" si="42"/>
        <v>55 , 6</v>
      </c>
      <c r="L764" s="34" t="s">
        <v>207</v>
      </c>
      <c r="N764" s="1" t="b">
        <f t="shared" si="43"/>
        <v>0</v>
      </c>
      <c r="O764" s="1" t="b">
        <f t="shared" si="44"/>
        <v>0</v>
      </c>
      <c r="Q764" s="4"/>
      <c r="R764" s="4"/>
    </row>
    <row r="765" spans="5:18">
      <c r="E765" s="130">
        <v>55</v>
      </c>
      <c r="F765" s="130">
        <v>8</v>
      </c>
      <c r="H765" s="32" t="s">
        <v>208</v>
      </c>
      <c r="I765" s="33" t="s">
        <v>862</v>
      </c>
      <c r="J765" s="33" t="s">
        <v>206</v>
      </c>
      <c r="K765" s="33" t="str">
        <f t="shared" si="42"/>
        <v>55 , 8</v>
      </c>
      <c r="L765" s="34" t="s">
        <v>207</v>
      </c>
      <c r="N765" s="1" t="b">
        <f t="shared" si="43"/>
        <v>0</v>
      </c>
      <c r="O765" s="1" t="b">
        <f t="shared" si="44"/>
        <v>0</v>
      </c>
      <c r="Q765" s="4"/>
      <c r="R765" s="4"/>
    </row>
    <row r="766" spans="5:18">
      <c r="E766" s="130">
        <v>55</v>
      </c>
      <c r="F766" s="130">
        <v>9</v>
      </c>
      <c r="H766" s="32" t="s">
        <v>208</v>
      </c>
      <c r="I766" s="33" t="s">
        <v>862</v>
      </c>
      <c r="J766" s="33" t="s">
        <v>206</v>
      </c>
      <c r="K766" s="33" t="str">
        <f t="shared" si="42"/>
        <v>55 , 9</v>
      </c>
      <c r="L766" s="34" t="s">
        <v>207</v>
      </c>
      <c r="N766" s="1" t="b">
        <f t="shared" si="43"/>
        <v>0</v>
      </c>
      <c r="O766" s="1" t="b">
        <f t="shared" si="44"/>
        <v>0</v>
      </c>
      <c r="Q766" s="4"/>
      <c r="R766" s="4"/>
    </row>
    <row r="767" spans="5:18">
      <c r="E767" s="130">
        <v>55</v>
      </c>
      <c r="F767" s="130">
        <v>10</v>
      </c>
      <c r="H767" s="32" t="s">
        <v>208</v>
      </c>
      <c r="I767" s="33" t="s">
        <v>862</v>
      </c>
      <c r="J767" s="33" t="s">
        <v>206</v>
      </c>
      <c r="K767" s="33" t="str">
        <f t="shared" si="42"/>
        <v>55 , 10</v>
      </c>
      <c r="L767" s="34" t="s">
        <v>207</v>
      </c>
      <c r="N767" s="1" t="b">
        <f t="shared" si="43"/>
        <v>0</v>
      </c>
      <c r="O767" s="1" t="b">
        <f t="shared" si="44"/>
        <v>0</v>
      </c>
      <c r="Q767" s="4"/>
      <c r="R767" s="4"/>
    </row>
    <row r="768" spans="5:18">
      <c r="E768" s="130">
        <v>55</v>
      </c>
      <c r="F768" s="130">
        <v>11</v>
      </c>
      <c r="H768" s="32" t="s">
        <v>208</v>
      </c>
      <c r="I768" s="33" t="s">
        <v>862</v>
      </c>
      <c r="J768" s="33" t="s">
        <v>206</v>
      </c>
      <c r="K768" s="33" t="str">
        <f t="shared" si="42"/>
        <v>55 , 11</v>
      </c>
      <c r="L768" s="34" t="s">
        <v>207</v>
      </c>
      <c r="N768" s="1" t="b">
        <f t="shared" si="43"/>
        <v>0</v>
      </c>
      <c r="O768" s="1" t="b">
        <f t="shared" si="44"/>
        <v>0</v>
      </c>
      <c r="Q768" s="4"/>
      <c r="R768" s="4"/>
    </row>
    <row r="769" spans="5:18">
      <c r="E769" s="130">
        <v>55</v>
      </c>
      <c r="F769" s="130">
        <v>12</v>
      </c>
      <c r="H769" s="32" t="s">
        <v>208</v>
      </c>
      <c r="I769" s="33" t="s">
        <v>862</v>
      </c>
      <c r="J769" s="33" t="s">
        <v>206</v>
      </c>
      <c r="K769" s="33" t="str">
        <f t="shared" si="42"/>
        <v>55 , 12</v>
      </c>
      <c r="L769" s="34" t="s">
        <v>207</v>
      </c>
      <c r="N769" s="1" t="b">
        <f t="shared" si="43"/>
        <v>0</v>
      </c>
      <c r="O769" s="1" t="b">
        <f t="shared" si="44"/>
        <v>0</v>
      </c>
      <c r="Q769" s="4"/>
      <c r="R769" s="4"/>
    </row>
    <row r="770" spans="5:18">
      <c r="E770" s="130">
        <v>55</v>
      </c>
      <c r="F770" s="130">
        <v>13</v>
      </c>
      <c r="H770" s="32" t="s">
        <v>208</v>
      </c>
      <c r="I770" s="33" t="s">
        <v>862</v>
      </c>
      <c r="J770" s="33" t="s">
        <v>206</v>
      </c>
      <c r="K770" s="33" t="str">
        <f t="shared" si="42"/>
        <v>55 , 13</v>
      </c>
      <c r="L770" s="34" t="s">
        <v>207</v>
      </c>
      <c r="N770" s="1" t="b">
        <f t="shared" si="43"/>
        <v>0</v>
      </c>
      <c r="O770" s="1" t="b">
        <f t="shared" si="44"/>
        <v>0</v>
      </c>
      <c r="Q770" s="4"/>
      <c r="R770" s="4"/>
    </row>
    <row r="771" spans="5:18">
      <c r="E771" s="130">
        <v>55</v>
      </c>
      <c r="F771" s="130">
        <v>14</v>
      </c>
      <c r="H771" s="32" t="s">
        <v>208</v>
      </c>
      <c r="I771" s="33" t="s">
        <v>862</v>
      </c>
      <c r="J771" s="33" t="s">
        <v>206</v>
      </c>
      <c r="K771" s="33" t="str">
        <f t="shared" si="42"/>
        <v>55 , 14</v>
      </c>
      <c r="L771" s="34" t="s">
        <v>207</v>
      </c>
      <c r="N771" s="1" t="b">
        <f t="shared" si="43"/>
        <v>0</v>
      </c>
      <c r="O771" s="1" t="b">
        <f t="shared" si="44"/>
        <v>0</v>
      </c>
      <c r="Q771" s="4"/>
      <c r="R771" s="4"/>
    </row>
    <row r="772" spans="5:18">
      <c r="E772" s="130">
        <v>55</v>
      </c>
      <c r="F772" s="130">
        <v>15</v>
      </c>
      <c r="H772" s="32" t="s">
        <v>208</v>
      </c>
      <c r="I772" s="33" t="s">
        <v>862</v>
      </c>
      <c r="J772" s="33" t="s">
        <v>206</v>
      </c>
      <c r="K772" s="33" t="str">
        <f t="shared" si="42"/>
        <v>55 , 15</v>
      </c>
      <c r="L772" s="34" t="s">
        <v>207</v>
      </c>
      <c r="N772" s="1" t="b">
        <f t="shared" si="43"/>
        <v>0</v>
      </c>
      <c r="O772" s="1" t="b">
        <f t="shared" si="44"/>
        <v>0</v>
      </c>
      <c r="Q772" s="4"/>
      <c r="R772" s="4"/>
    </row>
    <row r="773" spans="5:18">
      <c r="E773" s="130">
        <v>56</v>
      </c>
      <c r="F773" s="130">
        <v>1</v>
      </c>
      <c r="H773" s="32" t="s">
        <v>208</v>
      </c>
      <c r="I773" s="33" t="s">
        <v>862</v>
      </c>
      <c r="J773" s="33" t="s">
        <v>206</v>
      </c>
      <c r="K773" s="33" t="str">
        <f t="shared" si="42"/>
        <v>56 , 1</v>
      </c>
      <c r="L773" s="34" t="s">
        <v>207</v>
      </c>
      <c r="N773" s="1" t="b">
        <f t="shared" si="43"/>
        <v>0</v>
      </c>
      <c r="O773" s="1" t="b">
        <f t="shared" si="44"/>
        <v>0</v>
      </c>
      <c r="Q773" s="4"/>
      <c r="R773" s="4"/>
    </row>
    <row r="774" spans="5:18">
      <c r="E774" s="130">
        <v>56</v>
      </c>
      <c r="F774" s="130">
        <v>2</v>
      </c>
      <c r="H774" s="32" t="s">
        <v>208</v>
      </c>
      <c r="I774" s="33" t="s">
        <v>862</v>
      </c>
      <c r="J774" s="33" t="s">
        <v>206</v>
      </c>
      <c r="K774" s="33" t="str">
        <f t="shared" si="42"/>
        <v>56 , 2</v>
      </c>
      <c r="L774" s="34" t="s">
        <v>207</v>
      </c>
      <c r="N774" s="1" t="b">
        <f t="shared" si="43"/>
        <v>0</v>
      </c>
      <c r="O774" s="1" t="b">
        <f t="shared" si="44"/>
        <v>0</v>
      </c>
      <c r="Q774" s="4"/>
      <c r="R774" s="4"/>
    </row>
    <row r="775" spans="5:18">
      <c r="E775" s="130">
        <v>56</v>
      </c>
      <c r="F775" s="130">
        <v>3</v>
      </c>
      <c r="H775" s="32" t="s">
        <v>208</v>
      </c>
      <c r="I775" s="33" t="s">
        <v>862</v>
      </c>
      <c r="J775" s="33" t="s">
        <v>206</v>
      </c>
      <c r="K775" s="33" t="str">
        <f t="shared" si="42"/>
        <v>56 , 3</v>
      </c>
      <c r="L775" s="34" t="s">
        <v>207</v>
      </c>
      <c r="N775" s="1" t="b">
        <f t="shared" si="43"/>
        <v>0</v>
      </c>
      <c r="O775" s="1" t="b">
        <f t="shared" si="44"/>
        <v>0</v>
      </c>
      <c r="Q775" s="4"/>
      <c r="R775" s="4"/>
    </row>
    <row r="776" spans="5:18">
      <c r="E776" s="130">
        <v>56</v>
      </c>
      <c r="F776" s="130">
        <v>4</v>
      </c>
      <c r="H776" s="32" t="s">
        <v>208</v>
      </c>
      <c r="I776" s="33" t="s">
        <v>862</v>
      </c>
      <c r="J776" s="33" t="s">
        <v>206</v>
      </c>
      <c r="K776" s="33" t="str">
        <f t="shared" si="42"/>
        <v>56 , 4</v>
      </c>
      <c r="L776" s="34" t="s">
        <v>207</v>
      </c>
      <c r="N776" s="1" t="b">
        <f t="shared" si="43"/>
        <v>0</v>
      </c>
      <c r="O776" s="1" t="b">
        <f t="shared" si="44"/>
        <v>0</v>
      </c>
      <c r="Q776" s="4"/>
      <c r="R776" s="4"/>
    </row>
    <row r="777" spans="5:18">
      <c r="E777" s="130">
        <v>56</v>
      </c>
      <c r="F777" s="130">
        <v>5</v>
      </c>
      <c r="H777" s="32" t="s">
        <v>208</v>
      </c>
      <c r="I777" s="33" t="s">
        <v>862</v>
      </c>
      <c r="J777" s="33" t="s">
        <v>206</v>
      </c>
      <c r="K777" s="33" t="str">
        <f t="shared" si="42"/>
        <v>56 , 5</v>
      </c>
      <c r="L777" s="34" t="s">
        <v>207</v>
      </c>
      <c r="N777" s="1" t="b">
        <f t="shared" si="43"/>
        <v>0</v>
      </c>
      <c r="O777" s="1" t="b">
        <f t="shared" si="44"/>
        <v>0</v>
      </c>
      <c r="Q777" s="4"/>
      <c r="R777" s="4"/>
    </row>
    <row r="778" spans="5:18">
      <c r="E778" s="130">
        <v>56</v>
      </c>
      <c s="130" r="F778">
        <v>7</v>
      </c>
      <c r="H778" s="32" t="s">
        <v>208</v>
      </c>
      <c r="I778" s="33" t="s">
        <v>862</v>
      </c>
      <c r="J778" s="33" t="s">
        <v>206</v>
      </c>
      <c r="K778" s="33" t="str">
        <f t="shared" si="42"/>
        <v>56 , 6</v>
      </c>
      <c r="L778" s="34" t="s">
        <v>207</v>
      </c>
      <c r="N778" s="1" t="b">
        <f t="shared" si="43"/>
        <v>0</v>
      </c>
      <c r="O778" s="1" t="b">
        <f t="shared" si="44"/>
        <v>0</v>
      </c>
      <c r="Q778" s="4"/>
      <c r="R778" s="4"/>
    </row>
    <row r="779" spans="5:18">
      <c r="E779" s="130">
        <v>56</v>
      </c>
      <c r="F779" s="130">
        <v>8</v>
      </c>
      <c r="H779" s="32" t="s">
        <v>208</v>
      </c>
      <c r="I779" s="33" t="s">
        <v>862</v>
      </c>
      <c r="J779" s="33" t="s">
        <v>206</v>
      </c>
      <c r="K779" s="33" t="str">
        <f t="shared" si="42"/>
        <v>56 , 8</v>
      </c>
      <c r="L779" s="34" t="s">
        <v>207</v>
      </c>
      <c r="N779" s="1" t="b">
        <f t="shared" si="43"/>
        <v>0</v>
      </c>
      <c r="O779" s="1" t="b">
        <f t="shared" si="44"/>
        <v>0</v>
      </c>
      <c r="Q779" s="4"/>
      <c r="R779" s="4"/>
    </row>
    <row r="780" spans="5:18">
      <c r="E780" s="130">
        <v>56</v>
      </c>
      <c r="F780" s="130">
        <v>9</v>
      </c>
      <c r="H780" s="32" t="s">
        <v>208</v>
      </c>
      <c r="I780" s="33" t="s">
        <v>862</v>
      </c>
      <c r="J780" s="33" t="s">
        <v>206</v>
      </c>
      <c r="K780" s="33" t="str">
        <f t="shared" si="42"/>
        <v>56 , 9</v>
      </c>
      <c r="L780" s="34" t="s">
        <v>207</v>
      </c>
      <c r="N780" s="1" t="b">
        <f t="shared" si="43"/>
        <v>0</v>
      </c>
      <c r="O780" s="1" t="b">
        <f t="shared" si="44"/>
        <v>0</v>
      </c>
      <c r="Q780" s="4"/>
      <c r="R780" s="4"/>
    </row>
    <row r="781" spans="5:18">
      <c r="E781" s="130">
        <v>56</v>
      </c>
      <c r="F781" s="130">
        <v>10</v>
      </c>
      <c r="H781" s="32" t="s">
        <v>208</v>
      </c>
      <c r="I781" s="33" t="s">
        <v>862</v>
      </c>
      <c r="J781" s="33" t="s">
        <v>206</v>
      </c>
      <c r="K781" s="33" t="str">
        <f t="shared" si="42"/>
        <v>56 , 10</v>
      </c>
      <c r="L781" s="34" t="s">
        <v>207</v>
      </c>
      <c r="N781" s="1" t="b">
        <f t="shared" si="43"/>
        <v>0</v>
      </c>
      <c r="O781" s="1" t="b">
        <f t="shared" si="44"/>
        <v>0</v>
      </c>
      <c r="Q781" s="4"/>
      <c r="R781" s="4"/>
    </row>
    <row r="782" spans="5:18">
      <c r="E782" s="130">
        <v>56</v>
      </c>
      <c r="F782" s="130">
        <v>11</v>
      </c>
      <c r="H782" s="32" t="s">
        <v>208</v>
      </c>
      <c r="I782" s="33" t="s">
        <v>862</v>
      </c>
      <c r="J782" s="33" t="s">
        <v>206</v>
      </c>
      <c r="K782" s="33" t="str">
        <f t="shared" si="42"/>
        <v>56 , 11</v>
      </c>
      <c r="L782" s="34" t="s">
        <v>207</v>
      </c>
      <c r="N782" s="1" t="b">
        <f t="shared" si="43"/>
        <v>0</v>
      </c>
      <c r="O782" s="1" t="b">
        <f t="shared" si="44"/>
        <v>0</v>
      </c>
      <c r="Q782" s="4"/>
      <c r="R782" s="4"/>
    </row>
    <row r="783" spans="5:18">
      <c r="E783" s="130">
        <v>56</v>
      </c>
      <c r="F783" s="130">
        <v>12</v>
      </c>
      <c r="H783" s="32" t="s">
        <v>208</v>
      </c>
      <c r="I783" s="33" t="s">
        <v>862</v>
      </c>
      <c r="J783" s="33" t="s">
        <v>206</v>
      </c>
      <c r="K783" s="33" t="str">
        <f t="shared" si="42"/>
        <v>56 , 12</v>
      </c>
      <c r="L783" s="34" t="s">
        <v>207</v>
      </c>
      <c r="N783" s="1" t="b">
        <f t="shared" si="43"/>
        <v>0</v>
      </c>
      <c r="O783" s="1" t="b">
        <f t="shared" si="44"/>
        <v>0</v>
      </c>
      <c r="Q783" s="4"/>
      <c r="R783" s="4"/>
    </row>
    <row r="784" spans="5:18">
      <c r="E784" s="130">
        <v>56</v>
      </c>
      <c r="F784" s="130">
        <v>13</v>
      </c>
      <c r="H784" s="32" t="s">
        <v>208</v>
      </c>
      <c r="I784" s="33" t="s">
        <v>862</v>
      </c>
      <c r="J784" s="33" t="s">
        <v>206</v>
      </c>
      <c r="K784" s="33" t="str">
        <f t="shared" si="42"/>
        <v>56 , 13</v>
      </c>
      <c r="L784" s="34" t="s">
        <v>207</v>
      </c>
      <c r="N784" s="1" t="b">
        <f t="shared" si="43"/>
        <v>0</v>
      </c>
      <c r="O784" s="1" t="b">
        <f t="shared" si="44"/>
        <v>0</v>
      </c>
      <c r="Q784" s="4"/>
      <c r="R784" s="4"/>
    </row>
    <row r="785" spans="5:18">
      <c r="E785" s="130">
        <v>56</v>
      </c>
      <c r="F785" s="130">
        <v>14</v>
      </c>
      <c r="H785" s="32" t="s">
        <v>208</v>
      </c>
      <c r="I785" s="33" t="s">
        <v>862</v>
      </c>
      <c r="J785" s="33" t="s">
        <v>206</v>
      </c>
      <c r="K785" s="33" t="str">
        <f t="shared" si="42"/>
        <v>56 , 14</v>
      </c>
      <c r="L785" s="34" t="s">
        <v>207</v>
      </c>
      <c r="N785" s="1" t="b">
        <f t="shared" si="43"/>
        <v>0</v>
      </c>
      <c r="O785" s="1" t="b">
        <f t="shared" si="44"/>
        <v>0</v>
      </c>
      <c r="Q785" s="4"/>
      <c r="R785" s="4"/>
    </row>
    <row r="786" spans="5:18">
      <c r="E786" s="130">
        <v>56</v>
      </c>
      <c r="F786" s="130">
        <v>15</v>
      </c>
      <c r="H786" s="32" t="s">
        <v>208</v>
      </c>
      <c r="I786" s="33" t="s">
        <v>862</v>
      </c>
      <c r="J786" s="33" t="s">
        <v>206</v>
      </c>
      <c r="K786" s="33" t="str">
        <f t="shared" si="42"/>
        <v>56 , 15</v>
      </c>
      <c r="L786" s="34" t="s">
        <v>207</v>
      </c>
      <c r="N786" s="1" t="b">
        <f t="shared" si="43"/>
        <v>0</v>
      </c>
      <c r="O786" s="1" t="b">
        <f t="shared" si="44"/>
        <v>0</v>
      </c>
      <c r="Q786" s="4"/>
      <c r="R786" s="4"/>
    </row>
    <row r="787" spans="5:18">
      <c r="E787" s="130">
        <v>57</v>
      </c>
      <c r="F787" s="130">
        <v>1</v>
      </c>
      <c r="H787" s="32" t="s">
        <v>208</v>
      </c>
      <c r="I787" s="33" t="s">
        <v>862</v>
      </c>
      <c r="J787" s="33" t="s">
        <v>206</v>
      </c>
      <c r="K787" s="33" t="str">
        <f t="shared" si="42"/>
        <v>57 , 1</v>
      </c>
      <c r="L787" s="34" t="s">
        <v>207</v>
      </c>
      <c r="N787" s="1" t="b">
        <f t="shared" si="43"/>
        <v>0</v>
      </c>
      <c r="O787" s="1" t="b">
        <f t="shared" si="44"/>
        <v>0</v>
      </c>
      <c r="Q787" s="4"/>
      <c r="R787" s="4"/>
    </row>
    <row r="788" spans="5:18">
      <c r="E788" s="130">
        <v>57</v>
      </c>
      <c r="F788" s="130">
        <v>2</v>
      </c>
      <c r="H788" s="32" t="s">
        <v>208</v>
      </c>
      <c r="I788" s="33" t="s">
        <v>862</v>
      </c>
      <c r="J788" s="33" t="s">
        <v>206</v>
      </c>
      <c r="K788" s="33" t="str">
        <f t="shared" si="42"/>
        <v>57 , 2</v>
      </c>
      <c r="L788" s="34" t="s">
        <v>207</v>
      </c>
      <c r="N788" s="1" t="b">
        <f t="shared" si="43"/>
        <v>0</v>
      </c>
      <c r="O788" s="1" t="b">
        <f t="shared" si="44"/>
        <v>0</v>
      </c>
      <c r="Q788" s="4"/>
      <c r="R788" s="4"/>
    </row>
    <row r="789" spans="5:18">
      <c r="E789" s="130">
        <v>57</v>
      </c>
      <c r="F789" s="130">
        <v>3</v>
      </c>
      <c r="H789" s="32" t="s">
        <v>208</v>
      </c>
      <c r="I789" s="33" t="s">
        <v>862</v>
      </c>
      <c r="J789" s="33" t="s">
        <v>206</v>
      </c>
      <c r="K789" s="33" t="str">
        <f t="shared" si="42"/>
        <v>57 , 3</v>
      </c>
      <c r="L789" s="34" t="s">
        <v>207</v>
      </c>
      <c r="N789" s="1" t="b">
        <f t="shared" si="43"/>
        <v>0</v>
      </c>
      <c r="O789" s="1" t="b">
        <f t="shared" si="44"/>
        <v>0</v>
      </c>
      <c r="Q789" s="4"/>
      <c r="R789" s="4"/>
    </row>
    <row r="790" spans="5:18">
      <c r="E790" s="130">
        <v>57</v>
      </c>
      <c r="F790" s="130">
        <v>4</v>
      </c>
      <c r="H790" s="32" t="s">
        <v>208</v>
      </c>
      <c r="I790" s="33" t="s">
        <v>862</v>
      </c>
      <c r="J790" s="33" t="s">
        <v>206</v>
      </c>
      <c r="K790" s="33" t="str">
        <f t="shared" si="42"/>
        <v>57 , 4</v>
      </c>
      <c r="L790" s="34" t="s">
        <v>207</v>
      </c>
      <c r="N790" s="1" t="b">
        <f t="shared" si="43"/>
        <v>0</v>
      </c>
      <c r="O790" s="1" t="b">
        <f t="shared" si="44"/>
        <v>0</v>
      </c>
      <c r="Q790" s="4"/>
      <c r="R790" s="4"/>
    </row>
    <row r="791" spans="5:18">
      <c r="E791" s="130">
        <v>57</v>
      </c>
      <c r="F791" s="130">
        <v>5</v>
      </c>
      <c r="H791" s="32" t="s">
        <v>208</v>
      </c>
      <c r="I791" s="33" t="s">
        <v>862</v>
      </c>
      <c r="J791" s="33" t="s">
        <v>206</v>
      </c>
      <c r="K791" s="33" t="str">
        <f t="shared" si="42"/>
        <v>57 , 5</v>
      </c>
      <c r="L791" s="34" t="s">
        <v>207</v>
      </c>
      <c r="N791" s="1" t="b">
        <f t="shared" si="43"/>
        <v>0</v>
      </c>
      <c r="O791" s="1" t="b">
        <f t="shared" si="44"/>
        <v>0</v>
      </c>
      <c r="Q791" s="4"/>
      <c r="R791" s="4"/>
    </row>
    <row r="792" spans="5:18">
      <c r="E792" s="130">
        <v>57</v>
      </c>
      <c s="130" r="F792">
        <v>7</v>
      </c>
      <c r="H792" s="32" t="s">
        <v>208</v>
      </c>
      <c r="I792" s="33" t="s">
        <v>862</v>
      </c>
      <c r="J792" s="33" t="s">
        <v>206</v>
      </c>
      <c r="K792" s="33" t="str">
        <f t="shared" si="42"/>
        <v>57 , 6</v>
      </c>
      <c r="L792" s="34" t="s">
        <v>207</v>
      </c>
      <c r="N792" s="1" t="b">
        <f t="shared" si="43"/>
        <v>0</v>
      </c>
      <c r="O792" s="1" t="b">
        <f t="shared" si="44"/>
        <v>0</v>
      </c>
      <c r="Q792" s="4"/>
      <c r="R792" s="4"/>
    </row>
    <row r="793" spans="5:18">
      <c r="E793" s="130">
        <v>57</v>
      </c>
      <c r="F793" s="130">
        <v>8</v>
      </c>
      <c r="H793" s="32" t="s">
        <v>208</v>
      </c>
      <c r="I793" s="33" t="s">
        <v>862</v>
      </c>
      <c r="J793" s="33" t="s">
        <v>206</v>
      </c>
      <c r="K793" s="33" t="str">
        <f t="shared" si="42"/>
        <v>57 , 8</v>
      </c>
      <c r="L793" s="34" t="s">
        <v>207</v>
      </c>
      <c r="N793" s="1" t="b">
        <f t="shared" si="43"/>
        <v>0</v>
      </c>
      <c r="O793" s="1" t="b">
        <f t="shared" si="44"/>
        <v>0</v>
      </c>
      <c r="Q793" s="4"/>
      <c r="R793" s="4"/>
    </row>
    <row r="794" spans="5:18">
      <c r="E794" s="130">
        <v>57</v>
      </c>
      <c r="F794" s="130">
        <v>9</v>
      </c>
      <c r="H794" s="32" t="s">
        <v>208</v>
      </c>
      <c r="I794" s="33" t="s">
        <v>862</v>
      </c>
      <c r="J794" s="33" t="s">
        <v>206</v>
      </c>
      <c r="K794" s="33" t="str">
        <f t="shared" si="42"/>
        <v>57 , 9</v>
      </c>
      <c r="L794" s="34" t="s">
        <v>207</v>
      </c>
      <c r="N794" s="1" t="b">
        <f t="shared" si="43"/>
        <v>0</v>
      </c>
      <c r="O794" s="1" t="b">
        <f t="shared" si="44"/>
        <v>0</v>
      </c>
      <c r="Q794" s="4"/>
      <c r="R794" s="4"/>
    </row>
    <row r="795" spans="5:18">
      <c r="E795" s="130">
        <v>57</v>
      </c>
      <c r="F795" s="130">
        <v>10</v>
      </c>
      <c r="H795" s="32" t="s">
        <v>208</v>
      </c>
      <c r="I795" s="33" t="s">
        <v>862</v>
      </c>
      <c r="J795" s="33" t="s">
        <v>206</v>
      </c>
      <c r="K795" s="33" t="str">
        <f t="shared" si="42"/>
        <v>57 , 10</v>
      </c>
      <c r="L795" s="34" t="s">
        <v>207</v>
      </c>
      <c r="N795" s="1" t="b">
        <f t="shared" si="43"/>
        <v>0</v>
      </c>
      <c r="O795" s="1" t="b">
        <f t="shared" si="44"/>
        <v>0</v>
      </c>
      <c r="Q795" s="4"/>
      <c r="R795" s="4"/>
    </row>
    <row r="796" spans="5:18">
      <c r="E796" s="130">
        <v>57</v>
      </c>
      <c r="F796" s="130">
        <v>11</v>
      </c>
      <c r="H796" s="32" t="s">
        <v>208</v>
      </c>
      <c r="I796" s="33" t="s">
        <v>862</v>
      </c>
      <c r="J796" s="33" t="s">
        <v>206</v>
      </c>
      <c r="K796" s="33" t="str">
        <f t="shared" si="42"/>
        <v>57 , 11</v>
      </c>
      <c r="L796" s="34" t="s">
        <v>207</v>
      </c>
      <c r="N796" s="1" t="b">
        <f t="shared" si="43"/>
        <v>0</v>
      </c>
      <c r="O796" s="1" t="b">
        <f t="shared" si="44"/>
        <v>0</v>
      </c>
      <c r="Q796" s="4"/>
      <c r="R796" s="4"/>
    </row>
    <row r="797" spans="5:18">
      <c r="E797" s="130">
        <v>57</v>
      </c>
      <c r="F797" s="130">
        <v>12</v>
      </c>
      <c r="H797" s="32" t="s">
        <v>208</v>
      </c>
      <c r="I797" s="33" t="s">
        <v>862</v>
      </c>
      <c r="J797" s="33" t="s">
        <v>206</v>
      </c>
      <c r="K797" s="33" t="str">
        <f t="shared" si="42"/>
        <v>57 , 12</v>
      </c>
      <c r="L797" s="34" t="s">
        <v>207</v>
      </c>
      <c r="N797" s="1" t="b">
        <f t="shared" si="43"/>
        <v>0</v>
      </c>
      <c r="O797" s="1" t="b">
        <f t="shared" si="44"/>
        <v>0</v>
      </c>
      <c r="Q797" s="4"/>
      <c r="R797" s="4"/>
    </row>
    <row r="798" spans="5:18">
      <c r="E798" s="130">
        <v>57</v>
      </c>
      <c r="F798" s="130">
        <v>13</v>
      </c>
      <c r="H798" s="32" t="s">
        <v>208</v>
      </c>
      <c r="I798" s="33" t="s">
        <v>862</v>
      </c>
      <c r="J798" s="33" t="s">
        <v>206</v>
      </c>
      <c r="K798" s="33" t="str">
        <f t="shared" si="42"/>
        <v>57 , 13</v>
      </c>
      <c r="L798" s="34" t="s">
        <v>207</v>
      </c>
      <c r="N798" s="1" t="b">
        <f t="shared" si="43"/>
        <v>0</v>
      </c>
      <c r="O798" s="1" t="b">
        <f t="shared" si="44"/>
        <v>0</v>
      </c>
      <c r="Q798" s="4"/>
      <c r="R798" s="4"/>
    </row>
    <row r="799" spans="5:18">
      <c r="E799" s="130">
        <v>57</v>
      </c>
      <c r="F799" s="130">
        <v>14</v>
      </c>
      <c r="H799" s="32" t="s">
        <v>208</v>
      </c>
      <c r="I799" s="33" t="s">
        <v>862</v>
      </c>
      <c r="J799" s="33" t="s">
        <v>206</v>
      </c>
      <c r="K799" s="33" t="str">
        <f t="shared" si="42"/>
        <v>57 , 14</v>
      </c>
      <c r="L799" s="34" t="s">
        <v>207</v>
      </c>
      <c r="N799" s="1" t="b">
        <f t="shared" si="43"/>
        <v>0</v>
      </c>
      <c r="O799" s="1" t="b">
        <f t="shared" si="44"/>
        <v>0</v>
      </c>
      <c r="Q799" s="4"/>
      <c r="R799" s="4"/>
    </row>
    <row r="800" spans="5:18">
      <c r="E800" s="130">
        <v>57</v>
      </c>
      <c r="F800" s="130">
        <v>15</v>
      </c>
      <c r="H800" s="32" t="s">
        <v>208</v>
      </c>
      <c r="I800" s="33" t="s">
        <v>862</v>
      </c>
      <c r="J800" s="33" t="s">
        <v>206</v>
      </c>
      <c r="K800" s="33" t="str">
        <f t="shared" si="42"/>
        <v>57 , 15</v>
      </c>
      <c r="L800" s="34" t="s">
        <v>207</v>
      </c>
      <c r="N800" s="1" t="b">
        <f t="shared" si="43"/>
        <v>0</v>
      </c>
      <c r="O800" s="1" t="b">
        <f t="shared" si="44"/>
        <v>0</v>
      </c>
      <c r="Q800" s="4"/>
      <c r="R800" s="4"/>
    </row>
    <row r="801" spans="5:18">
      <c r="E801" s="130">
        <v>58</v>
      </c>
      <c r="F801" s="130">
        <v>1</v>
      </c>
      <c r="H801" s="32" t="s">
        <v>208</v>
      </c>
      <c r="I801" s="33" t="s">
        <v>862</v>
      </c>
      <c r="J801" s="33" t="s">
        <v>206</v>
      </c>
      <c r="K801" s="33" t="str">
        <f t="shared" si="42"/>
        <v>58 , 1</v>
      </c>
      <c r="L801" s="34" t="s">
        <v>207</v>
      </c>
      <c r="N801" s="1" t="b">
        <f t="shared" si="43"/>
        <v>0</v>
      </c>
      <c r="O801" s="1" t="b">
        <f t="shared" si="44"/>
        <v>0</v>
      </c>
      <c r="Q801" s="4"/>
      <c r="R801" s="4"/>
    </row>
    <row r="802" spans="5:18">
      <c r="E802" s="130">
        <v>58</v>
      </c>
      <c r="F802" s="130">
        <v>2</v>
      </c>
      <c r="H802" s="32" t="s">
        <v>208</v>
      </c>
      <c r="I802" s="33" t="s">
        <v>862</v>
      </c>
      <c r="J802" s="33" t="s">
        <v>206</v>
      </c>
      <c r="K802" s="33" t="str">
        <f t="shared" si="42"/>
        <v>58 , 2</v>
      </c>
      <c r="L802" s="34" t="s">
        <v>207</v>
      </c>
      <c r="N802" s="1" t="b">
        <f t="shared" si="43"/>
        <v>0</v>
      </c>
      <c r="O802" s="1" t="b">
        <f t="shared" si="44"/>
        <v>0</v>
      </c>
      <c r="Q802" s="4"/>
      <c r="R802" s="4"/>
    </row>
    <row r="803" spans="5:18">
      <c r="E803" s="130">
        <v>58</v>
      </c>
      <c r="F803" s="130">
        <v>3</v>
      </c>
      <c r="H803" s="32" t="s">
        <v>208</v>
      </c>
      <c r="I803" s="33" t="s">
        <v>862</v>
      </c>
      <c r="J803" s="33" t="s">
        <v>206</v>
      </c>
      <c r="K803" s="33" t="str">
        <f t="shared" si="42"/>
        <v>58 , 3</v>
      </c>
      <c r="L803" s="34" t="s">
        <v>207</v>
      </c>
      <c r="N803" s="1" t="b">
        <f t="shared" si="43"/>
        <v>0</v>
      </c>
      <c r="O803" s="1" t="b">
        <f t="shared" si="44"/>
        <v>0</v>
      </c>
      <c r="Q803" s="4"/>
      <c r="R803" s="4"/>
    </row>
    <row r="804" spans="5:18">
      <c r="E804" s="130">
        <v>58</v>
      </c>
      <c r="F804" s="130">
        <v>4</v>
      </c>
      <c r="H804" s="32" t="s">
        <v>208</v>
      </c>
      <c r="I804" s="33" t="s">
        <v>862</v>
      </c>
      <c r="J804" s="33" t="s">
        <v>206</v>
      </c>
      <c r="K804" s="33" t="str">
        <f t="shared" si="42"/>
        <v>58 , 4</v>
      </c>
      <c r="L804" s="34" t="s">
        <v>207</v>
      </c>
      <c r="N804" s="1" t="b">
        <f t="shared" si="43"/>
        <v>0</v>
      </c>
      <c r="O804" s="1" t="b">
        <f t="shared" si="44"/>
        <v>0</v>
      </c>
      <c r="Q804" s="4"/>
      <c r="R804" s="4"/>
    </row>
    <row r="805" spans="5:18">
      <c r="E805" s="130">
        <v>58</v>
      </c>
      <c r="F805" s="130">
        <v>5</v>
      </c>
      <c r="H805" s="32" t="s">
        <v>208</v>
      </c>
      <c r="I805" s="33" t="s">
        <v>862</v>
      </c>
      <c r="J805" s="33" t="s">
        <v>206</v>
      </c>
      <c r="K805" s="33" t="str">
        <f t="shared" si="42"/>
        <v>58 , 5</v>
      </c>
      <c r="L805" s="34" t="s">
        <v>207</v>
      </c>
      <c r="N805" s="1" t="b">
        <f t="shared" si="43"/>
        <v>0</v>
      </c>
      <c r="O805" s="1" t="b">
        <f t="shared" si="44"/>
        <v>0</v>
      </c>
      <c r="Q805" s="4"/>
      <c r="R805" s="4"/>
    </row>
    <row r="806" spans="5:18">
      <c r="E806" s="130">
        <v>58</v>
      </c>
      <c s="130" r="F806">
        <v>7</v>
      </c>
      <c r="H806" s="32" t="s">
        <v>208</v>
      </c>
      <c r="I806" s="33" t="s">
        <v>862</v>
      </c>
      <c r="J806" s="33" t="s">
        <v>206</v>
      </c>
      <c r="K806" s="33" t="str">
        <f t="shared" si="42"/>
        <v>58 , 6</v>
      </c>
      <c r="L806" s="34" t="s">
        <v>207</v>
      </c>
      <c r="N806" s="1" t="b">
        <f t="shared" si="43"/>
        <v>0</v>
      </c>
      <c r="O806" s="1" t="b">
        <f t="shared" si="44"/>
        <v>0</v>
      </c>
      <c r="Q806" s="4"/>
      <c r="R806" s="4"/>
    </row>
    <row r="807" spans="5:18">
      <c r="E807" s="130">
        <v>58</v>
      </c>
      <c r="F807" s="130">
        <v>8</v>
      </c>
      <c r="H807" s="32" t="s">
        <v>208</v>
      </c>
      <c r="I807" s="33" t="s">
        <v>862</v>
      </c>
      <c r="J807" s="33" t="s">
        <v>206</v>
      </c>
      <c r="K807" s="33" t="str">
        <f t="shared" ref="K807:K865" si="45">E807&amp;" , "&amp;F807</f>
        <v>58 , 8</v>
      </c>
      <c r="L807" s="34" t="s">
        <v>207</v>
      </c>
      <c r="N807" s="1" t="b">
        <f t="shared" ref="N807:N865" si="46">IF(E807="","",EXACT(E807,Q807))</f>
        <v>0</v>
      </c>
      <c r="O807" s="1" t="b">
        <f t="shared" ref="O807:O865" si="47">IF(F807="","",EXACT(F807,R807))</f>
        <v>0</v>
      </c>
      <c r="Q807" s="4"/>
      <c r="R807" s="4"/>
    </row>
    <row r="808" spans="5:18">
      <c r="E808" s="130">
        <v>58</v>
      </c>
      <c r="F808" s="130">
        <v>9</v>
      </c>
      <c r="H808" s="32" t="s">
        <v>208</v>
      </c>
      <c r="I808" s="33" t="s">
        <v>862</v>
      </c>
      <c r="J808" s="33" t="s">
        <v>206</v>
      </c>
      <c r="K808" s="33" t="str">
        <f t="shared" si="45"/>
        <v>58 , 9</v>
      </c>
      <c r="L808" s="34" t="s">
        <v>207</v>
      </c>
      <c r="N808" s="1" t="b">
        <f t="shared" si="46"/>
        <v>0</v>
      </c>
      <c r="O808" s="1" t="b">
        <f t="shared" si="47"/>
        <v>0</v>
      </c>
      <c r="Q808" s="4"/>
      <c r="R808" s="4"/>
    </row>
    <row r="809" spans="5:18">
      <c r="E809" s="130">
        <v>58</v>
      </c>
      <c r="F809" s="130">
        <v>10</v>
      </c>
      <c r="H809" s="32" t="s">
        <v>208</v>
      </c>
      <c r="I809" s="33" t="s">
        <v>862</v>
      </c>
      <c r="J809" s="33" t="s">
        <v>206</v>
      </c>
      <c r="K809" s="33" t="str">
        <f t="shared" si="45"/>
        <v>58 , 10</v>
      </c>
      <c r="L809" s="34" t="s">
        <v>207</v>
      </c>
      <c r="N809" s="1" t="b">
        <f t="shared" si="46"/>
        <v>0</v>
      </c>
      <c r="O809" s="1" t="b">
        <f t="shared" si="47"/>
        <v>0</v>
      </c>
      <c r="Q809" s="4"/>
      <c r="R809" s="4"/>
    </row>
    <row r="810" spans="5:18">
      <c r="E810" s="130">
        <v>58</v>
      </c>
      <c r="F810" s="130">
        <v>11</v>
      </c>
      <c r="H810" s="32" t="s">
        <v>208</v>
      </c>
      <c r="I810" s="33" t="s">
        <v>862</v>
      </c>
      <c r="J810" s="33" t="s">
        <v>206</v>
      </c>
      <c r="K810" s="33" t="str">
        <f t="shared" si="45"/>
        <v>58 , 11</v>
      </c>
      <c r="L810" s="34" t="s">
        <v>207</v>
      </c>
      <c r="N810" s="1" t="b">
        <f t="shared" si="46"/>
        <v>0</v>
      </c>
      <c r="O810" s="1" t="b">
        <f t="shared" si="47"/>
        <v>0</v>
      </c>
      <c r="Q810" s="4"/>
      <c r="R810" s="4"/>
    </row>
    <row r="811" spans="5:18">
      <c r="E811" s="130">
        <v>58</v>
      </c>
      <c r="F811" s="130">
        <v>12</v>
      </c>
      <c r="H811" s="32" t="s">
        <v>208</v>
      </c>
      <c r="I811" s="33" t="s">
        <v>862</v>
      </c>
      <c r="J811" s="33" t="s">
        <v>206</v>
      </c>
      <c r="K811" s="33" t="str">
        <f t="shared" si="45"/>
        <v>58 , 12</v>
      </c>
      <c r="L811" s="34" t="s">
        <v>207</v>
      </c>
      <c r="N811" s="1" t="b">
        <f t="shared" si="46"/>
        <v>0</v>
      </c>
      <c r="O811" s="1" t="b">
        <f t="shared" si="47"/>
        <v>0</v>
      </c>
      <c r="Q811" s="4"/>
      <c r="R811" s="4"/>
    </row>
    <row r="812" spans="5:18">
      <c r="E812" s="130">
        <v>58</v>
      </c>
      <c r="F812" s="130">
        <v>13</v>
      </c>
      <c r="H812" s="32" t="s">
        <v>208</v>
      </c>
      <c r="I812" s="33" t="s">
        <v>862</v>
      </c>
      <c r="J812" s="33" t="s">
        <v>206</v>
      </c>
      <c r="K812" s="33" t="str">
        <f t="shared" si="45"/>
        <v>58 , 13</v>
      </c>
      <c r="L812" s="34" t="s">
        <v>207</v>
      </c>
      <c r="N812" s="1" t="b">
        <f t="shared" si="46"/>
        <v>0</v>
      </c>
      <c r="O812" s="1" t="b">
        <f t="shared" si="47"/>
        <v>0</v>
      </c>
      <c r="Q812" s="4"/>
      <c r="R812" s="4"/>
    </row>
    <row r="813" spans="5:18">
      <c r="E813" s="130">
        <v>58</v>
      </c>
      <c r="F813" s="130">
        <v>14</v>
      </c>
      <c r="H813" s="32" t="s">
        <v>208</v>
      </c>
      <c r="I813" s="33" t="s">
        <v>862</v>
      </c>
      <c r="J813" s="33" t="s">
        <v>206</v>
      </c>
      <c r="K813" s="33" t="str">
        <f t="shared" si="45"/>
        <v>58 , 14</v>
      </c>
      <c r="L813" s="34" t="s">
        <v>207</v>
      </c>
      <c r="N813" s="1" t="b">
        <f t="shared" si="46"/>
        <v>0</v>
      </c>
      <c r="O813" s="1" t="b">
        <f t="shared" si="47"/>
        <v>0</v>
      </c>
      <c r="Q813" s="4"/>
      <c r="R813" s="4"/>
    </row>
    <row r="814" spans="5:18">
      <c r="E814" s="130">
        <v>58</v>
      </c>
      <c r="F814" s="130">
        <v>15</v>
      </c>
      <c r="H814" s="32" t="s">
        <v>208</v>
      </c>
      <c r="I814" s="33" t="s">
        <v>862</v>
      </c>
      <c r="J814" s="33" t="s">
        <v>206</v>
      </c>
      <c r="K814" s="33" t="str">
        <f t="shared" si="45"/>
        <v>58 , 15</v>
      </c>
      <c r="L814" s="34" t="s">
        <v>207</v>
      </c>
      <c r="N814" s="1" t="b">
        <f t="shared" si="46"/>
        <v>0</v>
      </c>
      <c r="O814" s="1" t="b">
        <f t="shared" si="47"/>
        <v>0</v>
      </c>
      <c r="Q814" s="4"/>
      <c r="R814" s="4"/>
    </row>
    <row r="815" spans="5:18">
      <c r="E815" s="130">
        <v>59</v>
      </c>
      <c r="F815" s="130">
        <v>1</v>
      </c>
      <c r="H815" s="32" t="s">
        <v>208</v>
      </c>
      <c r="I815" s="33" t="s">
        <v>862</v>
      </c>
      <c r="J815" s="33" t="s">
        <v>206</v>
      </c>
      <c r="K815" s="33" t="str">
        <f t="shared" si="45"/>
        <v>59 , 1</v>
      </c>
      <c r="L815" s="34" t="s">
        <v>207</v>
      </c>
      <c r="N815" s="1" t="b">
        <f t="shared" si="46"/>
        <v>0</v>
      </c>
      <c r="O815" s="1" t="b">
        <f t="shared" si="47"/>
        <v>0</v>
      </c>
      <c r="Q815" s="4"/>
      <c r="R815" s="4"/>
    </row>
    <row r="816" spans="5:18">
      <c r="E816" s="130">
        <v>59</v>
      </c>
      <c r="F816" s="130">
        <v>2</v>
      </c>
      <c r="H816" s="32" t="s">
        <v>208</v>
      </c>
      <c r="I816" s="33" t="s">
        <v>862</v>
      </c>
      <c r="J816" s="33" t="s">
        <v>206</v>
      </c>
      <c r="K816" s="33" t="str">
        <f t="shared" si="45"/>
        <v>59 , 2</v>
      </c>
      <c r="L816" s="34" t="s">
        <v>207</v>
      </c>
      <c r="N816" s="1" t="b">
        <f t="shared" si="46"/>
        <v>0</v>
      </c>
      <c r="O816" s="1" t="b">
        <f t="shared" si="47"/>
        <v>0</v>
      </c>
      <c r="Q816" s="4"/>
      <c r="R816" s="4"/>
    </row>
    <row r="817" spans="5:18">
      <c r="E817" s="130">
        <v>59</v>
      </c>
      <c r="F817" s="130">
        <v>3</v>
      </c>
      <c r="H817" s="32" t="s">
        <v>208</v>
      </c>
      <c r="I817" s="33" t="s">
        <v>862</v>
      </c>
      <c r="J817" s="33" t="s">
        <v>206</v>
      </c>
      <c r="K817" s="33" t="str">
        <f t="shared" si="45"/>
        <v>59 , 3</v>
      </c>
      <c r="L817" s="34" t="s">
        <v>207</v>
      </c>
      <c r="N817" s="1" t="b">
        <f t="shared" si="46"/>
        <v>0</v>
      </c>
      <c r="O817" s="1" t="b">
        <f t="shared" si="47"/>
        <v>0</v>
      </c>
      <c r="Q817" s="4"/>
      <c r="R817" s="4"/>
    </row>
    <row r="818" spans="5:18">
      <c r="E818" s="130">
        <v>59</v>
      </c>
      <c r="F818" s="130">
        <v>4</v>
      </c>
      <c r="H818" s="32" t="s">
        <v>208</v>
      </c>
      <c r="I818" s="33" t="s">
        <v>862</v>
      </c>
      <c r="J818" s="33" t="s">
        <v>206</v>
      </c>
      <c r="K818" s="33" t="str">
        <f t="shared" si="45"/>
        <v>59 , 4</v>
      </c>
      <c r="L818" s="34" t="s">
        <v>207</v>
      </c>
      <c r="N818" s="1" t="b">
        <f t="shared" si="46"/>
        <v>0</v>
      </c>
      <c r="O818" s="1" t="b">
        <f t="shared" si="47"/>
        <v>0</v>
      </c>
      <c r="Q818" s="4"/>
      <c r="R818" s="4"/>
    </row>
    <row r="819" spans="5:18">
      <c r="E819" s="130">
        <v>59</v>
      </c>
      <c r="F819" s="130">
        <v>5</v>
      </c>
      <c r="H819" s="32" t="s">
        <v>208</v>
      </c>
      <c r="I819" s="33" t="s">
        <v>862</v>
      </c>
      <c r="J819" s="33" t="s">
        <v>206</v>
      </c>
      <c r="K819" s="33" t="str">
        <f t="shared" si="45"/>
        <v>59 , 5</v>
      </c>
      <c r="L819" s="34" t="s">
        <v>207</v>
      </c>
      <c r="N819" s="1" t="b">
        <f t="shared" si="46"/>
        <v>0</v>
      </c>
      <c r="O819" s="1" t="b">
        <f t="shared" si="47"/>
        <v>0</v>
      </c>
      <c r="Q819" s="4"/>
      <c r="R819" s="4"/>
    </row>
    <row r="820" spans="5:18">
      <c r="E820" s="130">
        <v>59</v>
      </c>
      <c s="130" r="F820">
        <v>7</v>
      </c>
      <c r="H820" s="32" t="s">
        <v>208</v>
      </c>
      <c r="I820" s="33" t="s">
        <v>862</v>
      </c>
      <c r="J820" s="33" t="s">
        <v>206</v>
      </c>
      <c r="K820" s="33" t="str">
        <f t="shared" si="45"/>
        <v>59 , 6</v>
      </c>
      <c r="L820" s="34" t="s">
        <v>207</v>
      </c>
      <c r="N820" s="1" t="b">
        <f t="shared" si="46"/>
        <v>0</v>
      </c>
      <c r="O820" s="1" t="b">
        <f t="shared" si="47"/>
        <v>0</v>
      </c>
      <c r="Q820" s="4"/>
      <c r="R820" s="4"/>
    </row>
    <row r="821" spans="5:18">
      <c r="E821" s="130">
        <v>59</v>
      </c>
      <c r="F821" s="130">
        <v>8</v>
      </c>
      <c r="H821" s="32" t="s">
        <v>208</v>
      </c>
      <c r="I821" s="33" t="s">
        <v>862</v>
      </c>
      <c r="J821" s="33" t="s">
        <v>206</v>
      </c>
      <c r="K821" s="33" t="str">
        <f t="shared" si="45"/>
        <v>59 , 8</v>
      </c>
      <c r="L821" s="34" t="s">
        <v>207</v>
      </c>
      <c r="N821" s="1" t="b">
        <f t="shared" si="46"/>
        <v>0</v>
      </c>
      <c r="O821" s="1" t="b">
        <f t="shared" si="47"/>
        <v>0</v>
      </c>
      <c r="Q821" s="4"/>
      <c r="R821" s="4"/>
    </row>
    <row r="822" spans="5:18">
      <c r="E822" s="130">
        <v>59</v>
      </c>
      <c r="F822" s="130">
        <v>9</v>
      </c>
      <c r="H822" s="32" t="s">
        <v>208</v>
      </c>
      <c r="I822" s="33" t="s">
        <v>862</v>
      </c>
      <c r="J822" s="33" t="s">
        <v>206</v>
      </c>
      <c r="K822" s="33" t="str">
        <f t="shared" si="45"/>
        <v>59 , 9</v>
      </c>
      <c r="L822" s="34" t="s">
        <v>207</v>
      </c>
      <c r="N822" s="1" t="b">
        <f t="shared" si="46"/>
        <v>0</v>
      </c>
      <c r="O822" s="1" t="b">
        <f t="shared" si="47"/>
        <v>0</v>
      </c>
      <c r="Q822" s="4"/>
      <c r="R822" s="4"/>
    </row>
    <row r="823" spans="5:18">
      <c r="E823" s="130">
        <v>59</v>
      </c>
      <c r="F823" s="130">
        <v>10</v>
      </c>
      <c r="H823" s="32" t="s">
        <v>208</v>
      </c>
      <c r="I823" s="33" t="s">
        <v>862</v>
      </c>
      <c r="J823" s="33" t="s">
        <v>206</v>
      </c>
      <c r="K823" s="33" t="str">
        <f t="shared" si="45"/>
        <v>59 , 10</v>
      </c>
      <c r="L823" s="34" t="s">
        <v>207</v>
      </c>
      <c r="N823" s="1" t="b">
        <f t="shared" si="46"/>
        <v>0</v>
      </c>
      <c r="O823" s="1" t="b">
        <f t="shared" si="47"/>
        <v>0</v>
      </c>
      <c r="Q823" s="4"/>
      <c r="R823" s="4"/>
    </row>
    <row r="824" spans="5:18">
      <c r="E824" s="130">
        <v>59</v>
      </c>
      <c r="F824" s="130">
        <v>11</v>
      </c>
      <c r="H824" s="32" t="s">
        <v>208</v>
      </c>
      <c r="I824" s="33" t="s">
        <v>862</v>
      </c>
      <c r="J824" s="33" t="s">
        <v>206</v>
      </c>
      <c r="K824" s="33" t="str">
        <f t="shared" si="45"/>
        <v>59 , 11</v>
      </c>
      <c r="L824" s="34" t="s">
        <v>207</v>
      </c>
      <c r="N824" s="1" t="b">
        <f t="shared" si="46"/>
        <v>0</v>
      </c>
      <c r="O824" s="1" t="b">
        <f t="shared" si="47"/>
        <v>0</v>
      </c>
      <c r="Q824" s="4"/>
      <c r="R824" s="4"/>
    </row>
    <row r="825" spans="5:18">
      <c r="E825" s="130">
        <v>59</v>
      </c>
      <c r="F825" s="130">
        <v>12</v>
      </c>
      <c r="H825" s="32" t="s">
        <v>208</v>
      </c>
      <c r="I825" s="33" t="s">
        <v>862</v>
      </c>
      <c r="J825" s="33" t="s">
        <v>206</v>
      </c>
      <c r="K825" s="33" t="str">
        <f t="shared" si="45"/>
        <v>59 , 12</v>
      </c>
      <c r="L825" s="34" t="s">
        <v>207</v>
      </c>
      <c r="N825" s="1" t="b">
        <f t="shared" si="46"/>
        <v>0</v>
      </c>
      <c r="O825" s="1" t="b">
        <f t="shared" si="47"/>
        <v>0</v>
      </c>
      <c r="Q825" s="4"/>
      <c r="R825" s="4"/>
    </row>
    <row r="826" spans="5:18">
      <c r="E826" s="130">
        <v>59</v>
      </c>
      <c r="F826" s="130">
        <v>13</v>
      </c>
      <c r="H826" s="32" t="s">
        <v>208</v>
      </c>
      <c r="I826" s="33" t="s">
        <v>862</v>
      </c>
      <c r="J826" s="33" t="s">
        <v>206</v>
      </c>
      <c r="K826" s="33" t="str">
        <f t="shared" si="45"/>
        <v>59 , 13</v>
      </c>
      <c r="L826" s="34" t="s">
        <v>207</v>
      </c>
      <c r="N826" s="1" t="b">
        <f t="shared" si="46"/>
        <v>0</v>
      </c>
      <c r="O826" s="1" t="b">
        <f t="shared" si="47"/>
        <v>0</v>
      </c>
      <c r="Q826" s="4"/>
      <c r="R826" s="4"/>
    </row>
    <row r="827" spans="5:18">
      <c r="E827" s="130">
        <v>59</v>
      </c>
      <c r="F827" s="130">
        <v>14</v>
      </c>
      <c r="H827" s="32" t="s">
        <v>208</v>
      </c>
      <c r="I827" s="33" t="s">
        <v>862</v>
      </c>
      <c r="J827" s="33" t="s">
        <v>206</v>
      </c>
      <c r="K827" s="33" t="str">
        <f t="shared" si="45"/>
        <v>59 , 14</v>
      </c>
      <c r="L827" s="34" t="s">
        <v>207</v>
      </c>
      <c r="N827" s="1" t="b">
        <f t="shared" si="46"/>
        <v>0</v>
      </c>
      <c r="O827" s="1" t="b">
        <f t="shared" si="47"/>
        <v>0</v>
      </c>
      <c r="Q827" s="4"/>
      <c r="R827" s="4"/>
    </row>
    <row r="828" spans="5:18">
      <c r="E828" s="130">
        <v>59</v>
      </c>
      <c r="F828" s="130">
        <v>15</v>
      </c>
      <c r="H828" s="32" t="s">
        <v>208</v>
      </c>
      <c r="I828" s="33" t="s">
        <v>862</v>
      </c>
      <c r="J828" s="33" t="s">
        <v>206</v>
      </c>
      <c r="K828" s="33" t="str">
        <f t="shared" si="45"/>
        <v>59 , 15</v>
      </c>
      <c r="L828" s="34" t="s">
        <v>207</v>
      </c>
      <c r="N828" s="1" t="b">
        <f t="shared" si="46"/>
        <v>0</v>
      </c>
      <c r="O828" s="1" t="b">
        <f t="shared" si="47"/>
        <v>0</v>
      </c>
      <c r="Q828" s="4"/>
      <c r="R828" s="4"/>
    </row>
    <row r="829" spans="5:18">
      <c r="E829" s="130">
        <v>60</v>
      </c>
      <c r="F829" s="130">
        <v>1</v>
      </c>
      <c r="H829" s="32" t="s">
        <v>208</v>
      </c>
      <c r="I829" s="33" t="s">
        <v>862</v>
      </c>
      <c r="J829" s="33" t="s">
        <v>206</v>
      </c>
      <c r="K829" s="33" t="str">
        <f t="shared" si="45"/>
        <v>60 , 1</v>
      </c>
      <c r="L829" s="34" t="s">
        <v>207</v>
      </c>
      <c r="N829" s="1" t="b">
        <f t="shared" si="46"/>
        <v>0</v>
      </c>
      <c r="O829" s="1" t="b">
        <f t="shared" si="47"/>
        <v>0</v>
      </c>
      <c r="Q829" s="4"/>
      <c r="R829" s="4"/>
    </row>
    <row r="830" spans="5:18">
      <c r="E830" s="130">
        <v>60</v>
      </c>
      <c r="F830" s="130">
        <v>2</v>
      </c>
      <c r="H830" s="32" t="s">
        <v>208</v>
      </c>
      <c r="I830" s="33" t="s">
        <v>862</v>
      </c>
      <c r="J830" s="33" t="s">
        <v>206</v>
      </c>
      <c r="K830" s="33" t="str">
        <f t="shared" si="45"/>
        <v>60 , 2</v>
      </c>
      <c r="L830" s="34" t="s">
        <v>207</v>
      </c>
      <c r="N830" s="1" t="b">
        <f t="shared" si="46"/>
        <v>0</v>
      </c>
      <c r="O830" s="1" t="b">
        <f t="shared" si="47"/>
        <v>0</v>
      </c>
      <c r="Q830" s="4"/>
      <c r="R830" s="4"/>
    </row>
    <row r="831" spans="5:18">
      <c r="E831" s="130">
        <v>60</v>
      </c>
      <c r="F831" s="130">
        <v>3</v>
      </c>
      <c r="H831" s="32" t="s">
        <v>208</v>
      </c>
      <c r="I831" s="33" t="s">
        <v>862</v>
      </c>
      <c r="J831" s="33" t="s">
        <v>206</v>
      </c>
      <c r="K831" s="33" t="str">
        <f t="shared" si="45"/>
        <v>60 , 3</v>
      </c>
      <c r="L831" s="34" t="s">
        <v>207</v>
      </c>
      <c r="N831" s="1" t="b">
        <f t="shared" si="46"/>
        <v>0</v>
      </c>
      <c r="O831" s="1" t="b">
        <f t="shared" si="47"/>
        <v>0</v>
      </c>
      <c r="Q831" s="4"/>
      <c r="R831" s="4"/>
    </row>
    <row r="832" spans="5:18">
      <c r="E832" s="130">
        <v>60</v>
      </c>
      <c r="F832" s="130">
        <v>4</v>
      </c>
      <c r="H832" s="32" t="s">
        <v>208</v>
      </c>
      <c r="I832" s="33" t="s">
        <v>862</v>
      </c>
      <c r="J832" s="33" t="s">
        <v>206</v>
      </c>
      <c r="K832" s="33" t="str">
        <f t="shared" si="45"/>
        <v>60 , 4</v>
      </c>
      <c r="L832" s="34" t="s">
        <v>207</v>
      </c>
      <c r="N832" s="1" t="b">
        <f t="shared" si="46"/>
        <v>0</v>
      </c>
      <c r="O832" s="1" t="b">
        <f t="shared" si="47"/>
        <v>0</v>
      </c>
      <c r="Q832" s="4"/>
      <c r="R832" s="4"/>
    </row>
    <row r="833" spans="5:18">
      <c r="E833" s="130">
        <v>60</v>
      </c>
      <c r="F833" s="130">
        <v>5</v>
      </c>
      <c r="H833" s="32" t="s">
        <v>208</v>
      </c>
      <c r="I833" s="33" t="s">
        <v>862</v>
      </c>
      <c r="J833" s="33" t="s">
        <v>206</v>
      </c>
      <c r="K833" s="33" t="str">
        <f t="shared" si="45"/>
        <v>60 , 5</v>
      </c>
      <c r="L833" s="34" t="s">
        <v>207</v>
      </c>
      <c r="N833" s="1" t="b">
        <f t="shared" si="46"/>
        <v>0</v>
      </c>
      <c r="O833" s="1" t="b">
        <f t="shared" si="47"/>
        <v>0</v>
      </c>
      <c r="Q833" s="4"/>
      <c r="R833" s="4"/>
    </row>
    <row r="834" spans="5:18">
      <c r="E834" s="130">
        <v>60</v>
      </c>
      <c s="130" r="F834">
        <v>7</v>
      </c>
      <c r="H834" s="32" t="s">
        <v>208</v>
      </c>
      <c r="I834" s="33" t="s">
        <v>862</v>
      </c>
      <c r="J834" s="33" t="s">
        <v>206</v>
      </c>
      <c r="K834" s="33" t="str">
        <f t="shared" si="45"/>
        <v>60 , 6</v>
      </c>
      <c r="L834" s="34" t="s">
        <v>207</v>
      </c>
      <c r="N834" s="1" t="b">
        <f t="shared" si="46"/>
        <v>0</v>
      </c>
      <c r="O834" s="1" t="b">
        <f t="shared" si="47"/>
        <v>0</v>
      </c>
      <c r="Q834" s="4"/>
      <c r="R834" s="4"/>
    </row>
    <row r="835" spans="5:18">
      <c r="E835" s="130">
        <v>60</v>
      </c>
      <c r="F835" s="130">
        <v>8</v>
      </c>
      <c r="H835" s="32" t="s">
        <v>208</v>
      </c>
      <c r="I835" s="33" t="s">
        <v>862</v>
      </c>
      <c r="J835" s="33" t="s">
        <v>206</v>
      </c>
      <c r="K835" s="33" t="str">
        <f t="shared" si="45"/>
        <v>60 , 8</v>
      </c>
      <c r="L835" s="34" t="s">
        <v>207</v>
      </c>
      <c r="N835" s="1" t="b">
        <f t="shared" si="46"/>
        <v>0</v>
      </c>
      <c r="O835" s="1" t="b">
        <f t="shared" si="47"/>
        <v>0</v>
      </c>
      <c r="Q835" s="4"/>
      <c r="R835" s="4"/>
    </row>
    <row r="836" spans="5:18">
      <c r="E836" s="130">
        <v>60</v>
      </c>
      <c r="F836" s="130">
        <v>9</v>
      </c>
      <c r="H836" s="32" t="s">
        <v>208</v>
      </c>
      <c r="I836" s="33" t="s">
        <v>862</v>
      </c>
      <c r="J836" s="33" t="s">
        <v>206</v>
      </c>
      <c r="K836" s="33" t="str">
        <f t="shared" si="45"/>
        <v>60 , 9</v>
      </c>
      <c r="L836" s="34" t="s">
        <v>207</v>
      </c>
      <c r="N836" s="1" t="b">
        <f t="shared" si="46"/>
        <v>0</v>
      </c>
      <c r="O836" s="1" t="b">
        <f t="shared" si="47"/>
        <v>0</v>
      </c>
      <c r="Q836" s="4"/>
      <c r="R836" s="4"/>
    </row>
    <row r="837" spans="5:18">
      <c r="E837" s="130">
        <v>60</v>
      </c>
      <c r="F837" s="130">
        <v>10</v>
      </c>
      <c r="H837" s="32" t="s">
        <v>208</v>
      </c>
      <c r="I837" s="33" t="s">
        <v>862</v>
      </c>
      <c r="J837" s="33" t="s">
        <v>206</v>
      </c>
      <c r="K837" s="33" t="str">
        <f t="shared" si="45"/>
        <v>60 , 10</v>
      </c>
      <c r="L837" s="34" t="s">
        <v>207</v>
      </c>
      <c r="N837" s="1" t="b">
        <f t="shared" si="46"/>
        <v>0</v>
      </c>
      <c r="O837" s="1" t="b">
        <f t="shared" si="47"/>
        <v>0</v>
      </c>
      <c r="Q837" s="4"/>
      <c r="R837" s="4"/>
    </row>
    <row r="838" spans="5:18">
      <c r="E838" s="130">
        <v>60</v>
      </c>
      <c r="F838" s="130">
        <v>11</v>
      </c>
      <c r="H838" s="32" t="s">
        <v>208</v>
      </c>
      <c r="I838" s="33" t="s">
        <v>862</v>
      </c>
      <c r="J838" s="33" t="s">
        <v>206</v>
      </c>
      <c r="K838" s="33" t="str">
        <f t="shared" si="45"/>
        <v>60 , 11</v>
      </c>
      <c r="L838" s="34" t="s">
        <v>207</v>
      </c>
      <c r="N838" s="1" t="b">
        <f t="shared" si="46"/>
        <v>0</v>
      </c>
      <c r="O838" s="1" t="b">
        <f t="shared" si="47"/>
        <v>0</v>
      </c>
      <c r="Q838" s="4"/>
      <c r="R838" s="4"/>
    </row>
    <row r="839" spans="5:18">
      <c r="E839" s="130">
        <v>60</v>
      </c>
      <c r="F839" s="130">
        <v>12</v>
      </c>
      <c r="H839" s="32" t="s">
        <v>208</v>
      </c>
      <c r="I839" s="33" t="s">
        <v>862</v>
      </c>
      <c r="J839" s="33" t="s">
        <v>206</v>
      </c>
      <c r="K839" s="33" t="str">
        <f t="shared" si="45"/>
        <v>60 , 12</v>
      </c>
      <c r="L839" s="34" t="s">
        <v>207</v>
      </c>
      <c r="N839" s="1" t="b">
        <f t="shared" si="46"/>
        <v>0</v>
      </c>
      <c r="O839" s="1" t="b">
        <f t="shared" si="47"/>
        <v>0</v>
      </c>
      <c r="Q839" s="4"/>
      <c r="R839" s="4"/>
    </row>
    <row r="840" spans="5:18">
      <c r="E840" s="130">
        <v>60</v>
      </c>
      <c r="F840" s="130">
        <v>13</v>
      </c>
      <c r="H840" s="32" t="s">
        <v>208</v>
      </c>
      <c r="I840" s="33" t="s">
        <v>862</v>
      </c>
      <c r="J840" s="33" t="s">
        <v>206</v>
      </c>
      <c r="K840" s="33" t="str">
        <f t="shared" si="45"/>
        <v>60 , 13</v>
      </c>
      <c r="L840" s="34" t="s">
        <v>207</v>
      </c>
      <c r="N840" s="1" t="b">
        <f t="shared" si="46"/>
        <v>0</v>
      </c>
      <c r="O840" s="1" t="b">
        <f t="shared" si="47"/>
        <v>0</v>
      </c>
      <c r="Q840" s="4"/>
      <c r="R840" s="4"/>
    </row>
    <row r="841" spans="5:18">
      <c r="E841" s="130">
        <v>60</v>
      </c>
      <c r="F841" s="130">
        <v>14</v>
      </c>
      <c r="H841" s="32" t="s">
        <v>208</v>
      </c>
      <c r="I841" s="33" t="s">
        <v>862</v>
      </c>
      <c r="J841" s="33" t="s">
        <v>206</v>
      </c>
      <c r="K841" s="33" t="str">
        <f t="shared" si="45"/>
        <v>60 , 14</v>
      </c>
      <c r="L841" s="34" t="s">
        <v>207</v>
      </c>
      <c r="N841" s="1" t="b">
        <f t="shared" si="46"/>
        <v>0</v>
      </c>
      <c r="O841" s="1" t="b">
        <f t="shared" si="47"/>
        <v>0</v>
      </c>
      <c r="Q841" s="4"/>
      <c r="R841" s="4"/>
    </row>
    <row r="842" spans="5:18">
      <c r="E842" s="130">
        <v>60</v>
      </c>
      <c r="F842" s="130">
        <v>15</v>
      </c>
      <c r="H842" s="32" t="s">
        <v>208</v>
      </c>
      <c r="I842" s="33" t="s">
        <v>862</v>
      </c>
      <c r="J842" s="33" t="s">
        <v>206</v>
      </c>
      <c r="K842" s="33" t="str">
        <f t="shared" si="45"/>
        <v>60 , 15</v>
      </c>
      <c r="L842" s="34" t="s">
        <v>207</v>
      </c>
      <c r="N842" s="1" t="b">
        <f t="shared" si="46"/>
        <v>0</v>
      </c>
      <c r="O842" s="1" t="b">
        <f t="shared" si="47"/>
        <v>0</v>
      </c>
      <c r="Q842" s="4"/>
      <c r="R842" s="4"/>
    </row>
    <row r="843" spans="5:18">
      <c r="E843" s="130">
        <v>61</v>
      </c>
      <c r="F843" s="130">
        <v>1</v>
      </c>
      <c r="H843" s="32" t="s">
        <v>208</v>
      </c>
      <c r="I843" s="33" t="s">
        <v>862</v>
      </c>
      <c r="J843" s="33" t="s">
        <v>206</v>
      </c>
      <c r="K843" s="33" t="str">
        <f t="shared" si="45"/>
        <v>61 , 1</v>
      </c>
      <c r="L843" s="34" t="s">
        <v>207</v>
      </c>
      <c r="N843" s="1" t="b">
        <f t="shared" si="46"/>
        <v>0</v>
      </c>
      <c r="O843" s="1" t="b">
        <f t="shared" si="47"/>
        <v>0</v>
      </c>
      <c r="Q843" s="4"/>
      <c r="R843" s="4"/>
    </row>
    <row r="844" spans="5:18">
      <c r="E844" s="130">
        <v>61</v>
      </c>
      <c r="F844" s="130">
        <v>2</v>
      </c>
      <c r="H844" s="32" t="s">
        <v>208</v>
      </c>
      <c r="I844" s="33" t="s">
        <v>862</v>
      </c>
      <c r="J844" s="33" t="s">
        <v>206</v>
      </c>
      <c r="K844" s="33" t="str">
        <f t="shared" si="45"/>
        <v>61 , 2</v>
      </c>
      <c r="L844" s="34" t="s">
        <v>207</v>
      </c>
      <c r="N844" s="1" t="b">
        <f t="shared" si="46"/>
        <v>0</v>
      </c>
      <c r="O844" s="1" t="b">
        <f t="shared" si="47"/>
        <v>0</v>
      </c>
      <c r="Q844" s="4"/>
      <c r="R844" s="4"/>
    </row>
    <row r="845" spans="5:18">
      <c r="E845" s="130">
        <v>61</v>
      </c>
      <c r="F845" s="130">
        <v>3</v>
      </c>
      <c r="H845" s="32" t="s">
        <v>208</v>
      </c>
      <c r="I845" s="33" t="s">
        <v>862</v>
      </c>
      <c r="J845" s="33" t="s">
        <v>206</v>
      </c>
      <c r="K845" s="33" t="str">
        <f t="shared" si="45"/>
        <v>61 , 3</v>
      </c>
      <c r="L845" s="34" t="s">
        <v>207</v>
      </c>
      <c r="N845" s="1" t="b">
        <f t="shared" si="46"/>
        <v>0</v>
      </c>
      <c r="O845" s="1" t="b">
        <f t="shared" si="47"/>
        <v>0</v>
      </c>
      <c r="Q845" s="4"/>
      <c r="R845" s="4"/>
    </row>
    <row r="846" spans="5:18">
      <c r="E846" s="130">
        <v>61</v>
      </c>
      <c r="F846" s="130">
        <v>4</v>
      </c>
      <c r="H846" s="32" t="s">
        <v>208</v>
      </c>
      <c r="I846" s="33" t="s">
        <v>862</v>
      </c>
      <c r="J846" s="33" t="s">
        <v>206</v>
      </c>
      <c r="K846" s="33" t="str">
        <f t="shared" si="45"/>
        <v>61 , 4</v>
      </c>
      <c r="L846" s="34" t="s">
        <v>207</v>
      </c>
      <c r="N846" s="1" t="b">
        <f t="shared" si="46"/>
        <v>0</v>
      </c>
      <c r="O846" s="1" t="b">
        <f t="shared" si="47"/>
        <v>0</v>
      </c>
      <c r="Q846" s="4"/>
      <c r="R846" s="4"/>
    </row>
    <row r="847" spans="5:18">
      <c r="E847" s="130">
        <v>61</v>
      </c>
      <c r="F847" s="130">
        <v>5</v>
      </c>
      <c r="H847" s="32" t="s">
        <v>208</v>
      </c>
      <c r="I847" s="33" t="s">
        <v>862</v>
      </c>
      <c r="J847" s="33" t="s">
        <v>206</v>
      </c>
      <c r="K847" s="33" t="str">
        <f t="shared" si="45"/>
        <v>61 , 5</v>
      </c>
      <c r="L847" s="34" t="s">
        <v>207</v>
      </c>
      <c r="N847" s="1" t="b">
        <f t="shared" si="46"/>
        <v>0</v>
      </c>
      <c r="O847" s="1" t="b">
        <f t="shared" si="47"/>
        <v>0</v>
      </c>
      <c r="Q847" s="4"/>
      <c r="R847" s="4"/>
    </row>
    <row r="848" spans="5:18">
      <c r="E848" s="130">
        <v>61</v>
      </c>
      <c s="130" r="F848">
        <v>7</v>
      </c>
      <c r="H848" s="32" t="s">
        <v>208</v>
      </c>
      <c r="I848" s="33" t="s">
        <v>862</v>
      </c>
      <c r="J848" s="33" t="s">
        <v>206</v>
      </c>
      <c r="K848" s="33" t="str">
        <f t="shared" si="45"/>
        <v>61 , 6</v>
      </c>
      <c r="L848" s="34" t="s">
        <v>207</v>
      </c>
      <c r="N848" s="1" t="b">
        <f t="shared" si="46"/>
        <v>0</v>
      </c>
      <c r="O848" s="1" t="b">
        <f t="shared" si="47"/>
        <v>0</v>
      </c>
      <c r="Q848" s="4"/>
      <c r="R848" s="4"/>
    </row>
    <row r="849" spans="5:18">
      <c r="E849" s="130">
        <v>61</v>
      </c>
      <c r="F849" s="130">
        <v>8</v>
      </c>
      <c r="H849" s="32" t="s">
        <v>208</v>
      </c>
      <c r="I849" s="33" t="s">
        <v>862</v>
      </c>
      <c r="J849" s="33" t="s">
        <v>206</v>
      </c>
      <c r="K849" s="33" t="str">
        <f t="shared" si="45"/>
        <v>61 , 8</v>
      </c>
      <c r="L849" s="34" t="s">
        <v>207</v>
      </c>
      <c r="N849" s="1" t="b">
        <f t="shared" si="46"/>
        <v>0</v>
      </c>
      <c r="O849" s="1" t="b">
        <f t="shared" si="47"/>
        <v>0</v>
      </c>
      <c r="Q849" s="4"/>
      <c r="R849" s="4"/>
    </row>
    <row r="850" spans="5:18">
      <c r="E850" s="130">
        <v>61</v>
      </c>
      <c r="F850" s="130">
        <v>9</v>
      </c>
      <c r="H850" s="32" t="s">
        <v>208</v>
      </c>
      <c r="I850" s="33" t="s">
        <v>862</v>
      </c>
      <c r="J850" s="33" t="s">
        <v>206</v>
      </c>
      <c r="K850" s="33" t="str">
        <f t="shared" si="45"/>
        <v>61 , 9</v>
      </c>
      <c r="L850" s="34" t="s">
        <v>207</v>
      </c>
      <c r="N850" s="1" t="b">
        <f t="shared" si="46"/>
        <v>0</v>
      </c>
      <c r="O850" s="1" t="b">
        <f t="shared" si="47"/>
        <v>0</v>
      </c>
      <c r="Q850" s="4"/>
      <c r="R850" s="4"/>
    </row>
    <row r="851" spans="5:18">
      <c r="E851" s="130">
        <v>61</v>
      </c>
      <c r="F851" s="130">
        <v>10</v>
      </c>
      <c r="H851" s="32" t="s">
        <v>208</v>
      </c>
      <c r="I851" s="33" t="s">
        <v>862</v>
      </c>
      <c r="J851" s="33" t="s">
        <v>206</v>
      </c>
      <c r="K851" s="33" t="str">
        <f t="shared" si="45"/>
        <v>61 , 10</v>
      </c>
      <c r="L851" s="34" t="s">
        <v>207</v>
      </c>
      <c r="N851" s="1" t="b">
        <f t="shared" si="46"/>
        <v>0</v>
      </c>
      <c r="O851" s="1" t="b">
        <f t="shared" si="47"/>
        <v>0</v>
      </c>
      <c r="Q851" s="4"/>
      <c r="R851" s="4"/>
    </row>
    <row r="852" spans="5:18">
      <c r="E852" s="130">
        <v>61</v>
      </c>
      <c r="F852" s="130">
        <v>11</v>
      </c>
      <c r="H852" s="32" t="s">
        <v>208</v>
      </c>
      <c r="I852" s="33" t="s">
        <v>862</v>
      </c>
      <c r="J852" s="33" t="s">
        <v>206</v>
      </c>
      <c r="K852" s="33" t="str">
        <f t="shared" si="45"/>
        <v>61 , 11</v>
      </c>
      <c r="L852" s="34" t="s">
        <v>207</v>
      </c>
      <c r="N852" s="1" t="b">
        <f t="shared" si="46"/>
        <v>0</v>
      </c>
      <c r="O852" s="1" t="b">
        <f t="shared" si="47"/>
        <v>0</v>
      </c>
      <c r="Q852" s="4"/>
      <c r="R852" s="4"/>
    </row>
    <row r="853" spans="5:18">
      <c r="E853" s="130">
        <v>61</v>
      </c>
      <c r="F853" s="130">
        <v>12</v>
      </c>
      <c r="H853" s="32" t="s">
        <v>208</v>
      </c>
      <c r="I853" s="33" t="s">
        <v>862</v>
      </c>
      <c r="J853" s="33" t="s">
        <v>206</v>
      </c>
      <c r="K853" s="33" t="str">
        <f t="shared" si="45"/>
        <v>61 , 12</v>
      </c>
      <c r="L853" s="34" t="s">
        <v>207</v>
      </c>
      <c r="N853" s="1" t="b">
        <f t="shared" si="46"/>
        <v>0</v>
      </c>
      <c r="O853" s="1" t="b">
        <f t="shared" si="47"/>
        <v>0</v>
      </c>
      <c r="Q853" s="4"/>
      <c r="R853" s="4"/>
    </row>
    <row r="854" spans="5:18">
      <c r="E854" s="130">
        <v>61</v>
      </c>
      <c r="F854" s="130">
        <v>13</v>
      </c>
      <c r="H854" s="32" t="s">
        <v>208</v>
      </c>
      <c r="I854" s="33" t="s">
        <v>862</v>
      </c>
      <c r="J854" s="33" t="s">
        <v>206</v>
      </c>
      <c r="K854" s="33" t="str">
        <f t="shared" si="45"/>
        <v>61 , 13</v>
      </c>
      <c r="L854" s="34" t="s">
        <v>207</v>
      </c>
      <c r="N854" s="1" t="b">
        <f t="shared" si="46"/>
        <v>0</v>
      </c>
      <c r="O854" s="1" t="b">
        <f t="shared" si="47"/>
        <v>0</v>
      </c>
      <c r="Q854" s="4"/>
      <c r="R854" s="4"/>
    </row>
    <row r="855" spans="5:18">
      <c r="E855" s="130">
        <v>61</v>
      </c>
      <c r="F855" s="130">
        <v>14</v>
      </c>
      <c r="H855" s="32" t="s">
        <v>208</v>
      </c>
      <c r="I855" s="33" t="s">
        <v>862</v>
      </c>
      <c r="J855" s="33" t="s">
        <v>206</v>
      </c>
      <c r="K855" s="33" t="str">
        <f t="shared" si="45"/>
        <v>61 , 14</v>
      </c>
      <c r="L855" s="34" t="s">
        <v>207</v>
      </c>
      <c r="N855" s="1" t="b">
        <f t="shared" si="46"/>
        <v>0</v>
      </c>
      <c r="O855" s="1" t="b">
        <f t="shared" si="47"/>
        <v>0</v>
      </c>
      <c r="Q855" s="4"/>
      <c r="R855" s="4"/>
    </row>
    <row r="856" spans="5:18">
      <c r="E856" s="130">
        <v>61</v>
      </c>
      <c r="F856" s="130">
        <v>15</v>
      </c>
      <c r="H856" s="32" t="s">
        <v>208</v>
      </c>
      <c r="I856" s="33" t="s">
        <v>862</v>
      </c>
      <c r="J856" s="33" t="s">
        <v>206</v>
      </c>
      <c r="K856" s="33" t="str">
        <f t="shared" si="45"/>
        <v>61 , 15</v>
      </c>
      <c r="L856" s="34" t="s">
        <v>207</v>
      </c>
      <c r="N856" s="1" t="b">
        <f t="shared" si="46"/>
        <v>0</v>
      </c>
      <c r="O856" s="1" t="b">
        <f t="shared" si="47"/>
        <v>0</v>
      </c>
      <c r="Q856" s="4"/>
      <c r="R856" s="4"/>
    </row>
    <row r="857" spans="5:18">
      <c r="E857" s="130">
        <v>62</v>
      </c>
      <c r="F857" s="130">
        <v>1</v>
      </c>
      <c r="H857" s="32" t="s">
        <v>208</v>
      </c>
      <c r="I857" s="33" t="s">
        <v>862</v>
      </c>
      <c r="J857" s="33" t="s">
        <v>206</v>
      </c>
      <c r="K857" s="33" t="str">
        <f t="shared" si="45"/>
        <v>62 , 1</v>
      </c>
      <c r="L857" s="34" t="s">
        <v>207</v>
      </c>
      <c r="N857" s="1" t="b">
        <f t="shared" si="46"/>
        <v>0</v>
      </c>
      <c r="O857" s="1" t="b">
        <f t="shared" si="47"/>
        <v>0</v>
      </c>
      <c r="Q857" s="4"/>
      <c r="R857" s="4"/>
    </row>
    <row r="858" spans="5:18">
      <c r="E858" s="130">
        <v>62</v>
      </c>
      <c r="F858" s="130">
        <v>2</v>
      </c>
      <c r="H858" s="32" t="s">
        <v>208</v>
      </c>
      <c r="I858" s="33" t="s">
        <v>862</v>
      </c>
      <c r="J858" s="33" t="s">
        <v>206</v>
      </c>
      <c r="K858" s="33" t="str">
        <f t="shared" si="45"/>
        <v>62 , 2</v>
      </c>
      <c r="L858" s="34" t="s">
        <v>207</v>
      </c>
      <c r="N858" s="1" t="b">
        <f t="shared" si="46"/>
        <v>0</v>
      </c>
      <c r="O858" s="1" t="b">
        <f t="shared" si="47"/>
        <v>0</v>
      </c>
      <c r="Q858" s="4"/>
      <c r="R858" s="4"/>
    </row>
    <row r="859" spans="5:18">
      <c r="E859" s="130">
        <v>62</v>
      </c>
      <c r="F859" s="130">
        <v>3</v>
      </c>
      <c r="H859" s="32" t="s">
        <v>208</v>
      </c>
      <c r="I859" s="33" t="s">
        <v>862</v>
      </c>
      <c r="J859" s="33" t="s">
        <v>206</v>
      </c>
      <c r="K859" s="33" t="str">
        <f t="shared" si="45"/>
        <v>62 , 3</v>
      </c>
      <c r="L859" s="34" t="s">
        <v>207</v>
      </c>
      <c r="N859" s="1" t="b">
        <f t="shared" si="46"/>
        <v>0</v>
      </c>
      <c r="O859" s="1" t="b">
        <f t="shared" si="47"/>
        <v>0</v>
      </c>
      <c r="Q859" s="4"/>
      <c r="R859" s="4"/>
    </row>
    <row r="860" spans="5:18">
      <c r="E860" s="130">
        <v>62</v>
      </c>
      <c r="F860" s="130">
        <v>4</v>
      </c>
      <c r="H860" s="32" t="s">
        <v>208</v>
      </c>
      <c r="I860" s="33" t="s">
        <v>862</v>
      </c>
      <c r="J860" s="33" t="s">
        <v>206</v>
      </c>
      <c r="K860" s="33" t="str">
        <f t="shared" si="45"/>
        <v>62 , 4</v>
      </c>
      <c r="L860" s="34" t="s">
        <v>207</v>
      </c>
      <c r="N860" s="1" t="b">
        <f t="shared" si="46"/>
        <v>0</v>
      </c>
      <c r="O860" s="1" t="b">
        <f t="shared" si="47"/>
        <v>0</v>
      </c>
      <c r="Q860" s="4"/>
      <c r="R860" s="4"/>
    </row>
    <row r="861" spans="5:18">
      <c r="E861" s="130">
        <v>62</v>
      </c>
      <c r="F861" s="130">
        <v>5</v>
      </c>
      <c r="H861" s="32" t="s">
        <v>208</v>
      </c>
      <c r="I861" s="33" t="s">
        <v>862</v>
      </c>
      <c r="J861" s="33" t="s">
        <v>206</v>
      </c>
      <c r="K861" s="33" t="str">
        <f t="shared" si="45"/>
        <v>62 , 5</v>
      </c>
      <c r="L861" s="34" t="s">
        <v>207</v>
      </c>
      <c r="N861" s="1" t="b">
        <f t="shared" si="46"/>
        <v>0</v>
      </c>
      <c r="O861" s="1" t="b">
        <f t="shared" si="47"/>
        <v>0</v>
      </c>
      <c r="Q861" s="4"/>
      <c r="R861" s="4"/>
    </row>
    <row r="862" spans="5:18">
      <c r="E862" s="130">
        <v>62</v>
      </c>
      <c s="130" r="F862">
        <v>7</v>
      </c>
      <c r="H862" s="32" t="s">
        <v>208</v>
      </c>
      <c r="I862" s="33" t="s">
        <v>862</v>
      </c>
      <c r="J862" s="33" t="s">
        <v>206</v>
      </c>
      <c r="K862" s="33" t="str">
        <f t="shared" si="45"/>
        <v>62 , 6</v>
      </c>
      <c r="L862" s="34" t="s">
        <v>207</v>
      </c>
      <c r="N862" s="1" t="b">
        <f t="shared" si="46"/>
        <v>0</v>
      </c>
      <c r="O862" s="1" t="b">
        <f t="shared" si="47"/>
        <v>0</v>
      </c>
      <c r="Q862" s="4"/>
      <c r="R862" s="4"/>
    </row>
    <row r="863" spans="5:18">
      <c r="E863" s="130">
        <v>62</v>
      </c>
      <c r="F863" s="130">
        <v>8</v>
      </c>
      <c r="H863" s="32" t="s">
        <v>208</v>
      </c>
      <c r="I863" s="33" t="s">
        <v>862</v>
      </c>
      <c r="J863" s="33" t="s">
        <v>206</v>
      </c>
      <c r="K863" s="33" t="str">
        <f t="shared" si="45"/>
        <v>62 , 8</v>
      </c>
      <c r="L863" s="34" t="s">
        <v>207</v>
      </c>
      <c r="N863" s="1" t="b">
        <f t="shared" si="46"/>
        <v>0</v>
      </c>
      <c r="O863" s="1" t="b">
        <f t="shared" si="47"/>
        <v>0</v>
      </c>
      <c r="Q863" s="4"/>
      <c r="R863" s="4"/>
    </row>
    <row r="864" spans="5:18">
      <c r="E864" s="130">
        <v>62</v>
      </c>
      <c r="F864" s="130">
        <v>9</v>
      </c>
      <c r="H864" s="32" t="s">
        <v>208</v>
      </c>
      <c r="I864" s="33" t="s">
        <v>862</v>
      </c>
      <c r="J864" s="33" t="s">
        <v>206</v>
      </c>
      <c r="K864" s="33" t="str">
        <f t="shared" si="45"/>
        <v>62 , 9</v>
      </c>
      <c r="L864" s="34" t="s">
        <v>207</v>
      </c>
      <c r="N864" s="1" t="b">
        <f t="shared" si="46"/>
        <v>0</v>
      </c>
      <c r="O864" s="1" t="b">
        <f t="shared" si="47"/>
        <v>0</v>
      </c>
      <c r="Q864" s="4"/>
      <c r="R864" s="4"/>
    </row>
    <row r="865" spans="5:18">
      <c r="E865" s="130">
        <v>62</v>
      </c>
      <c r="F865" s="130">
        <v>10</v>
      </c>
      <c r="H865" s="32" t="s">
        <v>208</v>
      </c>
      <c r="I865" s="33" t="s">
        <v>862</v>
      </c>
      <c r="J865" s="33" t="s">
        <v>206</v>
      </c>
      <c r="K865" s="33" t="str">
        <f t="shared" si="45"/>
        <v>62 , 10</v>
      </c>
      <c r="L865" s="34" t="s">
        <v>207</v>
      </c>
      <c r="N865" s="1" t="b">
        <f t="shared" si="46"/>
        <v>0</v>
      </c>
      <c r="O865" s="1" t="b">
        <f t="shared" si="47"/>
        <v>0</v>
      </c>
      <c r="Q865" s="4"/>
      <c r="R865" s="4"/>
    </row>
    <row r="866" spans="5:18">
      <c r="E866" s="130">
        <v>62</v>
      </c>
      <c r="F866" s="130">
        <v>11</v>
      </c>
      <c r="H866" s="32" t="s">
        <v>208</v>
      </c>
      <c r="I866" s="33" t="s">
        <v>862</v>
      </c>
      <c r="J866" s="33" t="s">
        <v>206</v>
      </c>
      <c r="K866" s="33" t="str">
        <f t="shared" ref="K866:K925" si="48">E866&amp;" , "&amp;F866</f>
        <v>62 , 11</v>
      </c>
      <c r="L866" s="34" t="s">
        <v>207</v>
      </c>
      <c r="N866" s="1" t="b">
        <f t="shared" ref="N866:N925" si="49">IF(E866="","",EXACT(E866,Q866))</f>
        <v>0</v>
      </c>
      <c r="O866" s="1" t="b">
        <f t="shared" ref="O866:O925" si="50">IF(F866="","",EXACT(F866,R866))</f>
        <v>0</v>
      </c>
      <c r="Q866" s="4"/>
      <c r="R866" s="4"/>
    </row>
    <row r="867" spans="5:18">
      <c r="E867" s="130">
        <v>62</v>
      </c>
      <c r="F867" s="130">
        <v>12</v>
      </c>
      <c r="H867" s="32" t="s">
        <v>208</v>
      </c>
      <c r="I867" s="33" t="s">
        <v>862</v>
      </c>
      <c r="J867" s="33" t="s">
        <v>206</v>
      </c>
      <c r="K867" s="33" t="str">
        <f t="shared" si="48"/>
        <v>62 , 12</v>
      </c>
      <c r="L867" s="34" t="s">
        <v>207</v>
      </c>
      <c r="N867" s="1" t="b">
        <f t="shared" si="49"/>
        <v>0</v>
      </c>
      <c r="O867" s="1" t="b">
        <f t="shared" si="50"/>
        <v>0</v>
      </c>
      <c r="Q867" s="4"/>
      <c r="R867" s="4"/>
    </row>
    <row r="868" spans="5:18">
      <c r="E868" s="130">
        <v>62</v>
      </c>
      <c r="F868" s="130">
        <v>13</v>
      </c>
      <c r="H868" s="32" t="s">
        <v>208</v>
      </c>
      <c r="I868" s="33" t="s">
        <v>862</v>
      </c>
      <c r="J868" s="33" t="s">
        <v>206</v>
      </c>
      <c r="K868" s="33" t="str">
        <f t="shared" si="48"/>
        <v>62 , 13</v>
      </c>
      <c r="L868" s="34" t="s">
        <v>207</v>
      </c>
      <c r="N868" s="1" t="b">
        <f t="shared" si="49"/>
        <v>0</v>
      </c>
      <c r="O868" s="1" t="b">
        <f t="shared" si="50"/>
        <v>0</v>
      </c>
      <c r="Q868" s="4"/>
      <c r="R868" s="4"/>
    </row>
    <row r="869" spans="5:18">
      <c r="E869" s="130">
        <v>62</v>
      </c>
      <c r="F869" s="130">
        <v>14</v>
      </c>
      <c r="H869" s="32" t="s">
        <v>208</v>
      </c>
      <c r="I869" s="33" t="s">
        <v>862</v>
      </c>
      <c r="J869" s="33" t="s">
        <v>206</v>
      </c>
      <c r="K869" s="33" t="str">
        <f t="shared" si="48"/>
        <v>62 , 14</v>
      </c>
      <c r="L869" s="34" t="s">
        <v>207</v>
      </c>
      <c r="N869" s="1" t="b">
        <f t="shared" si="49"/>
        <v>0</v>
      </c>
      <c r="O869" s="1" t="b">
        <f t="shared" si="50"/>
        <v>0</v>
      </c>
      <c r="Q869" s="4"/>
      <c r="R869" s="4"/>
    </row>
    <row r="870" spans="5:18">
      <c r="E870" s="130">
        <v>62</v>
      </c>
      <c r="F870" s="130">
        <v>15</v>
      </c>
      <c r="H870" s="32" t="s">
        <v>208</v>
      </c>
      <c r="I870" s="33" t="s">
        <v>862</v>
      </c>
      <c r="J870" s="33" t="s">
        <v>206</v>
      </c>
      <c r="K870" s="33" t="str">
        <f t="shared" si="48"/>
        <v>62 , 15</v>
      </c>
      <c r="L870" s="34" t="s">
        <v>207</v>
      </c>
      <c r="N870" s="1" t="b">
        <f t="shared" si="49"/>
        <v>0</v>
      </c>
      <c r="O870" s="1" t="b">
        <f t="shared" si="50"/>
        <v>0</v>
      </c>
      <c r="Q870" s="4"/>
      <c r="R870" s="4"/>
    </row>
    <row r="871" spans="5:18">
      <c r="E871" s="130">
        <v>63</v>
      </c>
      <c r="F871" s="130">
        <v>1</v>
      </c>
      <c r="H871" s="32" t="s">
        <v>208</v>
      </c>
      <c r="I871" s="33" t="s">
        <v>862</v>
      </c>
      <c r="J871" s="33" t="s">
        <v>206</v>
      </c>
      <c r="K871" s="33" t="str">
        <f t="shared" si="48"/>
        <v>63 , 1</v>
      </c>
      <c r="L871" s="34" t="s">
        <v>207</v>
      </c>
      <c r="N871" s="1" t="b">
        <f t="shared" si="49"/>
        <v>0</v>
      </c>
      <c r="O871" s="1" t="b">
        <f t="shared" si="50"/>
        <v>0</v>
      </c>
      <c r="Q871" s="4"/>
      <c r="R871" s="4"/>
    </row>
    <row r="872" spans="5:18">
      <c r="E872" s="130">
        <v>63</v>
      </c>
      <c r="F872" s="130">
        <v>2</v>
      </c>
      <c r="H872" s="32" t="s">
        <v>208</v>
      </c>
      <c r="I872" s="33" t="s">
        <v>862</v>
      </c>
      <c r="J872" s="33" t="s">
        <v>206</v>
      </c>
      <c r="K872" s="33" t="str">
        <f t="shared" si="48"/>
        <v>63 , 2</v>
      </c>
      <c r="L872" s="34" t="s">
        <v>207</v>
      </c>
      <c r="N872" s="1" t="b">
        <f t="shared" si="49"/>
        <v>0</v>
      </c>
      <c r="O872" s="1" t="b">
        <f t="shared" si="50"/>
        <v>0</v>
      </c>
      <c r="Q872" s="4"/>
      <c r="R872" s="4"/>
    </row>
    <row r="873" spans="5:18">
      <c r="E873" s="130">
        <v>63</v>
      </c>
      <c r="F873" s="130">
        <v>3</v>
      </c>
      <c r="H873" s="32" t="s">
        <v>208</v>
      </c>
      <c r="I873" s="33" t="s">
        <v>862</v>
      </c>
      <c r="J873" s="33" t="s">
        <v>206</v>
      </c>
      <c r="K873" s="33" t="str">
        <f t="shared" si="48"/>
        <v>63 , 3</v>
      </c>
      <c r="L873" s="34" t="s">
        <v>207</v>
      </c>
      <c r="N873" s="1" t="b">
        <f t="shared" si="49"/>
        <v>0</v>
      </c>
      <c r="O873" s="1" t="b">
        <f t="shared" si="50"/>
        <v>0</v>
      </c>
      <c r="Q873" s="4"/>
      <c r="R873" s="4"/>
    </row>
    <row r="874" spans="5:18">
      <c r="E874" s="130">
        <v>63</v>
      </c>
      <c r="F874" s="130">
        <v>4</v>
      </c>
      <c r="H874" s="32" t="s">
        <v>208</v>
      </c>
      <c r="I874" s="33" t="s">
        <v>862</v>
      </c>
      <c r="J874" s="33" t="s">
        <v>206</v>
      </c>
      <c r="K874" s="33" t="str">
        <f t="shared" si="48"/>
        <v>63 , 4</v>
      </c>
      <c r="L874" s="34" t="s">
        <v>207</v>
      </c>
      <c r="N874" s="1" t="b">
        <f t="shared" si="49"/>
        <v>0</v>
      </c>
      <c r="O874" s="1" t="b">
        <f t="shared" si="50"/>
        <v>0</v>
      </c>
      <c r="Q874" s="4"/>
      <c r="R874" s="4"/>
    </row>
    <row r="875" spans="5:18">
      <c r="E875" s="130">
        <v>63</v>
      </c>
      <c r="F875" s="130">
        <v>5</v>
      </c>
      <c r="H875" s="32" t="s">
        <v>208</v>
      </c>
      <c r="I875" s="33" t="s">
        <v>862</v>
      </c>
      <c r="J875" s="33" t="s">
        <v>206</v>
      </c>
      <c r="K875" s="33" t="str">
        <f t="shared" si="48"/>
        <v>63 , 5</v>
      </c>
      <c r="L875" s="34" t="s">
        <v>207</v>
      </c>
      <c r="N875" s="1" t="b">
        <f t="shared" si="49"/>
        <v>0</v>
      </c>
      <c r="O875" s="1" t="b">
        <f t="shared" si="50"/>
        <v>0</v>
      </c>
      <c r="Q875" s="4"/>
      <c r="R875" s="4"/>
    </row>
    <row r="876" spans="5:18">
      <c r="E876" s="130">
        <v>63</v>
      </c>
      <c s="130" r="F876">
        <v>7</v>
      </c>
      <c r="H876" s="32" t="s">
        <v>208</v>
      </c>
      <c r="I876" s="33" t="s">
        <v>862</v>
      </c>
      <c r="J876" s="33" t="s">
        <v>206</v>
      </c>
      <c r="K876" s="33" t="str">
        <f t="shared" si="48"/>
        <v>63 , 6</v>
      </c>
      <c r="L876" s="34" t="s">
        <v>207</v>
      </c>
      <c r="N876" s="1" t="b">
        <f t="shared" si="49"/>
        <v>0</v>
      </c>
      <c r="O876" s="1" t="b">
        <f t="shared" si="50"/>
        <v>0</v>
      </c>
      <c r="Q876" s="4"/>
      <c r="R876" s="4"/>
    </row>
    <row r="877" spans="5:18">
      <c r="E877" s="130">
        <v>63</v>
      </c>
      <c r="F877" s="130">
        <v>8</v>
      </c>
      <c r="H877" s="32" t="s">
        <v>208</v>
      </c>
      <c r="I877" s="33" t="s">
        <v>862</v>
      </c>
      <c r="J877" s="33" t="s">
        <v>206</v>
      </c>
      <c r="K877" s="33" t="str">
        <f t="shared" si="48"/>
        <v>63 , 8</v>
      </c>
      <c r="L877" s="34" t="s">
        <v>207</v>
      </c>
      <c r="N877" s="1" t="b">
        <f t="shared" si="49"/>
        <v>0</v>
      </c>
      <c r="O877" s="1" t="b">
        <f t="shared" si="50"/>
        <v>0</v>
      </c>
      <c r="Q877" s="4"/>
      <c r="R877" s="4"/>
    </row>
    <row r="878" spans="5:18">
      <c r="E878" s="130">
        <v>63</v>
      </c>
      <c r="F878" s="130">
        <v>9</v>
      </c>
      <c r="H878" s="32" t="s">
        <v>208</v>
      </c>
      <c r="I878" s="33" t="s">
        <v>862</v>
      </c>
      <c r="J878" s="33" t="s">
        <v>206</v>
      </c>
      <c r="K878" s="33" t="str">
        <f t="shared" si="48"/>
        <v>63 , 9</v>
      </c>
      <c r="L878" s="34" t="s">
        <v>207</v>
      </c>
      <c r="N878" s="1" t="b">
        <f t="shared" si="49"/>
        <v>0</v>
      </c>
      <c r="O878" s="1" t="b">
        <f t="shared" si="50"/>
        <v>0</v>
      </c>
      <c r="Q878" s="4"/>
      <c r="R878" s="4"/>
    </row>
    <row r="879" spans="5:18">
      <c r="E879" s="130">
        <v>63</v>
      </c>
      <c r="F879" s="130">
        <v>10</v>
      </c>
      <c r="H879" s="32" t="s">
        <v>208</v>
      </c>
      <c r="I879" s="33" t="s">
        <v>862</v>
      </c>
      <c r="J879" s="33" t="s">
        <v>206</v>
      </c>
      <c r="K879" s="33" t="str">
        <f t="shared" si="48"/>
        <v>63 , 10</v>
      </c>
      <c r="L879" s="34" t="s">
        <v>207</v>
      </c>
      <c r="N879" s="1" t="b">
        <f t="shared" si="49"/>
        <v>0</v>
      </c>
      <c r="O879" s="1" t="b">
        <f t="shared" si="50"/>
        <v>0</v>
      </c>
      <c r="Q879" s="4"/>
      <c r="R879" s="4"/>
    </row>
    <row r="880" spans="5:18">
      <c r="E880" s="130">
        <v>63</v>
      </c>
      <c r="F880" s="130">
        <v>11</v>
      </c>
      <c r="H880" s="32" t="s">
        <v>208</v>
      </c>
      <c r="I880" s="33" t="s">
        <v>862</v>
      </c>
      <c r="J880" s="33" t="s">
        <v>206</v>
      </c>
      <c r="K880" s="33" t="str">
        <f t="shared" si="48"/>
        <v>63 , 11</v>
      </c>
      <c r="L880" s="34" t="s">
        <v>207</v>
      </c>
      <c r="N880" s="1" t="b">
        <f t="shared" si="49"/>
        <v>0</v>
      </c>
      <c r="O880" s="1" t="b">
        <f t="shared" si="50"/>
        <v>0</v>
      </c>
      <c r="Q880" s="4"/>
      <c r="R880" s="4"/>
    </row>
    <row r="881" spans="5:18">
      <c r="E881" s="130">
        <v>63</v>
      </c>
      <c r="F881" s="130">
        <v>12</v>
      </c>
      <c r="H881" s="32" t="s">
        <v>208</v>
      </c>
      <c r="I881" s="33" t="s">
        <v>862</v>
      </c>
      <c r="J881" s="33" t="s">
        <v>206</v>
      </c>
      <c r="K881" s="33" t="str">
        <f t="shared" si="48"/>
        <v>63 , 12</v>
      </c>
      <c r="L881" s="34" t="s">
        <v>207</v>
      </c>
      <c r="N881" s="1" t="b">
        <f t="shared" si="49"/>
        <v>0</v>
      </c>
      <c r="O881" s="1" t="b">
        <f t="shared" si="50"/>
        <v>0</v>
      </c>
      <c r="Q881" s="4"/>
      <c r="R881" s="4"/>
    </row>
    <row r="882" spans="5:18">
      <c r="E882" s="130">
        <v>63</v>
      </c>
      <c r="F882" s="130">
        <v>13</v>
      </c>
      <c r="H882" s="32" t="s">
        <v>208</v>
      </c>
      <c r="I882" s="33" t="s">
        <v>862</v>
      </c>
      <c r="J882" s="33" t="s">
        <v>206</v>
      </c>
      <c r="K882" s="33" t="str">
        <f t="shared" si="48"/>
        <v>63 , 13</v>
      </c>
      <c r="L882" s="34" t="s">
        <v>207</v>
      </c>
      <c r="N882" s="1" t="b">
        <f t="shared" si="49"/>
        <v>0</v>
      </c>
      <c r="O882" s="1" t="b">
        <f t="shared" si="50"/>
        <v>0</v>
      </c>
      <c r="Q882" s="4"/>
      <c r="R882" s="4"/>
    </row>
    <row r="883" spans="5:18">
      <c r="E883" s="130">
        <v>63</v>
      </c>
      <c r="F883" s="130">
        <v>14</v>
      </c>
      <c r="H883" s="32" t="s">
        <v>208</v>
      </c>
      <c r="I883" s="33" t="s">
        <v>862</v>
      </c>
      <c r="J883" s="33" t="s">
        <v>206</v>
      </c>
      <c r="K883" s="33" t="str">
        <f t="shared" si="48"/>
        <v>63 , 14</v>
      </c>
      <c r="L883" s="34" t="s">
        <v>207</v>
      </c>
      <c r="N883" s="1" t="b">
        <f t="shared" si="49"/>
        <v>0</v>
      </c>
      <c r="O883" s="1" t="b">
        <f t="shared" si="50"/>
        <v>0</v>
      </c>
      <c r="Q883" s="4"/>
      <c r="R883" s="4"/>
    </row>
    <row r="884" spans="5:18">
      <c r="E884" s="130">
        <v>63</v>
      </c>
      <c r="F884" s="130">
        <v>15</v>
      </c>
      <c r="H884" s="32" t="s">
        <v>208</v>
      </c>
      <c r="I884" s="33" t="s">
        <v>862</v>
      </c>
      <c r="J884" s="33" t="s">
        <v>206</v>
      </c>
      <c r="K884" s="33" t="str">
        <f t="shared" si="48"/>
        <v>63 , 15</v>
      </c>
      <c r="L884" s="34" t="s">
        <v>207</v>
      </c>
      <c r="N884" s="1" t="b">
        <f t="shared" si="49"/>
        <v>0</v>
      </c>
      <c r="O884" s="1" t="b">
        <f t="shared" si="50"/>
        <v>0</v>
      </c>
      <c r="Q884" s="4"/>
      <c r="R884" s="4"/>
    </row>
    <row r="885" spans="5:18">
      <c r="E885" s="130">
        <v>64</v>
      </c>
      <c r="F885" s="130">
        <v>1</v>
      </c>
      <c r="H885" s="32" t="s">
        <v>208</v>
      </c>
      <c r="I885" s="33" t="s">
        <v>862</v>
      </c>
      <c r="J885" s="33" t="s">
        <v>206</v>
      </c>
      <c r="K885" s="33" t="str">
        <f t="shared" si="48"/>
        <v>64 , 1</v>
      </c>
      <c r="L885" s="34" t="s">
        <v>207</v>
      </c>
      <c r="N885" s="1" t="b">
        <f t="shared" si="49"/>
        <v>0</v>
      </c>
      <c r="O885" s="1" t="b">
        <f t="shared" si="50"/>
        <v>0</v>
      </c>
      <c r="Q885" s="4"/>
      <c r="R885" s="4"/>
    </row>
    <row r="886" spans="5:18">
      <c r="E886" s="130">
        <v>64</v>
      </c>
      <c r="F886" s="130">
        <v>2</v>
      </c>
      <c r="H886" s="32" t="s">
        <v>208</v>
      </c>
      <c r="I886" s="33" t="s">
        <v>862</v>
      </c>
      <c r="J886" s="33" t="s">
        <v>206</v>
      </c>
      <c r="K886" s="33" t="str">
        <f t="shared" si="48"/>
        <v>64 , 2</v>
      </c>
      <c r="L886" s="34" t="s">
        <v>207</v>
      </c>
      <c r="N886" s="1" t="b">
        <f t="shared" si="49"/>
        <v>0</v>
      </c>
      <c r="O886" s="1" t="b">
        <f t="shared" si="50"/>
        <v>0</v>
      </c>
      <c r="Q886" s="4"/>
      <c r="R886" s="4"/>
    </row>
    <row r="887" spans="5:18">
      <c r="E887" s="130">
        <v>64</v>
      </c>
      <c r="F887" s="130">
        <v>3</v>
      </c>
      <c r="H887" s="32" t="s">
        <v>208</v>
      </c>
      <c r="I887" s="33" t="s">
        <v>862</v>
      </c>
      <c r="J887" s="33" t="s">
        <v>206</v>
      </c>
      <c r="K887" s="33" t="str">
        <f t="shared" si="48"/>
        <v>64 , 3</v>
      </c>
      <c r="L887" s="34" t="s">
        <v>207</v>
      </c>
      <c r="N887" s="1" t="b">
        <f t="shared" si="49"/>
        <v>0</v>
      </c>
      <c r="O887" s="1" t="b">
        <f t="shared" si="50"/>
        <v>0</v>
      </c>
      <c r="Q887" s="4"/>
      <c r="R887" s="4"/>
    </row>
    <row r="888" spans="5:18">
      <c r="E888" s="130">
        <v>64</v>
      </c>
      <c r="F888" s="130">
        <v>4</v>
      </c>
      <c r="H888" s="32" t="s">
        <v>208</v>
      </c>
      <c r="I888" s="33" t="s">
        <v>862</v>
      </c>
      <c r="J888" s="33" t="s">
        <v>206</v>
      </c>
      <c r="K888" s="33" t="str">
        <f t="shared" si="48"/>
        <v>64 , 4</v>
      </c>
      <c r="L888" s="34" t="s">
        <v>207</v>
      </c>
      <c r="N888" s="1" t="b">
        <f t="shared" si="49"/>
        <v>0</v>
      </c>
      <c r="O888" s="1" t="b">
        <f t="shared" si="50"/>
        <v>0</v>
      </c>
      <c r="Q888" s="4"/>
      <c r="R888" s="4"/>
    </row>
    <row r="889" spans="5:18">
      <c r="E889" s="130">
        <v>64</v>
      </c>
      <c r="F889" s="130">
        <v>5</v>
      </c>
      <c r="H889" s="32" t="s">
        <v>208</v>
      </c>
      <c r="I889" s="33" t="s">
        <v>862</v>
      </c>
      <c r="J889" s="33" t="s">
        <v>206</v>
      </c>
      <c r="K889" s="33" t="str">
        <f t="shared" si="48"/>
        <v>64 , 5</v>
      </c>
      <c r="L889" s="34" t="s">
        <v>207</v>
      </c>
      <c r="N889" s="1" t="b">
        <f t="shared" si="49"/>
        <v>0</v>
      </c>
      <c r="O889" s="1" t="b">
        <f t="shared" si="50"/>
        <v>0</v>
      </c>
      <c r="Q889" s="4"/>
      <c r="R889" s="4"/>
    </row>
    <row r="890" spans="5:18">
      <c r="E890" s="130">
        <v>64</v>
      </c>
      <c s="130" r="F890">
        <v>7</v>
      </c>
      <c r="H890" s="32" t="s">
        <v>208</v>
      </c>
      <c r="I890" s="33" t="s">
        <v>862</v>
      </c>
      <c r="J890" s="33" t="s">
        <v>206</v>
      </c>
      <c r="K890" s="33" t="str">
        <f t="shared" si="48"/>
        <v>64 , 6</v>
      </c>
      <c r="L890" s="34" t="s">
        <v>207</v>
      </c>
      <c r="N890" s="1" t="b">
        <f t="shared" si="49"/>
        <v>0</v>
      </c>
      <c r="O890" s="1" t="b">
        <f t="shared" si="50"/>
        <v>0</v>
      </c>
      <c r="Q890" s="4"/>
      <c r="R890" s="4"/>
    </row>
    <row r="891" spans="5:18">
      <c r="E891" s="130">
        <v>64</v>
      </c>
      <c r="F891" s="130">
        <v>8</v>
      </c>
      <c r="H891" s="32" t="s">
        <v>208</v>
      </c>
      <c r="I891" s="33" t="s">
        <v>862</v>
      </c>
      <c r="J891" s="33" t="s">
        <v>206</v>
      </c>
      <c r="K891" s="33" t="str">
        <f t="shared" si="48"/>
        <v>64 , 8</v>
      </c>
      <c r="L891" s="34" t="s">
        <v>207</v>
      </c>
      <c r="N891" s="1" t="b">
        <f t="shared" si="49"/>
        <v>0</v>
      </c>
      <c r="O891" s="1" t="b">
        <f t="shared" si="50"/>
        <v>0</v>
      </c>
      <c r="Q891" s="4"/>
      <c r="R891" s="4"/>
    </row>
    <row r="892" spans="5:18">
      <c r="E892" s="130">
        <v>64</v>
      </c>
      <c r="F892" s="130">
        <v>9</v>
      </c>
      <c r="H892" s="32" t="s">
        <v>208</v>
      </c>
      <c r="I892" s="33" t="s">
        <v>862</v>
      </c>
      <c r="J892" s="33" t="s">
        <v>206</v>
      </c>
      <c r="K892" s="33" t="str">
        <f t="shared" si="48"/>
        <v>64 , 9</v>
      </c>
      <c r="L892" s="34" t="s">
        <v>207</v>
      </c>
      <c r="N892" s="1" t="b">
        <f t="shared" si="49"/>
        <v>0</v>
      </c>
      <c r="O892" s="1" t="b">
        <f t="shared" si="50"/>
        <v>0</v>
      </c>
      <c r="Q892" s="4"/>
      <c r="R892" s="4"/>
    </row>
    <row r="893" spans="5:18">
      <c r="E893" s="130">
        <v>64</v>
      </c>
      <c r="F893" s="130">
        <v>10</v>
      </c>
      <c r="H893" s="32" t="s">
        <v>208</v>
      </c>
      <c r="I893" s="33" t="s">
        <v>862</v>
      </c>
      <c r="J893" s="33" t="s">
        <v>206</v>
      </c>
      <c r="K893" s="33" t="str">
        <f t="shared" si="48"/>
        <v>64 , 10</v>
      </c>
      <c r="L893" s="34" t="s">
        <v>207</v>
      </c>
      <c r="N893" s="1" t="b">
        <f t="shared" si="49"/>
        <v>0</v>
      </c>
      <c r="O893" s="1" t="b">
        <f t="shared" si="50"/>
        <v>0</v>
      </c>
      <c r="Q893" s="4"/>
      <c r="R893" s="4"/>
    </row>
    <row r="894" spans="5:18">
      <c r="E894" s="130">
        <v>64</v>
      </c>
      <c r="F894" s="130">
        <v>11</v>
      </c>
      <c r="H894" s="32" t="s">
        <v>208</v>
      </c>
      <c r="I894" s="33" t="s">
        <v>862</v>
      </c>
      <c r="J894" s="33" t="s">
        <v>206</v>
      </c>
      <c r="K894" s="33" t="str">
        <f t="shared" si="48"/>
        <v>64 , 11</v>
      </c>
      <c r="L894" s="34" t="s">
        <v>207</v>
      </c>
      <c r="N894" s="1" t="b">
        <f t="shared" si="49"/>
        <v>0</v>
      </c>
      <c r="O894" s="1" t="b">
        <f t="shared" si="50"/>
        <v>0</v>
      </c>
      <c r="Q894" s="4"/>
      <c r="R894" s="4"/>
    </row>
    <row r="895" spans="5:18">
      <c r="E895" s="130">
        <v>64</v>
      </c>
      <c r="F895" s="130">
        <v>12</v>
      </c>
      <c r="H895" s="32" t="s">
        <v>208</v>
      </c>
      <c r="I895" s="33" t="s">
        <v>862</v>
      </c>
      <c r="J895" s="33" t="s">
        <v>206</v>
      </c>
      <c r="K895" s="33" t="str">
        <f t="shared" si="48"/>
        <v>64 , 12</v>
      </c>
      <c r="L895" s="34" t="s">
        <v>207</v>
      </c>
      <c r="N895" s="1" t="b">
        <f t="shared" si="49"/>
        <v>0</v>
      </c>
      <c r="O895" s="1" t="b">
        <f t="shared" si="50"/>
        <v>0</v>
      </c>
      <c r="Q895" s="4"/>
      <c r="R895" s="4"/>
    </row>
    <row r="896" spans="5:18">
      <c r="E896" s="130">
        <v>64</v>
      </c>
      <c r="F896" s="130">
        <v>13</v>
      </c>
      <c r="H896" s="32" t="s">
        <v>208</v>
      </c>
      <c r="I896" s="33" t="s">
        <v>862</v>
      </c>
      <c r="J896" s="33" t="s">
        <v>206</v>
      </c>
      <c r="K896" s="33" t="str">
        <f t="shared" si="48"/>
        <v>64 , 13</v>
      </c>
      <c r="L896" s="34" t="s">
        <v>207</v>
      </c>
      <c r="N896" s="1" t="b">
        <f t="shared" si="49"/>
        <v>0</v>
      </c>
      <c r="O896" s="1" t="b">
        <f t="shared" si="50"/>
        <v>0</v>
      </c>
      <c r="Q896" s="4"/>
      <c r="R896" s="4"/>
    </row>
    <row r="897" spans="5:18">
      <c r="E897" s="130">
        <v>64</v>
      </c>
      <c r="F897" s="130">
        <v>14</v>
      </c>
      <c r="H897" s="32" t="s">
        <v>208</v>
      </c>
      <c r="I897" s="33" t="s">
        <v>862</v>
      </c>
      <c r="J897" s="33" t="s">
        <v>206</v>
      </c>
      <c r="K897" s="33" t="str">
        <f t="shared" si="48"/>
        <v>64 , 14</v>
      </c>
      <c r="L897" s="34" t="s">
        <v>207</v>
      </c>
      <c r="N897" s="1" t="b">
        <f t="shared" si="49"/>
        <v>0</v>
      </c>
      <c r="O897" s="1" t="b">
        <f t="shared" si="50"/>
        <v>0</v>
      </c>
      <c r="Q897" s="4"/>
      <c r="R897" s="4"/>
    </row>
    <row r="898" spans="5:18">
      <c r="E898" s="130">
        <v>64</v>
      </c>
      <c r="F898" s="130">
        <v>15</v>
      </c>
      <c r="H898" s="32" t="s">
        <v>208</v>
      </c>
      <c r="I898" s="33" t="s">
        <v>862</v>
      </c>
      <c r="J898" s="33" t="s">
        <v>206</v>
      </c>
      <c r="K898" s="33" t="str">
        <f t="shared" si="48"/>
        <v>64 , 15</v>
      </c>
      <c r="L898" s="34" t="s">
        <v>207</v>
      </c>
      <c r="N898" s="1" t="b">
        <f t="shared" si="49"/>
        <v>0</v>
      </c>
      <c r="O898" s="1" t="b">
        <f t="shared" si="50"/>
        <v>0</v>
      </c>
      <c r="Q898" s="4"/>
      <c r="R898" s="4"/>
    </row>
    <row r="899" spans="5:18">
      <c r="E899" s="130">
        <v>65</v>
      </c>
      <c r="F899" s="130">
        <v>1</v>
      </c>
      <c r="H899" s="32" t="s">
        <v>208</v>
      </c>
      <c r="I899" s="33" t="s">
        <v>862</v>
      </c>
      <c r="J899" s="33" t="s">
        <v>206</v>
      </c>
      <c r="K899" s="33" t="str">
        <f t="shared" si="48"/>
        <v>65 , 1</v>
      </c>
      <c r="L899" s="34" t="s">
        <v>207</v>
      </c>
      <c r="N899" s="1" t="b">
        <f t="shared" si="49"/>
        <v>0</v>
      </c>
      <c r="O899" s="1" t="b">
        <f t="shared" si="50"/>
        <v>0</v>
      </c>
      <c r="Q899" s="4"/>
      <c r="R899" s="4"/>
    </row>
    <row r="900" spans="5:18">
      <c r="E900" s="130">
        <v>65</v>
      </c>
      <c r="F900" s="130">
        <v>2</v>
      </c>
      <c r="H900" s="32" t="s">
        <v>208</v>
      </c>
      <c r="I900" s="33" t="s">
        <v>862</v>
      </c>
      <c r="J900" s="33" t="s">
        <v>206</v>
      </c>
      <c r="K900" s="33" t="str">
        <f t="shared" si="48"/>
        <v>65 , 2</v>
      </c>
      <c r="L900" s="34" t="s">
        <v>207</v>
      </c>
      <c r="N900" s="1" t="b">
        <f t="shared" si="49"/>
        <v>0</v>
      </c>
      <c r="O900" s="1" t="b">
        <f t="shared" si="50"/>
        <v>0</v>
      </c>
      <c r="Q900" s="4"/>
      <c r="R900" s="4"/>
    </row>
    <row r="901" spans="5:18">
      <c r="E901" s="130">
        <v>65</v>
      </c>
      <c r="F901" s="130">
        <v>3</v>
      </c>
      <c r="H901" s="32" t="s">
        <v>208</v>
      </c>
      <c r="I901" s="33" t="s">
        <v>862</v>
      </c>
      <c r="J901" s="33" t="s">
        <v>206</v>
      </c>
      <c r="K901" s="33" t="str">
        <f t="shared" si="48"/>
        <v>65 , 3</v>
      </c>
      <c r="L901" s="34" t="s">
        <v>207</v>
      </c>
      <c r="N901" s="1" t="b">
        <f t="shared" si="49"/>
        <v>0</v>
      </c>
      <c r="O901" s="1" t="b">
        <f t="shared" si="50"/>
        <v>0</v>
      </c>
      <c r="Q901" s="4"/>
      <c r="R901" s="4"/>
    </row>
    <row r="902" spans="5:18">
      <c r="E902" s="130">
        <v>65</v>
      </c>
      <c r="F902" s="130">
        <v>4</v>
      </c>
      <c r="H902" s="32" t="s">
        <v>208</v>
      </c>
      <c r="I902" s="33" t="s">
        <v>862</v>
      </c>
      <c r="J902" s="33" t="s">
        <v>206</v>
      </c>
      <c r="K902" s="33" t="str">
        <f t="shared" si="48"/>
        <v>65 , 4</v>
      </c>
      <c r="L902" s="34" t="s">
        <v>207</v>
      </c>
      <c r="N902" s="1" t="b">
        <f t="shared" si="49"/>
        <v>0</v>
      </c>
      <c r="O902" s="1" t="b">
        <f t="shared" si="50"/>
        <v>0</v>
      </c>
      <c r="Q902" s="4"/>
      <c r="R902" s="4"/>
    </row>
    <row r="903" spans="5:18">
      <c r="E903" s="130">
        <v>65</v>
      </c>
      <c r="F903" s="130">
        <v>5</v>
      </c>
      <c r="H903" s="32" t="s">
        <v>208</v>
      </c>
      <c r="I903" s="33" t="s">
        <v>862</v>
      </c>
      <c r="J903" s="33" t="s">
        <v>206</v>
      </c>
      <c r="K903" s="33" t="str">
        <f t="shared" si="48"/>
        <v>65 , 5</v>
      </c>
      <c r="L903" s="34" t="s">
        <v>207</v>
      </c>
      <c r="N903" s="1" t="b">
        <f t="shared" si="49"/>
        <v>0</v>
      </c>
      <c r="O903" s="1" t="b">
        <f t="shared" si="50"/>
        <v>0</v>
      </c>
      <c r="Q903" s="4"/>
      <c r="R903" s="4"/>
    </row>
    <row r="904" spans="5:18">
      <c r="E904" s="130">
        <v>65</v>
      </c>
      <c s="130" r="F904">
        <v>7</v>
      </c>
      <c r="H904" s="32" t="s">
        <v>208</v>
      </c>
      <c r="I904" s="33" t="s">
        <v>862</v>
      </c>
      <c r="J904" s="33" t="s">
        <v>206</v>
      </c>
      <c r="K904" s="33" t="str">
        <f t="shared" si="48"/>
        <v>65 , 6</v>
      </c>
      <c r="L904" s="34" t="s">
        <v>207</v>
      </c>
      <c r="N904" s="1" t="b">
        <f t="shared" si="49"/>
        <v>0</v>
      </c>
      <c r="O904" s="1" t="b">
        <f t="shared" si="50"/>
        <v>0</v>
      </c>
      <c r="Q904" s="4"/>
      <c r="R904" s="4"/>
    </row>
    <row r="905" spans="5:18">
      <c r="E905" s="130">
        <v>65</v>
      </c>
      <c r="F905" s="130">
        <v>8</v>
      </c>
      <c r="H905" s="32" t="s">
        <v>208</v>
      </c>
      <c r="I905" s="33" t="s">
        <v>862</v>
      </c>
      <c r="J905" s="33" t="s">
        <v>206</v>
      </c>
      <c r="K905" s="33" t="str">
        <f t="shared" si="48"/>
        <v>65 , 8</v>
      </c>
      <c r="L905" s="34" t="s">
        <v>207</v>
      </c>
      <c r="N905" s="1" t="b">
        <f t="shared" si="49"/>
        <v>0</v>
      </c>
      <c r="O905" s="1" t="b">
        <f t="shared" si="50"/>
        <v>0</v>
      </c>
      <c r="Q905" s="4"/>
      <c r="R905" s="4"/>
    </row>
    <row r="906" spans="5:18">
      <c r="E906" s="130">
        <v>65</v>
      </c>
      <c r="F906" s="130">
        <v>9</v>
      </c>
      <c r="H906" s="32" t="s">
        <v>208</v>
      </c>
      <c r="I906" s="33" t="s">
        <v>862</v>
      </c>
      <c r="J906" s="33" t="s">
        <v>206</v>
      </c>
      <c r="K906" s="33" t="str">
        <f t="shared" si="48"/>
        <v>65 , 9</v>
      </c>
      <c r="L906" s="34" t="s">
        <v>207</v>
      </c>
      <c r="N906" s="1" t="b">
        <f t="shared" si="49"/>
        <v>0</v>
      </c>
      <c r="O906" s="1" t="b">
        <f t="shared" si="50"/>
        <v>0</v>
      </c>
      <c r="Q906" s="4"/>
      <c r="R906" s="4"/>
    </row>
    <row r="907" spans="5:18">
      <c r="E907" s="130">
        <v>65</v>
      </c>
      <c r="F907" s="130">
        <v>10</v>
      </c>
      <c r="H907" s="32" t="s">
        <v>208</v>
      </c>
      <c r="I907" s="33" t="s">
        <v>862</v>
      </c>
      <c r="J907" s="33" t="s">
        <v>206</v>
      </c>
      <c r="K907" s="33" t="str">
        <f t="shared" si="48"/>
        <v>65 , 10</v>
      </c>
      <c r="L907" s="34" t="s">
        <v>207</v>
      </c>
      <c r="N907" s="1" t="b">
        <f t="shared" si="49"/>
        <v>0</v>
      </c>
      <c r="O907" s="1" t="b">
        <f t="shared" si="50"/>
        <v>0</v>
      </c>
      <c r="Q907" s="4"/>
      <c r="R907" s="4"/>
    </row>
    <row r="908" spans="5:18">
      <c r="E908" s="130">
        <v>65</v>
      </c>
      <c r="F908" s="130">
        <v>11</v>
      </c>
      <c r="H908" s="32" t="s">
        <v>208</v>
      </c>
      <c r="I908" s="33" t="s">
        <v>862</v>
      </c>
      <c r="J908" s="33" t="s">
        <v>206</v>
      </c>
      <c r="K908" s="33" t="str">
        <f t="shared" si="48"/>
        <v>65 , 11</v>
      </c>
      <c r="L908" s="34" t="s">
        <v>207</v>
      </c>
      <c r="N908" s="1" t="b">
        <f t="shared" si="49"/>
        <v>0</v>
      </c>
      <c r="O908" s="1" t="b">
        <f t="shared" si="50"/>
        <v>0</v>
      </c>
      <c r="Q908" s="4"/>
      <c r="R908" s="4"/>
    </row>
    <row r="909" spans="5:18">
      <c r="E909" s="130">
        <v>65</v>
      </c>
      <c r="F909" s="130">
        <v>12</v>
      </c>
      <c r="H909" s="32" t="s">
        <v>208</v>
      </c>
      <c r="I909" s="33" t="s">
        <v>862</v>
      </c>
      <c r="J909" s="33" t="s">
        <v>206</v>
      </c>
      <c r="K909" s="33" t="str">
        <f t="shared" si="48"/>
        <v>65 , 12</v>
      </c>
      <c r="L909" s="34" t="s">
        <v>207</v>
      </c>
      <c r="N909" s="1" t="b">
        <f t="shared" si="49"/>
        <v>0</v>
      </c>
      <c r="O909" s="1" t="b">
        <f t="shared" si="50"/>
        <v>0</v>
      </c>
      <c r="Q909" s="4"/>
      <c r="R909" s="4"/>
    </row>
    <row r="910" spans="5:18">
      <c r="E910" s="130">
        <v>65</v>
      </c>
      <c r="F910" s="130">
        <v>13</v>
      </c>
      <c r="H910" s="32" t="s">
        <v>208</v>
      </c>
      <c r="I910" s="33" t="s">
        <v>862</v>
      </c>
      <c r="J910" s="33" t="s">
        <v>206</v>
      </c>
      <c r="K910" s="33" t="str">
        <f t="shared" si="48"/>
        <v>65 , 13</v>
      </c>
      <c r="L910" s="34" t="s">
        <v>207</v>
      </c>
      <c r="N910" s="1" t="b">
        <f t="shared" si="49"/>
        <v>0</v>
      </c>
      <c r="O910" s="1" t="b">
        <f t="shared" si="50"/>
        <v>0</v>
      </c>
      <c r="Q910" s="4"/>
      <c r="R910" s="4"/>
    </row>
    <row r="911" spans="5:18">
      <c r="E911" s="130">
        <v>65</v>
      </c>
      <c r="F911" s="130">
        <v>14</v>
      </c>
      <c r="H911" s="32" t="s">
        <v>208</v>
      </c>
      <c r="I911" s="33" t="s">
        <v>862</v>
      </c>
      <c r="J911" s="33" t="s">
        <v>206</v>
      </c>
      <c r="K911" s="33" t="str">
        <f t="shared" si="48"/>
        <v>65 , 14</v>
      </c>
      <c r="L911" s="34" t="s">
        <v>207</v>
      </c>
      <c r="N911" s="1" t="b">
        <f t="shared" si="49"/>
        <v>0</v>
      </c>
      <c r="O911" s="1" t="b">
        <f t="shared" si="50"/>
        <v>0</v>
      </c>
      <c r="Q911" s="4"/>
      <c r="R911" s="4"/>
    </row>
    <row r="912" spans="5:18">
      <c r="E912" s="130">
        <v>65</v>
      </c>
      <c r="F912" s="130">
        <v>15</v>
      </c>
      <c r="H912" s="32" t="s">
        <v>208</v>
      </c>
      <c r="I912" s="33" t="s">
        <v>862</v>
      </c>
      <c r="J912" s="33" t="s">
        <v>206</v>
      </c>
      <c r="K912" s="33" t="str">
        <f t="shared" si="48"/>
        <v>65 , 15</v>
      </c>
      <c r="L912" s="34" t="s">
        <v>207</v>
      </c>
      <c r="N912" s="1" t="b">
        <f t="shared" si="49"/>
        <v>0</v>
      </c>
      <c r="O912" s="1" t="b">
        <f t="shared" si="50"/>
        <v>0</v>
      </c>
      <c r="Q912" s="4"/>
      <c r="R912" s="4"/>
    </row>
    <row r="913" spans="5:18">
      <c r="E913" s="130">
        <v>66</v>
      </c>
      <c r="F913" s="130">
        <v>1</v>
      </c>
      <c r="H913" s="32" t="s">
        <v>208</v>
      </c>
      <c r="I913" s="33" t="s">
        <v>862</v>
      </c>
      <c r="J913" s="33" t="s">
        <v>206</v>
      </c>
      <c r="K913" s="33" t="str">
        <f t="shared" si="48"/>
        <v>66 , 1</v>
      </c>
      <c r="L913" s="34" t="s">
        <v>207</v>
      </c>
      <c r="N913" s="1" t="b">
        <f t="shared" si="49"/>
        <v>0</v>
      </c>
      <c r="O913" s="1" t="b">
        <f t="shared" si="50"/>
        <v>0</v>
      </c>
      <c r="Q913" s="4"/>
      <c r="R913" s="4"/>
    </row>
    <row r="914" spans="5:18">
      <c r="E914" s="130">
        <v>66</v>
      </c>
      <c r="F914" s="130">
        <v>2</v>
      </c>
      <c r="H914" s="32" t="s">
        <v>208</v>
      </c>
      <c r="I914" s="33" t="s">
        <v>862</v>
      </c>
      <c r="J914" s="33" t="s">
        <v>206</v>
      </c>
      <c r="K914" s="33" t="str">
        <f t="shared" si="48"/>
        <v>66 , 2</v>
      </c>
      <c r="L914" s="34" t="s">
        <v>207</v>
      </c>
      <c r="N914" s="1" t="b">
        <f t="shared" si="49"/>
        <v>0</v>
      </c>
      <c r="O914" s="1" t="b">
        <f t="shared" si="50"/>
        <v>0</v>
      </c>
      <c r="Q914" s="4"/>
      <c r="R914" s="4"/>
    </row>
    <row r="915" spans="5:18">
      <c r="E915" s="130">
        <v>66</v>
      </c>
      <c r="F915" s="130">
        <v>3</v>
      </c>
      <c r="H915" s="32" t="s">
        <v>208</v>
      </c>
      <c r="I915" s="33" t="s">
        <v>862</v>
      </c>
      <c r="J915" s="33" t="s">
        <v>206</v>
      </c>
      <c r="K915" s="33" t="str">
        <f t="shared" si="48"/>
        <v>66 , 3</v>
      </c>
      <c r="L915" s="34" t="s">
        <v>207</v>
      </c>
      <c r="N915" s="1" t="b">
        <f t="shared" si="49"/>
        <v>0</v>
      </c>
      <c r="O915" s="1" t="b">
        <f t="shared" si="50"/>
        <v>0</v>
      </c>
      <c r="Q915" s="4"/>
      <c r="R915" s="4"/>
    </row>
    <row r="916" spans="5:18">
      <c r="E916" s="130">
        <v>66</v>
      </c>
      <c r="F916" s="130">
        <v>4</v>
      </c>
      <c r="H916" s="32" t="s">
        <v>208</v>
      </c>
      <c r="I916" s="33" t="s">
        <v>862</v>
      </c>
      <c r="J916" s="33" t="s">
        <v>206</v>
      </c>
      <c r="K916" s="33" t="str">
        <f t="shared" si="48"/>
        <v>66 , 4</v>
      </c>
      <c r="L916" s="34" t="s">
        <v>207</v>
      </c>
      <c r="N916" s="1" t="b">
        <f t="shared" si="49"/>
        <v>0</v>
      </c>
      <c r="O916" s="1" t="b">
        <f t="shared" si="50"/>
        <v>0</v>
      </c>
      <c r="Q916" s="4"/>
      <c r="R916" s="4"/>
    </row>
    <row r="917" spans="5:18">
      <c r="E917" s="130">
        <v>66</v>
      </c>
      <c r="F917" s="130">
        <v>5</v>
      </c>
      <c r="H917" s="32" t="s">
        <v>208</v>
      </c>
      <c r="I917" s="33" t="s">
        <v>862</v>
      </c>
      <c r="J917" s="33" t="s">
        <v>206</v>
      </c>
      <c r="K917" s="33" t="str">
        <f t="shared" si="48"/>
        <v>66 , 5</v>
      </c>
      <c r="L917" s="34" t="s">
        <v>207</v>
      </c>
      <c r="N917" s="1" t="b">
        <f t="shared" si="49"/>
        <v>0</v>
      </c>
      <c r="O917" s="1" t="b">
        <f t="shared" si="50"/>
        <v>0</v>
      </c>
      <c r="Q917" s="4"/>
      <c r="R917" s="4"/>
    </row>
    <row r="918" spans="5:18">
      <c r="E918" s="130">
        <v>66</v>
      </c>
      <c s="130" r="F918">
        <v>7</v>
      </c>
      <c r="H918" s="32" t="s">
        <v>208</v>
      </c>
      <c r="I918" s="33" t="s">
        <v>862</v>
      </c>
      <c r="J918" s="33" t="s">
        <v>206</v>
      </c>
      <c r="K918" s="33" t="str">
        <f t="shared" si="48"/>
        <v>66 , 6</v>
      </c>
      <c r="L918" s="34" t="s">
        <v>207</v>
      </c>
      <c r="N918" s="1" t="b">
        <f t="shared" si="49"/>
        <v>0</v>
      </c>
      <c r="O918" s="1" t="b">
        <f t="shared" si="50"/>
        <v>0</v>
      </c>
      <c r="Q918" s="4"/>
      <c r="R918" s="4"/>
    </row>
    <row r="919" spans="5:18">
      <c r="E919" s="130">
        <v>66</v>
      </c>
      <c r="F919" s="130">
        <v>8</v>
      </c>
      <c r="H919" s="32" t="s">
        <v>208</v>
      </c>
      <c r="I919" s="33" t="s">
        <v>862</v>
      </c>
      <c r="J919" s="33" t="s">
        <v>206</v>
      </c>
      <c r="K919" s="33" t="str">
        <f t="shared" si="48"/>
        <v>66 , 8</v>
      </c>
      <c r="L919" s="34" t="s">
        <v>207</v>
      </c>
      <c r="N919" s="1" t="b">
        <f t="shared" si="49"/>
        <v>0</v>
      </c>
      <c r="O919" s="1" t="b">
        <f t="shared" si="50"/>
        <v>0</v>
      </c>
      <c r="Q919" s="4"/>
      <c r="R919" s="4"/>
    </row>
    <row r="920" spans="5:18">
      <c r="E920" s="130">
        <v>66</v>
      </c>
      <c r="F920" s="130">
        <v>9</v>
      </c>
      <c r="H920" s="32" t="s">
        <v>208</v>
      </c>
      <c r="I920" s="33" t="s">
        <v>862</v>
      </c>
      <c r="J920" s="33" t="s">
        <v>206</v>
      </c>
      <c r="K920" s="33" t="str">
        <f t="shared" si="48"/>
        <v>66 , 9</v>
      </c>
      <c r="L920" s="34" t="s">
        <v>207</v>
      </c>
      <c r="N920" s="1" t="b">
        <f t="shared" si="49"/>
        <v>0</v>
      </c>
      <c r="O920" s="1" t="b">
        <f t="shared" si="50"/>
        <v>0</v>
      </c>
      <c r="Q920" s="4"/>
      <c r="R920" s="4"/>
    </row>
    <row r="921" spans="5:18">
      <c r="E921" s="130">
        <v>66</v>
      </c>
      <c r="F921" s="130">
        <v>10</v>
      </c>
      <c r="H921" s="32" t="s">
        <v>208</v>
      </c>
      <c r="I921" s="33" t="s">
        <v>862</v>
      </c>
      <c r="J921" s="33" t="s">
        <v>206</v>
      </c>
      <c r="K921" s="33" t="str">
        <f t="shared" si="48"/>
        <v>66 , 10</v>
      </c>
      <c r="L921" s="34" t="s">
        <v>207</v>
      </c>
      <c r="N921" s="1" t="b">
        <f t="shared" si="49"/>
        <v>0</v>
      </c>
      <c r="O921" s="1" t="b">
        <f t="shared" si="50"/>
        <v>0</v>
      </c>
      <c r="Q921" s="4"/>
      <c r="R921" s="4"/>
    </row>
    <row r="922" spans="5:18">
      <c r="E922" s="130">
        <v>66</v>
      </c>
      <c r="F922" s="130">
        <v>11</v>
      </c>
      <c r="H922" s="32" t="s">
        <v>208</v>
      </c>
      <c r="I922" s="33" t="s">
        <v>862</v>
      </c>
      <c r="J922" s="33" t="s">
        <v>206</v>
      </c>
      <c r="K922" s="33" t="str">
        <f t="shared" si="48"/>
        <v>66 , 11</v>
      </c>
      <c r="L922" s="34" t="s">
        <v>207</v>
      </c>
      <c r="N922" s="1" t="b">
        <f t="shared" si="49"/>
        <v>0</v>
      </c>
      <c r="O922" s="1" t="b">
        <f t="shared" si="50"/>
        <v>0</v>
      </c>
      <c r="Q922" s="4"/>
      <c r="R922" s="4"/>
    </row>
    <row r="923" spans="5:18">
      <c r="E923" s="130">
        <v>66</v>
      </c>
      <c r="F923" s="130">
        <v>12</v>
      </c>
      <c r="H923" s="32" t="s">
        <v>208</v>
      </c>
      <c r="I923" s="33" t="s">
        <v>862</v>
      </c>
      <c r="J923" s="33" t="s">
        <v>206</v>
      </c>
      <c r="K923" s="33" t="str">
        <f t="shared" si="48"/>
        <v>66 , 12</v>
      </c>
      <c r="L923" s="34" t="s">
        <v>207</v>
      </c>
      <c r="N923" s="1" t="b">
        <f t="shared" si="49"/>
        <v>0</v>
      </c>
      <c r="O923" s="1" t="b">
        <f t="shared" si="50"/>
        <v>0</v>
      </c>
      <c r="Q923" s="4"/>
      <c r="R923" s="4"/>
    </row>
    <row r="924" spans="5:18">
      <c r="E924" s="130">
        <v>66</v>
      </c>
      <c r="F924" s="130">
        <v>13</v>
      </c>
      <c r="H924" s="32" t="s">
        <v>208</v>
      </c>
      <c r="I924" s="33" t="s">
        <v>862</v>
      </c>
      <c r="J924" s="33" t="s">
        <v>206</v>
      </c>
      <c r="K924" s="33" t="str">
        <f t="shared" si="48"/>
        <v>66 , 13</v>
      </c>
      <c r="L924" s="34" t="s">
        <v>207</v>
      </c>
      <c r="N924" s="1" t="b">
        <f t="shared" si="49"/>
        <v>0</v>
      </c>
      <c r="O924" s="1" t="b">
        <f t="shared" si="50"/>
        <v>0</v>
      </c>
      <c r="Q924" s="4"/>
      <c r="R924" s="4"/>
    </row>
    <row r="925" spans="5:18">
      <c r="E925" s="130">
        <v>66</v>
      </c>
      <c r="F925" s="130">
        <v>14</v>
      </c>
      <c r="H925" s="32" t="s">
        <v>208</v>
      </c>
      <c r="I925" s="33" t="s">
        <v>862</v>
      </c>
      <c r="J925" s="33" t="s">
        <v>206</v>
      </c>
      <c r="K925" s="33" t="str">
        <f t="shared" si="48"/>
        <v>66 , 14</v>
      </c>
      <c r="L925" s="34" t="s">
        <v>207</v>
      </c>
      <c r="N925" s="1" t="b">
        <f t="shared" si="49"/>
        <v>0</v>
      </c>
      <c r="O925" s="1" t="b">
        <f t="shared" si="50"/>
        <v>0</v>
      </c>
      <c r="Q925" s="4"/>
      <c r="R925" s="4"/>
    </row>
    <row r="926" spans="5:18">
      <c r="E926" s="130">
        <v>66</v>
      </c>
      <c r="F926" s="130">
        <v>15</v>
      </c>
      <c r="H926" s="32" t="s">
        <v>208</v>
      </c>
      <c r="I926" s="33" t="s">
        <v>862</v>
      </c>
      <c r="J926" s="33" t="s">
        <v>206</v>
      </c>
      <c r="K926" s="33" t="str">
        <f t="shared" ref="K926:K985" si="51">E926&amp;" , "&amp;F926</f>
        <v>66 , 15</v>
      </c>
      <c r="L926" s="34" t="s">
        <v>207</v>
      </c>
      <c r="N926" s="1" t="b">
        <f t="shared" ref="N926:N985" si="52">IF(E926="","",EXACT(E926,Q926))</f>
        <v>0</v>
      </c>
      <c r="O926" s="1" t="b">
        <f t="shared" ref="O926:O985" si="53">IF(F926="","",EXACT(F926,R926))</f>
        <v>0</v>
      </c>
      <c r="Q926" s="4"/>
      <c r="R926" s="4"/>
    </row>
    <row r="927" spans="5:18">
      <c r="E927" s="130">
        <v>67</v>
      </c>
      <c r="F927" s="130">
        <v>1</v>
      </c>
      <c r="H927" s="32" t="s">
        <v>208</v>
      </c>
      <c r="I927" s="33" t="s">
        <v>862</v>
      </c>
      <c r="J927" s="33" t="s">
        <v>206</v>
      </c>
      <c r="K927" s="33" t="str">
        <f t="shared" si="51"/>
        <v>67 , 1</v>
      </c>
      <c r="L927" s="34" t="s">
        <v>207</v>
      </c>
      <c r="N927" s="1" t="b">
        <f t="shared" si="52"/>
        <v>0</v>
      </c>
      <c r="O927" s="1" t="b">
        <f t="shared" si="53"/>
        <v>0</v>
      </c>
      <c r="Q927" s="4"/>
      <c r="R927" s="4"/>
    </row>
    <row r="928" spans="5:18">
      <c r="E928" s="130">
        <v>67</v>
      </c>
      <c r="F928" s="130">
        <v>2</v>
      </c>
      <c r="H928" s="32" t="s">
        <v>208</v>
      </c>
      <c r="I928" s="33" t="s">
        <v>862</v>
      </c>
      <c r="J928" s="33" t="s">
        <v>206</v>
      </c>
      <c r="K928" s="33" t="str">
        <f t="shared" si="51"/>
        <v>67 , 2</v>
      </c>
      <c r="L928" s="34" t="s">
        <v>207</v>
      </c>
      <c r="N928" s="1" t="b">
        <f t="shared" si="52"/>
        <v>0</v>
      </c>
      <c r="O928" s="1" t="b">
        <f t="shared" si="53"/>
        <v>0</v>
      </c>
      <c r="Q928" s="4"/>
      <c r="R928" s="4"/>
    </row>
    <row r="929" spans="5:18">
      <c r="E929" s="130">
        <v>67</v>
      </c>
      <c r="F929" s="130">
        <v>3</v>
      </c>
      <c r="H929" s="32" t="s">
        <v>208</v>
      </c>
      <c r="I929" s="33" t="s">
        <v>862</v>
      </c>
      <c r="J929" s="33" t="s">
        <v>206</v>
      </c>
      <c r="K929" s="33" t="str">
        <f t="shared" si="51"/>
        <v>67 , 3</v>
      </c>
      <c r="L929" s="34" t="s">
        <v>207</v>
      </c>
      <c r="N929" s="1" t="b">
        <f t="shared" si="52"/>
        <v>0</v>
      </c>
      <c r="O929" s="1" t="b">
        <f t="shared" si="53"/>
        <v>0</v>
      </c>
      <c r="Q929" s="4"/>
      <c r="R929" s="4"/>
    </row>
    <row r="930" spans="5:18">
      <c r="E930" s="130">
        <v>67</v>
      </c>
      <c r="F930" s="130">
        <v>4</v>
      </c>
      <c r="H930" s="32" t="s">
        <v>208</v>
      </c>
      <c r="I930" s="33" t="s">
        <v>862</v>
      </c>
      <c r="J930" s="33" t="s">
        <v>206</v>
      </c>
      <c r="K930" s="33" t="str">
        <f t="shared" si="51"/>
        <v>67 , 4</v>
      </c>
      <c r="L930" s="34" t="s">
        <v>207</v>
      </c>
      <c r="N930" s="1" t="b">
        <f t="shared" si="52"/>
        <v>0</v>
      </c>
      <c r="O930" s="1" t="b">
        <f t="shared" si="53"/>
        <v>0</v>
      </c>
      <c r="Q930" s="4"/>
      <c r="R930" s="4"/>
    </row>
    <row r="931" spans="5:18">
      <c r="E931" s="130">
        <v>67</v>
      </c>
      <c r="F931" s="130">
        <v>5</v>
      </c>
      <c r="H931" s="32" t="s">
        <v>208</v>
      </c>
      <c r="I931" s="33" t="s">
        <v>862</v>
      </c>
      <c r="J931" s="33" t="s">
        <v>206</v>
      </c>
      <c r="K931" s="33" t="str">
        <f t="shared" si="51"/>
        <v>67 , 5</v>
      </c>
      <c r="L931" s="34" t="s">
        <v>207</v>
      </c>
      <c r="N931" s="1" t="b">
        <f t="shared" si="52"/>
        <v>0</v>
      </c>
      <c r="O931" s="1" t="b">
        <f t="shared" si="53"/>
        <v>0</v>
      </c>
      <c r="Q931" s="4"/>
      <c r="R931" s="4"/>
    </row>
    <row r="932" spans="5:18">
      <c r="E932" s="130">
        <v>67</v>
      </c>
      <c s="130" r="F932">
        <v>7</v>
      </c>
      <c r="H932" s="32" t="s">
        <v>208</v>
      </c>
      <c r="I932" s="33" t="s">
        <v>862</v>
      </c>
      <c r="J932" s="33" t="s">
        <v>206</v>
      </c>
      <c r="K932" s="33" t="str">
        <f t="shared" si="51"/>
        <v>67 , 6</v>
      </c>
      <c r="L932" s="34" t="s">
        <v>207</v>
      </c>
      <c r="N932" s="1" t="b">
        <f t="shared" si="52"/>
        <v>0</v>
      </c>
      <c r="O932" s="1" t="b">
        <f t="shared" si="53"/>
        <v>0</v>
      </c>
      <c r="Q932" s="4"/>
      <c r="R932" s="4"/>
    </row>
    <row r="933" spans="5:18">
      <c r="E933" s="130">
        <v>67</v>
      </c>
      <c r="F933" s="130">
        <v>8</v>
      </c>
      <c r="H933" s="32" t="s">
        <v>208</v>
      </c>
      <c r="I933" s="33" t="s">
        <v>862</v>
      </c>
      <c r="J933" s="33" t="s">
        <v>206</v>
      </c>
      <c r="K933" s="33" t="str">
        <f t="shared" si="51"/>
        <v>67 , 8</v>
      </c>
      <c r="L933" s="34" t="s">
        <v>207</v>
      </c>
      <c r="N933" s="1" t="b">
        <f t="shared" si="52"/>
        <v>0</v>
      </c>
      <c r="O933" s="1" t="b">
        <f t="shared" si="53"/>
        <v>0</v>
      </c>
      <c r="Q933" s="4"/>
      <c r="R933" s="4"/>
    </row>
    <row r="934" spans="5:18">
      <c r="E934" s="130">
        <v>67</v>
      </c>
      <c r="F934" s="130">
        <v>9</v>
      </c>
      <c r="H934" s="32" t="s">
        <v>208</v>
      </c>
      <c r="I934" s="33" t="s">
        <v>862</v>
      </c>
      <c r="J934" s="33" t="s">
        <v>206</v>
      </c>
      <c r="K934" s="33" t="str">
        <f t="shared" si="51"/>
        <v>67 , 9</v>
      </c>
      <c r="L934" s="34" t="s">
        <v>207</v>
      </c>
      <c r="N934" s="1" t="b">
        <f t="shared" si="52"/>
        <v>0</v>
      </c>
      <c r="O934" s="1" t="b">
        <f t="shared" si="53"/>
        <v>0</v>
      </c>
      <c r="Q934" s="4"/>
      <c r="R934" s="4"/>
    </row>
    <row r="935" spans="5:18">
      <c r="E935" s="130">
        <v>67</v>
      </c>
      <c r="F935" s="130">
        <v>10</v>
      </c>
      <c r="H935" s="32" t="s">
        <v>208</v>
      </c>
      <c r="I935" s="33" t="s">
        <v>862</v>
      </c>
      <c r="J935" s="33" t="s">
        <v>206</v>
      </c>
      <c r="K935" s="33" t="str">
        <f t="shared" si="51"/>
        <v>67 , 10</v>
      </c>
      <c r="L935" s="34" t="s">
        <v>207</v>
      </c>
      <c r="N935" s="1" t="b">
        <f t="shared" si="52"/>
        <v>0</v>
      </c>
      <c r="O935" s="1" t="b">
        <f t="shared" si="53"/>
        <v>0</v>
      </c>
      <c r="Q935" s="4"/>
      <c r="R935" s="4"/>
    </row>
    <row r="936" spans="5:18">
      <c r="E936" s="130">
        <v>67</v>
      </c>
      <c r="F936" s="130">
        <v>11</v>
      </c>
      <c r="H936" s="32" t="s">
        <v>208</v>
      </c>
      <c r="I936" s="33" t="s">
        <v>862</v>
      </c>
      <c r="J936" s="33" t="s">
        <v>206</v>
      </c>
      <c r="K936" s="33" t="str">
        <f t="shared" si="51"/>
        <v>67 , 11</v>
      </c>
      <c r="L936" s="34" t="s">
        <v>207</v>
      </c>
      <c r="N936" s="1" t="b">
        <f t="shared" si="52"/>
        <v>0</v>
      </c>
      <c r="O936" s="1" t="b">
        <f t="shared" si="53"/>
        <v>0</v>
      </c>
      <c r="Q936" s="4"/>
      <c r="R936" s="4"/>
    </row>
    <row r="937" spans="5:18">
      <c r="E937" s="130">
        <v>67</v>
      </c>
      <c r="F937" s="130">
        <v>12</v>
      </c>
      <c r="H937" s="32" t="s">
        <v>208</v>
      </c>
      <c r="I937" s="33" t="s">
        <v>862</v>
      </c>
      <c r="J937" s="33" t="s">
        <v>206</v>
      </c>
      <c r="K937" s="33" t="str">
        <f t="shared" si="51"/>
        <v>67 , 12</v>
      </c>
      <c r="L937" s="34" t="s">
        <v>207</v>
      </c>
      <c r="N937" s="1" t="b">
        <f t="shared" si="52"/>
        <v>0</v>
      </c>
      <c r="O937" s="1" t="b">
        <f t="shared" si="53"/>
        <v>0</v>
      </c>
      <c r="Q937" s="4"/>
      <c r="R937" s="4"/>
    </row>
    <row r="938" spans="5:18">
      <c r="E938" s="130">
        <v>67</v>
      </c>
      <c r="F938" s="130">
        <v>13</v>
      </c>
      <c r="H938" s="32" t="s">
        <v>208</v>
      </c>
      <c r="I938" s="33" t="s">
        <v>862</v>
      </c>
      <c r="J938" s="33" t="s">
        <v>206</v>
      </c>
      <c r="K938" s="33" t="str">
        <f t="shared" si="51"/>
        <v>67 , 13</v>
      </c>
      <c r="L938" s="34" t="s">
        <v>207</v>
      </c>
      <c r="N938" s="1" t="b">
        <f t="shared" si="52"/>
        <v>0</v>
      </c>
      <c r="O938" s="1" t="b">
        <f t="shared" si="53"/>
        <v>0</v>
      </c>
      <c r="Q938" s="4"/>
      <c r="R938" s="4"/>
    </row>
    <row r="939" spans="5:18">
      <c r="E939" s="130">
        <v>67</v>
      </c>
      <c r="F939" s="130">
        <v>14</v>
      </c>
      <c r="H939" s="32" t="s">
        <v>208</v>
      </c>
      <c r="I939" s="33" t="s">
        <v>862</v>
      </c>
      <c r="J939" s="33" t="s">
        <v>206</v>
      </c>
      <c r="K939" s="33" t="str">
        <f t="shared" si="51"/>
        <v>67 , 14</v>
      </c>
      <c r="L939" s="34" t="s">
        <v>207</v>
      </c>
      <c r="N939" s="1" t="b">
        <f t="shared" si="52"/>
        <v>0</v>
      </c>
      <c r="O939" s="1" t="b">
        <f t="shared" si="53"/>
        <v>0</v>
      </c>
      <c r="Q939" s="4"/>
      <c r="R939" s="4"/>
    </row>
    <row r="940" spans="5:18">
      <c r="E940" s="130">
        <v>67</v>
      </c>
      <c r="F940" s="130">
        <v>15</v>
      </c>
      <c r="H940" s="32" t="s">
        <v>208</v>
      </c>
      <c r="I940" s="33" t="s">
        <v>862</v>
      </c>
      <c r="J940" s="33" t="s">
        <v>206</v>
      </c>
      <c r="K940" s="33" t="str">
        <f t="shared" si="51"/>
        <v>67 , 15</v>
      </c>
      <c r="L940" s="34" t="s">
        <v>207</v>
      </c>
      <c r="N940" s="1" t="b">
        <f t="shared" si="52"/>
        <v>0</v>
      </c>
      <c r="O940" s="1" t="b">
        <f t="shared" si="53"/>
        <v>0</v>
      </c>
      <c r="Q940" s="4"/>
      <c r="R940" s="4"/>
    </row>
    <row r="941" spans="5:18">
      <c r="E941" s="130">
        <v>68</v>
      </c>
      <c r="F941" s="130">
        <v>1</v>
      </c>
      <c r="H941" s="32" t="s">
        <v>208</v>
      </c>
      <c r="I941" s="33" t="s">
        <v>862</v>
      </c>
      <c r="J941" s="33" t="s">
        <v>206</v>
      </c>
      <c r="K941" s="33" t="str">
        <f t="shared" si="51"/>
        <v>68 , 1</v>
      </c>
      <c r="L941" s="34" t="s">
        <v>207</v>
      </c>
      <c r="N941" s="1" t="b">
        <f t="shared" si="52"/>
        <v>0</v>
      </c>
      <c r="O941" s="1" t="b">
        <f t="shared" si="53"/>
        <v>0</v>
      </c>
      <c r="Q941" s="4"/>
      <c r="R941" s="4"/>
    </row>
    <row r="942" spans="5:18">
      <c r="E942" s="130">
        <v>68</v>
      </c>
      <c r="F942" s="130">
        <v>2</v>
      </c>
      <c r="H942" s="32" t="s">
        <v>208</v>
      </c>
      <c r="I942" s="33" t="s">
        <v>862</v>
      </c>
      <c r="J942" s="33" t="s">
        <v>206</v>
      </c>
      <c r="K942" s="33" t="str">
        <f t="shared" si="51"/>
        <v>68 , 2</v>
      </c>
      <c r="L942" s="34" t="s">
        <v>207</v>
      </c>
      <c r="N942" s="1" t="b">
        <f t="shared" si="52"/>
        <v>0</v>
      </c>
      <c r="O942" s="1" t="b">
        <f t="shared" si="53"/>
        <v>0</v>
      </c>
      <c r="Q942" s="4"/>
      <c r="R942" s="4"/>
    </row>
    <row r="943" spans="5:18">
      <c r="E943" s="130">
        <v>68</v>
      </c>
      <c r="F943" s="130">
        <v>3</v>
      </c>
      <c r="H943" s="32" t="s">
        <v>208</v>
      </c>
      <c r="I943" s="33" t="s">
        <v>862</v>
      </c>
      <c r="J943" s="33" t="s">
        <v>206</v>
      </c>
      <c r="K943" s="33" t="str">
        <f t="shared" si="51"/>
        <v>68 , 3</v>
      </c>
      <c r="L943" s="34" t="s">
        <v>207</v>
      </c>
      <c r="N943" s="1" t="b">
        <f t="shared" si="52"/>
        <v>0</v>
      </c>
      <c r="O943" s="1" t="b">
        <f t="shared" si="53"/>
        <v>0</v>
      </c>
      <c r="Q943" s="4"/>
      <c r="R943" s="4"/>
    </row>
    <row r="944" spans="5:18">
      <c r="E944" s="130">
        <v>68</v>
      </c>
      <c r="F944" s="130">
        <v>4</v>
      </c>
      <c r="H944" s="32" t="s">
        <v>208</v>
      </c>
      <c r="I944" s="33" t="s">
        <v>862</v>
      </c>
      <c r="J944" s="33" t="s">
        <v>206</v>
      </c>
      <c r="K944" s="33" t="str">
        <f t="shared" si="51"/>
        <v>68 , 4</v>
      </c>
      <c r="L944" s="34" t="s">
        <v>207</v>
      </c>
      <c r="N944" s="1" t="b">
        <f t="shared" si="52"/>
        <v>0</v>
      </c>
      <c r="O944" s="1" t="b">
        <f t="shared" si="53"/>
        <v>0</v>
      </c>
      <c r="Q944" s="4"/>
      <c r="R944" s="4"/>
    </row>
    <row r="945" spans="5:18">
      <c r="E945" s="130">
        <v>68</v>
      </c>
      <c r="F945" s="130">
        <v>5</v>
      </c>
      <c r="H945" s="32" t="s">
        <v>208</v>
      </c>
      <c r="I945" s="33" t="s">
        <v>862</v>
      </c>
      <c r="J945" s="33" t="s">
        <v>206</v>
      </c>
      <c r="K945" s="33" t="str">
        <f t="shared" si="51"/>
        <v>68 , 5</v>
      </c>
      <c r="L945" s="34" t="s">
        <v>207</v>
      </c>
      <c r="N945" s="1" t="b">
        <f t="shared" si="52"/>
        <v>0</v>
      </c>
      <c r="O945" s="1" t="b">
        <f t="shared" si="53"/>
        <v>0</v>
      </c>
      <c r="Q945" s="4"/>
      <c r="R945" s="4"/>
    </row>
    <row r="946" spans="5:18">
      <c r="E946" s="130">
        <v>68</v>
      </c>
      <c s="130" r="F946">
        <v>7</v>
      </c>
      <c r="H946" s="32" t="s">
        <v>208</v>
      </c>
      <c r="I946" s="33" t="s">
        <v>862</v>
      </c>
      <c r="J946" s="33" t="s">
        <v>206</v>
      </c>
      <c r="K946" s="33" t="str">
        <f t="shared" si="51"/>
        <v>68 , 6</v>
      </c>
      <c r="L946" s="34" t="s">
        <v>207</v>
      </c>
      <c r="N946" s="1" t="b">
        <f t="shared" si="52"/>
        <v>0</v>
      </c>
      <c r="O946" s="1" t="b">
        <f t="shared" si="53"/>
        <v>0</v>
      </c>
      <c r="Q946" s="4"/>
      <c r="R946" s="4"/>
    </row>
    <row r="947" spans="5:18">
      <c r="E947" s="130">
        <v>68</v>
      </c>
      <c r="F947" s="130">
        <v>8</v>
      </c>
      <c r="H947" s="32" t="s">
        <v>208</v>
      </c>
      <c r="I947" s="33" t="s">
        <v>862</v>
      </c>
      <c r="J947" s="33" t="s">
        <v>206</v>
      </c>
      <c r="K947" s="33" t="str">
        <f t="shared" si="51"/>
        <v>68 , 8</v>
      </c>
      <c r="L947" s="34" t="s">
        <v>207</v>
      </c>
      <c r="N947" s="1" t="b">
        <f t="shared" si="52"/>
        <v>0</v>
      </c>
      <c r="O947" s="1" t="b">
        <f t="shared" si="53"/>
        <v>0</v>
      </c>
      <c r="Q947" s="4"/>
      <c r="R947" s="4"/>
    </row>
    <row r="948" spans="5:18">
      <c r="E948" s="130">
        <v>68</v>
      </c>
      <c r="F948" s="130">
        <v>9</v>
      </c>
      <c r="H948" s="32" t="s">
        <v>208</v>
      </c>
      <c r="I948" s="33" t="s">
        <v>862</v>
      </c>
      <c r="J948" s="33" t="s">
        <v>206</v>
      </c>
      <c r="K948" s="33" t="str">
        <f t="shared" si="51"/>
        <v>68 , 9</v>
      </c>
      <c r="L948" s="34" t="s">
        <v>207</v>
      </c>
      <c r="N948" s="1" t="b">
        <f t="shared" si="52"/>
        <v>0</v>
      </c>
      <c r="O948" s="1" t="b">
        <f t="shared" si="53"/>
        <v>0</v>
      </c>
      <c r="Q948" s="4"/>
      <c r="R948" s="4"/>
    </row>
    <row r="949" spans="5:18">
      <c r="E949" s="130">
        <v>68</v>
      </c>
      <c r="F949" s="130">
        <v>10</v>
      </c>
      <c r="H949" s="32" t="s">
        <v>208</v>
      </c>
      <c r="I949" s="33" t="s">
        <v>862</v>
      </c>
      <c r="J949" s="33" t="s">
        <v>206</v>
      </c>
      <c r="K949" s="33" t="str">
        <f t="shared" si="51"/>
        <v>68 , 10</v>
      </c>
      <c r="L949" s="34" t="s">
        <v>207</v>
      </c>
      <c r="N949" s="1" t="b">
        <f t="shared" si="52"/>
        <v>0</v>
      </c>
      <c r="O949" s="1" t="b">
        <f t="shared" si="53"/>
        <v>0</v>
      </c>
      <c r="Q949" s="4"/>
      <c r="R949" s="4"/>
    </row>
    <row r="950" spans="5:18">
      <c r="E950" s="130">
        <v>68</v>
      </c>
      <c r="F950" s="130">
        <v>11</v>
      </c>
      <c r="H950" s="32" t="s">
        <v>208</v>
      </c>
      <c r="I950" s="33" t="s">
        <v>862</v>
      </c>
      <c r="J950" s="33" t="s">
        <v>206</v>
      </c>
      <c r="K950" s="33" t="str">
        <f t="shared" si="51"/>
        <v>68 , 11</v>
      </c>
      <c r="L950" s="34" t="s">
        <v>207</v>
      </c>
      <c r="N950" s="1" t="b">
        <f t="shared" si="52"/>
        <v>0</v>
      </c>
      <c r="O950" s="1" t="b">
        <f t="shared" si="53"/>
        <v>0</v>
      </c>
      <c r="Q950" s="4"/>
      <c r="R950" s="4"/>
    </row>
    <row r="951" spans="5:18">
      <c r="E951" s="130">
        <v>68</v>
      </c>
      <c r="F951" s="130">
        <v>12</v>
      </c>
      <c r="H951" s="32" t="s">
        <v>208</v>
      </c>
      <c r="I951" s="33" t="s">
        <v>862</v>
      </c>
      <c r="J951" s="33" t="s">
        <v>206</v>
      </c>
      <c r="K951" s="33" t="str">
        <f t="shared" si="51"/>
        <v>68 , 12</v>
      </c>
      <c r="L951" s="34" t="s">
        <v>207</v>
      </c>
      <c r="N951" s="1" t="b">
        <f t="shared" si="52"/>
        <v>0</v>
      </c>
      <c r="O951" s="1" t="b">
        <f t="shared" si="53"/>
        <v>0</v>
      </c>
      <c r="Q951" s="4"/>
      <c r="R951" s="4"/>
    </row>
    <row r="952" spans="5:18">
      <c r="E952" s="130">
        <v>68</v>
      </c>
      <c r="F952" s="130">
        <v>13</v>
      </c>
      <c r="H952" s="32" t="s">
        <v>208</v>
      </c>
      <c r="I952" s="33" t="s">
        <v>862</v>
      </c>
      <c r="J952" s="33" t="s">
        <v>206</v>
      </c>
      <c r="K952" s="33" t="str">
        <f t="shared" si="51"/>
        <v>68 , 13</v>
      </c>
      <c r="L952" s="34" t="s">
        <v>207</v>
      </c>
      <c r="N952" s="1" t="b">
        <f t="shared" si="52"/>
        <v>0</v>
      </c>
      <c r="O952" s="1" t="b">
        <f t="shared" si="53"/>
        <v>0</v>
      </c>
      <c r="Q952" s="4"/>
      <c r="R952" s="4"/>
    </row>
    <row r="953" spans="5:18">
      <c r="E953" s="130">
        <v>68</v>
      </c>
      <c r="F953" s="130">
        <v>14</v>
      </c>
      <c r="H953" s="32" t="s">
        <v>208</v>
      </c>
      <c r="I953" s="33" t="s">
        <v>862</v>
      </c>
      <c r="J953" s="33" t="s">
        <v>206</v>
      </c>
      <c r="K953" s="33" t="str">
        <f t="shared" si="51"/>
        <v>68 , 14</v>
      </c>
      <c r="L953" s="34" t="s">
        <v>207</v>
      </c>
      <c r="N953" s="1" t="b">
        <f t="shared" si="52"/>
        <v>0</v>
      </c>
      <c r="O953" s="1" t="b">
        <f t="shared" si="53"/>
        <v>0</v>
      </c>
      <c r="Q953" s="4"/>
      <c r="R953" s="4"/>
    </row>
    <row r="954" spans="5:18">
      <c r="E954" s="130">
        <v>68</v>
      </c>
      <c r="F954" s="130">
        <v>15</v>
      </c>
      <c r="H954" s="32" t="s">
        <v>208</v>
      </c>
      <c r="I954" s="33" t="s">
        <v>862</v>
      </c>
      <c r="J954" s="33" t="s">
        <v>206</v>
      </c>
      <c r="K954" s="33" t="str">
        <f t="shared" si="51"/>
        <v>68 , 15</v>
      </c>
      <c r="L954" s="34" t="s">
        <v>207</v>
      </c>
      <c r="N954" s="1" t="b">
        <f t="shared" si="52"/>
        <v>0</v>
      </c>
      <c r="O954" s="1" t="b">
        <f t="shared" si="53"/>
        <v>0</v>
      </c>
      <c r="Q954" s="4"/>
      <c r="R954" s="4"/>
    </row>
    <row r="955" spans="5:18">
      <c r="E955" s="130">
        <v>69</v>
      </c>
      <c r="F955" s="130">
        <v>1</v>
      </c>
      <c r="H955" s="32" t="s">
        <v>208</v>
      </c>
      <c r="I955" s="33" t="s">
        <v>862</v>
      </c>
      <c r="J955" s="33" t="s">
        <v>206</v>
      </c>
      <c r="K955" s="33" t="str">
        <f t="shared" si="51"/>
        <v>69 , 1</v>
      </c>
      <c r="L955" s="34" t="s">
        <v>207</v>
      </c>
      <c r="N955" s="1" t="b">
        <f t="shared" si="52"/>
        <v>0</v>
      </c>
      <c r="O955" s="1" t="b">
        <f t="shared" si="53"/>
        <v>0</v>
      </c>
      <c r="Q955" s="4"/>
      <c r="R955" s="4"/>
    </row>
    <row r="956" spans="5:18">
      <c r="E956" s="130">
        <v>69</v>
      </c>
      <c r="F956" s="130">
        <v>2</v>
      </c>
      <c r="H956" s="32" t="s">
        <v>208</v>
      </c>
      <c r="I956" s="33" t="s">
        <v>862</v>
      </c>
      <c r="J956" s="33" t="s">
        <v>206</v>
      </c>
      <c r="K956" s="33" t="str">
        <f t="shared" si="51"/>
        <v>69 , 2</v>
      </c>
      <c r="L956" s="34" t="s">
        <v>207</v>
      </c>
      <c r="N956" s="1" t="b">
        <f t="shared" si="52"/>
        <v>0</v>
      </c>
      <c r="O956" s="1" t="b">
        <f t="shared" si="53"/>
        <v>0</v>
      </c>
      <c r="Q956" s="4"/>
      <c r="R956" s="4"/>
    </row>
    <row r="957" spans="5:18">
      <c r="E957" s="130">
        <v>69</v>
      </c>
      <c r="F957" s="130">
        <v>3</v>
      </c>
      <c r="H957" s="32" t="s">
        <v>208</v>
      </c>
      <c r="I957" s="33" t="s">
        <v>862</v>
      </c>
      <c r="J957" s="33" t="s">
        <v>206</v>
      </c>
      <c r="K957" s="33" t="str">
        <f t="shared" si="51"/>
        <v>69 , 3</v>
      </c>
      <c r="L957" s="34" t="s">
        <v>207</v>
      </c>
      <c r="N957" s="1" t="b">
        <f t="shared" si="52"/>
        <v>0</v>
      </c>
      <c r="O957" s="1" t="b">
        <f t="shared" si="53"/>
        <v>0</v>
      </c>
      <c r="Q957" s="4"/>
      <c r="R957" s="4"/>
    </row>
    <row r="958" spans="5:18">
      <c r="E958" s="130">
        <v>69</v>
      </c>
      <c r="F958" s="130">
        <v>4</v>
      </c>
      <c r="H958" s="32" t="s">
        <v>208</v>
      </c>
      <c r="I958" s="33" t="s">
        <v>862</v>
      </c>
      <c r="J958" s="33" t="s">
        <v>206</v>
      </c>
      <c r="K958" s="33" t="str">
        <f t="shared" si="51"/>
        <v>69 , 4</v>
      </c>
      <c r="L958" s="34" t="s">
        <v>207</v>
      </c>
      <c r="N958" s="1" t="b">
        <f t="shared" si="52"/>
        <v>0</v>
      </c>
      <c r="O958" s="1" t="b">
        <f t="shared" si="53"/>
        <v>0</v>
      </c>
      <c r="Q958" s="4"/>
      <c r="R958" s="4"/>
    </row>
    <row r="959" spans="5:18">
      <c r="E959" s="130">
        <v>69</v>
      </c>
      <c r="F959" s="130">
        <v>5</v>
      </c>
      <c r="H959" s="32" t="s">
        <v>208</v>
      </c>
      <c r="I959" s="33" t="s">
        <v>862</v>
      </c>
      <c r="J959" s="33" t="s">
        <v>206</v>
      </c>
      <c r="K959" s="33" t="str">
        <f t="shared" si="51"/>
        <v>69 , 5</v>
      </c>
      <c r="L959" s="34" t="s">
        <v>207</v>
      </c>
      <c r="N959" s="1" t="b">
        <f t="shared" si="52"/>
        <v>0</v>
      </c>
      <c r="O959" s="1" t="b">
        <f t="shared" si="53"/>
        <v>0</v>
      </c>
      <c r="Q959" s="4"/>
      <c r="R959" s="4"/>
    </row>
    <row r="960" spans="5:18">
      <c r="E960" s="130">
        <v>69</v>
      </c>
      <c s="130" r="F960">
        <v>7</v>
      </c>
      <c r="H960" s="32" t="s">
        <v>208</v>
      </c>
      <c r="I960" s="33" t="s">
        <v>862</v>
      </c>
      <c r="J960" s="33" t="s">
        <v>206</v>
      </c>
      <c r="K960" s="33" t="str">
        <f t="shared" si="51"/>
        <v>69 , 6</v>
      </c>
      <c r="L960" s="34" t="s">
        <v>207</v>
      </c>
      <c r="N960" s="1" t="b">
        <f t="shared" si="52"/>
        <v>0</v>
      </c>
      <c r="O960" s="1" t="b">
        <f t="shared" si="53"/>
        <v>0</v>
      </c>
      <c r="Q960" s="4"/>
      <c r="R960" s="4"/>
    </row>
    <row r="961" spans="5:18">
      <c r="E961" s="130">
        <v>69</v>
      </c>
      <c r="F961" s="130">
        <v>8</v>
      </c>
      <c r="H961" s="32" t="s">
        <v>208</v>
      </c>
      <c r="I961" s="33" t="s">
        <v>862</v>
      </c>
      <c r="J961" s="33" t="s">
        <v>206</v>
      </c>
      <c r="K961" s="33" t="str">
        <f t="shared" si="51"/>
        <v>69 , 8</v>
      </c>
      <c r="L961" s="34" t="s">
        <v>207</v>
      </c>
      <c r="N961" s="1" t="b">
        <f t="shared" si="52"/>
        <v>0</v>
      </c>
      <c r="O961" s="1" t="b">
        <f t="shared" si="53"/>
        <v>0</v>
      </c>
      <c r="Q961" s="4"/>
      <c r="R961" s="4"/>
    </row>
    <row r="962" spans="5:18">
      <c r="E962" s="130">
        <v>69</v>
      </c>
      <c r="F962" s="130">
        <v>9</v>
      </c>
      <c r="H962" s="32" t="s">
        <v>208</v>
      </c>
      <c r="I962" s="33" t="s">
        <v>862</v>
      </c>
      <c r="J962" s="33" t="s">
        <v>206</v>
      </c>
      <c r="K962" s="33" t="str">
        <f t="shared" si="51"/>
        <v>69 , 9</v>
      </c>
      <c r="L962" s="34" t="s">
        <v>207</v>
      </c>
      <c r="N962" s="1" t="b">
        <f t="shared" si="52"/>
        <v>0</v>
      </c>
      <c r="O962" s="1" t="b">
        <f t="shared" si="53"/>
        <v>0</v>
      </c>
      <c r="Q962" s="4"/>
      <c r="R962" s="4"/>
    </row>
    <row r="963" spans="5:18">
      <c r="E963" s="130">
        <v>69</v>
      </c>
      <c r="F963" s="130">
        <v>10</v>
      </c>
      <c r="H963" s="32" t="s">
        <v>208</v>
      </c>
      <c r="I963" s="33" t="s">
        <v>862</v>
      </c>
      <c r="J963" s="33" t="s">
        <v>206</v>
      </c>
      <c r="K963" s="33" t="str">
        <f t="shared" si="51"/>
        <v>69 , 10</v>
      </c>
      <c r="L963" s="34" t="s">
        <v>207</v>
      </c>
      <c r="N963" s="1" t="b">
        <f t="shared" si="52"/>
        <v>0</v>
      </c>
      <c r="O963" s="1" t="b">
        <f t="shared" si="53"/>
        <v>0</v>
      </c>
      <c r="Q963" s="4"/>
      <c r="R963" s="4"/>
    </row>
    <row r="964" spans="5:18">
      <c r="E964" s="130">
        <v>69</v>
      </c>
      <c r="F964" s="130">
        <v>11</v>
      </c>
      <c r="H964" s="32" t="s">
        <v>208</v>
      </c>
      <c r="I964" s="33" t="s">
        <v>862</v>
      </c>
      <c r="J964" s="33" t="s">
        <v>206</v>
      </c>
      <c r="K964" s="33" t="str">
        <f t="shared" si="51"/>
        <v>69 , 11</v>
      </c>
      <c r="L964" s="34" t="s">
        <v>207</v>
      </c>
      <c r="N964" s="1" t="b">
        <f t="shared" si="52"/>
        <v>0</v>
      </c>
      <c r="O964" s="1" t="b">
        <f t="shared" si="53"/>
        <v>0</v>
      </c>
      <c r="Q964" s="4"/>
      <c r="R964" s="4"/>
    </row>
    <row r="965" spans="5:18">
      <c r="E965" s="130">
        <v>69</v>
      </c>
      <c r="F965" s="130">
        <v>12</v>
      </c>
      <c r="H965" s="32" t="s">
        <v>208</v>
      </c>
      <c r="I965" s="33" t="s">
        <v>862</v>
      </c>
      <c r="J965" s="33" t="s">
        <v>206</v>
      </c>
      <c r="K965" s="33" t="str">
        <f t="shared" si="51"/>
        <v>69 , 12</v>
      </c>
      <c r="L965" s="34" t="s">
        <v>207</v>
      </c>
      <c r="N965" s="1" t="b">
        <f t="shared" si="52"/>
        <v>0</v>
      </c>
      <c r="O965" s="1" t="b">
        <f t="shared" si="53"/>
        <v>0</v>
      </c>
      <c r="Q965" s="4"/>
      <c r="R965" s="4"/>
    </row>
    <row r="966" spans="5:18">
      <c r="E966" s="130">
        <v>69</v>
      </c>
      <c r="F966" s="130">
        <v>13</v>
      </c>
      <c r="H966" s="32" t="s">
        <v>208</v>
      </c>
      <c r="I966" s="33" t="s">
        <v>862</v>
      </c>
      <c r="J966" s="33" t="s">
        <v>206</v>
      </c>
      <c r="K966" s="33" t="str">
        <f t="shared" si="51"/>
        <v>69 , 13</v>
      </c>
      <c r="L966" s="34" t="s">
        <v>207</v>
      </c>
      <c r="N966" s="1" t="b">
        <f t="shared" si="52"/>
        <v>0</v>
      </c>
      <c r="O966" s="1" t="b">
        <f t="shared" si="53"/>
        <v>0</v>
      </c>
      <c r="Q966" s="4"/>
      <c r="R966" s="4"/>
    </row>
    <row r="967" spans="5:18">
      <c r="E967" s="130">
        <v>69</v>
      </c>
      <c r="F967" s="130">
        <v>14</v>
      </c>
      <c r="H967" s="32" t="s">
        <v>208</v>
      </c>
      <c r="I967" s="33" t="s">
        <v>862</v>
      </c>
      <c r="J967" s="33" t="s">
        <v>206</v>
      </c>
      <c r="K967" s="33" t="str">
        <f t="shared" si="51"/>
        <v>69 , 14</v>
      </c>
      <c r="L967" s="34" t="s">
        <v>207</v>
      </c>
      <c r="N967" s="1" t="b">
        <f t="shared" si="52"/>
        <v>0</v>
      </c>
      <c r="O967" s="1" t="b">
        <f t="shared" si="53"/>
        <v>0</v>
      </c>
      <c r="Q967" s="4"/>
      <c r="R967" s="4"/>
    </row>
    <row r="968" spans="5:18">
      <c r="E968" s="130">
        <v>69</v>
      </c>
      <c r="F968" s="130">
        <v>15</v>
      </c>
      <c r="H968" s="32" t="s">
        <v>208</v>
      </c>
      <c r="I968" s="33" t="s">
        <v>862</v>
      </c>
      <c r="J968" s="33" t="s">
        <v>206</v>
      </c>
      <c r="K968" s="33" t="str">
        <f t="shared" si="51"/>
        <v>69 , 15</v>
      </c>
      <c r="L968" s="34" t="s">
        <v>207</v>
      </c>
      <c r="N968" s="1" t="b">
        <f t="shared" si="52"/>
        <v>0</v>
      </c>
      <c r="O968" s="1" t="b">
        <f t="shared" si="53"/>
        <v>0</v>
      </c>
      <c r="Q968" s="4"/>
      <c r="R968" s="4"/>
    </row>
    <row r="969" spans="5:18">
      <c r="E969" s="130">
        <v>70</v>
      </c>
      <c r="F969" s="130">
        <v>1</v>
      </c>
      <c r="H969" s="32" t="s">
        <v>208</v>
      </c>
      <c r="I969" s="33" t="s">
        <v>862</v>
      </c>
      <c r="J969" s="33" t="s">
        <v>206</v>
      </c>
      <c r="K969" s="33" t="str">
        <f t="shared" si="51"/>
        <v>70 , 1</v>
      </c>
      <c r="L969" s="34" t="s">
        <v>207</v>
      </c>
      <c r="N969" s="1" t="b">
        <f t="shared" si="52"/>
        <v>0</v>
      </c>
      <c r="O969" s="1" t="b">
        <f t="shared" si="53"/>
        <v>0</v>
      </c>
      <c r="Q969" s="4"/>
      <c r="R969" s="4"/>
    </row>
    <row r="970" spans="5:18">
      <c r="E970" s="130">
        <v>70</v>
      </c>
      <c r="F970" s="130">
        <v>2</v>
      </c>
      <c r="H970" s="32" t="s">
        <v>208</v>
      </c>
      <c r="I970" s="33" t="s">
        <v>862</v>
      </c>
      <c r="J970" s="33" t="s">
        <v>206</v>
      </c>
      <c r="K970" s="33" t="str">
        <f t="shared" si="51"/>
        <v>70 , 2</v>
      </c>
      <c r="L970" s="34" t="s">
        <v>207</v>
      </c>
      <c r="N970" s="1" t="b">
        <f t="shared" si="52"/>
        <v>0</v>
      </c>
      <c r="O970" s="1" t="b">
        <f t="shared" si="53"/>
        <v>0</v>
      </c>
      <c r="Q970" s="4"/>
      <c r="R970" s="4"/>
    </row>
    <row r="971" spans="5:18">
      <c r="E971" s="130">
        <v>70</v>
      </c>
      <c r="F971" s="130">
        <v>3</v>
      </c>
      <c r="H971" s="32" t="s">
        <v>208</v>
      </c>
      <c r="I971" s="33" t="s">
        <v>862</v>
      </c>
      <c r="J971" s="33" t="s">
        <v>206</v>
      </c>
      <c r="K971" s="33" t="str">
        <f t="shared" si="51"/>
        <v>70 , 3</v>
      </c>
      <c r="L971" s="34" t="s">
        <v>207</v>
      </c>
      <c r="N971" s="1" t="b">
        <f t="shared" si="52"/>
        <v>0</v>
      </c>
      <c r="O971" s="1" t="b">
        <f t="shared" si="53"/>
        <v>0</v>
      </c>
      <c r="Q971" s="4"/>
      <c r="R971" s="4"/>
    </row>
    <row r="972" spans="5:18">
      <c r="E972" s="130">
        <v>70</v>
      </c>
      <c r="F972" s="130">
        <v>4</v>
      </c>
      <c r="H972" s="32" t="s">
        <v>208</v>
      </c>
      <c r="I972" s="33" t="s">
        <v>862</v>
      </c>
      <c r="J972" s="33" t="s">
        <v>206</v>
      </c>
      <c r="K972" s="33" t="str">
        <f t="shared" si="51"/>
        <v>70 , 4</v>
      </c>
      <c r="L972" s="34" t="s">
        <v>207</v>
      </c>
      <c r="N972" s="1" t="b">
        <f t="shared" si="52"/>
        <v>0</v>
      </c>
      <c r="O972" s="1" t="b">
        <f t="shared" si="53"/>
        <v>0</v>
      </c>
      <c r="Q972" s="4"/>
      <c r="R972" s="4"/>
    </row>
    <row r="973" spans="5:18">
      <c r="E973" s="130">
        <v>70</v>
      </c>
      <c r="F973" s="130">
        <v>5</v>
      </c>
      <c r="H973" s="32" t="s">
        <v>208</v>
      </c>
      <c r="I973" s="33" t="s">
        <v>862</v>
      </c>
      <c r="J973" s="33" t="s">
        <v>206</v>
      </c>
      <c r="K973" s="33" t="str">
        <f t="shared" si="51"/>
        <v>70 , 5</v>
      </c>
      <c r="L973" s="34" t="s">
        <v>207</v>
      </c>
      <c r="N973" s="1" t="b">
        <f t="shared" si="52"/>
        <v>0</v>
      </c>
      <c r="O973" s="1" t="b">
        <f t="shared" si="53"/>
        <v>0</v>
      </c>
      <c r="Q973" s="4"/>
      <c r="R973" s="4"/>
    </row>
    <row r="974" spans="5:18">
      <c r="E974" s="130">
        <v>70</v>
      </c>
      <c s="130" r="F974">
        <v>7</v>
      </c>
      <c r="H974" s="32" t="s">
        <v>208</v>
      </c>
      <c r="I974" s="33" t="s">
        <v>862</v>
      </c>
      <c r="J974" s="33" t="s">
        <v>206</v>
      </c>
      <c r="K974" s="33" t="str">
        <f t="shared" si="51"/>
        <v>70 , 6</v>
      </c>
      <c r="L974" s="34" t="s">
        <v>207</v>
      </c>
      <c r="N974" s="1" t="b">
        <f t="shared" si="52"/>
        <v>0</v>
      </c>
      <c r="O974" s="1" t="b">
        <f t="shared" si="53"/>
        <v>0</v>
      </c>
      <c r="Q974" s="4"/>
      <c r="R974" s="4"/>
    </row>
    <row r="975" spans="5:18">
      <c r="E975" s="130">
        <v>70</v>
      </c>
      <c r="F975" s="130">
        <v>8</v>
      </c>
      <c r="H975" s="32" t="s">
        <v>208</v>
      </c>
      <c r="I975" s="33" t="s">
        <v>862</v>
      </c>
      <c r="J975" s="33" t="s">
        <v>206</v>
      </c>
      <c r="K975" s="33" t="str">
        <f t="shared" si="51"/>
        <v>70 , 8</v>
      </c>
      <c r="L975" s="34" t="s">
        <v>207</v>
      </c>
      <c r="N975" s="1" t="b">
        <f t="shared" si="52"/>
        <v>0</v>
      </c>
      <c r="O975" s="1" t="b">
        <f t="shared" si="53"/>
        <v>0</v>
      </c>
      <c r="Q975" s="4"/>
      <c r="R975" s="4"/>
    </row>
    <row r="976" spans="5:18">
      <c r="E976" s="130">
        <v>70</v>
      </c>
      <c r="F976" s="130">
        <v>9</v>
      </c>
      <c r="H976" s="32" t="s">
        <v>208</v>
      </c>
      <c r="I976" s="33" t="s">
        <v>862</v>
      </c>
      <c r="J976" s="33" t="s">
        <v>206</v>
      </c>
      <c r="K976" s="33" t="str">
        <f t="shared" si="51"/>
        <v>70 , 9</v>
      </c>
      <c r="L976" s="34" t="s">
        <v>207</v>
      </c>
      <c r="N976" s="1" t="b">
        <f t="shared" si="52"/>
        <v>0</v>
      </c>
      <c r="O976" s="1" t="b">
        <f t="shared" si="53"/>
        <v>0</v>
      </c>
      <c r="Q976" s="4"/>
      <c r="R976" s="4"/>
    </row>
    <row r="977" spans="5:18">
      <c r="E977" s="130">
        <v>70</v>
      </c>
      <c r="F977" s="130">
        <v>10</v>
      </c>
      <c r="H977" s="32" t="s">
        <v>208</v>
      </c>
      <c r="I977" s="33" t="s">
        <v>862</v>
      </c>
      <c r="J977" s="33" t="s">
        <v>206</v>
      </c>
      <c r="K977" s="33" t="str">
        <f t="shared" si="51"/>
        <v>70 , 10</v>
      </c>
      <c r="L977" s="34" t="s">
        <v>207</v>
      </c>
      <c r="N977" s="1" t="b">
        <f t="shared" si="52"/>
        <v>0</v>
      </c>
      <c r="O977" s="1" t="b">
        <f t="shared" si="53"/>
        <v>0</v>
      </c>
      <c r="Q977" s="4"/>
      <c r="R977" s="4"/>
    </row>
    <row r="978" spans="5:18">
      <c r="E978" s="130">
        <v>70</v>
      </c>
      <c r="F978" s="130">
        <v>11</v>
      </c>
      <c r="H978" s="32" t="s">
        <v>208</v>
      </c>
      <c r="I978" s="33" t="s">
        <v>862</v>
      </c>
      <c r="J978" s="33" t="s">
        <v>206</v>
      </c>
      <c r="K978" s="33" t="str">
        <f t="shared" si="51"/>
        <v>70 , 11</v>
      </c>
      <c r="L978" s="34" t="s">
        <v>207</v>
      </c>
      <c r="N978" s="1" t="b">
        <f t="shared" si="52"/>
        <v>0</v>
      </c>
      <c r="O978" s="1" t="b">
        <f t="shared" si="53"/>
        <v>0</v>
      </c>
      <c r="Q978" s="4"/>
      <c r="R978" s="4"/>
    </row>
    <row r="979" spans="5:18">
      <c r="E979" s="130">
        <v>70</v>
      </c>
      <c r="F979" s="130">
        <v>12</v>
      </c>
      <c r="H979" s="32" t="s">
        <v>208</v>
      </c>
      <c r="I979" s="33" t="s">
        <v>862</v>
      </c>
      <c r="J979" s="33" t="s">
        <v>206</v>
      </c>
      <c r="K979" s="33" t="str">
        <f t="shared" si="51"/>
        <v>70 , 12</v>
      </c>
      <c r="L979" s="34" t="s">
        <v>207</v>
      </c>
      <c r="N979" s="1" t="b">
        <f t="shared" si="52"/>
        <v>0</v>
      </c>
      <c r="O979" s="1" t="b">
        <f t="shared" si="53"/>
        <v>0</v>
      </c>
      <c r="Q979" s="4"/>
      <c r="R979" s="4"/>
    </row>
    <row r="980" spans="5:18">
      <c r="E980" s="130">
        <v>70</v>
      </c>
      <c r="F980" s="130">
        <v>13</v>
      </c>
      <c r="H980" s="32" t="s">
        <v>208</v>
      </c>
      <c r="I980" s="33" t="s">
        <v>862</v>
      </c>
      <c r="J980" s="33" t="s">
        <v>206</v>
      </c>
      <c r="K980" s="33" t="str">
        <f t="shared" si="51"/>
        <v>70 , 13</v>
      </c>
      <c r="L980" s="34" t="s">
        <v>207</v>
      </c>
      <c r="N980" s="1" t="b">
        <f t="shared" si="52"/>
        <v>0</v>
      </c>
      <c r="O980" s="1" t="b">
        <f t="shared" si="53"/>
        <v>0</v>
      </c>
      <c r="Q980" s="4"/>
      <c r="R980" s="4"/>
    </row>
    <row r="981" spans="5:18">
      <c r="E981" s="130">
        <v>70</v>
      </c>
      <c r="F981" s="130">
        <v>14</v>
      </c>
      <c r="H981" s="32" t="s">
        <v>208</v>
      </c>
      <c r="I981" s="33" t="s">
        <v>862</v>
      </c>
      <c r="J981" s="33" t="s">
        <v>206</v>
      </c>
      <c r="K981" s="33" t="str">
        <f t="shared" si="51"/>
        <v>70 , 14</v>
      </c>
      <c r="L981" s="34" t="s">
        <v>207</v>
      </c>
      <c r="N981" s="1" t="b">
        <f t="shared" si="52"/>
        <v>0</v>
      </c>
      <c r="O981" s="1" t="b">
        <f t="shared" si="53"/>
        <v>0</v>
      </c>
      <c r="Q981" s="4"/>
      <c r="R981" s="4"/>
    </row>
    <row r="982" spans="5:18">
      <c r="E982" s="130">
        <v>70</v>
      </c>
      <c r="F982" s="130">
        <v>15</v>
      </c>
      <c r="H982" s="32" t="s">
        <v>208</v>
      </c>
      <c r="I982" s="33" t="s">
        <v>862</v>
      </c>
      <c r="J982" s="33" t="s">
        <v>206</v>
      </c>
      <c r="K982" s="33" t="str">
        <f t="shared" si="51"/>
        <v>70 , 15</v>
      </c>
      <c r="L982" s="34" t="s">
        <v>207</v>
      </c>
      <c r="N982" s="1" t="b">
        <f t="shared" si="52"/>
        <v>0</v>
      </c>
      <c r="O982" s="1" t="b">
        <f t="shared" si="53"/>
        <v>0</v>
      </c>
      <c r="Q982" s="4"/>
      <c r="R982" s="4"/>
    </row>
    <row r="983" spans="5:18">
      <c r="E983" s="130">
        <v>71</v>
      </c>
      <c r="F983" s="130">
        <v>1</v>
      </c>
      <c r="H983" s="32" t="s">
        <v>208</v>
      </c>
      <c r="I983" s="33" t="s">
        <v>862</v>
      </c>
      <c r="J983" s="33" t="s">
        <v>206</v>
      </c>
      <c r="K983" s="33" t="str">
        <f t="shared" si="51"/>
        <v>71 , 1</v>
      </c>
      <c r="L983" s="34" t="s">
        <v>207</v>
      </c>
      <c r="N983" s="1" t="b">
        <f t="shared" si="52"/>
        <v>0</v>
      </c>
      <c r="O983" s="1" t="b">
        <f t="shared" si="53"/>
        <v>0</v>
      </c>
      <c r="Q983" s="4"/>
      <c r="R983" s="4"/>
    </row>
    <row r="984" spans="5:18">
      <c r="E984" s="130">
        <v>71</v>
      </c>
      <c r="F984" s="130">
        <v>2</v>
      </c>
      <c r="H984" s="32" t="s">
        <v>208</v>
      </c>
      <c r="I984" s="33" t="s">
        <v>862</v>
      </c>
      <c r="J984" s="33" t="s">
        <v>206</v>
      </c>
      <c r="K984" s="33" t="str">
        <f t="shared" si="51"/>
        <v>71 , 2</v>
      </c>
      <c r="L984" s="34" t="s">
        <v>207</v>
      </c>
      <c r="N984" s="1" t="b">
        <f t="shared" si="52"/>
        <v>0</v>
      </c>
      <c r="O984" s="1" t="b">
        <f t="shared" si="53"/>
        <v>0</v>
      </c>
      <c r="Q984" s="4"/>
      <c r="R984" s="4"/>
    </row>
    <row r="985" spans="5:18">
      <c r="E985" s="130">
        <v>71</v>
      </c>
      <c r="F985" s="130">
        <v>3</v>
      </c>
      <c r="H985" s="32" t="s">
        <v>208</v>
      </c>
      <c r="I985" s="33" t="s">
        <v>862</v>
      </c>
      <c r="J985" s="33" t="s">
        <v>206</v>
      </c>
      <c r="K985" s="33" t="str">
        <f t="shared" si="51"/>
        <v>71 , 3</v>
      </c>
      <c r="L985" s="34" t="s">
        <v>207</v>
      </c>
      <c r="N985" s="1" t="b">
        <f t="shared" si="52"/>
        <v>0</v>
      </c>
      <c r="O985" s="1" t="b">
        <f t="shared" si="53"/>
        <v>0</v>
      </c>
      <c r="Q985" s="4"/>
      <c r="R985" s="4"/>
    </row>
    <row r="986" spans="5:18">
      <c r="E986" s="130">
        <v>71</v>
      </c>
      <c r="F986" s="130">
        <v>4</v>
      </c>
      <c r="H986" s="32" t="s">
        <v>208</v>
      </c>
      <c r="I986" s="33" t="s">
        <v>862</v>
      </c>
      <c r="J986" s="33" t="s">
        <v>206</v>
      </c>
      <c r="K986" s="33" t="str">
        <f t="shared" ref="K986:K1044" si="54">E986&amp;" , "&amp;F986</f>
        <v>71 , 4</v>
      </c>
      <c r="L986" s="34" t="s">
        <v>207</v>
      </c>
      <c r="N986" s="1" t="b">
        <f t="shared" ref="N986:N1044" si="55">IF(E986="","",EXACT(E986,Q986))</f>
        <v>0</v>
      </c>
      <c r="O986" s="1" t="b">
        <f t="shared" ref="O986:O1044" si="56">IF(F986="","",EXACT(F986,R986))</f>
        <v>0</v>
      </c>
      <c r="Q986" s="4"/>
      <c r="R986" s="4"/>
    </row>
    <row r="987" spans="5:18">
      <c r="E987" s="130">
        <v>71</v>
      </c>
      <c r="F987" s="130">
        <v>5</v>
      </c>
      <c r="H987" s="32" t="s">
        <v>208</v>
      </c>
      <c r="I987" s="33" t="s">
        <v>862</v>
      </c>
      <c r="J987" s="33" t="s">
        <v>206</v>
      </c>
      <c r="K987" s="33" t="str">
        <f t="shared" si="54"/>
        <v>71 , 5</v>
      </c>
      <c r="L987" s="34" t="s">
        <v>207</v>
      </c>
      <c r="N987" s="1" t="b">
        <f t="shared" si="55"/>
        <v>0</v>
      </c>
      <c r="O987" s="1" t="b">
        <f t="shared" si="56"/>
        <v>0</v>
      </c>
      <c r="Q987" s="4"/>
      <c r="R987" s="4"/>
    </row>
    <row r="988" spans="5:18">
      <c r="E988" s="130">
        <v>71</v>
      </c>
      <c s="130" r="F988">
        <v>7</v>
      </c>
      <c r="H988" s="32" t="s">
        <v>208</v>
      </c>
      <c r="I988" s="33" t="s">
        <v>862</v>
      </c>
      <c r="J988" s="33" t="s">
        <v>206</v>
      </c>
      <c r="K988" s="33" t="str">
        <f t="shared" si="54"/>
        <v>71 , 6</v>
      </c>
      <c r="L988" s="34" t="s">
        <v>207</v>
      </c>
      <c r="N988" s="1" t="b">
        <f t="shared" si="55"/>
        <v>0</v>
      </c>
      <c r="O988" s="1" t="b">
        <f t="shared" si="56"/>
        <v>0</v>
      </c>
      <c r="Q988" s="4"/>
      <c r="R988" s="4"/>
    </row>
    <row r="989" spans="5:18">
      <c r="E989" s="130">
        <v>71</v>
      </c>
      <c r="F989" s="130">
        <v>8</v>
      </c>
      <c r="H989" s="32" t="s">
        <v>208</v>
      </c>
      <c r="I989" s="33" t="s">
        <v>862</v>
      </c>
      <c r="J989" s="33" t="s">
        <v>206</v>
      </c>
      <c r="K989" s="33" t="str">
        <f t="shared" si="54"/>
        <v>71 , 8</v>
      </c>
      <c r="L989" s="34" t="s">
        <v>207</v>
      </c>
      <c r="N989" s="1" t="b">
        <f t="shared" si="55"/>
        <v>0</v>
      </c>
      <c r="O989" s="1" t="b">
        <f t="shared" si="56"/>
        <v>0</v>
      </c>
      <c r="Q989" s="4"/>
      <c r="R989" s="4"/>
    </row>
    <row r="990" spans="5:18">
      <c r="E990" s="130">
        <v>71</v>
      </c>
      <c r="F990" s="130">
        <v>9</v>
      </c>
      <c r="H990" s="32" t="s">
        <v>208</v>
      </c>
      <c r="I990" s="33" t="s">
        <v>862</v>
      </c>
      <c r="J990" s="33" t="s">
        <v>206</v>
      </c>
      <c r="K990" s="33" t="str">
        <f t="shared" si="54"/>
        <v>71 , 9</v>
      </c>
      <c r="L990" s="34" t="s">
        <v>207</v>
      </c>
      <c r="N990" s="1" t="b">
        <f t="shared" si="55"/>
        <v>0</v>
      </c>
      <c r="O990" s="1" t="b">
        <f t="shared" si="56"/>
        <v>0</v>
      </c>
      <c r="Q990" s="4"/>
      <c r="R990" s="4"/>
    </row>
    <row r="991" spans="5:18">
      <c r="E991" s="130">
        <v>71</v>
      </c>
      <c r="F991" s="130">
        <v>10</v>
      </c>
      <c r="H991" s="32" t="s">
        <v>208</v>
      </c>
      <c r="I991" s="33" t="s">
        <v>862</v>
      </c>
      <c r="J991" s="33" t="s">
        <v>206</v>
      </c>
      <c r="K991" s="33" t="str">
        <f t="shared" si="54"/>
        <v>71 , 10</v>
      </c>
      <c r="L991" s="34" t="s">
        <v>207</v>
      </c>
      <c r="N991" s="1" t="b">
        <f t="shared" si="55"/>
        <v>0</v>
      </c>
      <c r="O991" s="1" t="b">
        <f t="shared" si="56"/>
        <v>0</v>
      </c>
      <c r="Q991" s="4"/>
      <c r="R991" s="4"/>
    </row>
    <row r="992" spans="5:18">
      <c r="E992" s="130">
        <v>71</v>
      </c>
      <c r="F992" s="130">
        <v>11</v>
      </c>
      <c r="H992" s="32" t="s">
        <v>208</v>
      </c>
      <c r="I992" s="33" t="s">
        <v>862</v>
      </c>
      <c r="J992" s="33" t="s">
        <v>206</v>
      </c>
      <c r="K992" s="33" t="str">
        <f t="shared" si="54"/>
        <v>71 , 11</v>
      </c>
      <c r="L992" s="34" t="s">
        <v>207</v>
      </c>
      <c r="N992" s="1" t="b">
        <f t="shared" si="55"/>
        <v>0</v>
      </c>
      <c r="O992" s="1" t="b">
        <f t="shared" si="56"/>
        <v>0</v>
      </c>
      <c r="Q992" s="4"/>
      <c r="R992" s="4"/>
    </row>
    <row r="993" spans="5:18">
      <c r="E993" s="130">
        <v>71</v>
      </c>
      <c r="F993" s="130">
        <v>12</v>
      </c>
      <c r="H993" s="32" t="s">
        <v>208</v>
      </c>
      <c r="I993" s="33" t="s">
        <v>862</v>
      </c>
      <c r="J993" s="33" t="s">
        <v>206</v>
      </c>
      <c r="K993" s="33" t="str">
        <f t="shared" si="54"/>
        <v>71 , 12</v>
      </c>
      <c r="L993" s="34" t="s">
        <v>207</v>
      </c>
      <c r="N993" s="1" t="b">
        <f t="shared" si="55"/>
        <v>0</v>
      </c>
      <c r="O993" s="1" t="b">
        <f t="shared" si="56"/>
        <v>0</v>
      </c>
      <c r="Q993" s="4"/>
      <c r="R993" s="4"/>
    </row>
    <row r="994" spans="5:18">
      <c r="E994" s="130">
        <v>71</v>
      </c>
      <c r="F994" s="130">
        <v>13</v>
      </c>
      <c r="H994" s="32" t="s">
        <v>208</v>
      </c>
      <c r="I994" s="33" t="s">
        <v>862</v>
      </c>
      <c r="J994" s="33" t="s">
        <v>206</v>
      </c>
      <c r="K994" s="33" t="str">
        <f t="shared" si="54"/>
        <v>71 , 13</v>
      </c>
      <c r="L994" s="34" t="s">
        <v>207</v>
      </c>
      <c r="N994" s="1" t="b">
        <f t="shared" si="55"/>
        <v>0</v>
      </c>
      <c r="O994" s="1" t="b">
        <f t="shared" si="56"/>
        <v>0</v>
      </c>
      <c r="Q994" s="4"/>
      <c r="R994" s="4"/>
    </row>
    <row r="995" spans="5:18">
      <c r="E995" s="130">
        <v>71</v>
      </c>
      <c r="F995" s="130">
        <v>14</v>
      </c>
      <c r="H995" s="32" t="s">
        <v>208</v>
      </c>
      <c r="I995" s="33" t="s">
        <v>862</v>
      </c>
      <c r="J995" s="33" t="s">
        <v>206</v>
      </c>
      <c r="K995" s="33" t="str">
        <f t="shared" si="54"/>
        <v>71 , 14</v>
      </c>
      <c r="L995" s="34" t="s">
        <v>207</v>
      </c>
      <c r="N995" s="1" t="b">
        <f t="shared" si="55"/>
        <v>0</v>
      </c>
      <c r="O995" s="1" t="b">
        <f t="shared" si="56"/>
        <v>0</v>
      </c>
      <c r="Q995" s="4"/>
      <c r="R995" s="4"/>
    </row>
    <row r="996" spans="5:18">
      <c r="E996" s="130">
        <v>71</v>
      </c>
      <c r="F996" s="130">
        <v>15</v>
      </c>
      <c r="H996" s="32" t="s">
        <v>208</v>
      </c>
      <c r="I996" s="33" t="s">
        <v>862</v>
      </c>
      <c r="J996" s="33" t="s">
        <v>206</v>
      </c>
      <c r="K996" s="33" t="str">
        <f t="shared" si="54"/>
        <v>71 , 15</v>
      </c>
      <c r="L996" s="34" t="s">
        <v>207</v>
      </c>
      <c r="N996" s="1" t="b">
        <f t="shared" si="55"/>
        <v>0</v>
      </c>
      <c r="O996" s="1" t="b">
        <f t="shared" si="56"/>
        <v>0</v>
      </c>
      <c r="Q996" s="4"/>
      <c r="R996" s="4"/>
    </row>
    <row r="997" spans="5:18">
      <c r="E997" s="130">
        <v>72</v>
      </c>
      <c r="F997" s="130">
        <v>1</v>
      </c>
      <c r="H997" s="32" t="s">
        <v>208</v>
      </c>
      <c r="I997" s="33" t="s">
        <v>862</v>
      </c>
      <c r="J997" s="33" t="s">
        <v>206</v>
      </c>
      <c r="K997" s="33" t="str">
        <f t="shared" si="54"/>
        <v>72 , 1</v>
      </c>
      <c r="L997" s="34" t="s">
        <v>207</v>
      </c>
      <c r="N997" s="1" t="b">
        <f t="shared" si="55"/>
        <v>0</v>
      </c>
      <c r="O997" s="1" t="b">
        <f t="shared" si="56"/>
        <v>0</v>
      </c>
      <c r="Q997" s="4"/>
      <c r="R997" s="4"/>
    </row>
    <row r="998" spans="5:18">
      <c r="E998" s="130">
        <v>72</v>
      </c>
      <c r="F998" s="130">
        <v>2</v>
      </c>
      <c r="H998" s="32" t="s">
        <v>208</v>
      </c>
      <c r="I998" s="33" t="s">
        <v>862</v>
      </c>
      <c r="J998" s="33" t="s">
        <v>206</v>
      </c>
      <c r="K998" s="33" t="str">
        <f t="shared" si="54"/>
        <v>72 , 2</v>
      </c>
      <c r="L998" s="34" t="s">
        <v>207</v>
      </c>
      <c r="N998" s="1" t="b">
        <f t="shared" si="55"/>
        <v>0</v>
      </c>
      <c r="O998" s="1" t="b">
        <f t="shared" si="56"/>
        <v>0</v>
      </c>
      <c r="Q998" s="4"/>
      <c r="R998" s="4"/>
    </row>
    <row r="999" spans="5:18">
      <c r="E999" s="130">
        <v>72</v>
      </c>
      <c r="F999" s="130">
        <v>3</v>
      </c>
      <c r="H999" s="32" t="s">
        <v>208</v>
      </c>
      <c r="I999" s="33" t="s">
        <v>862</v>
      </c>
      <c r="J999" s="33" t="s">
        <v>206</v>
      </c>
      <c r="K999" s="33" t="str">
        <f t="shared" si="54"/>
        <v>72 , 3</v>
      </c>
      <c r="L999" s="34" t="s">
        <v>207</v>
      </c>
      <c r="N999" s="1" t="b">
        <f t="shared" si="55"/>
        <v>0</v>
      </c>
      <c r="O999" s="1" t="b">
        <f t="shared" si="56"/>
        <v>0</v>
      </c>
      <c r="Q999" s="4"/>
      <c r="R999" s="4"/>
    </row>
    <row r="1000" spans="5:18">
      <c r="E1000" s="130">
        <v>72</v>
      </c>
      <c r="F1000" s="130">
        <v>4</v>
      </c>
      <c r="H1000" s="32" t="s">
        <v>208</v>
      </c>
      <c r="I1000" s="33" t="s">
        <v>862</v>
      </c>
      <c r="J1000" s="33" t="s">
        <v>206</v>
      </c>
      <c r="K1000" s="33" t="str">
        <f t="shared" si="54"/>
        <v>72 , 4</v>
      </c>
      <c r="L1000" s="34" t="s">
        <v>207</v>
      </c>
      <c r="N1000" s="1" t="b">
        <f t="shared" si="55"/>
        <v>0</v>
      </c>
      <c r="O1000" s="1" t="b">
        <f t="shared" si="56"/>
        <v>0</v>
      </c>
      <c r="Q1000" s="4"/>
      <c r="R1000" s="4"/>
    </row>
    <row r="1001" spans="5:18">
      <c r="E1001" s="130">
        <v>72</v>
      </c>
      <c r="F1001" s="130">
        <v>5</v>
      </c>
      <c r="H1001" s="32" t="s">
        <v>208</v>
      </c>
      <c r="I1001" s="33" t="s">
        <v>862</v>
      </c>
      <c r="J1001" s="33" t="s">
        <v>206</v>
      </c>
      <c r="K1001" s="33" t="str">
        <f t="shared" si="54"/>
        <v>72 , 5</v>
      </c>
      <c r="L1001" s="34" t="s">
        <v>207</v>
      </c>
      <c r="N1001" s="1" t="b">
        <f t="shared" si="55"/>
        <v>0</v>
      </c>
      <c r="O1001" s="1" t="b">
        <f t="shared" si="56"/>
        <v>0</v>
      </c>
      <c r="Q1001" s="4"/>
      <c r="R1001" s="4"/>
    </row>
    <row r="1002" spans="5:18">
      <c r="E1002" s="130">
        <v>72</v>
      </c>
      <c s="130" r="F1002">
        <v>7</v>
      </c>
      <c r="H1002" s="32" t="s">
        <v>208</v>
      </c>
      <c r="I1002" s="33" t="s">
        <v>862</v>
      </c>
      <c r="J1002" s="33" t="s">
        <v>206</v>
      </c>
      <c r="K1002" s="33" t="str">
        <f t="shared" si="54"/>
        <v>72 , 6</v>
      </c>
      <c r="L1002" s="34" t="s">
        <v>207</v>
      </c>
      <c r="N1002" s="1" t="b">
        <f t="shared" si="55"/>
        <v>0</v>
      </c>
      <c r="O1002" s="1" t="b">
        <f t="shared" si="56"/>
        <v>0</v>
      </c>
      <c r="Q1002" s="4"/>
      <c r="R1002" s="4"/>
    </row>
    <row r="1003" spans="5:18">
      <c r="E1003" s="130">
        <v>72</v>
      </c>
      <c r="F1003" s="130">
        <v>8</v>
      </c>
      <c r="H1003" s="32" t="s">
        <v>208</v>
      </c>
      <c r="I1003" s="33" t="s">
        <v>862</v>
      </c>
      <c r="J1003" s="33" t="s">
        <v>206</v>
      </c>
      <c r="K1003" s="33" t="str">
        <f t="shared" si="54"/>
        <v>72 , 8</v>
      </c>
      <c r="L1003" s="34" t="s">
        <v>207</v>
      </c>
      <c r="N1003" s="1" t="b">
        <f t="shared" si="55"/>
        <v>0</v>
      </c>
      <c r="O1003" s="1" t="b">
        <f t="shared" si="56"/>
        <v>0</v>
      </c>
      <c r="Q1003" s="4"/>
      <c r="R1003" s="4"/>
    </row>
    <row r="1004" spans="5:18">
      <c r="E1004" s="130">
        <v>72</v>
      </c>
      <c r="F1004" s="130">
        <v>9</v>
      </c>
      <c r="H1004" s="32" t="s">
        <v>208</v>
      </c>
      <c r="I1004" s="33" t="s">
        <v>862</v>
      </c>
      <c r="J1004" s="33" t="s">
        <v>206</v>
      </c>
      <c r="K1004" s="33" t="str">
        <f t="shared" si="54"/>
        <v>72 , 9</v>
      </c>
      <c r="L1004" s="34" t="s">
        <v>207</v>
      </c>
      <c r="N1004" s="1" t="b">
        <f t="shared" si="55"/>
        <v>0</v>
      </c>
      <c r="O1004" s="1" t="b">
        <f t="shared" si="56"/>
        <v>0</v>
      </c>
      <c r="Q1004" s="4"/>
      <c r="R1004" s="4"/>
    </row>
    <row r="1005" spans="5:18">
      <c r="E1005" s="130">
        <v>72</v>
      </c>
      <c r="F1005" s="130">
        <v>10</v>
      </c>
      <c r="H1005" s="32" t="s">
        <v>208</v>
      </c>
      <c r="I1005" s="33" t="s">
        <v>862</v>
      </c>
      <c r="J1005" s="33" t="s">
        <v>206</v>
      </c>
      <c r="K1005" s="33" t="str">
        <f t="shared" si="54"/>
        <v>72 , 10</v>
      </c>
      <c r="L1005" s="34" t="s">
        <v>207</v>
      </c>
      <c r="N1005" s="1" t="b">
        <f t="shared" si="55"/>
        <v>0</v>
      </c>
      <c r="O1005" s="1" t="b">
        <f t="shared" si="56"/>
        <v>0</v>
      </c>
      <c r="Q1005" s="4"/>
      <c r="R1005" s="4"/>
    </row>
    <row r="1006" spans="5:18">
      <c r="E1006" s="130">
        <v>72</v>
      </c>
      <c r="F1006" s="130">
        <v>11</v>
      </c>
      <c r="H1006" s="32" t="s">
        <v>208</v>
      </c>
      <c r="I1006" s="33" t="s">
        <v>862</v>
      </c>
      <c r="J1006" s="33" t="s">
        <v>206</v>
      </c>
      <c r="K1006" s="33" t="str">
        <f t="shared" si="54"/>
        <v>72 , 11</v>
      </c>
      <c r="L1006" s="34" t="s">
        <v>207</v>
      </c>
      <c r="N1006" s="1" t="b">
        <f t="shared" si="55"/>
        <v>0</v>
      </c>
      <c r="O1006" s="1" t="b">
        <f t="shared" si="56"/>
        <v>0</v>
      </c>
      <c r="Q1006" s="4"/>
      <c r="R1006" s="4"/>
    </row>
    <row r="1007" spans="5:18">
      <c r="E1007" s="130">
        <v>72</v>
      </c>
      <c r="F1007" s="130">
        <v>12</v>
      </c>
      <c r="H1007" s="32" t="s">
        <v>208</v>
      </c>
      <c r="I1007" s="33" t="s">
        <v>862</v>
      </c>
      <c r="J1007" s="33" t="s">
        <v>206</v>
      </c>
      <c r="K1007" s="33" t="str">
        <f t="shared" si="54"/>
        <v>72 , 12</v>
      </c>
      <c r="L1007" s="34" t="s">
        <v>207</v>
      </c>
      <c r="N1007" s="1" t="b">
        <f t="shared" si="55"/>
        <v>0</v>
      </c>
      <c r="O1007" s="1" t="b">
        <f t="shared" si="56"/>
        <v>0</v>
      </c>
      <c r="Q1007" s="4"/>
      <c r="R1007" s="4"/>
    </row>
    <row r="1008" spans="5:18">
      <c r="E1008" s="130">
        <v>72</v>
      </c>
      <c r="F1008" s="130">
        <v>13</v>
      </c>
      <c r="H1008" s="32" t="s">
        <v>208</v>
      </c>
      <c r="I1008" s="33" t="s">
        <v>862</v>
      </c>
      <c r="J1008" s="33" t="s">
        <v>206</v>
      </c>
      <c r="K1008" s="33" t="str">
        <f t="shared" si="54"/>
        <v>72 , 13</v>
      </c>
      <c r="L1008" s="34" t="s">
        <v>207</v>
      </c>
      <c r="N1008" s="1" t="b">
        <f t="shared" si="55"/>
        <v>0</v>
      </c>
      <c r="O1008" s="1" t="b">
        <f t="shared" si="56"/>
        <v>0</v>
      </c>
      <c r="Q1008" s="4"/>
      <c r="R1008" s="4"/>
    </row>
    <row r="1009" spans="5:18">
      <c r="E1009" s="130">
        <v>72</v>
      </c>
      <c r="F1009" s="130">
        <v>14</v>
      </c>
      <c r="H1009" s="32" t="s">
        <v>208</v>
      </c>
      <c r="I1009" s="33" t="s">
        <v>862</v>
      </c>
      <c r="J1009" s="33" t="s">
        <v>206</v>
      </c>
      <c r="K1009" s="33" t="str">
        <f t="shared" si="54"/>
        <v>72 , 14</v>
      </c>
      <c r="L1009" s="34" t="s">
        <v>207</v>
      </c>
      <c r="N1009" s="1" t="b">
        <f t="shared" si="55"/>
        <v>0</v>
      </c>
      <c r="O1009" s="1" t="b">
        <f t="shared" si="56"/>
        <v>0</v>
      </c>
      <c r="Q1009" s="4"/>
      <c r="R1009" s="4"/>
    </row>
    <row r="1010" spans="5:18">
      <c r="E1010" s="130">
        <v>72</v>
      </c>
      <c r="F1010" s="130">
        <v>15</v>
      </c>
      <c r="H1010" s="32" t="s">
        <v>208</v>
      </c>
      <c r="I1010" s="33" t="s">
        <v>862</v>
      </c>
      <c r="J1010" s="33" t="s">
        <v>206</v>
      </c>
      <c r="K1010" s="33" t="str">
        <f t="shared" si="54"/>
        <v>72 , 15</v>
      </c>
      <c r="L1010" s="34" t="s">
        <v>207</v>
      </c>
      <c r="N1010" s="1" t="b">
        <f t="shared" si="55"/>
        <v>0</v>
      </c>
      <c r="O1010" s="1" t="b">
        <f t="shared" si="56"/>
        <v>0</v>
      </c>
      <c r="Q1010" s="4"/>
      <c r="R1010" s="4"/>
    </row>
    <row r="1011" spans="5:18">
      <c r="E1011" s="130">
        <v>73</v>
      </c>
      <c r="F1011" s="130">
        <v>1</v>
      </c>
      <c r="H1011" s="32" t="s">
        <v>208</v>
      </c>
      <c r="I1011" s="33" t="s">
        <v>862</v>
      </c>
      <c r="J1011" s="33" t="s">
        <v>206</v>
      </c>
      <c r="K1011" s="33" t="str">
        <f t="shared" si="54"/>
        <v>73 , 1</v>
      </c>
      <c r="L1011" s="34" t="s">
        <v>207</v>
      </c>
      <c r="N1011" s="1" t="b">
        <f t="shared" si="55"/>
        <v>0</v>
      </c>
      <c r="O1011" s="1" t="b">
        <f t="shared" si="56"/>
        <v>0</v>
      </c>
      <c r="Q1011" s="4"/>
      <c r="R1011" s="4"/>
    </row>
    <row r="1012" spans="5:18">
      <c r="E1012" s="130">
        <v>73</v>
      </c>
      <c r="F1012" s="130">
        <v>2</v>
      </c>
      <c r="H1012" s="32" t="s">
        <v>208</v>
      </c>
      <c r="I1012" s="33" t="s">
        <v>862</v>
      </c>
      <c r="J1012" s="33" t="s">
        <v>206</v>
      </c>
      <c r="K1012" s="33" t="str">
        <f t="shared" si="54"/>
        <v>73 , 2</v>
      </c>
      <c r="L1012" s="34" t="s">
        <v>207</v>
      </c>
      <c r="N1012" s="1" t="b">
        <f t="shared" si="55"/>
        <v>0</v>
      </c>
      <c r="O1012" s="1" t="b">
        <f t="shared" si="56"/>
        <v>0</v>
      </c>
      <c r="Q1012" s="4"/>
      <c r="R1012" s="4"/>
    </row>
    <row r="1013" spans="5:18">
      <c r="E1013" s="130">
        <v>73</v>
      </c>
      <c r="F1013" s="130">
        <v>3</v>
      </c>
      <c r="H1013" s="32" t="s">
        <v>208</v>
      </c>
      <c r="I1013" s="33" t="s">
        <v>862</v>
      </c>
      <c r="J1013" s="33" t="s">
        <v>206</v>
      </c>
      <c r="K1013" s="33" t="str">
        <f t="shared" si="54"/>
        <v>73 , 3</v>
      </c>
      <c r="L1013" s="34" t="s">
        <v>207</v>
      </c>
      <c r="N1013" s="1" t="b">
        <f t="shared" si="55"/>
        <v>0</v>
      </c>
      <c r="O1013" s="1" t="b">
        <f t="shared" si="56"/>
        <v>0</v>
      </c>
      <c r="Q1013" s="4"/>
      <c r="R1013" s="4"/>
    </row>
    <row r="1014" spans="5:18">
      <c r="E1014" s="130">
        <v>73</v>
      </c>
      <c r="F1014" s="130">
        <v>4</v>
      </c>
      <c r="H1014" s="32" t="s">
        <v>208</v>
      </c>
      <c r="I1014" s="33" t="s">
        <v>862</v>
      </c>
      <c r="J1014" s="33" t="s">
        <v>206</v>
      </c>
      <c r="K1014" s="33" t="str">
        <f t="shared" si="54"/>
        <v>73 , 4</v>
      </c>
      <c r="L1014" s="34" t="s">
        <v>207</v>
      </c>
      <c r="N1014" s="1" t="b">
        <f t="shared" si="55"/>
        <v>0</v>
      </c>
      <c r="O1014" s="1" t="b">
        <f t="shared" si="56"/>
        <v>0</v>
      </c>
      <c r="Q1014" s="4"/>
      <c r="R1014" s="4"/>
    </row>
    <row r="1015" spans="5:18">
      <c r="E1015" s="130">
        <v>73</v>
      </c>
      <c r="F1015" s="130">
        <v>5</v>
      </c>
      <c r="H1015" s="32" t="s">
        <v>208</v>
      </c>
      <c r="I1015" s="33" t="s">
        <v>862</v>
      </c>
      <c r="J1015" s="33" t="s">
        <v>206</v>
      </c>
      <c r="K1015" s="33" t="str">
        <f t="shared" si="54"/>
        <v>73 , 5</v>
      </c>
      <c r="L1015" s="34" t="s">
        <v>207</v>
      </c>
      <c r="N1015" s="1" t="b">
        <f t="shared" si="55"/>
        <v>0</v>
      </c>
      <c r="O1015" s="1" t="b">
        <f t="shared" si="56"/>
        <v>0</v>
      </c>
      <c r="Q1015" s="4"/>
      <c r="R1015" s="4"/>
    </row>
    <row r="1016" spans="5:18">
      <c r="E1016" s="130">
        <v>73</v>
      </c>
      <c s="130" r="F1016">
        <v>7</v>
      </c>
      <c r="H1016" s="32" t="s">
        <v>208</v>
      </c>
      <c r="I1016" s="33" t="s">
        <v>862</v>
      </c>
      <c r="J1016" s="33" t="s">
        <v>206</v>
      </c>
      <c r="K1016" s="33" t="str">
        <f t="shared" si="54"/>
        <v>73 , 6</v>
      </c>
      <c r="L1016" s="34" t="s">
        <v>207</v>
      </c>
      <c r="N1016" s="1" t="b">
        <f t="shared" si="55"/>
        <v>0</v>
      </c>
      <c r="O1016" s="1" t="b">
        <f t="shared" si="56"/>
        <v>0</v>
      </c>
      <c r="Q1016" s="4"/>
      <c r="R1016" s="4"/>
    </row>
    <row r="1017" spans="5:18">
      <c r="E1017" s="130">
        <v>73</v>
      </c>
      <c r="F1017" s="130">
        <v>8</v>
      </c>
      <c r="H1017" s="32" t="s">
        <v>208</v>
      </c>
      <c r="I1017" s="33" t="s">
        <v>862</v>
      </c>
      <c r="J1017" s="33" t="s">
        <v>206</v>
      </c>
      <c r="K1017" s="33" t="str">
        <f t="shared" si="54"/>
        <v>73 , 8</v>
      </c>
      <c r="L1017" s="34" t="s">
        <v>207</v>
      </c>
      <c r="N1017" s="1" t="b">
        <f t="shared" si="55"/>
        <v>0</v>
      </c>
      <c r="O1017" s="1" t="b">
        <f t="shared" si="56"/>
        <v>0</v>
      </c>
      <c r="Q1017" s="4"/>
      <c r="R1017" s="4"/>
    </row>
    <row r="1018" spans="5:18">
      <c r="E1018" s="130">
        <v>73</v>
      </c>
      <c r="F1018" s="130">
        <v>9</v>
      </c>
      <c r="H1018" s="32" t="s">
        <v>208</v>
      </c>
      <c r="I1018" s="33" t="s">
        <v>862</v>
      </c>
      <c r="J1018" s="33" t="s">
        <v>206</v>
      </c>
      <c r="K1018" s="33" t="str">
        <f t="shared" si="54"/>
        <v>73 , 9</v>
      </c>
      <c r="L1018" s="34" t="s">
        <v>207</v>
      </c>
      <c r="N1018" s="1" t="b">
        <f t="shared" si="55"/>
        <v>0</v>
      </c>
      <c r="O1018" s="1" t="b">
        <f t="shared" si="56"/>
        <v>0</v>
      </c>
      <c r="Q1018" s="4"/>
      <c r="R1018" s="4"/>
    </row>
    <row r="1019" spans="5:18">
      <c r="E1019" s="130">
        <v>73</v>
      </c>
      <c r="F1019" s="130">
        <v>10</v>
      </c>
      <c r="H1019" s="32" t="s">
        <v>208</v>
      </c>
      <c r="I1019" s="33" t="s">
        <v>862</v>
      </c>
      <c r="J1019" s="33" t="s">
        <v>206</v>
      </c>
      <c r="K1019" s="33" t="str">
        <f t="shared" si="54"/>
        <v>73 , 10</v>
      </c>
      <c r="L1019" s="34" t="s">
        <v>207</v>
      </c>
      <c r="N1019" s="1" t="b">
        <f t="shared" si="55"/>
        <v>0</v>
      </c>
      <c r="O1019" s="1" t="b">
        <f t="shared" si="56"/>
        <v>0</v>
      </c>
      <c r="Q1019" s="4"/>
      <c r="R1019" s="4"/>
    </row>
    <row r="1020" spans="5:18">
      <c r="E1020" s="130">
        <v>73</v>
      </c>
      <c r="F1020" s="130">
        <v>11</v>
      </c>
      <c r="H1020" s="32" t="s">
        <v>208</v>
      </c>
      <c r="I1020" s="33" t="s">
        <v>862</v>
      </c>
      <c r="J1020" s="33" t="s">
        <v>206</v>
      </c>
      <c r="K1020" s="33" t="str">
        <f t="shared" si="54"/>
        <v>73 , 11</v>
      </c>
      <c r="L1020" s="34" t="s">
        <v>207</v>
      </c>
      <c r="N1020" s="1" t="b">
        <f t="shared" si="55"/>
        <v>0</v>
      </c>
      <c r="O1020" s="1" t="b">
        <f t="shared" si="56"/>
        <v>0</v>
      </c>
      <c r="Q1020" s="4"/>
      <c r="R1020" s="4"/>
    </row>
    <row r="1021" spans="5:18">
      <c r="E1021" s="130">
        <v>73</v>
      </c>
      <c r="F1021" s="130">
        <v>12</v>
      </c>
      <c r="H1021" s="32" t="s">
        <v>208</v>
      </c>
      <c r="I1021" s="33" t="s">
        <v>862</v>
      </c>
      <c r="J1021" s="33" t="s">
        <v>206</v>
      </c>
      <c r="K1021" s="33" t="str">
        <f t="shared" si="54"/>
        <v>73 , 12</v>
      </c>
      <c r="L1021" s="34" t="s">
        <v>207</v>
      </c>
      <c r="N1021" s="1" t="b">
        <f t="shared" si="55"/>
        <v>0</v>
      </c>
      <c r="O1021" s="1" t="b">
        <f t="shared" si="56"/>
        <v>0</v>
      </c>
      <c r="Q1021" s="4"/>
      <c r="R1021" s="4"/>
    </row>
    <row r="1022" spans="5:18">
      <c r="E1022" s="130">
        <v>73</v>
      </c>
      <c r="F1022" s="130">
        <v>13</v>
      </c>
      <c r="H1022" s="32" t="s">
        <v>208</v>
      </c>
      <c r="I1022" s="33" t="s">
        <v>862</v>
      </c>
      <c r="J1022" s="33" t="s">
        <v>206</v>
      </c>
      <c r="K1022" s="33" t="str">
        <f t="shared" si="54"/>
        <v>73 , 13</v>
      </c>
      <c r="L1022" s="34" t="s">
        <v>207</v>
      </c>
      <c r="N1022" s="1" t="b">
        <f t="shared" si="55"/>
        <v>0</v>
      </c>
      <c r="O1022" s="1" t="b">
        <f t="shared" si="56"/>
        <v>0</v>
      </c>
      <c r="Q1022" s="4"/>
      <c r="R1022" s="4"/>
    </row>
    <row r="1023" spans="5:18">
      <c r="E1023" s="130">
        <v>73</v>
      </c>
      <c r="F1023" s="130">
        <v>14</v>
      </c>
      <c r="H1023" s="32" t="s">
        <v>208</v>
      </c>
      <c r="I1023" s="33" t="s">
        <v>862</v>
      </c>
      <c r="J1023" s="33" t="s">
        <v>206</v>
      </c>
      <c r="K1023" s="33" t="str">
        <f t="shared" si="54"/>
        <v>73 , 14</v>
      </c>
      <c r="L1023" s="34" t="s">
        <v>207</v>
      </c>
      <c r="N1023" s="1" t="b">
        <f t="shared" si="55"/>
        <v>0</v>
      </c>
      <c r="O1023" s="1" t="b">
        <f t="shared" si="56"/>
        <v>0</v>
      </c>
      <c r="Q1023" s="4"/>
      <c r="R1023" s="4"/>
    </row>
    <row r="1024" spans="5:18">
      <c r="E1024" s="130">
        <v>73</v>
      </c>
      <c r="F1024" s="130">
        <v>15</v>
      </c>
      <c r="H1024" s="32" t="s">
        <v>208</v>
      </c>
      <c r="I1024" s="33" t="s">
        <v>862</v>
      </c>
      <c r="J1024" s="33" t="s">
        <v>206</v>
      </c>
      <c r="K1024" s="33" t="str">
        <f t="shared" si="54"/>
        <v>73 , 15</v>
      </c>
      <c r="L1024" s="34" t="s">
        <v>207</v>
      </c>
      <c r="N1024" s="1" t="b">
        <f t="shared" si="55"/>
        <v>0</v>
      </c>
      <c r="O1024" s="1" t="b">
        <f t="shared" si="56"/>
        <v>0</v>
      </c>
      <c r="Q1024" s="4"/>
      <c r="R1024" s="4"/>
    </row>
    <row r="1025" spans="5:18">
      <c r="E1025" s="130">
        <v>74</v>
      </c>
      <c r="F1025" s="130">
        <v>1</v>
      </c>
      <c r="H1025" s="32" t="s">
        <v>208</v>
      </c>
      <c r="I1025" s="33" t="s">
        <v>862</v>
      </c>
      <c r="J1025" s="33" t="s">
        <v>206</v>
      </c>
      <c r="K1025" s="33" t="str">
        <f t="shared" si="54"/>
        <v>74 , 1</v>
      </c>
      <c r="L1025" s="34" t="s">
        <v>207</v>
      </c>
      <c r="N1025" s="1" t="b">
        <f t="shared" si="55"/>
        <v>0</v>
      </c>
      <c r="O1025" s="1" t="b">
        <f t="shared" si="56"/>
        <v>0</v>
      </c>
      <c r="Q1025" s="4"/>
      <c r="R1025" s="4"/>
    </row>
    <row r="1026" spans="5:18">
      <c r="E1026" s="130">
        <v>74</v>
      </c>
      <c r="F1026" s="130">
        <v>2</v>
      </c>
      <c r="H1026" s="32" t="s">
        <v>208</v>
      </c>
      <c r="I1026" s="33" t="s">
        <v>862</v>
      </c>
      <c r="J1026" s="33" t="s">
        <v>206</v>
      </c>
      <c r="K1026" s="33" t="str">
        <f t="shared" si="54"/>
        <v>74 , 2</v>
      </c>
      <c r="L1026" s="34" t="s">
        <v>207</v>
      </c>
      <c r="N1026" s="1" t="b">
        <f t="shared" si="55"/>
        <v>0</v>
      </c>
      <c r="O1026" s="1" t="b">
        <f t="shared" si="56"/>
        <v>0</v>
      </c>
      <c r="Q1026" s="4"/>
      <c r="R1026" s="4"/>
    </row>
    <row r="1027" spans="5:18">
      <c r="E1027" s="130">
        <v>74</v>
      </c>
      <c r="F1027" s="130">
        <v>3</v>
      </c>
      <c r="H1027" s="32" t="s">
        <v>208</v>
      </c>
      <c r="I1027" s="33" t="s">
        <v>862</v>
      </c>
      <c r="J1027" s="33" t="s">
        <v>206</v>
      </c>
      <c r="K1027" s="33" t="str">
        <f t="shared" si="54"/>
        <v>74 , 3</v>
      </c>
      <c r="L1027" s="34" t="s">
        <v>207</v>
      </c>
      <c r="N1027" s="1" t="b">
        <f t="shared" si="55"/>
        <v>0</v>
      </c>
      <c r="O1027" s="1" t="b">
        <f t="shared" si="56"/>
        <v>0</v>
      </c>
      <c r="Q1027" s="4"/>
      <c r="R1027" s="4"/>
    </row>
    <row r="1028" spans="5:18">
      <c r="E1028" s="130">
        <v>74</v>
      </c>
      <c r="F1028" s="130">
        <v>4</v>
      </c>
      <c r="H1028" s="32" t="s">
        <v>208</v>
      </c>
      <c r="I1028" s="33" t="s">
        <v>862</v>
      </c>
      <c r="J1028" s="33" t="s">
        <v>206</v>
      </c>
      <c r="K1028" s="33" t="str">
        <f t="shared" si="54"/>
        <v>74 , 4</v>
      </c>
      <c r="L1028" s="34" t="s">
        <v>207</v>
      </c>
      <c r="N1028" s="1" t="b">
        <f t="shared" si="55"/>
        <v>0</v>
      </c>
      <c r="O1028" s="1" t="b">
        <f t="shared" si="56"/>
        <v>0</v>
      </c>
      <c r="Q1028" s="4"/>
      <c r="R1028" s="4"/>
    </row>
    <row r="1029" spans="5:18">
      <c r="E1029" s="130">
        <v>74</v>
      </c>
      <c r="F1029" s="130">
        <v>5</v>
      </c>
      <c r="H1029" s="32" t="s">
        <v>208</v>
      </c>
      <c r="I1029" s="33" t="s">
        <v>862</v>
      </c>
      <c r="J1029" s="33" t="s">
        <v>206</v>
      </c>
      <c r="K1029" s="33" t="str">
        <f t="shared" si="54"/>
        <v>74 , 5</v>
      </c>
      <c r="L1029" s="34" t="s">
        <v>207</v>
      </c>
      <c r="N1029" s="1" t="b">
        <f t="shared" si="55"/>
        <v>0</v>
      </c>
      <c r="O1029" s="1" t="b">
        <f t="shared" si="56"/>
        <v>0</v>
      </c>
      <c r="Q1029" s="4"/>
      <c r="R1029" s="4"/>
    </row>
    <row r="1030" spans="5:18">
      <c r="E1030" s="130">
        <v>74</v>
      </c>
      <c s="130" r="F1030">
        <v>7</v>
      </c>
      <c r="H1030" s="32" t="s">
        <v>208</v>
      </c>
      <c r="I1030" s="33" t="s">
        <v>862</v>
      </c>
      <c r="J1030" s="33" t="s">
        <v>206</v>
      </c>
      <c r="K1030" s="33" t="str">
        <f t="shared" si="54"/>
        <v>74 , 6</v>
      </c>
      <c r="L1030" s="34" t="s">
        <v>207</v>
      </c>
      <c r="N1030" s="1" t="b">
        <f t="shared" si="55"/>
        <v>0</v>
      </c>
      <c r="O1030" s="1" t="b">
        <f t="shared" si="56"/>
        <v>0</v>
      </c>
      <c r="Q1030" s="4"/>
      <c r="R1030" s="4"/>
    </row>
    <row r="1031" spans="5:18">
      <c r="E1031" s="130">
        <v>74</v>
      </c>
      <c r="F1031" s="130">
        <v>8</v>
      </c>
      <c r="H1031" s="32" t="s">
        <v>208</v>
      </c>
      <c r="I1031" s="33" t="s">
        <v>862</v>
      </c>
      <c r="J1031" s="33" t="s">
        <v>206</v>
      </c>
      <c r="K1031" s="33" t="str">
        <f t="shared" si="54"/>
        <v>74 , 8</v>
      </c>
      <c r="L1031" s="34" t="s">
        <v>207</v>
      </c>
      <c r="N1031" s="1" t="b">
        <f t="shared" si="55"/>
        <v>0</v>
      </c>
      <c r="O1031" s="1" t="b">
        <f t="shared" si="56"/>
        <v>0</v>
      </c>
      <c r="Q1031" s="4"/>
      <c r="R1031" s="4"/>
    </row>
    <row r="1032" spans="5:18">
      <c r="E1032" s="130">
        <v>74</v>
      </c>
      <c r="F1032" s="130">
        <v>9</v>
      </c>
      <c r="H1032" s="32" t="s">
        <v>208</v>
      </c>
      <c r="I1032" s="33" t="s">
        <v>862</v>
      </c>
      <c r="J1032" s="33" t="s">
        <v>206</v>
      </c>
      <c r="K1032" s="33" t="str">
        <f t="shared" si="54"/>
        <v>74 , 9</v>
      </c>
      <c r="L1032" s="34" t="s">
        <v>207</v>
      </c>
      <c r="N1032" s="1" t="b">
        <f t="shared" si="55"/>
        <v>0</v>
      </c>
      <c r="O1032" s="1" t="b">
        <f t="shared" si="56"/>
        <v>0</v>
      </c>
      <c r="Q1032" s="4"/>
      <c r="R1032" s="4"/>
    </row>
    <row r="1033" spans="5:18">
      <c r="E1033" s="130">
        <v>74</v>
      </c>
      <c r="F1033" s="130">
        <v>10</v>
      </c>
      <c r="H1033" s="32" t="s">
        <v>208</v>
      </c>
      <c r="I1033" s="33" t="s">
        <v>862</v>
      </c>
      <c r="J1033" s="33" t="s">
        <v>206</v>
      </c>
      <c r="K1033" s="33" t="str">
        <f t="shared" si="54"/>
        <v>74 , 10</v>
      </c>
      <c r="L1033" s="34" t="s">
        <v>207</v>
      </c>
      <c r="N1033" s="1" t="b">
        <f t="shared" si="55"/>
        <v>0</v>
      </c>
      <c r="O1033" s="1" t="b">
        <f t="shared" si="56"/>
        <v>0</v>
      </c>
      <c r="Q1033" s="4"/>
      <c r="R1033" s="4"/>
    </row>
    <row r="1034" spans="5:18">
      <c r="E1034" s="130">
        <v>74</v>
      </c>
      <c r="F1034" s="130">
        <v>11</v>
      </c>
      <c r="H1034" s="32" t="s">
        <v>208</v>
      </c>
      <c r="I1034" s="33" t="s">
        <v>862</v>
      </c>
      <c r="J1034" s="33" t="s">
        <v>206</v>
      </c>
      <c r="K1034" s="33" t="str">
        <f t="shared" si="54"/>
        <v>74 , 11</v>
      </c>
      <c r="L1034" s="34" t="s">
        <v>207</v>
      </c>
      <c r="N1034" s="1" t="b">
        <f t="shared" si="55"/>
        <v>0</v>
      </c>
      <c r="O1034" s="1" t="b">
        <f t="shared" si="56"/>
        <v>0</v>
      </c>
      <c r="Q1034" s="4"/>
      <c r="R1034" s="4"/>
    </row>
    <row r="1035" spans="5:18">
      <c r="E1035" s="130">
        <v>74</v>
      </c>
      <c r="F1035" s="130">
        <v>12</v>
      </c>
      <c r="H1035" s="32" t="s">
        <v>208</v>
      </c>
      <c r="I1035" s="33" t="s">
        <v>862</v>
      </c>
      <c r="J1035" s="33" t="s">
        <v>206</v>
      </c>
      <c r="K1035" s="33" t="str">
        <f t="shared" si="54"/>
        <v>74 , 12</v>
      </c>
      <c r="L1035" s="34" t="s">
        <v>207</v>
      </c>
      <c r="N1035" s="1" t="b">
        <f t="shared" si="55"/>
        <v>0</v>
      </c>
      <c r="O1035" s="1" t="b">
        <f t="shared" si="56"/>
        <v>0</v>
      </c>
      <c r="Q1035" s="4"/>
      <c r="R1035" s="4"/>
    </row>
    <row r="1036" spans="5:18">
      <c r="E1036" s="130">
        <v>74</v>
      </c>
      <c r="F1036" s="130">
        <v>13</v>
      </c>
      <c r="H1036" s="32" t="s">
        <v>208</v>
      </c>
      <c r="I1036" s="33" t="s">
        <v>862</v>
      </c>
      <c r="J1036" s="33" t="s">
        <v>206</v>
      </c>
      <c r="K1036" s="33" t="str">
        <f t="shared" si="54"/>
        <v>74 , 13</v>
      </c>
      <c r="L1036" s="34" t="s">
        <v>207</v>
      </c>
      <c r="N1036" s="1" t="b">
        <f t="shared" si="55"/>
        <v>0</v>
      </c>
      <c r="O1036" s="1" t="b">
        <f t="shared" si="56"/>
        <v>0</v>
      </c>
      <c r="Q1036" s="4"/>
      <c r="R1036" s="4"/>
    </row>
    <row r="1037" spans="5:18">
      <c r="E1037" s="130">
        <v>74</v>
      </c>
      <c r="F1037" s="130">
        <v>14</v>
      </c>
      <c r="H1037" s="32" t="s">
        <v>208</v>
      </c>
      <c r="I1037" s="33" t="s">
        <v>862</v>
      </c>
      <c r="J1037" s="33" t="s">
        <v>206</v>
      </c>
      <c r="K1037" s="33" t="str">
        <f t="shared" si="54"/>
        <v>74 , 14</v>
      </c>
      <c r="L1037" s="34" t="s">
        <v>207</v>
      </c>
      <c r="N1037" s="1" t="b">
        <f t="shared" si="55"/>
        <v>0</v>
      </c>
      <c r="O1037" s="1" t="b">
        <f t="shared" si="56"/>
        <v>0</v>
      </c>
      <c r="Q1037" s="4"/>
      <c r="R1037" s="4"/>
    </row>
    <row r="1038" spans="5:18">
      <c r="E1038" s="130">
        <v>74</v>
      </c>
      <c r="F1038" s="130">
        <v>15</v>
      </c>
      <c r="H1038" s="32" t="s">
        <v>208</v>
      </c>
      <c r="I1038" s="33" t="s">
        <v>862</v>
      </c>
      <c r="J1038" s="33" t="s">
        <v>206</v>
      </c>
      <c r="K1038" s="33" t="str">
        <f t="shared" si="54"/>
        <v>74 , 15</v>
      </c>
      <c r="L1038" s="34" t="s">
        <v>207</v>
      </c>
      <c r="N1038" s="1" t="b">
        <f t="shared" si="55"/>
        <v>0</v>
      </c>
      <c r="O1038" s="1" t="b">
        <f t="shared" si="56"/>
        <v>0</v>
      </c>
      <c r="Q1038" s="4"/>
      <c r="R1038" s="4"/>
    </row>
    <row r="1039" spans="5:18">
      <c r="E1039" s="130">
        <v>75</v>
      </c>
      <c r="F1039" s="130">
        <v>1</v>
      </c>
      <c r="H1039" s="32" t="s">
        <v>208</v>
      </c>
      <c r="I1039" s="33" t="s">
        <v>862</v>
      </c>
      <c r="J1039" s="33" t="s">
        <v>206</v>
      </c>
      <c r="K1039" s="33" t="str">
        <f t="shared" si="54"/>
        <v>75 , 1</v>
      </c>
      <c r="L1039" s="34" t="s">
        <v>207</v>
      </c>
      <c r="N1039" s="1" t="b">
        <f t="shared" si="55"/>
        <v>0</v>
      </c>
      <c r="O1039" s="1" t="b">
        <f t="shared" si="56"/>
        <v>0</v>
      </c>
      <c r="Q1039" s="4"/>
      <c r="R1039" s="4"/>
    </row>
    <row r="1040" spans="5:18">
      <c r="E1040" s="130">
        <v>75</v>
      </c>
      <c r="F1040" s="130">
        <v>2</v>
      </c>
      <c r="H1040" s="32" t="s">
        <v>208</v>
      </c>
      <c r="I1040" s="33" t="s">
        <v>862</v>
      </c>
      <c r="J1040" s="33" t="s">
        <v>206</v>
      </c>
      <c r="K1040" s="33" t="str">
        <f t="shared" si="54"/>
        <v>75 , 2</v>
      </c>
      <c r="L1040" s="34" t="s">
        <v>207</v>
      </c>
      <c r="N1040" s="1" t="b">
        <f t="shared" si="55"/>
        <v>0</v>
      </c>
      <c r="O1040" s="1" t="b">
        <f t="shared" si="56"/>
        <v>0</v>
      </c>
      <c r="Q1040" s="4"/>
      <c r="R1040" s="4"/>
    </row>
    <row r="1041" spans="5:18">
      <c r="E1041" s="130">
        <v>75</v>
      </c>
      <c r="F1041" s="130">
        <v>3</v>
      </c>
      <c r="H1041" s="32" t="s">
        <v>208</v>
      </c>
      <c r="I1041" s="33" t="s">
        <v>862</v>
      </c>
      <c r="J1041" s="33" t="s">
        <v>206</v>
      </c>
      <c r="K1041" s="33" t="str">
        <f t="shared" si="54"/>
        <v>75 , 3</v>
      </c>
      <c r="L1041" s="34" t="s">
        <v>207</v>
      </c>
      <c r="N1041" s="1" t="b">
        <f t="shared" si="55"/>
        <v>0</v>
      </c>
      <c r="O1041" s="1" t="b">
        <f t="shared" si="56"/>
        <v>0</v>
      </c>
      <c r="Q1041" s="4"/>
      <c r="R1041" s="4"/>
    </row>
    <row r="1042" spans="5:18">
      <c r="E1042" s="130">
        <v>75</v>
      </c>
      <c r="F1042" s="130">
        <v>4</v>
      </c>
      <c r="H1042" s="32" t="s">
        <v>208</v>
      </c>
      <c r="I1042" s="33" t="s">
        <v>862</v>
      </c>
      <c r="J1042" s="33" t="s">
        <v>206</v>
      </c>
      <c r="K1042" s="33" t="str">
        <f t="shared" si="54"/>
        <v>75 , 4</v>
      </c>
      <c r="L1042" s="34" t="s">
        <v>207</v>
      </c>
      <c r="N1042" s="1" t="b">
        <f t="shared" si="55"/>
        <v>0</v>
      </c>
      <c r="O1042" s="1" t="b">
        <f t="shared" si="56"/>
        <v>0</v>
      </c>
      <c r="Q1042" s="4"/>
      <c r="R1042" s="4"/>
    </row>
    <row r="1043" spans="5:18">
      <c r="E1043" s="130">
        <v>75</v>
      </c>
      <c r="F1043" s="130">
        <v>5</v>
      </c>
      <c r="H1043" s="32" t="s">
        <v>208</v>
      </c>
      <c r="I1043" s="33" t="s">
        <v>862</v>
      </c>
      <c r="J1043" s="33" t="s">
        <v>206</v>
      </c>
      <c r="K1043" s="33" t="str">
        <f t="shared" si="54"/>
        <v>75 , 5</v>
      </c>
      <c r="L1043" s="34" t="s">
        <v>207</v>
      </c>
      <c r="N1043" s="1" t="b">
        <f t="shared" si="55"/>
        <v>0</v>
      </c>
      <c r="O1043" s="1" t="b">
        <f t="shared" si="56"/>
        <v>0</v>
      </c>
      <c r="Q1043" s="4"/>
      <c r="R1043" s="4"/>
    </row>
    <row r="1044" spans="5:18">
      <c r="E1044" s="130">
        <v>75</v>
      </c>
      <c s="130" r="F1044">
        <v>7</v>
      </c>
      <c r="H1044" s="32" t="s">
        <v>208</v>
      </c>
      <c r="I1044" s="33" t="s">
        <v>862</v>
      </c>
      <c r="J1044" s="33" t="s">
        <v>206</v>
      </c>
      <c r="K1044" s="33" t="str">
        <f t="shared" si="54"/>
        <v>75 , 6</v>
      </c>
      <c r="L1044" s="34" t="s">
        <v>207</v>
      </c>
      <c r="N1044" s="1" t="b">
        <f t="shared" si="55"/>
        <v>0</v>
      </c>
      <c r="O1044" s="1" t="b">
        <f t="shared" si="56"/>
        <v>0</v>
      </c>
      <c r="Q1044" s="4"/>
      <c r="R1044" s="4"/>
    </row>
    <row r="1045" spans="5:18">
      <c r="E1045" s="130">
        <v>75</v>
      </c>
      <c r="F1045" s="130">
        <v>8</v>
      </c>
      <c r="H1045" s="32" t="s">
        <v>208</v>
      </c>
      <c r="I1045" s="33" t="s">
        <v>862</v>
      </c>
      <c r="J1045" s="33" t="s">
        <v>206</v>
      </c>
      <c r="K1045" s="33" t="str">
        <f t="shared" ref="K1045:K1104" si="57">E1045&amp;" , "&amp;F1045</f>
        <v>75 , 8</v>
      </c>
      <c r="L1045" s="34" t="s">
        <v>207</v>
      </c>
      <c r="N1045" s="1" t="b">
        <f t="shared" ref="N1045:N1104" si="58">IF(E1045="","",EXACT(E1045,Q1045))</f>
        <v>0</v>
      </c>
      <c r="O1045" s="1" t="b">
        <f t="shared" ref="O1045:O1104" si="59">IF(F1045="","",EXACT(F1045,R1045))</f>
        <v>0</v>
      </c>
      <c r="Q1045" s="4"/>
      <c r="R1045" s="4"/>
    </row>
    <row r="1046" spans="5:18">
      <c r="E1046" s="130">
        <v>75</v>
      </c>
      <c r="F1046" s="130">
        <v>9</v>
      </c>
      <c r="H1046" s="32" t="s">
        <v>208</v>
      </c>
      <c r="I1046" s="33" t="s">
        <v>862</v>
      </c>
      <c r="J1046" s="33" t="s">
        <v>206</v>
      </c>
      <c r="K1046" s="33" t="str">
        <f t="shared" si="57"/>
        <v>75 , 9</v>
      </c>
      <c r="L1046" s="34" t="s">
        <v>207</v>
      </c>
      <c r="N1046" s="1" t="b">
        <f t="shared" si="58"/>
        <v>0</v>
      </c>
      <c r="O1046" s="1" t="b">
        <f t="shared" si="59"/>
        <v>0</v>
      </c>
      <c r="Q1046" s="4"/>
      <c r="R1046" s="4"/>
    </row>
    <row r="1047" spans="5:18">
      <c r="E1047" s="130">
        <v>75</v>
      </c>
      <c r="F1047" s="130">
        <v>10</v>
      </c>
      <c r="H1047" s="32" t="s">
        <v>208</v>
      </c>
      <c r="I1047" s="33" t="s">
        <v>862</v>
      </c>
      <c r="J1047" s="33" t="s">
        <v>206</v>
      </c>
      <c r="K1047" s="33" t="str">
        <f t="shared" si="57"/>
        <v>75 , 10</v>
      </c>
      <c r="L1047" s="34" t="s">
        <v>207</v>
      </c>
      <c r="N1047" s="1" t="b">
        <f t="shared" si="58"/>
        <v>0</v>
      </c>
      <c r="O1047" s="1" t="b">
        <f t="shared" si="59"/>
        <v>0</v>
      </c>
      <c r="Q1047" s="4"/>
      <c r="R1047" s="4"/>
    </row>
    <row r="1048" spans="5:18">
      <c r="E1048" s="130">
        <v>75</v>
      </c>
      <c r="F1048" s="130">
        <v>11</v>
      </c>
      <c r="H1048" s="32" t="s">
        <v>208</v>
      </c>
      <c r="I1048" s="33" t="s">
        <v>862</v>
      </c>
      <c r="J1048" s="33" t="s">
        <v>206</v>
      </c>
      <c r="K1048" s="33" t="str">
        <f t="shared" si="57"/>
        <v>75 , 11</v>
      </c>
      <c r="L1048" s="34" t="s">
        <v>207</v>
      </c>
      <c r="N1048" s="1" t="b">
        <f t="shared" si="58"/>
        <v>0</v>
      </c>
      <c r="O1048" s="1" t="b">
        <f t="shared" si="59"/>
        <v>0</v>
      </c>
      <c r="Q1048" s="4"/>
      <c r="R1048" s="4"/>
    </row>
    <row r="1049" spans="5:18">
      <c r="E1049" s="130">
        <v>75</v>
      </c>
      <c r="F1049" s="130">
        <v>12</v>
      </c>
      <c r="H1049" s="32" t="s">
        <v>208</v>
      </c>
      <c r="I1049" s="33" t="s">
        <v>862</v>
      </c>
      <c r="J1049" s="33" t="s">
        <v>206</v>
      </c>
      <c r="K1049" s="33" t="str">
        <f t="shared" si="57"/>
        <v>75 , 12</v>
      </c>
      <c r="L1049" s="34" t="s">
        <v>207</v>
      </c>
      <c r="N1049" s="1" t="b">
        <f t="shared" si="58"/>
        <v>0</v>
      </c>
      <c r="O1049" s="1" t="b">
        <f t="shared" si="59"/>
        <v>0</v>
      </c>
      <c r="Q1049" s="4"/>
      <c r="R1049" s="4"/>
    </row>
    <row r="1050" spans="5:18">
      <c r="E1050" s="130">
        <v>75</v>
      </c>
      <c r="F1050" s="130">
        <v>13</v>
      </c>
      <c r="H1050" s="32" t="s">
        <v>208</v>
      </c>
      <c r="I1050" s="33" t="s">
        <v>862</v>
      </c>
      <c r="J1050" s="33" t="s">
        <v>206</v>
      </c>
      <c r="K1050" s="33" t="str">
        <f t="shared" si="57"/>
        <v>75 , 13</v>
      </c>
      <c r="L1050" s="34" t="s">
        <v>207</v>
      </c>
      <c r="N1050" s="1" t="b">
        <f t="shared" si="58"/>
        <v>0</v>
      </c>
      <c r="O1050" s="1" t="b">
        <f t="shared" si="59"/>
        <v>0</v>
      </c>
      <c r="Q1050" s="4"/>
      <c r="R1050" s="4"/>
    </row>
    <row r="1051" spans="5:18">
      <c r="E1051" s="130">
        <v>75</v>
      </c>
      <c r="F1051" s="130">
        <v>14</v>
      </c>
      <c r="H1051" s="32" t="s">
        <v>208</v>
      </c>
      <c r="I1051" s="33" t="s">
        <v>862</v>
      </c>
      <c r="J1051" s="33" t="s">
        <v>206</v>
      </c>
      <c r="K1051" s="33" t="str">
        <f t="shared" si="57"/>
        <v>75 , 14</v>
      </c>
      <c r="L1051" s="34" t="s">
        <v>207</v>
      </c>
      <c r="N1051" s="1" t="b">
        <f t="shared" si="58"/>
        <v>0</v>
      </c>
      <c r="O1051" s="1" t="b">
        <f t="shared" si="59"/>
        <v>0</v>
      </c>
      <c r="Q1051" s="4"/>
      <c r="R1051" s="4"/>
    </row>
    <row r="1052" spans="5:18">
      <c r="E1052" s="130">
        <v>75</v>
      </c>
      <c r="F1052" s="130">
        <v>15</v>
      </c>
      <c r="H1052" s="32" t="s">
        <v>208</v>
      </c>
      <c r="I1052" s="33" t="s">
        <v>862</v>
      </c>
      <c r="J1052" s="33" t="s">
        <v>206</v>
      </c>
      <c r="K1052" s="33" t="str">
        <f t="shared" si="57"/>
        <v>75 , 15</v>
      </c>
      <c r="L1052" s="34" t="s">
        <v>207</v>
      </c>
      <c r="N1052" s="1" t="b">
        <f t="shared" si="58"/>
        <v>0</v>
      </c>
      <c r="O1052" s="1" t="b">
        <f t="shared" si="59"/>
        <v>0</v>
      </c>
      <c r="Q1052" s="4"/>
      <c r="R1052" s="4"/>
    </row>
    <row r="1053" spans="5:18">
      <c r="E1053" s="130">
        <v>76</v>
      </c>
      <c r="F1053" s="130">
        <v>1</v>
      </c>
      <c r="H1053" s="32" t="s">
        <v>208</v>
      </c>
      <c r="I1053" s="33" t="s">
        <v>862</v>
      </c>
      <c r="J1053" s="33" t="s">
        <v>206</v>
      </c>
      <c r="K1053" s="33" t="str">
        <f t="shared" si="57"/>
        <v>76 , 1</v>
      </c>
      <c r="L1053" s="34" t="s">
        <v>207</v>
      </c>
      <c r="N1053" s="1" t="b">
        <f t="shared" si="58"/>
        <v>0</v>
      </c>
      <c r="O1053" s="1" t="b">
        <f t="shared" si="59"/>
        <v>0</v>
      </c>
      <c r="Q1053" s="4"/>
      <c r="R1053" s="4"/>
    </row>
    <row r="1054" spans="5:18">
      <c r="E1054" s="130">
        <v>76</v>
      </c>
      <c r="F1054" s="130">
        <v>2</v>
      </c>
      <c r="H1054" s="32" t="s">
        <v>208</v>
      </c>
      <c r="I1054" s="33" t="s">
        <v>862</v>
      </c>
      <c r="J1054" s="33" t="s">
        <v>206</v>
      </c>
      <c r="K1054" s="33" t="str">
        <f t="shared" si="57"/>
        <v>76 , 2</v>
      </c>
      <c r="L1054" s="34" t="s">
        <v>207</v>
      </c>
      <c r="N1054" s="1" t="b">
        <f t="shared" si="58"/>
        <v>0</v>
      </c>
      <c r="O1054" s="1" t="b">
        <f t="shared" si="59"/>
        <v>0</v>
      </c>
      <c r="Q1054" s="4"/>
      <c r="R1054" s="4"/>
    </row>
    <row r="1055" spans="5:18">
      <c r="E1055" s="130">
        <v>76</v>
      </c>
      <c r="F1055" s="130">
        <v>3</v>
      </c>
      <c r="H1055" s="32" t="s">
        <v>208</v>
      </c>
      <c r="I1055" s="33" t="s">
        <v>862</v>
      </c>
      <c r="J1055" s="33" t="s">
        <v>206</v>
      </c>
      <c r="K1055" s="33" t="str">
        <f t="shared" si="57"/>
        <v>76 , 3</v>
      </c>
      <c r="L1055" s="34" t="s">
        <v>207</v>
      </c>
      <c r="N1055" s="1" t="b">
        <f t="shared" si="58"/>
        <v>0</v>
      </c>
      <c r="O1055" s="1" t="b">
        <f t="shared" si="59"/>
        <v>0</v>
      </c>
      <c r="Q1055" s="4"/>
      <c r="R1055" s="4"/>
    </row>
    <row r="1056" spans="5:18">
      <c r="E1056" s="130">
        <v>76</v>
      </c>
      <c r="F1056" s="130">
        <v>4</v>
      </c>
      <c r="H1056" s="32" t="s">
        <v>208</v>
      </c>
      <c r="I1056" s="33" t="s">
        <v>862</v>
      </c>
      <c r="J1056" s="33" t="s">
        <v>206</v>
      </c>
      <c r="K1056" s="33" t="str">
        <f t="shared" si="57"/>
        <v>76 , 4</v>
      </c>
      <c r="L1056" s="34" t="s">
        <v>207</v>
      </c>
      <c r="N1056" s="1" t="b">
        <f t="shared" si="58"/>
        <v>0</v>
      </c>
      <c r="O1056" s="1" t="b">
        <f t="shared" si="59"/>
        <v>0</v>
      </c>
      <c r="Q1056" s="4"/>
      <c r="R1056" s="4"/>
    </row>
    <row r="1057" spans="5:18">
      <c r="E1057" s="130">
        <v>76</v>
      </c>
      <c r="F1057" s="130">
        <v>5</v>
      </c>
      <c r="H1057" s="32" t="s">
        <v>208</v>
      </c>
      <c r="I1057" s="33" t="s">
        <v>862</v>
      </c>
      <c r="J1057" s="33" t="s">
        <v>206</v>
      </c>
      <c r="K1057" s="33" t="str">
        <f t="shared" si="57"/>
        <v>76 , 5</v>
      </c>
      <c r="L1057" s="34" t="s">
        <v>207</v>
      </c>
      <c r="N1057" s="1" t="b">
        <f t="shared" si="58"/>
        <v>0</v>
      </c>
      <c r="O1057" s="1" t="b">
        <f t="shared" si="59"/>
        <v>0</v>
      </c>
      <c r="Q1057" s="4"/>
      <c r="R1057" s="4"/>
    </row>
    <row r="1058" spans="5:18">
      <c r="E1058" s="130">
        <v>76</v>
      </c>
      <c s="130" r="F1058">
        <v>7</v>
      </c>
      <c r="H1058" s="32" t="s">
        <v>208</v>
      </c>
      <c r="I1058" s="33" t="s">
        <v>862</v>
      </c>
      <c r="J1058" s="33" t="s">
        <v>206</v>
      </c>
      <c r="K1058" s="33" t="str">
        <f t="shared" si="57"/>
        <v>76 , 6</v>
      </c>
      <c r="L1058" s="34" t="s">
        <v>207</v>
      </c>
      <c r="N1058" s="1" t="b">
        <f t="shared" si="58"/>
        <v>0</v>
      </c>
      <c r="O1058" s="1" t="b">
        <f t="shared" si="59"/>
        <v>0</v>
      </c>
      <c r="Q1058" s="4"/>
      <c r="R1058" s="4"/>
    </row>
    <row r="1059" spans="5:18">
      <c r="E1059" s="130">
        <v>76</v>
      </c>
      <c r="F1059" s="130">
        <v>8</v>
      </c>
      <c r="H1059" s="32" t="s">
        <v>208</v>
      </c>
      <c r="I1059" s="33" t="s">
        <v>862</v>
      </c>
      <c r="J1059" s="33" t="s">
        <v>206</v>
      </c>
      <c r="K1059" s="33" t="str">
        <f t="shared" si="57"/>
        <v>76 , 8</v>
      </c>
      <c r="L1059" s="34" t="s">
        <v>207</v>
      </c>
      <c r="N1059" s="1" t="b">
        <f t="shared" si="58"/>
        <v>0</v>
      </c>
      <c r="O1059" s="1" t="b">
        <f t="shared" si="59"/>
        <v>0</v>
      </c>
      <c r="Q1059" s="4"/>
      <c r="R1059" s="4"/>
    </row>
    <row r="1060" spans="5:18">
      <c r="E1060" s="130">
        <v>76</v>
      </c>
      <c r="F1060" s="130">
        <v>9</v>
      </c>
      <c r="H1060" s="32" t="s">
        <v>208</v>
      </c>
      <c r="I1060" s="33" t="s">
        <v>862</v>
      </c>
      <c r="J1060" s="33" t="s">
        <v>206</v>
      </c>
      <c r="K1060" s="33" t="str">
        <f t="shared" si="57"/>
        <v>76 , 9</v>
      </c>
      <c r="L1060" s="34" t="s">
        <v>207</v>
      </c>
      <c r="N1060" s="1" t="b">
        <f t="shared" si="58"/>
        <v>0</v>
      </c>
      <c r="O1060" s="1" t="b">
        <f t="shared" si="59"/>
        <v>0</v>
      </c>
      <c r="Q1060" s="4"/>
      <c r="R1060" s="4"/>
    </row>
    <row r="1061" spans="5:18">
      <c r="E1061" s="130">
        <v>76</v>
      </c>
      <c r="F1061" s="130">
        <v>10</v>
      </c>
      <c r="H1061" s="32" t="s">
        <v>208</v>
      </c>
      <c r="I1061" s="33" t="s">
        <v>862</v>
      </c>
      <c r="J1061" s="33" t="s">
        <v>206</v>
      </c>
      <c r="K1061" s="33" t="str">
        <f t="shared" si="57"/>
        <v>76 , 10</v>
      </c>
      <c r="L1061" s="34" t="s">
        <v>207</v>
      </c>
      <c r="N1061" s="1" t="b">
        <f t="shared" si="58"/>
        <v>0</v>
      </c>
      <c r="O1061" s="1" t="b">
        <f t="shared" si="59"/>
        <v>0</v>
      </c>
      <c r="Q1061" s="4"/>
      <c r="R1061" s="4"/>
    </row>
    <row r="1062" spans="5:18">
      <c r="E1062" s="130">
        <v>76</v>
      </c>
      <c r="F1062" s="130">
        <v>11</v>
      </c>
      <c r="H1062" s="32" t="s">
        <v>208</v>
      </c>
      <c r="I1062" s="33" t="s">
        <v>862</v>
      </c>
      <c r="J1062" s="33" t="s">
        <v>206</v>
      </c>
      <c r="K1062" s="33" t="str">
        <f t="shared" si="57"/>
        <v>76 , 11</v>
      </c>
      <c r="L1062" s="34" t="s">
        <v>207</v>
      </c>
      <c r="N1062" s="1" t="b">
        <f t="shared" si="58"/>
        <v>0</v>
      </c>
      <c r="O1062" s="1" t="b">
        <f t="shared" si="59"/>
        <v>0</v>
      </c>
      <c r="Q1062" s="4"/>
      <c r="R1062" s="4"/>
    </row>
    <row r="1063" spans="5:18">
      <c r="E1063" s="130">
        <v>76</v>
      </c>
      <c r="F1063" s="130">
        <v>12</v>
      </c>
      <c r="H1063" s="32" t="s">
        <v>208</v>
      </c>
      <c r="I1063" s="33" t="s">
        <v>862</v>
      </c>
      <c r="J1063" s="33" t="s">
        <v>206</v>
      </c>
      <c r="K1063" s="33" t="str">
        <f t="shared" si="57"/>
        <v>76 , 12</v>
      </c>
      <c r="L1063" s="34" t="s">
        <v>207</v>
      </c>
      <c r="N1063" s="1" t="b">
        <f t="shared" si="58"/>
        <v>0</v>
      </c>
      <c r="O1063" s="1" t="b">
        <f t="shared" si="59"/>
        <v>0</v>
      </c>
      <c r="Q1063" s="4"/>
      <c r="R1063" s="4"/>
    </row>
    <row r="1064" spans="5:18">
      <c r="E1064" s="130">
        <v>76</v>
      </c>
      <c r="F1064" s="130">
        <v>13</v>
      </c>
      <c r="H1064" s="32" t="s">
        <v>208</v>
      </c>
      <c r="I1064" s="33" t="s">
        <v>862</v>
      </c>
      <c r="J1064" s="33" t="s">
        <v>206</v>
      </c>
      <c r="K1064" s="33" t="str">
        <f t="shared" si="57"/>
        <v>76 , 13</v>
      </c>
      <c r="L1064" s="34" t="s">
        <v>207</v>
      </c>
      <c r="N1064" s="1" t="b">
        <f t="shared" si="58"/>
        <v>0</v>
      </c>
      <c r="O1064" s="1" t="b">
        <f t="shared" si="59"/>
        <v>0</v>
      </c>
      <c r="Q1064" s="4"/>
      <c r="R1064" s="4"/>
    </row>
    <row r="1065" spans="5:18">
      <c r="E1065" s="130">
        <v>76</v>
      </c>
      <c r="F1065" s="130">
        <v>14</v>
      </c>
      <c r="H1065" s="32" t="s">
        <v>208</v>
      </c>
      <c r="I1065" s="33" t="s">
        <v>862</v>
      </c>
      <c r="J1065" s="33" t="s">
        <v>206</v>
      </c>
      <c r="K1065" s="33" t="str">
        <f t="shared" si="57"/>
        <v>76 , 14</v>
      </c>
      <c r="L1065" s="34" t="s">
        <v>207</v>
      </c>
      <c r="N1065" s="1" t="b">
        <f t="shared" si="58"/>
        <v>0</v>
      </c>
      <c r="O1065" s="1" t="b">
        <f t="shared" si="59"/>
        <v>0</v>
      </c>
      <c r="Q1065" s="4"/>
      <c r="R1065" s="4"/>
    </row>
    <row r="1066" spans="5:18">
      <c r="E1066" s="130">
        <v>76</v>
      </c>
      <c r="F1066" s="130">
        <v>15</v>
      </c>
      <c r="H1066" s="32" t="s">
        <v>208</v>
      </c>
      <c r="I1066" s="33" t="s">
        <v>862</v>
      </c>
      <c r="J1066" s="33" t="s">
        <v>206</v>
      </c>
      <c r="K1066" s="33" t="str">
        <f t="shared" si="57"/>
        <v>76 , 15</v>
      </c>
      <c r="L1066" s="34" t="s">
        <v>207</v>
      </c>
      <c r="N1066" s="1" t="b">
        <f t="shared" si="58"/>
        <v>0</v>
      </c>
      <c r="O1066" s="1" t="b">
        <f t="shared" si="59"/>
        <v>0</v>
      </c>
      <c r="Q1066" s="4"/>
      <c r="R1066" s="4"/>
    </row>
    <row r="1067" spans="5:18">
      <c r="E1067" s="130">
        <v>77</v>
      </c>
      <c r="F1067" s="130">
        <v>1</v>
      </c>
      <c r="H1067" s="32" t="s">
        <v>208</v>
      </c>
      <c r="I1067" s="33" t="s">
        <v>862</v>
      </c>
      <c r="J1067" s="33" t="s">
        <v>206</v>
      </c>
      <c r="K1067" s="33" t="str">
        <f t="shared" si="57"/>
        <v>77 , 1</v>
      </c>
      <c r="L1067" s="34" t="s">
        <v>207</v>
      </c>
      <c r="N1067" s="1" t="b">
        <f t="shared" si="58"/>
        <v>0</v>
      </c>
      <c r="O1067" s="1" t="b">
        <f t="shared" si="59"/>
        <v>0</v>
      </c>
      <c r="Q1067" s="4"/>
      <c r="R1067" s="4"/>
    </row>
    <row r="1068" spans="5:18">
      <c r="E1068" s="130">
        <v>77</v>
      </c>
      <c r="F1068" s="130">
        <v>2</v>
      </c>
      <c r="H1068" s="32" t="s">
        <v>208</v>
      </c>
      <c r="I1068" s="33" t="s">
        <v>862</v>
      </c>
      <c r="J1068" s="33" t="s">
        <v>206</v>
      </c>
      <c r="K1068" s="33" t="str">
        <f t="shared" si="57"/>
        <v>77 , 2</v>
      </c>
      <c r="L1068" s="34" t="s">
        <v>207</v>
      </c>
      <c r="N1068" s="1" t="b">
        <f t="shared" si="58"/>
        <v>0</v>
      </c>
      <c r="O1068" s="1" t="b">
        <f t="shared" si="59"/>
        <v>0</v>
      </c>
      <c r="Q1068" s="4"/>
      <c r="R1068" s="4"/>
    </row>
    <row r="1069" spans="5:18">
      <c r="E1069" s="130">
        <v>77</v>
      </c>
      <c r="F1069" s="130">
        <v>3</v>
      </c>
      <c r="H1069" s="32" t="s">
        <v>208</v>
      </c>
      <c r="I1069" s="33" t="s">
        <v>862</v>
      </c>
      <c r="J1069" s="33" t="s">
        <v>206</v>
      </c>
      <c r="K1069" s="33" t="str">
        <f t="shared" si="57"/>
        <v>77 , 3</v>
      </c>
      <c r="L1069" s="34" t="s">
        <v>207</v>
      </c>
      <c r="N1069" s="1" t="b">
        <f t="shared" si="58"/>
        <v>0</v>
      </c>
      <c r="O1069" s="1" t="b">
        <f t="shared" si="59"/>
        <v>0</v>
      </c>
      <c r="Q1069" s="4"/>
      <c r="R1069" s="4"/>
    </row>
    <row r="1070" spans="5:18">
      <c r="E1070" s="130">
        <v>77</v>
      </c>
      <c r="F1070" s="130">
        <v>4</v>
      </c>
      <c r="H1070" s="32" t="s">
        <v>208</v>
      </c>
      <c r="I1070" s="33" t="s">
        <v>862</v>
      </c>
      <c r="J1070" s="33" t="s">
        <v>206</v>
      </c>
      <c r="K1070" s="33" t="str">
        <f t="shared" si="57"/>
        <v>77 , 4</v>
      </c>
      <c r="L1070" s="34" t="s">
        <v>207</v>
      </c>
      <c r="N1070" s="1" t="b">
        <f t="shared" si="58"/>
        <v>0</v>
      </c>
      <c r="O1070" s="1" t="b">
        <f t="shared" si="59"/>
        <v>0</v>
      </c>
      <c r="Q1070" s="4"/>
      <c r="R1070" s="4"/>
    </row>
    <row r="1071" spans="5:18">
      <c r="E1071" s="130">
        <v>77</v>
      </c>
      <c r="F1071" s="130">
        <v>5</v>
      </c>
      <c r="H1071" s="32" t="s">
        <v>208</v>
      </c>
      <c r="I1071" s="33" t="s">
        <v>862</v>
      </c>
      <c r="J1071" s="33" t="s">
        <v>206</v>
      </c>
      <c r="K1071" s="33" t="str">
        <f t="shared" si="57"/>
        <v>77 , 5</v>
      </c>
      <c r="L1071" s="34" t="s">
        <v>207</v>
      </c>
      <c r="N1071" s="1" t="b">
        <f t="shared" si="58"/>
        <v>0</v>
      </c>
      <c r="O1071" s="1" t="b">
        <f t="shared" si="59"/>
        <v>0</v>
      </c>
      <c r="Q1071" s="4"/>
      <c r="R1071" s="4"/>
    </row>
    <row r="1072" spans="5:18">
      <c r="E1072" s="130">
        <v>77</v>
      </c>
      <c s="130" r="F1072">
        <v>7</v>
      </c>
      <c r="H1072" s="32" t="s">
        <v>208</v>
      </c>
      <c r="I1072" s="33" t="s">
        <v>862</v>
      </c>
      <c r="J1072" s="33" t="s">
        <v>206</v>
      </c>
      <c r="K1072" s="33" t="str">
        <f t="shared" si="57"/>
        <v>77 , 6</v>
      </c>
      <c r="L1072" s="34" t="s">
        <v>207</v>
      </c>
      <c r="N1072" s="1" t="b">
        <f t="shared" si="58"/>
        <v>0</v>
      </c>
      <c r="O1072" s="1" t="b">
        <f t="shared" si="59"/>
        <v>0</v>
      </c>
      <c r="Q1072" s="4"/>
      <c r="R1072" s="4"/>
    </row>
    <row r="1073" spans="5:18">
      <c r="E1073" s="130">
        <v>77</v>
      </c>
      <c r="F1073" s="130">
        <v>8</v>
      </c>
      <c r="H1073" s="32" t="s">
        <v>208</v>
      </c>
      <c r="I1073" s="33" t="s">
        <v>862</v>
      </c>
      <c r="J1073" s="33" t="s">
        <v>206</v>
      </c>
      <c r="K1073" s="33" t="str">
        <f t="shared" si="57"/>
        <v>77 , 8</v>
      </c>
      <c r="L1073" s="34" t="s">
        <v>207</v>
      </c>
      <c r="N1073" s="1" t="b">
        <f t="shared" si="58"/>
        <v>0</v>
      </c>
      <c r="O1073" s="1" t="b">
        <f t="shared" si="59"/>
        <v>0</v>
      </c>
      <c r="Q1073" s="4"/>
      <c r="R1073" s="4"/>
    </row>
    <row r="1074" spans="5:18">
      <c r="E1074" s="130">
        <v>77</v>
      </c>
      <c r="F1074" s="130">
        <v>9</v>
      </c>
      <c r="H1074" s="32" t="s">
        <v>208</v>
      </c>
      <c r="I1074" s="33" t="s">
        <v>862</v>
      </c>
      <c r="J1074" s="33" t="s">
        <v>206</v>
      </c>
      <c r="K1074" s="33" t="str">
        <f t="shared" si="57"/>
        <v>77 , 9</v>
      </c>
      <c r="L1074" s="34" t="s">
        <v>207</v>
      </c>
      <c r="N1074" s="1" t="b">
        <f t="shared" si="58"/>
        <v>0</v>
      </c>
      <c r="O1074" s="1" t="b">
        <f t="shared" si="59"/>
        <v>0</v>
      </c>
      <c r="Q1074" s="4"/>
      <c r="R1074" s="4"/>
    </row>
    <row r="1075" spans="5:18">
      <c r="E1075" s="130">
        <v>77</v>
      </c>
      <c r="F1075" s="130">
        <v>10</v>
      </c>
      <c r="H1075" s="32" t="s">
        <v>208</v>
      </c>
      <c r="I1075" s="33" t="s">
        <v>862</v>
      </c>
      <c r="J1075" s="33" t="s">
        <v>206</v>
      </c>
      <c r="K1075" s="33" t="str">
        <f t="shared" si="57"/>
        <v>77 , 10</v>
      </c>
      <c r="L1075" s="34" t="s">
        <v>207</v>
      </c>
      <c r="N1075" s="1" t="b">
        <f t="shared" si="58"/>
        <v>0</v>
      </c>
      <c r="O1075" s="1" t="b">
        <f t="shared" si="59"/>
        <v>0</v>
      </c>
      <c r="Q1075" s="4"/>
      <c r="R1075" s="4"/>
    </row>
    <row r="1076" spans="5:18">
      <c r="E1076" s="130">
        <v>77</v>
      </c>
      <c r="F1076" s="130">
        <v>11</v>
      </c>
      <c r="H1076" s="32" t="s">
        <v>208</v>
      </c>
      <c r="I1076" s="33" t="s">
        <v>862</v>
      </c>
      <c r="J1076" s="33" t="s">
        <v>206</v>
      </c>
      <c r="K1076" s="33" t="str">
        <f t="shared" si="57"/>
        <v>77 , 11</v>
      </c>
      <c r="L1076" s="34" t="s">
        <v>207</v>
      </c>
      <c r="N1076" s="1" t="b">
        <f t="shared" si="58"/>
        <v>0</v>
      </c>
      <c r="O1076" s="1" t="b">
        <f t="shared" si="59"/>
        <v>0</v>
      </c>
      <c r="Q1076" s="4"/>
      <c r="R1076" s="4"/>
    </row>
    <row r="1077" spans="5:18">
      <c r="E1077" s="130">
        <v>77</v>
      </c>
      <c r="F1077" s="130">
        <v>12</v>
      </c>
      <c r="H1077" s="32" t="s">
        <v>208</v>
      </c>
      <c r="I1077" s="33" t="s">
        <v>862</v>
      </c>
      <c r="J1077" s="33" t="s">
        <v>206</v>
      </c>
      <c r="K1077" s="33" t="str">
        <f t="shared" si="57"/>
        <v>77 , 12</v>
      </c>
      <c r="L1077" s="34" t="s">
        <v>207</v>
      </c>
      <c r="N1077" s="1" t="b">
        <f t="shared" si="58"/>
        <v>0</v>
      </c>
      <c r="O1077" s="1" t="b">
        <f t="shared" si="59"/>
        <v>0</v>
      </c>
      <c r="Q1077" s="4"/>
      <c r="R1077" s="4"/>
    </row>
    <row r="1078" spans="5:18">
      <c r="E1078" s="130">
        <v>77</v>
      </c>
      <c r="F1078" s="130">
        <v>13</v>
      </c>
      <c r="H1078" s="32" t="s">
        <v>208</v>
      </c>
      <c r="I1078" s="33" t="s">
        <v>862</v>
      </c>
      <c r="J1078" s="33" t="s">
        <v>206</v>
      </c>
      <c r="K1078" s="33" t="str">
        <f t="shared" si="57"/>
        <v>77 , 13</v>
      </c>
      <c r="L1078" s="34" t="s">
        <v>207</v>
      </c>
      <c r="N1078" s="1" t="b">
        <f t="shared" si="58"/>
        <v>0</v>
      </c>
      <c r="O1078" s="1" t="b">
        <f t="shared" si="59"/>
        <v>0</v>
      </c>
      <c r="Q1078" s="4"/>
      <c r="R1078" s="4"/>
    </row>
    <row r="1079" spans="5:18">
      <c r="E1079" s="130">
        <v>77</v>
      </c>
      <c r="F1079" s="130">
        <v>14</v>
      </c>
      <c r="H1079" s="32" t="s">
        <v>208</v>
      </c>
      <c r="I1079" s="33" t="s">
        <v>862</v>
      </c>
      <c r="J1079" s="33" t="s">
        <v>206</v>
      </c>
      <c r="K1079" s="33" t="str">
        <f t="shared" si="57"/>
        <v>77 , 14</v>
      </c>
      <c r="L1079" s="34" t="s">
        <v>207</v>
      </c>
      <c r="N1079" s="1" t="b">
        <f t="shared" si="58"/>
        <v>0</v>
      </c>
      <c r="O1079" s="1" t="b">
        <f t="shared" si="59"/>
        <v>0</v>
      </c>
      <c r="Q1079" s="4"/>
      <c r="R1079" s="4"/>
    </row>
    <row r="1080" spans="5:18">
      <c r="E1080" s="130">
        <v>77</v>
      </c>
      <c r="F1080" s="130">
        <v>15</v>
      </c>
      <c r="H1080" s="32" t="s">
        <v>208</v>
      </c>
      <c r="I1080" s="33" t="s">
        <v>862</v>
      </c>
      <c r="J1080" s="33" t="s">
        <v>206</v>
      </c>
      <c r="K1080" s="33" t="str">
        <f t="shared" si="57"/>
        <v>77 , 15</v>
      </c>
      <c r="L1080" s="34" t="s">
        <v>207</v>
      </c>
      <c r="N1080" s="1" t="b">
        <f t="shared" si="58"/>
        <v>0</v>
      </c>
      <c r="O1080" s="1" t="b">
        <f t="shared" si="59"/>
        <v>0</v>
      </c>
      <c r="Q1080" s="4"/>
      <c r="R1080" s="4"/>
    </row>
    <row r="1081" spans="5:18">
      <c r="E1081" s="130">
        <v>78</v>
      </c>
      <c r="F1081" s="130">
        <v>1</v>
      </c>
      <c r="H1081" s="32" t="s">
        <v>208</v>
      </c>
      <c r="I1081" s="33" t="s">
        <v>862</v>
      </c>
      <c r="J1081" s="33" t="s">
        <v>206</v>
      </c>
      <c r="K1081" s="33" t="str">
        <f t="shared" si="57"/>
        <v>78 , 1</v>
      </c>
      <c r="L1081" s="34" t="s">
        <v>207</v>
      </c>
      <c r="N1081" s="1" t="b">
        <f t="shared" si="58"/>
        <v>0</v>
      </c>
      <c r="O1081" s="1" t="b">
        <f t="shared" si="59"/>
        <v>0</v>
      </c>
      <c r="Q1081" s="4"/>
      <c r="R1081" s="4"/>
    </row>
    <row r="1082" spans="5:18">
      <c r="E1082" s="130">
        <v>78</v>
      </c>
      <c r="F1082" s="130">
        <v>2</v>
      </c>
      <c r="H1082" s="32" t="s">
        <v>208</v>
      </c>
      <c r="I1082" s="33" t="s">
        <v>862</v>
      </c>
      <c r="J1082" s="33" t="s">
        <v>206</v>
      </c>
      <c r="K1082" s="33" t="str">
        <f t="shared" si="57"/>
        <v>78 , 2</v>
      </c>
      <c r="L1082" s="34" t="s">
        <v>207</v>
      </c>
      <c r="N1082" s="1" t="b">
        <f t="shared" si="58"/>
        <v>0</v>
      </c>
      <c r="O1082" s="1" t="b">
        <f t="shared" si="59"/>
        <v>0</v>
      </c>
      <c r="Q1082" s="4"/>
      <c r="R1082" s="4"/>
    </row>
    <row r="1083" spans="5:18">
      <c r="E1083" s="130">
        <v>78</v>
      </c>
      <c r="F1083" s="130">
        <v>3</v>
      </c>
      <c r="H1083" s="32" t="s">
        <v>208</v>
      </c>
      <c r="I1083" s="33" t="s">
        <v>862</v>
      </c>
      <c r="J1083" s="33" t="s">
        <v>206</v>
      </c>
      <c r="K1083" s="33" t="str">
        <f t="shared" si="57"/>
        <v>78 , 3</v>
      </c>
      <c r="L1083" s="34" t="s">
        <v>207</v>
      </c>
      <c r="N1083" s="1" t="b">
        <f t="shared" si="58"/>
        <v>0</v>
      </c>
      <c r="O1083" s="1" t="b">
        <f t="shared" si="59"/>
        <v>0</v>
      </c>
      <c r="Q1083" s="4"/>
      <c r="R1083" s="4"/>
    </row>
    <row r="1084" spans="5:18">
      <c r="E1084" s="130">
        <v>78</v>
      </c>
      <c r="F1084" s="130">
        <v>4</v>
      </c>
      <c r="H1084" s="32" t="s">
        <v>208</v>
      </c>
      <c r="I1084" s="33" t="s">
        <v>862</v>
      </c>
      <c r="J1084" s="33" t="s">
        <v>206</v>
      </c>
      <c r="K1084" s="33" t="str">
        <f t="shared" si="57"/>
        <v>78 , 4</v>
      </c>
      <c r="L1084" s="34" t="s">
        <v>207</v>
      </c>
      <c r="N1084" s="1" t="b">
        <f t="shared" si="58"/>
        <v>0</v>
      </c>
      <c r="O1084" s="1" t="b">
        <f t="shared" si="59"/>
        <v>0</v>
      </c>
      <c r="Q1084" s="4"/>
      <c r="R1084" s="4"/>
    </row>
    <row r="1085" spans="5:18">
      <c r="E1085" s="130">
        <v>78</v>
      </c>
      <c r="F1085" s="130">
        <v>5</v>
      </c>
      <c r="H1085" s="32" t="s">
        <v>208</v>
      </c>
      <c r="I1085" s="33" t="s">
        <v>862</v>
      </c>
      <c r="J1085" s="33" t="s">
        <v>206</v>
      </c>
      <c r="K1085" s="33" t="str">
        <f t="shared" si="57"/>
        <v>78 , 5</v>
      </c>
      <c r="L1085" s="34" t="s">
        <v>207</v>
      </c>
      <c r="N1085" s="1" t="b">
        <f t="shared" si="58"/>
        <v>0</v>
      </c>
      <c r="O1085" s="1" t="b">
        <f t="shared" si="59"/>
        <v>0</v>
      </c>
      <c r="Q1085" s="4"/>
      <c r="R1085" s="4"/>
    </row>
    <row r="1086" spans="5:18">
      <c r="E1086" s="130">
        <v>78</v>
      </c>
      <c s="130" r="F1086">
        <v>7</v>
      </c>
      <c r="H1086" s="32" t="s">
        <v>208</v>
      </c>
      <c r="I1086" s="33" t="s">
        <v>862</v>
      </c>
      <c r="J1086" s="33" t="s">
        <v>206</v>
      </c>
      <c r="K1086" s="33" t="str">
        <f t="shared" si="57"/>
        <v>78 , 6</v>
      </c>
      <c r="L1086" s="34" t="s">
        <v>207</v>
      </c>
      <c r="N1086" s="1" t="b">
        <f t="shared" si="58"/>
        <v>0</v>
      </c>
      <c r="O1086" s="1" t="b">
        <f t="shared" si="59"/>
        <v>0</v>
      </c>
      <c r="Q1086" s="4"/>
      <c r="R1086" s="4"/>
    </row>
    <row r="1087" spans="5:18">
      <c r="E1087" s="130">
        <v>78</v>
      </c>
      <c r="F1087" s="130">
        <v>8</v>
      </c>
      <c r="H1087" s="32" t="s">
        <v>208</v>
      </c>
      <c r="I1087" s="33" t="s">
        <v>862</v>
      </c>
      <c r="J1087" s="33" t="s">
        <v>206</v>
      </c>
      <c r="K1087" s="33" t="str">
        <f t="shared" si="57"/>
        <v>78 , 8</v>
      </c>
      <c r="L1087" s="34" t="s">
        <v>207</v>
      </c>
      <c r="N1087" s="1" t="b">
        <f t="shared" si="58"/>
        <v>0</v>
      </c>
      <c r="O1087" s="1" t="b">
        <f t="shared" si="59"/>
        <v>0</v>
      </c>
      <c r="Q1087" s="4"/>
      <c r="R1087" s="4"/>
    </row>
    <row r="1088" spans="5:18">
      <c r="E1088" s="130">
        <v>78</v>
      </c>
      <c r="F1088" s="130">
        <v>9</v>
      </c>
      <c r="H1088" s="32" t="s">
        <v>208</v>
      </c>
      <c r="I1088" s="33" t="s">
        <v>862</v>
      </c>
      <c r="J1088" s="33" t="s">
        <v>206</v>
      </c>
      <c r="K1088" s="33" t="str">
        <f t="shared" si="57"/>
        <v>78 , 9</v>
      </c>
      <c r="L1088" s="34" t="s">
        <v>207</v>
      </c>
      <c r="N1088" s="1" t="b">
        <f t="shared" si="58"/>
        <v>0</v>
      </c>
      <c r="O1088" s="1" t="b">
        <f t="shared" si="59"/>
        <v>0</v>
      </c>
      <c r="Q1088" s="4"/>
      <c r="R1088" s="4"/>
    </row>
    <row r="1089" spans="5:18">
      <c r="E1089" s="130">
        <v>78</v>
      </c>
      <c r="F1089" s="130">
        <v>10</v>
      </c>
      <c r="H1089" s="32" t="s">
        <v>208</v>
      </c>
      <c r="I1089" s="33" t="s">
        <v>862</v>
      </c>
      <c r="J1089" s="33" t="s">
        <v>206</v>
      </c>
      <c r="K1089" s="33" t="str">
        <f t="shared" si="57"/>
        <v>78 , 10</v>
      </c>
      <c r="L1089" s="34" t="s">
        <v>207</v>
      </c>
      <c r="N1089" s="1" t="b">
        <f t="shared" si="58"/>
        <v>0</v>
      </c>
      <c r="O1089" s="1" t="b">
        <f t="shared" si="59"/>
        <v>0</v>
      </c>
      <c r="Q1089" s="4"/>
      <c r="R1089" s="4"/>
    </row>
    <row r="1090" spans="5:18">
      <c r="E1090" s="130">
        <v>78</v>
      </c>
      <c r="F1090" s="130">
        <v>11</v>
      </c>
      <c r="H1090" s="32" t="s">
        <v>208</v>
      </c>
      <c r="I1090" s="33" t="s">
        <v>862</v>
      </c>
      <c r="J1090" s="33" t="s">
        <v>206</v>
      </c>
      <c r="K1090" s="33" t="str">
        <f t="shared" si="57"/>
        <v>78 , 11</v>
      </c>
      <c r="L1090" s="34" t="s">
        <v>207</v>
      </c>
      <c r="N1090" s="1" t="b">
        <f t="shared" si="58"/>
        <v>0</v>
      </c>
      <c r="O1090" s="1" t="b">
        <f t="shared" si="59"/>
        <v>0</v>
      </c>
      <c r="Q1090" s="4"/>
      <c r="R1090" s="4"/>
    </row>
    <row r="1091" spans="5:18">
      <c r="E1091" s="130">
        <v>78</v>
      </c>
      <c r="F1091" s="130">
        <v>12</v>
      </c>
      <c r="H1091" s="32" t="s">
        <v>208</v>
      </c>
      <c r="I1091" s="33" t="s">
        <v>862</v>
      </c>
      <c r="J1091" s="33" t="s">
        <v>206</v>
      </c>
      <c r="K1091" s="33" t="str">
        <f t="shared" si="57"/>
        <v>78 , 12</v>
      </c>
      <c r="L1091" s="34" t="s">
        <v>207</v>
      </c>
      <c r="N1091" s="1" t="b">
        <f t="shared" si="58"/>
        <v>0</v>
      </c>
      <c r="O1091" s="1" t="b">
        <f t="shared" si="59"/>
        <v>0</v>
      </c>
      <c r="Q1091" s="4"/>
      <c r="R1091" s="4"/>
    </row>
    <row r="1092" spans="5:18">
      <c r="E1092" s="130">
        <v>78</v>
      </c>
      <c r="F1092" s="130">
        <v>13</v>
      </c>
      <c r="H1092" s="32" t="s">
        <v>208</v>
      </c>
      <c r="I1092" s="33" t="s">
        <v>862</v>
      </c>
      <c r="J1092" s="33" t="s">
        <v>206</v>
      </c>
      <c r="K1092" s="33" t="str">
        <f t="shared" si="57"/>
        <v>78 , 13</v>
      </c>
      <c r="L1092" s="34" t="s">
        <v>207</v>
      </c>
      <c r="N1092" s="1" t="b">
        <f t="shared" si="58"/>
        <v>0</v>
      </c>
      <c r="O1092" s="1" t="b">
        <f t="shared" si="59"/>
        <v>0</v>
      </c>
      <c r="Q1092" s="4"/>
      <c r="R1092" s="4"/>
    </row>
    <row r="1093" spans="5:18">
      <c r="E1093" s="130">
        <v>78</v>
      </c>
      <c r="F1093" s="130">
        <v>14</v>
      </c>
      <c r="H1093" s="32" t="s">
        <v>208</v>
      </c>
      <c r="I1093" s="33" t="s">
        <v>862</v>
      </c>
      <c r="J1093" s="33" t="s">
        <v>206</v>
      </c>
      <c r="K1093" s="33" t="str">
        <f t="shared" si="57"/>
        <v>78 , 14</v>
      </c>
      <c r="L1093" s="34" t="s">
        <v>207</v>
      </c>
      <c r="N1093" s="1" t="b">
        <f t="shared" si="58"/>
        <v>0</v>
      </c>
      <c r="O1093" s="1" t="b">
        <f t="shared" si="59"/>
        <v>0</v>
      </c>
      <c r="Q1093" s="4"/>
      <c r="R1093" s="4"/>
    </row>
    <row r="1094" spans="5:18">
      <c r="E1094" s="130">
        <v>78</v>
      </c>
      <c r="F1094" s="130">
        <v>15</v>
      </c>
      <c r="H1094" s="32" t="s">
        <v>208</v>
      </c>
      <c r="I1094" s="33" t="s">
        <v>862</v>
      </c>
      <c r="J1094" s="33" t="s">
        <v>206</v>
      </c>
      <c r="K1094" s="33" t="str">
        <f t="shared" si="57"/>
        <v>78 , 15</v>
      </c>
      <c r="L1094" s="34" t="s">
        <v>207</v>
      </c>
      <c r="N1094" s="1" t="b">
        <f t="shared" si="58"/>
        <v>0</v>
      </c>
      <c r="O1094" s="1" t="b">
        <f t="shared" si="59"/>
        <v>0</v>
      </c>
      <c r="Q1094" s="4"/>
      <c r="R1094" s="4"/>
    </row>
    <row r="1095" spans="5:18">
      <c r="E1095" s="130">
        <v>79</v>
      </c>
      <c r="F1095" s="130">
        <v>1</v>
      </c>
      <c r="H1095" s="32" t="s">
        <v>208</v>
      </c>
      <c r="I1095" s="33" t="s">
        <v>862</v>
      </c>
      <c r="J1095" s="33" t="s">
        <v>206</v>
      </c>
      <c r="K1095" s="33" t="str">
        <f t="shared" si="57"/>
        <v>79 , 1</v>
      </c>
      <c r="L1095" s="34" t="s">
        <v>207</v>
      </c>
      <c r="N1095" s="1" t="b">
        <f t="shared" si="58"/>
        <v>0</v>
      </c>
      <c r="O1095" s="1" t="b">
        <f t="shared" si="59"/>
        <v>0</v>
      </c>
      <c r="Q1095" s="4"/>
      <c r="R1095" s="4"/>
    </row>
    <row r="1096" spans="5:18">
      <c r="E1096" s="130">
        <v>79</v>
      </c>
      <c r="F1096" s="130">
        <v>2</v>
      </c>
      <c r="H1096" s="32" t="s">
        <v>208</v>
      </c>
      <c r="I1096" s="33" t="s">
        <v>862</v>
      </c>
      <c r="J1096" s="33" t="s">
        <v>206</v>
      </c>
      <c r="K1096" s="33" t="str">
        <f t="shared" si="57"/>
        <v>79 , 2</v>
      </c>
      <c r="L1096" s="34" t="s">
        <v>207</v>
      </c>
      <c r="N1096" s="1" t="b">
        <f t="shared" si="58"/>
        <v>0</v>
      </c>
      <c r="O1096" s="1" t="b">
        <f t="shared" si="59"/>
        <v>0</v>
      </c>
      <c r="Q1096" s="4"/>
      <c r="R1096" s="4"/>
    </row>
    <row r="1097" spans="5:18">
      <c r="E1097" s="130">
        <v>79</v>
      </c>
      <c r="F1097" s="130">
        <v>3</v>
      </c>
      <c r="H1097" s="32" t="s">
        <v>208</v>
      </c>
      <c r="I1097" s="33" t="s">
        <v>862</v>
      </c>
      <c r="J1097" s="33" t="s">
        <v>206</v>
      </c>
      <c r="K1097" s="33" t="str">
        <f t="shared" si="57"/>
        <v>79 , 3</v>
      </c>
      <c r="L1097" s="34" t="s">
        <v>207</v>
      </c>
      <c r="N1097" s="1" t="b">
        <f t="shared" si="58"/>
        <v>0</v>
      </c>
      <c r="O1097" s="1" t="b">
        <f t="shared" si="59"/>
        <v>0</v>
      </c>
      <c r="Q1097" s="4"/>
      <c r="R1097" s="4"/>
    </row>
    <row r="1098" spans="5:18">
      <c r="E1098" s="130">
        <v>79</v>
      </c>
      <c r="F1098" s="130">
        <v>4</v>
      </c>
      <c r="H1098" s="32" t="s">
        <v>208</v>
      </c>
      <c r="I1098" s="33" t="s">
        <v>862</v>
      </c>
      <c r="J1098" s="33" t="s">
        <v>206</v>
      </c>
      <c r="K1098" s="33" t="str">
        <f t="shared" si="57"/>
        <v>79 , 4</v>
      </c>
      <c r="L1098" s="34" t="s">
        <v>207</v>
      </c>
      <c r="N1098" s="1" t="b">
        <f t="shared" si="58"/>
        <v>0</v>
      </c>
      <c r="O1098" s="1" t="b">
        <f t="shared" si="59"/>
        <v>0</v>
      </c>
      <c r="Q1098" s="4"/>
      <c r="R1098" s="4"/>
    </row>
    <row r="1099" spans="5:18">
      <c r="E1099" s="130">
        <v>79</v>
      </c>
      <c r="F1099" s="130">
        <v>5</v>
      </c>
      <c r="H1099" s="32" t="s">
        <v>208</v>
      </c>
      <c r="I1099" s="33" t="s">
        <v>862</v>
      </c>
      <c r="J1099" s="33" t="s">
        <v>206</v>
      </c>
      <c r="K1099" s="33" t="str">
        <f t="shared" si="57"/>
        <v>79 , 5</v>
      </c>
      <c r="L1099" s="34" t="s">
        <v>207</v>
      </c>
      <c r="N1099" s="1" t="b">
        <f t="shared" si="58"/>
        <v>0</v>
      </c>
      <c r="O1099" s="1" t="b">
        <f t="shared" si="59"/>
        <v>0</v>
      </c>
      <c r="Q1099" s="4"/>
      <c r="R1099" s="4"/>
    </row>
    <row r="1100" spans="5:18">
      <c r="E1100" s="130">
        <v>79</v>
      </c>
      <c s="130" r="F1100">
        <v>7</v>
      </c>
      <c r="H1100" s="32" t="s">
        <v>208</v>
      </c>
      <c r="I1100" s="33" t="s">
        <v>862</v>
      </c>
      <c r="J1100" s="33" t="s">
        <v>206</v>
      </c>
      <c r="K1100" s="33" t="str">
        <f t="shared" si="57"/>
        <v>79 , 6</v>
      </c>
      <c r="L1100" s="34" t="s">
        <v>207</v>
      </c>
      <c r="N1100" s="1" t="b">
        <f t="shared" si="58"/>
        <v>0</v>
      </c>
      <c r="O1100" s="1" t="b">
        <f t="shared" si="59"/>
        <v>0</v>
      </c>
      <c r="Q1100" s="4"/>
      <c r="R1100" s="4"/>
    </row>
    <row r="1101" spans="5:18">
      <c r="E1101" s="130">
        <v>79</v>
      </c>
      <c r="F1101" s="130">
        <v>8</v>
      </c>
      <c r="H1101" s="32" t="s">
        <v>208</v>
      </c>
      <c r="I1101" s="33" t="s">
        <v>862</v>
      </c>
      <c r="J1101" s="33" t="s">
        <v>206</v>
      </c>
      <c r="K1101" s="33" t="str">
        <f t="shared" si="57"/>
        <v>79 , 8</v>
      </c>
      <c r="L1101" s="34" t="s">
        <v>207</v>
      </c>
      <c r="N1101" s="1" t="b">
        <f t="shared" si="58"/>
        <v>0</v>
      </c>
      <c r="O1101" s="1" t="b">
        <f t="shared" si="59"/>
        <v>0</v>
      </c>
      <c r="Q1101" s="4"/>
      <c r="R1101" s="4"/>
    </row>
    <row r="1102" spans="5:18">
      <c r="E1102" s="130">
        <v>79</v>
      </c>
      <c r="F1102" s="130">
        <v>9</v>
      </c>
      <c r="H1102" s="32" t="s">
        <v>208</v>
      </c>
      <c r="I1102" s="33" t="s">
        <v>862</v>
      </c>
      <c r="J1102" s="33" t="s">
        <v>206</v>
      </c>
      <c r="K1102" s="33" t="str">
        <f t="shared" si="57"/>
        <v>79 , 9</v>
      </c>
      <c r="L1102" s="34" t="s">
        <v>207</v>
      </c>
      <c r="N1102" s="1" t="b">
        <f t="shared" si="58"/>
        <v>0</v>
      </c>
      <c r="O1102" s="1" t="b">
        <f t="shared" si="59"/>
        <v>0</v>
      </c>
      <c r="Q1102" s="4"/>
      <c r="R1102" s="4"/>
    </row>
    <row r="1103" spans="5:18">
      <c r="E1103" s="130">
        <v>79</v>
      </c>
      <c r="F1103" s="130">
        <v>10</v>
      </c>
      <c r="H1103" s="32" t="s">
        <v>208</v>
      </c>
      <c r="I1103" s="33" t="s">
        <v>862</v>
      </c>
      <c r="J1103" s="33" t="s">
        <v>206</v>
      </c>
      <c r="K1103" s="33" t="str">
        <f t="shared" si="57"/>
        <v>79 , 10</v>
      </c>
      <c r="L1103" s="34" t="s">
        <v>207</v>
      </c>
      <c r="N1103" s="1" t="b">
        <f t="shared" si="58"/>
        <v>0</v>
      </c>
      <c r="O1103" s="1" t="b">
        <f t="shared" si="59"/>
        <v>0</v>
      </c>
      <c r="Q1103" s="4"/>
      <c r="R1103" s="4"/>
    </row>
    <row r="1104" spans="5:18">
      <c r="E1104" s="130">
        <v>79</v>
      </c>
      <c r="F1104" s="130">
        <v>11</v>
      </c>
      <c r="H1104" s="32" t="s">
        <v>208</v>
      </c>
      <c r="I1104" s="33" t="s">
        <v>862</v>
      </c>
      <c r="J1104" s="33" t="s">
        <v>206</v>
      </c>
      <c r="K1104" s="33" t="str">
        <f t="shared" si="57"/>
        <v>79 , 11</v>
      </c>
      <c r="L1104" s="34" t="s">
        <v>207</v>
      </c>
      <c r="N1104" s="1" t="b">
        <f t="shared" si="58"/>
        <v>0</v>
      </c>
      <c r="O1104" s="1" t="b">
        <f t="shared" si="59"/>
        <v>0</v>
      </c>
      <c r="Q1104" s="4"/>
      <c r="R1104" s="4"/>
    </row>
    <row r="1105" spans="5:18">
      <c r="E1105" s="130">
        <v>79</v>
      </c>
      <c r="F1105" s="130">
        <v>12</v>
      </c>
      <c r="H1105" s="32" t="s">
        <v>208</v>
      </c>
      <c r="I1105" s="33" t="s">
        <v>862</v>
      </c>
      <c r="J1105" s="33" t="s">
        <v>206</v>
      </c>
      <c r="K1105" s="33" t="str">
        <f t="shared" ref="K1105:K1164" si="60">E1105&amp;" , "&amp;F1105</f>
        <v>79 , 12</v>
      </c>
      <c r="L1105" s="34" t="s">
        <v>207</v>
      </c>
      <c r="N1105" s="1" t="b">
        <f t="shared" ref="N1105:N1164" si="61">IF(E1105="","",EXACT(E1105,Q1105))</f>
        <v>0</v>
      </c>
      <c r="O1105" s="1" t="b">
        <f t="shared" ref="O1105:O1164" si="62">IF(F1105="","",EXACT(F1105,R1105))</f>
        <v>0</v>
      </c>
      <c r="Q1105" s="4"/>
      <c r="R1105" s="4"/>
    </row>
    <row r="1106" spans="5:18">
      <c r="E1106" s="130">
        <v>79</v>
      </c>
      <c r="F1106" s="130">
        <v>13</v>
      </c>
      <c r="H1106" s="32" t="s">
        <v>208</v>
      </c>
      <c r="I1106" s="33" t="s">
        <v>862</v>
      </c>
      <c r="J1106" s="33" t="s">
        <v>206</v>
      </c>
      <c r="K1106" s="33" t="str">
        <f t="shared" si="60"/>
        <v>79 , 13</v>
      </c>
      <c r="L1106" s="34" t="s">
        <v>207</v>
      </c>
      <c r="N1106" s="1" t="b">
        <f t="shared" si="61"/>
        <v>0</v>
      </c>
      <c r="O1106" s="1" t="b">
        <f t="shared" si="62"/>
        <v>0</v>
      </c>
      <c r="Q1106" s="4"/>
      <c r="R1106" s="4"/>
    </row>
    <row r="1107" spans="5:18">
      <c r="E1107" s="130">
        <v>79</v>
      </c>
      <c r="F1107" s="130">
        <v>14</v>
      </c>
      <c r="H1107" s="32" t="s">
        <v>208</v>
      </c>
      <c r="I1107" s="33" t="s">
        <v>862</v>
      </c>
      <c r="J1107" s="33" t="s">
        <v>206</v>
      </c>
      <c r="K1107" s="33" t="str">
        <f t="shared" si="60"/>
        <v>79 , 14</v>
      </c>
      <c r="L1107" s="34" t="s">
        <v>207</v>
      </c>
      <c r="N1107" s="1" t="b">
        <f t="shared" si="61"/>
        <v>0</v>
      </c>
      <c r="O1107" s="1" t="b">
        <f t="shared" si="62"/>
        <v>0</v>
      </c>
      <c r="Q1107" s="4"/>
      <c r="R1107" s="4"/>
    </row>
    <row r="1108" spans="5:18">
      <c r="E1108" s="130">
        <v>79</v>
      </c>
      <c r="F1108" s="130">
        <v>15</v>
      </c>
      <c r="H1108" s="32" t="s">
        <v>208</v>
      </c>
      <c r="I1108" s="33" t="s">
        <v>862</v>
      </c>
      <c r="J1108" s="33" t="s">
        <v>206</v>
      </c>
      <c r="K1108" s="33" t="str">
        <f t="shared" si="60"/>
        <v>79 , 15</v>
      </c>
      <c r="L1108" s="34" t="s">
        <v>207</v>
      </c>
      <c r="N1108" s="1" t="b">
        <f t="shared" si="61"/>
        <v>0</v>
      </c>
      <c r="O1108" s="1" t="b">
        <f t="shared" si="62"/>
        <v>0</v>
      </c>
      <c r="Q1108" s="4"/>
      <c r="R1108" s="4"/>
    </row>
    <row r="1109" spans="5:18">
      <c r="E1109" s="130">
        <v>80</v>
      </c>
      <c r="F1109" s="130">
        <v>1</v>
      </c>
      <c r="H1109" s="32" t="s">
        <v>208</v>
      </c>
      <c r="I1109" s="33" t="s">
        <v>862</v>
      </c>
      <c r="J1109" s="33" t="s">
        <v>206</v>
      </c>
      <c r="K1109" s="33" t="str">
        <f t="shared" si="60"/>
        <v>80 , 1</v>
      </c>
      <c r="L1109" s="34" t="s">
        <v>207</v>
      </c>
      <c r="N1109" s="1" t="b">
        <f t="shared" si="61"/>
        <v>0</v>
      </c>
      <c r="O1109" s="1" t="b">
        <f t="shared" si="62"/>
        <v>0</v>
      </c>
      <c r="Q1109" s="4"/>
      <c r="R1109" s="4"/>
    </row>
    <row r="1110" spans="5:18">
      <c r="E1110" s="130">
        <v>80</v>
      </c>
      <c r="F1110" s="130">
        <v>2</v>
      </c>
      <c r="H1110" s="32" t="s">
        <v>208</v>
      </c>
      <c r="I1110" s="33" t="s">
        <v>862</v>
      </c>
      <c r="J1110" s="33" t="s">
        <v>206</v>
      </c>
      <c r="K1110" s="33" t="str">
        <f t="shared" si="60"/>
        <v>80 , 2</v>
      </c>
      <c r="L1110" s="34" t="s">
        <v>207</v>
      </c>
      <c r="N1110" s="1" t="b">
        <f t="shared" si="61"/>
        <v>0</v>
      </c>
      <c r="O1110" s="1" t="b">
        <f t="shared" si="62"/>
        <v>0</v>
      </c>
      <c r="Q1110" s="4"/>
      <c r="R1110" s="4"/>
    </row>
    <row r="1111" spans="5:18">
      <c r="E1111" s="130">
        <v>80</v>
      </c>
      <c r="F1111" s="130">
        <v>3</v>
      </c>
      <c r="H1111" s="32" t="s">
        <v>208</v>
      </c>
      <c r="I1111" s="33" t="s">
        <v>862</v>
      </c>
      <c r="J1111" s="33" t="s">
        <v>206</v>
      </c>
      <c r="K1111" s="33" t="str">
        <f t="shared" si="60"/>
        <v>80 , 3</v>
      </c>
      <c r="L1111" s="34" t="s">
        <v>207</v>
      </c>
      <c r="N1111" s="1" t="b">
        <f t="shared" si="61"/>
        <v>0</v>
      </c>
      <c r="O1111" s="1" t="b">
        <f t="shared" si="62"/>
        <v>0</v>
      </c>
      <c r="Q1111" s="4"/>
      <c r="R1111" s="4"/>
    </row>
    <row r="1112" spans="5:18">
      <c r="E1112" s="130">
        <v>80</v>
      </c>
      <c r="F1112" s="130">
        <v>4</v>
      </c>
      <c r="H1112" s="32" t="s">
        <v>208</v>
      </c>
      <c r="I1112" s="33" t="s">
        <v>862</v>
      </c>
      <c r="J1112" s="33" t="s">
        <v>206</v>
      </c>
      <c r="K1112" s="33" t="str">
        <f t="shared" si="60"/>
        <v>80 , 4</v>
      </c>
      <c r="L1112" s="34" t="s">
        <v>207</v>
      </c>
      <c r="N1112" s="1" t="b">
        <f t="shared" si="61"/>
        <v>0</v>
      </c>
      <c r="O1112" s="1" t="b">
        <f t="shared" si="62"/>
        <v>0</v>
      </c>
      <c r="Q1112" s="4"/>
      <c r="R1112" s="4"/>
    </row>
    <row r="1113" spans="5:18">
      <c r="E1113" s="130">
        <v>80</v>
      </c>
      <c r="F1113" s="130">
        <v>5</v>
      </c>
      <c r="H1113" s="32" t="s">
        <v>208</v>
      </c>
      <c r="I1113" s="33" t="s">
        <v>862</v>
      </c>
      <c r="J1113" s="33" t="s">
        <v>206</v>
      </c>
      <c r="K1113" s="33" t="str">
        <f t="shared" si="60"/>
        <v>80 , 5</v>
      </c>
      <c r="L1113" s="34" t="s">
        <v>207</v>
      </c>
      <c r="N1113" s="1" t="b">
        <f t="shared" si="61"/>
        <v>0</v>
      </c>
      <c r="O1113" s="1" t="b">
        <f t="shared" si="62"/>
        <v>0</v>
      </c>
      <c r="Q1113" s="4"/>
      <c r="R1113" s="4"/>
    </row>
    <row r="1114" spans="5:18">
      <c r="E1114" s="130">
        <v>80</v>
      </c>
      <c s="130" r="F1114">
        <v>7</v>
      </c>
      <c r="H1114" s="32" t="s">
        <v>208</v>
      </c>
      <c r="I1114" s="33" t="s">
        <v>862</v>
      </c>
      <c r="J1114" s="33" t="s">
        <v>206</v>
      </c>
      <c r="K1114" s="33" t="str">
        <f t="shared" si="60"/>
        <v>80 , 6</v>
      </c>
      <c r="L1114" s="34" t="s">
        <v>207</v>
      </c>
      <c r="N1114" s="1" t="b">
        <f t="shared" si="61"/>
        <v>0</v>
      </c>
      <c r="O1114" s="1" t="b">
        <f t="shared" si="62"/>
        <v>0</v>
      </c>
      <c r="Q1114" s="4"/>
      <c r="R1114" s="4"/>
    </row>
    <row r="1115" spans="5:18">
      <c r="E1115" s="130">
        <v>80</v>
      </c>
      <c r="F1115" s="130">
        <v>8</v>
      </c>
      <c r="H1115" s="32" t="s">
        <v>208</v>
      </c>
      <c r="I1115" s="33" t="s">
        <v>862</v>
      </c>
      <c r="J1115" s="33" t="s">
        <v>206</v>
      </c>
      <c r="K1115" s="33" t="str">
        <f t="shared" si="60"/>
        <v>80 , 8</v>
      </c>
      <c r="L1115" s="34" t="s">
        <v>207</v>
      </c>
      <c r="N1115" s="1" t="b">
        <f t="shared" si="61"/>
        <v>0</v>
      </c>
      <c r="O1115" s="1" t="b">
        <f t="shared" si="62"/>
        <v>0</v>
      </c>
      <c r="Q1115" s="4"/>
      <c r="R1115" s="4"/>
    </row>
    <row r="1116" spans="5:18">
      <c r="E1116" s="130">
        <v>80</v>
      </c>
      <c r="F1116" s="130">
        <v>9</v>
      </c>
      <c r="H1116" s="32" t="s">
        <v>208</v>
      </c>
      <c r="I1116" s="33" t="s">
        <v>862</v>
      </c>
      <c r="J1116" s="33" t="s">
        <v>206</v>
      </c>
      <c r="K1116" s="33" t="str">
        <f t="shared" si="60"/>
        <v>80 , 9</v>
      </c>
      <c r="L1116" s="34" t="s">
        <v>207</v>
      </c>
      <c r="N1116" s="1" t="b">
        <f t="shared" si="61"/>
        <v>0</v>
      </c>
      <c r="O1116" s="1" t="b">
        <f t="shared" si="62"/>
        <v>0</v>
      </c>
      <c r="Q1116" s="4"/>
      <c r="R1116" s="4"/>
    </row>
    <row r="1117" spans="5:18">
      <c r="E1117" s="130">
        <v>80</v>
      </c>
      <c r="F1117" s="130">
        <v>10</v>
      </c>
      <c r="H1117" s="32" t="s">
        <v>208</v>
      </c>
      <c r="I1117" s="33" t="s">
        <v>862</v>
      </c>
      <c r="J1117" s="33" t="s">
        <v>206</v>
      </c>
      <c r="K1117" s="33" t="str">
        <f t="shared" si="60"/>
        <v>80 , 10</v>
      </c>
      <c r="L1117" s="34" t="s">
        <v>207</v>
      </c>
      <c r="N1117" s="1" t="b">
        <f t="shared" si="61"/>
        <v>0</v>
      </c>
      <c r="O1117" s="1" t="b">
        <f t="shared" si="62"/>
        <v>0</v>
      </c>
      <c r="Q1117" s="4"/>
      <c r="R1117" s="4"/>
    </row>
    <row r="1118" spans="5:18">
      <c r="E1118" s="130">
        <v>80</v>
      </c>
      <c r="F1118" s="130">
        <v>11</v>
      </c>
      <c r="H1118" s="32" t="s">
        <v>208</v>
      </c>
      <c r="I1118" s="33" t="s">
        <v>862</v>
      </c>
      <c r="J1118" s="33" t="s">
        <v>206</v>
      </c>
      <c r="K1118" s="33" t="str">
        <f t="shared" si="60"/>
        <v>80 , 11</v>
      </c>
      <c r="L1118" s="34" t="s">
        <v>207</v>
      </c>
      <c r="N1118" s="1" t="b">
        <f t="shared" si="61"/>
        <v>0</v>
      </c>
      <c r="O1118" s="1" t="b">
        <f t="shared" si="62"/>
        <v>0</v>
      </c>
      <c r="Q1118" s="4"/>
      <c r="R1118" s="4"/>
    </row>
    <row r="1119" spans="5:18">
      <c r="E1119" s="130">
        <v>80</v>
      </c>
      <c r="F1119" s="130">
        <v>12</v>
      </c>
      <c r="H1119" s="32" t="s">
        <v>208</v>
      </c>
      <c r="I1119" s="33" t="s">
        <v>862</v>
      </c>
      <c r="J1119" s="33" t="s">
        <v>206</v>
      </c>
      <c r="K1119" s="33" t="str">
        <f t="shared" si="60"/>
        <v>80 , 12</v>
      </c>
      <c r="L1119" s="34" t="s">
        <v>207</v>
      </c>
      <c r="N1119" s="1" t="b">
        <f t="shared" si="61"/>
        <v>0</v>
      </c>
      <c r="O1119" s="1" t="b">
        <f t="shared" si="62"/>
        <v>0</v>
      </c>
      <c r="Q1119" s="4"/>
      <c r="R1119" s="4"/>
    </row>
    <row r="1120" spans="5:18">
      <c r="E1120" s="130">
        <v>80</v>
      </c>
      <c r="F1120" s="130">
        <v>13</v>
      </c>
      <c r="H1120" s="32" t="s">
        <v>208</v>
      </c>
      <c r="I1120" s="33" t="s">
        <v>862</v>
      </c>
      <c r="J1120" s="33" t="s">
        <v>206</v>
      </c>
      <c r="K1120" s="33" t="str">
        <f t="shared" si="60"/>
        <v>80 , 13</v>
      </c>
      <c r="L1120" s="34" t="s">
        <v>207</v>
      </c>
      <c r="N1120" s="1" t="b">
        <f t="shared" si="61"/>
        <v>0</v>
      </c>
      <c r="O1120" s="1" t="b">
        <f t="shared" si="62"/>
        <v>0</v>
      </c>
      <c r="Q1120" s="4"/>
      <c r="R1120" s="4"/>
    </row>
    <row r="1121" spans="5:18">
      <c r="E1121" s="130">
        <v>80</v>
      </c>
      <c r="F1121" s="130">
        <v>14</v>
      </c>
      <c r="H1121" s="32" t="s">
        <v>208</v>
      </c>
      <c r="I1121" s="33" t="s">
        <v>862</v>
      </c>
      <c r="J1121" s="33" t="s">
        <v>206</v>
      </c>
      <c r="K1121" s="33" t="str">
        <f t="shared" si="60"/>
        <v>80 , 14</v>
      </c>
      <c r="L1121" s="34" t="s">
        <v>207</v>
      </c>
      <c r="N1121" s="1" t="b">
        <f t="shared" si="61"/>
        <v>0</v>
      </c>
      <c r="O1121" s="1" t="b">
        <f t="shared" si="62"/>
        <v>0</v>
      </c>
      <c r="Q1121" s="4"/>
      <c r="R1121" s="4"/>
    </row>
    <row r="1122" spans="5:18">
      <c r="E1122" s="130">
        <v>80</v>
      </c>
      <c r="F1122" s="130">
        <v>15</v>
      </c>
      <c r="H1122" s="32" t="s">
        <v>208</v>
      </c>
      <c r="I1122" s="33" t="s">
        <v>862</v>
      </c>
      <c r="J1122" s="33" t="s">
        <v>206</v>
      </c>
      <c r="K1122" s="33" t="str">
        <f t="shared" si="60"/>
        <v>80 , 15</v>
      </c>
      <c r="L1122" s="34" t="s">
        <v>207</v>
      </c>
      <c r="N1122" s="1" t="b">
        <f t="shared" si="61"/>
        <v>0</v>
      </c>
      <c r="O1122" s="1" t="b">
        <f t="shared" si="62"/>
        <v>0</v>
      </c>
      <c r="Q1122" s="4"/>
      <c r="R1122" s="4"/>
    </row>
    <row r="1123" spans="5:18">
      <c r="E1123" s="130">
        <v>81</v>
      </c>
      <c r="F1123" s="130">
        <v>1</v>
      </c>
      <c r="H1123" s="32" t="s">
        <v>208</v>
      </c>
      <c r="I1123" s="33" t="s">
        <v>862</v>
      </c>
      <c r="J1123" s="33" t="s">
        <v>206</v>
      </c>
      <c r="K1123" s="33" t="str">
        <f t="shared" si="60"/>
        <v>81 , 1</v>
      </c>
      <c r="L1123" s="34" t="s">
        <v>207</v>
      </c>
      <c r="N1123" s="1" t="b">
        <f t="shared" si="61"/>
        <v>0</v>
      </c>
      <c r="O1123" s="1" t="b">
        <f t="shared" si="62"/>
        <v>0</v>
      </c>
      <c r="Q1123" s="4"/>
      <c r="R1123" s="4"/>
    </row>
    <row r="1124" spans="5:18">
      <c r="E1124" s="130">
        <v>81</v>
      </c>
      <c r="F1124" s="130">
        <v>2</v>
      </c>
      <c r="H1124" s="32" t="s">
        <v>208</v>
      </c>
      <c r="I1124" s="33" t="s">
        <v>862</v>
      </c>
      <c r="J1124" s="33" t="s">
        <v>206</v>
      </c>
      <c r="K1124" s="33" t="str">
        <f t="shared" si="60"/>
        <v>81 , 2</v>
      </c>
      <c r="L1124" s="34" t="s">
        <v>207</v>
      </c>
      <c r="N1124" s="1" t="b">
        <f t="shared" si="61"/>
        <v>0</v>
      </c>
      <c r="O1124" s="1" t="b">
        <f t="shared" si="62"/>
        <v>0</v>
      </c>
      <c r="Q1124" s="4"/>
      <c r="R1124" s="4"/>
    </row>
    <row r="1125" spans="5:18">
      <c r="E1125" s="130">
        <v>81</v>
      </c>
      <c r="F1125" s="130">
        <v>3</v>
      </c>
      <c r="H1125" s="32" t="s">
        <v>208</v>
      </c>
      <c r="I1125" s="33" t="s">
        <v>862</v>
      </c>
      <c r="J1125" s="33" t="s">
        <v>206</v>
      </c>
      <c r="K1125" s="33" t="str">
        <f t="shared" si="60"/>
        <v>81 , 3</v>
      </c>
      <c r="L1125" s="34" t="s">
        <v>207</v>
      </c>
      <c r="N1125" s="1" t="b">
        <f t="shared" si="61"/>
        <v>0</v>
      </c>
      <c r="O1125" s="1" t="b">
        <f t="shared" si="62"/>
        <v>0</v>
      </c>
      <c r="Q1125" s="4"/>
      <c r="R1125" s="4"/>
    </row>
    <row r="1126" spans="5:18">
      <c r="E1126" s="130">
        <v>81</v>
      </c>
      <c r="F1126" s="130">
        <v>4</v>
      </c>
      <c r="H1126" s="32" t="s">
        <v>208</v>
      </c>
      <c r="I1126" s="33" t="s">
        <v>862</v>
      </c>
      <c r="J1126" s="33" t="s">
        <v>206</v>
      </c>
      <c r="K1126" s="33" t="str">
        <f t="shared" si="60"/>
        <v>81 , 4</v>
      </c>
      <c r="L1126" s="34" t="s">
        <v>207</v>
      </c>
      <c r="N1126" s="1" t="b">
        <f t="shared" si="61"/>
        <v>0</v>
      </c>
      <c r="O1126" s="1" t="b">
        <f t="shared" si="62"/>
        <v>0</v>
      </c>
      <c r="Q1126" s="4"/>
      <c r="R1126" s="4"/>
    </row>
    <row r="1127" spans="5:18">
      <c r="E1127" s="130">
        <v>81</v>
      </c>
      <c r="F1127" s="130">
        <v>5</v>
      </c>
      <c r="H1127" s="32" t="s">
        <v>208</v>
      </c>
      <c r="I1127" s="33" t="s">
        <v>862</v>
      </c>
      <c r="J1127" s="33" t="s">
        <v>206</v>
      </c>
      <c r="K1127" s="33" t="str">
        <f t="shared" si="60"/>
        <v>81 , 5</v>
      </c>
      <c r="L1127" s="34" t="s">
        <v>207</v>
      </c>
      <c r="N1127" s="1" t="b">
        <f t="shared" si="61"/>
        <v>0</v>
      </c>
      <c r="O1127" s="1" t="b">
        <f t="shared" si="62"/>
        <v>0</v>
      </c>
      <c r="Q1127" s="4"/>
      <c r="R1127" s="4"/>
    </row>
    <row r="1128" spans="5:18">
      <c r="E1128" s="130">
        <v>81</v>
      </c>
      <c s="130" r="F1128">
        <v>7</v>
      </c>
      <c r="H1128" s="32" t="s">
        <v>208</v>
      </c>
      <c r="I1128" s="33" t="s">
        <v>862</v>
      </c>
      <c r="J1128" s="33" t="s">
        <v>206</v>
      </c>
      <c r="K1128" s="33" t="str">
        <f t="shared" si="60"/>
        <v>81 , 6</v>
      </c>
      <c r="L1128" s="34" t="s">
        <v>207</v>
      </c>
      <c r="N1128" s="1" t="b">
        <f t="shared" si="61"/>
        <v>0</v>
      </c>
      <c r="O1128" s="1" t="b">
        <f t="shared" si="62"/>
        <v>0</v>
      </c>
      <c r="Q1128" s="4"/>
      <c r="R1128" s="4"/>
    </row>
    <row r="1129" spans="5:18">
      <c r="E1129" s="130">
        <v>81</v>
      </c>
      <c r="F1129" s="130">
        <v>8</v>
      </c>
      <c r="H1129" s="32" t="s">
        <v>208</v>
      </c>
      <c r="I1129" s="33" t="s">
        <v>862</v>
      </c>
      <c r="J1129" s="33" t="s">
        <v>206</v>
      </c>
      <c r="K1129" s="33" t="str">
        <f t="shared" si="60"/>
        <v>81 , 8</v>
      </c>
      <c r="L1129" s="34" t="s">
        <v>207</v>
      </c>
      <c r="N1129" s="1" t="b">
        <f t="shared" si="61"/>
        <v>0</v>
      </c>
      <c r="O1129" s="1" t="b">
        <f t="shared" si="62"/>
        <v>0</v>
      </c>
      <c r="Q1129" s="4"/>
      <c r="R1129" s="4"/>
    </row>
    <row r="1130" spans="5:18">
      <c r="E1130" s="130">
        <v>81</v>
      </c>
      <c r="F1130" s="130">
        <v>9</v>
      </c>
      <c r="H1130" s="32" t="s">
        <v>208</v>
      </c>
      <c r="I1130" s="33" t="s">
        <v>862</v>
      </c>
      <c r="J1130" s="33" t="s">
        <v>206</v>
      </c>
      <c r="K1130" s="33" t="str">
        <f t="shared" si="60"/>
        <v>81 , 9</v>
      </c>
      <c r="L1130" s="34" t="s">
        <v>207</v>
      </c>
      <c r="N1130" s="1" t="b">
        <f t="shared" si="61"/>
        <v>0</v>
      </c>
      <c r="O1130" s="1" t="b">
        <f t="shared" si="62"/>
        <v>0</v>
      </c>
      <c r="Q1130" s="4"/>
      <c r="R1130" s="4"/>
    </row>
    <row r="1131" spans="5:18">
      <c r="E1131" s="130">
        <v>81</v>
      </c>
      <c r="F1131" s="130">
        <v>10</v>
      </c>
      <c r="H1131" s="32" t="s">
        <v>208</v>
      </c>
      <c r="I1131" s="33" t="s">
        <v>862</v>
      </c>
      <c r="J1131" s="33" t="s">
        <v>206</v>
      </c>
      <c r="K1131" s="33" t="str">
        <f t="shared" si="60"/>
        <v>81 , 10</v>
      </c>
      <c r="L1131" s="34" t="s">
        <v>207</v>
      </c>
      <c r="N1131" s="1" t="b">
        <f t="shared" si="61"/>
        <v>0</v>
      </c>
      <c r="O1131" s="1" t="b">
        <f t="shared" si="62"/>
        <v>0</v>
      </c>
      <c r="Q1131" s="4"/>
      <c r="R1131" s="4"/>
    </row>
    <row r="1132" spans="5:18">
      <c r="E1132" s="130">
        <v>81</v>
      </c>
      <c r="F1132" s="130">
        <v>11</v>
      </c>
      <c r="H1132" s="32" t="s">
        <v>208</v>
      </c>
      <c r="I1132" s="33" t="s">
        <v>862</v>
      </c>
      <c r="J1132" s="33" t="s">
        <v>206</v>
      </c>
      <c r="K1132" s="33" t="str">
        <f t="shared" si="60"/>
        <v>81 , 11</v>
      </c>
      <c r="L1132" s="34" t="s">
        <v>207</v>
      </c>
      <c r="N1132" s="1" t="b">
        <f t="shared" si="61"/>
        <v>0</v>
      </c>
      <c r="O1132" s="1" t="b">
        <f t="shared" si="62"/>
        <v>0</v>
      </c>
      <c r="Q1132" s="4"/>
      <c r="R1132" s="4"/>
    </row>
    <row r="1133" spans="5:18">
      <c r="E1133" s="130">
        <v>81</v>
      </c>
      <c r="F1133" s="130">
        <v>12</v>
      </c>
      <c r="H1133" s="32" t="s">
        <v>208</v>
      </c>
      <c r="I1133" s="33" t="s">
        <v>862</v>
      </c>
      <c r="J1133" s="33" t="s">
        <v>206</v>
      </c>
      <c r="K1133" s="33" t="str">
        <f t="shared" si="60"/>
        <v>81 , 12</v>
      </c>
      <c r="L1133" s="34" t="s">
        <v>207</v>
      </c>
      <c r="N1133" s="1" t="b">
        <f t="shared" si="61"/>
        <v>0</v>
      </c>
      <c r="O1133" s="1" t="b">
        <f t="shared" si="62"/>
        <v>0</v>
      </c>
      <c r="Q1133" s="4"/>
      <c r="R1133" s="4"/>
    </row>
    <row r="1134" spans="5:18">
      <c r="E1134" s="130">
        <v>81</v>
      </c>
      <c r="F1134" s="130">
        <v>13</v>
      </c>
      <c r="H1134" s="32" t="s">
        <v>208</v>
      </c>
      <c r="I1134" s="33" t="s">
        <v>862</v>
      </c>
      <c r="J1134" s="33" t="s">
        <v>206</v>
      </c>
      <c r="K1134" s="33" t="str">
        <f t="shared" si="60"/>
        <v>81 , 13</v>
      </c>
      <c r="L1134" s="34" t="s">
        <v>207</v>
      </c>
      <c r="N1134" s="1" t="b">
        <f t="shared" si="61"/>
        <v>0</v>
      </c>
      <c r="O1134" s="1" t="b">
        <f t="shared" si="62"/>
        <v>0</v>
      </c>
      <c r="Q1134" s="4"/>
      <c r="R1134" s="4"/>
    </row>
    <row r="1135" spans="5:18">
      <c r="E1135" s="130">
        <v>81</v>
      </c>
      <c r="F1135" s="130">
        <v>14</v>
      </c>
      <c r="H1135" s="32" t="s">
        <v>208</v>
      </c>
      <c r="I1135" s="33" t="s">
        <v>862</v>
      </c>
      <c r="J1135" s="33" t="s">
        <v>206</v>
      </c>
      <c r="K1135" s="33" t="str">
        <f t="shared" si="60"/>
        <v>81 , 14</v>
      </c>
      <c r="L1135" s="34" t="s">
        <v>207</v>
      </c>
      <c r="N1135" s="1" t="b">
        <f t="shared" si="61"/>
        <v>0</v>
      </c>
      <c r="O1135" s="1" t="b">
        <f t="shared" si="62"/>
        <v>0</v>
      </c>
      <c r="Q1135" s="4"/>
      <c r="R1135" s="4"/>
    </row>
    <row r="1136" spans="5:18">
      <c r="E1136" s="130">
        <v>81</v>
      </c>
      <c r="F1136" s="130">
        <v>15</v>
      </c>
      <c r="H1136" s="32" t="s">
        <v>208</v>
      </c>
      <c r="I1136" s="33" t="s">
        <v>862</v>
      </c>
      <c r="J1136" s="33" t="s">
        <v>206</v>
      </c>
      <c r="K1136" s="33" t="str">
        <f t="shared" si="60"/>
        <v>81 , 15</v>
      </c>
      <c r="L1136" s="34" t="s">
        <v>207</v>
      </c>
      <c r="N1136" s="1" t="b">
        <f t="shared" si="61"/>
        <v>0</v>
      </c>
      <c r="O1136" s="1" t="b">
        <f t="shared" si="62"/>
        <v>0</v>
      </c>
      <c r="Q1136" s="4"/>
      <c r="R1136" s="4"/>
    </row>
    <row r="1137" spans="5:18">
      <c r="E1137" s="130">
        <v>82</v>
      </c>
      <c r="F1137" s="130">
        <v>1</v>
      </c>
      <c r="H1137" s="32" t="s">
        <v>208</v>
      </c>
      <c r="I1137" s="33" t="s">
        <v>862</v>
      </c>
      <c r="J1137" s="33" t="s">
        <v>206</v>
      </c>
      <c r="K1137" s="33" t="str">
        <f t="shared" si="60"/>
        <v>82 , 1</v>
      </c>
      <c r="L1137" s="34" t="s">
        <v>207</v>
      </c>
      <c r="N1137" s="1" t="b">
        <f t="shared" si="61"/>
        <v>0</v>
      </c>
      <c r="O1137" s="1" t="b">
        <f t="shared" si="62"/>
        <v>0</v>
      </c>
      <c r="Q1137" s="4"/>
      <c r="R1137" s="4"/>
    </row>
    <row r="1138" spans="5:18">
      <c r="E1138" s="130">
        <v>82</v>
      </c>
      <c r="F1138" s="130">
        <v>2</v>
      </c>
      <c r="H1138" s="32" t="s">
        <v>208</v>
      </c>
      <c r="I1138" s="33" t="s">
        <v>862</v>
      </c>
      <c r="J1138" s="33" t="s">
        <v>206</v>
      </c>
      <c r="K1138" s="33" t="str">
        <f t="shared" si="60"/>
        <v>82 , 2</v>
      </c>
      <c r="L1138" s="34" t="s">
        <v>207</v>
      </c>
      <c r="N1138" s="1" t="b">
        <f t="shared" si="61"/>
        <v>0</v>
      </c>
      <c r="O1138" s="1" t="b">
        <f t="shared" si="62"/>
        <v>0</v>
      </c>
      <c r="Q1138" s="4"/>
      <c r="R1138" s="4"/>
    </row>
    <row r="1139" spans="5:18">
      <c r="E1139" s="130">
        <v>82</v>
      </c>
      <c r="F1139" s="130">
        <v>3</v>
      </c>
      <c r="H1139" s="32" t="s">
        <v>208</v>
      </c>
      <c r="I1139" s="33" t="s">
        <v>862</v>
      </c>
      <c r="J1139" s="33" t="s">
        <v>206</v>
      </c>
      <c r="K1139" s="33" t="str">
        <f t="shared" si="60"/>
        <v>82 , 3</v>
      </c>
      <c r="L1139" s="34" t="s">
        <v>207</v>
      </c>
      <c r="N1139" s="1" t="b">
        <f t="shared" si="61"/>
        <v>0</v>
      </c>
      <c r="O1139" s="1" t="b">
        <f t="shared" si="62"/>
        <v>0</v>
      </c>
      <c r="Q1139" s="4"/>
      <c r="R1139" s="4"/>
    </row>
    <row r="1140" spans="5:18">
      <c r="E1140" s="130">
        <v>82</v>
      </c>
      <c r="F1140" s="130">
        <v>4</v>
      </c>
      <c r="H1140" s="32" t="s">
        <v>208</v>
      </c>
      <c r="I1140" s="33" t="s">
        <v>862</v>
      </c>
      <c r="J1140" s="33" t="s">
        <v>206</v>
      </c>
      <c r="K1140" s="33" t="str">
        <f t="shared" si="60"/>
        <v>82 , 4</v>
      </c>
      <c r="L1140" s="34" t="s">
        <v>207</v>
      </c>
      <c r="N1140" s="1" t="b">
        <f t="shared" si="61"/>
        <v>0</v>
      </c>
      <c r="O1140" s="1" t="b">
        <f t="shared" si="62"/>
        <v>0</v>
      </c>
      <c r="Q1140" s="4"/>
      <c r="R1140" s="4"/>
    </row>
    <row r="1141" spans="5:18">
      <c r="E1141" s="130">
        <v>82</v>
      </c>
      <c r="F1141" s="130">
        <v>5</v>
      </c>
      <c r="H1141" s="32" t="s">
        <v>208</v>
      </c>
      <c r="I1141" s="33" t="s">
        <v>862</v>
      </c>
      <c r="J1141" s="33" t="s">
        <v>206</v>
      </c>
      <c r="K1141" s="33" t="str">
        <f t="shared" si="60"/>
        <v>82 , 5</v>
      </c>
      <c r="L1141" s="34" t="s">
        <v>207</v>
      </c>
      <c r="N1141" s="1" t="b">
        <f t="shared" si="61"/>
        <v>0</v>
      </c>
      <c r="O1141" s="1" t="b">
        <f t="shared" si="62"/>
        <v>0</v>
      </c>
      <c r="Q1141" s="4"/>
      <c r="R1141" s="4"/>
    </row>
    <row r="1142" spans="5:18">
      <c r="E1142" s="130">
        <v>82</v>
      </c>
      <c s="130" r="F1142">
        <v>7</v>
      </c>
      <c r="H1142" s="32" t="s">
        <v>208</v>
      </c>
      <c r="I1142" s="33" t="s">
        <v>862</v>
      </c>
      <c r="J1142" s="33" t="s">
        <v>206</v>
      </c>
      <c r="K1142" s="33" t="str">
        <f t="shared" si="60"/>
        <v>82 , 6</v>
      </c>
      <c r="L1142" s="34" t="s">
        <v>207</v>
      </c>
      <c r="N1142" s="1" t="b">
        <f t="shared" si="61"/>
        <v>0</v>
      </c>
      <c r="O1142" s="1" t="b">
        <f t="shared" si="62"/>
        <v>0</v>
      </c>
      <c r="Q1142" s="4"/>
      <c r="R1142" s="4"/>
    </row>
    <row r="1143" spans="5:18">
      <c r="E1143" s="130">
        <v>82</v>
      </c>
      <c r="F1143" s="130">
        <v>8</v>
      </c>
      <c r="H1143" s="32" t="s">
        <v>208</v>
      </c>
      <c r="I1143" s="33" t="s">
        <v>862</v>
      </c>
      <c r="J1143" s="33" t="s">
        <v>206</v>
      </c>
      <c r="K1143" s="33" t="str">
        <f t="shared" si="60"/>
        <v>82 , 8</v>
      </c>
      <c r="L1143" s="34" t="s">
        <v>207</v>
      </c>
      <c r="N1143" s="1" t="b">
        <f t="shared" si="61"/>
        <v>0</v>
      </c>
      <c r="O1143" s="1" t="b">
        <f t="shared" si="62"/>
        <v>0</v>
      </c>
      <c r="Q1143" s="4"/>
      <c r="R1143" s="4"/>
    </row>
    <row r="1144" spans="5:18">
      <c r="E1144" s="130">
        <v>82</v>
      </c>
      <c r="F1144" s="130">
        <v>9</v>
      </c>
      <c r="H1144" s="32" t="s">
        <v>208</v>
      </c>
      <c r="I1144" s="33" t="s">
        <v>862</v>
      </c>
      <c r="J1144" s="33" t="s">
        <v>206</v>
      </c>
      <c r="K1144" s="33" t="str">
        <f t="shared" si="60"/>
        <v>82 , 9</v>
      </c>
      <c r="L1144" s="34" t="s">
        <v>207</v>
      </c>
      <c r="N1144" s="1" t="b">
        <f t="shared" si="61"/>
        <v>0</v>
      </c>
      <c r="O1144" s="1" t="b">
        <f t="shared" si="62"/>
        <v>0</v>
      </c>
      <c r="Q1144" s="4"/>
      <c r="R1144" s="4"/>
    </row>
    <row r="1145" spans="5:18">
      <c r="E1145" s="130">
        <v>82</v>
      </c>
      <c r="F1145" s="130">
        <v>10</v>
      </c>
      <c r="H1145" s="32" t="s">
        <v>208</v>
      </c>
      <c r="I1145" s="33" t="s">
        <v>862</v>
      </c>
      <c r="J1145" s="33" t="s">
        <v>206</v>
      </c>
      <c r="K1145" s="33" t="str">
        <f t="shared" si="60"/>
        <v>82 , 10</v>
      </c>
      <c r="L1145" s="34" t="s">
        <v>207</v>
      </c>
      <c r="N1145" s="1" t="b">
        <f t="shared" si="61"/>
        <v>0</v>
      </c>
      <c r="O1145" s="1" t="b">
        <f t="shared" si="62"/>
        <v>0</v>
      </c>
      <c r="Q1145" s="4"/>
      <c r="R1145" s="4"/>
    </row>
    <row r="1146" spans="5:18">
      <c r="E1146" s="130">
        <v>82</v>
      </c>
      <c r="F1146" s="130">
        <v>11</v>
      </c>
      <c r="H1146" s="32" t="s">
        <v>208</v>
      </c>
      <c r="I1146" s="33" t="s">
        <v>862</v>
      </c>
      <c r="J1146" s="33" t="s">
        <v>206</v>
      </c>
      <c r="K1146" s="33" t="str">
        <f t="shared" si="60"/>
        <v>82 , 11</v>
      </c>
      <c r="L1146" s="34" t="s">
        <v>207</v>
      </c>
      <c r="N1146" s="1" t="b">
        <f t="shared" si="61"/>
        <v>0</v>
      </c>
      <c r="O1146" s="1" t="b">
        <f t="shared" si="62"/>
        <v>0</v>
      </c>
      <c r="Q1146" s="4"/>
      <c r="R1146" s="4"/>
    </row>
    <row r="1147" spans="5:18">
      <c r="E1147" s="130">
        <v>82</v>
      </c>
      <c r="F1147" s="130">
        <v>12</v>
      </c>
      <c r="H1147" s="32" t="s">
        <v>208</v>
      </c>
      <c r="I1147" s="33" t="s">
        <v>862</v>
      </c>
      <c r="J1147" s="33" t="s">
        <v>206</v>
      </c>
      <c r="K1147" s="33" t="str">
        <f t="shared" si="60"/>
        <v>82 , 12</v>
      </c>
      <c r="L1147" s="34" t="s">
        <v>207</v>
      </c>
      <c r="N1147" s="1" t="b">
        <f t="shared" si="61"/>
        <v>0</v>
      </c>
      <c r="O1147" s="1" t="b">
        <f t="shared" si="62"/>
        <v>0</v>
      </c>
      <c r="Q1147" s="4"/>
      <c r="R1147" s="4"/>
    </row>
    <row r="1148" spans="5:18">
      <c r="E1148" s="130">
        <v>82</v>
      </c>
      <c r="F1148" s="130">
        <v>13</v>
      </c>
      <c r="H1148" s="32" t="s">
        <v>208</v>
      </c>
      <c r="I1148" s="33" t="s">
        <v>862</v>
      </c>
      <c r="J1148" s="33" t="s">
        <v>206</v>
      </c>
      <c r="K1148" s="33" t="str">
        <f t="shared" si="60"/>
        <v>82 , 13</v>
      </c>
      <c r="L1148" s="34" t="s">
        <v>207</v>
      </c>
      <c r="N1148" s="1" t="b">
        <f t="shared" si="61"/>
        <v>0</v>
      </c>
      <c r="O1148" s="1" t="b">
        <f t="shared" si="62"/>
        <v>0</v>
      </c>
      <c r="Q1148" s="4"/>
      <c r="R1148" s="4"/>
    </row>
    <row r="1149" spans="5:18">
      <c r="E1149" s="130">
        <v>82</v>
      </c>
      <c r="F1149" s="130">
        <v>14</v>
      </c>
      <c r="H1149" s="32" t="s">
        <v>208</v>
      </c>
      <c r="I1149" s="33" t="s">
        <v>862</v>
      </c>
      <c r="J1149" s="33" t="s">
        <v>206</v>
      </c>
      <c r="K1149" s="33" t="str">
        <f t="shared" si="60"/>
        <v>82 , 14</v>
      </c>
      <c r="L1149" s="34" t="s">
        <v>207</v>
      </c>
      <c r="N1149" s="1" t="b">
        <f t="shared" si="61"/>
        <v>0</v>
      </c>
      <c r="O1149" s="1" t="b">
        <f t="shared" si="62"/>
        <v>0</v>
      </c>
      <c r="Q1149" s="4"/>
      <c r="R1149" s="4"/>
    </row>
    <row r="1150" spans="5:18">
      <c r="E1150" s="130">
        <v>82</v>
      </c>
      <c r="F1150" s="130">
        <v>15</v>
      </c>
      <c r="H1150" s="32" t="s">
        <v>208</v>
      </c>
      <c r="I1150" s="33" t="s">
        <v>862</v>
      </c>
      <c r="J1150" s="33" t="s">
        <v>206</v>
      </c>
      <c r="K1150" s="33" t="str">
        <f t="shared" si="60"/>
        <v>82 , 15</v>
      </c>
      <c r="L1150" s="34" t="s">
        <v>207</v>
      </c>
      <c r="N1150" s="1" t="b">
        <f t="shared" si="61"/>
        <v>0</v>
      </c>
      <c r="O1150" s="1" t="b">
        <f t="shared" si="62"/>
        <v>0</v>
      </c>
      <c r="Q1150" s="4"/>
      <c r="R1150" s="4"/>
    </row>
    <row r="1151" spans="5:18">
      <c r="E1151" s="130">
        <v>83</v>
      </c>
      <c r="F1151" s="130">
        <v>1</v>
      </c>
      <c r="H1151" s="32" t="s">
        <v>208</v>
      </c>
      <c r="I1151" s="33" t="s">
        <v>862</v>
      </c>
      <c r="J1151" s="33" t="s">
        <v>206</v>
      </c>
      <c r="K1151" s="33" t="str">
        <f t="shared" si="60"/>
        <v>83 , 1</v>
      </c>
      <c r="L1151" s="34" t="s">
        <v>207</v>
      </c>
      <c r="N1151" s="1" t="b">
        <f t="shared" si="61"/>
        <v>0</v>
      </c>
      <c r="O1151" s="1" t="b">
        <f t="shared" si="62"/>
        <v>0</v>
      </c>
      <c r="Q1151" s="4"/>
      <c r="R1151" s="4"/>
    </row>
    <row r="1152" spans="5:18">
      <c r="E1152" s="130">
        <v>83</v>
      </c>
      <c r="F1152" s="130">
        <v>2</v>
      </c>
      <c r="H1152" s="32" t="s">
        <v>208</v>
      </c>
      <c r="I1152" s="33" t="s">
        <v>862</v>
      </c>
      <c r="J1152" s="33" t="s">
        <v>206</v>
      </c>
      <c r="K1152" s="33" t="str">
        <f t="shared" si="60"/>
        <v>83 , 2</v>
      </c>
      <c r="L1152" s="34" t="s">
        <v>207</v>
      </c>
      <c r="N1152" s="1" t="b">
        <f t="shared" si="61"/>
        <v>0</v>
      </c>
      <c r="O1152" s="1" t="b">
        <f t="shared" si="62"/>
        <v>0</v>
      </c>
      <c r="Q1152" s="4"/>
      <c r="R1152" s="4"/>
    </row>
    <row r="1153" spans="5:18">
      <c r="E1153" s="130">
        <v>83</v>
      </c>
      <c r="F1153" s="130">
        <v>3</v>
      </c>
      <c r="H1153" s="32" t="s">
        <v>208</v>
      </c>
      <c r="I1153" s="33" t="s">
        <v>862</v>
      </c>
      <c r="J1153" s="33" t="s">
        <v>206</v>
      </c>
      <c r="K1153" s="33" t="str">
        <f t="shared" si="60"/>
        <v>83 , 3</v>
      </c>
      <c r="L1153" s="34" t="s">
        <v>207</v>
      </c>
      <c r="N1153" s="1" t="b">
        <f t="shared" si="61"/>
        <v>0</v>
      </c>
      <c r="O1153" s="1" t="b">
        <f t="shared" si="62"/>
        <v>0</v>
      </c>
      <c r="Q1153" s="4"/>
      <c r="R1153" s="4"/>
    </row>
    <row r="1154" spans="5:18">
      <c r="E1154" s="130">
        <v>83</v>
      </c>
      <c r="F1154" s="130">
        <v>4</v>
      </c>
      <c r="H1154" s="32" t="s">
        <v>208</v>
      </c>
      <c r="I1154" s="33" t="s">
        <v>862</v>
      </c>
      <c r="J1154" s="33" t="s">
        <v>206</v>
      </c>
      <c r="K1154" s="33" t="str">
        <f t="shared" si="60"/>
        <v>83 , 4</v>
      </c>
      <c r="L1154" s="34" t="s">
        <v>207</v>
      </c>
      <c r="N1154" s="1" t="b">
        <f t="shared" si="61"/>
        <v>0</v>
      </c>
      <c r="O1154" s="1" t="b">
        <f t="shared" si="62"/>
        <v>0</v>
      </c>
      <c r="Q1154" s="4"/>
      <c r="R1154" s="4"/>
    </row>
    <row r="1155" spans="5:18">
      <c r="E1155" s="130">
        <v>83</v>
      </c>
      <c r="F1155" s="130">
        <v>5</v>
      </c>
      <c r="H1155" s="32" t="s">
        <v>208</v>
      </c>
      <c r="I1155" s="33" t="s">
        <v>862</v>
      </c>
      <c r="J1155" s="33" t="s">
        <v>206</v>
      </c>
      <c r="K1155" s="33" t="str">
        <f t="shared" si="60"/>
        <v>83 , 5</v>
      </c>
      <c r="L1155" s="34" t="s">
        <v>207</v>
      </c>
      <c r="N1155" s="1" t="b">
        <f t="shared" si="61"/>
        <v>0</v>
      </c>
      <c r="O1155" s="1" t="b">
        <f t="shared" si="62"/>
        <v>0</v>
      </c>
      <c r="Q1155" s="4"/>
      <c r="R1155" s="4"/>
    </row>
    <row r="1156" spans="5:18">
      <c r="E1156" s="130">
        <v>83</v>
      </c>
      <c s="130" r="F1156">
        <v>7</v>
      </c>
      <c r="H1156" s="32" t="s">
        <v>208</v>
      </c>
      <c r="I1156" s="33" t="s">
        <v>862</v>
      </c>
      <c r="J1156" s="33" t="s">
        <v>206</v>
      </c>
      <c r="K1156" s="33" t="str">
        <f t="shared" si="60"/>
        <v>83 , 6</v>
      </c>
      <c r="L1156" s="34" t="s">
        <v>207</v>
      </c>
      <c r="N1156" s="1" t="b">
        <f t="shared" si="61"/>
        <v>0</v>
      </c>
      <c r="O1156" s="1" t="b">
        <f t="shared" si="62"/>
        <v>0</v>
      </c>
      <c r="Q1156" s="4"/>
      <c r="R1156" s="4"/>
    </row>
    <row r="1157" spans="5:18">
      <c r="E1157" s="130">
        <v>83</v>
      </c>
      <c r="F1157" s="130">
        <v>8</v>
      </c>
      <c r="H1157" s="32" t="s">
        <v>208</v>
      </c>
      <c r="I1157" s="33" t="s">
        <v>862</v>
      </c>
      <c r="J1157" s="33" t="s">
        <v>206</v>
      </c>
      <c r="K1157" s="33" t="str">
        <f t="shared" si="60"/>
        <v>83 , 8</v>
      </c>
      <c r="L1157" s="34" t="s">
        <v>207</v>
      </c>
      <c r="N1157" s="1" t="b">
        <f t="shared" si="61"/>
        <v>0</v>
      </c>
      <c r="O1157" s="1" t="b">
        <f t="shared" si="62"/>
        <v>0</v>
      </c>
      <c r="Q1157" s="4"/>
      <c r="R1157" s="4"/>
    </row>
    <row r="1158" spans="5:18">
      <c r="E1158" s="130">
        <v>83</v>
      </c>
      <c r="F1158" s="130">
        <v>9</v>
      </c>
      <c r="H1158" s="32" t="s">
        <v>208</v>
      </c>
      <c r="I1158" s="33" t="s">
        <v>862</v>
      </c>
      <c r="J1158" s="33" t="s">
        <v>206</v>
      </c>
      <c r="K1158" s="33" t="str">
        <f t="shared" si="60"/>
        <v>83 , 9</v>
      </c>
      <c r="L1158" s="34" t="s">
        <v>207</v>
      </c>
      <c r="N1158" s="1" t="b">
        <f t="shared" si="61"/>
        <v>0</v>
      </c>
      <c r="O1158" s="1" t="b">
        <f t="shared" si="62"/>
        <v>0</v>
      </c>
      <c r="Q1158" s="4"/>
      <c r="R1158" s="4"/>
    </row>
    <row r="1159" spans="5:18">
      <c r="E1159" s="130">
        <v>83</v>
      </c>
      <c r="F1159" s="130">
        <v>10</v>
      </c>
      <c r="H1159" s="32" t="s">
        <v>208</v>
      </c>
      <c r="I1159" s="33" t="s">
        <v>862</v>
      </c>
      <c r="J1159" s="33" t="s">
        <v>206</v>
      </c>
      <c r="K1159" s="33" t="str">
        <f t="shared" si="60"/>
        <v>83 , 10</v>
      </c>
      <c r="L1159" s="34" t="s">
        <v>207</v>
      </c>
      <c r="N1159" s="1" t="b">
        <f t="shared" si="61"/>
        <v>0</v>
      </c>
      <c r="O1159" s="1" t="b">
        <f t="shared" si="62"/>
        <v>0</v>
      </c>
      <c r="Q1159" s="4"/>
      <c r="R1159" s="4"/>
    </row>
    <row r="1160" spans="5:18">
      <c r="E1160" s="130">
        <v>83</v>
      </c>
      <c r="F1160" s="130">
        <v>11</v>
      </c>
      <c r="H1160" s="32" t="s">
        <v>208</v>
      </c>
      <c r="I1160" s="33" t="s">
        <v>862</v>
      </c>
      <c r="J1160" s="33" t="s">
        <v>206</v>
      </c>
      <c r="K1160" s="33" t="str">
        <f t="shared" si="60"/>
        <v>83 , 11</v>
      </c>
      <c r="L1160" s="34" t="s">
        <v>207</v>
      </c>
      <c r="N1160" s="1" t="b">
        <f t="shared" si="61"/>
        <v>0</v>
      </c>
      <c r="O1160" s="1" t="b">
        <f t="shared" si="62"/>
        <v>0</v>
      </c>
      <c r="Q1160" s="4"/>
      <c r="R1160" s="4"/>
    </row>
    <row r="1161" spans="5:18">
      <c r="E1161" s="130">
        <v>83</v>
      </c>
      <c r="F1161" s="130">
        <v>12</v>
      </c>
      <c r="H1161" s="32" t="s">
        <v>208</v>
      </c>
      <c r="I1161" s="33" t="s">
        <v>862</v>
      </c>
      <c r="J1161" s="33" t="s">
        <v>206</v>
      </c>
      <c r="K1161" s="33" t="str">
        <f t="shared" si="60"/>
        <v>83 , 12</v>
      </c>
      <c r="L1161" s="34" t="s">
        <v>207</v>
      </c>
      <c r="N1161" s="1" t="b">
        <f t="shared" si="61"/>
        <v>0</v>
      </c>
      <c r="O1161" s="1" t="b">
        <f t="shared" si="62"/>
        <v>0</v>
      </c>
      <c r="Q1161" s="4"/>
      <c r="R1161" s="4"/>
    </row>
    <row r="1162" spans="5:18">
      <c r="E1162" s="130">
        <v>83</v>
      </c>
      <c r="F1162" s="130">
        <v>13</v>
      </c>
      <c r="H1162" s="32" t="s">
        <v>208</v>
      </c>
      <c r="I1162" s="33" t="s">
        <v>862</v>
      </c>
      <c r="J1162" s="33" t="s">
        <v>206</v>
      </c>
      <c r="K1162" s="33" t="str">
        <f t="shared" si="60"/>
        <v>83 , 13</v>
      </c>
      <c r="L1162" s="34" t="s">
        <v>207</v>
      </c>
      <c r="N1162" s="1" t="b">
        <f t="shared" si="61"/>
        <v>0</v>
      </c>
      <c r="O1162" s="1" t="b">
        <f t="shared" si="62"/>
        <v>0</v>
      </c>
      <c r="Q1162" s="4"/>
      <c r="R1162" s="4"/>
    </row>
    <row r="1163" spans="5:18">
      <c r="E1163" s="130">
        <v>83</v>
      </c>
      <c r="F1163" s="130">
        <v>14</v>
      </c>
      <c r="H1163" s="32" t="s">
        <v>208</v>
      </c>
      <c r="I1163" s="33" t="s">
        <v>862</v>
      </c>
      <c r="J1163" s="33" t="s">
        <v>206</v>
      </c>
      <c r="K1163" s="33" t="str">
        <f t="shared" si="60"/>
        <v>83 , 14</v>
      </c>
      <c r="L1163" s="34" t="s">
        <v>207</v>
      </c>
      <c r="N1163" s="1" t="b">
        <f t="shared" si="61"/>
        <v>0</v>
      </c>
      <c r="O1163" s="1" t="b">
        <f t="shared" si="62"/>
        <v>0</v>
      </c>
      <c r="Q1163" s="4"/>
      <c r="R1163" s="4"/>
    </row>
    <row r="1164" spans="5:18">
      <c r="E1164" s="130">
        <v>83</v>
      </c>
      <c r="F1164" s="130">
        <v>15</v>
      </c>
      <c r="H1164" s="32" t="s">
        <v>208</v>
      </c>
      <c r="I1164" s="33" t="s">
        <v>862</v>
      </c>
      <c r="J1164" s="33" t="s">
        <v>206</v>
      </c>
      <c r="K1164" s="33" t="str">
        <f t="shared" si="60"/>
        <v>83 , 15</v>
      </c>
      <c r="L1164" s="34" t="s">
        <v>207</v>
      </c>
      <c r="N1164" s="1" t="b">
        <f t="shared" si="61"/>
        <v>0</v>
      </c>
      <c r="O1164" s="1" t="b">
        <f t="shared" si="62"/>
        <v>0</v>
      </c>
      <c r="Q1164" s="4"/>
      <c r="R1164" s="4"/>
    </row>
    <row r="1165" spans="5:18">
      <c r="E1165" s="130">
        <v>84</v>
      </c>
      <c r="F1165" s="130">
        <v>1</v>
      </c>
      <c r="H1165" s="32" t="s">
        <v>208</v>
      </c>
      <c r="I1165" s="33" t="s">
        <v>862</v>
      </c>
      <c r="J1165" s="33" t="s">
        <v>206</v>
      </c>
      <c r="K1165" s="33" t="str">
        <f t="shared" ref="K1165:K1224" si="63">E1165&amp;" , "&amp;F1165</f>
        <v>84 , 1</v>
      </c>
      <c r="L1165" s="34" t="s">
        <v>207</v>
      </c>
      <c r="N1165" s="1" t="b">
        <f t="shared" ref="N1165:N1224" si="64">IF(E1165="","",EXACT(E1165,Q1165))</f>
        <v>0</v>
      </c>
      <c r="O1165" s="1" t="b">
        <f t="shared" ref="O1165:O1224" si="65">IF(F1165="","",EXACT(F1165,R1165))</f>
        <v>0</v>
      </c>
      <c r="Q1165" s="4"/>
      <c r="R1165" s="4"/>
    </row>
    <row r="1166" spans="5:18">
      <c r="E1166" s="130">
        <v>84</v>
      </c>
      <c r="F1166" s="130">
        <v>2</v>
      </c>
      <c r="H1166" s="32" t="s">
        <v>208</v>
      </c>
      <c r="I1166" s="33" t="s">
        <v>862</v>
      </c>
      <c r="J1166" s="33" t="s">
        <v>206</v>
      </c>
      <c r="K1166" s="33" t="str">
        <f t="shared" si="63"/>
        <v>84 , 2</v>
      </c>
      <c r="L1166" s="34" t="s">
        <v>207</v>
      </c>
      <c r="N1166" s="1" t="b">
        <f t="shared" si="64"/>
        <v>0</v>
      </c>
      <c r="O1166" s="1" t="b">
        <f t="shared" si="65"/>
        <v>0</v>
      </c>
      <c r="Q1166" s="4"/>
      <c r="R1166" s="4"/>
    </row>
    <row r="1167" spans="5:18">
      <c r="E1167" s="130">
        <v>84</v>
      </c>
      <c r="F1167" s="130">
        <v>3</v>
      </c>
      <c r="H1167" s="32" t="s">
        <v>208</v>
      </c>
      <c r="I1167" s="33" t="s">
        <v>862</v>
      </c>
      <c r="J1167" s="33" t="s">
        <v>206</v>
      </c>
      <c r="K1167" s="33" t="str">
        <f t="shared" si="63"/>
        <v>84 , 3</v>
      </c>
      <c r="L1167" s="34" t="s">
        <v>207</v>
      </c>
      <c r="N1167" s="1" t="b">
        <f t="shared" si="64"/>
        <v>0</v>
      </c>
      <c r="O1167" s="1" t="b">
        <f t="shared" si="65"/>
        <v>0</v>
      </c>
      <c r="Q1167" s="4"/>
      <c r="R1167" s="4"/>
    </row>
    <row r="1168" spans="5:18">
      <c r="E1168" s="130">
        <v>84</v>
      </c>
      <c r="F1168" s="130">
        <v>4</v>
      </c>
      <c r="H1168" s="32" t="s">
        <v>208</v>
      </c>
      <c r="I1168" s="33" t="s">
        <v>862</v>
      </c>
      <c r="J1168" s="33" t="s">
        <v>206</v>
      </c>
      <c r="K1168" s="33" t="str">
        <f t="shared" si="63"/>
        <v>84 , 4</v>
      </c>
      <c r="L1168" s="34" t="s">
        <v>207</v>
      </c>
      <c r="N1168" s="1" t="b">
        <f t="shared" si="64"/>
        <v>0</v>
      </c>
      <c r="O1168" s="1" t="b">
        <f t="shared" si="65"/>
        <v>0</v>
      </c>
      <c r="Q1168" s="4"/>
      <c r="R1168" s="4"/>
    </row>
    <row r="1169" spans="5:18">
      <c r="E1169" s="130">
        <v>84</v>
      </c>
      <c r="F1169" s="130">
        <v>5</v>
      </c>
      <c r="H1169" s="32" t="s">
        <v>208</v>
      </c>
      <c r="I1169" s="33" t="s">
        <v>862</v>
      </c>
      <c r="J1169" s="33" t="s">
        <v>206</v>
      </c>
      <c r="K1169" s="33" t="str">
        <f t="shared" si="63"/>
        <v>84 , 5</v>
      </c>
      <c r="L1169" s="34" t="s">
        <v>207</v>
      </c>
      <c r="N1169" s="1" t="b">
        <f t="shared" si="64"/>
        <v>0</v>
      </c>
      <c r="O1169" s="1" t="b">
        <f t="shared" si="65"/>
        <v>0</v>
      </c>
      <c r="Q1169" s="4"/>
      <c r="R1169" s="4"/>
    </row>
    <row r="1170" spans="5:18">
      <c r="E1170" s="130">
        <v>84</v>
      </c>
      <c s="130" r="F1170">
        <v>7</v>
      </c>
      <c r="H1170" s="32" t="s">
        <v>208</v>
      </c>
      <c r="I1170" s="33" t="s">
        <v>862</v>
      </c>
      <c r="J1170" s="33" t="s">
        <v>206</v>
      </c>
      <c r="K1170" s="33" t="str">
        <f t="shared" si="63"/>
        <v>84 , 6</v>
      </c>
      <c r="L1170" s="34" t="s">
        <v>207</v>
      </c>
      <c r="N1170" s="1" t="b">
        <f t="shared" si="64"/>
        <v>0</v>
      </c>
      <c r="O1170" s="1" t="b">
        <f t="shared" si="65"/>
        <v>0</v>
      </c>
      <c r="Q1170" s="4"/>
      <c r="R1170" s="4"/>
    </row>
    <row r="1171" spans="5:18">
      <c r="E1171" s="130">
        <v>84</v>
      </c>
      <c r="F1171" s="130">
        <v>8</v>
      </c>
      <c r="H1171" s="32" t="s">
        <v>208</v>
      </c>
      <c r="I1171" s="33" t="s">
        <v>862</v>
      </c>
      <c r="J1171" s="33" t="s">
        <v>206</v>
      </c>
      <c r="K1171" s="33" t="str">
        <f t="shared" si="63"/>
        <v>84 , 8</v>
      </c>
      <c r="L1171" s="34" t="s">
        <v>207</v>
      </c>
      <c r="N1171" s="1" t="b">
        <f t="shared" si="64"/>
        <v>0</v>
      </c>
      <c r="O1171" s="1" t="b">
        <f t="shared" si="65"/>
        <v>0</v>
      </c>
      <c r="Q1171" s="4"/>
      <c r="R1171" s="4"/>
    </row>
    <row r="1172" spans="5:18">
      <c r="E1172" s="130">
        <v>84</v>
      </c>
      <c r="F1172" s="130">
        <v>9</v>
      </c>
      <c r="H1172" s="32" t="s">
        <v>208</v>
      </c>
      <c r="I1172" s="33" t="s">
        <v>862</v>
      </c>
      <c r="J1172" s="33" t="s">
        <v>206</v>
      </c>
      <c r="K1172" s="33" t="str">
        <f t="shared" si="63"/>
        <v>84 , 9</v>
      </c>
      <c r="L1172" s="34" t="s">
        <v>207</v>
      </c>
      <c r="N1172" s="1" t="b">
        <f t="shared" si="64"/>
        <v>0</v>
      </c>
      <c r="O1172" s="1" t="b">
        <f t="shared" si="65"/>
        <v>0</v>
      </c>
      <c r="Q1172" s="4"/>
      <c r="R1172" s="4"/>
    </row>
    <row r="1173" spans="5:18">
      <c r="E1173" s="130">
        <v>84</v>
      </c>
      <c r="F1173" s="130">
        <v>10</v>
      </c>
      <c r="H1173" s="32" t="s">
        <v>208</v>
      </c>
      <c r="I1173" s="33" t="s">
        <v>862</v>
      </c>
      <c r="J1173" s="33" t="s">
        <v>206</v>
      </c>
      <c r="K1173" s="33" t="str">
        <f t="shared" si="63"/>
        <v>84 , 10</v>
      </c>
      <c r="L1173" s="34" t="s">
        <v>207</v>
      </c>
      <c r="N1173" s="1" t="b">
        <f t="shared" si="64"/>
        <v>0</v>
      </c>
      <c r="O1173" s="1" t="b">
        <f t="shared" si="65"/>
        <v>0</v>
      </c>
      <c r="Q1173" s="4"/>
      <c r="R1173" s="4"/>
    </row>
    <row r="1174" spans="5:18">
      <c r="E1174" s="130">
        <v>84</v>
      </c>
      <c r="F1174" s="130">
        <v>11</v>
      </c>
      <c r="H1174" s="32" t="s">
        <v>208</v>
      </c>
      <c r="I1174" s="33" t="s">
        <v>862</v>
      </c>
      <c r="J1174" s="33" t="s">
        <v>206</v>
      </c>
      <c r="K1174" s="33" t="str">
        <f t="shared" si="63"/>
        <v>84 , 11</v>
      </c>
      <c r="L1174" s="34" t="s">
        <v>207</v>
      </c>
      <c r="N1174" s="1" t="b">
        <f t="shared" si="64"/>
        <v>0</v>
      </c>
      <c r="O1174" s="1" t="b">
        <f t="shared" si="65"/>
        <v>0</v>
      </c>
      <c r="Q1174" s="4"/>
      <c r="R1174" s="4"/>
    </row>
    <row r="1175" spans="5:18">
      <c r="E1175" s="130">
        <v>84</v>
      </c>
      <c r="F1175" s="130">
        <v>12</v>
      </c>
      <c r="H1175" s="32" t="s">
        <v>208</v>
      </c>
      <c r="I1175" s="33" t="s">
        <v>862</v>
      </c>
      <c r="J1175" s="33" t="s">
        <v>206</v>
      </c>
      <c r="K1175" s="33" t="str">
        <f t="shared" si="63"/>
        <v>84 , 12</v>
      </c>
      <c r="L1175" s="34" t="s">
        <v>207</v>
      </c>
      <c r="N1175" s="1" t="b">
        <f t="shared" si="64"/>
        <v>0</v>
      </c>
      <c r="O1175" s="1" t="b">
        <f t="shared" si="65"/>
        <v>0</v>
      </c>
      <c r="Q1175" s="4"/>
      <c r="R1175" s="4"/>
    </row>
    <row r="1176" spans="5:18">
      <c r="E1176" s="130">
        <v>84</v>
      </c>
      <c r="F1176" s="130">
        <v>13</v>
      </c>
      <c r="H1176" s="32" t="s">
        <v>208</v>
      </c>
      <c r="I1176" s="33" t="s">
        <v>862</v>
      </c>
      <c r="J1176" s="33" t="s">
        <v>206</v>
      </c>
      <c r="K1176" s="33" t="str">
        <f t="shared" si="63"/>
        <v>84 , 13</v>
      </c>
      <c r="L1176" s="34" t="s">
        <v>207</v>
      </c>
      <c r="N1176" s="1" t="b">
        <f t="shared" si="64"/>
        <v>0</v>
      </c>
      <c r="O1176" s="1" t="b">
        <f t="shared" si="65"/>
        <v>0</v>
      </c>
      <c r="Q1176" s="4"/>
      <c r="R1176" s="4"/>
    </row>
    <row r="1177" spans="5:18">
      <c r="E1177" s="130">
        <v>84</v>
      </c>
      <c r="F1177" s="130">
        <v>14</v>
      </c>
      <c r="H1177" s="32" t="s">
        <v>208</v>
      </c>
      <c r="I1177" s="33" t="s">
        <v>862</v>
      </c>
      <c r="J1177" s="33" t="s">
        <v>206</v>
      </c>
      <c r="K1177" s="33" t="str">
        <f t="shared" si="63"/>
        <v>84 , 14</v>
      </c>
      <c r="L1177" s="34" t="s">
        <v>207</v>
      </c>
      <c r="N1177" s="1" t="b">
        <f t="shared" si="64"/>
        <v>0</v>
      </c>
      <c r="O1177" s="1" t="b">
        <f t="shared" si="65"/>
        <v>0</v>
      </c>
      <c r="Q1177" s="4"/>
      <c r="R1177" s="4"/>
    </row>
    <row r="1178" spans="5:18">
      <c r="E1178" s="130">
        <v>84</v>
      </c>
      <c r="F1178" s="130">
        <v>15</v>
      </c>
      <c r="H1178" s="32" t="s">
        <v>208</v>
      </c>
      <c r="I1178" s="33" t="s">
        <v>862</v>
      </c>
      <c r="J1178" s="33" t="s">
        <v>206</v>
      </c>
      <c r="K1178" s="33" t="str">
        <f t="shared" si="63"/>
        <v>84 , 15</v>
      </c>
      <c r="L1178" s="34" t="s">
        <v>207</v>
      </c>
      <c r="N1178" s="1" t="b">
        <f t="shared" si="64"/>
        <v>0</v>
      </c>
      <c r="O1178" s="1" t="b">
        <f t="shared" si="65"/>
        <v>0</v>
      </c>
      <c r="Q1178" s="4"/>
      <c r="R1178" s="4"/>
    </row>
    <row r="1179" spans="5:18">
      <c r="E1179" s="130">
        <v>85</v>
      </c>
      <c r="F1179" s="130">
        <v>1</v>
      </c>
      <c r="H1179" s="32" t="s">
        <v>208</v>
      </c>
      <c r="I1179" s="33" t="s">
        <v>862</v>
      </c>
      <c r="J1179" s="33" t="s">
        <v>206</v>
      </c>
      <c r="K1179" s="33" t="str">
        <f t="shared" si="63"/>
        <v>85 , 1</v>
      </c>
      <c r="L1179" s="34" t="s">
        <v>207</v>
      </c>
      <c r="N1179" s="1" t="b">
        <f t="shared" si="64"/>
        <v>0</v>
      </c>
      <c r="O1179" s="1" t="b">
        <f t="shared" si="65"/>
        <v>0</v>
      </c>
      <c r="Q1179" s="4"/>
      <c r="R1179" s="4"/>
    </row>
    <row r="1180" spans="5:18">
      <c r="E1180" s="130">
        <v>85</v>
      </c>
      <c r="F1180" s="130">
        <v>2</v>
      </c>
      <c r="H1180" s="32" t="s">
        <v>208</v>
      </c>
      <c r="I1180" s="33" t="s">
        <v>862</v>
      </c>
      <c r="J1180" s="33" t="s">
        <v>206</v>
      </c>
      <c r="K1180" s="33" t="str">
        <f t="shared" si="63"/>
        <v>85 , 2</v>
      </c>
      <c r="L1180" s="34" t="s">
        <v>207</v>
      </c>
      <c r="N1180" s="1" t="b">
        <f t="shared" si="64"/>
        <v>0</v>
      </c>
      <c r="O1180" s="1" t="b">
        <f t="shared" si="65"/>
        <v>0</v>
      </c>
      <c r="Q1180" s="4"/>
      <c r="R1180" s="4"/>
    </row>
    <row r="1181" spans="5:18">
      <c r="E1181" s="130">
        <v>85</v>
      </c>
      <c r="F1181" s="130">
        <v>3</v>
      </c>
      <c r="H1181" s="32" t="s">
        <v>208</v>
      </c>
      <c r="I1181" s="33" t="s">
        <v>862</v>
      </c>
      <c r="J1181" s="33" t="s">
        <v>206</v>
      </c>
      <c r="K1181" s="33" t="str">
        <f t="shared" si="63"/>
        <v>85 , 3</v>
      </c>
      <c r="L1181" s="34" t="s">
        <v>207</v>
      </c>
      <c r="N1181" s="1" t="b">
        <f t="shared" si="64"/>
        <v>0</v>
      </c>
      <c r="O1181" s="1" t="b">
        <f t="shared" si="65"/>
        <v>0</v>
      </c>
      <c r="Q1181" s="4"/>
      <c r="R1181" s="4"/>
    </row>
    <row r="1182" spans="5:18">
      <c r="E1182" s="130">
        <v>85</v>
      </c>
      <c r="F1182" s="130">
        <v>4</v>
      </c>
      <c r="H1182" s="32" t="s">
        <v>208</v>
      </c>
      <c r="I1182" s="33" t="s">
        <v>862</v>
      </c>
      <c r="J1182" s="33" t="s">
        <v>206</v>
      </c>
      <c r="K1182" s="33" t="str">
        <f t="shared" si="63"/>
        <v>85 , 4</v>
      </c>
      <c r="L1182" s="34" t="s">
        <v>207</v>
      </c>
      <c r="N1182" s="1" t="b">
        <f t="shared" si="64"/>
        <v>0</v>
      </c>
      <c r="O1182" s="1" t="b">
        <f t="shared" si="65"/>
        <v>0</v>
      </c>
      <c r="Q1182" s="4"/>
      <c r="R1182" s="4"/>
    </row>
    <row r="1183" spans="5:18">
      <c r="E1183" s="130">
        <v>85</v>
      </c>
      <c r="F1183" s="130">
        <v>5</v>
      </c>
      <c r="H1183" s="32" t="s">
        <v>208</v>
      </c>
      <c r="I1183" s="33" t="s">
        <v>862</v>
      </c>
      <c r="J1183" s="33" t="s">
        <v>206</v>
      </c>
      <c r="K1183" s="33" t="str">
        <f t="shared" si="63"/>
        <v>85 , 5</v>
      </c>
      <c r="L1183" s="34" t="s">
        <v>207</v>
      </c>
      <c r="N1183" s="1" t="b">
        <f t="shared" si="64"/>
        <v>0</v>
      </c>
      <c r="O1183" s="1" t="b">
        <f t="shared" si="65"/>
        <v>0</v>
      </c>
      <c r="Q1183" s="4"/>
      <c r="R1183" s="4"/>
    </row>
    <row r="1184" spans="5:18">
      <c r="E1184" s="130">
        <v>85</v>
      </c>
      <c s="130" r="F1184">
        <v>7</v>
      </c>
      <c r="H1184" s="32" t="s">
        <v>208</v>
      </c>
      <c r="I1184" s="33" t="s">
        <v>862</v>
      </c>
      <c r="J1184" s="33" t="s">
        <v>206</v>
      </c>
      <c r="K1184" s="33" t="str">
        <f t="shared" si="63"/>
        <v>85 , 6</v>
      </c>
      <c r="L1184" s="34" t="s">
        <v>207</v>
      </c>
      <c r="N1184" s="1" t="b">
        <f t="shared" si="64"/>
        <v>0</v>
      </c>
      <c r="O1184" s="1" t="b">
        <f t="shared" si="65"/>
        <v>0</v>
      </c>
      <c r="Q1184" s="4"/>
      <c r="R1184" s="4"/>
    </row>
    <row r="1185" spans="5:18">
      <c r="E1185" s="130">
        <v>85</v>
      </c>
      <c r="F1185" s="130">
        <v>8</v>
      </c>
      <c r="H1185" s="32" t="s">
        <v>208</v>
      </c>
      <c r="I1185" s="33" t="s">
        <v>862</v>
      </c>
      <c r="J1185" s="33" t="s">
        <v>206</v>
      </c>
      <c r="K1185" s="33" t="str">
        <f t="shared" si="63"/>
        <v>85 , 8</v>
      </c>
      <c r="L1185" s="34" t="s">
        <v>207</v>
      </c>
      <c r="N1185" s="1" t="b">
        <f t="shared" si="64"/>
        <v>0</v>
      </c>
      <c r="O1185" s="1" t="b">
        <f t="shared" si="65"/>
        <v>0</v>
      </c>
      <c r="Q1185" s="4"/>
      <c r="R1185" s="4"/>
    </row>
    <row r="1186" spans="5:18">
      <c r="E1186" s="130">
        <v>85</v>
      </c>
      <c r="F1186" s="130">
        <v>9</v>
      </c>
      <c r="H1186" s="32" t="s">
        <v>208</v>
      </c>
      <c r="I1186" s="33" t="s">
        <v>862</v>
      </c>
      <c r="J1186" s="33" t="s">
        <v>206</v>
      </c>
      <c r="K1186" s="33" t="str">
        <f t="shared" si="63"/>
        <v>85 , 9</v>
      </c>
      <c r="L1186" s="34" t="s">
        <v>207</v>
      </c>
      <c r="N1186" s="1" t="b">
        <f t="shared" si="64"/>
        <v>0</v>
      </c>
      <c r="O1186" s="1" t="b">
        <f t="shared" si="65"/>
        <v>0</v>
      </c>
      <c r="Q1186" s="4"/>
      <c r="R1186" s="4"/>
    </row>
    <row r="1187" spans="5:18">
      <c r="E1187" s="130">
        <v>85</v>
      </c>
      <c r="F1187" s="130">
        <v>10</v>
      </c>
      <c r="H1187" s="32" t="s">
        <v>208</v>
      </c>
      <c r="I1187" s="33" t="s">
        <v>862</v>
      </c>
      <c r="J1187" s="33" t="s">
        <v>206</v>
      </c>
      <c r="K1187" s="33" t="str">
        <f t="shared" si="63"/>
        <v>85 , 10</v>
      </c>
      <c r="L1187" s="34" t="s">
        <v>207</v>
      </c>
      <c r="N1187" s="1" t="b">
        <f t="shared" si="64"/>
        <v>0</v>
      </c>
      <c r="O1187" s="1" t="b">
        <f t="shared" si="65"/>
        <v>0</v>
      </c>
      <c r="Q1187" s="4"/>
      <c r="R1187" s="4"/>
    </row>
    <row r="1188" spans="5:18">
      <c r="E1188" s="130">
        <v>85</v>
      </c>
      <c r="F1188" s="130">
        <v>11</v>
      </c>
      <c r="H1188" s="32" t="s">
        <v>208</v>
      </c>
      <c r="I1188" s="33" t="s">
        <v>862</v>
      </c>
      <c r="J1188" s="33" t="s">
        <v>206</v>
      </c>
      <c r="K1188" s="33" t="str">
        <f t="shared" si="63"/>
        <v>85 , 11</v>
      </c>
      <c r="L1188" s="34" t="s">
        <v>207</v>
      </c>
      <c r="N1188" s="1" t="b">
        <f t="shared" si="64"/>
        <v>0</v>
      </c>
      <c r="O1188" s="1" t="b">
        <f t="shared" si="65"/>
        <v>0</v>
      </c>
      <c r="Q1188" s="4"/>
      <c r="R1188" s="4"/>
    </row>
    <row r="1189" spans="5:18">
      <c r="E1189" s="130">
        <v>85</v>
      </c>
      <c r="F1189" s="130">
        <v>12</v>
      </c>
      <c r="H1189" s="32" t="s">
        <v>208</v>
      </c>
      <c r="I1189" s="33" t="s">
        <v>862</v>
      </c>
      <c r="J1189" s="33" t="s">
        <v>206</v>
      </c>
      <c r="K1189" s="33" t="str">
        <f t="shared" si="63"/>
        <v>85 , 12</v>
      </c>
      <c r="L1189" s="34" t="s">
        <v>207</v>
      </c>
      <c r="N1189" s="1" t="b">
        <f t="shared" si="64"/>
        <v>0</v>
      </c>
      <c r="O1189" s="1" t="b">
        <f t="shared" si="65"/>
        <v>0</v>
      </c>
      <c r="Q1189" s="4"/>
      <c r="R1189" s="4"/>
    </row>
    <row r="1190" spans="5:18">
      <c r="E1190" s="130">
        <v>85</v>
      </c>
      <c r="F1190" s="130">
        <v>13</v>
      </c>
      <c r="H1190" s="32" t="s">
        <v>208</v>
      </c>
      <c r="I1190" s="33" t="s">
        <v>862</v>
      </c>
      <c r="J1190" s="33" t="s">
        <v>206</v>
      </c>
      <c r="K1190" s="33" t="str">
        <f t="shared" si="63"/>
        <v>85 , 13</v>
      </c>
      <c r="L1190" s="34" t="s">
        <v>207</v>
      </c>
      <c r="N1190" s="1" t="b">
        <f t="shared" si="64"/>
        <v>0</v>
      </c>
      <c r="O1190" s="1" t="b">
        <f t="shared" si="65"/>
        <v>0</v>
      </c>
      <c r="Q1190" s="4"/>
      <c r="R1190" s="4"/>
    </row>
    <row r="1191" spans="5:18">
      <c r="E1191" s="130">
        <v>85</v>
      </c>
      <c r="F1191" s="130">
        <v>14</v>
      </c>
      <c r="H1191" s="32" t="s">
        <v>208</v>
      </c>
      <c r="I1191" s="33" t="s">
        <v>862</v>
      </c>
      <c r="J1191" s="33" t="s">
        <v>206</v>
      </c>
      <c r="K1191" s="33" t="str">
        <f t="shared" si="63"/>
        <v>85 , 14</v>
      </c>
      <c r="L1191" s="34" t="s">
        <v>207</v>
      </c>
      <c r="N1191" s="1" t="b">
        <f t="shared" si="64"/>
        <v>0</v>
      </c>
      <c r="O1191" s="1" t="b">
        <f t="shared" si="65"/>
        <v>0</v>
      </c>
      <c r="Q1191" s="4"/>
      <c r="R1191" s="4"/>
    </row>
    <row r="1192" spans="5:18">
      <c r="E1192" s="130">
        <v>85</v>
      </c>
      <c r="F1192" s="130">
        <v>15</v>
      </c>
      <c r="H1192" s="32" t="s">
        <v>208</v>
      </c>
      <c r="I1192" s="33" t="s">
        <v>862</v>
      </c>
      <c r="J1192" s="33" t="s">
        <v>206</v>
      </c>
      <c r="K1192" s="33" t="str">
        <f t="shared" si="63"/>
        <v>85 , 15</v>
      </c>
      <c r="L1192" s="34" t="s">
        <v>207</v>
      </c>
      <c r="N1192" s="1" t="b">
        <f t="shared" si="64"/>
        <v>0</v>
      </c>
      <c r="O1192" s="1" t="b">
        <f t="shared" si="65"/>
        <v>0</v>
      </c>
      <c r="Q1192" s="4"/>
      <c r="R1192" s="4"/>
    </row>
    <row r="1193" spans="5:18">
      <c r="E1193" s="130">
        <v>86</v>
      </c>
      <c r="F1193" s="130">
        <v>1</v>
      </c>
      <c r="H1193" s="32" t="s">
        <v>208</v>
      </c>
      <c r="I1193" s="33" t="s">
        <v>862</v>
      </c>
      <c r="J1193" s="33" t="s">
        <v>206</v>
      </c>
      <c r="K1193" s="33" t="str">
        <f t="shared" si="63"/>
        <v>86 , 1</v>
      </c>
      <c r="L1193" s="34" t="s">
        <v>207</v>
      </c>
      <c r="N1193" s="1" t="b">
        <f t="shared" si="64"/>
        <v>0</v>
      </c>
      <c r="O1193" s="1" t="b">
        <f t="shared" si="65"/>
        <v>0</v>
      </c>
      <c r="Q1193" s="4"/>
      <c r="R1193" s="4"/>
    </row>
    <row r="1194" spans="5:18">
      <c r="E1194" s="130">
        <v>86</v>
      </c>
      <c r="F1194" s="130">
        <v>2</v>
      </c>
      <c r="H1194" s="32" t="s">
        <v>208</v>
      </c>
      <c r="I1194" s="33" t="s">
        <v>862</v>
      </c>
      <c r="J1194" s="33" t="s">
        <v>206</v>
      </c>
      <c r="K1194" s="33" t="str">
        <f t="shared" si="63"/>
        <v>86 , 2</v>
      </c>
      <c r="L1194" s="34" t="s">
        <v>207</v>
      </c>
      <c r="N1194" s="1" t="b">
        <f t="shared" si="64"/>
        <v>0</v>
      </c>
      <c r="O1194" s="1" t="b">
        <f t="shared" si="65"/>
        <v>0</v>
      </c>
      <c r="Q1194" s="4"/>
      <c r="R1194" s="4"/>
    </row>
    <row r="1195" spans="5:18">
      <c r="E1195" s="130">
        <v>86</v>
      </c>
      <c r="F1195" s="130">
        <v>3</v>
      </c>
      <c r="H1195" s="32" t="s">
        <v>208</v>
      </c>
      <c r="I1195" s="33" t="s">
        <v>862</v>
      </c>
      <c r="J1195" s="33" t="s">
        <v>206</v>
      </c>
      <c r="K1195" s="33" t="str">
        <f t="shared" si="63"/>
        <v>86 , 3</v>
      </c>
      <c r="L1195" s="34" t="s">
        <v>207</v>
      </c>
      <c r="N1195" s="1" t="b">
        <f t="shared" si="64"/>
        <v>0</v>
      </c>
      <c r="O1195" s="1" t="b">
        <f t="shared" si="65"/>
        <v>0</v>
      </c>
      <c r="Q1195" s="4"/>
      <c r="R1195" s="4"/>
    </row>
    <row r="1196" spans="5:18">
      <c r="E1196" s="130">
        <v>86</v>
      </c>
      <c r="F1196" s="130">
        <v>4</v>
      </c>
      <c r="H1196" s="32" t="s">
        <v>208</v>
      </c>
      <c r="I1196" s="33" t="s">
        <v>862</v>
      </c>
      <c r="J1196" s="33" t="s">
        <v>206</v>
      </c>
      <c r="K1196" s="33" t="str">
        <f t="shared" si="63"/>
        <v>86 , 4</v>
      </c>
      <c r="L1196" s="34" t="s">
        <v>207</v>
      </c>
      <c r="N1196" s="1" t="b">
        <f t="shared" si="64"/>
        <v>0</v>
      </c>
      <c r="O1196" s="1" t="b">
        <f t="shared" si="65"/>
        <v>0</v>
      </c>
      <c r="Q1196" s="4"/>
      <c r="R1196" s="4"/>
    </row>
    <row r="1197" spans="5:18">
      <c r="E1197" s="130">
        <v>86</v>
      </c>
      <c r="F1197" s="130">
        <v>5</v>
      </c>
      <c r="H1197" s="32" t="s">
        <v>208</v>
      </c>
      <c r="I1197" s="33" t="s">
        <v>862</v>
      </c>
      <c r="J1197" s="33" t="s">
        <v>206</v>
      </c>
      <c r="K1197" s="33" t="str">
        <f t="shared" si="63"/>
        <v>86 , 5</v>
      </c>
      <c r="L1197" s="34" t="s">
        <v>207</v>
      </c>
      <c r="N1197" s="1" t="b">
        <f t="shared" si="64"/>
        <v>0</v>
      </c>
      <c r="O1197" s="1" t="b">
        <f t="shared" si="65"/>
        <v>0</v>
      </c>
      <c r="Q1197" s="4"/>
      <c r="R1197" s="4"/>
    </row>
    <row r="1198" spans="5:18">
      <c r="E1198" s="130">
        <v>86</v>
      </c>
      <c s="130" r="F1198">
        <v>7</v>
      </c>
      <c r="H1198" s="32" t="s">
        <v>208</v>
      </c>
      <c r="I1198" s="33" t="s">
        <v>862</v>
      </c>
      <c r="J1198" s="33" t="s">
        <v>206</v>
      </c>
      <c r="K1198" s="33" t="str">
        <f t="shared" si="63"/>
        <v>86 , 6</v>
      </c>
      <c r="L1198" s="34" t="s">
        <v>207</v>
      </c>
      <c r="N1198" s="1" t="b">
        <f t="shared" si="64"/>
        <v>0</v>
      </c>
      <c r="O1198" s="1" t="b">
        <f t="shared" si="65"/>
        <v>0</v>
      </c>
      <c r="Q1198" s="4"/>
      <c r="R1198" s="4"/>
    </row>
    <row r="1199" spans="5:18">
      <c r="E1199" s="130">
        <v>86</v>
      </c>
      <c r="F1199" s="130">
        <v>8</v>
      </c>
      <c r="H1199" s="32" t="s">
        <v>208</v>
      </c>
      <c r="I1199" s="33" t="s">
        <v>862</v>
      </c>
      <c r="J1199" s="33" t="s">
        <v>206</v>
      </c>
      <c r="K1199" s="33" t="str">
        <f t="shared" si="63"/>
        <v>86 , 8</v>
      </c>
      <c r="L1199" s="34" t="s">
        <v>207</v>
      </c>
      <c r="N1199" s="1" t="b">
        <f t="shared" si="64"/>
        <v>0</v>
      </c>
      <c r="O1199" s="1" t="b">
        <f t="shared" si="65"/>
        <v>0</v>
      </c>
      <c r="Q1199" s="4"/>
      <c r="R1199" s="4"/>
    </row>
    <row r="1200" spans="5:18">
      <c r="E1200" s="130">
        <v>86</v>
      </c>
      <c r="F1200" s="130">
        <v>9</v>
      </c>
      <c r="H1200" s="32" t="s">
        <v>208</v>
      </c>
      <c r="I1200" s="33" t="s">
        <v>862</v>
      </c>
      <c r="J1200" s="33" t="s">
        <v>206</v>
      </c>
      <c r="K1200" s="33" t="str">
        <f t="shared" si="63"/>
        <v>86 , 9</v>
      </c>
      <c r="L1200" s="34" t="s">
        <v>207</v>
      </c>
      <c r="N1200" s="1" t="b">
        <f t="shared" si="64"/>
        <v>0</v>
      </c>
      <c r="O1200" s="1" t="b">
        <f t="shared" si="65"/>
        <v>0</v>
      </c>
      <c r="Q1200" s="4"/>
      <c r="R1200" s="4"/>
    </row>
    <row r="1201" spans="5:18">
      <c r="E1201" s="130">
        <v>86</v>
      </c>
      <c r="F1201" s="130">
        <v>10</v>
      </c>
      <c r="H1201" s="32" t="s">
        <v>208</v>
      </c>
      <c r="I1201" s="33" t="s">
        <v>862</v>
      </c>
      <c r="J1201" s="33" t="s">
        <v>206</v>
      </c>
      <c r="K1201" s="33" t="str">
        <f t="shared" si="63"/>
        <v>86 , 10</v>
      </c>
      <c r="L1201" s="34" t="s">
        <v>207</v>
      </c>
      <c r="N1201" s="1" t="b">
        <f t="shared" si="64"/>
        <v>0</v>
      </c>
      <c r="O1201" s="1" t="b">
        <f t="shared" si="65"/>
        <v>0</v>
      </c>
      <c r="Q1201" s="4"/>
      <c r="R1201" s="4"/>
    </row>
    <row r="1202" spans="5:18">
      <c r="E1202" s="130">
        <v>86</v>
      </c>
      <c r="F1202" s="130">
        <v>11</v>
      </c>
      <c r="H1202" s="32" t="s">
        <v>208</v>
      </c>
      <c r="I1202" s="33" t="s">
        <v>862</v>
      </c>
      <c r="J1202" s="33" t="s">
        <v>206</v>
      </c>
      <c r="K1202" s="33" t="str">
        <f t="shared" si="63"/>
        <v>86 , 11</v>
      </c>
      <c r="L1202" s="34" t="s">
        <v>207</v>
      </c>
      <c r="N1202" s="1" t="b">
        <f t="shared" si="64"/>
        <v>0</v>
      </c>
      <c r="O1202" s="1" t="b">
        <f t="shared" si="65"/>
        <v>0</v>
      </c>
      <c r="Q1202" s="4"/>
      <c r="R1202" s="4"/>
    </row>
    <row r="1203" spans="5:18">
      <c r="E1203" s="130">
        <v>86</v>
      </c>
      <c r="F1203" s="130">
        <v>12</v>
      </c>
      <c r="H1203" s="32" t="s">
        <v>208</v>
      </c>
      <c r="I1203" s="33" t="s">
        <v>862</v>
      </c>
      <c r="J1203" s="33" t="s">
        <v>206</v>
      </c>
      <c r="K1203" s="33" t="str">
        <f t="shared" si="63"/>
        <v>86 , 12</v>
      </c>
      <c r="L1203" s="34" t="s">
        <v>207</v>
      </c>
      <c r="N1203" s="1" t="b">
        <f t="shared" si="64"/>
        <v>0</v>
      </c>
      <c r="O1203" s="1" t="b">
        <f t="shared" si="65"/>
        <v>0</v>
      </c>
      <c r="Q1203" s="4"/>
      <c r="R1203" s="4"/>
    </row>
    <row r="1204" spans="5:18">
      <c r="E1204" s="130">
        <v>86</v>
      </c>
      <c r="F1204" s="130">
        <v>13</v>
      </c>
      <c r="H1204" s="32" t="s">
        <v>208</v>
      </c>
      <c r="I1204" s="33" t="s">
        <v>862</v>
      </c>
      <c r="J1204" s="33" t="s">
        <v>206</v>
      </c>
      <c r="K1204" s="33" t="str">
        <f t="shared" si="63"/>
        <v>86 , 13</v>
      </c>
      <c r="L1204" s="34" t="s">
        <v>207</v>
      </c>
      <c r="N1204" s="1" t="b">
        <f t="shared" si="64"/>
        <v>0</v>
      </c>
      <c r="O1204" s="1" t="b">
        <f t="shared" si="65"/>
        <v>0</v>
      </c>
      <c r="Q1204" s="4"/>
      <c r="R1204" s="4"/>
    </row>
    <row r="1205" spans="5:18">
      <c r="E1205" s="130">
        <v>86</v>
      </c>
      <c r="F1205" s="130">
        <v>14</v>
      </c>
      <c r="H1205" s="32" t="s">
        <v>208</v>
      </c>
      <c r="I1205" s="33" t="s">
        <v>862</v>
      </c>
      <c r="J1205" s="33" t="s">
        <v>206</v>
      </c>
      <c r="K1205" s="33" t="str">
        <f t="shared" si="63"/>
        <v>86 , 14</v>
      </c>
      <c r="L1205" s="34" t="s">
        <v>207</v>
      </c>
      <c r="N1205" s="1" t="b">
        <f t="shared" si="64"/>
        <v>0</v>
      </c>
      <c r="O1205" s="1" t="b">
        <f t="shared" si="65"/>
        <v>0</v>
      </c>
      <c r="Q1205" s="4"/>
      <c r="R1205" s="4"/>
    </row>
    <row r="1206" spans="5:18">
      <c r="E1206" s="130">
        <v>86</v>
      </c>
      <c r="F1206" s="130">
        <v>15</v>
      </c>
      <c r="H1206" s="32" t="s">
        <v>208</v>
      </c>
      <c r="I1206" s="33" t="s">
        <v>862</v>
      </c>
      <c r="J1206" s="33" t="s">
        <v>206</v>
      </c>
      <c r="K1206" s="33" t="str">
        <f t="shared" si="63"/>
        <v>86 , 15</v>
      </c>
      <c r="L1206" s="34" t="s">
        <v>207</v>
      </c>
      <c r="N1206" s="1" t="b">
        <f t="shared" si="64"/>
        <v>0</v>
      </c>
      <c r="O1206" s="1" t="b">
        <f t="shared" si="65"/>
        <v>0</v>
      </c>
      <c r="Q1206" s="4"/>
      <c r="R1206" s="4"/>
    </row>
    <row r="1207" spans="5:18">
      <c r="E1207" s="130">
        <v>87</v>
      </c>
      <c r="F1207" s="130">
        <v>1</v>
      </c>
      <c r="H1207" s="32" t="s">
        <v>208</v>
      </c>
      <c r="I1207" s="33" t="s">
        <v>862</v>
      </c>
      <c r="J1207" s="33" t="s">
        <v>206</v>
      </c>
      <c r="K1207" s="33" t="str">
        <f t="shared" si="63"/>
        <v>87 , 1</v>
      </c>
      <c r="L1207" s="34" t="s">
        <v>207</v>
      </c>
      <c r="N1207" s="1" t="b">
        <f t="shared" si="64"/>
        <v>0</v>
      </c>
      <c r="O1207" s="1" t="b">
        <f t="shared" si="65"/>
        <v>0</v>
      </c>
      <c r="Q1207" s="4"/>
      <c r="R1207" s="4"/>
    </row>
    <row r="1208" spans="5:18">
      <c r="E1208" s="130">
        <v>87</v>
      </c>
      <c r="F1208" s="130">
        <v>2</v>
      </c>
      <c r="H1208" s="32" t="s">
        <v>208</v>
      </c>
      <c r="I1208" s="33" t="s">
        <v>862</v>
      </c>
      <c r="J1208" s="33" t="s">
        <v>206</v>
      </c>
      <c r="K1208" s="33" t="str">
        <f t="shared" si="63"/>
        <v>87 , 2</v>
      </c>
      <c r="L1208" s="34" t="s">
        <v>207</v>
      </c>
      <c r="N1208" s="1" t="b">
        <f t="shared" si="64"/>
        <v>0</v>
      </c>
      <c r="O1208" s="1" t="b">
        <f t="shared" si="65"/>
        <v>0</v>
      </c>
      <c r="Q1208" s="4"/>
      <c r="R1208" s="4"/>
    </row>
    <row r="1209" spans="5:18">
      <c r="E1209" s="130">
        <v>87</v>
      </c>
      <c r="F1209" s="130">
        <v>3</v>
      </c>
      <c r="H1209" s="32" t="s">
        <v>208</v>
      </c>
      <c r="I1209" s="33" t="s">
        <v>862</v>
      </c>
      <c r="J1209" s="33" t="s">
        <v>206</v>
      </c>
      <c r="K1209" s="33" t="str">
        <f t="shared" si="63"/>
        <v>87 , 3</v>
      </c>
      <c r="L1209" s="34" t="s">
        <v>207</v>
      </c>
      <c r="N1209" s="1" t="b">
        <f t="shared" si="64"/>
        <v>0</v>
      </c>
      <c r="O1209" s="1" t="b">
        <f t="shared" si="65"/>
        <v>0</v>
      </c>
      <c r="Q1209" s="4"/>
      <c r="R1209" s="4"/>
    </row>
    <row r="1210" spans="5:18">
      <c r="E1210" s="130">
        <v>87</v>
      </c>
      <c r="F1210" s="130">
        <v>4</v>
      </c>
      <c r="H1210" s="32" t="s">
        <v>208</v>
      </c>
      <c r="I1210" s="33" t="s">
        <v>862</v>
      </c>
      <c r="J1210" s="33" t="s">
        <v>206</v>
      </c>
      <c r="K1210" s="33" t="str">
        <f t="shared" si="63"/>
        <v>87 , 4</v>
      </c>
      <c r="L1210" s="34" t="s">
        <v>207</v>
      </c>
      <c r="N1210" s="1" t="b">
        <f t="shared" si="64"/>
        <v>0</v>
      </c>
      <c r="O1210" s="1" t="b">
        <f t="shared" si="65"/>
        <v>0</v>
      </c>
      <c r="Q1210" s="4"/>
      <c r="R1210" s="4"/>
    </row>
    <row r="1211" spans="5:18">
      <c r="E1211" s="130">
        <v>87</v>
      </c>
      <c r="F1211" s="130">
        <v>5</v>
      </c>
      <c r="H1211" s="32" t="s">
        <v>208</v>
      </c>
      <c r="I1211" s="33" t="s">
        <v>862</v>
      </c>
      <c r="J1211" s="33" t="s">
        <v>206</v>
      </c>
      <c r="K1211" s="33" t="str">
        <f t="shared" si="63"/>
        <v>87 , 5</v>
      </c>
      <c r="L1211" s="34" t="s">
        <v>207</v>
      </c>
      <c r="N1211" s="1" t="b">
        <f t="shared" si="64"/>
        <v>0</v>
      </c>
      <c r="O1211" s="1" t="b">
        <f t="shared" si="65"/>
        <v>0</v>
      </c>
      <c r="Q1211" s="4"/>
      <c r="R1211" s="4"/>
    </row>
    <row r="1212" spans="5:18">
      <c r="E1212" s="130">
        <v>87</v>
      </c>
      <c s="130" r="F1212">
        <v>7</v>
      </c>
      <c r="H1212" s="32" t="s">
        <v>208</v>
      </c>
      <c r="I1212" s="33" t="s">
        <v>862</v>
      </c>
      <c r="J1212" s="33" t="s">
        <v>206</v>
      </c>
      <c r="K1212" s="33" t="str">
        <f t="shared" si="63"/>
        <v>87 , 6</v>
      </c>
      <c r="L1212" s="34" t="s">
        <v>207</v>
      </c>
      <c r="N1212" s="1" t="b">
        <f t="shared" si="64"/>
        <v>0</v>
      </c>
      <c r="O1212" s="1" t="b">
        <f t="shared" si="65"/>
        <v>0</v>
      </c>
      <c r="Q1212" s="4"/>
      <c r="R1212" s="4"/>
    </row>
    <row r="1213" spans="5:18">
      <c r="E1213" s="130">
        <v>87</v>
      </c>
      <c r="F1213" s="130">
        <v>8</v>
      </c>
      <c r="H1213" s="32" t="s">
        <v>208</v>
      </c>
      <c r="I1213" s="33" t="s">
        <v>862</v>
      </c>
      <c r="J1213" s="33" t="s">
        <v>206</v>
      </c>
      <c r="K1213" s="33" t="str">
        <f t="shared" si="63"/>
        <v>87 , 8</v>
      </c>
      <c r="L1213" s="34" t="s">
        <v>207</v>
      </c>
      <c r="N1213" s="1" t="b">
        <f t="shared" si="64"/>
        <v>0</v>
      </c>
      <c r="O1213" s="1" t="b">
        <f t="shared" si="65"/>
        <v>0</v>
      </c>
      <c r="Q1213" s="4"/>
      <c r="R1213" s="4"/>
    </row>
    <row r="1214" spans="5:18">
      <c r="E1214" s="130">
        <v>87</v>
      </c>
      <c r="F1214" s="130">
        <v>9</v>
      </c>
      <c r="H1214" s="32" t="s">
        <v>208</v>
      </c>
      <c r="I1214" s="33" t="s">
        <v>862</v>
      </c>
      <c r="J1214" s="33" t="s">
        <v>206</v>
      </c>
      <c r="K1214" s="33" t="str">
        <f t="shared" si="63"/>
        <v>87 , 9</v>
      </c>
      <c r="L1214" s="34" t="s">
        <v>207</v>
      </c>
      <c r="N1214" s="1" t="b">
        <f t="shared" si="64"/>
        <v>0</v>
      </c>
      <c r="O1214" s="1" t="b">
        <f t="shared" si="65"/>
        <v>0</v>
      </c>
      <c r="Q1214" s="4"/>
      <c r="R1214" s="4"/>
    </row>
    <row r="1215" spans="5:18">
      <c r="E1215" s="130">
        <v>87</v>
      </c>
      <c r="F1215" s="130">
        <v>10</v>
      </c>
      <c r="H1215" s="32" t="s">
        <v>208</v>
      </c>
      <c r="I1215" s="33" t="s">
        <v>862</v>
      </c>
      <c r="J1215" s="33" t="s">
        <v>206</v>
      </c>
      <c r="K1215" s="33" t="str">
        <f t="shared" si="63"/>
        <v>87 , 10</v>
      </c>
      <c r="L1215" s="34" t="s">
        <v>207</v>
      </c>
      <c r="N1215" s="1" t="b">
        <f t="shared" si="64"/>
        <v>0</v>
      </c>
      <c r="O1215" s="1" t="b">
        <f t="shared" si="65"/>
        <v>0</v>
      </c>
      <c r="Q1215" s="4"/>
      <c r="R1215" s="4"/>
    </row>
    <row r="1216" spans="5:18">
      <c r="E1216" s="130">
        <v>87</v>
      </c>
      <c r="F1216" s="130">
        <v>11</v>
      </c>
      <c r="H1216" s="32" t="s">
        <v>208</v>
      </c>
      <c r="I1216" s="33" t="s">
        <v>862</v>
      </c>
      <c r="J1216" s="33" t="s">
        <v>206</v>
      </c>
      <c r="K1216" s="33" t="str">
        <f t="shared" si="63"/>
        <v>87 , 11</v>
      </c>
      <c r="L1216" s="34" t="s">
        <v>207</v>
      </c>
      <c r="N1216" s="1" t="b">
        <f t="shared" si="64"/>
        <v>0</v>
      </c>
      <c r="O1216" s="1" t="b">
        <f t="shared" si="65"/>
        <v>0</v>
      </c>
      <c r="Q1216" s="4"/>
      <c r="R1216" s="4"/>
    </row>
    <row r="1217" spans="5:18">
      <c r="E1217" s="130">
        <v>87</v>
      </c>
      <c r="F1217" s="130">
        <v>12</v>
      </c>
      <c r="H1217" s="32" t="s">
        <v>208</v>
      </c>
      <c r="I1217" s="33" t="s">
        <v>862</v>
      </c>
      <c r="J1217" s="33" t="s">
        <v>206</v>
      </c>
      <c r="K1217" s="33" t="str">
        <f t="shared" si="63"/>
        <v>87 , 12</v>
      </c>
      <c r="L1217" s="34" t="s">
        <v>207</v>
      </c>
      <c r="N1217" s="1" t="b">
        <f t="shared" si="64"/>
        <v>0</v>
      </c>
      <c r="O1217" s="1" t="b">
        <f t="shared" si="65"/>
        <v>0</v>
      </c>
      <c r="Q1217" s="4"/>
      <c r="R1217" s="4"/>
    </row>
    <row r="1218" spans="5:18">
      <c r="E1218" s="130">
        <v>87</v>
      </c>
      <c r="F1218" s="130">
        <v>13</v>
      </c>
      <c r="H1218" s="32" t="s">
        <v>208</v>
      </c>
      <c r="I1218" s="33" t="s">
        <v>862</v>
      </c>
      <c r="J1218" s="33" t="s">
        <v>206</v>
      </c>
      <c r="K1218" s="33" t="str">
        <f t="shared" si="63"/>
        <v>87 , 13</v>
      </c>
      <c r="L1218" s="34" t="s">
        <v>207</v>
      </c>
      <c r="N1218" s="1" t="b">
        <f t="shared" si="64"/>
        <v>0</v>
      </c>
      <c r="O1218" s="1" t="b">
        <f t="shared" si="65"/>
        <v>0</v>
      </c>
      <c r="Q1218" s="4"/>
      <c r="R1218" s="4"/>
    </row>
    <row r="1219" spans="5:18">
      <c r="E1219" s="130">
        <v>87</v>
      </c>
      <c r="F1219" s="130">
        <v>14</v>
      </c>
      <c r="H1219" s="32" t="s">
        <v>208</v>
      </c>
      <c r="I1219" s="33" t="s">
        <v>862</v>
      </c>
      <c r="J1219" s="33" t="s">
        <v>206</v>
      </c>
      <c r="K1219" s="33" t="str">
        <f t="shared" si="63"/>
        <v>87 , 14</v>
      </c>
      <c r="L1219" s="34" t="s">
        <v>207</v>
      </c>
      <c r="N1219" s="1" t="b">
        <f t="shared" si="64"/>
        <v>0</v>
      </c>
      <c r="O1219" s="1" t="b">
        <f t="shared" si="65"/>
        <v>0</v>
      </c>
      <c r="Q1219" s="4"/>
      <c r="R1219" s="4"/>
    </row>
    <row r="1220" spans="5:18">
      <c r="E1220" s="130">
        <v>87</v>
      </c>
      <c r="F1220" s="130">
        <v>15</v>
      </c>
      <c r="H1220" s="32" t="s">
        <v>208</v>
      </c>
      <c r="I1220" s="33" t="s">
        <v>862</v>
      </c>
      <c r="J1220" s="33" t="s">
        <v>206</v>
      </c>
      <c r="K1220" s="33" t="str">
        <f t="shared" si="63"/>
        <v>87 , 15</v>
      </c>
      <c r="L1220" s="34" t="s">
        <v>207</v>
      </c>
      <c r="N1220" s="1" t="b">
        <f t="shared" si="64"/>
        <v>0</v>
      </c>
      <c r="O1220" s="1" t="b">
        <f t="shared" si="65"/>
        <v>0</v>
      </c>
      <c r="Q1220" s="4"/>
      <c r="R1220" s="4"/>
    </row>
    <row r="1221" spans="5:18">
      <c r="E1221" s="130">
        <v>88</v>
      </c>
      <c r="F1221" s="130">
        <v>1</v>
      </c>
      <c r="H1221" s="32" t="s">
        <v>208</v>
      </c>
      <c r="I1221" s="33" t="s">
        <v>862</v>
      </c>
      <c r="J1221" s="33" t="s">
        <v>206</v>
      </c>
      <c r="K1221" s="33" t="str">
        <f t="shared" si="63"/>
        <v>88 , 1</v>
      </c>
      <c r="L1221" s="34" t="s">
        <v>207</v>
      </c>
      <c r="N1221" s="1" t="b">
        <f t="shared" si="64"/>
        <v>0</v>
      </c>
      <c r="O1221" s="1" t="b">
        <f t="shared" si="65"/>
        <v>0</v>
      </c>
      <c r="Q1221" s="4"/>
      <c r="R1221" s="4"/>
    </row>
    <row r="1222" spans="5:18">
      <c r="E1222" s="130">
        <v>88</v>
      </c>
      <c r="F1222" s="130">
        <v>2</v>
      </c>
      <c r="H1222" s="32" t="s">
        <v>208</v>
      </c>
      <c r="I1222" s="33" t="s">
        <v>862</v>
      </c>
      <c r="J1222" s="33" t="s">
        <v>206</v>
      </c>
      <c r="K1222" s="33" t="str">
        <f t="shared" si="63"/>
        <v>88 , 2</v>
      </c>
      <c r="L1222" s="34" t="s">
        <v>207</v>
      </c>
      <c r="N1222" s="1" t="b">
        <f t="shared" si="64"/>
        <v>0</v>
      </c>
      <c r="O1222" s="1" t="b">
        <f t="shared" si="65"/>
        <v>0</v>
      </c>
      <c r="Q1222" s="4"/>
      <c r="R1222" s="4"/>
    </row>
    <row r="1223" spans="5:18">
      <c r="E1223" s="130">
        <v>88</v>
      </c>
      <c r="F1223" s="130">
        <v>3</v>
      </c>
      <c r="H1223" s="32" t="s">
        <v>208</v>
      </c>
      <c r="I1223" s="33" t="s">
        <v>862</v>
      </c>
      <c r="J1223" s="33" t="s">
        <v>206</v>
      </c>
      <c r="K1223" s="33" t="str">
        <f t="shared" si="63"/>
        <v>88 , 3</v>
      </c>
      <c r="L1223" s="34" t="s">
        <v>207</v>
      </c>
      <c r="N1223" s="1" t="b">
        <f t="shared" si="64"/>
        <v>0</v>
      </c>
      <c r="O1223" s="1" t="b">
        <f t="shared" si="65"/>
        <v>0</v>
      </c>
      <c r="Q1223" s="4"/>
      <c r="R1223" s="4"/>
    </row>
    <row r="1224" spans="5:18">
      <c r="E1224" s="130">
        <v>88</v>
      </c>
      <c r="F1224" s="130">
        <v>4</v>
      </c>
      <c r="H1224" s="32" t="s">
        <v>208</v>
      </c>
      <c r="I1224" s="33" t="s">
        <v>862</v>
      </c>
      <c r="J1224" s="33" t="s">
        <v>206</v>
      </c>
      <c r="K1224" s="33" t="str">
        <f t="shared" si="63"/>
        <v>88 , 4</v>
      </c>
      <c r="L1224" s="34" t="s">
        <v>207</v>
      </c>
      <c r="N1224" s="1" t="b">
        <f t="shared" si="64"/>
        <v>0</v>
      </c>
      <c r="O1224" s="1" t="b">
        <f t="shared" si="65"/>
        <v>0</v>
      </c>
      <c r="Q1224" s="4"/>
      <c r="R1224" s="4"/>
    </row>
    <row r="1225" spans="5:18">
      <c r="E1225" s="130">
        <v>88</v>
      </c>
      <c r="F1225" s="130">
        <v>5</v>
      </c>
      <c r="H1225" s="32" t="s">
        <v>208</v>
      </c>
      <c r="I1225" s="33" t="s">
        <v>862</v>
      </c>
      <c r="J1225" s="33" t="s">
        <v>206</v>
      </c>
      <c r="K1225" s="33" t="str">
        <f t="shared" ref="K1225:K1283" si="66">E1225&amp;" , "&amp;F1225</f>
        <v>88 , 5</v>
      </c>
      <c r="L1225" s="34" t="s">
        <v>207</v>
      </c>
      <c r="N1225" s="1" t="b">
        <f t="shared" ref="N1225:N1283" si="67">IF(E1225="","",EXACT(E1225,Q1225))</f>
        <v>0</v>
      </c>
      <c r="O1225" s="1" t="b">
        <f t="shared" ref="O1225:O1283" si="68">IF(F1225="","",EXACT(F1225,R1225))</f>
        <v>0</v>
      </c>
      <c r="Q1225" s="4"/>
      <c r="R1225" s="4"/>
    </row>
    <row r="1226" spans="5:18">
      <c r="E1226" s="130">
        <v>88</v>
      </c>
      <c s="130" r="F1226">
        <v>7</v>
      </c>
      <c r="H1226" s="32" t="s">
        <v>208</v>
      </c>
      <c r="I1226" s="33" t="s">
        <v>862</v>
      </c>
      <c r="J1226" s="33" t="s">
        <v>206</v>
      </c>
      <c r="K1226" s="33" t="str">
        <f t="shared" si="66"/>
        <v>88 , 6</v>
      </c>
      <c r="L1226" s="34" t="s">
        <v>207</v>
      </c>
      <c r="N1226" s="1" t="b">
        <f t="shared" si="67"/>
        <v>0</v>
      </c>
      <c r="O1226" s="1" t="b">
        <f t="shared" si="68"/>
        <v>0</v>
      </c>
      <c r="Q1226" s="4"/>
      <c r="R1226" s="4"/>
    </row>
    <row r="1227" spans="5:18">
      <c r="E1227" s="130">
        <v>88</v>
      </c>
      <c r="F1227" s="130">
        <v>8</v>
      </c>
      <c r="H1227" s="32" t="s">
        <v>208</v>
      </c>
      <c r="I1227" s="33" t="s">
        <v>862</v>
      </c>
      <c r="J1227" s="33" t="s">
        <v>206</v>
      </c>
      <c r="K1227" s="33" t="str">
        <f t="shared" si="66"/>
        <v>88 , 8</v>
      </c>
      <c r="L1227" s="34" t="s">
        <v>207</v>
      </c>
      <c r="N1227" s="1" t="b">
        <f t="shared" si="67"/>
        <v>0</v>
      </c>
      <c r="O1227" s="1" t="b">
        <f t="shared" si="68"/>
        <v>0</v>
      </c>
      <c r="Q1227" s="4"/>
      <c r="R1227" s="4"/>
    </row>
    <row r="1228" spans="5:18">
      <c r="E1228" s="130">
        <v>88</v>
      </c>
      <c r="F1228" s="130">
        <v>9</v>
      </c>
      <c r="H1228" s="32" t="s">
        <v>208</v>
      </c>
      <c r="I1228" s="33" t="s">
        <v>862</v>
      </c>
      <c r="J1228" s="33" t="s">
        <v>206</v>
      </c>
      <c r="K1228" s="33" t="str">
        <f t="shared" si="66"/>
        <v>88 , 9</v>
      </c>
      <c r="L1228" s="34" t="s">
        <v>207</v>
      </c>
      <c r="N1228" s="1" t="b">
        <f t="shared" si="67"/>
        <v>0</v>
      </c>
      <c r="O1228" s="1" t="b">
        <f t="shared" si="68"/>
        <v>0</v>
      </c>
      <c r="Q1228" s="4"/>
      <c r="R1228" s="4"/>
    </row>
    <row r="1229" spans="5:18">
      <c r="E1229" s="130">
        <v>88</v>
      </c>
      <c r="F1229" s="130">
        <v>10</v>
      </c>
      <c r="H1229" s="32" t="s">
        <v>208</v>
      </c>
      <c r="I1229" s="33" t="s">
        <v>862</v>
      </c>
      <c r="J1229" s="33" t="s">
        <v>206</v>
      </c>
      <c r="K1229" s="33" t="str">
        <f t="shared" si="66"/>
        <v>88 , 10</v>
      </c>
      <c r="L1229" s="34" t="s">
        <v>207</v>
      </c>
      <c r="N1229" s="1" t="b">
        <f t="shared" si="67"/>
        <v>0</v>
      </c>
      <c r="O1229" s="1" t="b">
        <f t="shared" si="68"/>
        <v>0</v>
      </c>
      <c r="Q1229" s="4"/>
      <c r="R1229" s="4"/>
    </row>
    <row r="1230" spans="5:18">
      <c r="E1230" s="130">
        <v>88</v>
      </c>
      <c r="F1230" s="130">
        <v>11</v>
      </c>
      <c r="H1230" s="32" t="s">
        <v>208</v>
      </c>
      <c r="I1230" s="33" t="s">
        <v>862</v>
      </c>
      <c r="J1230" s="33" t="s">
        <v>206</v>
      </c>
      <c r="K1230" s="33" t="str">
        <f t="shared" si="66"/>
        <v>88 , 11</v>
      </c>
      <c r="L1230" s="34" t="s">
        <v>207</v>
      </c>
      <c r="N1230" s="1" t="b">
        <f t="shared" si="67"/>
        <v>0</v>
      </c>
      <c r="O1230" s="1" t="b">
        <f t="shared" si="68"/>
        <v>0</v>
      </c>
      <c r="Q1230" s="4"/>
      <c r="R1230" s="4"/>
    </row>
    <row r="1231" spans="5:18">
      <c r="E1231" s="130">
        <v>88</v>
      </c>
      <c r="F1231" s="130">
        <v>12</v>
      </c>
      <c r="H1231" s="32" t="s">
        <v>208</v>
      </c>
      <c r="I1231" s="33" t="s">
        <v>862</v>
      </c>
      <c r="J1231" s="33" t="s">
        <v>206</v>
      </c>
      <c r="K1231" s="33" t="str">
        <f t="shared" si="66"/>
        <v>88 , 12</v>
      </c>
      <c r="L1231" s="34" t="s">
        <v>207</v>
      </c>
      <c r="N1231" s="1" t="b">
        <f t="shared" si="67"/>
        <v>0</v>
      </c>
      <c r="O1231" s="1" t="b">
        <f t="shared" si="68"/>
        <v>0</v>
      </c>
      <c r="Q1231" s="4"/>
      <c r="R1231" s="4"/>
    </row>
    <row r="1232" spans="5:18">
      <c r="E1232" s="130">
        <v>88</v>
      </c>
      <c r="F1232" s="130">
        <v>13</v>
      </c>
      <c r="H1232" s="32" t="s">
        <v>208</v>
      </c>
      <c r="I1232" s="33" t="s">
        <v>862</v>
      </c>
      <c r="J1232" s="33" t="s">
        <v>206</v>
      </c>
      <c r="K1232" s="33" t="str">
        <f t="shared" si="66"/>
        <v>88 , 13</v>
      </c>
      <c r="L1232" s="34" t="s">
        <v>207</v>
      </c>
      <c r="N1232" s="1" t="b">
        <f t="shared" si="67"/>
        <v>0</v>
      </c>
      <c r="O1232" s="1" t="b">
        <f t="shared" si="68"/>
        <v>0</v>
      </c>
      <c r="Q1232" s="4"/>
      <c r="R1232" s="4"/>
    </row>
    <row r="1233" spans="5:18">
      <c r="E1233" s="130">
        <v>88</v>
      </c>
      <c r="F1233" s="130">
        <v>14</v>
      </c>
      <c r="H1233" s="32" t="s">
        <v>208</v>
      </c>
      <c r="I1233" s="33" t="s">
        <v>862</v>
      </c>
      <c r="J1233" s="33" t="s">
        <v>206</v>
      </c>
      <c r="K1233" s="33" t="str">
        <f t="shared" si="66"/>
        <v>88 , 14</v>
      </c>
      <c r="L1233" s="34" t="s">
        <v>207</v>
      </c>
      <c r="N1233" s="1" t="b">
        <f t="shared" si="67"/>
        <v>0</v>
      </c>
      <c r="O1233" s="1" t="b">
        <f t="shared" si="68"/>
        <v>0</v>
      </c>
      <c r="Q1233" s="4"/>
      <c r="R1233" s="4"/>
    </row>
    <row r="1234" spans="5:18">
      <c r="E1234" s="130">
        <v>88</v>
      </c>
      <c r="F1234" s="130">
        <v>15</v>
      </c>
      <c r="H1234" s="32" t="s">
        <v>208</v>
      </c>
      <c r="I1234" s="33" t="s">
        <v>862</v>
      </c>
      <c r="J1234" s="33" t="s">
        <v>206</v>
      </c>
      <c r="K1234" s="33" t="str">
        <f t="shared" si="66"/>
        <v>88 , 15</v>
      </c>
      <c r="L1234" s="34" t="s">
        <v>207</v>
      </c>
      <c r="N1234" s="1" t="b">
        <f t="shared" si="67"/>
        <v>0</v>
      </c>
      <c r="O1234" s="1" t="b">
        <f t="shared" si="68"/>
        <v>0</v>
      </c>
      <c r="Q1234" s="4"/>
      <c r="R1234" s="4"/>
    </row>
    <row r="1235" spans="5:18">
      <c r="E1235" s="130">
        <v>89</v>
      </c>
      <c r="F1235" s="130">
        <v>1</v>
      </c>
      <c r="H1235" s="32" t="s">
        <v>208</v>
      </c>
      <c r="I1235" s="33" t="s">
        <v>862</v>
      </c>
      <c r="J1235" s="33" t="s">
        <v>206</v>
      </c>
      <c r="K1235" s="33" t="str">
        <f t="shared" si="66"/>
        <v>89 , 1</v>
      </c>
      <c r="L1235" s="34" t="s">
        <v>207</v>
      </c>
      <c r="N1235" s="1" t="b">
        <f t="shared" si="67"/>
        <v>0</v>
      </c>
      <c r="O1235" s="1" t="b">
        <f t="shared" si="68"/>
        <v>0</v>
      </c>
      <c r="Q1235" s="4"/>
      <c r="R1235" s="4"/>
    </row>
    <row r="1236" spans="5:18">
      <c r="E1236" s="130">
        <v>89</v>
      </c>
      <c r="F1236" s="130">
        <v>2</v>
      </c>
      <c r="H1236" s="32" t="s">
        <v>208</v>
      </c>
      <c r="I1236" s="33" t="s">
        <v>862</v>
      </c>
      <c r="J1236" s="33" t="s">
        <v>206</v>
      </c>
      <c r="K1236" s="33" t="str">
        <f t="shared" si="66"/>
        <v>89 , 2</v>
      </c>
      <c r="L1236" s="34" t="s">
        <v>207</v>
      </c>
      <c r="N1236" s="1" t="b">
        <f t="shared" si="67"/>
        <v>0</v>
      </c>
      <c r="O1236" s="1" t="b">
        <f t="shared" si="68"/>
        <v>0</v>
      </c>
      <c r="Q1236" s="4"/>
      <c r="R1236" s="4"/>
    </row>
    <row r="1237" spans="5:18">
      <c r="E1237" s="130">
        <v>89</v>
      </c>
      <c r="F1237" s="130">
        <v>3</v>
      </c>
      <c r="H1237" s="32" t="s">
        <v>208</v>
      </c>
      <c r="I1237" s="33" t="s">
        <v>862</v>
      </c>
      <c r="J1237" s="33" t="s">
        <v>206</v>
      </c>
      <c r="K1237" s="33" t="str">
        <f t="shared" si="66"/>
        <v>89 , 3</v>
      </c>
      <c r="L1237" s="34" t="s">
        <v>207</v>
      </c>
      <c r="N1237" s="1" t="b">
        <f t="shared" si="67"/>
        <v>0</v>
      </c>
      <c r="O1237" s="1" t="b">
        <f t="shared" si="68"/>
        <v>0</v>
      </c>
      <c r="Q1237" s="4"/>
      <c r="R1237" s="4"/>
    </row>
    <row r="1238" spans="5:18">
      <c r="E1238" s="130">
        <v>89</v>
      </c>
      <c r="F1238" s="130">
        <v>4</v>
      </c>
      <c r="H1238" s="32" t="s">
        <v>208</v>
      </c>
      <c r="I1238" s="33" t="s">
        <v>862</v>
      </c>
      <c r="J1238" s="33" t="s">
        <v>206</v>
      </c>
      <c r="K1238" s="33" t="str">
        <f t="shared" si="66"/>
        <v>89 , 4</v>
      </c>
      <c r="L1238" s="34" t="s">
        <v>207</v>
      </c>
      <c r="N1238" s="1" t="b">
        <f t="shared" si="67"/>
        <v>0</v>
      </c>
      <c r="O1238" s="1" t="b">
        <f t="shared" si="68"/>
        <v>0</v>
      </c>
      <c r="Q1238" s="4"/>
      <c r="R1238" s="4"/>
    </row>
    <row r="1239" spans="5:18">
      <c r="E1239" s="130">
        <v>89</v>
      </c>
      <c r="F1239" s="130">
        <v>5</v>
      </c>
      <c r="H1239" s="32" t="s">
        <v>208</v>
      </c>
      <c r="I1239" s="33" t="s">
        <v>862</v>
      </c>
      <c r="J1239" s="33" t="s">
        <v>206</v>
      </c>
      <c r="K1239" s="33" t="str">
        <f t="shared" si="66"/>
        <v>89 , 5</v>
      </c>
      <c r="L1239" s="34" t="s">
        <v>207</v>
      </c>
      <c r="N1239" s="1" t="b">
        <f t="shared" si="67"/>
        <v>0</v>
      </c>
      <c r="O1239" s="1" t="b">
        <f t="shared" si="68"/>
        <v>0</v>
      </c>
      <c r="Q1239" s="4"/>
      <c r="R1239" s="4"/>
    </row>
    <row r="1240" spans="5:18">
      <c r="E1240" s="130">
        <v>89</v>
      </c>
      <c s="130" r="F1240">
        <v>7</v>
      </c>
      <c r="H1240" s="32" t="s">
        <v>208</v>
      </c>
      <c r="I1240" s="33" t="s">
        <v>862</v>
      </c>
      <c r="J1240" s="33" t="s">
        <v>206</v>
      </c>
      <c r="K1240" s="33" t="str">
        <f t="shared" si="66"/>
        <v>89 , 6</v>
      </c>
      <c r="L1240" s="34" t="s">
        <v>207</v>
      </c>
      <c r="N1240" s="1" t="b">
        <f t="shared" si="67"/>
        <v>0</v>
      </c>
      <c r="O1240" s="1" t="b">
        <f t="shared" si="68"/>
        <v>0</v>
      </c>
      <c r="Q1240" s="4"/>
      <c r="R1240" s="4"/>
    </row>
    <row r="1241" spans="5:18">
      <c r="E1241" s="130">
        <v>89</v>
      </c>
      <c r="F1241" s="130">
        <v>8</v>
      </c>
      <c r="H1241" s="32" t="s">
        <v>208</v>
      </c>
      <c r="I1241" s="33" t="s">
        <v>862</v>
      </c>
      <c r="J1241" s="33" t="s">
        <v>206</v>
      </c>
      <c r="K1241" s="33" t="str">
        <f t="shared" si="66"/>
        <v>89 , 8</v>
      </c>
      <c r="L1241" s="34" t="s">
        <v>207</v>
      </c>
      <c r="N1241" s="1" t="b">
        <f t="shared" si="67"/>
        <v>0</v>
      </c>
      <c r="O1241" s="1" t="b">
        <f t="shared" si="68"/>
        <v>0</v>
      </c>
      <c r="Q1241" s="4"/>
      <c r="R1241" s="4"/>
    </row>
    <row r="1242" spans="5:18">
      <c r="E1242" s="130">
        <v>89</v>
      </c>
      <c r="F1242" s="130">
        <v>9</v>
      </c>
      <c r="H1242" s="32" t="s">
        <v>208</v>
      </c>
      <c r="I1242" s="33" t="s">
        <v>862</v>
      </c>
      <c r="J1242" s="33" t="s">
        <v>206</v>
      </c>
      <c r="K1242" s="33" t="str">
        <f t="shared" si="66"/>
        <v>89 , 9</v>
      </c>
      <c r="L1242" s="34" t="s">
        <v>207</v>
      </c>
      <c r="N1242" s="1" t="b">
        <f t="shared" si="67"/>
        <v>0</v>
      </c>
      <c r="O1242" s="1" t="b">
        <f t="shared" si="68"/>
        <v>0</v>
      </c>
      <c r="Q1242" s="4"/>
      <c r="R1242" s="4"/>
    </row>
    <row r="1243" spans="5:18">
      <c r="E1243" s="130">
        <v>89</v>
      </c>
      <c r="F1243" s="130">
        <v>10</v>
      </c>
      <c r="H1243" s="32" t="s">
        <v>208</v>
      </c>
      <c r="I1243" s="33" t="s">
        <v>862</v>
      </c>
      <c r="J1243" s="33" t="s">
        <v>206</v>
      </c>
      <c r="K1243" s="33" t="str">
        <f t="shared" si="66"/>
        <v>89 , 10</v>
      </c>
      <c r="L1243" s="34" t="s">
        <v>207</v>
      </c>
      <c r="N1243" s="1" t="b">
        <f t="shared" si="67"/>
        <v>0</v>
      </c>
      <c r="O1243" s="1" t="b">
        <f t="shared" si="68"/>
        <v>0</v>
      </c>
      <c r="Q1243" s="4"/>
      <c r="R1243" s="4"/>
    </row>
    <row r="1244" spans="5:18">
      <c r="E1244" s="130">
        <v>89</v>
      </c>
      <c r="F1244" s="130">
        <v>11</v>
      </c>
      <c r="H1244" s="32" t="s">
        <v>208</v>
      </c>
      <c r="I1244" s="33" t="s">
        <v>862</v>
      </c>
      <c r="J1244" s="33" t="s">
        <v>206</v>
      </c>
      <c r="K1244" s="33" t="str">
        <f t="shared" si="66"/>
        <v>89 , 11</v>
      </c>
      <c r="L1244" s="34" t="s">
        <v>207</v>
      </c>
      <c r="N1244" s="1" t="b">
        <f t="shared" si="67"/>
        <v>0</v>
      </c>
      <c r="O1244" s="1" t="b">
        <f t="shared" si="68"/>
        <v>0</v>
      </c>
      <c r="Q1244" s="4"/>
      <c r="R1244" s="4"/>
    </row>
    <row r="1245" spans="5:18">
      <c r="E1245" s="130">
        <v>89</v>
      </c>
      <c r="F1245" s="130">
        <v>12</v>
      </c>
      <c r="H1245" s="32" t="s">
        <v>208</v>
      </c>
      <c r="I1245" s="33" t="s">
        <v>862</v>
      </c>
      <c r="J1245" s="33" t="s">
        <v>206</v>
      </c>
      <c r="K1245" s="33" t="str">
        <f t="shared" si="66"/>
        <v>89 , 12</v>
      </c>
      <c r="L1245" s="34" t="s">
        <v>207</v>
      </c>
      <c r="N1245" s="1" t="b">
        <f t="shared" si="67"/>
        <v>0</v>
      </c>
      <c r="O1245" s="1" t="b">
        <f t="shared" si="68"/>
        <v>0</v>
      </c>
      <c r="Q1245" s="4"/>
      <c r="R1245" s="4"/>
    </row>
    <row r="1246" spans="5:18">
      <c r="E1246" s="130">
        <v>89</v>
      </c>
      <c r="F1246" s="130">
        <v>13</v>
      </c>
      <c r="H1246" s="32" t="s">
        <v>208</v>
      </c>
      <c r="I1246" s="33" t="s">
        <v>862</v>
      </c>
      <c r="J1246" s="33" t="s">
        <v>206</v>
      </c>
      <c r="K1246" s="33" t="str">
        <f t="shared" si="66"/>
        <v>89 , 13</v>
      </c>
      <c r="L1246" s="34" t="s">
        <v>207</v>
      </c>
      <c r="N1246" s="1" t="b">
        <f t="shared" si="67"/>
        <v>0</v>
      </c>
      <c r="O1246" s="1" t="b">
        <f t="shared" si="68"/>
        <v>0</v>
      </c>
      <c r="Q1246" s="4"/>
      <c r="R1246" s="4"/>
    </row>
    <row r="1247" spans="5:18">
      <c r="E1247" s="130">
        <v>89</v>
      </c>
      <c r="F1247" s="130">
        <v>14</v>
      </c>
      <c r="H1247" s="32" t="s">
        <v>208</v>
      </c>
      <c r="I1247" s="33" t="s">
        <v>862</v>
      </c>
      <c r="J1247" s="33" t="s">
        <v>206</v>
      </c>
      <c r="K1247" s="33" t="str">
        <f t="shared" si="66"/>
        <v>89 , 14</v>
      </c>
      <c r="L1247" s="34" t="s">
        <v>207</v>
      </c>
      <c r="N1247" s="1" t="b">
        <f t="shared" si="67"/>
        <v>0</v>
      </c>
      <c r="O1247" s="1" t="b">
        <f t="shared" si="68"/>
        <v>0</v>
      </c>
      <c r="Q1247" s="4"/>
      <c r="R1247" s="4"/>
    </row>
    <row r="1248" spans="5:18">
      <c r="E1248" s="130">
        <v>89</v>
      </c>
      <c r="F1248" s="130">
        <v>15</v>
      </c>
      <c r="H1248" s="32" t="s">
        <v>208</v>
      </c>
      <c r="I1248" s="33" t="s">
        <v>862</v>
      </c>
      <c r="J1248" s="33" t="s">
        <v>206</v>
      </c>
      <c r="K1248" s="33" t="str">
        <f t="shared" si="66"/>
        <v>89 , 15</v>
      </c>
      <c r="L1248" s="34" t="s">
        <v>207</v>
      </c>
      <c r="N1248" s="1" t="b">
        <f t="shared" si="67"/>
        <v>0</v>
      </c>
      <c r="O1248" s="1" t="b">
        <f t="shared" si="68"/>
        <v>0</v>
      </c>
      <c r="Q1248" s="4"/>
      <c r="R1248" s="4"/>
    </row>
    <row r="1249" spans="5:18">
      <c r="E1249" s="130">
        <v>90</v>
      </c>
      <c r="F1249" s="130">
        <v>1</v>
      </c>
      <c r="H1249" s="32" t="s">
        <v>208</v>
      </c>
      <c r="I1249" s="33" t="s">
        <v>862</v>
      </c>
      <c r="J1249" s="33" t="s">
        <v>206</v>
      </c>
      <c r="K1249" s="33" t="str">
        <f t="shared" si="66"/>
        <v>90 , 1</v>
      </c>
      <c r="L1249" s="34" t="s">
        <v>207</v>
      </c>
      <c r="N1249" s="1" t="b">
        <f t="shared" si="67"/>
        <v>0</v>
      </c>
      <c r="O1249" s="1" t="b">
        <f t="shared" si="68"/>
        <v>0</v>
      </c>
      <c r="Q1249" s="4"/>
      <c r="R1249" s="4"/>
    </row>
    <row r="1250" spans="5:18">
      <c r="E1250" s="130">
        <v>90</v>
      </c>
      <c r="F1250" s="130">
        <v>2</v>
      </c>
      <c r="H1250" s="32" t="s">
        <v>208</v>
      </c>
      <c r="I1250" s="33" t="s">
        <v>862</v>
      </c>
      <c r="J1250" s="33" t="s">
        <v>206</v>
      </c>
      <c r="K1250" s="33" t="str">
        <f t="shared" si="66"/>
        <v>90 , 2</v>
      </c>
      <c r="L1250" s="34" t="s">
        <v>207</v>
      </c>
      <c r="N1250" s="1" t="b">
        <f t="shared" si="67"/>
        <v>0</v>
      </c>
      <c r="O1250" s="1" t="b">
        <f t="shared" si="68"/>
        <v>0</v>
      </c>
      <c r="Q1250" s="4"/>
      <c r="R1250" s="4"/>
    </row>
    <row r="1251" spans="5:18">
      <c r="E1251" s="130">
        <v>90</v>
      </c>
      <c r="F1251" s="130">
        <v>3</v>
      </c>
      <c r="H1251" s="32" t="s">
        <v>208</v>
      </c>
      <c r="I1251" s="33" t="s">
        <v>862</v>
      </c>
      <c r="J1251" s="33" t="s">
        <v>206</v>
      </c>
      <c r="K1251" s="33" t="str">
        <f t="shared" si="66"/>
        <v>90 , 3</v>
      </c>
      <c r="L1251" s="34" t="s">
        <v>207</v>
      </c>
      <c r="N1251" s="1" t="b">
        <f t="shared" si="67"/>
        <v>0</v>
      </c>
      <c r="O1251" s="1" t="b">
        <f t="shared" si="68"/>
        <v>0</v>
      </c>
      <c r="Q1251" s="4"/>
      <c r="R1251" s="4"/>
    </row>
    <row r="1252" spans="5:18">
      <c r="E1252" s="130">
        <v>90</v>
      </c>
      <c r="F1252" s="130">
        <v>4</v>
      </c>
      <c r="H1252" s="32" t="s">
        <v>208</v>
      </c>
      <c r="I1252" s="33" t="s">
        <v>862</v>
      </c>
      <c r="J1252" s="33" t="s">
        <v>206</v>
      </c>
      <c r="K1252" s="33" t="str">
        <f t="shared" si="66"/>
        <v>90 , 4</v>
      </c>
      <c r="L1252" s="34" t="s">
        <v>207</v>
      </c>
      <c r="N1252" s="1" t="b">
        <f t="shared" si="67"/>
        <v>0</v>
      </c>
      <c r="O1252" s="1" t="b">
        <f t="shared" si="68"/>
        <v>0</v>
      </c>
      <c r="Q1252" s="4"/>
      <c r="R1252" s="4"/>
    </row>
    <row r="1253" spans="5:18">
      <c r="E1253" s="130">
        <v>90</v>
      </c>
      <c r="F1253" s="130">
        <v>5</v>
      </c>
      <c r="H1253" s="32" t="s">
        <v>208</v>
      </c>
      <c r="I1253" s="33" t="s">
        <v>862</v>
      </c>
      <c r="J1253" s="33" t="s">
        <v>206</v>
      </c>
      <c r="K1253" s="33" t="str">
        <f t="shared" si="66"/>
        <v>90 , 5</v>
      </c>
      <c r="L1253" s="34" t="s">
        <v>207</v>
      </c>
      <c r="N1253" s="1" t="b">
        <f t="shared" si="67"/>
        <v>0</v>
      </c>
      <c r="O1253" s="1" t="b">
        <f t="shared" si="68"/>
        <v>0</v>
      </c>
      <c r="Q1253" s="4"/>
      <c r="R1253" s="4"/>
    </row>
    <row r="1254" spans="5:18">
      <c r="E1254" s="130">
        <v>90</v>
      </c>
      <c s="130" r="F1254">
        <v>7</v>
      </c>
      <c r="H1254" s="32" t="s">
        <v>208</v>
      </c>
      <c r="I1254" s="33" t="s">
        <v>862</v>
      </c>
      <c r="J1254" s="33" t="s">
        <v>206</v>
      </c>
      <c r="K1254" s="33" t="str">
        <f t="shared" si="66"/>
        <v>90 , 6</v>
      </c>
      <c r="L1254" s="34" t="s">
        <v>207</v>
      </c>
      <c r="N1254" s="1" t="b">
        <f t="shared" si="67"/>
        <v>0</v>
      </c>
      <c r="O1254" s="1" t="b">
        <f t="shared" si="68"/>
        <v>0</v>
      </c>
      <c r="Q1254" s="4"/>
      <c r="R1254" s="4"/>
    </row>
    <row r="1255" spans="5:18">
      <c r="E1255" s="130">
        <v>90</v>
      </c>
      <c r="F1255" s="130">
        <v>8</v>
      </c>
      <c r="H1255" s="32" t="s">
        <v>208</v>
      </c>
      <c r="I1255" s="33" t="s">
        <v>862</v>
      </c>
      <c r="J1255" s="33" t="s">
        <v>206</v>
      </c>
      <c r="K1255" s="33" t="str">
        <f t="shared" si="66"/>
        <v>90 , 8</v>
      </c>
      <c r="L1255" s="34" t="s">
        <v>207</v>
      </c>
      <c r="N1255" s="1" t="b">
        <f t="shared" si="67"/>
        <v>0</v>
      </c>
      <c r="O1255" s="1" t="b">
        <f t="shared" si="68"/>
        <v>0</v>
      </c>
      <c r="Q1255" s="4"/>
      <c r="R1255" s="4"/>
    </row>
    <row r="1256" spans="5:18">
      <c r="E1256" s="130">
        <v>90</v>
      </c>
      <c r="F1256" s="130">
        <v>9</v>
      </c>
      <c r="H1256" s="32" t="s">
        <v>208</v>
      </c>
      <c r="I1256" s="33" t="s">
        <v>862</v>
      </c>
      <c r="J1256" s="33" t="s">
        <v>206</v>
      </c>
      <c r="K1256" s="33" t="str">
        <f t="shared" si="66"/>
        <v>90 , 9</v>
      </c>
      <c r="L1256" s="34" t="s">
        <v>207</v>
      </c>
      <c r="N1256" s="1" t="b">
        <f t="shared" si="67"/>
        <v>0</v>
      </c>
      <c r="O1256" s="1" t="b">
        <f t="shared" si="68"/>
        <v>0</v>
      </c>
      <c r="Q1256" s="4"/>
      <c r="R1256" s="4"/>
    </row>
    <row r="1257" spans="5:18">
      <c r="E1257" s="130">
        <v>90</v>
      </c>
      <c r="F1257" s="130">
        <v>10</v>
      </c>
      <c r="H1257" s="32" t="s">
        <v>208</v>
      </c>
      <c r="I1257" s="33" t="s">
        <v>862</v>
      </c>
      <c r="J1257" s="33" t="s">
        <v>206</v>
      </c>
      <c r="K1257" s="33" t="str">
        <f t="shared" si="66"/>
        <v>90 , 10</v>
      </c>
      <c r="L1257" s="34" t="s">
        <v>207</v>
      </c>
      <c r="N1257" s="1" t="b">
        <f t="shared" si="67"/>
        <v>0</v>
      </c>
      <c r="O1257" s="1" t="b">
        <f t="shared" si="68"/>
        <v>0</v>
      </c>
      <c r="Q1257" s="4"/>
      <c r="R1257" s="4"/>
    </row>
    <row r="1258" spans="5:18">
      <c r="E1258" s="130">
        <v>90</v>
      </c>
      <c r="F1258" s="130">
        <v>11</v>
      </c>
      <c r="H1258" s="32" t="s">
        <v>208</v>
      </c>
      <c r="I1258" s="33" t="s">
        <v>862</v>
      </c>
      <c r="J1258" s="33" t="s">
        <v>206</v>
      </c>
      <c r="K1258" s="33" t="str">
        <f t="shared" si="66"/>
        <v>90 , 11</v>
      </c>
      <c r="L1258" s="34" t="s">
        <v>207</v>
      </c>
      <c r="N1258" s="1" t="b">
        <f t="shared" si="67"/>
        <v>0</v>
      </c>
      <c r="O1258" s="1" t="b">
        <f t="shared" si="68"/>
        <v>0</v>
      </c>
      <c r="Q1258" s="4"/>
      <c r="R1258" s="4"/>
    </row>
    <row r="1259" spans="5:18">
      <c r="E1259" s="130">
        <v>90</v>
      </c>
      <c r="F1259" s="130">
        <v>12</v>
      </c>
      <c r="H1259" s="32" t="s">
        <v>208</v>
      </c>
      <c r="I1259" s="33" t="s">
        <v>862</v>
      </c>
      <c r="J1259" s="33" t="s">
        <v>206</v>
      </c>
      <c r="K1259" s="33" t="str">
        <f t="shared" si="66"/>
        <v>90 , 12</v>
      </c>
      <c r="L1259" s="34" t="s">
        <v>207</v>
      </c>
      <c r="N1259" s="1" t="b">
        <f t="shared" si="67"/>
        <v>0</v>
      </c>
      <c r="O1259" s="1" t="b">
        <f t="shared" si="68"/>
        <v>0</v>
      </c>
      <c r="Q1259" s="4"/>
      <c r="R1259" s="4"/>
    </row>
    <row r="1260" spans="5:18">
      <c r="E1260" s="130">
        <v>90</v>
      </c>
      <c r="F1260" s="130">
        <v>13</v>
      </c>
      <c r="H1260" s="32" t="s">
        <v>208</v>
      </c>
      <c r="I1260" s="33" t="s">
        <v>862</v>
      </c>
      <c r="J1260" s="33" t="s">
        <v>206</v>
      </c>
      <c r="K1260" s="33" t="str">
        <f t="shared" si="66"/>
        <v>90 , 13</v>
      </c>
      <c r="L1260" s="34" t="s">
        <v>207</v>
      </c>
      <c r="N1260" s="1" t="b">
        <f t="shared" si="67"/>
        <v>0</v>
      </c>
      <c r="O1260" s="1" t="b">
        <f t="shared" si="68"/>
        <v>0</v>
      </c>
      <c r="Q1260" s="4"/>
      <c r="R1260" s="4"/>
    </row>
    <row r="1261" spans="5:18">
      <c r="E1261" s="130">
        <v>90</v>
      </c>
      <c r="F1261" s="130">
        <v>14</v>
      </c>
      <c r="H1261" s="32" t="s">
        <v>208</v>
      </c>
      <c r="I1261" s="33" t="s">
        <v>862</v>
      </c>
      <c r="J1261" s="33" t="s">
        <v>206</v>
      </c>
      <c r="K1261" s="33" t="str">
        <f t="shared" si="66"/>
        <v>90 , 14</v>
      </c>
      <c r="L1261" s="34" t="s">
        <v>207</v>
      </c>
      <c r="N1261" s="1" t="b">
        <f t="shared" si="67"/>
        <v>0</v>
      </c>
      <c r="O1261" s="1" t="b">
        <f t="shared" si="68"/>
        <v>0</v>
      </c>
      <c r="Q1261" s="4"/>
      <c r="R1261" s="4"/>
    </row>
    <row r="1262" spans="5:18">
      <c r="E1262" s="130">
        <v>90</v>
      </c>
      <c r="F1262" s="130">
        <v>15</v>
      </c>
      <c r="H1262" s="32" t="s">
        <v>208</v>
      </c>
      <c r="I1262" s="33" t="s">
        <v>862</v>
      </c>
      <c r="J1262" s="33" t="s">
        <v>206</v>
      </c>
      <c r="K1262" s="33" t="str">
        <f t="shared" si="66"/>
        <v>90 , 15</v>
      </c>
      <c r="L1262" s="34" t="s">
        <v>207</v>
      </c>
      <c r="N1262" s="1" t="b">
        <f t="shared" si="67"/>
        <v>0</v>
      </c>
      <c r="O1262" s="1" t="b">
        <f t="shared" si="68"/>
        <v>0</v>
      </c>
      <c r="Q1262" s="4"/>
      <c r="R1262" s="4"/>
    </row>
    <row r="1263" spans="5:18">
      <c r="E1263" s="130">
        <v>91</v>
      </c>
      <c r="F1263" s="130">
        <v>1</v>
      </c>
      <c r="H1263" s="32" t="s">
        <v>208</v>
      </c>
      <c r="I1263" s="33" t="s">
        <v>862</v>
      </c>
      <c r="J1263" s="33" t="s">
        <v>206</v>
      </c>
      <c r="K1263" s="33" t="str">
        <f t="shared" si="66"/>
        <v>91 , 1</v>
      </c>
      <c r="L1263" s="34" t="s">
        <v>207</v>
      </c>
      <c r="N1263" s="1" t="b">
        <f t="shared" si="67"/>
        <v>0</v>
      </c>
      <c r="O1263" s="1" t="b">
        <f t="shared" si="68"/>
        <v>0</v>
      </c>
      <c r="Q1263" s="4"/>
      <c r="R1263" s="4"/>
    </row>
    <row r="1264" spans="5:18">
      <c r="E1264" s="130">
        <v>91</v>
      </c>
      <c r="F1264" s="130">
        <v>2</v>
      </c>
      <c r="H1264" s="32" t="s">
        <v>208</v>
      </c>
      <c r="I1264" s="33" t="s">
        <v>862</v>
      </c>
      <c r="J1264" s="33" t="s">
        <v>206</v>
      </c>
      <c r="K1264" s="33" t="str">
        <f t="shared" si="66"/>
        <v>91 , 2</v>
      </c>
      <c r="L1264" s="34" t="s">
        <v>207</v>
      </c>
      <c r="N1264" s="1" t="b">
        <f t="shared" si="67"/>
        <v>0</v>
      </c>
      <c r="O1264" s="1" t="b">
        <f t="shared" si="68"/>
        <v>0</v>
      </c>
      <c r="Q1264" s="4"/>
      <c r="R1264" s="4"/>
    </row>
    <row r="1265" spans="5:18">
      <c r="E1265" s="130">
        <v>91</v>
      </c>
      <c r="F1265" s="130">
        <v>3</v>
      </c>
      <c r="H1265" s="32" t="s">
        <v>208</v>
      </c>
      <c r="I1265" s="33" t="s">
        <v>862</v>
      </c>
      <c r="J1265" s="33" t="s">
        <v>206</v>
      </c>
      <c r="K1265" s="33" t="str">
        <f t="shared" si="66"/>
        <v>91 , 3</v>
      </c>
      <c r="L1265" s="34" t="s">
        <v>207</v>
      </c>
      <c r="N1265" s="1" t="b">
        <f t="shared" si="67"/>
        <v>0</v>
      </c>
      <c r="O1265" s="1" t="b">
        <f t="shared" si="68"/>
        <v>0</v>
      </c>
      <c r="Q1265" s="4"/>
      <c r="R1265" s="4"/>
    </row>
    <row r="1266" spans="5:18">
      <c r="E1266" s="130">
        <v>91</v>
      </c>
      <c r="F1266" s="130">
        <v>4</v>
      </c>
      <c r="H1266" s="32" t="s">
        <v>208</v>
      </c>
      <c r="I1266" s="33" t="s">
        <v>862</v>
      </c>
      <c r="J1266" s="33" t="s">
        <v>206</v>
      </c>
      <c r="K1266" s="33" t="str">
        <f t="shared" si="66"/>
        <v>91 , 4</v>
      </c>
      <c r="L1266" s="34" t="s">
        <v>207</v>
      </c>
      <c r="N1266" s="1" t="b">
        <f t="shared" si="67"/>
        <v>0</v>
      </c>
      <c r="O1266" s="1" t="b">
        <f t="shared" si="68"/>
        <v>0</v>
      </c>
      <c r="Q1266" s="4"/>
      <c r="R1266" s="4"/>
    </row>
    <row r="1267" spans="5:18">
      <c r="E1267" s="130">
        <v>91</v>
      </c>
      <c r="F1267" s="130">
        <v>5</v>
      </c>
      <c r="H1267" s="32" t="s">
        <v>208</v>
      </c>
      <c r="I1267" s="33" t="s">
        <v>862</v>
      </c>
      <c r="J1267" s="33" t="s">
        <v>206</v>
      </c>
      <c r="K1267" s="33" t="str">
        <f t="shared" si="66"/>
        <v>91 , 5</v>
      </c>
      <c r="L1267" s="34" t="s">
        <v>207</v>
      </c>
      <c r="N1267" s="1" t="b">
        <f t="shared" si="67"/>
        <v>0</v>
      </c>
      <c r="O1267" s="1" t="b">
        <f t="shared" si="68"/>
        <v>0</v>
      </c>
      <c r="Q1267" s="4"/>
      <c r="R1267" s="4"/>
    </row>
    <row r="1268" spans="5:18">
      <c r="E1268" s="130">
        <v>91</v>
      </c>
      <c s="130" r="F1268">
        <v>7</v>
      </c>
      <c r="H1268" s="32" t="s">
        <v>208</v>
      </c>
      <c r="I1268" s="33" t="s">
        <v>862</v>
      </c>
      <c r="J1268" s="33" t="s">
        <v>206</v>
      </c>
      <c r="K1268" s="33" t="str">
        <f t="shared" si="66"/>
        <v>91 , 6</v>
      </c>
      <c r="L1268" s="34" t="s">
        <v>207</v>
      </c>
      <c r="N1268" s="1" t="b">
        <f t="shared" si="67"/>
        <v>0</v>
      </c>
      <c r="O1268" s="1" t="b">
        <f t="shared" si="68"/>
        <v>0</v>
      </c>
      <c r="Q1268" s="4"/>
      <c r="R1268" s="4"/>
    </row>
    <row r="1269" spans="5:18">
      <c r="E1269" s="130">
        <v>91</v>
      </c>
      <c r="F1269" s="130">
        <v>8</v>
      </c>
      <c r="H1269" s="32" t="s">
        <v>208</v>
      </c>
      <c r="I1269" s="33" t="s">
        <v>862</v>
      </c>
      <c r="J1269" s="33" t="s">
        <v>206</v>
      </c>
      <c r="K1269" s="33" t="str">
        <f t="shared" si="66"/>
        <v>91 , 8</v>
      </c>
      <c r="L1269" s="34" t="s">
        <v>207</v>
      </c>
      <c r="N1269" s="1" t="b">
        <f t="shared" si="67"/>
        <v>0</v>
      </c>
      <c r="O1269" s="1" t="b">
        <f t="shared" si="68"/>
        <v>0</v>
      </c>
      <c r="Q1269" s="4"/>
      <c r="R1269" s="4"/>
    </row>
    <row r="1270" spans="5:18">
      <c r="E1270" s="130">
        <v>91</v>
      </c>
      <c r="F1270" s="130">
        <v>9</v>
      </c>
      <c r="H1270" s="32" t="s">
        <v>208</v>
      </c>
      <c r="I1270" s="33" t="s">
        <v>862</v>
      </c>
      <c r="J1270" s="33" t="s">
        <v>206</v>
      </c>
      <c r="K1270" s="33" t="str">
        <f t="shared" si="66"/>
        <v>91 , 9</v>
      </c>
      <c r="L1270" s="34" t="s">
        <v>207</v>
      </c>
      <c r="N1270" s="1" t="b">
        <f t="shared" si="67"/>
        <v>0</v>
      </c>
      <c r="O1270" s="1" t="b">
        <f t="shared" si="68"/>
        <v>0</v>
      </c>
      <c r="Q1270" s="4"/>
      <c r="R1270" s="4"/>
    </row>
    <row r="1271" spans="5:18">
      <c r="E1271" s="130">
        <v>91</v>
      </c>
      <c r="F1271" s="130">
        <v>10</v>
      </c>
      <c r="H1271" s="32" t="s">
        <v>208</v>
      </c>
      <c r="I1271" s="33" t="s">
        <v>862</v>
      </c>
      <c r="J1271" s="33" t="s">
        <v>206</v>
      </c>
      <c r="K1271" s="33" t="str">
        <f t="shared" si="66"/>
        <v>91 , 10</v>
      </c>
      <c r="L1271" s="34" t="s">
        <v>207</v>
      </c>
      <c r="N1271" s="1" t="b">
        <f t="shared" si="67"/>
        <v>0</v>
      </c>
      <c r="O1271" s="1" t="b">
        <f t="shared" si="68"/>
        <v>0</v>
      </c>
      <c r="Q1271" s="4"/>
      <c r="R1271" s="4"/>
    </row>
    <row r="1272" spans="5:18">
      <c r="E1272" s="130">
        <v>91</v>
      </c>
      <c r="F1272" s="130">
        <v>11</v>
      </c>
      <c r="H1272" s="32" t="s">
        <v>208</v>
      </c>
      <c r="I1272" s="33" t="s">
        <v>862</v>
      </c>
      <c r="J1272" s="33" t="s">
        <v>206</v>
      </c>
      <c r="K1272" s="33" t="str">
        <f t="shared" si="66"/>
        <v>91 , 11</v>
      </c>
      <c r="L1272" s="34" t="s">
        <v>207</v>
      </c>
      <c r="N1272" s="1" t="b">
        <f t="shared" si="67"/>
        <v>0</v>
      </c>
      <c r="O1272" s="1" t="b">
        <f t="shared" si="68"/>
        <v>0</v>
      </c>
      <c r="Q1272" s="4"/>
      <c r="R1272" s="4"/>
    </row>
    <row r="1273" spans="5:18">
      <c r="E1273" s="130">
        <v>91</v>
      </c>
      <c r="F1273" s="130">
        <v>12</v>
      </c>
      <c r="H1273" s="32" t="s">
        <v>208</v>
      </c>
      <c r="I1273" s="33" t="s">
        <v>862</v>
      </c>
      <c r="J1273" s="33" t="s">
        <v>206</v>
      </c>
      <c r="K1273" s="33" t="str">
        <f t="shared" si="66"/>
        <v>91 , 12</v>
      </c>
      <c r="L1273" s="34" t="s">
        <v>207</v>
      </c>
      <c r="N1273" s="1" t="b">
        <f t="shared" si="67"/>
        <v>0</v>
      </c>
      <c r="O1273" s="1" t="b">
        <f t="shared" si="68"/>
        <v>0</v>
      </c>
      <c r="Q1273" s="4"/>
      <c r="R1273" s="4"/>
    </row>
    <row r="1274" spans="5:18">
      <c r="E1274" s="130">
        <v>91</v>
      </c>
      <c r="F1274" s="130">
        <v>13</v>
      </c>
      <c r="H1274" s="32" t="s">
        <v>208</v>
      </c>
      <c r="I1274" s="33" t="s">
        <v>862</v>
      </c>
      <c r="J1274" s="33" t="s">
        <v>206</v>
      </c>
      <c r="K1274" s="33" t="str">
        <f t="shared" si="66"/>
        <v>91 , 13</v>
      </c>
      <c r="L1274" s="34" t="s">
        <v>207</v>
      </c>
      <c r="N1274" s="1" t="b">
        <f t="shared" si="67"/>
        <v>0</v>
      </c>
      <c r="O1274" s="1" t="b">
        <f t="shared" si="68"/>
        <v>0</v>
      </c>
      <c r="Q1274" s="4"/>
      <c r="R1274" s="4"/>
    </row>
    <row r="1275" spans="5:18">
      <c r="E1275" s="130">
        <v>91</v>
      </c>
      <c r="F1275" s="130">
        <v>14</v>
      </c>
      <c r="H1275" s="32" t="s">
        <v>208</v>
      </c>
      <c r="I1275" s="33" t="s">
        <v>862</v>
      </c>
      <c r="J1275" s="33" t="s">
        <v>206</v>
      </c>
      <c r="K1275" s="33" t="str">
        <f t="shared" si="66"/>
        <v>91 , 14</v>
      </c>
      <c r="L1275" s="34" t="s">
        <v>207</v>
      </c>
      <c r="N1275" s="1" t="b">
        <f t="shared" si="67"/>
        <v>0</v>
      </c>
      <c r="O1275" s="1" t="b">
        <f t="shared" si="68"/>
        <v>0</v>
      </c>
      <c r="Q1275" s="4"/>
      <c r="R1275" s="4"/>
    </row>
    <row r="1276" spans="5:18">
      <c r="E1276" s="130">
        <v>91</v>
      </c>
      <c r="F1276" s="130">
        <v>15</v>
      </c>
      <c r="H1276" s="32" t="s">
        <v>208</v>
      </c>
      <c r="I1276" s="33" t="s">
        <v>862</v>
      </c>
      <c r="J1276" s="33" t="s">
        <v>206</v>
      </c>
      <c r="K1276" s="33" t="str">
        <f t="shared" si="66"/>
        <v>91 , 15</v>
      </c>
      <c r="L1276" s="34" t="s">
        <v>207</v>
      </c>
      <c r="N1276" s="1" t="b">
        <f t="shared" si="67"/>
        <v>0</v>
      </c>
      <c r="O1276" s="1" t="b">
        <f t="shared" si="68"/>
        <v>0</v>
      </c>
      <c r="Q1276" s="4"/>
      <c r="R1276" s="4"/>
    </row>
    <row r="1277" spans="5:18">
      <c r="E1277" s="130">
        <v>92</v>
      </c>
      <c r="F1277" s="130">
        <v>1</v>
      </c>
      <c r="H1277" s="32" t="s">
        <v>208</v>
      </c>
      <c r="I1277" s="33" t="s">
        <v>862</v>
      </c>
      <c r="J1277" s="33" t="s">
        <v>206</v>
      </c>
      <c r="K1277" s="33" t="str">
        <f t="shared" si="66"/>
        <v>92 , 1</v>
      </c>
      <c r="L1277" s="34" t="s">
        <v>207</v>
      </c>
      <c r="N1277" s="1" t="b">
        <f t="shared" si="67"/>
        <v>0</v>
      </c>
      <c r="O1277" s="1" t="b">
        <f t="shared" si="68"/>
        <v>0</v>
      </c>
      <c r="Q1277" s="4"/>
      <c r="R1277" s="4"/>
    </row>
    <row r="1278" spans="5:18">
      <c r="E1278" s="130">
        <v>92</v>
      </c>
      <c r="F1278" s="130">
        <v>2</v>
      </c>
      <c r="H1278" s="32" t="s">
        <v>208</v>
      </c>
      <c r="I1278" s="33" t="s">
        <v>862</v>
      </c>
      <c r="J1278" s="33" t="s">
        <v>206</v>
      </c>
      <c r="K1278" s="33" t="str">
        <f t="shared" si="66"/>
        <v>92 , 2</v>
      </c>
      <c r="L1278" s="34" t="s">
        <v>207</v>
      </c>
      <c r="N1278" s="1" t="b">
        <f t="shared" si="67"/>
        <v>0</v>
      </c>
      <c r="O1278" s="1" t="b">
        <f t="shared" si="68"/>
        <v>0</v>
      </c>
      <c r="Q1278" s="4"/>
      <c r="R1278" s="4"/>
    </row>
    <row r="1279" spans="5:18">
      <c r="E1279" s="130">
        <v>92</v>
      </c>
      <c r="F1279" s="130">
        <v>3</v>
      </c>
      <c r="H1279" s="32" t="s">
        <v>208</v>
      </c>
      <c r="I1279" s="33" t="s">
        <v>862</v>
      </c>
      <c r="J1279" s="33" t="s">
        <v>206</v>
      </c>
      <c r="K1279" s="33" t="str">
        <f t="shared" si="66"/>
        <v>92 , 3</v>
      </c>
      <c r="L1279" s="34" t="s">
        <v>207</v>
      </c>
      <c r="N1279" s="1" t="b">
        <f t="shared" si="67"/>
        <v>0</v>
      </c>
      <c r="O1279" s="1" t="b">
        <f t="shared" si="68"/>
        <v>0</v>
      </c>
      <c r="Q1279" s="4"/>
      <c r="R1279" s="4"/>
    </row>
    <row r="1280" spans="5:18">
      <c r="E1280" s="130">
        <v>92</v>
      </c>
      <c r="F1280" s="130">
        <v>4</v>
      </c>
      <c r="H1280" s="32" t="s">
        <v>208</v>
      </c>
      <c r="I1280" s="33" t="s">
        <v>862</v>
      </c>
      <c r="J1280" s="33" t="s">
        <v>206</v>
      </c>
      <c r="K1280" s="33" t="str">
        <f t="shared" si="66"/>
        <v>92 , 4</v>
      </c>
      <c r="L1280" s="34" t="s">
        <v>207</v>
      </c>
      <c r="N1280" s="1" t="b">
        <f t="shared" si="67"/>
        <v>0</v>
      </c>
      <c r="O1280" s="1" t="b">
        <f t="shared" si="68"/>
        <v>0</v>
      </c>
      <c r="Q1280" s="4"/>
      <c r="R1280" s="4"/>
    </row>
    <row r="1281" spans="5:18">
      <c r="E1281" s="130">
        <v>92</v>
      </c>
      <c r="F1281" s="130">
        <v>5</v>
      </c>
      <c r="H1281" s="32" t="s">
        <v>208</v>
      </c>
      <c r="I1281" s="33" t="s">
        <v>862</v>
      </c>
      <c r="J1281" s="33" t="s">
        <v>206</v>
      </c>
      <c r="K1281" s="33" t="str">
        <f t="shared" si="66"/>
        <v>92 , 5</v>
      </c>
      <c r="L1281" s="34" t="s">
        <v>207</v>
      </c>
      <c r="N1281" s="1" t="b">
        <f t="shared" si="67"/>
        <v>0</v>
      </c>
      <c r="O1281" s="1" t="b">
        <f t="shared" si="68"/>
        <v>0</v>
      </c>
      <c r="Q1281" s="4"/>
      <c r="R1281" s="4"/>
    </row>
    <row r="1282" spans="5:18">
      <c r="E1282" s="130">
        <v>92</v>
      </c>
      <c s="130" r="F1282">
        <v>7</v>
      </c>
      <c r="H1282" s="32" t="s">
        <v>208</v>
      </c>
      <c r="I1282" s="33" t="s">
        <v>862</v>
      </c>
      <c r="J1282" s="33" t="s">
        <v>206</v>
      </c>
      <c r="K1282" s="33" t="str">
        <f t="shared" si="66"/>
        <v>92 , 6</v>
      </c>
      <c r="L1282" s="34" t="s">
        <v>207</v>
      </c>
      <c r="N1282" s="1" t="b">
        <f t="shared" si="67"/>
        <v>0</v>
      </c>
      <c r="O1282" s="1" t="b">
        <f t="shared" si="68"/>
        <v>0</v>
      </c>
      <c r="Q1282" s="4"/>
      <c r="R1282" s="4"/>
    </row>
    <row r="1283" spans="5:18">
      <c r="E1283" s="130">
        <v>92</v>
      </c>
      <c r="F1283" s="130">
        <v>8</v>
      </c>
      <c r="H1283" s="32" t="s">
        <v>208</v>
      </c>
      <c r="I1283" s="33" t="s">
        <v>862</v>
      </c>
      <c r="J1283" s="33" t="s">
        <v>206</v>
      </c>
      <c r="K1283" s="33" t="str">
        <f t="shared" si="66"/>
        <v>92 , 8</v>
      </c>
      <c r="L1283" s="34" t="s">
        <v>207</v>
      </c>
      <c r="N1283" s="1" t="b">
        <f t="shared" si="67"/>
        <v>0</v>
      </c>
      <c r="O1283" s="1" t="b">
        <f t="shared" si="68"/>
        <v>0</v>
      </c>
      <c r="Q1283" s="4"/>
      <c r="R1283" s="4"/>
    </row>
    <row r="1284" spans="5:18">
      <c r="E1284" s="130">
        <v>92</v>
      </c>
      <c r="F1284" s="130">
        <v>9</v>
      </c>
      <c r="H1284" s="32" t="s">
        <v>208</v>
      </c>
      <c r="I1284" s="33" t="s">
        <v>862</v>
      </c>
      <c r="J1284" s="33" t="s">
        <v>206</v>
      </c>
      <c r="K1284" s="33" t="str">
        <f t="shared" ref="K1284:K1343" si="69">E1284&amp;" , "&amp;F1284</f>
        <v>92 , 9</v>
      </c>
      <c r="L1284" s="34" t="s">
        <v>207</v>
      </c>
      <c r="N1284" s="1" t="b">
        <f t="shared" ref="N1284:N1343" si="70">IF(E1284="","",EXACT(E1284,Q1284))</f>
        <v>0</v>
      </c>
      <c r="O1284" s="1" t="b">
        <f t="shared" ref="O1284:O1343" si="71">IF(F1284="","",EXACT(F1284,R1284))</f>
        <v>0</v>
      </c>
      <c r="Q1284" s="4"/>
      <c r="R1284" s="4"/>
    </row>
    <row r="1285" spans="5:18">
      <c r="E1285" s="130">
        <v>92</v>
      </c>
      <c r="F1285" s="130">
        <v>10</v>
      </c>
      <c r="H1285" s="32" t="s">
        <v>208</v>
      </c>
      <c r="I1285" s="33" t="s">
        <v>862</v>
      </c>
      <c r="J1285" s="33" t="s">
        <v>206</v>
      </c>
      <c r="K1285" s="33" t="str">
        <f t="shared" si="69"/>
        <v>92 , 10</v>
      </c>
      <c r="L1285" s="34" t="s">
        <v>207</v>
      </c>
      <c r="N1285" s="1" t="b">
        <f t="shared" si="70"/>
        <v>0</v>
      </c>
      <c r="O1285" s="1" t="b">
        <f t="shared" si="71"/>
        <v>0</v>
      </c>
      <c r="Q1285" s="4"/>
      <c r="R1285" s="4"/>
    </row>
    <row r="1286" spans="5:18">
      <c r="E1286" s="130">
        <v>92</v>
      </c>
      <c r="F1286" s="130">
        <v>11</v>
      </c>
      <c r="H1286" s="32" t="s">
        <v>208</v>
      </c>
      <c r="I1286" s="33" t="s">
        <v>862</v>
      </c>
      <c r="J1286" s="33" t="s">
        <v>206</v>
      </c>
      <c r="K1286" s="33" t="str">
        <f t="shared" si="69"/>
        <v>92 , 11</v>
      </c>
      <c r="L1286" s="34" t="s">
        <v>207</v>
      </c>
      <c r="N1286" s="1" t="b">
        <f t="shared" si="70"/>
        <v>0</v>
      </c>
      <c r="O1286" s="1" t="b">
        <f t="shared" si="71"/>
        <v>0</v>
      </c>
      <c r="Q1286" s="4"/>
      <c r="R1286" s="4"/>
    </row>
    <row r="1287" spans="5:18">
      <c r="E1287" s="130">
        <v>92</v>
      </c>
      <c r="F1287" s="130">
        <v>12</v>
      </c>
      <c r="H1287" s="32" t="s">
        <v>208</v>
      </c>
      <c r="I1287" s="33" t="s">
        <v>862</v>
      </c>
      <c r="J1287" s="33" t="s">
        <v>206</v>
      </c>
      <c r="K1287" s="33" t="str">
        <f t="shared" si="69"/>
        <v>92 , 12</v>
      </c>
      <c r="L1287" s="34" t="s">
        <v>207</v>
      </c>
      <c r="N1287" s="1" t="b">
        <f t="shared" si="70"/>
        <v>0</v>
      </c>
      <c r="O1287" s="1" t="b">
        <f t="shared" si="71"/>
        <v>0</v>
      </c>
      <c r="Q1287" s="4"/>
      <c r="R1287" s="4"/>
    </row>
    <row r="1288" spans="5:18">
      <c r="E1288" s="130">
        <v>92</v>
      </c>
      <c r="F1288" s="130">
        <v>13</v>
      </c>
      <c r="H1288" s="32" t="s">
        <v>208</v>
      </c>
      <c r="I1288" s="33" t="s">
        <v>862</v>
      </c>
      <c r="J1288" s="33" t="s">
        <v>206</v>
      </c>
      <c r="K1288" s="33" t="str">
        <f t="shared" si="69"/>
        <v>92 , 13</v>
      </c>
      <c r="L1288" s="34" t="s">
        <v>207</v>
      </c>
      <c r="N1288" s="1" t="b">
        <f t="shared" si="70"/>
        <v>0</v>
      </c>
      <c r="O1288" s="1" t="b">
        <f t="shared" si="71"/>
        <v>0</v>
      </c>
      <c r="Q1288" s="4"/>
      <c r="R1288" s="4"/>
    </row>
    <row r="1289" spans="5:18">
      <c r="E1289" s="130">
        <v>92</v>
      </c>
      <c r="F1289" s="130">
        <v>14</v>
      </c>
      <c r="H1289" s="32" t="s">
        <v>208</v>
      </c>
      <c r="I1289" s="33" t="s">
        <v>862</v>
      </c>
      <c r="J1289" s="33" t="s">
        <v>206</v>
      </c>
      <c r="K1289" s="33" t="str">
        <f t="shared" si="69"/>
        <v>92 , 14</v>
      </c>
      <c r="L1289" s="34" t="s">
        <v>207</v>
      </c>
      <c r="N1289" s="1" t="b">
        <f t="shared" si="70"/>
        <v>0</v>
      </c>
      <c r="O1289" s="1" t="b">
        <f t="shared" si="71"/>
        <v>0</v>
      </c>
      <c r="Q1289" s="4"/>
      <c r="R1289" s="4"/>
    </row>
    <row r="1290" spans="5:18">
      <c r="E1290" s="130">
        <v>92</v>
      </c>
      <c r="F1290" s="130">
        <v>15</v>
      </c>
      <c r="H1290" s="32" t="s">
        <v>208</v>
      </c>
      <c r="I1290" s="33" t="s">
        <v>862</v>
      </c>
      <c r="J1290" s="33" t="s">
        <v>206</v>
      </c>
      <c r="K1290" s="33" t="str">
        <f t="shared" si="69"/>
        <v>92 , 15</v>
      </c>
      <c r="L1290" s="34" t="s">
        <v>207</v>
      </c>
      <c r="N1290" s="1" t="b">
        <f t="shared" si="70"/>
        <v>0</v>
      </c>
      <c r="O1290" s="1" t="b">
        <f t="shared" si="71"/>
        <v>0</v>
      </c>
      <c r="Q1290" s="4"/>
      <c r="R1290" s="4"/>
    </row>
    <row r="1291" spans="5:18">
      <c r="E1291" s="130">
        <v>93</v>
      </c>
      <c r="F1291" s="130">
        <v>1</v>
      </c>
      <c r="H1291" s="32" t="s">
        <v>208</v>
      </c>
      <c r="I1291" s="33" t="s">
        <v>862</v>
      </c>
      <c r="J1291" s="33" t="s">
        <v>206</v>
      </c>
      <c r="K1291" s="33" t="str">
        <f t="shared" si="69"/>
        <v>93 , 1</v>
      </c>
      <c r="L1291" s="34" t="s">
        <v>207</v>
      </c>
      <c r="N1291" s="1" t="b">
        <f t="shared" si="70"/>
        <v>0</v>
      </c>
      <c r="O1291" s="1" t="b">
        <f t="shared" si="71"/>
        <v>0</v>
      </c>
      <c r="Q1291" s="4"/>
      <c r="R1291" s="4"/>
    </row>
    <row r="1292" spans="5:18">
      <c r="E1292" s="130">
        <v>93</v>
      </c>
      <c r="F1292" s="130">
        <v>2</v>
      </c>
      <c r="H1292" s="32" t="s">
        <v>208</v>
      </c>
      <c r="I1292" s="33" t="s">
        <v>862</v>
      </c>
      <c r="J1292" s="33" t="s">
        <v>206</v>
      </c>
      <c r="K1292" s="33" t="str">
        <f t="shared" si="69"/>
        <v>93 , 2</v>
      </c>
      <c r="L1292" s="34" t="s">
        <v>207</v>
      </c>
      <c r="N1292" s="1" t="b">
        <f t="shared" si="70"/>
        <v>0</v>
      </c>
      <c r="O1292" s="1" t="b">
        <f t="shared" si="71"/>
        <v>0</v>
      </c>
      <c r="Q1292" s="4"/>
      <c r="R1292" s="4"/>
    </row>
    <row r="1293" spans="5:18">
      <c r="E1293" s="130">
        <v>93</v>
      </c>
      <c r="F1293" s="130">
        <v>3</v>
      </c>
      <c r="H1293" s="32" t="s">
        <v>208</v>
      </c>
      <c r="I1293" s="33" t="s">
        <v>862</v>
      </c>
      <c r="J1293" s="33" t="s">
        <v>206</v>
      </c>
      <c r="K1293" s="33" t="str">
        <f t="shared" si="69"/>
        <v>93 , 3</v>
      </c>
      <c r="L1293" s="34" t="s">
        <v>207</v>
      </c>
      <c r="N1293" s="1" t="b">
        <f t="shared" si="70"/>
        <v>0</v>
      </c>
      <c r="O1293" s="1" t="b">
        <f t="shared" si="71"/>
        <v>0</v>
      </c>
      <c r="Q1293" s="4"/>
      <c r="R1293" s="4"/>
    </row>
    <row r="1294" spans="5:18">
      <c r="E1294" s="130">
        <v>93</v>
      </c>
      <c r="F1294" s="130">
        <v>4</v>
      </c>
      <c r="H1294" s="32" t="s">
        <v>208</v>
      </c>
      <c r="I1294" s="33" t="s">
        <v>862</v>
      </c>
      <c r="J1294" s="33" t="s">
        <v>206</v>
      </c>
      <c r="K1294" s="33" t="str">
        <f t="shared" si="69"/>
        <v>93 , 4</v>
      </c>
      <c r="L1294" s="34" t="s">
        <v>207</v>
      </c>
      <c r="N1294" s="1" t="b">
        <f t="shared" si="70"/>
        <v>0</v>
      </c>
      <c r="O1294" s="1" t="b">
        <f t="shared" si="71"/>
        <v>0</v>
      </c>
      <c r="Q1294" s="4"/>
      <c r="R1294" s="4"/>
    </row>
    <row r="1295" spans="5:18">
      <c r="E1295" s="130">
        <v>93</v>
      </c>
      <c r="F1295" s="130">
        <v>5</v>
      </c>
      <c r="H1295" s="32" t="s">
        <v>208</v>
      </c>
      <c r="I1295" s="33" t="s">
        <v>862</v>
      </c>
      <c r="J1295" s="33" t="s">
        <v>206</v>
      </c>
      <c r="K1295" s="33" t="str">
        <f t="shared" si="69"/>
        <v>93 , 5</v>
      </c>
      <c r="L1295" s="34" t="s">
        <v>207</v>
      </c>
      <c r="N1295" s="1" t="b">
        <f t="shared" si="70"/>
        <v>0</v>
      </c>
      <c r="O1295" s="1" t="b">
        <f t="shared" si="71"/>
        <v>0</v>
      </c>
      <c r="Q1295" s="4"/>
      <c r="R1295" s="4"/>
    </row>
    <row r="1296" spans="5:18">
      <c r="E1296" s="130">
        <v>93</v>
      </c>
      <c s="130" r="F1296">
        <v>7</v>
      </c>
      <c r="H1296" s="32" t="s">
        <v>208</v>
      </c>
      <c r="I1296" s="33" t="s">
        <v>862</v>
      </c>
      <c r="J1296" s="33" t="s">
        <v>206</v>
      </c>
      <c r="K1296" s="33" t="str">
        <f t="shared" si="69"/>
        <v>93 , 6</v>
      </c>
      <c r="L1296" s="34" t="s">
        <v>207</v>
      </c>
      <c r="N1296" s="1" t="b">
        <f t="shared" si="70"/>
        <v>0</v>
      </c>
      <c r="O1296" s="1" t="b">
        <f t="shared" si="71"/>
        <v>0</v>
      </c>
      <c r="Q1296" s="4"/>
      <c r="R1296" s="4"/>
    </row>
    <row r="1297" spans="5:18">
      <c r="E1297" s="130">
        <v>93</v>
      </c>
      <c r="F1297" s="130">
        <v>8</v>
      </c>
      <c r="H1297" s="32" t="s">
        <v>208</v>
      </c>
      <c r="I1297" s="33" t="s">
        <v>862</v>
      </c>
      <c r="J1297" s="33" t="s">
        <v>206</v>
      </c>
      <c r="K1297" s="33" t="str">
        <f t="shared" si="69"/>
        <v>93 , 8</v>
      </c>
      <c r="L1297" s="34" t="s">
        <v>207</v>
      </c>
      <c r="N1297" s="1" t="b">
        <f t="shared" si="70"/>
        <v>0</v>
      </c>
      <c r="O1297" s="1" t="b">
        <f t="shared" si="71"/>
        <v>0</v>
      </c>
      <c r="Q1297" s="4"/>
      <c r="R1297" s="4"/>
    </row>
    <row r="1298" spans="5:18">
      <c r="E1298" s="130">
        <v>93</v>
      </c>
      <c r="F1298" s="130">
        <v>9</v>
      </c>
      <c r="H1298" s="32" t="s">
        <v>208</v>
      </c>
      <c r="I1298" s="33" t="s">
        <v>862</v>
      </c>
      <c r="J1298" s="33" t="s">
        <v>206</v>
      </c>
      <c r="K1298" s="33" t="str">
        <f t="shared" si="69"/>
        <v>93 , 9</v>
      </c>
      <c r="L1298" s="34" t="s">
        <v>207</v>
      </c>
      <c r="N1298" s="1" t="b">
        <f t="shared" si="70"/>
        <v>0</v>
      </c>
      <c r="O1298" s="1" t="b">
        <f t="shared" si="71"/>
        <v>0</v>
      </c>
      <c r="Q1298" s="4"/>
      <c r="R1298" s="4"/>
    </row>
    <row r="1299" spans="5:18">
      <c r="E1299" s="130">
        <v>93</v>
      </c>
      <c r="F1299" s="130">
        <v>10</v>
      </c>
      <c r="H1299" s="32" t="s">
        <v>208</v>
      </c>
      <c r="I1299" s="33" t="s">
        <v>862</v>
      </c>
      <c r="J1299" s="33" t="s">
        <v>206</v>
      </c>
      <c r="K1299" s="33" t="str">
        <f t="shared" si="69"/>
        <v>93 , 10</v>
      </c>
      <c r="L1299" s="34" t="s">
        <v>207</v>
      </c>
      <c r="N1299" s="1" t="b">
        <f t="shared" si="70"/>
        <v>0</v>
      </c>
      <c r="O1299" s="1" t="b">
        <f t="shared" si="71"/>
        <v>0</v>
      </c>
      <c r="Q1299" s="4"/>
      <c r="R1299" s="4"/>
    </row>
    <row r="1300" spans="5:18">
      <c r="E1300" s="130">
        <v>93</v>
      </c>
      <c r="F1300" s="130">
        <v>11</v>
      </c>
      <c r="H1300" s="32" t="s">
        <v>208</v>
      </c>
      <c r="I1300" s="33" t="s">
        <v>862</v>
      </c>
      <c r="J1300" s="33" t="s">
        <v>206</v>
      </c>
      <c r="K1300" s="33" t="str">
        <f t="shared" si="69"/>
        <v>93 , 11</v>
      </c>
      <c r="L1300" s="34" t="s">
        <v>207</v>
      </c>
      <c r="N1300" s="1" t="b">
        <f t="shared" si="70"/>
        <v>0</v>
      </c>
      <c r="O1300" s="1" t="b">
        <f t="shared" si="71"/>
        <v>0</v>
      </c>
      <c r="Q1300" s="4"/>
      <c r="R1300" s="4"/>
    </row>
    <row r="1301" spans="5:18">
      <c r="E1301" s="130">
        <v>93</v>
      </c>
      <c r="F1301" s="130">
        <v>12</v>
      </c>
      <c r="H1301" s="32" t="s">
        <v>208</v>
      </c>
      <c r="I1301" s="33" t="s">
        <v>862</v>
      </c>
      <c r="J1301" s="33" t="s">
        <v>206</v>
      </c>
      <c r="K1301" s="33" t="str">
        <f t="shared" si="69"/>
        <v>93 , 12</v>
      </c>
      <c r="L1301" s="34" t="s">
        <v>207</v>
      </c>
      <c r="N1301" s="1" t="b">
        <f t="shared" si="70"/>
        <v>0</v>
      </c>
      <c r="O1301" s="1" t="b">
        <f t="shared" si="71"/>
        <v>0</v>
      </c>
      <c r="Q1301" s="4"/>
      <c r="R1301" s="4"/>
    </row>
    <row r="1302" spans="5:18">
      <c r="E1302" s="130">
        <v>93</v>
      </c>
      <c r="F1302" s="130">
        <v>13</v>
      </c>
      <c r="H1302" s="32" t="s">
        <v>208</v>
      </c>
      <c r="I1302" s="33" t="s">
        <v>862</v>
      </c>
      <c r="J1302" s="33" t="s">
        <v>206</v>
      </c>
      <c r="K1302" s="33" t="str">
        <f t="shared" si="69"/>
        <v>93 , 13</v>
      </c>
      <c r="L1302" s="34" t="s">
        <v>207</v>
      </c>
      <c r="N1302" s="1" t="b">
        <f t="shared" si="70"/>
        <v>0</v>
      </c>
      <c r="O1302" s="1" t="b">
        <f t="shared" si="71"/>
        <v>0</v>
      </c>
      <c r="Q1302" s="4"/>
      <c r="R1302" s="4"/>
    </row>
    <row r="1303" spans="5:18">
      <c r="E1303" s="130">
        <v>93</v>
      </c>
      <c r="F1303" s="130">
        <v>14</v>
      </c>
      <c r="H1303" s="32" t="s">
        <v>208</v>
      </c>
      <c r="I1303" s="33" t="s">
        <v>862</v>
      </c>
      <c r="J1303" s="33" t="s">
        <v>206</v>
      </c>
      <c r="K1303" s="33" t="str">
        <f t="shared" si="69"/>
        <v>93 , 14</v>
      </c>
      <c r="L1303" s="34" t="s">
        <v>207</v>
      </c>
      <c r="N1303" s="1" t="b">
        <f t="shared" si="70"/>
        <v>0</v>
      </c>
      <c r="O1303" s="1" t="b">
        <f t="shared" si="71"/>
        <v>0</v>
      </c>
      <c r="Q1303" s="4"/>
      <c r="R1303" s="4"/>
    </row>
    <row r="1304" spans="5:18">
      <c r="E1304" s="130">
        <v>93</v>
      </c>
      <c r="F1304" s="130">
        <v>15</v>
      </c>
      <c r="H1304" s="32" t="s">
        <v>208</v>
      </c>
      <c r="I1304" s="33" t="s">
        <v>862</v>
      </c>
      <c r="J1304" s="33" t="s">
        <v>206</v>
      </c>
      <c r="K1304" s="33" t="str">
        <f t="shared" si="69"/>
        <v>93 , 15</v>
      </c>
      <c r="L1304" s="34" t="s">
        <v>207</v>
      </c>
      <c r="N1304" s="1" t="b">
        <f t="shared" si="70"/>
        <v>0</v>
      </c>
      <c r="O1304" s="1" t="b">
        <f t="shared" si="71"/>
        <v>0</v>
      </c>
      <c r="Q1304" s="4"/>
      <c r="R1304" s="4"/>
    </row>
    <row r="1305" spans="5:18">
      <c r="E1305" s="130">
        <v>94</v>
      </c>
      <c r="F1305" s="130">
        <v>1</v>
      </c>
      <c r="H1305" s="32" t="s">
        <v>208</v>
      </c>
      <c r="I1305" s="33" t="s">
        <v>862</v>
      </c>
      <c r="J1305" s="33" t="s">
        <v>206</v>
      </c>
      <c r="K1305" s="33" t="str">
        <f t="shared" si="69"/>
        <v>94 , 1</v>
      </c>
      <c r="L1305" s="34" t="s">
        <v>207</v>
      </c>
      <c r="N1305" s="1" t="b">
        <f t="shared" si="70"/>
        <v>0</v>
      </c>
      <c r="O1305" s="1" t="b">
        <f t="shared" si="71"/>
        <v>0</v>
      </c>
      <c r="Q1305" s="4"/>
      <c r="R1305" s="4"/>
    </row>
    <row r="1306" spans="5:18">
      <c r="E1306" s="130">
        <v>94</v>
      </c>
      <c r="F1306" s="130">
        <v>2</v>
      </c>
      <c r="H1306" s="32" t="s">
        <v>208</v>
      </c>
      <c r="I1306" s="33" t="s">
        <v>862</v>
      </c>
      <c r="J1306" s="33" t="s">
        <v>206</v>
      </c>
      <c r="K1306" s="33" t="str">
        <f t="shared" si="69"/>
        <v>94 , 2</v>
      </c>
      <c r="L1306" s="34" t="s">
        <v>207</v>
      </c>
      <c r="N1306" s="1" t="b">
        <f t="shared" si="70"/>
        <v>0</v>
      </c>
      <c r="O1306" s="1" t="b">
        <f t="shared" si="71"/>
        <v>0</v>
      </c>
      <c r="Q1306" s="4"/>
      <c r="R1306" s="4"/>
    </row>
    <row r="1307" spans="5:18">
      <c r="E1307" s="130">
        <v>94</v>
      </c>
      <c r="F1307" s="130">
        <v>3</v>
      </c>
      <c r="H1307" s="32" t="s">
        <v>208</v>
      </c>
      <c r="I1307" s="33" t="s">
        <v>862</v>
      </c>
      <c r="J1307" s="33" t="s">
        <v>206</v>
      </c>
      <c r="K1307" s="33" t="str">
        <f t="shared" si="69"/>
        <v>94 , 3</v>
      </c>
      <c r="L1307" s="34" t="s">
        <v>207</v>
      </c>
      <c r="N1307" s="1" t="b">
        <f t="shared" si="70"/>
        <v>0</v>
      </c>
      <c r="O1307" s="1" t="b">
        <f t="shared" si="71"/>
        <v>0</v>
      </c>
      <c r="Q1307" s="4"/>
      <c r="R1307" s="4"/>
    </row>
    <row r="1308" spans="5:18">
      <c r="E1308" s="130">
        <v>94</v>
      </c>
      <c r="F1308" s="130">
        <v>4</v>
      </c>
      <c r="H1308" s="32" t="s">
        <v>208</v>
      </c>
      <c r="I1308" s="33" t="s">
        <v>862</v>
      </c>
      <c r="J1308" s="33" t="s">
        <v>206</v>
      </c>
      <c r="K1308" s="33" t="str">
        <f t="shared" si="69"/>
        <v>94 , 4</v>
      </c>
      <c r="L1308" s="34" t="s">
        <v>207</v>
      </c>
      <c r="N1308" s="1" t="b">
        <f t="shared" si="70"/>
        <v>0</v>
      </c>
      <c r="O1308" s="1" t="b">
        <f t="shared" si="71"/>
        <v>0</v>
      </c>
      <c r="Q1308" s="4"/>
      <c r="R1308" s="4"/>
    </row>
    <row r="1309" spans="5:18">
      <c r="E1309" s="130">
        <v>94</v>
      </c>
      <c r="F1309" s="130">
        <v>5</v>
      </c>
      <c r="H1309" s="32" t="s">
        <v>208</v>
      </c>
      <c r="I1309" s="33" t="s">
        <v>862</v>
      </c>
      <c r="J1309" s="33" t="s">
        <v>206</v>
      </c>
      <c r="K1309" s="33" t="str">
        <f t="shared" si="69"/>
        <v>94 , 5</v>
      </c>
      <c r="L1309" s="34" t="s">
        <v>207</v>
      </c>
      <c r="N1309" s="1" t="b">
        <f t="shared" si="70"/>
        <v>0</v>
      </c>
      <c r="O1309" s="1" t="b">
        <f t="shared" si="71"/>
        <v>0</v>
      </c>
      <c r="Q1309" s="4"/>
      <c r="R1309" s="4"/>
    </row>
    <row r="1310" spans="5:18">
      <c r="E1310" s="130">
        <v>94</v>
      </c>
      <c s="130" r="F1310">
        <v>7</v>
      </c>
      <c r="H1310" s="32" t="s">
        <v>208</v>
      </c>
      <c r="I1310" s="33" t="s">
        <v>862</v>
      </c>
      <c r="J1310" s="33" t="s">
        <v>206</v>
      </c>
      <c r="K1310" s="33" t="str">
        <f t="shared" si="69"/>
        <v>94 , 6</v>
      </c>
      <c r="L1310" s="34" t="s">
        <v>207</v>
      </c>
      <c r="N1310" s="1" t="b">
        <f t="shared" si="70"/>
        <v>0</v>
      </c>
      <c r="O1310" s="1" t="b">
        <f t="shared" si="71"/>
        <v>0</v>
      </c>
      <c r="Q1310" s="4"/>
      <c r="R1310" s="4"/>
    </row>
    <row r="1311" spans="5:18">
      <c r="E1311" s="130">
        <v>94</v>
      </c>
      <c r="F1311" s="130">
        <v>8</v>
      </c>
      <c r="H1311" s="32" t="s">
        <v>208</v>
      </c>
      <c r="I1311" s="33" t="s">
        <v>862</v>
      </c>
      <c r="J1311" s="33" t="s">
        <v>206</v>
      </c>
      <c r="K1311" s="33" t="str">
        <f t="shared" si="69"/>
        <v>94 , 8</v>
      </c>
      <c r="L1311" s="34" t="s">
        <v>207</v>
      </c>
      <c r="N1311" s="1" t="b">
        <f t="shared" si="70"/>
        <v>0</v>
      </c>
      <c r="O1311" s="1" t="b">
        <f t="shared" si="71"/>
        <v>0</v>
      </c>
      <c r="Q1311" s="4"/>
      <c r="R1311" s="4"/>
    </row>
    <row r="1312" spans="5:18">
      <c r="E1312" s="130">
        <v>94</v>
      </c>
      <c r="F1312" s="130">
        <v>9</v>
      </c>
      <c r="H1312" s="32" t="s">
        <v>208</v>
      </c>
      <c r="I1312" s="33" t="s">
        <v>862</v>
      </c>
      <c r="J1312" s="33" t="s">
        <v>206</v>
      </c>
      <c r="K1312" s="33" t="str">
        <f t="shared" si="69"/>
        <v>94 , 9</v>
      </c>
      <c r="L1312" s="34" t="s">
        <v>207</v>
      </c>
      <c r="N1312" s="1" t="b">
        <f t="shared" si="70"/>
        <v>0</v>
      </c>
      <c r="O1312" s="1" t="b">
        <f t="shared" si="71"/>
        <v>0</v>
      </c>
      <c r="Q1312" s="4"/>
      <c r="R1312" s="4"/>
    </row>
    <row r="1313" spans="5:18">
      <c r="E1313" s="130">
        <v>94</v>
      </c>
      <c r="F1313" s="130">
        <v>10</v>
      </c>
      <c r="H1313" s="32" t="s">
        <v>208</v>
      </c>
      <c r="I1313" s="33" t="s">
        <v>862</v>
      </c>
      <c r="J1313" s="33" t="s">
        <v>206</v>
      </c>
      <c r="K1313" s="33" t="str">
        <f t="shared" si="69"/>
        <v>94 , 10</v>
      </c>
      <c r="L1313" s="34" t="s">
        <v>207</v>
      </c>
      <c r="N1313" s="1" t="b">
        <f t="shared" si="70"/>
        <v>0</v>
      </c>
      <c r="O1313" s="1" t="b">
        <f t="shared" si="71"/>
        <v>0</v>
      </c>
      <c r="Q1313" s="4"/>
      <c r="R1313" s="4"/>
    </row>
    <row r="1314" spans="5:18">
      <c r="E1314" s="130">
        <v>94</v>
      </c>
      <c r="F1314" s="130">
        <v>11</v>
      </c>
      <c r="H1314" s="32" t="s">
        <v>208</v>
      </c>
      <c r="I1314" s="33" t="s">
        <v>862</v>
      </c>
      <c r="J1314" s="33" t="s">
        <v>206</v>
      </c>
      <c r="K1314" s="33" t="str">
        <f t="shared" si="69"/>
        <v>94 , 11</v>
      </c>
      <c r="L1314" s="34" t="s">
        <v>207</v>
      </c>
      <c r="N1314" s="1" t="b">
        <f t="shared" si="70"/>
        <v>0</v>
      </c>
      <c r="O1314" s="1" t="b">
        <f t="shared" si="71"/>
        <v>0</v>
      </c>
      <c r="Q1314" s="4"/>
      <c r="R1314" s="4"/>
    </row>
    <row r="1315" spans="5:18">
      <c r="E1315" s="130">
        <v>94</v>
      </c>
      <c r="F1315" s="130">
        <v>12</v>
      </c>
      <c r="H1315" s="32" t="s">
        <v>208</v>
      </c>
      <c r="I1315" s="33" t="s">
        <v>862</v>
      </c>
      <c r="J1315" s="33" t="s">
        <v>206</v>
      </c>
      <c r="K1315" s="33" t="str">
        <f t="shared" si="69"/>
        <v>94 , 12</v>
      </c>
      <c r="L1315" s="34" t="s">
        <v>207</v>
      </c>
      <c r="N1315" s="1" t="b">
        <f t="shared" si="70"/>
        <v>0</v>
      </c>
      <c r="O1315" s="1" t="b">
        <f t="shared" si="71"/>
        <v>0</v>
      </c>
      <c r="Q1315" s="4"/>
      <c r="R1315" s="4"/>
    </row>
    <row r="1316" spans="5:18">
      <c r="E1316" s="130">
        <v>94</v>
      </c>
      <c r="F1316" s="130">
        <v>13</v>
      </c>
      <c r="H1316" s="32" t="s">
        <v>208</v>
      </c>
      <c r="I1316" s="33" t="s">
        <v>862</v>
      </c>
      <c r="J1316" s="33" t="s">
        <v>206</v>
      </c>
      <c r="K1316" s="33" t="str">
        <f t="shared" si="69"/>
        <v>94 , 13</v>
      </c>
      <c r="L1316" s="34" t="s">
        <v>207</v>
      </c>
      <c r="N1316" s="1" t="b">
        <f t="shared" si="70"/>
        <v>0</v>
      </c>
      <c r="O1316" s="1" t="b">
        <f t="shared" si="71"/>
        <v>0</v>
      </c>
      <c r="Q1316" s="4"/>
      <c r="R1316" s="4"/>
    </row>
    <row r="1317" spans="5:18">
      <c r="E1317" s="130">
        <v>94</v>
      </c>
      <c r="F1317" s="130">
        <v>14</v>
      </c>
      <c r="H1317" s="32" t="s">
        <v>208</v>
      </c>
      <c r="I1317" s="33" t="s">
        <v>862</v>
      </c>
      <c r="J1317" s="33" t="s">
        <v>206</v>
      </c>
      <c r="K1317" s="33" t="str">
        <f t="shared" si="69"/>
        <v>94 , 14</v>
      </c>
      <c r="L1317" s="34" t="s">
        <v>207</v>
      </c>
      <c r="N1317" s="1" t="b">
        <f t="shared" si="70"/>
        <v>0</v>
      </c>
      <c r="O1317" s="1" t="b">
        <f t="shared" si="71"/>
        <v>0</v>
      </c>
      <c r="Q1317" s="4"/>
      <c r="R1317" s="4"/>
    </row>
    <row r="1318" spans="5:18">
      <c r="E1318" s="130">
        <v>94</v>
      </c>
      <c r="F1318" s="130">
        <v>15</v>
      </c>
      <c r="H1318" s="32" t="s">
        <v>208</v>
      </c>
      <c r="I1318" s="33" t="s">
        <v>862</v>
      </c>
      <c r="J1318" s="33" t="s">
        <v>206</v>
      </c>
      <c r="K1318" s="33" t="str">
        <f t="shared" si="69"/>
        <v>94 , 15</v>
      </c>
      <c r="L1318" s="34" t="s">
        <v>207</v>
      </c>
      <c r="N1318" s="1" t="b">
        <f t="shared" si="70"/>
        <v>0</v>
      </c>
      <c r="O1318" s="1" t="b">
        <f t="shared" si="71"/>
        <v>0</v>
      </c>
      <c r="Q1318" s="4"/>
      <c r="R1318" s="4"/>
    </row>
    <row r="1319" spans="5:18">
      <c r="E1319" s="130">
        <v>95</v>
      </c>
      <c r="F1319" s="130">
        <v>1</v>
      </c>
      <c r="H1319" s="32" t="s">
        <v>208</v>
      </c>
      <c r="I1319" s="33" t="s">
        <v>862</v>
      </c>
      <c r="J1319" s="33" t="s">
        <v>206</v>
      </c>
      <c r="K1319" s="33" t="str">
        <f t="shared" si="69"/>
        <v>95 , 1</v>
      </c>
      <c r="L1319" s="34" t="s">
        <v>207</v>
      </c>
      <c r="N1319" s="1" t="b">
        <f t="shared" si="70"/>
        <v>0</v>
      </c>
      <c r="O1319" s="1" t="b">
        <f t="shared" si="71"/>
        <v>0</v>
      </c>
      <c r="Q1319" s="4"/>
      <c r="R1319" s="4"/>
    </row>
    <row r="1320" spans="5:18">
      <c r="E1320" s="130">
        <v>95</v>
      </c>
      <c r="F1320" s="130">
        <v>2</v>
      </c>
      <c r="H1320" s="32" t="s">
        <v>208</v>
      </c>
      <c r="I1320" s="33" t="s">
        <v>862</v>
      </c>
      <c r="J1320" s="33" t="s">
        <v>206</v>
      </c>
      <c r="K1320" s="33" t="str">
        <f t="shared" si="69"/>
        <v>95 , 2</v>
      </c>
      <c r="L1320" s="34" t="s">
        <v>207</v>
      </c>
      <c r="N1320" s="1" t="b">
        <f t="shared" si="70"/>
        <v>0</v>
      </c>
      <c r="O1320" s="1" t="b">
        <f t="shared" si="71"/>
        <v>0</v>
      </c>
      <c r="Q1320" s="4"/>
      <c r="R1320" s="4"/>
    </row>
    <row r="1321" spans="5:18">
      <c r="E1321" s="130">
        <v>95</v>
      </c>
      <c r="F1321" s="130">
        <v>3</v>
      </c>
      <c r="H1321" s="32" t="s">
        <v>208</v>
      </c>
      <c r="I1321" s="33" t="s">
        <v>862</v>
      </c>
      <c r="J1321" s="33" t="s">
        <v>206</v>
      </c>
      <c r="K1321" s="33" t="str">
        <f t="shared" si="69"/>
        <v>95 , 3</v>
      </c>
      <c r="L1321" s="34" t="s">
        <v>207</v>
      </c>
      <c r="N1321" s="1" t="b">
        <f t="shared" si="70"/>
        <v>0</v>
      </c>
      <c r="O1321" s="1" t="b">
        <f t="shared" si="71"/>
        <v>0</v>
      </c>
      <c r="Q1321" s="4"/>
      <c r="R1321" s="4"/>
    </row>
    <row r="1322" spans="5:18">
      <c r="E1322" s="130">
        <v>95</v>
      </c>
      <c r="F1322" s="130">
        <v>4</v>
      </c>
      <c r="H1322" s="32" t="s">
        <v>208</v>
      </c>
      <c r="I1322" s="33" t="s">
        <v>862</v>
      </c>
      <c r="J1322" s="33" t="s">
        <v>206</v>
      </c>
      <c r="K1322" s="33" t="str">
        <f t="shared" si="69"/>
        <v>95 , 4</v>
      </c>
      <c r="L1322" s="34" t="s">
        <v>207</v>
      </c>
      <c r="N1322" s="1" t="b">
        <f t="shared" si="70"/>
        <v>0</v>
      </c>
      <c r="O1322" s="1" t="b">
        <f t="shared" si="71"/>
        <v>0</v>
      </c>
      <c r="Q1322" s="4"/>
      <c r="R1322" s="4"/>
    </row>
    <row r="1323" spans="5:18">
      <c r="E1323" s="130">
        <v>95</v>
      </c>
      <c r="F1323" s="130">
        <v>5</v>
      </c>
      <c r="H1323" s="32" t="s">
        <v>208</v>
      </c>
      <c r="I1323" s="33" t="s">
        <v>862</v>
      </c>
      <c r="J1323" s="33" t="s">
        <v>206</v>
      </c>
      <c r="K1323" s="33" t="str">
        <f t="shared" si="69"/>
        <v>95 , 5</v>
      </c>
      <c r="L1323" s="34" t="s">
        <v>207</v>
      </c>
      <c r="N1323" s="1" t="b">
        <f t="shared" si="70"/>
        <v>0</v>
      </c>
      <c r="O1323" s="1" t="b">
        <f t="shared" si="71"/>
        <v>0</v>
      </c>
      <c r="Q1323" s="4"/>
      <c r="R1323" s="4"/>
    </row>
    <row r="1324" spans="5:18">
      <c r="E1324" s="130">
        <v>95</v>
      </c>
      <c s="130" r="F1324">
        <v>7</v>
      </c>
      <c r="H1324" s="32" t="s">
        <v>208</v>
      </c>
      <c r="I1324" s="33" t="s">
        <v>862</v>
      </c>
      <c r="J1324" s="33" t="s">
        <v>206</v>
      </c>
      <c r="K1324" s="33" t="str">
        <f t="shared" si="69"/>
        <v>95 , 6</v>
      </c>
      <c r="L1324" s="34" t="s">
        <v>207</v>
      </c>
      <c r="N1324" s="1" t="b">
        <f t="shared" si="70"/>
        <v>0</v>
      </c>
      <c r="O1324" s="1" t="b">
        <f t="shared" si="71"/>
        <v>0</v>
      </c>
      <c r="Q1324" s="4"/>
      <c r="R1324" s="4"/>
    </row>
    <row r="1325" spans="5:18">
      <c r="E1325" s="130">
        <v>95</v>
      </c>
      <c r="F1325" s="130">
        <v>8</v>
      </c>
      <c r="H1325" s="32" t="s">
        <v>208</v>
      </c>
      <c r="I1325" s="33" t="s">
        <v>862</v>
      </c>
      <c r="J1325" s="33" t="s">
        <v>206</v>
      </c>
      <c r="K1325" s="33" t="str">
        <f t="shared" si="69"/>
        <v>95 , 8</v>
      </c>
      <c r="L1325" s="34" t="s">
        <v>207</v>
      </c>
      <c r="N1325" s="1" t="b">
        <f t="shared" si="70"/>
        <v>0</v>
      </c>
      <c r="O1325" s="1" t="b">
        <f t="shared" si="71"/>
        <v>0</v>
      </c>
      <c r="Q1325" s="4"/>
      <c r="R1325" s="4"/>
    </row>
    <row r="1326" spans="5:18">
      <c r="E1326" s="130">
        <v>95</v>
      </c>
      <c r="F1326" s="130">
        <v>9</v>
      </c>
      <c r="H1326" s="32" t="s">
        <v>208</v>
      </c>
      <c r="I1326" s="33" t="s">
        <v>862</v>
      </c>
      <c r="J1326" s="33" t="s">
        <v>206</v>
      </c>
      <c r="K1326" s="33" t="str">
        <f t="shared" si="69"/>
        <v>95 , 9</v>
      </c>
      <c r="L1326" s="34" t="s">
        <v>207</v>
      </c>
      <c r="N1326" s="1" t="b">
        <f t="shared" si="70"/>
        <v>0</v>
      </c>
      <c r="O1326" s="1" t="b">
        <f t="shared" si="71"/>
        <v>0</v>
      </c>
      <c r="Q1326" s="4"/>
      <c r="R1326" s="4"/>
    </row>
    <row r="1327" spans="5:18">
      <c r="E1327" s="130">
        <v>95</v>
      </c>
      <c r="F1327" s="130">
        <v>10</v>
      </c>
      <c r="H1327" s="32" t="s">
        <v>208</v>
      </c>
      <c r="I1327" s="33" t="s">
        <v>862</v>
      </c>
      <c r="J1327" s="33" t="s">
        <v>206</v>
      </c>
      <c r="K1327" s="33" t="str">
        <f t="shared" si="69"/>
        <v>95 , 10</v>
      </c>
      <c r="L1327" s="34" t="s">
        <v>207</v>
      </c>
      <c r="N1327" s="1" t="b">
        <f t="shared" si="70"/>
        <v>0</v>
      </c>
      <c r="O1327" s="1" t="b">
        <f t="shared" si="71"/>
        <v>0</v>
      </c>
      <c r="Q1327" s="4"/>
      <c r="R1327" s="4"/>
    </row>
    <row r="1328" spans="5:18">
      <c r="E1328" s="130">
        <v>95</v>
      </c>
      <c r="F1328" s="130">
        <v>11</v>
      </c>
      <c r="H1328" s="32" t="s">
        <v>208</v>
      </c>
      <c r="I1328" s="33" t="s">
        <v>862</v>
      </c>
      <c r="J1328" s="33" t="s">
        <v>206</v>
      </c>
      <c r="K1328" s="33" t="str">
        <f t="shared" si="69"/>
        <v>95 , 11</v>
      </c>
      <c r="L1328" s="34" t="s">
        <v>207</v>
      </c>
      <c r="N1328" s="1" t="b">
        <f t="shared" si="70"/>
        <v>0</v>
      </c>
      <c r="O1328" s="1" t="b">
        <f t="shared" si="71"/>
        <v>0</v>
      </c>
      <c r="Q1328" s="4"/>
      <c r="R1328" s="4"/>
    </row>
    <row r="1329" spans="5:18">
      <c r="E1329" s="130">
        <v>95</v>
      </c>
      <c r="F1329" s="130">
        <v>12</v>
      </c>
      <c r="H1329" s="32" t="s">
        <v>208</v>
      </c>
      <c r="I1329" s="33" t="s">
        <v>862</v>
      </c>
      <c r="J1329" s="33" t="s">
        <v>206</v>
      </c>
      <c r="K1329" s="33" t="str">
        <f t="shared" si="69"/>
        <v>95 , 12</v>
      </c>
      <c r="L1329" s="34" t="s">
        <v>207</v>
      </c>
      <c r="N1329" s="1" t="b">
        <f t="shared" si="70"/>
        <v>0</v>
      </c>
      <c r="O1329" s="1" t="b">
        <f t="shared" si="71"/>
        <v>0</v>
      </c>
      <c r="Q1329" s="4"/>
      <c r="R1329" s="4"/>
    </row>
    <row r="1330" spans="5:18">
      <c r="E1330" s="130">
        <v>95</v>
      </c>
      <c r="F1330" s="130">
        <v>13</v>
      </c>
      <c r="H1330" s="32" t="s">
        <v>208</v>
      </c>
      <c r="I1330" s="33" t="s">
        <v>862</v>
      </c>
      <c r="J1330" s="33" t="s">
        <v>206</v>
      </c>
      <c r="K1330" s="33" t="str">
        <f t="shared" si="69"/>
        <v>95 , 13</v>
      </c>
      <c r="L1330" s="34" t="s">
        <v>207</v>
      </c>
      <c r="N1330" s="1" t="b">
        <f t="shared" si="70"/>
        <v>0</v>
      </c>
      <c r="O1330" s="1" t="b">
        <f t="shared" si="71"/>
        <v>0</v>
      </c>
      <c r="Q1330" s="4"/>
      <c r="R1330" s="4"/>
    </row>
    <row r="1331" spans="5:18">
      <c r="E1331" s="130">
        <v>95</v>
      </c>
      <c r="F1331" s="130">
        <v>14</v>
      </c>
      <c r="H1331" s="32" t="s">
        <v>208</v>
      </c>
      <c r="I1331" s="33" t="s">
        <v>862</v>
      </c>
      <c r="J1331" s="33" t="s">
        <v>206</v>
      </c>
      <c r="K1331" s="33" t="str">
        <f t="shared" si="69"/>
        <v>95 , 14</v>
      </c>
      <c r="L1331" s="34" t="s">
        <v>207</v>
      </c>
      <c r="N1331" s="1" t="b">
        <f t="shared" si="70"/>
        <v>0</v>
      </c>
      <c r="O1331" s="1" t="b">
        <f t="shared" si="71"/>
        <v>0</v>
      </c>
      <c r="Q1331" s="4"/>
      <c r="R1331" s="4"/>
    </row>
    <row r="1332" spans="5:18">
      <c r="E1332" s="130">
        <v>95</v>
      </c>
      <c r="F1332" s="130">
        <v>15</v>
      </c>
      <c r="H1332" s="32" t="s">
        <v>208</v>
      </c>
      <c r="I1332" s="33" t="s">
        <v>862</v>
      </c>
      <c r="J1332" s="33" t="s">
        <v>206</v>
      </c>
      <c r="K1332" s="33" t="str">
        <f t="shared" si="69"/>
        <v>95 , 15</v>
      </c>
      <c r="L1332" s="34" t="s">
        <v>207</v>
      </c>
      <c r="N1332" s="1" t="b">
        <f t="shared" si="70"/>
        <v>0</v>
      </c>
      <c r="O1332" s="1" t="b">
        <f t="shared" si="71"/>
        <v>0</v>
      </c>
      <c r="Q1332" s="4"/>
      <c r="R1332" s="4"/>
    </row>
    <row r="1333" spans="5:18">
      <c r="E1333" s="130">
        <v>96</v>
      </c>
      <c r="F1333" s="130">
        <v>1</v>
      </c>
      <c r="H1333" s="32" t="s">
        <v>208</v>
      </c>
      <c r="I1333" s="33" t="s">
        <v>862</v>
      </c>
      <c r="J1333" s="33" t="s">
        <v>206</v>
      </c>
      <c r="K1333" s="33" t="str">
        <f t="shared" si="69"/>
        <v>96 , 1</v>
      </c>
      <c r="L1333" s="34" t="s">
        <v>207</v>
      </c>
      <c r="N1333" s="1" t="b">
        <f t="shared" si="70"/>
        <v>0</v>
      </c>
      <c r="O1333" s="1" t="b">
        <f t="shared" si="71"/>
        <v>0</v>
      </c>
      <c r="Q1333" s="4"/>
      <c r="R1333" s="4"/>
    </row>
    <row r="1334" spans="5:18">
      <c r="E1334" s="130">
        <v>96</v>
      </c>
      <c r="F1334" s="130">
        <v>2</v>
      </c>
      <c r="H1334" s="32" t="s">
        <v>208</v>
      </c>
      <c r="I1334" s="33" t="s">
        <v>862</v>
      </c>
      <c r="J1334" s="33" t="s">
        <v>206</v>
      </c>
      <c r="K1334" s="33" t="str">
        <f t="shared" si="69"/>
        <v>96 , 2</v>
      </c>
      <c r="L1334" s="34" t="s">
        <v>207</v>
      </c>
      <c r="N1334" s="1" t="b">
        <f t="shared" si="70"/>
        <v>0</v>
      </c>
      <c r="O1334" s="1" t="b">
        <f t="shared" si="71"/>
        <v>0</v>
      </c>
      <c r="Q1334" s="4"/>
      <c r="R1334" s="4"/>
    </row>
    <row r="1335" spans="5:18">
      <c r="E1335" s="130">
        <v>96</v>
      </c>
      <c r="F1335" s="130">
        <v>3</v>
      </c>
      <c r="H1335" s="32" t="s">
        <v>208</v>
      </c>
      <c r="I1335" s="33" t="s">
        <v>862</v>
      </c>
      <c r="J1335" s="33" t="s">
        <v>206</v>
      </c>
      <c r="K1335" s="33" t="str">
        <f t="shared" si="69"/>
        <v>96 , 3</v>
      </c>
      <c r="L1335" s="34" t="s">
        <v>207</v>
      </c>
      <c r="N1335" s="1" t="b">
        <f t="shared" si="70"/>
        <v>0</v>
      </c>
      <c r="O1335" s="1" t="b">
        <f t="shared" si="71"/>
        <v>0</v>
      </c>
      <c r="Q1335" s="4"/>
      <c r="R1335" s="4"/>
    </row>
    <row r="1336" spans="5:18">
      <c r="E1336" s="130">
        <v>96</v>
      </c>
      <c r="F1336" s="130">
        <v>4</v>
      </c>
      <c r="H1336" s="32" t="s">
        <v>208</v>
      </c>
      <c r="I1336" s="33" t="s">
        <v>862</v>
      </c>
      <c r="J1336" s="33" t="s">
        <v>206</v>
      </c>
      <c r="K1336" s="33" t="str">
        <f t="shared" si="69"/>
        <v>96 , 4</v>
      </c>
      <c r="L1336" s="34" t="s">
        <v>207</v>
      </c>
      <c r="N1336" s="1" t="b">
        <f t="shared" si="70"/>
        <v>0</v>
      </c>
      <c r="O1336" s="1" t="b">
        <f t="shared" si="71"/>
        <v>0</v>
      </c>
      <c r="Q1336" s="4"/>
      <c r="R1336" s="4"/>
    </row>
    <row r="1337" spans="5:18">
      <c r="E1337" s="130">
        <v>96</v>
      </c>
      <c r="F1337" s="130">
        <v>5</v>
      </c>
      <c r="H1337" s="32" t="s">
        <v>208</v>
      </c>
      <c r="I1337" s="33" t="s">
        <v>862</v>
      </c>
      <c r="J1337" s="33" t="s">
        <v>206</v>
      </c>
      <c r="K1337" s="33" t="str">
        <f t="shared" si="69"/>
        <v>96 , 5</v>
      </c>
      <c r="L1337" s="34" t="s">
        <v>207</v>
      </c>
      <c r="N1337" s="1" t="b">
        <f t="shared" si="70"/>
        <v>0</v>
      </c>
      <c r="O1337" s="1" t="b">
        <f t="shared" si="71"/>
        <v>0</v>
      </c>
      <c r="Q1337" s="4"/>
      <c r="R1337" s="4"/>
    </row>
    <row r="1338" spans="5:18">
      <c r="E1338" s="130">
        <v>96</v>
      </c>
      <c s="130" r="F1338">
        <v>7</v>
      </c>
      <c r="H1338" s="32" t="s">
        <v>208</v>
      </c>
      <c r="I1338" s="33" t="s">
        <v>862</v>
      </c>
      <c r="J1338" s="33" t="s">
        <v>206</v>
      </c>
      <c r="K1338" s="33" t="str">
        <f t="shared" si="69"/>
        <v>96 , 6</v>
      </c>
      <c r="L1338" s="34" t="s">
        <v>207</v>
      </c>
      <c r="N1338" s="1" t="b">
        <f t="shared" si="70"/>
        <v>0</v>
      </c>
      <c r="O1338" s="1" t="b">
        <f t="shared" si="71"/>
        <v>0</v>
      </c>
      <c r="Q1338" s="4"/>
      <c r="R1338" s="4"/>
    </row>
    <row r="1339" spans="5:18">
      <c r="E1339" s="130">
        <v>96</v>
      </c>
      <c r="F1339" s="130">
        <v>8</v>
      </c>
      <c r="H1339" s="32" t="s">
        <v>208</v>
      </c>
      <c r="I1339" s="33" t="s">
        <v>862</v>
      </c>
      <c r="J1339" s="33" t="s">
        <v>206</v>
      </c>
      <c r="K1339" s="33" t="str">
        <f t="shared" si="69"/>
        <v>96 , 8</v>
      </c>
      <c r="L1339" s="34" t="s">
        <v>207</v>
      </c>
      <c r="N1339" s="1" t="b">
        <f t="shared" si="70"/>
        <v>0</v>
      </c>
      <c r="O1339" s="1" t="b">
        <f t="shared" si="71"/>
        <v>0</v>
      </c>
      <c r="Q1339" s="4"/>
      <c r="R1339" s="4"/>
    </row>
    <row r="1340" spans="5:18">
      <c r="E1340" s="130">
        <v>96</v>
      </c>
      <c r="F1340" s="130">
        <v>9</v>
      </c>
      <c r="H1340" s="32" t="s">
        <v>208</v>
      </c>
      <c r="I1340" s="33" t="s">
        <v>862</v>
      </c>
      <c r="J1340" s="33" t="s">
        <v>206</v>
      </c>
      <c r="K1340" s="33" t="str">
        <f t="shared" si="69"/>
        <v>96 , 9</v>
      </c>
      <c r="L1340" s="34" t="s">
        <v>207</v>
      </c>
      <c r="N1340" s="1" t="b">
        <f t="shared" si="70"/>
        <v>0</v>
      </c>
      <c r="O1340" s="1" t="b">
        <f t="shared" si="71"/>
        <v>0</v>
      </c>
      <c r="Q1340" s="4"/>
      <c r="R1340" s="4"/>
    </row>
    <row r="1341" spans="5:18">
      <c r="E1341" s="130">
        <v>96</v>
      </c>
      <c r="F1341" s="130">
        <v>10</v>
      </c>
      <c r="H1341" s="32" t="s">
        <v>208</v>
      </c>
      <c r="I1341" s="33" t="s">
        <v>862</v>
      </c>
      <c r="J1341" s="33" t="s">
        <v>206</v>
      </c>
      <c r="K1341" s="33" t="str">
        <f t="shared" si="69"/>
        <v>96 , 10</v>
      </c>
      <c r="L1341" s="34" t="s">
        <v>207</v>
      </c>
      <c r="N1341" s="1" t="b">
        <f t="shared" si="70"/>
        <v>0</v>
      </c>
      <c r="O1341" s="1" t="b">
        <f t="shared" si="71"/>
        <v>0</v>
      </c>
      <c r="Q1341" s="4"/>
      <c r="R1341" s="4"/>
    </row>
    <row r="1342" spans="5:18">
      <c r="E1342" s="130">
        <v>96</v>
      </c>
      <c r="F1342" s="130">
        <v>11</v>
      </c>
      <c r="H1342" s="32" t="s">
        <v>208</v>
      </c>
      <c r="I1342" s="33" t="s">
        <v>862</v>
      </c>
      <c r="J1342" s="33" t="s">
        <v>206</v>
      </c>
      <c r="K1342" s="33" t="str">
        <f t="shared" si="69"/>
        <v>96 , 11</v>
      </c>
      <c r="L1342" s="34" t="s">
        <v>207</v>
      </c>
      <c r="N1342" s="1" t="b">
        <f t="shared" si="70"/>
        <v>0</v>
      </c>
      <c r="O1342" s="1" t="b">
        <f t="shared" si="71"/>
        <v>0</v>
      </c>
      <c r="Q1342" s="4"/>
      <c r="R1342" s="4"/>
    </row>
    <row r="1343" spans="5:18">
      <c r="E1343" s="130">
        <v>96</v>
      </c>
      <c r="F1343" s="130">
        <v>12</v>
      </c>
      <c r="H1343" s="32" t="s">
        <v>208</v>
      </c>
      <c r="I1343" s="33" t="s">
        <v>862</v>
      </c>
      <c r="J1343" s="33" t="s">
        <v>206</v>
      </c>
      <c r="K1343" s="33" t="str">
        <f t="shared" si="69"/>
        <v>96 , 12</v>
      </c>
      <c r="L1343" s="34" t="s">
        <v>207</v>
      </c>
      <c r="N1343" s="1" t="b">
        <f t="shared" si="70"/>
        <v>0</v>
      </c>
      <c r="O1343" s="1" t="b">
        <f t="shared" si="71"/>
        <v>0</v>
      </c>
      <c r="Q1343" s="4"/>
      <c r="R1343" s="4"/>
    </row>
    <row r="1344" spans="5:18">
      <c r="E1344" s="130">
        <v>96</v>
      </c>
      <c r="F1344" s="130">
        <v>13</v>
      </c>
      <c r="H1344" s="32" t="s">
        <v>208</v>
      </c>
      <c r="I1344" s="33" t="s">
        <v>862</v>
      </c>
      <c r="J1344" s="33" t="s">
        <v>206</v>
      </c>
      <c r="K1344" s="33" t="str">
        <f t="shared" ref="K1344:K1403" si="72">E1344&amp;" , "&amp;F1344</f>
        <v>96 , 13</v>
      </c>
      <c r="L1344" s="34" t="s">
        <v>207</v>
      </c>
      <c r="N1344" s="1" t="b">
        <f t="shared" ref="N1344:N1403" si="73">IF(E1344="","",EXACT(E1344,Q1344))</f>
        <v>0</v>
      </c>
      <c r="O1344" s="1" t="b">
        <f t="shared" ref="O1344:O1403" si="74">IF(F1344="","",EXACT(F1344,R1344))</f>
        <v>0</v>
      </c>
      <c r="Q1344" s="4"/>
      <c r="R1344" s="4"/>
    </row>
    <row r="1345" spans="5:18">
      <c r="E1345" s="130">
        <v>96</v>
      </c>
      <c r="F1345" s="130">
        <v>14</v>
      </c>
      <c r="H1345" s="32" t="s">
        <v>208</v>
      </c>
      <c r="I1345" s="33" t="s">
        <v>862</v>
      </c>
      <c r="J1345" s="33" t="s">
        <v>206</v>
      </c>
      <c r="K1345" s="33" t="str">
        <f t="shared" si="72"/>
        <v>96 , 14</v>
      </c>
      <c r="L1345" s="34" t="s">
        <v>207</v>
      </c>
      <c r="N1345" s="1" t="b">
        <f t="shared" si="73"/>
        <v>0</v>
      </c>
      <c r="O1345" s="1" t="b">
        <f t="shared" si="74"/>
        <v>0</v>
      </c>
      <c r="Q1345" s="4"/>
      <c r="R1345" s="4"/>
    </row>
    <row r="1346" spans="5:18">
      <c r="E1346" s="130">
        <v>96</v>
      </c>
      <c r="F1346" s="130">
        <v>15</v>
      </c>
      <c r="H1346" s="32" t="s">
        <v>208</v>
      </c>
      <c r="I1346" s="33" t="s">
        <v>862</v>
      </c>
      <c r="J1346" s="33" t="s">
        <v>206</v>
      </c>
      <c r="K1346" s="33" t="str">
        <f t="shared" si="72"/>
        <v>96 , 15</v>
      </c>
      <c r="L1346" s="34" t="s">
        <v>207</v>
      </c>
      <c r="N1346" s="1" t="b">
        <f t="shared" si="73"/>
        <v>0</v>
      </c>
      <c r="O1346" s="1" t="b">
        <f t="shared" si="74"/>
        <v>0</v>
      </c>
      <c r="Q1346" s="4"/>
      <c r="R1346" s="4"/>
    </row>
    <row r="1347" spans="5:18">
      <c r="E1347" s="130">
        <v>97</v>
      </c>
      <c r="F1347" s="130">
        <v>1</v>
      </c>
      <c r="H1347" s="32" t="s">
        <v>208</v>
      </c>
      <c r="I1347" s="33" t="s">
        <v>862</v>
      </c>
      <c r="J1347" s="33" t="s">
        <v>206</v>
      </c>
      <c r="K1347" s="33" t="str">
        <f t="shared" si="72"/>
        <v>97 , 1</v>
      </c>
      <c r="L1347" s="34" t="s">
        <v>207</v>
      </c>
      <c r="N1347" s="1" t="b">
        <f t="shared" si="73"/>
        <v>0</v>
      </c>
      <c r="O1347" s="1" t="b">
        <f t="shared" si="74"/>
        <v>0</v>
      </c>
      <c r="Q1347" s="4"/>
      <c r="R1347" s="4"/>
    </row>
    <row r="1348" spans="5:18">
      <c r="E1348" s="130">
        <v>97</v>
      </c>
      <c r="F1348" s="130">
        <v>2</v>
      </c>
      <c r="H1348" s="32" t="s">
        <v>208</v>
      </c>
      <c r="I1348" s="33" t="s">
        <v>862</v>
      </c>
      <c r="J1348" s="33" t="s">
        <v>206</v>
      </c>
      <c r="K1348" s="33" t="str">
        <f t="shared" si="72"/>
        <v>97 , 2</v>
      </c>
      <c r="L1348" s="34" t="s">
        <v>207</v>
      </c>
      <c r="N1348" s="1" t="b">
        <f t="shared" si="73"/>
        <v>0</v>
      </c>
      <c r="O1348" s="1" t="b">
        <f t="shared" si="74"/>
        <v>0</v>
      </c>
      <c r="Q1348" s="4"/>
      <c r="R1348" s="4"/>
    </row>
    <row r="1349" spans="5:18">
      <c r="E1349" s="130">
        <v>97</v>
      </c>
      <c r="F1349" s="130">
        <v>3</v>
      </c>
      <c r="H1349" s="32" t="s">
        <v>208</v>
      </c>
      <c r="I1349" s="33" t="s">
        <v>862</v>
      </c>
      <c r="J1349" s="33" t="s">
        <v>206</v>
      </c>
      <c r="K1349" s="33" t="str">
        <f t="shared" si="72"/>
        <v>97 , 3</v>
      </c>
      <c r="L1349" s="34" t="s">
        <v>207</v>
      </c>
      <c r="N1349" s="1" t="b">
        <f t="shared" si="73"/>
        <v>0</v>
      </c>
      <c r="O1349" s="1" t="b">
        <f t="shared" si="74"/>
        <v>0</v>
      </c>
      <c r="Q1349" s="4"/>
      <c r="R1349" s="4"/>
    </row>
    <row r="1350" spans="5:18">
      <c r="E1350" s="130">
        <v>97</v>
      </c>
      <c r="F1350" s="130">
        <v>4</v>
      </c>
      <c r="H1350" s="32" t="s">
        <v>208</v>
      </c>
      <c r="I1350" s="33" t="s">
        <v>862</v>
      </c>
      <c r="J1350" s="33" t="s">
        <v>206</v>
      </c>
      <c r="K1350" s="33" t="str">
        <f t="shared" si="72"/>
        <v>97 , 4</v>
      </c>
      <c r="L1350" s="34" t="s">
        <v>207</v>
      </c>
      <c r="N1350" s="1" t="b">
        <f t="shared" si="73"/>
        <v>0</v>
      </c>
      <c r="O1350" s="1" t="b">
        <f t="shared" si="74"/>
        <v>0</v>
      </c>
      <c r="Q1350" s="4"/>
      <c r="R1350" s="4"/>
    </row>
    <row r="1351" spans="5:18">
      <c r="E1351" s="130">
        <v>97</v>
      </c>
      <c r="F1351" s="130">
        <v>5</v>
      </c>
      <c r="H1351" s="32" t="s">
        <v>208</v>
      </c>
      <c r="I1351" s="33" t="s">
        <v>862</v>
      </c>
      <c r="J1351" s="33" t="s">
        <v>206</v>
      </c>
      <c r="K1351" s="33" t="str">
        <f t="shared" si="72"/>
        <v>97 , 5</v>
      </c>
      <c r="L1351" s="34" t="s">
        <v>207</v>
      </c>
      <c r="N1351" s="1" t="b">
        <f t="shared" si="73"/>
        <v>0</v>
      </c>
      <c r="O1351" s="1" t="b">
        <f t="shared" si="74"/>
        <v>0</v>
      </c>
      <c r="Q1351" s="4"/>
      <c r="R1351" s="4"/>
    </row>
    <row r="1352" spans="5:18">
      <c r="E1352" s="130">
        <v>97</v>
      </c>
      <c s="130" r="F1352">
        <v>7</v>
      </c>
      <c r="H1352" s="32" t="s">
        <v>208</v>
      </c>
      <c r="I1352" s="33" t="s">
        <v>862</v>
      </c>
      <c r="J1352" s="33" t="s">
        <v>206</v>
      </c>
      <c r="K1352" s="33" t="str">
        <f t="shared" si="72"/>
        <v>97 , 6</v>
      </c>
      <c r="L1352" s="34" t="s">
        <v>207</v>
      </c>
      <c r="N1352" s="1" t="b">
        <f t="shared" si="73"/>
        <v>0</v>
      </c>
      <c r="O1352" s="1" t="b">
        <f t="shared" si="74"/>
        <v>0</v>
      </c>
      <c r="Q1352" s="4"/>
      <c r="R1352" s="4"/>
    </row>
    <row r="1353" spans="5:18">
      <c r="E1353" s="130">
        <v>97</v>
      </c>
      <c r="F1353" s="130">
        <v>8</v>
      </c>
      <c r="H1353" s="32" t="s">
        <v>208</v>
      </c>
      <c r="I1353" s="33" t="s">
        <v>862</v>
      </c>
      <c r="J1353" s="33" t="s">
        <v>206</v>
      </c>
      <c r="K1353" s="33" t="str">
        <f t="shared" si="72"/>
        <v>97 , 8</v>
      </c>
      <c r="L1353" s="34" t="s">
        <v>207</v>
      </c>
      <c r="N1353" s="1" t="b">
        <f t="shared" si="73"/>
        <v>0</v>
      </c>
      <c r="O1353" s="1" t="b">
        <f t="shared" si="74"/>
        <v>0</v>
      </c>
      <c r="Q1353" s="4"/>
      <c r="R1353" s="4"/>
    </row>
    <row r="1354" spans="5:18">
      <c r="E1354" s="130">
        <v>97</v>
      </c>
      <c r="F1354" s="130">
        <v>9</v>
      </c>
      <c r="H1354" s="32" t="s">
        <v>208</v>
      </c>
      <c r="I1354" s="33" t="s">
        <v>862</v>
      </c>
      <c r="J1354" s="33" t="s">
        <v>206</v>
      </c>
      <c r="K1354" s="33" t="str">
        <f t="shared" si="72"/>
        <v>97 , 9</v>
      </c>
      <c r="L1354" s="34" t="s">
        <v>207</v>
      </c>
      <c r="N1354" s="1" t="b">
        <f t="shared" si="73"/>
        <v>0</v>
      </c>
      <c r="O1354" s="1" t="b">
        <f t="shared" si="74"/>
        <v>0</v>
      </c>
      <c r="Q1354" s="4"/>
      <c r="R1354" s="4"/>
    </row>
    <row r="1355" spans="5:18">
      <c r="E1355" s="130">
        <v>97</v>
      </c>
      <c r="F1355" s="130">
        <v>10</v>
      </c>
      <c r="H1355" s="32" t="s">
        <v>208</v>
      </c>
      <c r="I1355" s="33" t="s">
        <v>862</v>
      </c>
      <c r="J1355" s="33" t="s">
        <v>206</v>
      </c>
      <c r="K1355" s="33" t="str">
        <f t="shared" si="72"/>
        <v>97 , 10</v>
      </c>
      <c r="L1355" s="34" t="s">
        <v>207</v>
      </c>
      <c r="N1355" s="1" t="b">
        <f t="shared" si="73"/>
        <v>0</v>
      </c>
      <c r="O1355" s="1" t="b">
        <f t="shared" si="74"/>
        <v>0</v>
      </c>
      <c r="Q1355" s="4"/>
      <c r="R1355" s="4"/>
    </row>
    <row r="1356" spans="5:18">
      <c r="E1356" s="130">
        <v>97</v>
      </c>
      <c r="F1356" s="130">
        <v>11</v>
      </c>
      <c r="H1356" s="32" t="s">
        <v>208</v>
      </c>
      <c r="I1356" s="33" t="s">
        <v>862</v>
      </c>
      <c r="J1356" s="33" t="s">
        <v>206</v>
      </c>
      <c r="K1356" s="33" t="str">
        <f t="shared" si="72"/>
        <v>97 , 11</v>
      </c>
      <c r="L1356" s="34" t="s">
        <v>207</v>
      </c>
      <c r="N1356" s="1" t="b">
        <f t="shared" si="73"/>
        <v>0</v>
      </c>
      <c r="O1356" s="1" t="b">
        <f t="shared" si="74"/>
        <v>0</v>
      </c>
      <c r="Q1356" s="4"/>
      <c r="R1356" s="4"/>
    </row>
    <row r="1357" spans="5:18">
      <c r="E1357" s="130">
        <v>97</v>
      </c>
      <c r="F1357" s="130">
        <v>12</v>
      </c>
      <c r="H1357" s="32" t="s">
        <v>208</v>
      </c>
      <c r="I1357" s="33" t="s">
        <v>862</v>
      </c>
      <c r="J1357" s="33" t="s">
        <v>206</v>
      </c>
      <c r="K1357" s="33" t="str">
        <f t="shared" si="72"/>
        <v>97 , 12</v>
      </c>
      <c r="L1357" s="34" t="s">
        <v>207</v>
      </c>
      <c r="N1357" s="1" t="b">
        <f t="shared" si="73"/>
        <v>0</v>
      </c>
      <c r="O1357" s="1" t="b">
        <f t="shared" si="74"/>
        <v>0</v>
      </c>
      <c r="Q1357" s="4"/>
      <c r="R1357" s="4"/>
    </row>
    <row r="1358" spans="5:18">
      <c r="E1358" s="130">
        <v>97</v>
      </c>
      <c r="F1358" s="130">
        <v>13</v>
      </c>
      <c r="H1358" s="32" t="s">
        <v>208</v>
      </c>
      <c r="I1358" s="33" t="s">
        <v>862</v>
      </c>
      <c r="J1358" s="33" t="s">
        <v>206</v>
      </c>
      <c r="K1358" s="33" t="str">
        <f t="shared" si="72"/>
        <v>97 , 13</v>
      </c>
      <c r="L1358" s="34" t="s">
        <v>207</v>
      </c>
      <c r="N1358" s="1" t="b">
        <f t="shared" si="73"/>
        <v>0</v>
      </c>
      <c r="O1358" s="1" t="b">
        <f t="shared" si="74"/>
        <v>0</v>
      </c>
      <c r="Q1358" s="4"/>
      <c r="R1358" s="4"/>
    </row>
    <row r="1359" spans="5:18">
      <c r="E1359" s="130">
        <v>97</v>
      </c>
      <c r="F1359" s="130">
        <v>14</v>
      </c>
      <c r="H1359" s="32" t="s">
        <v>208</v>
      </c>
      <c r="I1359" s="33" t="s">
        <v>862</v>
      </c>
      <c r="J1359" s="33" t="s">
        <v>206</v>
      </c>
      <c r="K1359" s="33" t="str">
        <f t="shared" si="72"/>
        <v>97 , 14</v>
      </c>
      <c r="L1359" s="34" t="s">
        <v>207</v>
      </c>
      <c r="N1359" s="1" t="b">
        <f t="shared" si="73"/>
        <v>0</v>
      </c>
      <c r="O1359" s="1" t="b">
        <f t="shared" si="74"/>
        <v>0</v>
      </c>
      <c r="Q1359" s="4"/>
      <c r="R1359" s="4"/>
    </row>
    <row r="1360" spans="5:18">
      <c r="E1360" s="130">
        <v>97</v>
      </c>
      <c r="F1360" s="130">
        <v>15</v>
      </c>
      <c r="H1360" s="32" t="s">
        <v>208</v>
      </c>
      <c r="I1360" s="33" t="s">
        <v>862</v>
      </c>
      <c r="J1360" s="33" t="s">
        <v>206</v>
      </c>
      <c r="K1360" s="33" t="str">
        <f t="shared" si="72"/>
        <v>97 , 15</v>
      </c>
      <c r="L1360" s="34" t="s">
        <v>207</v>
      </c>
      <c r="N1360" s="1" t="b">
        <f t="shared" si="73"/>
        <v>0</v>
      </c>
      <c r="O1360" s="1" t="b">
        <f t="shared" si="74"/>
        <v>0</v>
      </c>
      <c r="Q1360" s="4"/>
      <c r="R1360" s="4"/>
    </row>
    <row r="1361" spans="5:18">
      <c r="E1361" s="130">
        <v>98</v>
      </c>
      <c r="F1361" s="130">
        <v>1</v>
      </c>
      <c r="H1361" s="32" t="s">
        <v>208</v>
      </c>
      <c r="I1361" s="33" t="s">
        <v>862</v>
      </c>
      <c r="J1361" s="33" t="s">
        <v>206</v>
      </c>
      <c r="K1361" s="33" t="str">
        <f t="shared" si="72"/>
        <v>98 , 1</v>
      </c>
      <c r="L1361" s="34" t="s">
        <v>207</v>
      </c>
      <c r="N1361" s="1" t="b">
        <f t="shared" si="73"/>
        <v>0</v>
      </c>
      <c r="O1361" s="1" t="b">
        <f t="shared" si="74"/>
        <v>0</v>
      </c>
      <c r="Q1361" s="4"/>
      <c r="R1361" s="4"/>
    </row>
    <row r="1362" spans="5:18">
      <c r="E1362" s="130">
        <v>98</v>
      </c>
      <c r="F1362" s="130">
        <v>2</v>
      </c>
      <c r="H1362" s="32" t="s">
        <v>208</v>
      </c>
      <c r="I1362" s="33" t="s">
        <v>862</v>
      </c>
      <c r="J1362" s="33" t="s">
        <v>206</v>
      </c>
      <c r="K1362" s="33" t="str">
        <f t="shared" si="72"/>
        <v>98 , 2</v>
      </c>
      <c r="L1362" s="34" t="s">
        <v>207</v>
      </c>
      <c r="N1362" s="1" t="b">
        <f t="shared" si="73"/>
        <v>0</v>
      </c>
      <c r="O1362" s="1" t="b">
        <f t="shared" si="74"/>
        <v>0</v>
      </c>
      <c r="Q1362" s="4"/>
      <c r="R1362" s="4"/>
    </row>
    <row r="1363" spans="5:18">
      <c r="E1363" s="130">
        <v>98</v>
      </c>
      <c r="F1363" s="130">
        <v>3</v>
      </c>
      <c r="H1363" s="32" t="s">
        <v>208</v>
      </c>
      <c r="I1363" s="33" t="s">
        <v>862</v>
      </c>
      <c r="J1363" s="33" t="s">
        <v>206</v>
      </c>
      <c r="K1363" s="33" t="str">
        <f t="shared" si="72"/>
        <v>98 , 3</v>
      </c>
      <c r="L1363" s="34" t="s">
        <v>207</v>
      </c>
      <c r="N1363" s="1" t="b">
        <f t="shared" si="73"/>
        <v>0</v>
      </c>
      <c r="O1363" s="1" t="b">
        <f t="shared" si="74"/>
        <v>0</v>
      </c>
      <c r="Q1363" s="4"/>
      <c r="R1363" s="4"/>
    </row>
    <row r="1364" spans="5:18">
      <c r="E1364" s="130">
        <v>98</v>
      </c>
      <c r="F1364" s="130">
        <v>4</v>
      </c>
      <c r="H1364" s="32" t="s">
        <v>208</v>
      </c>
      <c r="I1364" s="33" t="s">
        <v>862</v>
      </c>
      <c r="J1364" s="33" t="s">
        <v>206</v>
      </c>
      <c r="K1364" s="33" t="str">
        <f t="shared" si="72"/>
        <v>98 , 4</v>
      </c>
      <c r="L1364" s="34" t="s">
        <v>207</v>
      </c>
      <c r="N1364" s="1" t="b">
        <f t="shared" si="73"/>
        <v>0</v>
      </c>
      <c r="O1364" s="1" t="b">
        <f t="shared" si="74"/>
        <v>0</v>
      </c>
      <c r="Q1364" s="4"/>
      <c r="R1364" s="4"/>
    </row>
    <row r="1365" spans="5:18">
      <c r="E1365" s="130">
        <v>98</v>
      </c>
      <c r="F1365" s="130">
        <v>5</v>
      </c>
      <c r="H1365" s="32" t="s">
        <v>208</v>
      </c>
      <c r="I1365" s="33" t="s">
        <v>862</v>
      </c>
      <c r="J1365" s="33" t="s">
        <v>206</v>
      </c>
      <c r="K1365" s="33" t="str">
        <f t="shared" si="72"/>
        <v>98 , 5</v>
      </c>
      <c r="L1365" s="34" t="s">
        <v>207</v>
      </c>
      <c r="N1365" s="1" t="b">
        <f t="shared" si="73"/>
        <v>0</v>
      </c>
      <c r="O1365" s="1" t="b">
        <f t="shared" si="74"/>
        <v>0</v>
      </c>
      <c r="Q1365" s="4"/>
      <c r="R1365" s="4"/>
    </row>
    <row r="1366" spans="5:18">
      <c r="E1366" s="130">
        <v>98</v>
      </c>
      <c s="130" r="F1366">
        <v>7</v>
      </c>
      <c r="H1366" s="32" t="s">
        <v>208</v>
      </c>
      <c r="I1366" s="33" t="s">
        <v>862</v>
      </c>
      <c r="J1366" s="33" t="s">
        <v>206</v>
      </c>
      <c r="K1366" s="33" t="str">
        <f t="shared" si="72"/>
        <v>98 , 6</v>
      </c>
      <c r="L1366" s="34" t="s">
        <v>207</v>
      </c>
      <c r="N1366" s="1" t="b">
        <f t="shared" si="73"/>
        <v>0</v>
      </c>
      <c r="O1366" s="1" t="b">
        <f t="shared" si="74"/>
        <v>0</v>
      </c>
      <c r="Q1366" s="4"/>
      <c r="R1366" s="4"/>
    </row>
    <row r="1367" spans="5:18">
      <c r="E1367" s="130">
        <v>98</v>
      </c>
      <c r="F1367" s="130">
        <v>8</v>
      </c>
      <c r="H1367" s="32" t="s">
        <v>208</v>
      </c>
      <c r="I1367" s="33" t="s">
        <v>862</v>
      </c>
      <c r="J1367" s="33" t="s">
        <v>206</v>
      </c>
      <c r="K1367" s="33" t="str">
        <f t="shared" si="72"/>
        <v>98 , 8</v>
      </c>
      <c r="L1367" s="34" t="s">
        <v>207</v>
      </c>
      <c r="N1367" s="1" t="b">
        <f t="shared" si="73"/>
        <v>0</v>
      </c>
      <c r="O1367" s="1" t="b">
        <f t="shared" si="74"/>
        <v>0</v>
      </c>
      <c r="Q1367" s="4"/>
      <c r="R1367" s="4"/>
    </row>
    <row r="1368" spans="5:18">
      <c r="E1368" s="130">
        <v>98</v>
      </c>
      <c r="F1368" s="130">
        <v>9</v>
      </c>
      <c r="H1368" s="32" t="s">
        <v>208</v>
      </c>
      <c r="I1368" s="33" t="s">
        <v>862</v>
      </c>
      <c r="J1368" s="33" t="s">
        <v>206</v>
      </c>
      <c r="K1368" s="33" t="str">
        <f t="shared" si="72"/>
        <v>98 , 9</v>
      </c>
      <c r="L1368" s="34" t="s">
        <v>207</v>
      </c>
      <c r="N1368" s="1" t="b">
        <f t="shared" si="73"/>
        <v>0</v>
      </c>
      <c r="O1368" s="1" t="b">
        <f t="shared" si="74"/>
        <v>0</v>
      </c>
      <c r="Q1368" s="4"/>
      <c r="R1368" s="4"/>
    </row>
    <row r="1369" spans="5:18">
      <c r="E1369" s="130">
        <v>98</v>
      </c>
      <c r="F1369" s="130">
        <v>10</v>
      </c>
      <c r="H1369" s="32" t="s">
        <v>208</v>
      </c>
      <c r="I1369" s="33" t="s">
        <v>862</v>
      </c>
      <c r="J1369" s="33" t="s">
        <v>206</v>
      </c>
      <c r="K1369" s="33" t="str">
        <f t="shared" si="72"/>
        <v>98 , 10</v>
      </c>
      <c r="L1369" s="34" t="s">
        <v>207</v>
      </c>
      <c r="N1369" s="1" t="b">
        <f t="shared" si="73"/>
        <v>0</v>
      </c>
      <c r="O1369" s="1" t="b">
        <f t="shared" si="74"/>
        <v>0</v>
      </c>
      <c r="Q1369" s="4"/>
      <c r="R1369" s="4"/>
    </row>
    <row r="1370" spans="5:18">
      <c r="E1370" s="130">
        <v>98</v>
      </c>
      <c r="F1370" s="130">
        <v>11</v>
      </c>
      <c r="H1370" s="32" t="s">
        <v>208</v>
      </c>
      <c r="I1370" s="33" t="s">
        <v>862</v>
      </c>
      <c r="J1370" s="33" t="s">
        <v>206</v>
      </c>
      <c r="K1370" s="33" t="str">
        <f t="shared" si="72"/>
        <v>98 , 11</v>
      </c>
      <c r="L1370" s="34" t="s">
        <v>207</v>
      </c>
      <c r="N1370" s="1" t="b">
        <f t="shared" si="73"/>
        <v>0</v>
      </c>
      <c r="O1370" s="1" t="b">
        <f t="shared" si="74"/>
        <v>0</v>
      </c>
      <c r="Q1370" s="4"/>
      <c r="R1370" s="4"/>
    </row>
    <row r="1371" spans="5:18">
      <c r="E1371" s="130">
        <v>98</v>
      </c>
      <c r="F1371" s="130">
        <v>12</v>
      </c>
      <c r="H1371" s="32" t="s">
        <v>208</v>
      </c>
      <c r="I1371" s="33" t="s">
        <v>862</v>
      </c>
      <c r="J1371" s="33" t="s">
        <v>206</v>
      </c>
      <c r="K1371" s="33" t="str">
        <f t="shared" si="72"/>
        <v>98 , 12</v>
      </c>
      <c r="L1371" s="34" t="s">
        <v>207</v>
      </c>
      <c r="N1371" s="1" t="b">
        <f t="shared" si="73"/>
        <v>0</v>
      </c>
      <c r="O1371" s="1" t="b">
        <f t="shared" si="74"/>
        <v>0</v>
      </c>
      <c r="Q1371" s="4"/>
      <c r="R1371" s="4"/>
    </row>
    <row r="1372" spans="5:18">
      <c r="E1372" s="130">
        <v>98</v>
      </c>
      <c r="F1372" s="130">
        <v>13</v>
      </c>
      <c r="H1372" s="32" t="s">
        <v>208</v>
      </c>
      <c r="I1372" s="33" t="s">
        <v>862</v>
      </c>
      <c r="J1372" s="33" t="s">
        <v>206</v>
      </c>
      <c r="K1372" s="33" t="str">
        <f t="shared" si="72"/>
        <v>98 , 13</v>
      </c>
      <c r="L1372" s="34" t="s">
        <v>207</v>
      </c>
      <c r="N1372" s="1" t="b">
        <f t="shared" si="73"/>
        <v>0</v>
      </c>
      <c r="O1372" s="1" t="b">
        <f t="shared" si="74"/>
        <v>0</v>
      </c>
      <c r="Q1372" s="4"/>
      <c r="R1372" s="4"/>
    </row>
    <row r="1373" spans="5:18">
      <c r="E1373" s="130">
        <v>98</v>
      </c>
      <c r="F1373" s="130">
        <v>14</v>
      </c>
      <c r="H1373" s="32" t="s">
        <v>208</v>
      </c>
      <c r="I1373" s="33" t="s">
        <v>862</v>
      </c>
      <c r="J1373" s="33" t="s">
        <v>206</v>
      </c>
      <c r="K1373" s="33" t="str">
        <f t="shared" si="72"/>
        <v>98 , 14</v>
      </c>
      <c r="L1373" s="34" t="s">
        <v>207</v>
      </c>
      <c r="N1373" s="1" t="b">
        <f t="shared" si="73"/>
        <v>0</v>
      </c>
      <c r="O1373" s="1" t="b">
        <f t="shared" si="74"/>
        <v>0</v>
      </c>
      <c r="Q1373" s="4"/>
      <c r="R1373" s="4"/>
    </row>
    <row r="1374" spans="5:18">
      <c r="E1374" s="130">
        <v>98</v>
      </c>
      <c r="F1374" s="130">
        <v>15</v>
      </c>
      <c r="H1374" s="32" t="s">
        <v>208</v>
      </c>
      <c r="I1374" s="33" t="s">
        <v>862</v>
      </c>
      <c r="J1374" s="33" t="s">
        <v>206</v>
      </c>
      <c r="K1374" s="33" t="str">
        <f t="shared" si="72"/>
        <v>98 , 15</v>
      </c>
      <c r="L1374" s="34" t="s">
        <v>207</v>
      </c>
      <c r="N1374" s="1" t="b">
        <f t="shared" si="73"/>
        <v>0</v>
      </c>
      <c r="O1374" s="1" t="b">
        <f t="shared" si="74"/>
        <v>0</v>
      </c>
      <c r="Q1374" s="4"/>
      <c r="R1374" s="4"/>
    </row>
    <row r="1375" spans="5:18">
      <c r="E1375" s="130">
        <v>99</v>
      </c>
      <c r="F1375" s="130">
        <v>1</v>
      </c>
      <c r="H1375" s="32" t="s">
        <v>208</v>
      </c>
      <c r="I1375" s="33" t="s">
        <v>862</v>
      </c>
      <c r="J1375" s="33" t="s">
        <v>206</v>
      </c>
      <c r="K1375" s="33" t="str">
        <f t="shared" si="72"/>
        <v>99 , 1</v>
      </c>
      <c r="L1375" s="34" t="s">
        <v>207</v>
      </c>
      <c r="N1375" s="1" t="b">
        <f t="shared" si="73"/>
        <v>0</v>
      </c>
      <c r="O1375" s="1" t="b">
        <f t="shared" si="74"/>
        <v>0</v>
      </c>
      <c r="Q1375" s="4"/>
      <c r="R1375" s="4"/>
    </row>
    <row r="1376" spans="5:18">
      <c r="E1376" s="130">
        <v>99</v>
      </c>
      <c r="F1376" s="130">
        <v>2</v>
      </c>
      <c r="H1376" s="32" t="s">
        <v>208</v>
      </c>
      <c r="I1376" s="33" t="s">
        <v>862</v>
      </c>
      <c r="J1376" s="33" t="s">
        <v>206</v>
      </c>
      <c r="K1376" s="33" t="str">
        <f t="shared" si="72"/>
        <v>99 , 2</v>
      </c>
      <c r="L1376" s="34" t="s">
        <v>207</v>
      </c>
      <c r="N1376" s="1" t="b">
        <f t="shared" si="73"/>
        <v>0</v>
      </c>
      <c r="O1376" s="1" t="b">
        <f t="shared" si="74"/>
        <v>0</v>
      </c>
      <c r="Q1376" s="4"/>
      <c r="R1376" s="4"/>
    </row>
    <row r="1377" spans="5:18">
      <c r="E1377" s="130">
        <v>99</v>
      </c>
      <c r="F1377" s="130">
        <v>3</v>
      </c>
      <c r="H1377" s="32" t="s">
        <v>208</v>
      </c>
      <c r="I1377" s="33" t="s">
        <v>862</v>
      </c>
      <c r="J1377" s="33" t="s">
        <v>206</v>
      </c>
      <c r="K1377" s="33" t="str">
        <f t="shared" si="72"/>
        <v>99 , 3</v>
      </c>
      <c r="L1377" s="34" t="s">
        <v>207</v>
      </c>
      <c r="N1377" s="1" t="b">
        <f t="shared" si="73"/>
        <v>0</v>
      </c>
      <c r="O1377" s="1" t="b">
        <f t="shared" si="74"/>
        <v>0</v>
      </c>
      <c r="Q1377" s="4"/>
      <c r="R1377" s="4"/>
    </row>
    <row r="1378" spans="5:18">
      <c r="E1378" s="130">
        <v>99</v>
      </c>
      <c r="F1378" s="130">
        <v>4</v>
      </c>
      <c r="H1378" s="32" t="s">
        <v>208</v>
      </c>
      <c r="I1378" s="33" t="s">
        <v>862</v>
      </c>
      <c r="J1378" s="33" t="s">
        <v>206</v>
      </c>
      <c r="K1378" s="33" t="str">
        <f t="shared" si="72"/>
        <v>99 , 4</v>
      </c>
      <c r="L1378" s="34" t="s">
        <v>207</v>
      </c>
      <c r="N1378" s="1" t="b">
        <f t="shared" si="73"/>
        <v>0</v>
      </c>
      <c r="O1378" s="1" t="b">
        <f t="shared" si="74"/>
        <v>0</v>
      </c>
      <c r="Q1378" s="4"/>
      <c r="R1378" s="4"/>
    </row>
    <row r="1379" spans="5:18">
      <c r="E1379" s="130">
        <v>99</v>
      </c>
      <c r="F1379" s="130">
        <v>5</v>
      </c>
      <c r="H1379" s="32" t="s">
        <v>208</v>
      </c>
      <c r="I1379" s="33" t="s">
        <v>862</v>
      </c>
      <c r="J1379" s="33" t="s">
        <v>206</v>
      </c>
      <c r="K1379" s="33" t="str">
        <f t="shared" si="72"/>
        <v>99 , 5</v>
      </c>
      <c r="L1379" s="34" t="s">
        <v>207</v>
      </c>
      <c r="N1379" s="1" t="b">
        <f t="shared" si="73"/>
        <v>0</v>
      </c>
      <c r="O1379" s="1" t="b">
        <f t="shared" si="74"/>
        <v>0</v>
      </c>
      <c r="Q1379" s="4"/>
      <c r="R1379" s="4"/>
    </row>
    <row r="1380" spans="5:18">
      <c r="E1380" s="130">
        <v>99</v>
      </c>
      <c s="130" r="F1380">
        <v>7</v>
      </c>
      <c r="H1380" s="32" t="s">
        <v>208</v>
      </c>
      <c r="I1380" s="33" t="s">
        <v>862</v>
      </c>
      <c r="J1380" s="33" t="s">
        <v>206</v>
      </c>
      <c r="K1380" s="33" t="str">
        <f t="shared" si="72"/>
        <v>99 , 6</v>
      </c>
      <c r="L1380" s="34" t="s">
        <v>207</v>
      </c>
      <c r="N1380" s="1" t="b">
        <f t="shared" si="73"/>
        <v>0</v>
      </c>
      <c r="O1380" s="1" t="b">
        <f t="shared" si="74"/>
        <v>0</v>
      </c>
      <c r="Q1380" s="4"/>
      <c r="R1380" s="4"/>
    </row>
    <row r="1381" spans="5:18">
      <c r="E1381" s="130">
        <v>99</v>
      </c>
      <c r="F1381" s="130">
        <v>8</v>
      </c>
      <c r="H1381" s="32" t="s">
        <v>208</v>
      </c>
      <c r="I1381" s="33" t="s">
        <v>862</v>
      </c>
      <c r="J1381" s="33" t="s">
        <v>206</v>
      </c>
      <c r="K1381" s="33" t="str">
        <f t="shared" si="72"/>
        <v>99 , 8</v>
      </c>
      <c r="L1381" s="34" t="s">
        <v>207</v>
      </c>
      <c r="N1381" s="1" t="b">
        <f t="shared" si="73"/>
        <v>0</v>
      </c>
      <c r="O1381" s="1" t="b">
        <f t="shared" si="74"/>
        <v>0</v>
      </c>
      <c r="Q1381" s="4"/>
      <c r="R1381" s="4"/>
    </row>
    <row r="1382" spans="5:18">
      <c r="E1382" s="130">
        <v>99</v>
      </c>
      <c r="F1382" s="130">
        <v>9</v>
      </c>
      <c r="H1382" s="32" t="s">
        <v>208</v>
      </c>
      <c r="I1382" s="33" t="s">
        <v>862</v>
      </c>
      <c r="J1382" s="33" t="s">
        <v>206</v>
      </c>
      <c r="K1382" s="33" t="str">
        <f t="shared" si="72"/>
        <v>99 , 9</v>
      </c>
      <c r="L1382" s="34" t="s">
        <v>207</v>
      </c>
      <c r="N1382" s="1" t="b">
        <f t="shared" si="73"/>
        <v>0</v>
      </c>
      <c r="O1382" s="1" t="b">
        <f t="shared" si="74"/>
        <v>0</v>
      </c>
      <c r="Q1382" s="4"/>
      <c r="R1382" s="4"/>
    </row>
    <row r="1383" spans="5:18">
      <c r="E1383" s="130">
        <v>99</v>
      </c>
      <c r="F1383" s="130">
        <v>10</v>
      </c>
      <c r="H1383" s="32" t="s">
        <v>208</v>
      </c>
      <c r="I1383" s="33" t="s">
        <v>862</v>
      </c>
      <c r="J1383" s="33" t="s">
        <v>206</v>
      </c>
      <c r="K1383" s="33" t="str">
        <f t="shared" si="72"/>
        <v>99 , 10</v>
      </c>
      <c r="L1383" s="34" t="s">
        <v>207</v>
      </c>
      <c r="N1383" s="1" t="b">
        <f t="shared" si="73"/>
        <v>0</v>
      </c>
      <c r="O1383" s="1" t="b">
        <f t="shared" si="74"/>
        <v>0</v>
      </c>
      <c r="Q1383" s="4"/>
      <c r="R1383" s="4"/>
    </row>
    <row r="1384" spans="5:18">
      <c r="E1384" s="130">
        <v>99</v>
      </c>
      <c r="F1384" s="130">
        <v>11</v>
      </c>
      <c r="H1384" s="32" t="s">
        <v>208</v>
      </c>
      <c r="I1384" s="33" t="s">
        <v>862</v>
      </c>
      <c r="J1384" s="33" t="s">
        <v>206</v>
      </c>
      <c r="K1384" s="33" t="str">
        <f t="shared" si="72"/>
        <v>99 , 11</v>
      </c>
      <c r="L1384" s="34" t="s">
        <v>207</v>
      </c>
      <c r="N1384" s="1" t="b">
        <f t="shared" si="73"/>
        <v>0</v>
      </c>
      <c r="O1384" s="1" t="b">
        <f t="shared" si="74"/>
        <v>0</v>
      </c>
      <c r="Q1384" s="4"/>
      <c r="R1384" s="4"/>
    </row>
    <row r="1385" spans="5:18">
      <c r="E1385" s="130">
        <v>99</v>
      </c>
      <c r="F1385" s="130">
        <v>12</v>
      </c>
      <c r="H1385" s="32" t="s">
        <v>208</v>
      </c>
      <c r="I1385" s="33" t="s">
        <v>862</v>
      </c>
      <c r="J1385" s="33" t="s">
        <v>206</v>
      </c>
      <c r="K1385" s="33" t="str">
        <f t="shared" si="72"/>
        <v>99 , 12</v>
      </c>
      <c r="L1385" s="34" t="s">
        <v>207</v>
      </c>
      <c r="N1385" s="1" t="b">
        <f t="shared" si="73"/>
        <v>0</v>
      </c>
      <c r="O1385" s="1" t="b">
        <f t="shared" si="74"/>
        <v>0</v>
      </c>
      <c r="Q1385" s="4"/>
      <c r="R1385" s="4"/>
    </row>
    <row r="1386" spans="5:18">
      <c r="E1386" s="130">
        <v>99</v>
      </c>
      <c r="F1386" s="130">
        <v>13</v>
      </c>
      <c r="H1386" s="32" t="s">
        <v>208</v>
      </c>
      <c r="I1386" s="33" t="s">
        <v>862</v>
      </c>
      <c r="J1386" s="33" t="s">
        <v>206</v>
      </c>
      <c r="K1386" s="33" t="str">
        <f t="shared" si="72"/>
        <v>99 , 13</v>
      </c>
      <c r="L1386" s="34" t="s">
        <v>207</v>
      </c>
      <c r="N1386" s="1" t="b">
        <f t="shared" si="73"/>
        <v>0</v>
      </c>
      <c r="O1386" s="1" t="b">
        <f t="shared" si="74"/>
        <v>0</v>
      </c>
      <c r="Q1386" s="4"/>
      <c r="R1386" s="4"/>
    </row>
    <row r="1387" spans="5:18">
      <c r="E1387" s="130">
        <v>99</v>
      </c>
      <c r="F1387" s="130">
        <v>14</v>
      </c>
      <c r="H1387" s="32" t="s">
        <v>208</v>
      </c>
      <c r="I1387" s="33" t="s">
        <v>862</v>
      </c>
      <c r="J1387" s="33" t="s">
        <v>206</v>
      </c>
      <c r="K1387" s="33" t="str">
        <f t="shared" si="72"/>
        <v>99 , 14</v>
      </c>
      <c r="L1387" s="34" t="s">
        <v>207</v>
      </c>
      <c r="N1387" s="1" t="b">
        <f t="shared" si="73"/>
        <v>0</v>
      </c>
      <c r="O1387" s="1" t="b">
        <f t="shared" si="74"/>
        <v>0</v>
      </c>
      <c r="Q1387" s="4"/>
      <c r="R1387" s="4"/>
    </row>
    <row r="1388" spans="5:18">
      <c r="E1388" s="130">
        <v>99</v>
      </c>
      <c r="F1388" s="130">
        <v>15</v>
      </c>
      <c r="H1388" s="32" t="s">
        <v>208</v>
      </c>
      <c r="I1388" s="33" t="s">
        <v>862</v>
      </c>
      <c r="J1388" s="33" t="s">
        <v>206</v>
      </c>
      <c r="K1388" s="33" t="str">
        <f t="shared" si="72"/>
        <v>99 , 15</v>
      </c>
      <c r="L1388" s="34" t="s">
        <v>207</v>
      </c>
      <c r="N1388" s="1" t="b">
        <f t="shared" si="73"/>
        <v>0</v>
      </c>
      <c r="O1388" s="1" t="b">
        <f t="shared" si="74"/>
        <v>0</v>
      </c>
      <c r="Q1388" s="4"/>
      <c r="R1388" s="4"/>
    </row>
    <row r="1389" spans="5:18">
      <c r="E1389" s="130">
        <v>100</v>
      </c>
      <c r="F1389" s="130">
        <v>1</v>
      </c>
      <c r="H1389" s="32" t="s">
        <v>208</v>
      </c>
      <c r="I1389" s="33" t="s">
        <v>862</v>
      </c>
      <c r="J1389" s="33" t="s">
        <v>206</v>
      </c>
      <c r="K1389" s="33" t="str">
        <f t="shared" si="72"/>
        <v>100 , 1</v>
      </c>
      <c r="L1389" s="34" t="s">
        <v>207</v>
      </c>
      <c r="N1389" s="1" t="b">
        <f t="shared" si="73"/>
        <v>0</v>
      </c>
      <c r="O1389" s="1" t="b">
        <f t="shared" si="74"/>
        <v>0</v>
      </c>
      <c r="Q1389" s="4"/>
      <c r="R1389" s="4"/>
    </row>
    <row r="1390" spans="5:18">
      <c r="E1390" s="130">
        <v>100</v>
      </c>
      <c r="F1390" s="130">
        <v>2</v>
      </c>
      <c r="H1390" s="32" t="s">
        <v>208</v>
      </c>
      <c r="I1390" s="33" t="s">
        <v>862</v>
      </c>
      <c r="J1390" s="33" t="s">
        <v>206</v>
      </c>
      <c r="K1390" s="33" t="str">
        <f t="shared" si="72"/>
        <v>100 , 2</v>
      </c>
      <c r="L1390" s="34" t="s">
        <v>207</v>
      </c>
      <c r="N1390" s="1" t="b">
        <f t="shared" si="73"/>
        <v>0</v>
      </c>
      <c r="O1390" s="1" t="b">
        <f t="shared" si="74"/>
        <v>0</v>
      </c>
      <c r="Q1390" s="4"/>
      <c r="R1390" s="4"/>
    </row>
    <row r="1391" spans="5:18">
      <c r="E1391" s="130">
        <v>100</v>
      </c>
      <c r="F1391" s="130">
        <v>3</v>
      </c>
      <c r="H1391" s="32" t="s">
        <v>208</v>
      </c>
      <c r="I1391" s="33" t="s">
        <v>862</v>
      </c>
      <c r="J1391" s="33" t="s">
        <v>206</v>
      </c>
      <c r="K1391" s="33" t="str">
        <f t="shared" si="72"/>
        <v>100 , 3</v>
      </c>
      <c r="L1391" s="34" t="s">
        <v>207</v>
      </c>
      <c r="N1391" s="1" t="b">
        <f t="shared" si="73"/>
        <v>0</v>
      </c>
      <c r="O1391" s="1" t="b">
        <f t="shared" si="74"/>
        <v>0</v>
      </c>
      <c r="Q1391" s="4"/>
      <c r="R1391" s="4"/>
    </row>
    <row r="1392" spans="5:18">
      <c r="E1392" s="130">
        <v>100</v>
      </c>
      <c r="F1392" s="130">
        <v>4</v>
      </c>
      <c r="H1392" s="32" t="s">
        <v>208</v>
      </c>
      <c r="I1392" s="33" t="s">
        <v>862</v>
      </c>
      <c r="J1392" s="33" t="s">
        <v>206</v>
      </c>
      <c r="K1392" s="33" t="str">
        <f t="shared" si="72"/>
        <v>100 , 4</v>
      </c>
      <c r="L1392" s="34" t="s">
        <v>207</v>
      </c>
      <c r="N1392" s="1" t="b">
        <f t="shared" si="73"/>
        <v>0</v>
      </c>
      <c r="O1392" s="1" t="b">
        <f t="shared" si="74"/>
        <v>0</v>
      </c>
      <c r="Q1392" s="4"/>
      <c r="R1392" s="4"/>
    </row>
    <row r="1393" spans="5:18">
      <c r="E1393" s="130">
        <v>100</v>
      </c>
      <c r="F1393" s="130">
        <v>5</v>
      </c>
      <c r="H1393" s="32" t="s">
        <v>208</v>
      </c>
      <c r="I1393" s="33" t="s">
        <v>862</v>
      </c>
      <c r="J1393" s="33" t="s">
        <v>206</v>
      </c>
      <c r="K1393" s="33" t="str">
        <f t="shared" si="72"/>
        <v>100 , 5</v>
      </c>
      <c r="L1393" s="34" t="s">
        <v>207</v>
      </c>
      <c r="N1393" s="1" t="b">
        <f t="shared" si="73"/>
        <v>0</v>
      </c>
      <c r="O1393" s="1" t="b">
        <f t="shared" si="74"/>
        <v>0</v>
      </c>
      <c r="Q1393" s="4"/>
      <c r="R1393" s="4"/>
    </row>
    <row r="1394" spans="5:18">
      <c r="E1394" s="130">
        <v>100</v>
      </c>
      <c s="130" r="F1394">
        <v>7</v>
      </c>
      <c r="H1394" s="32" t="s">
        <v>208</v>
      </c>
      <c r="I1394" s="33" t="s">
        <v>862</v>
      </c>
      <c r="J1394" s="33" t="s">
        <v>206</v>
      </c>
      <c r="K1394" s="33" t="str">
        <f t="shared" si="72"/>
        <v>100 , 6</v>
      </c>
      <c r="L1394" s="34" t="s">
        <v>207</v>
      </c>
      <c r="N1394" s="1" t="b">
        <f t="shared" si="73"/>
        <v>0</v>
      </c>
      <c r="O1394" s="1" t="b">
        <f t="shared" si="74"/>
        <v>0</v>
      </c>
      <c r="Q1394" s="4"/>
      <c r="R1394" s="4"/>
    </row>
    <row r="1395" spans="5:18">
      <c r="E1395" s="130">
        <v>100</v>
      </c>
      <c r="F1395" s="130">
        <v>8</v>
      </c>
      <c r="H1395" s="32" t="s">
        <v>208</v>
      </c>
      <c r="I1395" s="33" t="s">
        <v>862</v>
      </c>
      <c r="J1395" s="33" t="s">
        <v>206</v>
      </c>
      <c r="K1395" s="33" t="str">
        <f t="shared" si="72"/>
        <v>100 , 8</v>
      </c>
      <c r="L1395" s="34" t="s">
        <v>207</v>
      </c>
      <c r="N1395" s="1" t="b">
        <f t="shared" si="73"/>
        <v>0</v>
      </c>
      <c r="O1395" s="1" t="b">
        <f t="shared" si="74"/>
        <v>0</v>
      </c>
      <c r="Q1395" s="4"/>
      <c r="R1395" s="4"/>
    </row>
    <row r="1396" spans="5:18">
      <c r="E1396" s="130">
        <v>100</v>
      </c>
      <c r="F1396" s="130">
        <v>9</v>
      </c>
      <c r="H1396" s="32" t="s">
        <v>208</v>
      </c>
      <c r="I1396" s="33" t="s">
        <v>862</v>
      </c>
      <c r="J1396" s="33" t="s">
        <v>206</v>
      </c>
      <c r="K1396" s="33" t="str">
        <f t="shared" si="72"/>
        <v>100 , 9</v>
      </c>
      <c r="L1396" s="34" t="s">
        <v>207</v>
      </c>
      <c r="N1396" s="1" t="b">
        <f t="shared" si="73"/>
        <v>0</v>
      </c>
      <c r="O1396" s="1" t="b">
        <f t="shared" si="74"/>
        <v>0</v>
      </c>
      <c r="Q1396" s="4"/>
      <c r="R1396" s="4"/>
    </row>
    <row r="1397" spans="5:18">
      <c r="E1397" s="130">
        <v>100</v>
      </c>
      <c r="F1397" s="130">
        <v>10</v>
      </c>
      <c r="H1397" s="32" t="s">
        <v>208</v>
      </c>
      <c r="I1397" s="33" t="s">
        <v>862</v>
      </c>
      <c r="J1397" s="33" t="s">
        <v>206</v>
      </c>
      <c r="K1397" s="33" t="str">
        <f t="shared" si="72"/>
        <v>100 , 10</v>
      </c>
      <c r="L1397" s="34" t="s">
        <v>207</v>
      </c>
      <c r="N1397" s="1" t="b">
        <f t="shared" si="73"/>
        <v>0</v>
      </c>
      <c r="O1397" s="1" t="b">
        <f t="shared" si="74"/>
        <v>0</v>
      </c>
      <c r="Q1397" s="4"/>
      <c r="R1397" s="4"/>
    </row>
    <row r="1398" spans="5:18">
      <c r="E1398" s="130">
        <v>100</v>
      </c>
      <c r="F1398" s="130">
        <v>11</v>
      </c>
      <c r="H1398" s="32" t="s">
        <v>208</v>
      </c>
      <c r="I1398" s="33" t="s">
        <v>862</v>
      </c>
      <c r="J1398" s="33" t="s">
        <v>206</v>
      </c>
      <c r="K1398" s="33" t="str">
        <f t="shared" si="72"/>
        <v>100 , 11</v>
      </c>
      <c r="L1398" s="34" t="s">
        <v>207</v>
      </c>
      <c r="N1398" s="1" t="b">
        <f t="shared" si="73"/>
        <v>0</v>
      </c>
      <c r="O1398" s="1" t="b">
        <f t="shared" si="74"/>
        <v>0</v>
      </c>
      <c r="Q1398" s="4"/>
      <c r="R1398" s="4"/>
    </row>
    <row r="1399" spans="5:18">
      <c r="E1399" s="130">
        <v>100</v>
      </c>
      <c r="F1399" s="130">
        <v>12</v>
      </c>
      <c r="H1399" s="32" t="s">
        <v>208</v>
      </c>
      <c r="I1399" s="33" t="s">
        <v>862</v>
      </c>
      <c r="J1399" s="33" t="s">
        <v>206</v>
      </c>
      <c r="K1399" s="33" t="str">
        <f t="shared" si="72"/>
        <v>100 , 12</v>
      </c>
      <c r="L1399" s="34" t="s">
        <v>207</v>
      </c>
      <c r="N1399" s="1" t="b">
        <f t="shared" si="73"/>
        <v>0</v>
      </c>
      <c r="O1399" s="1" t="b">
        <f t="shared" si="74"/>
        <v>0</v>
      </c>
      <c r="Q1399" s="4"/>
      <c r="R1399" s="4"/>
    </row>
    <row r="1400" spans="5:18">
      <c r="E1400" s="130">
        <v>100</v>
      </c>
      <c r="F1400" s="130">
        <v>13</v>
      </c>
      <c r="H1400" s="32" t="s">
        <v>208</v>
      </c>
      <c r="I1400" s="33" t="s">
        <v>862</v>
      </c>
      <c r="J1400" s="33" t="s">
        <v>206</v>
      </c>
      <c r="K1400" s="33" t="str">
        <f t="shared" si="72"/>
        <v>100 , 13</v>
      </c>
      <c r="L1400" s="34" t="s">
        <v>207</v>
      </c>
      <c r="N1400" s="1" t="b">
        <f t="shared" si="73"/>
        <v>0</v>
      </c>
      <c r="O1400" s="1" t="b">
        <f t="shared" si="74"/>
        <v>0</v>
      </c>
      <c r="Q1400" s="4"/>
      <c r="R1400" s="4"/>
    </row>
    <row r="1401" spans="5:18">
      <c r="E1401" s="130">
        <v>100</v>
      </c>
      <c r="F1401" s="130">
        <v>14</v>
      </c>
      <c r="H1401" s="32" t="s">
        <v>208</v>
      </c>
      <c r="I1401" s="33" t="s">
        <v>862</v>
      </c>
      <c r="J1401" s="33" t="s">
        <v>206</v>
      </c>
      <c r="K1401" s="33" t="str">
        <f t="shared" si="72"/>
        <v>100 , 14</v>
      </c>
      <c r="L1401" s="34" t="s">
        <v>207</v>
      </c>
      <c r="N1401" s="1" t="b">
        <f t="shared" si="73"/>
        <v>0</v>
      </c>
      <c r="O1401" s="1" t="b">
        <f t="shared" si="74"/>
        <v>0</v>
      </c>
      <c r="Q1401" s="4"/>
      <c r="R1401" s="4"/>
    </row>
    <row r="1402" spans="5:18">
      <c r="E1402" s="130">
        <v>100</v>
      </c>
      <c r="F1402" s="130">
        <v>15</v>
      </c>
      <c r="H1402" s="32" t="s">
        <v>208</v>
      </c>
      <c r="I1402" s="33" t="s">
        <v>862</v>
      </c>
      <c r="J1402" s="33" t="s">
        <v>206</v>
      </c>
      <c r="K1402" s="33" t="str">
        <f t="shared" si="72"/>
        <v>100 , 15</v>
      </c>
      <c r="L1402" s="34" t="s">
        <v>207</v>
      </c>
      <c r="N1402" s="1" t="b">
        <f t="shared" si="73"/>
        <v>0</v>
      </c>
      <c r="O1402" s="1" t="b">
        <f t="shared" si="74"/>
        <v>0</v>
      </c>
      <c r="Q1402" s="4"/>
      <c r="R1402" s="4"/>
    </row>
    <row r="1403" spans="5:18">
      <c r="E1403" s="130">
        <v>101</v>
      </c>
      <c r="F1403" s="130">
        <v>1</v>
      </c>
      <c r="H1403" s="32" t="s">
        <v>208</v>
      </c>
      <c r="I1403" s="33" t="s">
        <v>862</v>
      </c>
      <c r="J1403" s="33" t="s">
        <v>206</v>
      </c>
      <c r="K1403" s="33" t="str">
        <f t="shared" si="72"/>
        <v>101 , 1</v>
      </c>
      <c r="L1403" s="34" t="s">
        <v>207</v>
      </c>
      <c r="N1403" s="1" t="b">
        <f t="shared" si="73"/>
        <v>0</v>
      </c>
      <c r="O1403" s="1" t="b">
        <f t="shared" si="74"/>
        <v>0</v>
      </c>
      <c r="Q1403" s="4"/>
      <c r="R1403" s="4"/>
    </row>
    <row r="1404" spans="5:18">
      <c r="E1404" s="130">
        <v>101</v>
      </c>
      <c r="F1404" s="130">
        <v>2</v>
      </c>
      <c r="H1404" s="32" t="s">
        <v>208</v>
      </c>
      <c r="I1404" s="33" t="s">
        <v>862</v>
      </c>
      <c r="J1404" s="33" t="s">
        <v>206</v>
      </c>
      <c r="K1404" s="33" t="str">
        <f t="shared" ref="K1404:K1463" si="75">E1404&amp;" , "&amp;F1404</f>
        <v>101 , 2</v>
      </c>
      <c r="L1404" s="34" t="s">
        <v>207</v>
      </c>
      <c r="N1404" s="1" t="b">
        <f t="shared" ref="N1404:N1463" si="76">IF(E1404="","",EXACT(E1404,Q1404))</f>
        <v>0</v>
      </c>
      <c r="O1404" s="1" t="b">
        <f t="shared" ref="O1404:O1463" si="77">IF(F1404="","",EXACT(F1404,R1404))</f>
        <v>0</v>
      </c>
      <c r="Q1404" s="4"/>
      <c r="R1404" s="4"/>
    </row>
    <row r="1405" spans="5:18">
      <c r="E1405" s="130">
        <v>101</v>
      </c>
      <c r="F1405" s="130">
        <v>3</v>
      </c>
      <c r="H1405" s="32" t="s">
        <v>208</v>
      </c>
      <c r="I1405" s="33" t="s">
        <v>862</v>
      </c>
      <c r="J1405" s="33" t="s">
        <v>206</v>
      </c>
      <c r="K1405" s="33" t="str">
        <f t="shared" si="75"/>
        <v>101 , 3</v>
      </c>
      <c r="L1405" s="34" t="s">
        <v>207</v>
      </c>
      <c r="N1405" s="1" t="b">
        <f t="shared" si="76"/>
        <v>0</v>
      </c>
      <c r="O1405" s="1" t="b">
        <f t="shared" si="77"/>
        <v>0</v>
      </c>
      <c r="Q1405" s="4"/>
      <c r="R1405" s="4"/>
    </row>
    <row r="1406" spans="5:18">
      <c r="E1406" s="130">
        <v>101</v>
      </c>
      <c r="F1406" s="130">
        <v>4</v>
      </c>
      <c r="H1406" s="32" t="s">
        <v>208</v>
      </c>
      <c r="I1406" s="33" t="s">
        <v>862</v>
      </c>
      <c r="J1406" s="33" t="s">
        <v>206</v>
      </c>
      <c r="K1406" s="33" t="str">
        <f t="shared" si="75"/>
        <v>101 , 4</v>
      </c>
      <c r="L1406" s="34" t="s">
        <v>207</v>
      </c>
      <c r="N1406" s="1" t="b">
        <f t="shared" si="76"/>
        <v>0</v>
      </c>
      <c r="O1406" s="1" t="b">
        <f t="shared" si="77"/>
        <v>0</v>
      </c>
      <c r="Q1406" s="4"/>
      <c r="R1406" s="4"/>
    </row>
    <row r="1407" spans="5:18">
      <c r="E1407" s="130">
        <v>101</v>
      </c>
      <c r="F1407" s="130">
        <v>5</v>
      </c>
      <c r="H1407" s="32" t="s">
        <v>208</v>
      </c>
      <c r="I1407" s="33" t="s">
        <v>862</v>
      </c>
      <c r="J1407" s="33" t="s">
        <v>206</v>
      </c>
      <c r="K1407" s="33" t="str">
        <f t="shared" si="75"/>
        <v>101 , 5</v>
      </c>
      <c r="L1407" s="34" t="s">
        <v>207</v>
      </c>
      <c r="N1407" s="1" t="b">
        <f t="shared" si="76"/>
        <v>0</v>
      </c>
      <c r="O1407" s="1" t="b">
        <f t="shared" si="77"/>
        <v>0</v>
      </c>
      <c r="Q1407" s="4"/>
      <c r="R1407" s="4"/>
    </row>
    <row r="1408" spans="5:18">
      <c r="E1408" s="130">
        <v>101</v>
      </c>
      <c s="130" r="F1408">
        <v>7</v>
      </c>
      <c r="H1408" s="32" t="s">
        <v>208</v>
      </c>
      <c r="I1408" s="33" t="s">
        <v>862</v>
      </c>
      <c r="J1408" s="33" t="s">
        <v>206</v>
      </c>
      <c r="K1408" s="33" t="str">
        <f t="shared" si="75"/>
        <v>101 , 6</v>
      </c>
      <c r="L1408" s="34" t="s">
        <v>207</v>
      </c>
      <c r="N1408" s="1" t="b">
        <f t="shared" si="76"/>
        <v>0</v>
      </c>
      <c r="O1408" s="1" t="b">
        <f t="shared" si="77"/>
        <v>0</v>
      </c>
      <c r="Q1408" s="4"/>
      <c r="R1408" s="4"/>
    </row>
    <row r="1409" spans="5:18">
      <c r="E1409" s="130">
        <v>101</v>
      </c>
      <c r="F1409" s="130">
        <v>8</v>
      </c>
      <c r="H1409" s="32" t="s">
        <v>208</v>
      </c>
      <c r="I1409" s="33" t="s">
        <v>862</v>
      </c>
      <c r="J1409" s="33" t="s">
        <v>206</v>
      </c>
      <c r="K1409" s="33" t="str">
        <f t="shared" si="75"/>
        <v>101 , 8</v>
      </c>
      <c r="L1409" s="34" t="s">
        <v>207</v>
      </c>
      <c r="N1409" s="1" t="b">
        <f t="shared" si="76"/>
        <v>0</v>
      </c>
      <c r="O1409" s="1" t="b">
        <f t="shared" si="77"/>
        <v>0</v>
      </c>
      <c r="Q1409" s="4"/>
      <c r="R1409" s="4"/>
    </row>
    <row r="1410" spans="5:18">
      <c r="E1410" s="130">
        <v>101</v>
      </c>
      <c r="F1410" s="130">
        <v>9</v>
      </c>
      <c r="H1410" s="32" t="s">
        <v>208</v>
      </c>
      <c r="I1410" s="33" t="s">
        <v>862</v>
      </c>
      <c r="J1410" s="33" t="s">
        <v>206</v>
      </c>
      <c r="K1410" s="33" t="str">
        <f t="shared" si="75"/>
        <v>101 , 9</v>
      </c>
      <c r="L1410" s="34" t="s">
        <v>207</v>
      </c>
      <c r="N1410" s="1" t="b">
        <f t="shared" si="76"/>
        <v>0</v>
      </c>
      <c r="O1410" s="1" t="b">
        <f t="shared" si="77"/>
        <v>0</v>
      </c>
      <c r="Q1410" s="4"/>
      <c r="R1410" s="4"/>
    </row>
    <row r="1411" spans="5:18">
      <c r="E1411" s="130">
        <v>101</v>
      </c>
      <c r="F1411" s="130">
        <v>10</v>
      </c>
      <c r="H1411" s="32" t="s">
        <v>208</v>
      </c>
      <c r="I1411" s="33" t="s">
        <v>862</v>
      </c>
      <c r="J1411" s="33" t="s">
        <v>206</v>
      </c>
      <c r="K1411" s="33" t="str">
        <f t="shared" si="75"/>
        <v>101 , 10</v>
      </c>
      <c r="L1411" s="34" t="s">
        <v>207</v>
      </c>
      <c r="N1411" s="1" t="b">
        <f t="shared" si="76"/>
        <v>0</v>
      </c>
      <c r="O1411" s="1" t="b">
        <f t="shared" si="77"/>
        <v>0</v>
      </c>
      <c r="Q1411" s="4"/>
      <c r="R1411" s="4"/>
    </row>
    <row r="1412" spans="5:18">
      <c r="E1412" s="130">
        <v>101</v>
      </c>
      <c r="F1412" s="130">
        <v>11</v>
      </c>
      <c r="H1412" s="32" t="s">
        <v>208</v>
      </c>
      <c r="I1412" s="33" t="s">
        <v>862</v>
      </c>
      <c r="J1412" s="33" t="s">
        <v>206</v>
      </c>
      <c r="K1412" s="33" t="str">
        <f t="shared" si="75"/>
        <v>101 , 11</v>
      </c>
      <c r="L1412" s="34" t="s">
        <v>207</v>
      </c>
      <c r="N1412" s="1" t="b">
        <f t="shared" si="76"/>
        <v>0</v>
      </c>
      <c r="O1412" s="1" t="b">
        <f t="shared" si="77"/>
        <v>0</v>
      </c>
      <c r="Q1412" s="4"/>
      <c r="R1412" s="4"/>
    </row>
    <row r="1413" spans="5:18">
      <c r="E1413" s="130">
        <v>101</v>
      </c>
      <c r="F1413" s="130">
        <v>12</v>
      </c>
      <c r="H1413" s="32" t="s">
        <v>208</v>
      </c>
      <c r="I1413" s="33" t="s">
        <v>862</v>
      </c>
      <c r="J1413" s="33" t="s">
        <v>206</v>
      </c>
      <c r="K1413" s="33" t="str">
        <f t="shared" si="75"/>
        <v>101 , 12</v>
      </c>
      <c r="L1413" s="34" t="s">
        <v>207</v>
      </c>
      <c r="N1413" s="1" t="b">
        <f t="shared" si="76"/>
        <v>0</v>
      </c>
      <c r="O1413" s="1" t="b">
        <f t="shared" si="77"/>
        <v>0</v>
      </c>
      <c r="Q1413" s="4"/>
      <c r="R1413" s="4"/>
    </row>
    <row r="1414" spans="5:18">
      <c r="E1414" s="130">
        <v>101</v>
      </c>
      <c r="F1414" s="130">
        <v>13</v>
      </c>
      <c r="H1414" s="32" t="s">
        <v>208</v>
      </c>
      <c r="I1414" s="33" t="s">
        <v>862</v>
      </c>
      <c r="J1414" s="33" t="s">
        <v>206</v>
      </c>
      <c r="K1414" s="33" t="str">
        <f t="shared" si="75"/>
        <v>101 , 13</v>
      </c>
      <c r="L1414" s="34" t="s">
        <v>207</v>
      </c>
      <c r="N1414" s="1" t="b">
        <f t="shared" si="76"/>
        <v>0</v>
      </c>
      <c r="O1414" s="1" t="b">
        <f t="shared" si="77"/>
        <v>0</v>
      </c>
      <c r="Q1414" s="4"/>
      <c r="R1414" s="4"/>
    </row>
    <row r="1415" spans="5:18">
      <c r="E1415" s="130">
        <v>101</v>
      </c>
      <c r="F1415" s="130">
        <v>14</v>
      </c>
      <c r="H1415" s="32" t="s">
        <v>208</v>
      </c>
      <c r="I1415" s="33" t="s">
        <v>862</v>
      </c>
      <c r="J1415" s="33" t="s">
        <v>206</v>
      </c>
      <c r="K1415" s="33" t="str">
        <f t="shared" si="75"/>
        <v>101 , 14</v>
      </c>
      <c r="L1415" s="34" t="s">
        <v>207</v>
      </c>
      <c r="N1415" s="1" t="b">
        <f t="shared" si="76"/>
        <v>0</v>
      </c>
      <c r="O1415" s="1" t="b">
        <f t="shared" si="77"/>
        <v>0</v>
      </c>
      <c r="Q1415" s="4"/>
      <c r="R1415" s="4"/>
    </row>
    <row r="1416" spans="5:18">
      <c r="E1416" s="130">
        <v>101</v>
      </c>
      <c r="F1416" s="130">
        <v>15</v>
      </c>
      <c r="H1416" s="32" t="s">
        <v>208</v>
      </c>
      <c r="I1416" s="33" t="s">
        <v>862</v>
      </c>
      <c r="J1416" s="33" t="s">
        <v>206</v>
      </c>
      <c r="K1416" s="33" t="str">
        <f t="shared" si="75"/>
        <v>101 , 15</v>
      </c>
      <c r="L1416" s="34" t="s">
        <v>207</v>
      </c>
      <c r="N1416" s="1" t="b">
        <f t="shared" si="76"/>
        <v>0</v>
      </c>
      <c r="O1416" s="1" t="b">
        <f t="shared" si="77"/>
        <v>0</v>
      </c>
      <c r="Q1416" s="4"/>
      <c r="R1416" s="4"/>
    </row>
    <row r="1417" spans="5:18">
      <c r="E1417" s="130">
        <v>102</v>
      </c>
      <c r="F1417" s="130">
        <v>1</v>
      </c>
      <c r="H1417" s="32" t="s">
        <v>208</v>
      </c>
      <c r="I1417" s="33" t="s">
        <v>862</v>
      </c>
      <c r="J1417" s="33" t="s">
        <v>206</v>
      </c>
      <c r="K1417" s="33" t="str">
        <f t="shared" si="75"/>
        <v>102 , 1</v>
      </c>
      <c r="L1417" s="34" t="s">
        <v>207</v>
      </c>
      <c r="N1417" s="1" t="b">
        <f t="shared" si="76"/>
        <v>0</v>
      </c>
      <c r="O1417" s="1" t="b">
        <f t="shared" si="77"/>
        <v>0</v>
      </c>
      <c r="Q1417" s="4"/>
      <c r="R1417" s="4"/>
    </row>
    <row r="1418" spans="5:18">
      <c r="E1418" s="130">
        <v>102</v>
      </c>
      <c r="F1418" s="130">
        <v>2</v>
      </c>
      <c r="H1418" s="32" t="s">
        <v>208</v>
      </c>
      <c r="I1418" s="33" t="s">
        <v>862</v>
      </c>
      <c r="J1418" s="33" t="s">
        <v>206</v>
      </c>
      <c r="K1418" s="33" t="str">
        <f t="shared" si="75"/>
        <v>102 , 2</v>
      </c>
      <c r="L1418" s="34" t="s">
        <v>207</v>
      </c>
      <c r="N1418" s="1" t="b">
        <f t="shared" si="76"/>
        <v>0</v>
      </c>
      <c r="O1418" s="1" t="b">
        <f t="shared" si="77"/>
        <v>0</v>
      </c>
      <c r="Q1418" s="4"/>
      <c r="R1418" s="4"/>
    </row>
    <row r="1419" spans="5:18">
      <c r="E1419" s="130">
        <v>102</v>
      </c>
      <c r="F1419" s="130">
        <v>3</v>
      </c>
      <c r="H1419" s="32" t="s">
        <v>208</v>
      </c>
      <c r="I1419" s="33" t="s">
        <v>862</v>
      </c>
      <c r="J1419" s="33" t="s">
        <v>206</v>
      </c>
      <c r="K1419" s="33" t="str">
        <f t="shared" si="75"/>
        <v>102 , 3</v>
      </c>
      <c r="L1419" s="34" t="s">
        <v>207</v>
      </c>
      <c r="N1419" s="1" t="b">
        <f t="shared" si="76"/>
        <v>0</v>
      </c>
      <c r="O1419" s="1" t="b">
        <f t="shared" si="77"/>
        <v>0</v>
      </c>
      <c r="Q1419" s="4"/>
      <c r="R1419" s="4"/>
    </row>
    <row r="1420" spans="5:18">
      <c r="E1420" s="130">
        <v>102</v>
      </c>
      <c r="F1420" s="130">
        <v>4</v>
      </c>
      <c r="H1420" s="32" t="s">
        <v>208</v>
      </c>
      <c r="I1420" s="33" t="s">
        <v>862</v>
      </c>
      <c r="J1420" s="33" t="s">
        <v>206</v>
      </c>
      <c r="K1420" s="33" t="str">
        <f t="shared" si="75"/>
        <v>102 , 4</v>
      </c>
      <c r="L1420" s="34" t="s">
        <v>207</v>
      </c>
      <c r="N1420" s="1" t="b">
        <f t="shared" si="76"/>
        <v>0</v>
      </c>
      <c r="O1420" s="1" t="b">
        <f t="shared" si="77"/>
        <v>0</v>
      </c>
      <c r="Q1420" s="4"/>
      <c r="R1420" s="4"/>
    </row>
    <row r="1421" spans="5:18">
      <c r="E1421" s="130">
        <v>102</v>
      </c>
      <c r="F1421" s="130">
        <v>5</v>
      </c>
      <c r="H1421" s="32" t="s">
        <v>208</v>
      </c>
      <c r="I1421" s="33" t="s">
        <v>862</v>
      </c>
      <c r="J1421" s="33" t="s">
        <v>206</v>
      </c>
      <c r="K1421" s="33" t="str">
        <f t="shared" si="75"/>
        <v>102 , 5</v>
      </c>
      <c r="L1421" s="34" t="s">
        <v>207</v>
      </c>
      <c r="N1421" s="1" t="b">
        <f t="shared" si="76"/>
        <v>0</v>
      </c>
      <c r="O1421" s="1" t="b">
        <f t="shared" si="77"/>
        <v>0</v>
      </c>
      <c r="Q1421" s="4"/>
      <c r="R1421" s="4"/>
    </row>
    <row r="1422" spans="5:18">
      <c r="E1422" s="130">
        <v>102</v>
      </c>
      <c s="130" r="F1422">
        <v>7</v>
      </c>
      <c r="H1422" s="32" t="s">
        <v>208</v>
      </c>
      <c r="I1422" s="33" t="s">
        <v>862</v>
      </c>
      <c r="J1422" s="33" t="s">
        <v>206</v>
      </c>
      <c r="K1422" s="33" t="str">
        <f t="shared" si="75"/>
        <v>102 , 6</v>
      </c>
      <c r="L1422" s="34" t="s">
        <v>207</v>
      </c>
      <c r="N1422" s="1" t="b">
        <f t="shared" si="76"/>
        <v>0</v>
      </c>
      <c r="O1422" s="1" t="b">
        <f t="shared" si="77"/>
        <v>0</v>
      </c>
      <c r="Q1422" s="4"/>
      <c r="R1422" s="4"/>
    </row>
    <row r="1423" spans="5:18">
      <c r="E1423" s="130">
        <v>102</v>
      </c>
      <c r="F1423" s="130">
        <v>8</v>
      </c>
      <c r="H1423" s="32" t="s">
        <v>208</v>
      </c>
      <c r="I1423" s="33" t="s">
        <v>862</v>
      </c>
      <c r="J1423" s="33" t="s">
        <v>206</v>
      </c>
      <c r="K1423" s="33" t="str">
        <f t="shared" si="75"/>
        <v>102 , 8</v>
      </c>
      <c r="L1423" s="34" t="s">
        <v>207</v>
      </c>
      <c r="N1423" s="1" t="b">
        <f t="shared" si="76"/>
        <v>0</v>
      </c>
      <c r="O1423" s="1" t="b">
        <f t="shared" si="77"/>
        <v>0</v>
      </c>
      <c r="Q1423" s="4"/>
      <c r="R1423" s="4"/>
    </row>
    <row r="1424" spans="5:18">
      <c r="E1424" s="130">
        <v>102</v>
      </c>
      <c r="F1424" s="130">
        <v>9</v>
      </c>
      <c r="H1424" s="32" t="s">
        <v>208</v>
      </c>
      <c r="I1424" s="33" t="s">
        <v>862</v>
      </c>
      <c r="J1424" s="33" t="s">
        <v>206</v>
      </c>
      <c r="K1424" s="33" t="str">
        <f t="shared" si="75"/>
        <v>102 , 9</v>
      </c>
      <c r="L1424" s="34" t="s">
        <v>207</v>
      </c>
      <c r="N1424" s="1" t="b">
        <f t="shared" si="76"/>
        <v>0</v>
      </c>
      <c r="O1424" s="1" t="b">
        <f t="shared" si="77"/>
        <v>0</v>
      </c>
      <c r="Q1424" s="4"/>
      <c r="R1424" s="4"/>
    </row>
    <row r="1425" spans="5:18">
      <c r="E1425" s="130">
        <v>102</v>
      </c>
      <c r="F1425" s="130">
        <v>10</v>
      </c>
      <c r="H1425" s="32" t="s">
        <v>208</v>
      </c>
      <c r="I1425" s="33" t="s">
        <v>862</v>
      </c>
      <c r="J1425" s="33" t="s">
        <v>206</v>
      </c>
      <c r="K1425" s="33" t="str">
        <f t="shared" si="75"/>
        <v>102 , 10</v>
      </c>
      <c r="L1425" s="34" t="s">
        <v>207</v>
      </c>
      <c r="N1425" s="1" t="b">
        <f t="shared" si="76"/>
        <v>0</v>
      </c>
      <c r="O1425" s="1" t="b">
        <f t="shared" si="77"/>
        <v>0</v>
      </c>
      <c r="Q1425" s="4"/>
      <c r="R1425" s="4"/>
    </row>
    <row r="1426" spans="5:18">
      <c r="E1426" s="130">
        <v>102</v>
      </c>
      <c r="F1426" s="130">
        <v>11</v>
      </c>
      <c r="H1426" s="32" t="s">
        <v>208</v>
      </c>
      <c r="I1426" s="33" t="s">
        <v>862</v>
      </c>
      <c r="J1426" s="33" t="s">
        <v>206</v>
      </c>
      <c r="K1426" s="33" t="str">
        <f t="shared" si="75"/>
        <v>102 , 11</v>
      </c>
      <c r="L1426" s="34" t="s">
        <v>207</v>
      </c>
      <c r="N1426" s="1" t="b">
        <f t="shared" si="76"/>
        <v>0</v>
      </c>
      <c r="O1426" s="1" t="b">
        <f t="shared" si="77"/>
        <v>0</v>
      </c>
      <c r="Q1426" s="4"/>
      <c r="R1426" s="4"/>
    </row>
    <row r="1427" spans="5:18">
      <c r="E1427" s="130">
        <v>102</v>
      </c>
      <c r="F1427" s="130">
        <v>12</v>
      </c>
      <c r="H1427" s="32" t="s">
        <v>208</v>
      </c>
      <c r="I1427" s="33" t="s">
        <v>862</v>
      </c>
      <c r="J1427" s="33" t="s">
        <v>206</v>
      </c>
      <c r="K1427" s="33" t="str">
        <f t="shared" si="75"/>
        <v>102 , 12</v>
      </c>
      <c r="L1427" s="34" t="s">
        <v>207</v>
      </c>
      <c r="N1427" s="1" t="b">
        <f t="shared" si="76"/>
        <v>0</v>
      </c>
      <c r="O1427" s="1" t="b">
        <f t="shared" si="77"/>
        <v>0</v>
      </c>
      <c r="Q1427" s="4"/>
      <c r="R1427" s="4"/>
    </row>
    <row r="1428" spans="5:18">
      <c r="E1428" s="130">
        <v>102</v>
      </c>
      <c r="F1428" s="130">
        <v>13</v>
      </c>
      <c r="H1428" s="32" t="s">
        <v>208</v>
      </c>
      <c r="I1428" s="33" t="s">
        <v>862</v>
      </c>
      <c r="J1428" s="33" t="s">
        <v>206</v>
      </c>
      <c r="K1428" s="33" t="str">
        <f t="shared" si="75"/>
        <v>102 , 13</v>
      </c>
      <c r="L1428" s="34" t="s">
        <v>207</v>
      </c>
      <c r="N1428" s="1" t="b">
        <f t="shared" si="76"/>
        <v>0</v>
      </c>
      <c r="O1428" s="1" t="b">
        <f t="shared" si="77"/>
        <v>0</v>
      </c>
      <c r="Q1428" s="4"/>
      <c r="R1428" s="4"/>
    </row>
    <row r="1429" spans="5:18">
      <c r="E1429" s="130">
        <v>102</v>
      </c>
      <c r="F1429" s="130">
        <v>14</v>
      </c>
      <c r="H1429" s="32" t="s">
        <v>208</v>
      </c>
      <c r="I1429" s="33" t="s">
        <v>862</v>
      </c>
      <c r="J1429" s="33" t="s">
        <v>206</v>
      </c>
      <c r="K1429" s="33" t="str">
        <f t="shared" si="75"/>
        <v>102 , 14</v>
      </c>
      <c r="L1429" s="34" t="s">
        <v>207</v>
      </c>
      <c r="N1429" s="1" t="b">
        <f t="shared" si="76"/>
        <v>0</v>
      </c>
      <c r="O1429" s="1" t="b">
        <f t="shared" si="77"/>
        <v>0</v>
      </c>
      <c r="Q1429" s="4"/>
      <c r="R1429" s="4"/>
    </row>
    <row r="1430" spans="5:18">
      <c r="E1430" s="130">
        <v>102</v>
      </c>
      <c r="F1430" s="130">
        <v>15</v>
      </c>
      <c r="H1430" s="32" t="s">
        <v>208</v>
      </c>
      <c r="I1430" s="33" t="s">
        <v>862</v>
      </c>
      <c r="J1430" s="33" t="s">
        <v>206</v>
      </c>
      <c r="K1430" s="33" t="str">
        <f t="shared" si="75"/>
        <v>102 , 15</v>
      </c>
      <c r="L1430" s="34" t="s">
        <v>207</v>
      </c>
      <c r="N1430" s="1" t="b">
        <f t="shared" si="76"/>
        <v>0</v>
      </c>
      <c r="O1430" s="1" t="b">
        <f t="shared" si="77"/>
        <v>0</v>
      </c>
      <c r="Q1430" s="4"/>
      <c r="R1430" s="4"/>
    </row>
    <row r="1431" spans="5:18">
      <c r="E1431" s="130">
        <v>103</v>
      </c>
      <c r="F1431" s="130">
        <v>1</v>
      </c>
      <c r="H1431" s="32" t="s">
        <v>208</v>
      </c>
      <c r="I1431" s="33" t="s">
        <v>862</v>
      </c>
      <c r="J1431" s="33" t="s">
        <v>206</v>
      </c>
      <c r="K1431" s="33" t="str">
        <f t="shared" si="75"/>
        <v>103 , 1</v>
      </c>
      <c r="L1431" s="34" t="s">
        <v>207</v>
      </c>
      <c r="N1431" s="1" t="b">
        <f t="shared" si="76"/>
        <v>0</v>
      </c>
      <c r="O1431" s="1" t="b">
        <f t="shared" si="77"/>
        <v>0</v>
      </c>
      <c r="Q1431" s="4"/>
      <c r="R1431" s="4"/>
    </row>
    <row r="1432" spans="5:18">
      <c r="E1432" s="130">
        <v>103</v>
      </c>
      <c r="F1432" s="130">
        <v>2</v>
      </c>
      <c r="H1432" s="32" t="s">
        <v>208</v>
      </c>
      <c r="I1432" s="33" t="s">
        <v>862</v>
      </c>
      <c r="J1432" s="33" t="s">
        <v>206</v>
      </c>
      <c r="K1432" s="33" t="str">
        <f t="shared" si="75"/>
        <v>103 , 2</v>
      </c>
      <c r="L1432" s="34" t="s">
        <v>207</v>
      </c>
      <c r="N1432" s="1" t="b">
        <f t="shared" si="76"/>
        <v>0</v>
      </c>
      <c r="O1432" s="1" t="b">
        <f t="shared" si="77"/>
        <v>0</v>
      </c>
      <c r="Q1432" s="4"/>
      <c r="R1432" s="4"/>
    </row>
    <row r="1433" spans="5:18">
      <c r="E1433" s="130">
        <v>103</v>
      </c>
      <c r="F1433" s="130">
        <v>3</v>
      </c>
      <c r="H1433" s="32" t="s">
        <v>208</v>
      </c>
      <c r="I1433" s="33" t="s">
        <v>862</v>
      </c>
      <c r="J1433" s="33" t="s">
        <v>206</v>
      </c>
      <c r="K1433" s="33" t="str">
        <f t="shared" si="75"/>
        <v>103 , 3</v>
      </c>
      <c r="L1433" s="34" t="s">
        <v>207</v>
      </c>
      <c r="N1433" s="1" t="b">
        <f t="shared" si="76"/>
        <v>0</v>
      </c>
      <c r="O1433" s="1" t="b">
        <f t="shared" si="77"/>
        <v>0</v>
      </c>
      <c r="Q1433" s="4"/>
      <c r="R1433" s="4"/>
    </row>
    <row r="1434" spans="5:18">
      <c r="E1434" s="130">
        <v>103</v>
      </c>
      <c r="F1434" s="130">
        <v>4</v>
      </c>
      <c r="H1434" s="32" t="s">
        <v>208</v>
      </c>
      <c r="I1434" s="33" t="s">
        <v>862</v>
      </c>
      <c r="J1434" s="33" t="s">
        <v>206</v>
      </c>
      <c r="K1434" s="33" t="str">
        <f t="shared" si="75"/>
        <v>103 , 4</v>
      </c>
      <c r="L1434" s="34" t="s">
        <v>207</v>
      </c>
      <c r="N1434" s="1" t="b">
        <f t="shared" si="76"/>
        <v>0</v>
      </c>
      <c r="O1434" s="1" t="b">
        <f t="shared" si="77"/>
        <v>0</v>
      </c>
      <c r="Q1434" s="4"/>
      <c r="R1434" s="4"/>
    </row>
    <row r="1435" spans="5:18">
      <c r="E1435" s="130">
        <v>103</v>
      </c>
      <c r="F1435" s="130">
        <v>5</v>
      </c>
      <c r="H1435" s="32" t="s">
        <v>208</v>
      </c>
      <c r="I1435" s="33" t="s">
        <v>862</v>
      </c>
      <c r="J1435" s="33" t="s">
        <v>206</v>
      </c>
      <c r="K1435" s="33" t="str">
        <f t="shared" si="75"/>
        <v>103 , 5</v>
      </c>
      <c r="L1435" s="34" t="s">
        <v>207</v>
      </c>
      <c r="N1435" s="1" t="b">
        <f t="shared" si="76"/>
        <v>0</v>
      </c>
      <c r="O1435" s="1" t="b">
        <f t="shared" si="77"/>
        <v>0</v>
      </c>
      <c r="Q1435" s="4"/>
      <c r="R1435" s="4"/>
    </row>
    <row r="1436" spans="5:18">
      <c r="E1436" s="130">
        <v>103</v>
      </c>
      <c s="130" r="F1436">
        <v>7</v>
      </c>
      <c r="H1436" s="32" t="s">
        <v>208</v>
      </c>
      <c r="I1436" s="33" t="s">
        <v>862</v>
      </c>
      <c r="J1436" s="33" t="s">
        <v>206</v>
      </c>
      <c r="K1436" s="33" t="str">
        <f t="shared" si="75"/>
        <v>103 , 6</v>
      </c>
      <c r="L1436" s="34" t="s">
        <v>207</v>
      </c>
      <c r="N1436" s="1" t="b">
        <f t="shared" si="76"/>
        <v>0</v>
      </c>
      <c r="O1436" s="1" t="b">
        <f t="shared" si="77"/>
        <v>0</v>
      </c>
      <c r="Q1436" s="4"/>
      <c r="R1436" s="4"/>
    </row>
    <row r="1437" spans="5:18">
      <c r="E1437" s="130">
        <v>103</v>
      </c>
      <c r="F1437" s="130">
        <v>8</v>
      </c>
      <c r="H1437" s="32" t="s">
        <v>208</v>
      </c>
      <c r="I1437" s="33" t="s">
        <v>862</v>
      </c>
      <c r="J1437" s="33" t="s">
        <v>206</v>
      </c>
      <c r="K1437" s="33" t="str">
        <f t="shared" si="75"/>
        <v>103 , 8</v>
      </c>
      <c r="L1437" s="34" t="s">
        <v>207</v>
      </c>
      <c r="N1437" s="1" t="b">
        <f t="shared" si="76"/>
        <v>0</v>
      </c>
      <c r="O1437" s="1" t="b">
        <f t="shared" si="77"/>
        <v>0</v>
      </c>
      <c r="Q1437" s="4"/>
      <c r="R1437" s="4"/>
    </row>
    <row r="1438" spans="5:18">
      <c r="E1438" s="130">
        <v>103</v>
      </c>
      <c r="F1438" s="130">
        <v>9</v>
      </c>
      <c r="H1438" s="32" t="s">
        <v>208</v>
      </c>
      <c r="I1438" s="33" t="s">
        <v>862</v>
      </c>
      <c r="J1438" s="33" t="s">
        <v>206</v>
      </c>
      <c r="K1438" s="33" t="str">
        <f t="shared" si="75"/>
        <v>103 , 9</v>
      </c>
      <c r="L1438" s="34" t="s">
        <v>207</v>
      </c>
      <c r="N1438" s="1" t="b">
        <f t="shared" si="76"/>
        <v>0</v>
      </c>
      <c r="O1438" s="1" t="b">
        <f t="shared" si="77"/>
        <v>0</v>
      </c>
      <c r="Q1438" s="4"/>
      <c r="R1438" s="4"/>
    </row>
    <row r="1439" spans="5:18">
      <c r="E1439" s="130">
        <v>103</v>
      </c>
      <c r="F1439" s="130">
        <v>10</v>
      </c>
      <c r="H1439" s="32" t="s">
        <v>208</v>
      </c>
      <c r="I1439" s="33" t="s">
        <v>862</v>
      </c>
      <c r="J1439" s="33" t="s">
        <v>206</v>
      </c>
      <c r="K1439" s="33" t="str">
        <f t="shared" si="75"/>
        <v>103 , 10</v>
      </c>
      <c r="L1439" s="34" t="s">
        <v>207</v>
      </c>
      <c r="N1439" s="1" t="b">
        <f t="shared" si="76"/>
        <v>0</v>
      </c>
      <c r="O1439" s="1" t="b">
        <f t="shared" si="77"/>
        <v>0</v>
      </c>
      <c r="Q1439" s="4"/>
      <c r="R1439" s="4"/>
    </row>
    <row r="1440" spans="5:18">
      <c r="E1440" s="130">
        <v>103</v>
      </c>
      <c r="F1440" s="130">
        <v>11</v>
      </c>
      <c r="H1440" s="32" t="s">
        <v>208</v>
      </c>
      <c r="I1440" s="33" t="s">
        <v>862</v>
      </c>
      <c r="J1440" s="33" t="s">
        <v>206</v>
      </c>
      <c r="K1440" s="33" t="str">
        <f t="shared" si="75"/>
        <v>103 , 11</v>
      </c>
      <c r="L1440" s="34" t="s">
        <v>207</v>
      </c>
      <c r="N1440" s="1" t="b">
        <f t="shared" si="76"/>
        <v>0</v>
      </c>
      <c r="O1440" s="1" t="b">
        <f t="shared" si="77"/>
        <v>0</v>
      </c>
      <c r="Q1440" s="4"/>
      <c r="R1440" s="4"/>
    </row>
    <row r="1441" spans="5:18">
      <c r="E1441" s="130">
        <v>103</v>
      </c>
      <c r="F1441" s="130">
        <v>12</v>
      </c>
      <c r="H1441" s="32" t="s">
        <v>208</v>
      </c>
      <c r="I1441" s="33" t="s">
        <v>862</v>
      </c>
      <c r="J1441" s="33" t="s">
        <v>206</v>
      </c>
      <c r="K1441" s="33" t="str">
        <f t="shared" si="75"/>
        <v>103 , 12</v>
      </c>
      <c r="L1441" s="34" t="s">
        <v>207</v>
      </c>
      <c r="N1441" s="1" t="b">
        <f t="shared" si="76"/>
        <v>0</v>
      </c>
      <c r="O1441" s="1" t="b">
        <f t="shared" si="77"/>
        <v>0</v>
      </c>
      <c r="Q1441" s="4"/>
      <c r="R1441" s="4"/>
    </row>
    <row r="1442" spans="5:18">
      <c r="E1442" s="130">
        <v>103</v>
      </c>
      <c r="F1442" s="130">
        <v>13</v>
      </c>
      <c r="H1442" s="32" t="s">
        <v>208</v>
      </c>
      <c r="I1442" s="33" t="s">
        <v>862</v>
      </c>
      <c r="J1442" s="33" t="s">
        <v>206</v>
      </c>
      <c r="K1442" s="33" t="str">
        <f t="shared" si="75"/>
        <v>103 , 13</v>
      </c>
      <c r="L1442" s="34" t="s">
        <v>207</v>
      </c>
      <c r="N1442" s="1" t="b">
        <f t="shared" si="76"/>
        <v>0</v>
      </c>
      <c r="O1442" s="1" t="b">
        <f t="shared" si="77"/>
        <v>0</v>
      </c>
      <c r="Q1442" s="4"/>
      <c r="R1442" s="4"/>
    </row>
    <row r="1443" spans="5:18">
      <c r="E1443" s="130">
        <v>103</v>
      </c>
      <c r="F1443" s="130">
        <v>14</v>
      </c>
      <c r="H1443" s="32" t="s">
        <v>208</v>
      </c>
      <c r="I1443" s="33" t="s">
        <v>862</v>
      </c>
      <c r="J1443" s="33" t="s">
        <v>206</v>
      </c>
      <c r="K1443" s="33" t="str">
        <f t="shared" si="75"/>
        <v>103 , 14</v>
      </c>
      <c r="L1443" s="34" t="s">
        <v>207</v>
      </c>
      <c r="N1443" s="1" t="b">
        <f t="shared" si="76"/>
        <v>0</v>
      </c>
      <c r="O1443" s="1" t="b">
        <f t="shared" si="77"/>
        <v>0</v>
      </c>
      <c r="Q1443" s="4"/>
      <c r="R1443" s="4"/>
    </row>
    <row r="1444" spans="5:18">
      <c r="E1444" s="130">
        <v>103</v>
      </c>
      <c r="F1444" s="130">
        <v>15</v>
      </c>
      <c r="H1444" s="32" t="s">
        <v>208</v>
      </c>
      <c r="I1444" s="33" t="s">
        <v>862</v>
      </c>
      <c r="J1444" s="33" t="s">
        <v>206</v>
      </c>
      <c r="K1444" s="33" t="str">
        <f t="shared" si="75"/>
        <v>103 , 15</v>
      </c>
      <c r="L1444" s="34" t="s">
        <v>207</v>
      </c>
      <c r="N1444" s="1" t="b">
        <f t="shared" si="76"/>
        <v>0</v>
      </c>
      <c r="O1444" s="1" t="b">
        <f t="shared" si="77"/>
        <v>0</v>
      </c>
      <c r="Q1444" s="4"/>
      <c r="R1444" s="4"/>
    </row>
    <row r="1445" spans="5:18">
      <c r="E1445" s="130">
        <v>104</v>
      </c>
      <c r="F1445" s="130">
        <v>1</v>
      </c>
      <c r="H1445" s="32" t="s">
        <v>208</v>
      </c>
      <c r="I1445" s="33" t="s">
        <v>862</v>
      </c>
      <c r="J1445" s="33" t="s">
        <v>206</v>
      </c>
      <c r="K1445" s="33" t="str">
        <f t="shared" si="75"/>
        <v>104 , 1</v>
      </c>
      <c r="L1445" s="34" t="s">
        <v>207</v>
      </c>
      <c r="N1445" s="1" t="b">
        <f t="shared" si="76"/>
        <v>0</v>
      </c>
      <c r="O1445" s="1" t="b">
        <f t="shared" si="77"/>
        <v>0</v>
      </c>
      <c r="Q1445" s="4"/>
      <c r="R1445" s="4"/>
    </row>
    <row r="1446" spans="5:18">
      <c r="E1446" s="130">
        <v>104</v>
      </c>
      <c r="F1446" s="130">
        <v>2</v>
      </c>
      <c r="H1446" s="32" t="s">
        <v>208</v>
      </c>
      <c r="I1446" s="33" t="s">
        <v>862</v>
      </c>
      <c r="J1446" s="33" t="s">
        <v>206</v>
      </c>
      <c r="K1446" s="33" t="str">
        <f t="shared" si="75"/>
        <v>104 , 2</v>
      </c>
      <c r="L1446" s="34" t="s">
        <v>207</v>
      </c>
      <c r="N1446" s="1" t="b">
        <f t="shared" si="76"/>
        <v>0</v>
      </c>
      <c r="O1446" s="1" t="b">
        <f t="shared" si="77"/>
        <v>0</v>
      </c>
      <c r="Q1446" s="4"/>
      <c r="R1446" s="4"/>
    </row>
    <row r="1447" spans="5:18">
      <c r="E1447" s="130">
        <v>104</v>
      </c>
      <c r="F1447" s="130">
        <v>3</v>
      </c>
      <c r="H1447" s="32" t="s">
        <v>208</v>
      </c>
      <c r="I1447" s="33" t="s">
        <v>862</v>
      </c>
      <c r="J1447" s="33" t="s">
        <v>206</v>
      </c>
      <c r="K1447" s="33" t="str">
        <f t="shared" si="75"/>
        <v>104 , 3</v>
      </c>
      <c r="L1447" s="34" t="s">
        <v>207</v>
      </c>
      <c r="N1447" s="1" t="b">
        <f t="shared" si="76"/>
        <v>0</v>
      </c>
      <c r="O1447" s="1" t="b">
        <f t="shared" si="77"/>
        <v>0</v>
      </c>
      <c r="Q1447" s="4"/>
      <c r="R1447" s="4"/>
    </row>
    <row r="1448" spans="5:18">
      <c r="E1448" s="130">
        <v>104</v>
      </c>
      <c r="F1448" s="130">
        <v>4</v>
      </c>
      <c r="H1448" s="32" t="s">
        <v>208</v>
      </c>
      <c r="I1448" s="33" t="s">
        <v>862</v>
      </c>
      <c r="J1448" s="33" t="s">
        <v>206</v>
      </c>
      <c r="K1448" s="33" t="str">
        <f t="shared" si="75"/>
        <v>104 , 4</v>
      </c>
      <c r="L1448" s="34" t="s">
        <v>207</v>
      </c>
      <c r="N1448" s="1" t="b">
        <f t="shared" si="76"/>
        <v>0</v>
      </c>
      <c r="O1448" s="1" t="b">
        <f t="shared" si="77"/>
        <v>0</v>
      </c>
      <c r="Q1448" s="4"/>
      <c r="R1448" s="4"/>
    </row>
    <row r="1449" spans="5:18">
      <c r="E1449" s="130">
        <v>104</v>
      </c>
      <c r="F1449" s="130">
        <v>5</v>
      </c>
      <c r="H1449" s="32" t="s">
        <v>208</v>
      </c>
      <c r="I1449" s="33" t="s">
        <v>862</v>
      </c>
      <c r="J1449" s="33" t="s">
        <v>206</v>
      </c>
      <c r="K1449" s="33" t="str">
        <f t="shared" si="75"/>
        <v>104 , 5</v>
      </c>
      <c r="L1449" s="34" t="s">
        <v>207</v>
      </c>
      <c r="N1449" s="1" t="b">
        <f t="shared" si="76"/>
        <v>0</v>
      </c>
      <c r="O1449" s="1" t="b">
        <f t="shared" si="77"/>
        <v>0</v>
      </c>
      <c r="Q1449" s="4"/>
      <c r="R1449" s="4"/>
    </row>
    <row r="1450" spans="5:18">
      <c r="E1450" s="130">
        <v>104</v>
      </c>
      <c s="130" r="F1450">
        <v>7</v>
      </c>
      <c r="H1450" s="32" t="s">
        <v>208</v>
      </c>
      <c r="I1450" s="33" t="s">
        <v>862</v>
      </c>
      <c r="J1450" s="33" t="s">
        <v>206</v>
      </c>
      <c r="K1450" s="33" t="str">
        <f t="shared" si="75"/>
        <v>104 , 6</v>
      </c>
      <c r="L1450" s="34" t="s">
        <v>207</v>
      </c>
      <c r="N1450" s="1" t="b">
        <f t="shared" si="76"/>
        <v>0</v>
      </c>
      <c r="O1450" s="1" t="b">
        <f t="shared" si="77"/>
        <v>0</v>
      </c>
      <c r="Q1450" s="4"/>
      <c r="R1450" s="4"/>
    </row>
    <row r="1451" spans="5:18">
      <c r="E1451" s="130">
        <v>104</v>
      </c>
      <c r="F1451" s="130">
        <v>8</v>
      </c>
      <c r="H1451" s="32" t="s">
        <v>208</v>
      </c>
      <c r="I1451" s="33" t="s">
        <v>862</v>
      </c>
      <c r="J1451" s="33" t="s">
        <v>206</v>
      </c>
      <c r="K1451" s="33" t="str">
        <f t="shared" si="75"/>
        <v>104 , 8</v>
      </c>
      <c r="L1451" s="34" t="s">
        <v>207</v>
      </c>
      <c r="N1451" s="1" t="b">
        <f t="shared" si="76"/>
        <v>0</v>
      </c>
      <c r="O1451" s="1" t="b">
        <f t="shared" si="77"/>
        <v>0</v>
      </c>
      <c r="Q1451" s="4"/>
      <c r="R1451" s="4"/>
    </row>
    <row r="1452" spans="5:18">
      <c r="E1452" s="130">
        <v>104</v>
      </c>
      <c r="F1452" s="130">
        <v>9</v>
      </c>
      <c r="H1452" s="32" t="s">
        <v>208</v>
      </c>
      <c r="I1452" s="33" t="s">
        <v>862</v>
      </c>
      <c r="J1452" s="33" t="s">
        <v>206</v>
      </c>
      <c r="K1452" s="33" t="str">
        <f t="shared" si="75"/>
        <v>104 , 9</v>
      </c>
      <c r="L1452" s="34" t="s">
        <v>207</v>
      </c>
      <c r="N1452" s="1" t="b">
        <f t="shared" si="76"/>
        <v>0</v>
      </c>
      <c r="O1452" s="1" t="b">
        <f t="shared" si="77"/>
        <v>0</v>
      </c>
      <c r="Q1452" s="4"/>
      <c r="R1452" s="4"/>
    </row>
    <row r="1453" spans="5:18">
      <c r="E1453" s="130">
        <v>104</v>
      </c>
      <c r="F1453" s="130">
        <v>10</v>
      </c>
      <c r="H1453" s="32" t="s">
        <v>208</v>
      </c>
      <c r="I1453" s="33" t="s">
        <v>862</v>
      </c>
      <c r="J1453" s="33" t="s">
        <v>206</v>
      </c>
      <c r="K1453" s="33" t="str">
        <f t="shared" si="75"/>
        <v>104 , 10</v>
      </c>
      <c r="L1453" s="34" t="s">
        <v>207</v>
      </c>
      <c r="N1453" s="1" t="b">
        <f t="shared" si="76"/>
        <v>0</v>
      </c>
      <c r="O1453" s="1" t="b">
        <f t="shared" si="77"/>
        <v>0</v>
      </c>
      <c r="Q1453" s="4"/>
      <c r="R1453" s="4"/>
    </row>
    <row r="1454" spans="5:18">
      <c r="E1454" s="130">
        <v>104</v>
      </c>
      <c r="F1454" s="130">
        <v>11</v>
      </c>
      <c r="H1454" s="32" t="s">
        <v>208</v>
      </c>
      <c r="I1454" s="33" t="s">
        <v>862</v>
      </c>
      <c r="J1454" s="33" t="s">
        <v>206</v>
      </c>
      <c r="K1454" s="33" t="str">
        <f t="shared" si="75"/>
        <v>104 , 11</v>
      </c>
      <c r="L1454" s="34" t="s">
        <v>207</v>
      </c>
      <c r="N1454" s="1" t="b">
        <f t="shared" si="76"/>
        <v>0</v>
      </c>
      <c r="O1454" s="1" t="b">
        <f t="shared" si="77"/>
        <v>0</v>
      </c>
      <c r="Q1454" s="4"/>
      <c r="R1454" s="4"/>
    </row>
    <row r="1455" spans="5:18">
      <c r="E1455" s="130">
        <v>104</v>
      </c>
      <c r="F1455" s="130">
        <v>12</v>
      </c>
      <c r="H1455" s="32" t="s">
        <v>208</v>
      </c>
      <c r="I1455" s="33" t="s">
        <v>862</v>
      </c>
      <c r="J1455" s="33" t="s">
        <v>206</v>
      </c>
      <c r="K1455" s="33" t="str">
        <f t="shared" si="75"/>
        <v>104 , 12</v>
      </c>
      <c r="L1455" s="34" t="s">
        <v>207</v>
      </c>
      <c r="N1455" s="1" t="b">
        <f t="shared" si="76"/>
        <v>0</v>
      </c>
      <c r="O1455" s="1" t="b">
        <f t="shared" si="77"/>
        <v>0</v>
      </c>
      <c r="Q1455" s="4"/>
      <c r="R1455" s="4"/>
    </row>
    <row r="1456" spans="5:18">
      <c r="E1456" s="130">
        <v>104</v>
      </c>
      <c r="F1456" s="130">
        <v>13</v>
      </c>
      <c r="H1456" s="32" t="s">
        <v>208</v>
      </c>
      <c r="I1456" s="33" t="s">
        <v>862</v>
      </c>
      <c r="J1456" s="33" t="s">
        <v>206</v>
      </c>
      <c r="K1456" s="33" t="str">
        <f t="shared" si="75"/>
        <v>104 , 13</v>
      </c>
      <c r="L1456" s="34" t="s">
        <v>207</v>
      </c>
      <c r="N1456" s="1" t="b">
        <f t="shared" si="76"/>
        <v>0</v>
      </c>
      <c r="O1456" s="1" t="b">
        <f t="shared" si="77"/>
        <v>0</v>
      </c>
      <c r="Q1456" s="4"/>
      <c r="R1456" s="4"/>
    </row>
    <row r="1457" spans="5:18">
      <c r="E1457" s="130">
        <v>104</v>
      </c>
      <c r="F1457" s="130">
        <v>14</v>
      </c>
      <c r="H1457" s="32" t="s">
        <v>208</v>
      </c>
      <c r="I1457" s="33" t="s">
        <v>862</v>
      </c>
      <c r="J1457" s="33" t="s">
        <v>206</v>
      </c>
      <c r="K1457" s="33" t="str">
        <f t="shared" si="75"/>
        <v>104 , 14</v>
      </c>
      <c r="L1457" s="34" t="s">
        <v>207</v>
      </c>
      <c r="N1457" s="1" t="b">
        <f t="shared" si="76"/>
        <v>0</v>
      </c>
      <c r="O1457" s="1" t="b">
        <f t="shared" si="77"/>
        <v>0</v>
      </c>
      <c r="Q1457" s="4"/>
      <c r="R1457" s="4"/>
    </row>
    <row r="1458" spans="5:18">
      <c r="E1458" s="130">
        <v>104</v>
      </c>
      <c r="F1458" s="130">
        <v>15</v>
      </c>
      <c r="H1458" s="32" t="s">
        <v>208</v>
      </c>
      <c r="I1458" s="33" t="s">
        <v>862</v>
      </c>
      <c r="J1458" s="33" t="s">
        <v>206</v>
      </c>
      <c r="K1458" s="33" t="str">
        <f t="shared" si="75"/>
        <v>104 , 15</v>
      </c>
      <c r="L1458" s="34" t="s">
        <v>207</v>
      </c>
      <c r="N1458" s="1" t="b">
        <f t="shared" si="76"/>
        <v>0</v>
      </c>
      <c r="O1458" s="1" t="b">
        <f t="shared" si="77"/>
        <v>0</v>
      </c>
      <c r="Q1458" s="4"/>
      <c r="R1458" s="4"/>
    </row>
    <row r="1459" spans="5:18">
      <c r="E1459" s="130">
        <v>105</v>
      </c>
      <c r="F1459" s="130">
        <v>1</v>
      </c>
      <c r="H1459" s="32" t="s">
        <v>208</v>
      </c>
      <c r="I1459" s="33" t="s">
        <v>862</v>
      </c>
      <c r="J1459" s="33" t="s">
        <v>206</v>
      </c>
      <c r="K1459" s="33" t="str">
        <f t="shared" si="75"/>
        <v>105 , 1</v>
      </c>
      <c r="L1459" s="34" t="s">
        <v>207</v>
      </c>
      <c r="N1459" s="1" t="b">
        <f t="shared" si="76"/>
        <v>0</v>
      </c>
      <c r="O1459" s="1" t="b">
        <f t="shared" si="77"/>
        <v>0</v>
      </c>
      <c r="Q1459" s="4"/>
      <c r="R1459" s="4"/>
    </row>
    <row r="1460" spans="5:18">
      <c r="E1460" s="130">
        <v>105</v>
      </c>
      <c r="F1460" s="130">
        <v>2</v>
      </c>
      <c r="H1460" s="32" t="s">
        <v>208</v>
      </c>
      <c r="I1460" s="33" t="s">
        <v>862</v>
      </c>
      <c r="J1460" s="33" t="s">
        <v>206</v>
      </c>
      <c r="K1460" s="33" t="str">
        <f t="shared" si="75"/>
        <v>105 , 2</v>
      </c>
      <c r="L1460" s="34" t="s">
        <v>207</v>
      </c>
      <c r="N1460" s="1" t="b">
        <f t="shared" si="76"/>
        <v>0</v>
      </c>
      <c r="O1460" s="1" t="b">
        <f t="shared" si="77"/>
        <v>0</v>
      </c>
      <c r="Q1460" s="4"/>
      <c r="R1460" s="4"/>
    </row>
    <row r="1461" spans="5:18">
      <c r="E1461" s="130">
        <v>105</v>
      </c>
      <c r="F1461" s="130">
        <v>3</v>
      </c>
      <c r="H1461" s="32" t="s">
        <v>208</v>
      </c>
      <c r="I1461" s="33" t="s">
        <v>862</v>
      </c>
      <c r="J1461" s="33" t="s">
        <v>206</v>
      </c>
      <c r="K1461" s="33" t="str">
        <f t="shared" si="75"/>
        <v>105 , 3</v>
      </c>
      <c r="L1461" s="34" t="s">
        <v>207</v>
      </c>
      <c r="N1461" s="1" t="b">
        <f t="shared" si="76"/>
        <v>0</v>
      </c>
      <c r="O1461" s="1" t="b">
        <f t="shared" si="77"/>
        <v>0</v>
      </c>
      <c r="Q1461" s="4"/>
      <c r="R1461" s="4"/>
    </row>
    <row r="1462" spans="5:18">
      <c r="E1462" s="130">
        <v>105</v>
      </c>
      <c r="F1462" s="130">
        <v>4</v>
      </c>
      <c r="H1462" s="32" t="s">
        <v>208</v>
      </c>
      <c r="I1462" s="33" t="s">
        <v>862</v>
      </c>
      <c r="J1462" s="33" t="s">
        <v>206</v>
      </c>
      <c r="K1462" s="33" t="str">
        <f t="shared" si="75"/>
        <v>105 , 4</v>
      </c>
      <c r="L1462" s="34" t="s">
        <v>207</v>
      </c>
      <c r="N1462" s="1" t="b">
        <f t="shared" si="76"/>
        <v>0</v>
      </c>
      <c r="O1462" s="1" t="b">
        <f t="shared" si="77"/>
        <v>0</v>
      </c>
      <c r="Q1462" s="4"/>
      <c r="R1462" s="4"/>
    </row>
    <row r="1463" spans="5:18">
      <c r="E1463" s="130">
        <v>105</v>
      </c>
      <c r="F1463" s="130">
        <v>5</v>
      </c>
      <c r="H1463" s="32" t="s">
        <v>208</v>
      </c>
      <c r="I1463" s="33" t="s">
        <v>862</v>
      </c>
      <c r="J1463" s="33" t="s">
        <v>206</v>
      </c>
      <c r="K1463" s="33" t="str">
        <f t="shared" si="75"/>
        <v>105 , 5</v>
      </c>
      <c r="L1463" s="34" t="s">
        <v>207</v>
      </c>
      <c r="N1463" s="1" t="b">
        <f t="shared" si="76"/>
        <v>0</v>
      </c>
      <c r="O1463" s="1" t="b">
        <f t="shared" si="77"/>
        <v>0</v>
      </c>
      <c r="Q1463" s="4"/>
      <c r="R1463" s="4"/>
    </row>
    <row r="1464" spans="5:18">
      <c r="E1464" s="130">
        <v>105</v>
      </c>
      <c s="130" r="F1464">
        <v>7</v>
      </c>
      <c r="H1464" s="32" t="s">
        <v>208</v>
      </c>
      <c r="I1464" s="33" t="s">
        <v>862</v>
      </c>
      <c r="J1464" s="33" t="s">
        <v>206</v>
      </c>
      <c r="K1464" s="33" t="str">
        <f t="shared" ref="K1464:K1522" si="78">E1464&amp;" , "&amp;F1464</f>
        <v>105 , 6</v>
      </c>
      <c r="L1464" s="34" t="s">
        <v>207</v>
      </c>
      <c r="N1464" s="1" t="b">
        <f t="shared" ref="N1464:N1522" si="79">IF(E1464="","",EXACT(E1464,Q1464))</f>
        <v>0</v>
      </c>
      <c r="O1464" s="1" t="b">
        <f t="shared" ref="O1464:O1522" si="80">IF(F1464="","",EXACT(F1464,R1464))</f>
        <v>0</v>
      </c>
      <c r="Q1464" s="4"/>
      <c r="R1464" s="4"/>
    </row>
    <row r="1465" spans="5:18">
      <c r="E1465" s="130">
        <v>105</v>
      </c>
      <c r="F1465" s="130">
        <v>8</v>
      </c>
      <c r="H1465" s="32" t="s">
        <v>208</v>
      </c>
      <c r="I1465" s="33" t="s">
        <v>862</v>
      </c>
      <c r="J1465" s="33" t="s">
        <v>206</v>
      </c>
      <c r="K1465" s="33" t="str">
        <f t="shared" si="78"/>
        <v>105 , 8</v>
      </c>
      <c r="L1465" s="34" t="s">
        <v>207</v>
      </c>
      <c r="N1465" s="1" t="b">
        <f t="shared" si="79"/>
        <v>0</v>
      </c>
      <c r="O1465" s="1" t="b">
        <f t="shared" si="80"/>
        <v>0</v>
      </c>
      <c r="Q1465" s="4"/>
      <c r="R1465" s="4"/>
    </row>
    <row r="1466" spans="5:18">
      <c r="E1466" s="130">
        <v>105</v>
      </c>
      <c r="F1466" s="130">
        <v>9</v>
      </c>
      <c r="H1466" s="32" t="s">
        <v>208</v>
      </c>
      <c r="I1466" s="33" t="s">
        <v>862</v>
      </c>
      <c r="J1466" s="33" t="s">
        <v>206</v>
      </c>
      <c r="K1466" s="33" t="str">
        <f t="shared" si="78"/>
        <v>105 , 9</v>
      </c>
      <c r="L1466" s="34" t="s">
        <v>207</v>
      </c>
      <c r="N1466" s="1" t="b">
        <f t="shared" si="79"/>
        <v>0</v>
      </c>
      <c r="O1466" s="1" t="b">
        <f t="shared" si="80"/>
        <v>0</v>
      </c>
      <c r="Q1466" s="4"/>
      <c r="R1466" s="4"/>
    </row>
    <row r="1467" spans="5:18">
      <c r="E1467" s="130">
        <v>105</v>
      </c>
      <c r="F1467" s="130">
        <v>10</v>
      </c>
      <c r="H1467" s="32" t="s">
        <v>208</v>
      </c>
      <c r="I1467" s="33" t="s">
        <v>862</v>
      </c>
      <c r="J1467" s="33" t="s">
        <v>206</v>
      </c>
      <c r="K1467" s="33" t="str">
        <f t="shared" si="78"/>
        <v>105 , 10</v>
      </c>
      <c r="L1467" s="34" t="s">
        <v>207</v>
      </c>
      <c r="N1467" s="1" t="b">
        <f t="shared" si="79"/>
        <v>0</v>
      </c>
      <c r="O1467" s="1" t="b">
        <f t="shared" si="80"/>
        <v>0</v>
      </c>
      <c r="Q1467" s="4"/>
      <c r="R1467" s="4"/>
    </row>
    <row r="1468" spans="5:18">
      <c r="E1468" s="130">
        <v>105</v>
      </c>
      <c r="F1468" s="130">
        <v>11</v>
      </c>
      <c r="H1468" s="32" t="s">
        <v>208</v>
      </c>
      <c r="I1468" s="33" t="s">
        <v>862</v>
      </c>
      <c r="J1468" s="33" t="s">
        <v>206</v>
      </c>
      <c r="K1468" s="33" t="str">
        <f t="shared" si="78"/>
        <v>105 , 11</v>
      </c>
      <c r="L1468" s="34" t="s">
        <v>207</v>
      </c>
      <c r="N1468" s="1" t="b">
        <f t="shared" si="79"/>
        <v>0</v>
      </c>
      <c r="O1468" s="1" t="b">
        <f t="shared" si="80"/>
        <v>0</v>
      </c>
      <c r="Q1468" s="4"/>
      <c r="R1468" s="4"/>
    </row>
    <row r="1469" spans="5:18">
      <c r="E1469" s="130">
        <v>105</v>
      </c>
      <c r="F1469" s="130">
        <v>12</v>
      </c>
      <c r="H1469" s="32" t="s">
        <v>208</v>
      </c>
      <c r="I1469" s="33" t="s">
        <v>862</v>
      </c>
      <c r="J1469" s="33" t="s">
        <v>206</v>
      </c>
      <c r="K1469" s="33" t="str">
        <f t="shared" si="78"/>
        <v>105 , 12</v>
      </c>
      <c r="L1469" s="34" t="s">
        <v>207</v>
      </c>
      <c r="N1469" s="1" t="b">
        <f t="shared" si="79"/>
        <v>0</v>
      </c>
      <c r="O1469" s="1" t="b">
        <f t="shared" si="80"/>
        <v>0</v>
      </c>
      <c r="Q1469" s="4"/>
      <c r="R1469" s="4"/>
    </row>
    <row r="1470" spans="5:18">
      <c r="E1470" s="130">
        <v>105</v>
      </c>
      <c r="F1470" s="130">
        <v>13</v>
      </c>
      <c r="H1470" s="32" t="s">
        <v>208</v>
      </c>
      <c r="I1470" s="33" t="s">
        <v>862</v>
      </c>
      <c r="J1470" s="33" t="s">
        <v>206</v>
      </c>
      <c r="K1470" s="33" t="str">
        <f t="shared" si="78"/>
        <v>105 , 13</v>
      </c>
      <c r="L1470" s="34" t="s">
        <v>207</v>
      </c>
      <c r="N1470" s="1" t="b">
        <f t="shared" si="79"/>
        <v>0</v>
      </c>
      <c r="O1470" s="1" t="b">
        <f t="shared" si="80"/>
        <v>0</v>
      </c>
      <c r="Q1470" s="4"/>
      <c r="R1470" s="4"/>
    </row>
    <row r="1471" spans="5:18">
      <c r="E1471" s="130">
        <v>105</v>
      </c>
      <c r="F1471" s="130">
        <v>14</v>
      </c>
      <c r="H1471" s="32" t="s">
        <v>208</v>
      </c>
      <c r="I1471" s="33" t="s">
        <v>862</v>
      </c>
      <c r="J1471" s="33" t="s">
        <v>206</v>
      </c>
      <c r="K1471" s="33" t="str">
        <f t="shared" si="78"/>
        <v>105 , 14</v>
      </c>
      <c r="L1471" s="34" t="s">
        <v>207</v>
      </c>
      <c r="N1471" s="1" t="b">
        <f t="shared" si="79"/>
        <v>0</v>
      </c>
      <c r="O1471" s="1" t="b">
        <f t="shared" si="80"/>
        <v>0</v>
      </c>
      <c r="Q1471" s="4"/>
      <c r="R1471" s="4"/>
    </row>
    <row r="1472" spans="5:18">
      <c r="E1472" s="130">
        <v>105</v>
      </c>
      <c r="F1472" s="130">
        <v>15</v>
      </c>
      <c r="H1472" s="32" t="s">
        <v>208</v>
      </c>
      <c r="I1472" s="33" t="s">
        <v>862</v>
      </c>
      <c r="J1472" s="33" t="s">
        <v>206</v>
      </c>
      <c r="K1472" s="33" t="str">
        <f t="shared" si="78"/>
        <v>105 , 15</v>
      </c>
      <c r="L1472" s="34" t="s">
        <v>207</v>
      </c>
      <c r="N1472" s="1" t="b">
        <f t="shared" si="79"/>
        <v>0</v>
      </c>
      <c r="O1472" s="1" t="b">
        <f t="shared" si="80"/>
        <v>0</v>
      </c>
      <c r="Q1472" s="4"/>
      <c r="R1472" s="4"/>
    </row>
    <row r="1473" spans="5:18">
      <c r="E1473" s="130">
        <v>106</v>
      </c>
      <c r="F1473" s="130">
        <v>1</v>
      </c>
      <c r="H1473" s="32" t="s">
        <v>208</v>
      </c>
      <c r="I1473" s="33" t="s">
        <v>862</v>
      </c>
      <c r="J1473" s="33" t="s">
        <v>206</v>
      </c>
      <c r="K1473" s="33" t="str">
        <f t="shared" si="78"/>
        <v>106 , 1</v>
      </c>
      <c r="L1473" s="34" t="s">
        <v>207</v>
      </c>
      <c r="N1473" s="1" t="b">
        <f t="shared" si="79"/>
        <v>0</v>
      </c>
      <c r="O1473" s="1" t="b">
        <f t="shared" si="80"/>
        <v>0</v>
      </c>
      <c r="Q1473" s="4"/>
      <c r="R1473" s="4"/>
    </row>
    <row r="1474" spans="5:18">
      <c r="E1474" s="130">
        <v>106</v>
      </c>
      <c r="F1474" s="130">
        <v>2</v>
      </c>
      <c r="H1474" s="32" t="s">
        <v>208</v>
      </c>
      <c r="I1474" s="33" t="s">
        <v>862</v>
      </c>
      <c r="J1474" s="33" t="s">
        <v>206</v>
      </c>
      <c r="K1474" s="33" t="str">
        <f t="shared" si="78"/>
        <v>106 , 2</v>
      </c>
      <c r="L1474" s="34" t="s">
        <v>207</v>
      </c>
      <c r="N1474" s="1" t="b">
        <f t="shared" si="79"/>
        <v>0</v>
      </c>
      <c r="O1474" s="1" t="b">
        <f t="shared" si="80"/>
        <v>0</v>
      </c>
      <c r="Q1474" s="4"/>
      <c r="R1474" s="4"/>
    </row>
    <row r="1475" spans="5:18">
      <c r="E1475" s="130">
        <v>106</v>
      </c>
      <c r="F1475" s="130">
        <v>3</v>
      </c>
      <c r="H1475" s="32" t="s">
        <v>208</v>
      </c>
      <c r="I1475" s="33" t="s">
        <v>862</v>
      </c>
      <c r="J1475" s="33" t="s">
        <v>206</v>
      </c>
      <c r="K1475" s="33" t="str">
        <f t="shared" si="78"/>
        <v>106 , 3</v>
      </c>
      <c r="L1475" s="34" t="s">
        <v>207</v>
      </c>
      <c r="N1475" s="1" t="b">
        <f t="shared" si="79"/>
        <v>0</v>
      </c>
      <c r="O1475" s="1" t="b">
        <f t="shared" si="80"/>
        <v>0</v>
      </c>
      <c r="Q1475" s="4"/>
      <c r="R1475" s="4"/>
    </row>
    <row r="1476" spans="5:18">
      <c r="E1476" s="130">
        <v>106</v>
      </c>
      <c r="F1476" s="130">
        <v>4</v>
      </c>
      <c r="H1476" s="32" t="s">
        <v>208</v>
      </c>
      <c r="I1476" s="33" t="s">
        <v>862</v>
      </c>
      <c r="J1476" s="33" t="s">
        <v>206</v>
      </c>
      <c r="K1476" s="33" t="str">
        <f t="shared" si="78"/>
        <v>106 , 4</v>
      </c>
      <c r="L1476" s="34" t="s">
        <v>207</v>
      </c>
      <c r="N1476" s="1" t="b">
        <f t="shared" si="79"/>
        <v>0</v>
      </c>
      <c r="O1476" s="1" t="b">
        <f t="shared" si="80"/>
        <v>0</v>
      </c>
      <c r="Q1476" s="4"/>
      <c r="R1476" s="4"/>
    </row>
    <row r="1477" spans="5:18">
      <c r="E1477" s="130">
        <v>106</v>
      </c>
      <c r="F1477" s="130">
        <v>5</v>
      </c>
      <c r="H1477" s="32" t="s">
        <v>208</v>
      </c>
      <c r="I1477" s="33" t="s">
        <v>862</v>
      </c>
      <c r="J1477" s="33" t="s">
        <v>206</v>
      </c>
      <c r="K1477" s="33" t="str">
        <f t="shared" si="78"/>
        <v>106 , 5</v>
      </c>
      <c r="L1477" s="34" t="s">
        <v>207</v>
      </c>
      <c r="N1477" s="1" t="b">
        <f t="shared" si="79"/>
        <v>0</v>
      </c>
      <c r="O1477" s="1" t="b">
        <f t="shared" si="80"/>
        <v>0</v>
      </c>
      <c r="Q1477" s="4"/>
      <c r="R1477" s="4"/>
    </row>
    <row r="1478" spans="5:18">
      <c r="E1478" s="130">
        <v>106</v>
      </c>
      <c s="130" r="F1478">
        <v>7</v>
      </c>
      <c r="H1478" s="32" t="s">
        <v>208</v>
      </c>
      <c r="I1478" s="33" t="s">
        <v>862</v>
      </c>
      <c r="J1478" s="33" t="s">
        <v>206</v>
      </c>
      <c r="K1478" s="33" t="str">
        <f t="shared" si="78"/>
        <v>106 , 6</v>
      </c>
      <c r="L1478" s="34" t="s">
        <v>207</v>
      </c>
      <c r="N1478" s="1" t="b">
        <f t="shared" si="79"/>
        <v>0</v>
      </c>
      <c r="O1478" s="1" t="b">
        <f t="shared" si="80"/>
        <v>0</v>
      </c>
      <c r="Q1478" s="4"/>
      <c r="R1478" s="4"/>
    </row>
    <row r="1479" spans="5:18">
      <c r="E1479" s="130">
        <v>106</v>
      </c>
      <c r="F1479" s="130">
        <v>8</v>
      </c>
      <c r="H1479" s="32" t="s">
        <v>208</v>
      </c>
      <c r="I1479" s="33" t="s">
        <v>862</v>
      </c>
      <c r="J1479" s="33" t="s">
        <v>206</v>
      </c>
      <c r="K1479" s="33" t="str">
        <f t="shared" si="78"/>
        <v>106 , 8</v>
      </c>
      <c r="L1479" s="34" t="s">
        <v>207</v>
      </c>
      <c r="N1479" s="1" t="b">
        <f t="shared" si="79"/>
        <v>0</v>
      </c>
      <c r="O1479" s="1" t="b">
        <f t="shared" si="80"/>
        <v>0</v>
      </c>
      <c r="Q1479" s="4"/>
      <c r="R1479" s="4"/>
    </row>
    <row r="1480" spans="5:18">
      <c r="E1480" s="130">
        <v>106</v>
      </c>
      <c r="F1480" s="130">
        <v>9</v>
      </c>
      <c r="H1480" s="32" t="s">
        <v>208</v>
      </c>
      <c r="I1480" s="33" t="s">
        <v>862</v>
      </c>
      <c r="J1480" s="33" t="s">
        <v>206</v>
      </c>
      <c r="K1480" s="33" t="str">
        <f t="shared" si="78"/>
        <v>106 , 9</v>
      </c>
      <c r="L1480" s="34" t="s">
        <v>207</v>
      </c>
      <c r="N1480" s="1" t="b">
        <f t="shared" si="79"/>
        <v>0</v>
      </c>
      <c r="O1480" s="1" t="b">
        <f t="shared" si="80"/>
        <v>0</v>
      </c>
      <c r="Q1480" s="4"/>
      <c r="R1480" s="4"/>
    </row>
    <row r="1481" spans="5:18">
      <c r="E1481" s="130">
        <v>106</v>
      </c>
      <c r="F1481" s="130">
        <v>10</v>
      </c>
      <c r="H1481" s="32" t="s">
        <v>208</v>
      </c>
      <c r="I1481" s="33" t="s">
        <v>862</v>
      </c>
      <c r="J1481" s="33" t="s">
        <v>206</v>
      </c>
      <c r="K1481" s="33" t="str">
        <f t="shared" si="78"/>
        <v>106 , 10</v>
      </c>
      <c r="L1481" s="34" t="s">
        <v>207</v>
      </c>
      <c r="N1481" s="1" t="b">
        <f t="shared" si="79"/>
        <v>0</v>
      </c>
      <c r="O1481" s="1" t="b">
        <f t="shared" si="80"/>
        <v>0</v>
      </c>
      <c r="Q1481" s="4"/>
      <c r="R1481" s="4"/>
    </row>
    <row r="1482" spans="5:18">
      <c r="E1482" s="130">
        <v>106</v>
      </c>
      <c r="F1482" s="130">
        <v>11</v>
      </c>
      <c r="H1482" s="32" t="s">
        <v>208</v>
      </c>
      <c r="I1482" s="33" t="s">
        <v>862</v>
      </c>
      <c r="J1482" s="33" t="s">
        <v>206</v>
      </c>
      <c r="K1482" s="33" t="str">
        <f t="shared" si="78"/>
        <v>106 , 11</v>
      </c>
      <c r="L1482" s="34" t="s">
        <v>207</v>
      </c>
      <c r="N1482" s="1" t="b">
        <f t="shared" si="79"/>
        <v>0</v>
      </c>
      <c r="O1482" s="1" t="b">
        <f t="shared" si="80"/>
        <v>0</v>
      </c>
      <c r="Q1482" s="4"/>
      <c r="R1482" s="4"/>
    </row>
    <row r="1483" spans="5:18">
      <c r="E1483" s="130">
        <v>106</v>
      </c>
      <c r="F1483" s="130">
        <v>12</v>
      </c>
      <c r="H1483" s="32" t="s">
        <v>208</v>
      </c>
      <c r="I1483" s="33" t="s">
        <v>862</v>
      </c>
      <c r="J1483" s="33" t="s">
        <v>206</v>
      </c>
      <c r="K1483" s="33" t="str">
        <f t="shared" si="78"/>
        <v>106 , 12</v>
      </c>
      <c r="L1483" s="34" t="s">
        <v>207</v>
      </c>
      <c r="N1483" s="1" t="b">
        <f t="shared" si="79"/>
        <v>0</v>
      </c>
      <c r="O1483" s="1" t="b">
        <f t="shared" si="80"/>
        <v>0</v>
      </c>
      <c r="Q1483" s="4"/>
      <c r="R1483" s="4"/>
    </row>
    <row r="1484" spans="5:18">
      <c r="E1484" s="130">
        <v>106</v>
      </c>
      <c r="F1484" s="130">
        <v>13</v>
      </c>
      <c r="H1484" s="32" t="s">
        <v>208</v>
      </c>
      <c r="I1484" s="33" t="s">
        <v>862</v>
      </c>
      <c r="J1484" s="33" t="s">
        <v>206</v>
      </c>
      <c r="K1484" s="33" t="str">
        <f t="shared" si="78"/>
        <v>106 , 13</v>
      </c>
      <c r="L1484" s="34" t="s">
        <v>207</v>
      </c>
      <c r="N1484" s="1" t="b">
        <f t="shared" si="79"/>
        <v>0</v>
      </c>
      <c r="O1484" s="1" t="b">
        <f t="shared" si="80"/>
        <v>0</v>
      </c>
      <c r="Q1484" s="4"/>
      <c r="R1484" s="4"/>
    </row>
    <row r="1485" spans="5:18">
      <c r="E1485" s="130">
        <v>106</v>
      </c>
      <c r="F1485" s="130">
        <v>14</v>
      </c>
      <c r="H1485" s="32" t="s">
        <v>208</v>
      </c>
      <c r="I1485" s="33" t="s">
        <v>862</v>
      </c>
      <c r="J1485" s="33" t="s">
        <v>206</v>
      </c>
      <c r="K1485" s="33" t="str">
        <f t="shared" si="78"/>
        <v>106 , 14</v>
      </c>
      <c r="L1485" s="34" t="s">
        <v>207</v>
      </c>
      <c r="N1485" s="1" t="b">
        <f t="shared" si="79"/>
        <v>0</v>
      </c>
      <c r="O1485" s="1" t="b">
        <f t="shared" si="80"/>
        <v>0</v>
      </c>
      <c r="Q1485" s="4"/>
      <c r="R1485" s="4"/>
    </row>
    <row r="1486" spans="5:18">
      <c r="E1486" s="130">
        <v>106</v>
      </c>
      <c r="F1486" s="130">
        <v>15</v>
      </c>
      <c r="H1486" s="32" t="s">
        <v>208</v>
      </c>
      <c r="I1486" s="33" t="s">
        <v>862</v>
      </c>
      <c r="J1486" s="33" t="s">
        <v>206</v>
      </c>
      <c r="K1486" s="33" t="str">
        <f t="shared" si="78"/>
        <v>106 , 15</v>
      </c>
      <c r="L1486" s="34" t="s">
        <v>207</v>
      </c>
      <c r="N1486" s="1" t="b">
        <f t="shared" si="79"/>
        <v>0</v>
      </c>
      <c r="O1486" s="1" t="b">
        <f t="shared" si="80"/>
        <v>0</v>
      </c>
      <c r="Q1486" s="4"/>
      <c r="R1486" s="4"/>
    </row>
    <row r="1487" spans="5:18">
      <c r="E1487" s="130">
        <v>107</v>
      </c>
      <c r="F1487" s="130">
        <v>1</v>
      </c>
      <c r="H1487" s="32" t="s">
        <v>208</v>
      </c>
      <c r="I1487" s="33" t="s">
        <v>862</v>
      </c>
      <c r="J1487" s="33" t="s">
        <v>206</v>
      </c>
      <c r="K1487" s="33" t="str">
        <f t="shared" si="78"/>
        <v>107 , 1</v>
      </c>
      <c r="L1487" s="34" t="s">
        <v>207</v>
      </c>
      <c r="N1487" s="1" t="b">
        <f t="shared" si="79"/>
        <v>0</v>
      </c>
      <c r="O1487" s="1" t="b">
        <f t="shared" si="80"/>
        <v>0</v>
      </c>
      <c r="Q1487" s="4"/>
      <c r="R1487" s="4"/>
    </row>
    <row r="1488" spans="5:18">
      <c r="E1488" s="130">
        <v>107</v>
      </c>
      <c r="F1488" s="130">
        <v>2</v>
      </c>
      <c r="H1488" s="32" t="s">
        <v>208</v>
      </c>
      <c r="I1488" s="33" t="s">
        <v>862</v>
      </c>
      <c r="J1488" s="33" t="s">
        <v>206</v>
      </c>
      <c r="K1488" s="33" t="str">
        <f t="shared" si="78"/>
        <v>107 , 2</v>
      </c>
      <c r="L1488" s="34" t="s">
        <v>207</v>
      </c>
      <c r="N1488" s="1" t="b">
        <f t="shared" si="79"/>
        <v>0</v>
      </c>
      <c r="O1488" s="1" t="b">
        <f t="shared" si="80"/>
        <v>0</v>
      </c>
      <c r="Q1488" s="4"/>
      <c r="R1488" s="4"/>
    </row>
    <row r="1489" spans="5:18">
      <c r="E1489" s="130">
        <v>107</v>
      </c>
      <c r="F1489" s="130">
        <v>3</v>
      </c>
      <c r="H1489" s="32" t="s">
        <v>208</v>
      </c>
      <c r="I1489" s="33" t="s">
        <v>862</v>
      </c>
      <c r="J1489" s="33" t="s">
        <v>206</v>
      </c>
      <c r="K1489" s="33" t="str">
        <f t="shared" si="78"/>
        <v>107 , 3</v>
      </c>
      <c r="L1489" s="34" t="s">
        <v>207</v>
      </c>
      <c r="N1489" s="1" t="b">
        <f t="shared" si="79"/>
        <v>0</v>
      </c>
      <c r="O1489" s="1" t="b">
        <f t="shared" si="80"/>
        <v>0</v>
      </c>
      <c r="Q1489" s="4"/>
      <c r="R1489" s="4"/>
    </row>
    <row r="1490" spans="5:18">
      <c r="E1490" s="130">
        <v>107</v>
      </c>
      <c r="F1490" s="130">
        <v>4</v>
      </c>
      <c r="H1490" s="32" t="s">
        <v>208</v>
      </c>
      <c r="I1490" s="33" t="s">
        <v>862</v>
      </c>
      <c r="J1490" s="33" t="s">
        <v>206</v>
      </c>
      <c r="K1490" s="33" t="str">
        <f t="shared" si="78"/>
        <v>107 , 4</v>
      </c>
      <c r="L1490" s="34" t="s">
        <v>207</v>
      </c>
      <c r="N1490" s="1" t="b">
        <f t="shared" si="79"/>
        <v>0</v>
      </c>
      <c r="O1490" s="1" t="b">
        <f t="shared" si="80"/>
        <v>0</v>
      </c>
      <c r="Q1490" s="4"/>
      <c r="R1490" s="4"/>
    </row>
    <row r="1491" spans="5:18">
      <c r="E1491" s="130">
        <v>107</v>
      </c>
      <c r="F1491" s="130">
        <v>5</v>
      </c>
      <c r="H1491" s="32" t="s">
        <v>208</v>
      </c>
      <c r="I1491" s="33" t="s">
        <v>862</v>
      </c>
      <c r="J1491" s="33" t="s">
        <v>206</v>
      </c>
      <c r="K1491" s="33" t="str">
        <f t="shared" si="78"/>
        <v>107 , 5</v>
      </c>
      <c r="L1491" s="34" t="s">
        <v>207</v>
      </c>
      <c r="N1491" s="1" t="b">
        <f t="shared" si="79"/>
        <v>0</v>
      </c>
      <c r="O1491" s="1" t="b">
        <f t="shared" si="80"/>
        <v>0</v>
      </c>
      <c r="Q1491" s="4"/>
      <c r="R1491" s="4"/>
    </row>
    <row r="1492" spans="5:18">
      <c r="E1492" s="130">
        <v>107</v>
      </c>
      <c s="130" r="F1492">
        <v>7</v>
      </c>
      <c r="H1492" s="32" t="s">
        <v>208</v>
      </c>
      <c r="I1492" s="33" t="s">
        <v>862</v>
      </c>
      <c r="J1492" s="33" t="s">
        <v>206</v>
      </c>
      <c r="K1492" s="33" t="str">
        <f t="shared" si="78"/>
        <v>107 , 6</v>
      </c>
      <c r="L1492" s="34" t="s">
        <v>207</v>
      </c>
      <c r="N1492" s="1" t="b">
        <f t="shared" si="79"/>
        <v>0</v>
      </c>
      <c r="O1492" s="1" t="b">
        <f t="shared" si="80"/>
        <v>0</v>
      </c>
      <c r="Q1492" s="4"/>
      <c r="R1492" s="4"/>
    </row>
    <row r="1493" spans="5:18">
      <c r="E1493" s="130">
        <v>107</v>
      </c>
      <c r="F1493" s="130">
        <v>8</v>
      </c>
      <c r="H1493" s="32" t="s">
        <v>208</v>
      </c>
      <c r="I1493" s="33" t="s">
        <v>862</v>
      </c>
      <c r="J1493" s="33" t="s">
        <v>206</v>
      </c>
      <c r="K1493" s="33" t="str">
        <f t="shared" si="78"/>
        <v>107 , 8</v>
      </c>
      <c r="L1493" s="34" t="s">
        <v>207</v>
      </c>
      <c r="N1493" s="1" t="b">
        <f t="shared" si="79"/>
        <v>0</v>
      </c>
      <c r="O1493" s="1" t="b">
        <f t="shared" si="80"/>
        <v>0</v>
      </c>
      <c r="Q1493" s="4"/>
      <c r="R1493" s="4"/>
    </row>
    <row r="1494" spans="5:18">
      <c r="E1494" s="130">
        <v>107</v>
      </c>
      <c r="F1494" s="130">
        <v>9</v>
      </c>
      <c r="H1494" s="32" t="s">
        <v>208</v>
      </c>
      <c r="I1494" s="33" t="s">
        <v>862</v>
      </c>
      <c r="J1494" s="33" t="s">
        <v>206</v>
      </c>
      <c r="K1494" s="33" t="str">
        <f t="shared" si="78"/>
        <v>107 , 9</v>
      </c>
      <c r="L1494" s="34" t="s">
        <v>207</v>
      </c>
      <c r="N1494" s="1" t="b">
        <f t="shared" si="79"/>
        <v>0</v>
      </c>
      <c r="O1494" s="1" t="b">
        <f t="shared" si="80"/>
        <v>0</v>
      </c>
      <c r="Q1494" s="4"/>
      <c r="R1494" s="4"/>
    </row>
    <row r="1495" spans="5:18">
      <c r="E1495" s="130">
        <v>107</v>
      </c>
      <c r="F1495" s="130">
        <v>10</v>
      </c>
      <c r="H1495" s="32" t="s">
        <v>208</v>
      </c>
      <c r="I1495" s="33" t="s">
        <v>862</v>
      </c>
      <c r="J1495" s="33" t="s">
        <v>206</v>
      </c>
      <c r="K1495" s="33" t="str">
        <f t="shared" si="78"/>
        <v>107 , 10</v>
      </c>
      <c r="L1495" s="34" t="s">
        <v>207</v>
      </c>
      <c r="N1495" s="1" t="b">
        <f t="shared" si="79"/>
        <v>0</v>
      </c>
      <c r="O1495" s="1" t="b">
        <f t="shared" si="80"/>
        <v>0</v>
      </c>
      <c r="Q1495" s="4"/>
      <c r="R1495" s="4"/>
    </row>
    <row r="1496" spans="5:18">
      <c r="E1496" s="130">
        <v>107</v>
      </c>
      <c r="F1496" s="130">
        <v>11</v>
      </c>
      <c r="H1496" s="32" t="s">
        <v>208</v>
      </c>
      <c r="I1496" s="33" t="s">
        <v>862</v>
      </c>
      <c r="J1496" s="33" t="s">
        <v>206</v>
      </c>
      <c r="K1496" s="33" t="str">
        <f t="shared" si="78"/>
        <v>107 , 11</v>
      </c>
      <c r="L1496" s="34" t="s">
        <v>207</v>
      </c>
      <c r="N1496" s="1" t="b">
        <f t="shared" si="79"/>
        <v>0</v>
      </c>
      <c r="O1496" s="1" t="b">
        <f t="shared" si="80"/>
        <v>0</v>
      </c>
      <c r="Q1496" s="4"/>
      <c r="R1496" s="4"/>
    </row>
    <row r="1497" spans="5:18">
      <c r="E1497" s="130">
        <v>107</v>
      </c>
      <c r="F1497" s="130">
        <v>12</v>
      </c>
      <c r="H1497" s="32" t="s">
        <v>208</v>
      </c>
      <c r="I1497" s="33" t="s">
        <v>862</v>
      </c>
      <c r="J1497" s="33" t="s">
        <v>206</v>
      </c>
      <c r="K1497" s="33" t="str">
        <f t="shared" si="78"/>
        <v>107 , 12</v>
      </c>
      <c r="L1497" s="34" t="s">
        <v>207</v>
      </c>
      <c r="N1497" s="1" t="b">
        <f t="shared" si="79"/>
        <v>0</v>
      </c>
      <c r="O1497" s="1" t="b">
        <f t="shared" si="80"/>
        <v>0</v>
      </c>
      <c r="Q1497" s="4"/>
      <c r="R1497" s="4"/>
    </row>
    <row r="1498" spans="5:18">
      <c r="E1498" s="130">
        <v>107</v>
      </c>
      <c r="F1498" s="130">
        <v>13</v>
      </c>
      <c r="H1498" s="32" t="s">
        <v>208</v>
      </c>
      <c r="I1498" s="33" t="s">
        <v>862</v>
      </c>
      <c r="J1498" s="33" t="s">
        <v>206</v>
      </c>
      <c r="K1498" s="33" t="str">
        <f t="shared" si="78"/>
        <v>107 , 13</v>
      </c>
      <c r="L1498" s="34" t="s">
        <v>207</v>
      </c>
      <c r="N1498" s="1" t="b">
        <f t="shared" si="79"/>
        <v>0</v>
      </c>
      <c r="O1498" s="1" t="b">
        <f t="shared" si="80"/>
        <v>0</v>
      </c>
      <c r="Q1498" s="4"/>
      <c r="R1498" s="4"/>
    </row>
    <row r="1499" spans="5:18">
      <c r="E1499" s="130">
        <v>107</v>
      </c>
      <c r="F1499" s="130">
        <v>14</v>
      </c>
      <c r="H1499" s="32" t="s">
        <v>208</v>
      </c>
      <c r="I1499" s="33" t="s">
        <v>862</v>
      </c>
      <c r="J1499" s="33" t="s">
        <v>206</v>
      </c>
      <c r="K1499" s="33" t="str">
        <f t="shared" si="78"/>
        <v>107 , 14</v>
      </c>
      <c r="L1499" s="34" t="s">
        <v>207</v>
      </c>
      <c r="N1499" s="1" t="b">
        <f t="shared" si="79"/>
        <v>0</v>
      </c>
      <c r="O1499" s="1" t="b">
        <f t="shared" si="80"/>
        <v>0</v>
      </c>
      <c r="Q1499" s="4"/>
      <c r="R1499" s="4"/>
    </row>
    <row r="1500" spans="5:18">
      <c r="E1500" s="130">
        <v>107</v>
      </c>
      <c r="F1500" s="130">
        <v>15</v>
      </c>
      <c r="H1500" s="32" t="s">
        <v>208</v>
      </c>
      <c r="I1500" s="33" t="s">
        <v>862</v>
      </c>
      <c r="J1500" s="33" t="s">
        <v>206</v>
      </c>
      <c r="K1500" s="33" t="str">
        <f t="shared" si="78"/>
        <v>107 , 15</v>
      </c>
      <c r="L1500" s="34" t="s">
        <v>207</v>
      </c>
      <c r="N1500" s="1" t="b">
        <f t="shared" si="79"/>
        <v>0</v>
      </c>
      <c r="O1500" s="1" t="b">
        <f t="shared" si="80"/>
        <v>0</v>
      </c>
      <c r="Q1500" s="4"/>
      <c r="R1500" s="4"/>
    </row>
    <row r="1501" spans="5:18">
      <c r="E1501" s="130">
        <v>108</v>
      </c>
      <c r="F1501" s="130">
        <v>1</v>
      </c>
      <c r="H1501" s="32" t="s">
        <v>208</v>
      </c>
      <c r="I1501" s="33" t="s">
        <v>862</v>
      </c>
      <c r="J1501" s="33" t="s">
        <v>206</v>
      </c>
      <c r="K1501" s="33" t="str">
        <f t="shared" si="78"/>
        <v>108 , 1</v>
      </c>
      <c r="L1501" s="34" t="s">
        <v>207</v>
      </c>
      <c r="N1501" s="1" t="b">
        <f t="shared" si="79"/>
        <v>0</v>
      </c>
      <c r="O1501" s="1" t="b">
        <f t="shared" si="80"/>
        <v>0</v>
      </c>
      <c r="Q1501" s="4"/>
      <c r="R1501" s="4"/>
    </row>
    <row r="1502" spans="5:18">
      <c r="E1502" s="130">
        <v>108</v>
      </c>
      <c r="F1502" s="130">
        <v>2</v>
      </c>
      <c r="H1502" s="32" t="s">
        <v>208</v>
      </c>
      <c r="I1502" s="33" t="s">
        <v>862</v>
      </c>
      <c r="J1502" s="33" t="s">
        <v>206</v>
      </c>
      <c r="K1502" s="33" t="str">
        <f t="shared" si="78"/>
        <v>108 , 2</v>
      </c>
      <c r="L1502" s="34" t="s">
        <v>207</v>
      </c>
      <c r="N1502" s="1" t="b">
        <f t="shared" si="79"/>
        <v>0</v>
      </c>
      <c r="O1502" s="1" t="b">
        <f t="shared" si="80"/>
        <v>0</v>
      </c>
      <c r="Q1502" s="4"/>
      <c r="R1502" s="4"/>
    </row>
    <row r="1503" spans="5:18">
      <c r="E1503" s="130">
        <v>108</v>
      </c>
      <c r="F1503" s="130">
        <v>3</v>
      </c>
      <c r="H1503" s="32" t="s">
        <v>208</v>
      </c>
      <c r="I1503" s="33" t="s">
        <v>862</v>
      </c>
      <c r="J1503" s="33" t="s">
        <v>206</v>
      </c>
      <c r="K1503" s="33" t="str">
        <f t="shared" si="78"/>
        <v>108 , 3</v>
      </c>
      <c r="L1503" s="34" t="s">
        <v>207</v>
      </c>
      <c r="N1503" s="1" t="b">
        <f t="shared" si="79"/>
        <v>0</v>
      </c>
      <c r="O1503" s="1" t="b">
        <f t="shared" si="80"/>
        <v>0</v>
      </c>
      <c r="Q1503" s="4"/>
      <c r="R1503" s="4"/>
    </row>
    <row r="1504" spans="5:18">
      <c r="E1504" s="130">
        <v>108</v>
      </c>
      <c r="F1504" s="130">
        <v>4</v>
      </c>
      <c r="H1504" s="32" t="s">
        <v>208</v>
      </c>
      <c r="I1504" s="33" t="s">
        <v>862</v>
      </c>
      <c r="J1504" s="33" t="s">
        <v>206</v>
      </c>
      <c r="K1504" s="33" t="str">
        <f t="shared" si="78"/>
        <v>108 , 4</v>
      </c>
      <c r="L1504" s="34" t="s">
        <v>207</v>
      </c>
      <c r="N1504" s="1" t="b">
        <f t="shared" si="79"/>
        <v>0</v>
      </c>
      <c r="O1504" s="1" t="b">
        <f t="shared" si="80"/>
        <v>0</v>
      </c>
      <c r="Q1504" s="4"/>
      <c r="R1504" s="4"/>
    </row>
    <row r="1505" spans="5:18">
      <c r="E1505" s="130">
        <v>108</v>
      </c>
      <c r="F1505" s="130">
        <v>5</v>
      </c>
      <c r="H1505" s="32" t="s">
        <v>208</v>
      </c>
      <c r="I1505" s="33" t="s">
        <v>862</v>
      </c>
      <c r="J1505" s="33" t="s">
        <v>206</v>
      </c>
      <c r="K1505" s="33" t="str">
        <f t="shared" si="78"/>
        <v>108 , 5</v>
      </c>
      <c r="L1505" s="34" t="s">
        <v>207</v>
      </c>
      <c r="N1505" s="1" t="b">
        <f t="shared" si="79"/>
        <v>0</v>
      </c>
      <c r="O1505" s="1" t="b">
        <f t="shared" si="80"/>
        <v>0</v>
      </c>
      <c r="Q1505" s="4"/>
      <c r="R1505" s="4"/>
    </row>
    <row r="1506" spans="5:18">
      <c r="E1506" s="130">
        <v>108</v>
      </c>
      <c s="130" r="F1506">
        <v>7</v>
      </c>
      <c r="H1506" s="32" t="s">
        <v>208</v>
      </c>
      <c r="I1506" s="33" t="s">
        <v>862</v>
      </c>
      <c r="J1506" s="33" t="s">
        <v>206</v>
      </c>
      <c r="K1506" s="33" t="str">
        <f t="shared" si="78"/>
        <v>108 , 6</v>
      </c>
      <c r="L1506" s="34" t="s">
        <v>207</v>
      </c>
      <c r="N1506" s="1" t="b">
        <f t="shared" si="79"/>
        <v>0</v>
      </c>
      <c r="O1506" s="1" t="b">
        <f t="shared" si="80"/>
        <v>0</v>
      </c>
      <c r="Q1506" s="4"/>
      <c r="R1506" s="4"/>
    </row>
    <row r="1507" spans="5:18">
      <c r="E1507" s="130">
        <v>108</v>
      </c>
      <c r="F1507" s="130">
        <v>8</v>
      </c>
      <c r="H1507" s="32" t="s">
        <v>208</v>
      </c>
      <c r="I1507" s="33" t="s">
        <v>862</v>
      </c>
      <c r="J1507" s="33" t="s">
        <v>206</v>
      </c>
      <c r="K1507" s="33" t="str">
        <f t="shared" si="78"/>
        <v>108 , 8</v>
      </c>
      <c r="L1507" s="34" t="s">
        <v>207</v>
      </c>
      <c r="N1507" s="1" t="b">
        <f t="shared" si="79"/>
        <v>0</v>
      </c>
      <c r="O1507" s="1" t="b">
        <f t="shared" si="80"/>
        <v>0</v>
      </c>
      <c r="Q1507" s="4"/>
      <c r="R1507" s="4"/>
    </row>
    <row r="1508" spans="5:18">
      <c r="E1508" s="130">
        <v>108</v>
      </c>
      <c r="F1508" s="130">
        <v>9</v>
      </c>
      <c r="H1508" s="32" t="s">
        <v>208</v>
      </c>
      <c r="I1508" s="33" t="s">
        <v>862</v>
      </c>
      <c r="J1508" s="33" t="s">
        <v>206</v>
      </c>
      <c r="K1508" s="33" t="str">
        <f t="shared" si="78"/>
        <v>108 , 9</v>
      </c>
      <c r="L1508" s="34" t="s">
        <v>207</v>
      </c>
      <c r="N1508" s="1" t="b">
        <f t="shared" si="79"/>
        <v>0</v>
      </c>
      <c r="O1508" s="1" t="b">
        <f t="shared" si="80"/>
        <v>0</v>
      </c>
      <c r="Q1508" s="4"/>
      <c r="R1508" s="4"/>
    </row>
    <row r="1509" spans="5:18">
      <c r="E1509" s="130">
        <v>108</v>
      </c>
      <c r="F1509" s="130">
        <v>10</v>
      </c>
      <c r="H1509" s="32" t="s">
        <v>208</v>
      </c>
      <c r="I1509" s="33" t="s">
        <v>862</v>
      </c>
      <c r="J1509" s="33" t="s">
        <v>206</v>
      </c>
      <c r="K1509" s="33" t="str">
        <f t="shared" si="78"/>
        <v>108 , 10</v>
      </c>
      <c r="L1509" s="34" t="s">
        <v>207</v>
      </c>
      <c r="N1509" s="1" t="b">
        <f t="shared" si="79"/>
        <v>0</v>
      </c>
      <c r="O1509" s="1" t="b">
        <f t="shared" si="80"/>
        <v>0</v>
      </c>
      <c r="Q1509" s="4"/>
      <c r="R1509" s="4"/>
    </row>
    <row r="1510" spans="5:18">
      <c r="E1510" s="130">
        <v>108</v>
      </c>
      <c r="F1510" s="130">
        <v>11</v>
      </c>
      <c r="H1510" s="32" t="s">
        <v>208</v>
      </c>
      <c r="I1510" s="33" t="s">
        <v>862</v>
      </c>
      <c r="J1510" s="33" t="s">
        <v>206</v>
      </c>
      <c r="K1510" s="33" t="str">
        <f t="shared" si="78"/>
        <v>108 , 11</v>
      </c>
      <c r="L1510" s="34" t="s">
        <v>207</v>
      </c>
      <c r="N1510" s="1" t="b">
        <f t="shared" si="79"/>
        <v>0</v>
      </c>
      <c r="O1510" s="1" t="b">
        <f t="shared" si="80"/>
        <v>0</v>
      </c>
      <c r="Q1510" s="4"/>
      <c r="R1510" s="4"/>
    </row>
    <row r="1511" spans="5:18">
      <c r="E1511" s="130">
        <v>108</v>
      </c>
      <c r="F1511" s="130">
        <v>12</v>
      </c>
      <c r="H1511" s="32" t="s">
        <v>208</v>
      </c>
      <c r="I1511" s="33" t="s">
        <v>862</v>
      </c>
      <c r="J1511" s="33" t="s">
        <v>206</v>
      </c>
      <c r="K1511" s="33" t="str">
        <f t="shared" si="78"/>
        <v>108 , 12</v>
      </c>
      <c r="L1511" s="34" t="s">
        <v>207</v>
      </c>
      <c r="N1511" s="1" t="b">
        <f t="shared" si="79"/>
        <v>0</v>
      </c>
      <c r="O1511" s="1" t="b">
        <f t="shared" si="80"/>
        <v>0</v>
      </c>
      <c r="Q1511" s="4"/>
      <c r="R1511" s="4"/>
    </row>
    <row r="1512" spans="5:18">
      <c r="E1512" s="130">
        <v>108</v>
      </c>
      <c r="F1512" s="130">
        <v>13</v>
      </c>
      <c r="H1512" s="32" t="s">
        <v>208</v>
      </c>
      <c r="I1512" s="33" t="s">
        <v>862</v>
      </c>
      <c r="J1512" s="33" t="s">
        <v>206</v>
      </c>
      <c r="K1512" s="33" t="str">
        <f t="shared" si="78"/>
        <v>108 , 13</v>
      </c>
      <c r="L1512" s="34" t="s">
        <v>207</v>
      </c>
      <c r="N1512" s="1" t="b">
        <f t="shared" si="79"/>
        <v>0</v>
      </c>
      <c r="O1512" s="1" t="b">
        <f t="shared" si="80"/>
        <v>0</v>
      </c>
      <c r="Q1512" s="4"/>
      <c r="R1512" s="4"/>
    </row>
    <row r="1513" spans="5:18">
      <c r="E1513" s="130">
        <v>108</v>
      </c>
      <c r="F1513" s="130">
        <v>14</v>
      </c>
      <c r="H1513" s="32" t="s">
        <v>208</v>
      </c>
      <c r="I1513" s="33" t="s">
        <v>862</v>
      </c>
      <c r="J1513" s="33" t="s">
        <v>206</v>
      </c>
      <c r="K1513" s="33" t="str">
        <f t="shared" si="78"/>
        <v>108 , 14</v>
      </c>
      <c r="L1513" s="34" t="s">
        <v>207</v>
      </c>
      <c r="N1513" s="1" t="b">
        <f t="shared" si="79"/>
        <v>0</v>
      </c>
      <c r="O1513" s="1" t="b">
        <f t="shared" si="80"/>
        <v>0</v>
      </c>
      <c r="Q1513" s="4"/>
      <c r="R1513" s="4"/>
    </row>
    <row r="1514" spans="5:18">
      <c r="E1514" s="130">
        <v>108</v>
      </c>
      <c r="F1514" s="130">
        <v>15</v>
      </c>
      <c r="H1514" s="32" t="s">
        <v>208</v>
      </c>
      <c r="I1514" s="33" t="s">
        <v>862</v>
      </c>
      <c r="J1514" s="33" t="s">
        <v>206</v>
      </c>
      <c r="K1514" s="33" t="str">
        <f t="shared" si="78"/>
        <v>108 , 15</v>
      </c>
      <c r="L1514" s="34" t="s">
        <v>207</v>
      </c>
      <c r="N1514" s="1" t="b">
        <f t="shared" si="79"/>
        <v>0</v>
      </c>
      <c r="O1514" s="1" t="b">
        <f t="shared" si="80"/>
        <v>0</v>
      </c>
      <c r="Q1514" s="4"/>
      <c r="R1514" s="4"/>
    </row>
    <row r="1515" spans="5:18">
      <c r="E1515" s="130">
        <v>109</v>
      </c>
      <c r="F1515" s="130">
        <v>1</v>
      </c>
      <c r="H1515" s="32" t="s">
        <v>208</v>
      </c>
      <c r="I1515" s="33" t="s">
        <v>862</v>
      </c>
      <c r="J1515" s="33" t="s">
        <v>206</v>
      </c>
      <c r="K1515" s="33" t="str">
        <f t="shared" si="78"/>
        <v>109 , 1</v>
      </c>
      <c r="L1515" s="34" t="s">
        <v>207</v>
      </c>
      <c r="N1515" s="1" t="b">
        <f t="shared" si="79"/>
        <v>0</v>
      </c>
      <c r="O1515" s="1" t="b">
        <f t="shared" si="80"/>
        <v>0</v>
      </c>
      <c r="Q1515" s="4"/>
      <c r="R1515" s="4"/>
    </row>
    <row r="1516" spans="5:18">
      <c r="E1516" s="130">
        <v>109</v>
      </c>
      <c r="F1516" s="130">
        <v>2</v>
      </c>
      <c r="H1516" s="32" t="s">
        <v>208</v>
      </c>
      <c r="I1516" s="33" t="s">
        <v>862</v>
      </c>
      <c r="J1516" s="33" t="s">
        <v>206</v>
      </c>
      <c r="K1516" s="33" t="str">
        <f t="shared" si="78"/>
        <v>109 , 2</v>
      </c>
      <c r="L1516" s="34" t="s">
        <v>207</v>
      </c>
      <c r="N1516" s="1" t="b">
        <f t="shared" si="79"/>
        <v>0</v>
      </c>
      <c r="O1516" s="1" t="b">
        <f t="shared" si="80"/>
        <v>0</v>
      </c>
      <c r="Q1516" s="4"/>
      <c r="R1516" s="4"/>
    </row>
    <row r="1517" spans="5:18">
      <c r="E1517" s="130">
        <v>109</v>
      </c>
      <c r="F1517" s="130">
        <v>3</v>
      </c>
      <c r="H1517" s="32" t="s">
        <v>208</v>
      </c>
      <c r="I1517" s="33" t="s">
        <v>862</v>
      </c>
      <c r="J1517" s="33" t="s">
        <v>206</v>
      </c>
      <c r="K1517" s="33" t="str">
        <f t="shared" si="78"/>
        <v>109 , 3</v>
      </c>
      <c r="L1517" s="34" t="s">
        <v>207</v>
      </c>
      <c r="N1517" s="1" t="b">
        <f t="shared" si="79"/>
        <v>0</v>
      </c>
      <c r="O1517" s="1" t="b">
        <f t="shared" si="80"/>
        <v>0</v>
      </c>
      <c r="Q1517" s="4"/>
      <c r="R1517" s="4"/>
    </row>
    <row r="1518" spans="5:18">
      <c r="E1518" s="130">
        <v>109</v>
      </c>
      <c r="F1518" s="130">
        <v>4</v>
      </c>
      <c r="H1518" s="32" t="s">
        <v>208</v>
      </c>
      <c r="I1518" s="33" t="s">
        <v>862</v>
      </c>
      <c r="J1518" s="33" t="s">
        <v>206</v>
      </c>
      <c r="K1518" s="33" t="str">
        <f t="shared" si="78"/>
        <v>109 , 4</v>
      </c>
      <c r="L1518" s="34" t="s">
        <v>207</v>
      </c>
      <c r="N1518" s="1" t="b">
        <f t="shared" si="79"/>
        <v>0</v>
      </c>
      <c r="O1518" s="1" t="b">
        <f t="shared" si="80"/>
        <v>0</v>
      </c>
      <c r="Q1518" s="4"/>
      <c r="R1518" s="4"/>
    </row>
    <row r="1519" spans="5:18">
      <c r="E1519" s="130">
        <v>109</v>
      </c>
      <c r="F1519" s="130">
        <v>5</v>
      </c>
      <c r="H1519" s="32" t="s">
        <v>208</v>
      </c>
      <c r="I1519" s="33" t="s">
        <v>862</v>
      </c>
      <c r="J1519" s="33" t="s">
        <v>206</v>
      </c>
      <c r="K1519" s="33" t="str">
        <f t="shared" si="78"/>
        <v>109 , 5</v>
      </c>
      <c r="L1519" s="34" t="s">
        <v>207</v>
      </c>
      <c r="N1519" s="1" t="b">
        <f t="shared" si="79"/>
        <v>0</v>
      </c>
      <c r="O1519" s="1" t="b">
        <f t="shared" si="80"/>
        <v>0</v>
      </c>
      <c r="Q1519" s="4"/>
      <c r="R1519" s="4"/>
    </row>
    <row r="1520" spans="5:18">
      <c r="E1520" s="130">
        <v>109</v>
      </c>
      <c s="130" r="F1520">
        <v>7</v>
      </c>
      <c r="H1520" s="32" t="s">
        <v>208</v>
      </c>
      <c r="I1520" s="33" t="s">
        <v>862</v>
      </c>
      <c r="J1520" s="33" t="s">
        <v>206</v>
      </c>
      <c r="K1520" s="33" t="str">
        <f t="shared" si="78"/>
        <v>109 , 6</v>
      </c>
      <c r="L1520" s="34" t="s">
        <v>207</v>
      </c>
      <c r="N1520" s="1" t="b">
        <f t="shared" si="79"/>
        <v>0</v>
      </c>
      <c r="O1520" s="1" t="b">
        <f t="shared" si="80"/>
        <v>0</v>
      </c>
      <c r="Q1520" s="4"/>
      <c r="R1520" s="4"/>
    </row>
    <row r="1521" spans="5:18">
      <c r="E1521" s="130">
        <v>109</v>
      </c>
      <c r="F1521" s="130">
        <v>8</v>
      </c>
      <c r="H1521" s="32" t="s">
        <v>208</v>
      </c>
      <c r="I1521" s="33" t="s">
        <v>862</v>
      </c>
      <c r="J1521" s="33" t="s">
        <v>206</v>
      </c>
      <c r="K1521" s="33" t="str">
        <f t="shared" si="78"/>
        <v>109 , 8</v>
      </c>
      <c r="L1521" s="34" t="s">
        <v>207</v>
      </c>
      <c r="N1521" s="1" t="b">
        <f t="shared" si="79"/>
        <v>0</v>
      </c>
      <c r="O1521" s="1" t="b">
        <f t="shared" si="80"/>
        <v>0</v>
      </c>
      <c r="Q1521" s="4"/>
      <c r="R1521" s="4"/>
    </row>
    <row r="1522" spans="5:18">
      <c r="E1522" s="130">
        <v>109</v>
      </c>
      <c r="F1522" s="130">
        <v>9</v>
      </c>
      <c r="H1522" s="32" t="s">
        <v>208</v>
      </c>
      <c r="I1522" s="33" t="s">
        <v>862</v>
      </c>
      <c r="J1522" s="33" t="s">
        <v>206</v>
      </c>
      <c r="K1522" s="33" t="str">
        <f t="shared" si="78"/>
        <v>109 , 9</v>
      </c>
      <c r="L1522" s="34" t="s">
        <v>207</v>
      </c>
      <c r="N1522" s="1" t="b">
        <f t="shared" si="79"/>
        <v>0</v>
      </c>
      <c r="O1522" s="1" t="b">
        <f t="shared" si="80"/>
        <v>0</v>
      </c>
      <c r="Q1522" s="4"/>
      <c r="R1522" s="4"/>
    </row>
    <row r="1523" spans="5:18">
      <c r="E1523" s="130">
        <v>109</v>
      </c>
      <c r="F1523" s="130">
        <v>10</v>
      </c>
      <c r="H1523" s="32" t="s">
        <v>208</v>
      </c>
      <c r="I1523" s="33" t="s">
        <v>862</v>
      </c>
      <c r="J1523" s="33" t="s">
        <v>206</v>
      </c>
      <c r="K1523" s="33" t="str">
        <f t="shared" ref="K1523:K1582" si="81">E1523&amp;" , "&amp;F1523</f>
        <v>109 , 10</v>
      </c>
      <c r="L1523" s="34" t="s">
        <v>207</v>
      </c>
      <c r="N1523" s="1" t="b">
        <f t="shared" ref="N1523:N1582" si="82">IF(E1523="","",EXACT(E1523,Q1523))</f>
        <v>0</v>
      </c>
      <c r="O1523" s="1" t="b">
        <f t="shared" ref="O1523:O1582" si="83">IF(F1523="","",EXACT(F1523,R1523))</f>
        <v>0</v>
      </c>
      <c r="Q1523" s="4"/>
      <c r="R1523" s="4"/>
    </row>
    <row r="1524" spans="5:18">
      <c r="E1524" s="130">
        <v>109</v>
      </c>
      <c r="F1524" s="130">
        <v>11</v>
      </c>
      <c r="H1524" s="32" t="s">
        <v>208</v>
      </c>
      <c r="I1524" s="33" t="s">
        <v>862</v>
      </c>
      <c r="J1524" s="33" t="s">
        <v>206</v>
      </c>
      <c r="K1524" s="33" t="str">
        <f t="shared" si="81"/>
        <v>109 , 11</v>
      </c>
      <c r="L1524" s="34" t="s">
        <v>207</v>
      </c>
      <c r="N1524" s="1" t="b">
        <f t="shared" si="82"/>
        <v>0</v>
      </c>
      <c r="O1524" s="1" t="b">
        <f t="shared" si="83"/>
        <v>0</v>
      </c>
      <c r="Q1524" s="4"/>
      <c r="R1524" s="4"/>
    </row>
    <row r="1525" spans="5:18">
      <c r="E1525" s="130">
        <v>109</v>
      </c>
      <c r="F1525" s="130">
        <v>12</v>
      </c>
      <c r="H1525" s="32" t="s">
        <v>208</v>
      </c>
      <c r="I1525" s="33" t="s">
        <v>862</v>
      </c>
      <c r="J1525" s="33" t="s">
        <v>206</v>
      </c>
      <c r="K1525" s="33" t="str">
        <f t="shared" si="81"/>
        <v>109 , 12</v>
      </c>
      <c r="L1525" s="34" t="s">
        <v>207</v>
      </c>
      <c r="N1525" s="1" t="b">
        <f t="shared" si="82"/>
        <v>0</v>
      </c>
      <c r="O1525" s="1" t="b">
        <f t="shared" si="83"/>
        <v>0</v>
      </c>
      <c r="Q1525" s="4"/>
      <c r="R1525" s="4"/>
    </row>
    <row r="1526" spans="5:18">
      <c r="E1526" s="130">
        <v>109</v>
      </c>
      <c r="F1526" s="130">
        <v>13</v>
      </c>
      <c r="H1526" s="32" t="s">
        <v>208</v>
      </c>
      <c r="I1526" s="33" t="s">
        <v>862</v>
      </c>
      <c r="J1526" s="33" t="s">
        <v>206</v>
      </c>
      <c r="K1526" s="33" t="str">
        <f t="shared" si="81"/>
        <v>109 , 13</v>
      </c>
      <c r="L1526" s="34" t="s">
        <v>207</v>
      </c>
      <c r="N1526" s="1" t="b">
        <f t="shared" si="82"/>
        <v>0</v>
      </c>
      <c r="O1526" s="1" t="b">
        <f t="shared" si="83"/>
        <v>0</v>
      </c>
      <c r="Q1526" s="4"/>
      <c r="R1526" s="4"/>
    </row>
    <row r="1527" spans="5:18">
      <c r="E1527" s="130">
        <v>109</v>
      </c>
      <c r="F1527" s="130">
        <v>14</v>
      </c>
      <c r="H1527" s="32" t="s">
        <v>208</v>
      </c>
      <c r="I1527" s="33" t="s">
        <v>862</v>
      </c>
      <c r="J1527" s="33" t="s">
        <v>206</v>
      </c>
      <c r="K1527" s="33" t="str">
        <f t="shared" si="81"/>
        <v>109 , 14</v>
      </c>
      <c r="L1527" s="34" t="s">
        <v>207</v>
      </c>
      <c r="N1527" s="1" t="b">
        <f t="shared" si="82"/>
        <v>0</v>
      </c>
      <c r="O1527" s="1" t="b">
        <f t="shared" si="83"/>
        <v>0</v>
      </c>
      <c r="Q1527" s="4"/>
      <c r="R1527" s="4"/>
    </row>
    <row r="1528" spans="5:18">
      <c r="E1528" s="130">
        <v>109</v>
      </c>
      <c r="F1528" s="130">
        <v>15</v>
      </c>
      <c r="H1528" s="32" t="s">
        <v>208</v>
      </c>
      <c r="I1528" s="33" t="s">
        <v>862</v>
      </c>
      <c r="J1528" s="33" t="s">
        <v>206</v>
      </c>
      <c r="K1528" s="33" t="str">
        <f t="shared" si="81"/>
        <v>109 , 15</v>
      </c>
      <c r="L1528" s="34" t="s">
        <v>207</v>
      </c>
      <c r="N1528" s="1" t="b">
        <f t="shared" si="82"/>
        <v>0</v>
      </c>
      <c r="O1528" s="1" t="b">
        <f t="shared" si="83"/>
        <v>0</v>
      </c>
      <c r="Q1528" s="4"/>
      <c r="R1528" s="4"/>
    </row>
    <row r="1529" spans="5:18">
      <c r="E1529" s="130">
        <v>110</v>
      </c>
      <c r="F1529" s="130">
        <v>1</v>
      </c>
      <c r="H1529" s="32" t="s">
        <v>208</v>
      </c>
      <c r="I1529" s="33" t="s">
        <v>862</v>
      </c>
      <c r="J1529" s="33" t="s">
        <v>206</v>
      </c>
      <c r="K1529" s="33" t="str">
        <f t="shared" si="81"/>
        <v>110 , 1</v>
      </c>
      <c r="L1529" s="34" t="s">
        <v>207</v>
      </c>
      <c r="N1529" s="1" t="b">
        <f t="shared" si="82"/>
        <v>0</v>
      </c>
      <c r="O1529" s="1" t="b">
        <f t="shared" si="83"/>
        <v>0</v>
      </c>
      <c r="Q1529" s="4"/>
      <c r="R1529" s="4"/>
    </row>
    <row r="1530" spans="5:18">
      <c r="E1530" s="130">
        <v>110</v>
      </c>
      <c r="F1530" s="130">
        <v>2</v>
      </c>
      <c r="H1530" s="32" t="s">
        <v>208</v>
      </c>
      <c r="I1530" s="33" t="s">
        <v>862</v>
      </c>
      <c r="J1530" s="33" t="s">
        <v>206</v>
      </c>
      <c r="K1530" s="33" t="str">
        <f t="shared" si="81"/>
        <v>110 , 2</v>
      </c>
      <c r="L1530" s="34" t="s">
        <v>207</v>
      </c>
      <c r="N1530" s="1" t="b">
        <f t="shared" si="82"/>
        <v>0</v>
      </c>
      <c r="O1530" s="1" t="b">
        <f t="shared" si="83"/>
        <v>0</v>
      </c>
      <c r="Q1530" s="4"/>
      <c r="R1530" s="4"/>
    </row>
    <row r="1531" spans="5:18">
      <c r="E1531" s="130">
        <v>110</v>
      </c>
      <c r="F1531" s="130">
        <v>3</v>
      </c>
      <c r="H1531" s="32" t="s">
        <v>208</v>
      </c>
      <c r="I1531" s="33" t="s">
        <v>862</v>
      </c>
      <c r="J1531" s="33" t="s">
        <v>206</v>
      </c>
      <c r="K1531" s="33" t="str">
        <f t="shared" si="81"/>
        <v>110 , 3</v>
      </c>
      <c r="L1531" s="34" t="s">
        <v>207</v>
      </c>
      <c r="N1531" s="1" t="b">
        <f t="shared" si="82"/>
        <v>0</v>
      </c>
      <c r="O1531" s="1" t="b">
        <f t="shared" si="83"/>
        <v>0</v>
      </c>
      <c r="Q1531" s="4"/>
      <c r="R1531" s="4"/>
    </row>
    <row r="1532" spans="5:18">
      <c r="E1532" s="130">
        <v>110</v>
      </c>
      <c r="F1532" s="130">
        <v>4</v>
      </c>
      <c r="H1532" s="32" t="s">
        <v>208</v>
      </c>
      <c r="I1532" s="33" t="s">
        <v>862</v>
      </c>
      <c r="J1532" s="33" t="s">
        <v>206</v>
      </c>
      <c r="K1532" s="33" t="str">
        <f t="shared" si="81"/>
        <v>110 , 4</v>
      </c>
      <c r="L1532" s="34" t="s">
        <v>207</v>
      </c>
      <c r="N1532" s="1" t="b">
        <f t="shared" si="82"/>
        <v>0</v>
      </c>
      <c r="O1532" s="1" t="b">
        <f t="shared" si="83"/>
        <v>0</v>
      </c>
      <c r="Q1532" s="4"/>
      <c r="R1532" s="4"/>
    </row>
    <row r="1533" spans="5:18">
      <c r="E1533" s="130">
        <v>110</v>
      </c>
      <c r="F1533" s="130">
        <v>5</v>
      </c>
      <c r="H1533" s="32" t="s">
        <v>208</v>
      </c>
      <c r="I1533" s="33" t="s">
        <v>862</v>
      </c>
      <c r="J1533" s="33" t="s">
        <v>206</v>
      </c>
      <c r="K1533" s="33" t="str">
        <f t="shared" si="81"/>
        <v>110 , 5</v>
      </c>
      <c r="L1533" s="34" t="s">
        <v>207</v>
      </c>
      <c r="N1533" s="1" t="b">
        <f t="shared" si="82"/>
        <v>0</v>
      </c>
      <c r="O1533" s="1" t="b">
        <f t="shared" si="83"/>
        <v>0</v>
      </c>
      <c r="Q1533" s="4"/>
      <c r="R1533" s="4"/>
    </row>
    <row r="1534" spans="5:18">
      <c r="E1534" s="130">
        <v>110</v>
      </c>
      <c s="130" r="F1534">
        <v>7</v>
      </c>
      <c r="H1534" s="32" t="s">
        <v>208</v>
      </c>
      <c r="I1534" s="33" t="s">
        <v>862</v>
      </c>
      <c r="J1534" s="33" t="s">
        <v>206</v>
      </c>
      <c r="K1534" s="33" t="str">
        <f t="shared" si="81"/>
        <v>110 , 6</v>
      </c>
      <c r="L1534" s="34" t="s">
        <v>207</v>
      </c>
      <c r="N1534" s="1" t="b">
        <f t="shared" si="82"/>
        <v>0</v>
      </c>
      <c r="O1534" s="1" t="b">
        <f t="shared" si="83"/>
        <v>0</v>
      </c>
      <c r="Q1534" s="4"/>
      <c r="R1534" s="4"/>
    </row>
    <row r="1535" spans="5:18">
      <c r="E1535" s="130">
        <v>110</v>
      </c>
      <c r="F1535" s="130">
        <v>8</v>
      </c>
      <c r="H1535" s="32" t="s">
        <v>208</v>
      </c>
      <c r="I1535" s="33" t="s">
        <v>862</v>
      </c>
      <c r="J1535" s="33" t="s">
        <v>206</v>
      </c>
      <c r="K1535" s="33" t="str">
        <f t="shared" si="81"/>
        <v>110 , 8</v>
      </c>
      <c r="L1535" s="34" t="s">
        <v>207</v>
      </c>
      <c r="N1535" s="1" t="b">
        <f t="shared" si="82"/>
        <v>0</v>
      </c>
      <c r="O1535" s="1" t="b">
        <f t="shared" si="83"/>
        <v>0</v>
      </c>
      <c r="Q1535" s="4"/>
      <c r="R1535" s="4"/>
    </row>
    <row r="1536" spans="5:18">
      <c r="E1536" s="130">
        <v>110</v>
      </c>
      <c r="F1536" s="130">
        <v>9</v>
      </c>
      <c r="H1536" s="32" t="s">
        <v>208</v>
      </c>
      <c r="I1536" s="33" t="s">
        <v>862</v>
      </c>
      <c r="J1536" s="33" t="s">
        <v>206</v>
      </c>
      <c r="K1536" s="33" t="str">
        <f t="shared" si="81"/>
        <v>110 , 9</v>
      </c>
      <c r="L1536" s="34" t="s">
        <v>207</v>
      </c>
      <c r="N1536" s="1" t="b">
        <f t="shared" si="82"/>
        <v>0</v>
      </c>
      <c r="O1536" s="1" t="b">
        <f t="shared" si="83"/>
        <v>0</v>
      </c>
      <c r="Q1536" s="4"/>
      <c r="R1536" s="4"/>
    </row>
    <row r="1537" spans="5:18">
      <c r="E1537" s="130">
        <v>110</v>
      </c>
      <c r="F1537" s="130">
        <v>10</v>
      </c>
      <c r="H1537" s="32" t="s">
        <v>208</v>
      </c>
      <c r="I1537" s="33" t="s">
        <v>862</v>
      </c>
      <c r="J1537" s="33" t="s">
        <v>206</v>
      </c>
      <c r="K1537" s="33" t="str">
        <f t="shared" si="81"/>
        <v>110 , 10</v>
      </c>
      <c r="L1537" s="34" t="s">
        <v>207</v>
      </c>
      <c r="N1537" s="1" t="b">
        <f t="shared" si="82"/>
        <v>0</v>
      </c>
      <c r="O1537" s="1" t="b">
        <f t="shared" si="83"/>
        <v>0</v>
      </c>
      <c r="Q1537" s="4"/>
      <c r="R1537" s="4"/>
    </row>
    <row r="1538" spans="5:18">
      <c r="E1538" s="130">
        <v>110</v>
      </c>
      <c r="F1538" s="130">
        <v>11</v>
      </c>
      <c r="H1538" s="32" t="s">
        <v>208</v>
      </c>
      <c r="I1538" s="33" t="s">
        <v>862</v>
      </c>
      <c r="J1538" s="33" t="s">
        <v>206</v>
      </c>
      <c r="K1538" s="33" t="str">
        <f t="shared" si="81"/>
        <v>110 , 11</v>
      </c>
      <c r="L1538" s="34" t="s">
        <v>207</v>
      </c>
      <c r="N1538" s="1" t="b">
        <f t="shared" si="82"/>
        <v>0</v>
      </c>
      <c r="O1538" s="1" t="b">
        <f t="shared" si="83"/>
        <v>0</v>
      </c>
      <c r="Q1538" s="4"/>
      <c r="R1538" s="4"/>
    </row>
    <row r="1539" spans="5:18">
      <c r="E1539" s="130">
        <v>110</v>
      </c>
      <c r="F1539" s="130">
        <v>12</v>
      </c>
      <c r="H1539" s="32" t="s">
        <v>208</v>
      </c>
      <c r="I1539" s="33" t="s">
        <v>862</v>
      </c>
      <c r="J1539" s="33" t="s">
        <v>206</v>
      </c>
      <c r="K1539" s="33" t="str">
        <f t="shared" si="81"/>
        <v>110 , 12</v>
      </c>
      <c r="L1539" s="34" t="s">
        <v>207</v>
      </c>
      <c r="N1539" s="1" t="b">
        <f t="shared" si="82"/>
        <v>0</v>
      </c>
      <c r="O1539" s="1" t="b">
        <f t="shared" si="83"/>
        <v>0</v>
      </c>
      <c r="Q1539" s="4"/>
      <c r="R1539" s="4"/>
    </row>
    <row r="1540" spans="5:18">
      <c r="E1540" s="130">
        <v>110</v>
      </c>
      <c r="F1540" s="130">
        <v>13</v>
      </c>
      <c r="H1540" s="32" t="s">
        <v>208</v>
      </c>
      <c r="I1540" s="33" t="s">
        <v>862</v>
      </c>
      <c r="J1540" s="33" t="s">
        <v>206</v>
      </c>
      <c r="K1540" s="33" t="str">
        <f t="shared" si="81"/>
        <v>110 , 13</v>
      </c>
      <c r="L1540" s="34" t="s">
        <v>207</v>
      </c>
      <c r="N1540" s="1" t="b">
        <f t="shared" si="82"/>
        <v>0</v>
      </c>
      <c r="O1540" s="1" t="b">
        <f t="shared" si="83"/>
        <v>0</v>
      </c>
      <c r="Q1540" s="4"/>
      <c r="R1540" s="4"/>
    </row>
    <row r="1541" spans="5:18">
      <c r="E1541" s="130">
        <v>110</v>
      </c>
      <c r="F1541" s="130">
        <v>14</v>
      </c>
      <c r="H1541" s="32" t="s">
        <v>208</v>
      </c>
      <c r="I1541" s="33" t="s">
        <v>862</v>
      </c>
      <c r="J1541" s="33" t="s">
        <v>206</v>
      </c>
      <c r="K1541" s="33" t="str">
        <f t="shared" si="81"/>
        <v>110 , 14</v>
      </c>
      <c r="L1541" s="34" t="s">
        <v>207</v>
      </c>
      <c r="N1541" s="1" t="b">
        <f t="shared" si="82"/>
        <v>0</v>
      </c>
      <c r="O1541" s="1" t="b">
        <f t="shared" si="83"/>
        <v>0</v>
      </c>
      <c r="Q1541" s="4"/>
      <c r="R1541" s="4"/>
    </row>
    <row r="1542" spans="5:18">
      <c r="E1542" s="130">
        <v>110</v>
      </c>
      <c r="F1542" s="130">
        <v>15</v>
      </c>
      <c r="H1542" s="32" t="s">
        <v>208</v>
      </c>
      <c r="I1542" s="33" t="s">
        <v>862</v>
      </c>
      <c r="J1542" s="33" t="s">
        <v>206</v>
      </c>
      <c r="K1542" s="33" t="str">
        <f t="shared" si="81"/>
        <v>110 , 15</v>
      </c>
      <c r="L1542" s="34" t="s">
        <v>207</v>
      </c>
      <c r="N1542" s="1" t="b">
        <f t="shared" si="82"/>
        <v>0</v>
      </c>
      <c r="O1542" s="1" t="b">
        <f t="shared" si="83"/>
        <v>0</v>
      </c>
      <c r="Q1542" s="4"/>
      <c r="R1542" s="4"/>
    </row>
    <row r="1543" spans="5:18">
      <c r="E1543" s="130">
        <v>111</v>
      </c>
      <c r="F1543" s="130">
        <v>1</v>
      </c>
      <c r="H1543" s="32" t="s">
        <v>208</v>
      </c>
      <c r="I1543" s="33" t="s">
        <v>862</v>
      </c>
      <c r="J1543" s="33" t="s">
        <v>206</v>
      </c>
      <c r="K1543" s="33" t="str">
        <f t="shared" si="81"/>
        <v>111 , 1</v>
      </c>
      <c r="L1543" s="34" t="s">
        <v>207</v>
      </c>
      <c r="N1543" s="1" t="b">
        <f t="shared" si="82"/>
        <v>0</v>
      </c>
      <c r="O1543" s="1" t="b">
        <f t="shared" si="83"/>
        <v>0</v>
      </c>
      <c r="Q1543" s="4"/>
      <c r="R1543" s="4"/>
    </row>
    <row r="1544" spans="5:18">
      <c r="E1544" s="130">
        <v>111</v>
      </c>
      <c r="F1544" s="130">
        <v>2</v>
      </c>
      <c r="H1544" s="32" t="s">
        <v>208</v>
      </c>
      <c r="I1544" s="33" t="s">
        <v>862</v>
      </c>
      <c r="J1544" s="33" t="s">
        <v>206</v>
      </c>
      <c r="K1544" s="33" t="str">
        <f t="shared" si="81"/>
        <v>111 , 2</v>
      </c>
      <c r="L1544" s="34" t="s">
        <v>207</v>
      </c>
      <c r="N1544" s="1" t="b">
        <f t="shared" si="82"/>
        <v>0</v>
      </c>
      <c r="O1544" s="1" t="b">
        <f t="shared" si="83"/>
        <v>0</v>
      </c>
      <c r="Q1544" s="4"/>
      <c r="R1544" s="4"/>
    </row>
    <row r="1545" spans="5:18">
      <c r="E1545" s="130">
        <v>111</v>
      </c>
      <c r="F1545" s="130">
        <v>3</v>
      </c>
      <c r="H1545" s="32" t="s">
        <v>208</v>
      </c>
      <c r="I1545" s="33" t="s">
        <v>862</v>
      </c>
      <c r="J1545" s="33" t="s">
        <v>206</v>
      </c>
      <c r="K1545" s="33" t="str">
        <f t="shared" si="81"/>
        <v>111 , 3</v>
      </c>
      <c r="L1545" s="34" t="s">
        <v>207</v>
      </c>
      <c r="N1545" s="1" t="b">
        <f t="shared" si="82"/>
        <v>0</v>
      </c>
      <c r="O1545" s="1" t="b">
        <f t="shared" si="83"/>
        <v>0</v>
      </c>
      <c r="Q1545" s="4"/>
      <c r="R1545" s="4"/>
    </row>
    <row r="1546" spans="5:18">
      <c r="E1546" s="130">
        <v>111</v>
      </c>
      <c r="F1546" s="130">
        <v>4</v>
      </c>
      <c r="H1546" s="32" t="s">
        <v>208</v>
      </c>
      <c r="I1546" s="33" t="s">
        <v>862</v>
      </c>
      <c r="J1546" s="33" t="s">
        <v>206</v>
      </c>
      <c r="K1546" s="33" t="str">
        <f t="shared" si="81"/>
        <v>111 , 4</v>
      </c>
      <c r="L1546" s="34" t="s">
        <v>207</v>
      </c>
      <c r="N1546" s="1" t="b">
        <f t="shared" si="82"/>
        <v>0</v>
      </c>
      <c r="O1546" s="1" t="b">
        <f t="shared" si="83"/>
        <v>0</v>
      </c>
      <c r="Q1546" s="4"/>
      <c r="R1546" s="4"/>
    </row>
    <row r="1547" spans="5:18">
      <c r="E1547" s="130">
        <v>111</v>
      </c>
      <c r="F1547" s="130">
        <v>5</v>
      </c>
      <c r="H1547" s="32" t="s">
        <v>208</v>
      </c>
      <c r="I1547" s="33" t="s">
        <v>862</v>
      </c>
      <c r="J1547" s="33" t="s">
        <v>206</v>
      </c>
      <c r="K1547" s="33" t="str">
        <f t="shared" si="81"/>
        <v>111 , 5</v>
      </c>
      <c r="L1547" s="34" t="s">
        <v>207</v>
      </c>
      <c r="N1547" s="1" t="b">
        <f t="shared" si="82"/>
        <v>0</v>
      </c>
      <c r="O1547" s="1" t="b">
        <f t="shared" si="83"/>
        <v>0</v>
      </c>
      <c r="Q1547" s="4"/>
      <c r="R1547" s="4"/>
    </row>
    <row r="1548" spans="5:18">
      <c r="E1548" s="130">
        <v>111</v>
      </c>
      <c s="130" r="F1548">
        <v>7</v>
      </c>
      <c r="H1548" s="32" t="s">
        <v>208</v>
      </c>
      <c r="I1548" s="33" t="s">
        <v>862</v>
      </c>
      <c r="J1548" s="33" t="s">
        <v>206</v>
      </c>
      <c r="K1548" s="33" t="str">
        <f t="shared" si="81"/>
        <v>111 , 6</v>
      </c>
      <c r="L1548" s="34" t="s">
        <v>207</v>
      </c>
      <c r="N1548" s="1" t="b">
        <f t="shared" si="82"/>
        <v>0</v>
      </c>
      <c r="O1548" s="1" t="b">
        <f t="shared" si="83"/>
        <v>0</v>
      </c>
      <c r="Q1548" s="4"/>
      <c r="R1548" s="4"/>
    </row>
    <row r="1549" spans="5:18">
      <c r="E1549" s="130">
        <v>111</v>
      </c>
      <c r="F1549" s="130">
        <v>8</v>
      </c>
      <c r="H1549" s="32" t="s">
        <v>208</v>
      </c>
      <c r="I1549" s="33" t="s">
        <v>862</v>
      </c>
      <c r="J1549" s="33" t="s">
        <v>206</v>
      </c>
      <c r="K1549" s="33" t="str">
        <f t="shared" si="81"/>
        <v>111 , 8</v>
      </c>
      <c r="L1549" s="34" t="s">
        <v>207</v>
      </c>
      <c r="N1549" s="1" t="b">
        <f t="shared" si="82"/>
        <v>0</v>
      </c>
      <c r="O1549" s="1" t="b">
        <f t="shared" si="83"/>
        <v>0</v>
      </c>
      <c r="Q1549" s="4"/>
      <c r="R1549" s="4"/>
    </row>
    <row r="1550" spans="5:18">
      <c r="E1550" s="130">
        <v>111</v>
      </c>
      <c r="F1550" s="130">
        <v>9</v>
      </c>
      <c r="H1550" s="32" t="s">
        <v>208</v>
      </c>
      <c r="I1550" s="33" t="s">
        <v>862</v>
      </c>
      <c r="J1550" s="33" t="s">
        <v>206</v>
      </c>
      <c r="K1550" s="33" t="str">
        <f t="shared" si="81"/>
        <v>111 , 9</v>
      </c>
      <c r="L1550" s="34" t="s">
        <v>207</v>
      </c>
      <c r="N1550" s="1" t="b">
        <f t="shared" si="82"/>
        <v>0</v>
      </c>
      <c r="O1550" s="1" t="b">
        <f t="shared" si="83"/>
        <v>0</v>
      </c>
      <c r="Q1550" s="4"/>
      <c r="R1550" s="4"/>
    </row>
    <row r="1551" spans="5:18">
      <c r="E1551" s="130">
        <v>111</v>
      </c>
      <c r="F1551" s="130">
        <v>10</v>
      </c>
      <c r="H1551" s="32" t="s">
        <v>208</v>
      </c>
      <c r="I1551" s="33" t="s">
        <v>862</v>
      </c>
      <c r="J1551" s="33" t="s">
        <v>206</v>
      </c>
      <c r="K1551" s="33" t="str">
        <f t="shared" si="81"/>
        <v>111 , 10</v>
      </c>
      <c r="L1551" s="34" t="s">
        <v>207</v>
      </c>
      <c r="N1551" s="1" t="b">
        <f t="shared" si="82"/>
        <v>0</v>
      </c>
      <c r="O1551" s="1" t="b">
        <f t="shared" si="83"/>
        <v>0</v>
      </c>
      <c r="Q1551" s="4"/>
      <c r="R1551" s="4"/>
    </row>
    <row r="1552" spans="5:18">
      <c r="E1552" s="130">
        <v>111</v>
      </c>
      <c r="F1552" s="130">
        <v>11</v>
      </c>
      <c r="H1552" s="32" t="s">
        <v>208</v>
      </c>
      <c r="I1552" s="33" t="s">
        <v>862</v>
      </c>
      <c r="J1552" s="33" t="s">
        <v>206</v>
      </c>
      <c r="K1552" s="33" t="str">
        <f t="shared" si="81"/>
        <v>111 , 11</v>
      </c>
      <c r="L1552" s="34" t="s">
        <v>207</v>
      </c>
      <c r="N1552" s="1" t="b">
        <f t="shared" si="82"/>
        <v>0</v>
      </c>
      <c r="O1552" s="1" t="b">
        <f t="shared" si="83"/>
        <v>0</v>
      </c>
      <c r="Q1552" s="4"/>
      <c r="R1552" s="4"/>
    </row>
    <row r="1553" spans="5:18">
      <c r="E1553" s="130">
        <v>111</v>
      </c>
      <c r="F1553" s="130">
        <v>12</v>
      </c>
      <c r="H1553" s="32" t="s">
        <v>208</v>
      </c>
      <c r="I1553" s="33" t="s">
        <v>862</v>
      </c>
      <c r="J1553" s="33" t="s">
        <v>206</v>
      </c>
      <c r="K1553" s="33" t="str">
        <f t="shared" si="81"/>
        <v>111 , 12</v>
      </c>
      <c r="L1553" s="34" t="s">
        <v>207</v>
      </c>
      <c r="N1553" s="1" t="b">
        <f t="shared" si="82"/>
        <v>0</v>
      </c>
      <c r="O1553" s="1" t="b">
        <f t="shared" si="83"/>
        <v>0</v>
      </c>
      <c r="Q1553" s="4"/>
      <c r="R1553" s="4"/>
    </row>
    <row r="1554" spans="5:18">
      <c r="E1554" s="130">
        <v>111</v>
      </c>
      <c r="F1554" s="130">
        <v>13</v>
      </c>
      <c r="H1554" s="32" t="s">
        <v>208</v>
      </c>
      <c r="I1554" s="33" t="s">
        <v>862</v>
      </c>
      <c r="J1554" s="33" t="s">
        <v>206</v>
      </c>
      <c r="K1554" s="33" t="str">
        <f t="shared" si="81"/>
        <v>111 , 13</v>
      </c>
      <c r="L1554" s="34" t="s">
        <v>207</v>
      </c>
      <c r="N1554" s="1" t="b">
        <f t="shared" si="82"/>
        <v>0</v>
      </c>
      <c r="O1554" s="1" t="b">
        <f t="shared" si="83"/>
        <v>0</v>
      </c>
      <c r="Q1554" s="4"/>
      <c r="R1554" s="4"/>
    </row>
    <row r="1555" spans="5:18">
      <c r="E1555" s="130">
        <v>111</v>
      </c>
      <c r="F1555" s="130">
        <v>14</v>
      </c>
      <c r="H1555" s="32" t="s">
        <v>208</v>
      </c>
      <c r="I1555" s="33" t="s">
        <v>862</v>
      </c>
      <c r="J1555" s="33" t="s">
        <v>206</v>
      </c>
      <c r="K1555" s="33" t="str">
        <f t="shared" si="81"/>
        <v>111 , 14</v>
      </c>
      <c r="L1555" s="34" t="s">
        <v>207</v>
      </c>
      <c r="N1555" s="1" t="b">
        <f t="shared" si="82"/>
        <v>0</v>
      </c>
      <c r="O1555" s="1" t="b">
        <f t="shared" si="83"/>
        <v>0</v>
      </c>
      <c r="Q1555" s="4"/>
      <c r="R1555" s="4"/>
    </row>
    <row r="1556" spans="5:18">
      <c r="E1556" s="130">
        <v>111</v>
      </c>
      <c r="F1556" s="130">
        <v>15</v>
      </c>
      <c r="H1556" s="32" t="s">
        <v>208</v>
      </c>
      <c r="I1556" s="33" t="s">
        <v>862</v>
      </c>
      <c r="J1556" s="33" t="s">
        <v>206</v>
      </c>
      <c r="K1556" s="33" t="str">
        <f t="shared" si="81"/>
        <v>111 , 15</v>
      </c>
      <c r="L1556" s="34" t="s">
        <v>207</v>
      </c>
      <c r="N1556" s="1" t="b">
        <f t="shared" si="82"/>
        <v>0</v>
      </c>
      <c r="O1556" s="1" t="b">
        <f t="shared" si="83"/>
        <v>0</v>
      </c>
      <c r="Q1556" s="4"/>
      <c r="R1556" s="4"/>
    </row>
    <row r="1557" spans="5:18">
      <c r="E1557" s="130">
        <v>112</v>
      </c>
      <c r="F1557" s="130">
        <v>1</v>
      </c>
      <c r="H1557" s="32" t="s">
        <v>208</v>
      </c>
      <c r="I1557" s="33" t="s">
        <v>862</v>
      </c>
      <c r="J1557" s="33" t="s">
        <v>206</v>
      </c>
      <c r="K1557" s="33" t="str">
        <f t="shared" si="81"/>
        <v>112 , 1</v>
      </c>
      <c r="L1557" s="34" t="s">
        <v>207</v>
      </c>
      <c r="N1557" s="1" t="b">
        <f t="shared" si="82"/>
        <v>0</v>
      </c>
      <c r="O1557" s="1" t="b">
        <f t="shared" si="83"/>
        <v>0</v>
      </c>
      <c r="Q1557" s="4"/>
      <c r="R1557" s="4"/>
    </row>
    <row r="1558" spans="5:18">
      <c r="E1558" s="130">
        <v>112</v>
      </c>
      <c r="F1558" s="130">
        <v>2</v>
      </c>
      <c r="H1558" s="32" t="s">
        <v>208</v>
      </c>
      <c r="I1558" s="33" t="s">
        <v>862</v>
      </c>
      <c r="J1558" s="33" t="s">
        <v>206</v>
      </c>
      <c r="K1558" s="33" t="str">
        <f t="shared" si="81"/>
        <v>112 , 2</v>
      </c>
      <c r="L1558" s="34" t="s">
        <v>207</v>
      </c>
      <c r="N1558" s="1" t="b">
        <f t="shared" si="82"/>
        <v>0</v>
      </c>
      <c r="O1558" s="1" t="b">
        <f t="shared" si="83"/>
        <v>0</v>
      </c>
      <c r="Q1558" s="4"/>
      <c r="R1558" s="4"/>
    </row>
    <row r="1559" spans="5:18">
      <c r="E1559" s="130">
        <v>112</v>
      </c>
      <c r="F1559" s="130">
        <v>3</v>
      </c>
      <c r="H1559" s="32" t="s">
        <v>208</v>
      </c>
      <c r="I1559" s="33" t="s">
        <v>862</v>
      </c>
      <c r="J1559" s="33" t="s">
        <v>206</v>
      </c>
      <c r="K1559" s="33" t="str">
        <f t="shared" si="81"/>
        <v>112 , 3</v>
      </c>
      <c r="L1559" s="34" t="s">
        <v>207</v>
      </c>
      <c r="N1559" s="1" t="b">
        <f t="shared" si="82"/>
        <v>0</v>
      </c>
      <c r="O1559" s="1" t="b">
        <f t="shared" si="83"/>
        <v>0</v>
      </c>
      <c r="Q1559" s="4"/>
      <c r="R1559" s="4"/>
    </row>
    <row r="1560" spans="5:18">
      <c r="E1560" s="130">
        <v>112</v>
      </c>
      <c r="F1560" s="130">
        <v>4</v>
      </c>
      <c r="H1560" s="32" t="s">
        <v>208</v>
      </c>
      <c r="I1560" s="33" t="s">
        <v>862</v>
      </c>
      <c r="J1560" s="33" t="s">
        <v>206</v>
      </c>
      <c r="K1560" s="33" t="str">
        <f t="shared" si="81"/>
        <v>112 , 4</v>
      </c>
      <c r="L1560" s="34" t="s">
        <v>207</v>
      </c>
      <c r="N1560" s="1" t="b">
        <f t="shared" si="82"/>
        <v>0</v>
      </c>
      <c r="O1560" s="1" t="b">
        <f t="shared" si="83"/>
        <v>0</v>
      </c>
      <c r="Q1560" s="4"/>
      <c r="R1560" s="4"/>
    </row>
    <row r="1561" spans="5:18">
      <c r="E1561" s="130">
        <v>112</v>
      </c>
      <c r="F1561" s="130">
        <v>5</v>
      </c>
      <c r="H1561" s="32" t="s">
        <v>208</v>
      </c>
      <c r="I1561" s="33" t="s">
        <v>862</v>
      </c>
      <c r="J1561" s="33" t="s">
        <v>206</v>
      </c>
      <c r="K1561" s="33" t="str">
        <f t="shared" si="81"/>
        <v>112 , 5</v>
      </c>
      <c r="L1561" s="34" t="s">
        <v>207</v>
      </c>
      <c r="N1561" s="1" t="b">
        <f t="shared" si="82"/>
        <v>0</v>
      </c>
      <c r="O1561" s="1" t="b">
        <f t="shared" si="83"/>
        <v>0</v>
      </c>
      <c r="Q1561" s="4"/>
      <c r="R1561" s="4"/>
    </row>
    <row r="1562" spans="5:18">
      <c r="E1562" s="130">
        <v>112</v>
      </c>
      <c s="130" r="F1562">
        <v>7</v>
      </c>
      <c r="H1562" s="32" t="s">
        <v>208</v>
      </c>
      <c r="I1562" s="33" t="s">
        <v>862</v>
      </c>
      <c r="J1562" s="33" t="s">
        <v>206</v>
      </c>
      <c r="K1562" s="33" t="str">
        <f t="shared" si="81"/>
        <v>112 , 6</v>
      </c>
      <c r="L1562" s="34" t="s">
        <v>207</v>
      </c>
      <c r="N1562" s="1" t="b">
        <f t="shared" si="82"/>
        <v>0</v>
      </c>
      <c r="O1562" s="1" t="b">
        <f t="shared" si="83"/>
        <v>0</v>
      </c>
      <c r="Q1562" s="4"/>
      <c r="R1562" s="4"/>
    </row>
    <row r="1563" spans="5:18">
      <c r="E1563" s="130">
        <v>112</v>
      </c>
      <c r="F1563" s="130">
        <v>8</v>
      </c>
      <c r="H1563" s="32" t="s">
        <v>208</v>
      </c>
      <c r="I1563" s="33" t="s">
        <v>862</v>
      </c>
      <c r="J1563" s="33" t="s">
        <v>206</v>
      </c>
      <c r="K1563" s="33" t="str">
        <f t="shared" si="81"/>
        <v>112 , 8</v>
      </c>
      <c r="L1563" s="34" t="s">
        <v>207</v>
      </c>
      <c r="N1563" s="1" t="b">
        <f t="shared" si="82"/>
        <v>0</v>
      </c>
      <c r="O1563" s="1" t="b">
        <f t="shared" si="83"/>
        <v>0</v>
      </c>
      <c r="Q1563" s="4"/>
      <c r="R1563" s="4"/>
    </row>
    <row r="1564" spans="5:18">
      <c r="E1564" s="130">
        <v>112</v>
      </c>
      <c r="F1564" s="130">
        <v>9</v>
      </c>
      <c r="H1564" s="32" t="s">
        <v>208</v>
      </c>
      <c r="I1564" s="33" t="s">
        <v>862</v>
      </c>
      <c r="J1564" s="33" t="s">
        <v>206</v>
      </c>
      <c r="K1564" s="33" t="str">
        <f t="shared" si="81"/>
        <v>112 , 9</v>
      </c>
      <c r="L1564" s="34" t="s">
        <v>207</v>
      </c>
      <c r="N1564" s="1" t="b">
        <f t="shared" si="82"/>
        <v>0</v>
      </c>
      <c r="O1564" s="1" t="b">
        <f t="shared" si="83"/>
        <v>0</v>
      </c>
      <c r="Q1564" s="4"/>
      <c r="R1564" s="4"/>
    </row>
    <row r="1565" spans="5:18">
      <c r="E1565" s="130">
        <v>112</v>
      </c>
      <c r="F1565" s="130">
        <v>10</v>
      </c>
      <c r="H1565" s="32" t="s">
        <v>208</v>
      </c>
      <c r="I1565" s="33" t="s">
        <v>862</v>
      </c>
      <c r="J1565" s="33" t="s">
        <v>206</v>
      </c>
      <c r="K1565" s="33" t="str">
        <f t="shared" si="81"/>
        <v>112 , 10</v>
      </c>
      <c r="L1565" s="34" t="s">
        <v>207</v>
      </c>
      <c r="N1565" s="1" t="b">
        <f t="shared" si="82"/>
        <v>0</v>
      </c>
      <c r="O1565" s="1" t="b">
        <f t="shared" si="83"/>
        <v>0</v>
      </c>
      <c r="Q1565" s="4"/>
      <c r="R1565" s="4"/>
    </row>
    <row r="1566" spans="5:18">
      <c r="E1566" s="130">
        <v>112</v>
      </c>
      <c r="F1566" s="130">
        <v>11</v>
      </c>
      <c r="H1566" s="32" t="s">
        <v>208</v>
      </c>
      <c r="I1566" s="33" t="s">
        <v>862</v>
      </c>
      <c r="J1566" s="33" t="s">
        <v>206</v>
      </c>
      <c r="K1566" s="33" t="str">
        <f t="shared" si="81"/>
        <v>112 , 11</v>
      </c>
      <c r="L1566" s="34" t="s">
        <v>207</v>
      </c>
      <c r="N1566" s="1" t="b">
        <f t="shared" si="82"/>
        <v>0</v>
      </c>
      <c r="O1566" s="1" t="b">
        <f t="shared" si="83"/>
        <v>0</v>
      </c>
      <c r="Q1566" s="4"/>
      <c r="R1566" s="4"/>
    </row>
    <row r="1567" spans="5:18">
      <c r="E1567" s="130">
        <v>112</v>
      </c>
      <c r="F1567" s="130">
        <v>12</v>
      </c>
      <c r="H1567" s="32" t="s">
        <v>208</v>
      </c>
      <c r="I1567" s="33" t="s">
        <v>862</v>
      </c>
      <c r="J1567" s="33" t="s">
        <v>206</v>
      </c>
      <c r="K1567" s="33" t="str">
        <f t="shared" si="81"/>
        <v>112 , 12</v>
      </c>
      <c r="L1567" s="34" t="s">
        <v>207</v>
      </c>
      <c r="N1567" s="1" t="b">
        <f t="shared" si="82"/>
        <v>0</v>
      </c>
      <c r="O1567" s="1" t="b">
        <f t="shared" si="83"/>
        <v>0</v>
      </c>
      <c r="Q1567" s="4"/>
      <c r="R1567" s="4"/>
    </row>
    <row r="1568" spans="5:18">
      <c r="E1568" s="130">
        <v>112</v>
      </c>
      <c r="F1568" s="130">
        <v>13</v>
      </c>
      <c r="H1568" s="32" t="s">
        <v>208</v>
      </c>
      <c r="I1568" s="33" t="s">
        <v>862</v>
      </c>
      <c r="J1568" s="33" t="s">
        <v>206</v>
      </c>
      <c r="K1568" s="33" t="str">
        <f t="shared" si="81"/>
        <v>112 , 13</v>
      </c>
      <c r="L1568" s="34" t="s">
        <v>207</v>
      </c>
      <c r="N1568" s="1" t="b">
        <f t="shared" si="82"/>
        <v>0</v>
      </c>
      <c r="O1568" s="1" t="b">
        <f t="shared" si="83"/>
        <v>0</v>
      </c>
      <c r="Q1568" s="4"/>
      <c r="R1568" s="4"/>
    </row>
    <row r="1569" spans="5:18">
      <c r="E1569" s="130">
        <v>112</v>
      </c>
      <c r="F1569" s="130">
        <v>14</v>
      </c>
      <c r="H1569" s="32" t="s">
        <v>208</v>
      </c>
      <c r="I1569" s="33" t="s">
        <v>862</v>
      </c>
      <c r="J1569" s="33" t="s">
        <v>206</v>
      </c>
      <c r="K1569" s="33" t="str">
        <f t="shared" si="81"/>
        <v>112 , 14</v>
      </c>
      <c r="L1569" s="34" t="s">
        <v>207</v>
      </c>
      <c r="N1569" s="1" t="b">
        <f t="shared" si="82"/>
        <v>0</v>
      </c>
      <c r="O1569" s="1" t="b">
        <f t="shared" si="83"/>
        <v>0</v>
      </c>
      <c r="Q1569" s="4"/>
      <c r="R1569" s="4"/>
    </row>
    <row r="1570" spans="5:18">
      <c r="E1570" s="130">
        <v>112</v>
      </c>
      <c r="F1570" s="130">
        <v>15</v>
      </c>
      <c r="H1570" s="32" t="s">
        <v>208</v>
      </c>
      <c r="I1570" s="33" t="s">
        <v>862</v>
      </c>
      <c r="J1570" s="33" t="s">
        <v>206</v>
      </c>
      <c r="K1570" s="33" t="str">
        <f t="shared" si="81"/>
        <v>112 , 15</v>
      </c>
      <c r="L1570" s="34" t="s">
        <v>207</v>
      </c>
      <c r="N1570" s="1" t="b">
        <f t="shared" si="82"/>
        <v>0</v>
      </c>
      <c r="O1570" s="1" t="b">
        <f t="shared" si="83"/>
        <v>0</v>
      </c>
      <c r="Q1570" s="4"/>
      <c r="R1570" s="4"/>
    </row>
    <row r="1571" spans="5:18">
      <c r="E1571" s="130">
        <v>113</v>
      </c>
      <c r="F1571" s="130">
        <v>1</v>
      </c>
      <c r="H1571" s="32" t="s">
        <v>208</v>
      </c>
      <c r="I1571" s="33" t="s">
        <v>862</v>
      </c>
      <c r="J1571" s="33" t="s">
        <v>206</v>
      </c>
      <c r="K1571" s="33" t="str">
        <f t="shared" si="81"/>
        <v>113 , 1</v>
      </c>
      <c r="L1571" s="34" t="s">
        <v>207</v>
      </c>
      <c r="N1571" s="1" t="b">
        <f t="shared" si="82"/>
        <v>0</v>
      </c>
      <c r="O1571" s="1" t="b">
        <f t="shared" si="83"/>
        <v>0</v>
      </c>
      <c r="Q1571" s="4"/>
      <c r="R1571" s="4"/>
    </row>
    <row r="1572" spans="5:18">
      <c r="E1572" s="130">
        <v>113</v>
      </c>
      <c r="F1572" s="130">
        <v>2</v>
      </c>
      <c r="H1572" s="32" t="s">
        <v>208</v>
      </c>
      <c r="I1572" s="33" t="s">
        <v>862</v>
      </c>
      <c r="J1572" s="33" t="s">
        <v>206</v>
      </c>
      <c r="K1572" s="33" t="str">
        <f t="shared" si="81"/>
        <v>113 , 2</v>
      </c>
      <c r="L1572" s="34" t="s">
        <v>207</v>
      </c>
      <c r="N1572" s="1" t="b">
        <f t="shared" si="82"/>
        <v>0</v>
      </c>
      <c r="O1572" s="1" t="b">
        <f t="shared" si="83"/>
        <v>0</v>
      </c>
      <c r="Q1572" s="4"/>
      <c r="R1572" s="4"/>
    </row>
    <row r="1573" spans="5:18">
      <c r="E1573" s="130">
        <v>113</v>
      </c>
      <c r="F1573" s="130">
        <v>3</v>
      </c>
      <c r="H1573" s="32" t="s">
        <v>208</v>
      </c>
      <c r="I1573" s="33" t="s">
        <v>862</v>
      </c>
      <c r="J1573" s="33" t="s">
        <v>206</v>
      </c>
      <c r="K1573" s="33" t="str">
        <f t="shared" si="81"/>
        <v>113 , 3</v>
      </c>
      <c r="L1573" s="34" t="s">
        <v>207</v>
      </c>
      <c r="N1573" s="1" t="b">
        <f t="shared" si="82"/>
        <v>0</v>
      </c>
      <c r="O1573" s="1" t="b">
        <f t="shared" si="83"/>
        <v>0</v>
      </c>
      <c r="Q1573" s="4"/>
      <c r="R1573" s="4"/>
    </row>
    <row r="1574" spans="5:18">
      <c r="E1574" s="130">
        <v>113</v>
      </c>
      <c r="F1574" s="130">
        <v>4</v>
      </c>
      <c r="H1574" s="32" t="s">
        <v>208</v>
      </c>
      <c r="I1574" s="33" t="s">
        <v>862</v>
      </c>
      <c r="J1574" s="33" t="s">
        <v>206</v>
      </c>
      <c r="K1574" s="33" t="str">
        <f t="shared" si="81"/>
        <v>113 , 4</v>
      </c>
      <c r="L1574" s="34" t="s">
        <v>207</v>
      </c>
      <c r="N1574" s="1" t="b">
        <f t="shared" si="82"/>
        <v>0</v>
      </c>
      <c r="O1574" s="1" t="b">
        <f t="shared" si="83"/>
        <v>0</v>
      </c>
      <c r="Q1574" s="4"/>
      <c r="R1574" s="4"/>
    </row>
    <row r="1575" spans="5:18">
      <c r="E1575" s="130">
        <v>113</v>
      </c>
      <c r="F1575" s="130">
        <v>5</v>
      </c>
      <c r="H1575" s="32" t="s">
        <v>208</v>
      </c>
      <c r="I1575" s="33" t="s">
        <v>862</v>
      </c>
      <c r="J1575" s="33" t="s">
        <v>206</v>
      </c>
      <c r="K1575" s="33" t="str">
        <f t="shared" si="81"/>
        <v>113 , 5</v>
      </c>
      <c r="L1575" s="34" t="s">
        <v>207</v>
      </c>
      <c r="N1575" s="1" t="b">
        <f t="shared" si="82"/>
        <v>0</v>
      </c>
      <c r="O1575" s="1" t="b">
        <f t="shared" si="83"/>
        <v>0</v>
      </c>
      <c r="Q1575" s="4"/>
      <c r="R1575" s="4"/>
    </row>
    <row r="1576" spans="5:18">
      <c r="E1576" s="130">
        <v>113</v>
      </c>
      <c s="130" r="F1576">
        <v>7</v>
      </c>
      <c r="H1576" s="32" t="s">
        <v>208</v>
      </c>
      <c r="I1576" s="33" t="s">
        <v>862</v>
      </c>
      <c r="J1576" s="33" t="s">
        <v>206</v>
      </c>
      <c r="K1576" s="33" t="str">
        <f t="shared" si="81"/>
        <v>113 , 6</v>
      </c>
      <c r="L1576" s="34" t="s">
        <v>207</v>
      </c>
      <c r="N1576" s="1" t="b">
        <f t="shared" si="82"/>
        <v>0</v>
      </c>
      <c r="O1576" s="1" t="b">
        <f t="shared" si="83"/>
        <v>0</v>
      </c>
      <c r="Q1576" s="4"/>
      <c r="R1576" s="4"/>
    </row>
    <row r="1577" spans="5:18">
      <c r="E1577" s="130">
        <v>113</v>
      </c>
      <c r="F1577" s="130">
        <v>8</v>
      </c>
      <c r="H1577" s="32" t="s">
        <v>208</v>
      </c>
      <c r="I1577" s="33" t="s">
        <v>862</v>
      </c>
      <c r="J1577" s="33" t="s">
        <v>206</v>
      </c>
      <c r="K1577" s="33" t="str">
        <f t="shared" si="81"/>
        <v>113 , 8</v>
      </c>
      <c r="L1577" s="34" t="s">
        <v>207</v>
      </c>
      <c r="N1577" s="1" t="b">
        <f t="shared" si="82"/>
        <v>0</v>
      </c>
      <c r="O1577" s="1" t="b">
        <f t="shared" si="83"/>
        <v>0</v>
      </c>
      <c r="Q1577" s="4"/>
      <c r="R1577" s="4"/>
    </row>
    <row r="1578" spans="5:18">
      <c r="E1578" s="130">
        <v>113</v>
      </c>
      <c r="F1578" s="130">
        <v>9</v>
      </c>
      <c r="H1578" s="32" t="s">
        <v>208</v>
      </c>
      <c r="I1578" s="33" t="s">
        <v>862</v>
      </c>
      <c r="J1578" s="33" t="s">
        <v>206</v>
      </c>
      <c r="K1578" s="33" t="str">
        <f t="shared" si="81"/>
        <v>113 , 9</v>
      </c>
      <c r="L1578" s="34" t="s">
        <v>207</v>
      </c>
      <c r="N1578" s="1" t="b">
        <f t="shared" si="82"/>
        <v>0</v>
      </c>
      <c r="O1578" s="1" t="b">
        <f t="shared" si="83"/>
        <v>0</v>
      </c>
      <c r="Q1578" s="4"/>
      <c r="R1578" s="4"/>
    </row>
    <row r="1579" spans="5:18">
      <c r="E1579" s="130">
        <v>113</v>
      </c>
      <c r="F1579" s="130">
        <v>10</v>
      </c>
      <c r="H1579" s="32" t="s">
        <v>208</v>
      </c>
      <c r="I1579" s="33" t="s">
        <v>862</v>
      </c>
      <c r="J1579" s="33" t="s">
        <v>206</v>
      </c>
      <c r="K1579" s="33" t="str">
        <f t="shared" si="81"/>
        <v>113 , 10</v>
      </c>
      <c r="L1579" s="34" t="s">
        <v>207</v>
      </c>
      <c r="N1579" s="1" t="b">
        <f t="shared" si="82"/>
        <v>0</v>
      </c>
      <c r="O1579" s="1" t="b">
        <f t="shared" si="83"/>
        <v>0</v>
      </c>
      <c r="Q1579" s="4"/>
      <c r="R1579" s="4"/>
    </row>
    <row r="1580" spans="5:18">
      <c r="E1580" s="130">
        <v>113</v>
      </c>
      <c r="F1580" s="130">
        <v>11</v>
      </c>
      <c r="H1580" s="32" t="s">
        <v>208</v>
      </c>
      <c r="I1580" s="33" t="s">
        <v>862</v>
      </c>
      <c r="J1580" s="33" t="s">
        <v>206</v>
      </c>
      <c r="K1580" s="33" t="str">
        <f t="shared" si="81"/>
        <v>113 , 11</v>
      </c>
      <c r="L1580" s="34" t="s">
        <v>207</v>
      </c>
      <c r="N1580" s="1" t="b">
        <f t="shared" si="82"/>
        <v>0</v>
      </c>
      <c r="O1580" s="1" t="b">
        <f t="shared" si="83"/>
        <v>0</v>
      </c>
      <c r="Q1580" s="4"/>
      <c r="R1580" s="4"/>
    </row>
    <row r="1581" spans="5:18">
      <c r="E1581" s="130">
        <v>113</v>
      </c>
      <c r="F1581" s="130">
        <v>12</v>
      </c>
      <c r="H1581" s="32" t="s">
        <v>208</v>
      </c>
      <c r="I1581" s="33" t="s">
        <v>862</v>
      </c>
      <c r="J1581" s="33" t="s">
        <v>206</v>
      </c>
      <c r="K1581" s="33" t="str">
        <f t="shared" si="81"/>
        <v>113 , 12</v>
      </c>
      <c r="L1581" s="34" t="s">
        <v>207</v>
      </c>
      <c r="N1581" s="1" t="b">
        <f t="shared" si="82"/>
        <v>0</v>
      </c>
      <c r="O1581" s="1" t="b">
        <f t="shared" si="83"/>
        <v>0</v>
      </c>
      <c r="Q1581" s="4"/>
      <c r="R1581" s="4"/>
    </row>
    <row r="1582" spans="5:18">
      <c r="E1582" s="130">
        <v>113</v>
      </c>
      <c r="F1582" s="130">
        <v>13</v>
      </c>
      <c r="H1582" s="32" t="s">
        <v>208</v>
      </c>
      <c r="I1582" s="33" t="s">
        <v>862</v>
      </c>
      <c r="J1582" s="33" t="s">
        <v>206</v>
      </c>
      <c r="K1582" s="33" t="str">
        <f t="shared" si="81"/>
        <v>113 , 13</v>
      </c>
      <c r="L1582" s="34" t="s">
        <v>207</v>
      </c>
      <c r="N1582" s="1" t="b">
        <f t="shared" si="82"/>
        <v>0</v>
      </c>
      <c r="O1582" s="1" t="b">
        <f t="shared" si="83"/>
        <v>0</v>
      </c>
      <c r="Q1582" s="4"/>
      <c r="R1582" s="4"/>
    </row>
    <row r="1583" spans="5:18">
      <c r="E1583" s="130">
        <v>113</v>
      </c>
      <c r="F1583" s="130">
        <v>14</v>
      </c>
      <c r="H1583" s="32" t="s">
        <v>208</v>
      </c>
      <c r="I1583" s="33" t="s">
        <v>862</v>
      </c>
      <c r="J1583" s="33" t="s">
        <v>206</v>
      </c>
      <c r="K1583" s="33" t="str">
        <f t="shared" ref="K1583:K1642" si="84">E1583&amp;" , "&amp;F1583</f>
        <v>113 , 14</v>
      </c>
      <c r="L1583" s="34" t="s">
        <v>207</v>
      </c>
      <c r="N1583" s="1" t="b">
        <f t="shared" ref="N1583:N1642" si="85">IF(E1583="","",EXACT(E1583,Q1583))</f>
        <v>0</v>
      </c>
      <c r="O1583" s="1" t="b">
        <f t="shared" ref="O1583:O1642" si="86">IF(F1583="","",EXACT(F1583,R1583))</f>
        <v>0</v>
      </c>
      <c r="Q1583" s="4"/>
      <c r="R1583" s="4"/>
    </row>
    <row r="1584" spans="5:18">
      <c r="E1584" s="130">
        <v>113</v>
      </c>
      <c r="F1584" s="130">
        <v>15</v>
      </c>
      <c r="H1584" s="32" t="s">
        <v>208</v>
      </c>
      <c r="I1584" s="33" t="s">
        <v>862</v>
      </c>
      <c r="J1584" s="33" t="s">
        <v>206</v>
      </c>
      <c r="K1584" s="33" t="str">
        <f t="shared" si="84"/>
        <v>113 , 15</v>
      </c>
      <c r="L1584" s="34" t="s">
        <v>207</v>
      </c>
      <c r="N1584" s="1" t="b">
        <f t="shared" si="85"/>
        <v>0</v>
      </c>
      <c r="O1584" s="1" t="b">
        <f t="shared" si="86"/>
        <v>0</v>
      </c>
      <c r="Q1584" s="4"/>
      <c r="R1584" s="4"/>
    </row>
    <row r="1585" spans="5:18">
      <c r="E1585" s="130">
        <v>114</v>
      </c>
      <c r="F1585" s="130">
        <v>1</v>
      </c>
      <c r="H1585" s="32" t="s">
        <v>208</v>
      </c>
      <c r="I1585" s="33" t="s">
        <v>862</v>
      </c>
      <c r="J1585" s="33" t="s">
        <v>206</v>
      </c>
      <c r="K1585" s="33" t="str">
        <f t="shared" si="84"/>
        <v>114 , 1</v>
      </c>
      <c r="L1585" s="34" t="s">
        <v>207</v>
      </c>
      <c r="N1585" s="1" t="b">
        <f t="shared" si="85"/>
        <v>0</v>
      </c>
      <c r="O1585" s="1" t="b">
        <f t="shared" si="86"/>
        <v>0</v>
      </c>
      <c r="Q1585" s="4"/>
      <c r="R1585" s="4"/>
    </row>
    <row r="1586" spans="5:18">
      <c r="E1586" s="130">
        <v>114</v>
      </c>
      <c r="F1586" s="130">
        <v>2</v>
      </c>
      <c r="H1586" s="32" t="s">
        <v>208</v>
      </c>
      <c r="I1586" s="33" t="s">
        <v>862</v>
      </c>
      <c r="J1586" s="33" t="s">
        <v>206</v>
      </c>
      <c r="K1586" s="33" t="str">
        <f t="shared" si="84"/>
        <v>114 , 2</v>
      </c>
      <c r="L1586" s="34" t="s">
        <v>207</v>
      </c>
      <c r="N1586" s="1" t="b">
        <f t="shared" si="85"/>
        <v>0</v>
      </c>
      <c r="O1586" s="1" t="b">
        <f t="shared" si="86"/>
        <v>0</v>
      </c>
      <c r="Q1586" s="4"/>
      <c r="R1586" s="4"/>
    </row>
    <row r="1587" spans="5:18">
      <c r="E1587" s="130">
        <v>114</v>
      </c>
      <c r="F1587" s="130">
        <v>3</v>
      </c>
      <c r="H1587" s="32" t="s">
        <v>208</v>
      </c>
      <c r="I1587" s="33" t="s">
        <v>862</v>
      </c>
      <c r="J1587" s="33" t="s">
        <v>206</v>
      </c>
      <c r="K1587" s="33" t="str">
        <f t="shared" si="84"/>
        <v>114 , 3</v>
      </c>
      <c r="L1587" s="34" t="s">
        <v>207</v>
      </c>
      <c r="N1587" s="1" t="b">
        <f t="shared" si="85"/>
        <v>0</v>
      </c>
      <c r="O1587" s="1" t="b">
        <f t="shared" si="86"/>
        <v>0</v>
      </c>
      <c r="Q1587" s="4"/>
      <c r="R1587" s="4"/>
    </row>
    <row r="1588" spans="5:18">
      <c r="E1588" s="130">
        <v>114</v>
      </c>
      <c r="F1588" s="130">
        <v>4</v>
      </c>
      <c r="H1588" s="32" t="s">
        <v>208</v>
      </c>
      <c r="I1588" s="33" t="s">
        <v>862</v>
      </c>
      <c r="J1588" s="33" t="s">
        <v>206</v>
      </c>
      <c r="K1588" s="33" t="str">
        <f t="shared" si="84"/>
        <v>114 , 4</v>
      </c>
      <c r="L1588" s="34" t="s">
        <v>207</v>
      </c>
      <c r="N1588" s="1" t="b">
        <f t="shared" si="85"/>
        <v>0</v>
      </c>
      <c r="O1588" s="1" t="b">
        <f t="shared" si="86"/>
        <v>0</v>
      </c>
      <c r="Q1588" s="4"/>
      <c r="R1588" s="4"/>
    </row>
    <row r="1589" spans="5:18">
      <c r="E1589" s="130">
        <v>114</v>
      </c>
      <c r="F1589" s="130">
        <v>5</v>
      </c>
      <c r="H1589" s="32" t="s">
        <v>208</v>
      </c>
      <c r="I1589" s="33" t="s">
        <v>862</v>
      </c>
      <c r="J1589" s="33" t="s">
        <v>206</v>
      </c>
      <c r="K1589" s="33" t="str">
        <f t="shared" si="84"/>
        <v>114 , 5</v>
      </c>
      <c r="L1589" s="34" t="s">
        <v>207</v>
      </c>
      <c r="N1589" s="1" t="b">
        <f t="shared" si="85"/>
        <v>0</v>
      </c>
      <c r="O1589" s="1" t="b">
        <f t="shared" si="86"/>
        <v>0</v>
      </c>
      <c r="Q1589" s="4"/>
      <c r="R1589" s="4"/>
    </row>
    <row r="1590" spans="5:18">
      <c r="E1590" s="130">
        <v>114</v>
      </c>
      <c s="130" r="F1590">
        <v>7</v>
      </c>
      <c r="H1590" s="32" t="s">
        <v>208</v>
      </c>
      <c r="I1590" s="33" t="s">
        <v>862</v>
      </c>
      <c r="J1590" s="33" t="s">
        <v>206</v>
      </c>
      <c r="K1590" s="33" t="str">
        <f t="shared" si="84"/>
        <v>114 , 6</v>
      </c>
      <c r="L1590" s="34" t="s">
        <v>207</v>
      </c>
      <c r="N1590" s="1" t="b">
        <f t="shared" si="85"/>
        <v>0</v>
      </c>
      <c r="O1590" s="1" t="b">
        <f t="shared" si="86"/>
        <v>0</v>
      </c>
      <c r="Q1590" s="4"/>
      <c r="R1590" s="4"/>
    </row>
    <row r="1591" spans="5:18">
      <c r="E1591" s="130">
        <v>114</v>
      </c>
      <c r="F1591" s="130">
        <v>8</v>
      </c>
      <c r="H1591" s="32" t="s">
        <v>208</v>
      </c>
      <c r="I1591" s="33" t="s">
        <v>862</v>
      </c>
      <c r="J1591" s="33" t="s">
        <v>206</v>
      </c>
      <c r="K1591" s="33" t="str">
        <f t="shared" si="84"/>
        <v>114 , 8</v>
      </c>
      <c r="L1591" s="34" t="s">
        <v>207</v>
      </c>
      <c r="N1591" s="1" t="b">
        <f t="shared" si="85"/>
        <v>0</v>
      </c>
      <c r="O1591" s="1" t="b">
        <f t="shared" si="86"/>
        <v>0</v>
      </c>
      <c r="Q1591" s="4"/>
      <c r="R1591" s="4"/>
    </row>
    <row r="1592" spans="5:18">
      <c r="E1592" s="130">
        <v>114</v>
      </c>
      <c r="F1592" s="130">
        <v>9</v>
      </c>
      <c r="H1592" s="32" t="s">
        <v>208</v>
      </c>
      <c r="I1592" s="33" t="s">
        <v>862</v>
      </c>
      <c r="J1592" s="33" t="s">
        <v>206</v>
      </c>
      <c r="K1592" s="33" t="str">
        <f t="shared" si="84"/>
        <v>114 , 9</v>
      </c>
      <c r="L1592" s="34" t="s">
        <v>207</v>
      </c>
      <c r="N1592" s="1" t="b">
        <f t="shared" si="85"/>
        <v>0</v>
      </c>
      <c r="O1592" s="1" t="b">
        <f t="shared" si="86"/>
        <v>0</v>
      </c>
      <c r="Q1592" s="4"/>
      <c r="R1592" s="4"/>
    </row>
    <row r="1593" spans="5:18">
      <c r="E1593" s="130">
        <v>114</v>
      </c>
      <c r="F1593" s="130">
        <v>10</v>
      </c>
      <c r="H1593" s="32" t="s">
        <v>208</v>
      </c>
      <c r="I1593" s="33" t="s">
        <v>862</v>
      </c>
      <c r="J1593" s="33" t="s">
        <v>206</v>
      </c>
      <c r="K1593" s="33" t="str">
        <f t="shared" si="84"/>
        <v>114 , 10</v>
      </c>
      <c r="L1593" s="34" t="s">
        <v>207</v>
      </c>
      <c r="N1593" s="1" t="b">
        <f t="shared" si="85"/>
        <v>0</v>
      </c>
      <c r="O1593" s="1" t="b">
        <f t="shared" si="86"/>
        <v>0</v>
      </c>
      <c r="Q1593" s="4"/>
      <c r="R1593" s="4"/>
    </row>
    <row r="1594" spans="5:18">
      <c r="E1594" s="130">
        <v>114</v>
      </c>
      <c r="F1594" s="130">
        <v>11</v>
      </c>
      <c r="H1594" s="32" t="s">
        <v>208</v>
      </c>
      <c r="I1594" s="33" t="s">
        <v>862</v>
      </c>
      <c r="J1594" s="33" t="s">
        <v>206</v>
      </c>
      <c r="K1594" s="33" t="str">
        <f t="shared" si="84"/>
        <v>114 , 11</v>
      </c>
      <c r="L1594" s="34" t="s">
        <v>207</v>
      </c>
      <c r="N1594" s="1" t="b">
        <f t="shared" si="85"/>
        <v>0</v>
      </c>
      <c r="O1594" s="1" t="b">
        <f t="shared" si="86"/>
        <v>0</v>
      </c>
      <c r="Q1594" s="4"/>
      <c r="R1594" s="4"/>
    </row>
    <row r="1595" spans="5:18">
      <c r="E1595" s="130">
        <v>114</v>
      </c>
      <c r="F1595" s="130">
        <v>12</v>
      </c>
      <c r="H1595" s="32" t="s">
        <v>208</v>
      </c>
      <c r="I1595" s="33" t="s">
        <v>862</v>
      </c>
      <c r="J1595" s="33" t="s">
        <v>206</v>
      </c>
      <c r="K1595" s="33" t="str">
        <f t="shared" si="84"/>
        <v>114 , 12</v>
      </c>
      <c r="L1595" s="34" t="s">
        <v>207</v>
      </c>
      <c r="N1595" s="1" t="b">
        <f t="shared" si="85"/>
        <v>0</v>
      </c>
      <c r="O1595" s="1" t="b">
        <f t="shared" si="86"/>
        <v>0</v>
      </c>
      <c r="Q1595" s="4"/>
      <c r="R1595" s="4"/>
    </row>
    <row r="1596" spans="5:18">
      <c r="E1596" s="130">
        <v>114</v>
      </c>
      <c r="F1596" s="130">
        <v>13</v>
      </c>
      <c r="H1596" s="32" t="s">
        <v>208</v>
      </c>
      <c r="I1596" s="33" t="s">
        <v>862</v>
      </c>
      <c r="J1596" s="33" t="s">
        <v>206</v>
      </c>
      <c r="K1596" s="33" t="str">
        <f t="shared" si="84"/>
        <v>114 , 13</v>
      </c>
      <c r="L1596" s="34" t="s">
        <v>207</v>
      </c>
      <c r="N1596" s="1" t="b">
        <f t="shared" si="85"/>
        <v>0</v>
      </c>
      <c r="O1596" s="1" t="b">
        <f t="shared" si="86"/>
        <v>0</v>
      </c>
      <c r="Q1596" s="4"/>
      <c r="R1596" s="4"/>
    </row>
    <row r="1597" spans="5:18">
      <c r="E1597" s="130">
        <v>114</v>
      </c>
      <c r="F1597" s="130">
        <v>14</v>
      </c>
      <c r="H1597" s="32" t="s">
        <v>208</v>
      </c>
      <c r="I1597" s="33" t="s">
        <v>862</v>
      </c>
      <c r="J1597" s="33" t="s">
        <v>206</v>
      </c>
      <c r="K1597" s="33" t="str">
        <f t="shared" si="84"/>
        <v>114 , 14</v>
      </c>
      <c r="L1597" s="34" t="s">
        <v>207</v>
      </c>
      <c r="N1597" s="1" t="b">
        <f t="shared" si="85"/>
        <v>0</v>
      </c>
      <c r="O1597" s="1" t="b">
        <f t="shared" si="86"/>
        <v>0</v>
      </c>
      <c r="Q1597" s="4"/>
      <c r="R1597" s="4"/>
    </row>
    <row r="1598" spans="5:18">
      <c r="E1598" s="130">
        <v>114</v>
      </c>
      <c r="F1598" s="130">
        <v>15</v>
      </c>
      <c r="H1598" s="32" t="s">
        <v>208</v>
      </c>
      <c r="I1598" s="33" t="s">
        <v>862</v>
      </c>
      <c r="J1598" s="33" t="s">
        <v>206</v>
      </c>
      <c r="K1598" s="33" t="str">
        <f t="shared" si="84"/>
        <v>114 , 15</v>
      </c>
      <c r="L1598" s="34" t="s">
        <v>207</v>
      </c>
      <c r="N1598" s="1" t="b">
        <f t="shared" si="85"/>
        <v>0</v>
      </c>
      <c r="O1598" s="1" t="b">
        <f t="shared" si="86"/>
        <v>0</v>
      </c>
      <c r="Q1598" s="4"/>
      <c r="R1598" s="4"/>
    </row>
    <row r="1599" spans="5:18">
      <c r="E1599" s="130">
        <v>115</v>
      </c>
      <c r="F1599" s="130">
        <v>1</v>
      </c>
      <c r="H1599" s="32" t="s">
        <v>208</v>
      </c>
      <c r="I1599" s="33" t="s">
        <v>862</v>
      </c>
      <c r="J1599" s="33" t="s">
        <v>206</v>
      </c>
      <c r="K1599" s="33" t="str">
        <f t="shared" si="84"/>
        <v>115 , 1</v>
      </c>
      <c r="L1599" s="34" t="s">
        <v>207</v>
      </c>
      <c r="N1599" s="1" t="b">
        <f t="shared" si="85"/>
        <v>0</v>
      </c>
      <c r="O1599" s="1" t="b">
        <f t="shared" si="86"/>
        <v>0</v>
      </c>
      <c r="Q1599" s="4"/>
      <c r="R1599" s="4"/>
    </row>
    <row r="1600" spans="5:18">
      <c r="E1600" s="130">
        <v>115</v>
      </c>
      <c r="F1600" s="130">
        <v>2</v>
      </c>
      <c r="H1600" s="32" t="s">
        <v>208</v>
      </c>
      <c r="I1600" s="33" t="s">
        <v>862</v>
      </c>
      <c r="J1600" s="33" t="s">
        <v>206</v>
      </c>
      <c r="K1600" s="33" t="str">
        <f t="shared" si="84"/>
        <v>115 , 2</v>
      </c>
      <c r="L1600" s="34" t="s">
        <v>207</v>
      </c>
      <c r="N1600" s="1" t="b">
        <f t="shared" si="85"/>
        <v>0</v>
      </c>
      <c r="O1600" s="1" t="b">
        <f t="shared" si="86"/>
        <v>0</v>
      </c>
      <c r="Q1600" s="4"/>
      <c r="R1600" s="4"/>
    </row>
    <row r="1601" spans="5:18">
      <c r="E1601" s="130">
        <v>115</v>
      </c>
      <c r="F1601" s="130">
        <v>3</v>
      </c>
      <c r="H1601" s="32" t="s">
        <v>208</v>
      </c>
      <c r="I1601" s="33" t="s">
        <v>862</v>
      </c>
      <c r="J1601" s="33" t="s">
        <v>206</v>
      </c>
      <c r="K1601" s="33" t="str">
        <f t="shared" si="84"/>
        <v>115 , 3</v>
      </c>
      <c r="L1601" s="34" t="s">
        <v>207</v>
      </c>
      <c r="N1601" s="1" t="b">
        <f t="shared" si="85"/>
        <v>0</v>
      </c>
      <c r="O1601" s="1" t="b">
        <f t="shared" si="86"/>
        <v>0</v>
      </c>
      <c r="Q1601" s="4"/>
      <c r="R1601" s="4"/>
    </row>
    <row r="1602" spans="5:18">
      <c r="E1602" s="130">
        <v>115</v>
      </c>
      <c r="F1602" s="130">
        <v>4</v>
      </c>
      <c r="H1602" s="32" t="s">
        <v>208</v>
      </c>
      <c r="I1602" s="33" t="s">
        <v>862</v>
      </c>
      <c r="J1602" s="33" t="s">
        <v>206</v>
      </c>
      <c r="K1602" s="33" t="str">
        <f t="shared" si="84"/>
        <v>115 , 4</v>
      </c>
      <c r="L1602" s="34" t="s">
        <v>207</v>
      </c>
      <c r="N1602" s="1" t="b">
        <f t="shared" si="85"/>
        <v>0</v>
      </c>
      <c r="O1602" s="1" t="b">
        <f t="shared" si="86"/>
        <v>0</v>
      </c>
      <c r="Q1602" s="4"/>
      <c r="R1602" s="4"/>
    </row>
    <row r="1603" spans="5:18">
      <c r="E1603" s="130">
        <v>115</v>
      </c>
      <c r="F1603" s="130">
        <v>5</v>
      </c>
      <c r="H1603" s="32" t="s">
        <v>208</v>
      </c>
      <c r="I1603" s="33" t="s">
        <v>862</v>
      </c>
      <c r="J1603" s="33" t="s">
        <v>206</v>
      </c>
      <c r="K1603" s="33" t="str">
        <f t="shared" si="84"/>
        <v>115 , 5</v>
      </c>
      <c r="L1603" s="34" t="s">
        <v>207</v>
      </c>
      <c r="N1603" s="1" t="b">
        <f t="shared" si="85"/>
        <v>0</v>
      </c>
      <c r="O1603" s="1" t="b">
        <f t="shared" si="86"/>
        <v>0</v>
      </c>
      <c r="Q1603" s="4"/>
      <c r="R1603" s="4"/>
    </row>
    <row r="1604" spans="5:18">
      <c r="E1604" s="130">
        <v>115</v>
      </c>
      <c s="130" r="F1604">
        <v>7</v>
      </c>
      <c r="H1604" s="32" t="s">
        <v>208</v>
      </c>
      <c r="I1604" s="33" t="s">
        <v>862</v>
      </c>
      <c r="J1604" s="33" t="s">
        <v>206</v>
      </c>
      <c r="K1604" s="33" t="str">
        <f t="shared" si="84"/>
        <v>115 , 6</v>
      </c>
      <c r="L1604" s="34" t="s">
        <v>207</v>
      </c>
      <c r="N1604" s="1" t="b">
        <f t="shared" si="85"/>
        <v>0</v>
      </c>
      <c r="O1604" s="1" t="b">
        <f t="shared" si="86"/>
        <v>0</v>
      </c>
      <c r="Q1604" s="4"/>
      <c r="R1604" s="4"/>
    </row>
    <row r="1605" spans="5:18">
      <c r="E1605" s="130">
        <v>115</v>
      </c>
      <c r="F1605" s="130">
        <v>8</v>
      </c>
      <c r="H1605" s="32" t="s">
        <v>208</v>
      </c>
      <c r="I1605" s="33" t="s">
        <v>862</v>
      </c>
      <c r="J1605" s="33" t="s">
        <v>206</v>
      </c>
      <c r="K1605" s="33" t="str">
        <f t="shared" si="84"/>
        <v>115 , 8</v>
      </c>
      <c r="L1605" s="34" t="s">
        <v>207</v>
      </c>
      <c r="N1605" s="1" t="b">
        <f t="shared" si="85"/>
        <v>0</v>
      </c>
      <c r="O1605" s="1" t="b">
        <f t="shared" si="86"/>
        <v>0</v>
      </c>
      <c r="Q1605" s="4"/>
      <c r="R1605" s="4"/>
    </row>
    <row r="1606" spans="5:18">
      <c r="E1606" s="130">
        <v>115</v>
      </c>
      <c r="F1606" s="130">
        <v>9</v>
      </c>
      <c r="H1606" s="32" t="s">
        <v>208</v>
      </c>
      <c r="I1606" s="33" t="s">
        <v>862</v>
      </c>
      <c r="J1606" s="33" t="s">
        <v>206</v>
      </c>
      <c r="K1606" s="33" t="str">
        <f t="shared" si="84"/>
        <v>115 , 9</v>
      </c>
      <c r="L1606" s="34" t="s">
        <v>207</v>
      </c>
      <c r="N1606" s="1" t="b">
        <f t="shared" si="85"/>
        <v>0</v>
      </c>
      <c r="O1606" s="1" t="b">
        <f t="shared" si="86"/>
        <v>0</v>
      </c>
      <c r="Q1606" s="4"/>
      <c r="R1606" s="4"/>
    </row>
    <row r="1607" spans="5:18">
      <c r="E1607" s="130">
        <v>115</v>
      </c>
      <c r="F1607" s="130">
        <v>10</v>
      </c>
      <c r="H1607" s="32" t="s">
        <v>208</v>
      </c>
      <c r="I1607" s="33" t="s">
        <v>862</v>
      </c>
      <c r="J1607" s="33" t="s">
        <v>206</v>
      </c>
      <c r="K1607" s="33" t="str">
        <f t="shared" si="84"/>
        <v>115 , 10</v>
      </c>
      <c r="L1607" s="34" t="s">
        <v>207</v>
      </c>
      <c r="N1607" s="1" t="b">
        <f t="shared" si="85"/>
        <v>0</v>
      </c>
      <c r="O1607" s="1" t="b">
        <f t="shared" si="86"/>
        <v>0</v>
      </c>
      <c r="Q1607" s="4"/>
      <c r="R1607" s="4"/>
    </row>
    <row r="1608" spans="5:18">
      <c r="E1608" s="130">
        <v>115</v>
      </c>
      <c r="F1608" s="130">
        <v>11</v>
      </c>
      <c r="H1608" s="32" t="s">
        <v>208</v>
      </c>
      <c r="I1608" s="33" t="s">
        <v>862</v>
      </c>
      <c r="J1608" s="33" t="s">
        <v>206</v>
      </c>
      <c r="K1608" s="33" t="str">
        <f t="shared" si="84"/>
        <v>115 , 11</v>
      </c>
      <c r="L1608" s="34" t="s">
        <v>207</v>
      </c>
      <c r="N1608" s="1" t="b">
        <f t="shared" si="85"/>
        <v>0</v>
      </c>
      <c r="O1608" s="1" t="b">
        <f t="shared" si="86"/>
        <v>0</v>
      </c>
      <c r="Q1608" s="4"/>
      <c r="R1608" s="4"/>
    </row>
    <row r="1609" spans="5:18">
      <c r="E1609" s="130">
        <v>115</v>
      </c>
      <c r="F1609" s="130">
        <v>12</v>
      </c>
      <c r="H1609" s="32" t="s">
        <v>208</v>
      </c>
      <c r="I1609" s="33" t="s">
        <v>862</v>
      </c>
      <c r="J1609" s="33" t="s">
        <v>206</v>
      </c>
      <c r="K1609" s="33" t="str">
        <f t="shared" si="84"/>
        <v>115 , 12</v>
      </c>
      <c r="L1609" s="34" t="s">
        <v>207</v>
      </c>
      <c r="N1609" s="1" t="b">
        <f t="shared" si="85"/>
        <v>0</v>
      </c>
      <c r="O1609" s="1" t="b">
        <f t="shared" si="86"/>
        <v>0</v>
      </c>
      <c r="Q1609" s="4"/>
      <c r="R1609" s="4"/>
    </row>
    <row r="1610" spans="5:18">
      <c r="E1610" s="130">
        <v>115</v>
      </c>
      <c r="F1610" s="130">
        <v>13</v>
      </c>
      <c r="H1610" s="32" t="s">
        <v>208</v>
      </c>
      <c r="I1610" s="33" t="s">
        <v>862</v>
      </c>
      <c r="J1610" s="33" t="s">
        <v>206</v>
      </c>
      <c r="K1610" s="33" t="str">
        <f t="shared" si="84"/>
        <v>115 , 13</v>
      </c>
      <c r="L1610" s="34" t="s">
        <v>207</v>
      </c>
      <c r="N1610" s="1" t="b">
        <f t="shared" si="85"/>
        <v>0</v>
      </c>
      <c r="O1610" s="1" t="b">
        <f t="shared" si="86"/>
        <v>0</v>
      </c>
      <c r="Q1610" s="4"/>
      <c r="R1610" s="4"/>
    </row>
    <row r="1611" spans="5:18">
      <c r="E1611" s="130">
        <v>115</v>
      </c>
      <c r="F1611" s="130">
        <v>14</v>
      </c>
      <c r="H1611" s="32" t="s">
        <v>208</v>
      </c>
      <c r="I1611" s="33" t="s">
        <v>862</v>
      </c>
      <c r="J1611" s="33" t="s">
        <v>206</v>
      </c>
      <c r="K1611" s="33" t="str">
        <f t="shared" si="84"/>
        <v>115 , 14</v>
      </c>
      <c r="L1611" s="34" t="s">
        <v>207</v>
      </c>
      <c r="N1611" s="1" t="b">
        <f t="shared" si="85"/>
        <v>0</v>
      </c>
      <c r="O1611" s="1" t="b">
        <f t="shared" si="86"/>
        <v>0</v>
      </c>
      <c r="Q1611" s="4"/>
      <c r="R1611" s="4"/>
    </row>
    <row r="1612" spans="5:18">
      <c r="E1612" s="130">
        <v>115</v>
      </c>
      <c r="F1612" s="130">
        <v>15</v>
      </c>
      <c r="H1612" s="32" t="s">
        <v>208</v>
      </c>
      <c r="I1612" s="33" t="s">
        <v>862</v>
      </c>
      <c r="J1612" s="33" t="s">
        <v>206</v>
      </c>
      <c r="K1612" s="33" t="str">
        <f t="shared" si="84"/>
        <v>115 , 15</v>
      </c>
      <c r="L1612" s="34" t="s">
        <v>207</v>
      </c>
      <c r="N1612" s="1" t="b">
        <f t="shared" si="85"/>
        <v>0</v>
      </c>
      <c r="O1612" s="1" t="b">
        <f t="shared" si="86"/>
        <v>0</v>
      </c>
      <c r="Q1612" s="4"/>
      <c r="R1612" s="4"/>
    </row>
    <row r="1613" spans="5:18">
      <c r="E1613" s="130">
        <v>116</v>
      </c>
      <c r="F1613" s="130">
        <v>1</v>
      </c>
      <c r="H1613" s="32" t="s">
        <v>208</v>
      </c>
      <c r="I1613" s="33" t="s">
        <v>862</v>
      </c>
      <c r="J1613" s="33" t="s">
        <v>206</v>
      </c>
      <c r="K1613" s="33" t="str">
        <f t="shared" si="84"/>
        <v>116 , 1</v>
      </c>
      <c r="L1613" s="34" t="s">
        <v>207</v>
      </c>
      <c r="N1613" s="1" t="b">
        <f t="shared" si="85"/>
        <v>0</v>
      </c>
      <c r="O1613" s="1" t="b">
        <f t="shared" si="86"/>
        <v>0</v>
      </c>
      <c r="Q1613" s="4"/>
      <c r="R1613" s="4"/>
    </row>
    <row r="1614" spans="5:18">
      <c r="E1614" s="130">
        <v>116</v>
      </c>
      <c r="F1614" s="130">
        <v>2</v>
      </c>
      <c r="H1614" s="32" t="s">
        <v>208</v>
      </c>
      <c r="I1614" s="33" t="s">
        <v>862</v>
      </c>
      <c r="J1614" s="33" t="s">
        <v>206</v>
      </c>
      <c r="K1614" s="33" t="str">
        <f t="shared" si="84"/>
        <v>116 , 2</v>
      </c>
      <c r="L1614" s="34" t="s">
        <v>207</v>
      </c>
      <c r="N1614" s="1" t="b">
        <f t="shared" si="85"/>
        <v>0</v>
      </c>
      <c r="O1614" s="1" t="b">
        <f t="shared" si="86"/>
        <v>0</v>
      </c>
      <c r="Q1614" s="4"/>
      <c r="R1614" s="4"/>
    </row>
    <row r="1615" spans="5:18">
      <c r="E1615" s="130">
        <v>116</v>
      </c>
      <c r="F1615" s="130">
        <v>3</v>
      </c>
      <c r="H1615" s="32" t="s">
        <v>208</v>
      </c>
      <c r="I1615" s="33" t="s">
        <v>862</v>
      </c>
      <c r="J1615" s="33" t="s">
        <v>206</v>
      </c>
      <c r="K1615" s="33" t="str">
        <f t="shared" si="84"/>
        <v>116 , 3</v>
      </c>
      <c r="L1615" s="34" t="s">
        <v>207</v>
      </c>
      <c r="N1615" s="1" t="b">
        <f t="shared" si="85"/>
        <v>0</v>
      </c>
      <c r="O1615" s="1" t="b">
        <f t="shared" si="86"/>
        <v>0</v>
      </c>
      <c r="Q1615" s="4"/>
      <c r="R1615" s="4"/>
    </row>
    <row r="1616" spans="5:18">
      <c r="E1616" s="130">
        <v>116</v>
      </c>
      <c r="F1616" s="130">
        <v>4</v>
      </c>
      <c r="H1616" s="32" t="s">
        <v>208</v>
      </c>
      <c r="I1616" s="33" t="s">
        <v>862</v>
      </c>
      <c r="J1616" s="33" t="s">
        <v>206</v>
      </c>
      <c r="K1616" s="33" t="str">
        <f t="shared" si="84"/>
        <v>116 , 4</v>
      </c>
      <c r="L1616" s="34" t="s">
        <v>207</v>
      </c>
      <c r="N1616" s="1" t="b">
        <f t="shared" si="85"/>
        <v>0</v>
      </c>
      <c r="O1616" s="1" t="b">
        <f t="shared" si="86"/>
        <v>0</v>
      </c>
      <c r="Q1616" s="4"/>
      <c r="R1616" s="4"/>
    </row>
    <row r="1617" spans="5:18">
      <c r="E1617" s="130">
        <v>116</v>
      </c>
      <c r="F1617" s="130">
        <v>5</v>
      </c>
      <c r="H1617" s="32" t="s">
        <v>208</v>
      </c>
      <c r="I1617" s="33" t="s">
        <v>862</v>
      </c>
      <c r="J1617" s="33" t="s">
        <v>206</v>
      </c>
      <c r="K1617" s="33" t="str">
        <f t="shared" si="84"/>
        <v>116 , 5</v>
      </c>
      <c r="L1617" s="34" t="s">
        <v>207</v>
      </c>
      <c r="N1617" s="1" t="b">
        <f t="shared" si="85"/>
        <v>0</v>
      </c>
      <c r="O1617" s="1" t="b">
        <f t="shared" si="86"/>
        <v>0</v>
      </c>
      <c r="Q1617" s="4"/>
      <c r="R1617" s="4"/>
    </row>
    <row r="1618" spans="5:18">
      <c r="E1618" s="130">
        <v>116</v>
      </c>
      <c s="130" r="F1618">
        <v>7</v>
      </c>
      <c r="H1618" s="32" t="s">
        <v>208</v>
      </c>
      <c r="I1618" s="33" t="s">
        <v>862</v>
      </c>
      <c r="J1618" s="33" t="s">
        <v>206</v>
      </c>
      <c r="K1618" s="33" t="str">
        <f t="shared" si="84"/>
        <v>116 , 6</v>
      </c>
      <c r="L1618" s="34" t="s">
        <v>207</v>
      </c>
      <c r="N1618" s="1" t="b">
        <f t="shared" si="85"/>
        <v>0</v>
      </c>
      <c r="O1618" s="1" t="b">
        <f t="shared" si="86"/>
        <v>0</v>
      </c>
      <c r="Q1618" s="4"/>
      <c r="R1618" s="4"/>
    </row>
    <row r="1619" spans="5:18">
      <c r="E1619" s="130">
        <v>116</v>
      </c>
      <c r="F1619" s="130">
        <v>8</v>
      </c>
      <c r="H1619" s="32" t="s">
        <v>208</v>
      </c>
      <c r="I1619" s="33" t="s">
        <v>862</v>
      </c>
      <c r="J1619" s="33" t="s">
        <v>206</v>
      </c>
      <c r="K1619" s="33" t="str">
        <f t="shared" si="84"/>
        <v>116 , 8</v>
      </c>
      <c r="L1619" s="34" t="s">
        <v>207</v>
      </c>
      <c r="N1619" s="1" t="b">
        <f t="shared" si="85"/>
        <v>0</v>
      </c>
      <c r="O1619" s="1" t="b">
        <f t="shared" si="86"/>
        <v>0</v>
      </c>
      <c r="Q1619" s="4"/>
      <c r="R1619" s="4"/>
    </row>
    <row r="1620" spans="5:18">
      <c r="E1620" s="130">
        <v>116</v>
      </c>
      <c r="F1620" s="130">
        <v>9</v>
      </c>
      <c r="H1620" s="32" t="s">
        <v>208</v>
      </c>
      <c r="I1620" s="33" t="s">
        <v>862</v>
      </c>
      <c r="J1620" s="33" t="s">
        <v>206</v>
      </c>
      <c r="K1620" s="33" t="str">
        <f t="shared" si="84"/>
        <v>116 , 9</v>
      </c>
      <c r="L1620" s="34" t="s">
        <v>207</v>
      </c>
      <c r="N1620" s="1" t="b">
        <f t="shared" si="85"/>
        <v>0</v>
      </c>
      <c r="O1620" s="1" t="b">
        <f t="shared" si="86"/>
        <v>0</v>
      </c>
      <c r="Q1620" s="4"/>
      <c r="R1620" s="4"/>
    </row>
    <row r="1621" spans="5:18">
      <c r="E1621" s="130">
        <v>116</v>
      </c>
      <c r="F1621" s="130">
        <v>10</v>
      </c>
      <c r="H1621" s="32" t="s">
        <v>208</v>
      </c>
      <c r="I1621" s="33" t="s">
        <v>862</v>
      </c>
      <c r="J1621" s="33" t="s">
        <v>206</v>
      </c>
      <c r="K1621" s="33" t="str">
        <f t="shared" si="84"/>
        <v>116 , 10</v>
      </c>
      <c r="L1621" s="34" t="s">
        <v>207</v>
      </c>
      <c r="N1621" s="1" t="b">
        <f t="shared" si="85"/>
        <v>0</v>
      </c>
      <c r="O1621" s="1" t="b">
        <f t="shared" si="86"/>
        <v>0</v>
      </c>
      <c r="Q1621" s="4"/>
      <c r="R1621" s="4"/>
    </row>
    <row r="1622" spans="5:18">
      <c r="E1622" s="130">
        <v>116</v>
      </c>
      <c r="F1622" s="130">
        <v>11</v>
      </c>
      <c r="H1622" s="32" t="s">
        <v>208</v>
      </c>
      <c r="I1622" s="33" t="s">
        <v>862</v>
      </c>
      <c r="J1622" s="33" t="s">
        <v>206</v>
      </c>
      <c r="K1622" s="33" t="str">
        <f t="shared" si="84"/>
        <v>116 , 11</v>
      </c>
      <c r="L1622" s="34" t="s">
        <v>207</v>
      </c>
      <c r="N1622" s="1" t="b">
        <f t="shared" si="85"/>
        <v>0</v>
      </c>
      <c r="O1622" s="1" t="b">
        <f t="shared" si="86"/>
        <v>0</v>
      </c>
      <c r="Q1622" s="4"/>
      <c r="R1622" s="4"/>
    </row>
    <row r="1623" spans="5:18">
      <c r="E1623" s="130">
        <v>116</v>
      </c>
      <c r="F1623" s="130">
        <v>12</v>
      </c>
      <c r="H1623" s="32" t="s">
        <v>208</v>
      </c>
      <c r="I1623" s="33" t="s">
        <v>862</v>
      </c>
      <c r="J1623" s="33" t="s">
        <v>206</v>
      </c>
      <c r="K1623" s="33" t="str">
        <f t="shared" si="84"/>
        <v>116 , 12</v>
      </c>
      <c r="L1623" s="34" t="s">
        <v>207</v>
      </c>
      <c r="N1623" s="1" t="b">
        <f t="shared" si="85"/>
        <v>0</v>
      </c>
      <c r="O1623" s="1" t="b">
        <f t="shared" si="86"/>
        <v>0</v>
      </c>
      <c r="Q1623" s="4"/>
      <c r="R1623" s="4"/>
    </row>
    <row r="1624" spans="5:18">
      <c r="E1624" s="130">
        <v>116</v>
      </c>
      <c r="F1624" s="130">
        <v>13</v>
      </c>
      <c r="H1624" s="32" t="s">
        <v>208</v>
      </c>
      <c r="I1624" s="33" t="s">
        <v>862</v>
      </c>
      <c r="J1624" s="33" t="s">
        <v>206</v>
      </c>
      <c r="K1624" s="33" t="str">
        <f t="shared" si="84"/>
        <v>116 , 13</v>
      </c>
      <c r="L1624" s="34" t="s">
        <v>207</v>
      </c>
      <c r="N1624" s="1" t="b">
        <f t="shared" si="85"/>
        <v>0</v>
      </c>
      <c r="O1624" s="1" t="b">
        <f t="shared" si="86"/>
        <v>0</v>
      </c>
      <c r="Q1624" s="4"/>
      <c r="R1624" s="4"/>
    </row>
    <row r="1625" spans="5:18">
      <c r="E1625" s="130">
        <v>116</v>
      </c>
      <c r="F1625" s="130">
        <v>14</v>
      </c>
      <c r="H1625" s="32" t="s">
        <v>208</v>
      </c>
      <c r="I1625" s="33" t="s">
        <v>862</v>
      </c>
      <c r="J1625" s="33" t="s">
        <v>206</v>
      </c>
      <c r="K1625" s="33" t="str">
        <f t="shared" si="84"/>
        <v>116 , 14</v>
      </c>
      <c r="L1625" s="34" t="s">
        <v>207</v>
      </c>
      <c r="N1625" s="1" t="b">
        <f t="shared" si="85"/>
        <v>0</v>
      </c>
      <c r="O1625" s="1" t="b">
        <f t="shared" si="86"/>
        <v>0</v>
      </c>
      <c r="Q1625" s="4"/>
      <c r="R1625" s="4"/>
    </row>
    <row r="1626" spans="5:18">
      <c r="E1626" s="130">
        <v>116</v>
      </c>
      <c r="F1626" s="130">
        <v>15</v>
      </c>
      <c r="H1626" s="32" t="s">
        <v>208</v>
      </c>
      <c r="I1626" s="33" t="s">
        <v>862</v>
      </c>
      <c r="J1626" s="33" t="s">
        <v>206</v>
      </c>
      <c r="K1626" s="33" t="str">
        <f t="shared" si="84"/>
        <v>116 , 15</v>
      </c>
      <c r="L1626" s="34" t="s">
        <v>207</v>
      </c>
      <c r="N1626" s="1" t="b">
        <f t="shared" si="85"/>
        <v>0</v>
      </c>
      <c r="O1626" s="1" t="b">
        <f t="shared" si="86"/>
        <v>0</v>
      </c>
      <c r="Q1626" s="4"/>
      <c r="R1626" s="4"/>
    </row>
    <row r="1627" spans="5:18">
      <c r="E1627" s="130">
        <v>117</v>
      </c>
      <c r="F1627" s="130">
        <v>1</v>
      </c>
      <c r="H1627" s="32" t="s">
        <v>208</v>
      </c>
      <c r="I1627" s="33" t="s">
        <v>862</v>
      </c>
      <c r="J1627" s="33" t="s">
        <v>206</v>
      </c>
      <c r="K1627" s="33" t="str">
        <f t="shared" si="84"/>
        <v>117 , 1</v>
      </c>
      <c r="L1627" s="34" t="s">
        <v>207</v>
      </c>
      <c r="N1627" s="1" t="b">
        <f t="shared" si="85"/>
        <v>0</v>
      </c>
      <c r="O1627" s="1" t="b">
        <f t="shared" si="86"/>
        <v>0</v>
      </c>
      <c r="Q1627" s="4"/>
      <c r="R1627" s="4"/>
    </row>
    <row r="1628" spans="5:18">
      <c r="E1628" s="130">
        <v>117</v>
      </c>
      <c r="F1628" s="130">
        <v>2</v>
      </c>
      <c r="H1628" s="32" t="s">
        <v>208</v>
      </c>
      <c r="I1628" s="33" t="s">
        <v>862</v>
      </c>
      <c r="J1628" s="33" t="s">
        <v>206</v>
      </c>
      <c r="K1628" s="33" t="str">
        <f t="shared" si="84"/>
        <v>117 , 2</v>
      </c>
      <c r="L1628" s="34" t="s">
        <v>207</v>
      </c>
      <c r="N1628" s="1" t="b">
        <f t="shared" si="85"/>
        <v>0</v>
      </c>
      <c r="O1628" s="1" t="b">
        <f t="shared" si="86"/>
        <v>0</v>
      </c>
      <c r="Q1628" s="4"/>
      <c r="R1628" s="4"/>
    </row>
    <row r="1629" spans="5:18">
      <c r="E1629" s="130">
        <v>117</v>
      </c>
      <c r="F1629" s="130">
        <v>3</v>
      </c>
      <c r="H1629" s="32" t="s">
        <v>208</v>
      </c>
      <c r="I1629" s="33" t="s">
        <v>862</v>
      </c>
      <c r="J1629" s="33" t="s">
        <v>206</v>
      </c>
      <c r="K1629" s="33" t="str">
        <f t="shared" si="84"/>
        <v>117 , 3</v>
      </c>
      <c r="L1629" s="34" t="s">
        <v>207</v>
      </c>
      <c r="N1629" s="1" t="b">
        <f t="shared" si="85"/>
        <v>0</v>
      </c>
      <c r="O1629" s="1" t="b">
        <f t="shared" si="86"/>
        <v>0</v>
      </c>
      <c r="Q1629" s="4"/>
      <c r="R1629" s="4"/>
    </row>
    <row r="1630" spans="5:18">
      <c r="E1630" s="130">
        <v>117</v>
      </c>
      <c r="F1630" s="130">
        <v>4</v>
      </c>
      <c r="H1630" s="32" t="s">
        <v>208</v>
      </c>
      <c r="I1630" s="33" t="s">
        <v>862</v>
      </c>
      <c r="J1630" s="33" t="s">
        <v>206</v>
      </c>
      <c r="K1630" s="33" t="str">
        <f t="shared" si="84"/>
        <v>117 , 4</v>
      </c>
      <c r="L1630" s="34" t="s">
        <v>207</v>
      </c>
      <c r="N1630" s="1" t="b">
        <f t="shared" si="85"/>
        <v>0</v>
      </c>
      <c r="O1630" s="1" t="b">
        <f t="shared" si="86"/>
        <v>0</v>
      </c>
      <c r="Q1630" s="4"/>
      <c r="R1630" s="4"/>
    </row>
    <row r="1631" spans="5:18">
      <c r="E1631" s="130">
        <v>117</v>
      </c>
      <c r="F1631" s="130">
        <v>5</v>
      </c>
      <c r="H1631" s="32" t="s">
        <v>208</v>
      </c>
      <c r="I1631" s="33" t="s">
        <v>862</v>
      </c>
      <c r="J1631" s="33" t="s">
        <v>206</v>
      </c>
      <c r="K1631" s="33" t="str">
        <f t="shared" si="84"/>
        <v>117 , 5</v>
      </c>
      <c r="L1631" s="34" t="s">
        <v>207</v>
      </c>
      <c r="N1631" s="1" t="b">
        <f t="shared" si="85"/>
        <v>0</v>
      </c>
      <c r="O1631" s="1" t="b">
        <f t="shared" si="86"/>
        <v>0</v>
      </c>
      <c r="Q1631" s="4"/>
      <c r="R1631" s="4"/>
    </row>
    <row r="1632" spans="5:18">
      <c r="E1632" s="130">
        <v>117</v>
      </c>
      <c s="130" r="F1632">
        <v>7</v>
      </c>
      <c r="H1632" s="32" t="s">
        <v>208</v>
      </c>
      <c r="I1632" s="33" t="s">
        <v>862</v>
      </c>
      <c r="J1632" s="33" t="s">
        <v>206</v>
      </c>
      <c r="K1632" s="33" t="str">
        <f t="shared" si="84"/>
        <v>117 , 6</v>
      </c>
      <c r="L1632" s="34" t="s">
        <v>207</v>
      </c>
      <c r="N1632" s="1" t="b">
        <f t="shared" si="85"/>
        <v>0</v>
      </c>
      <c r="O1632" s="1" t="b">
        <f t="shared" si="86"/>
        <v>0</v>
      </c>
      <c r="Q1632" s="4"/>
      <c r="R1632" s="4"/>
    </row>
    <row r="1633" spans="5:18">
      <c r="E1633" s="130">
        <v>117</v>
      </c>
      <c r="F1633" s="130">
        <v>8</v>
      </c>
      <c r="H1633" s="32" t="s">
        <v>208</v>
      </c>
      <c r="I1633" s="33" t="s">
        <v>862</v>
      </c>
      <c r="J1633" s="33" t="s">
        <v>206</v>
      </c>
      <c r="K1633" s="33" t="str">
        <f t="shared" si="84"/>
        <v>117 , 8</v>
      </c>
      <c r="L1633" s="34" t="s">
        <v>207</v>
      </c>
      <c r="N1633" s="1" t="b">
        <f t="shared" si="85"/>
        <v>0</v>
      </c>
      <c r="O1633" s="1" t="b">
        <f t="shared" si="86"/>
        <v>0</v>
      </c>
      <c r="Q1633" s="4"/>
      <c r="R1633" s="4"/>
    </row>
    <row r="1634" spans="5:18">
      <c r="E1634" s="130">
        <v>117</v>
      </c>
      <c r="F1634" s="130">
        <v>9</v>
      </c>
      <c r="H1634" s="32" t="s">
        <v>208</v>
      </c>
      <c r="I1634" s="33" t="s">
        <v>862</v>
      </c>
      <c r="J1634" s="33" t="s">
        <v>206</v>
      </c>
      <c r="K1634" s="33" t="str">
        <f t="shared" si="84"/>
        <v>117 , 9</v>
      </c>
      <c r="L1634" s="34" t="s">
        <v>207</v>
      </c>
      <c r="N1634" s="1" t="b">
        <f t="shared" si="85"/>
        <v>0</v>
      </c>
      <c r="O1634" s="1" t="b">
        <f t="shared" si="86"/>
        <v>0</v>
      </c>
      <c r="Q1634" s="4"/>
      <c r="R1634" s="4"/>
    </row>
    <row r="1635" spans="5:18">
      <c r="E1635" s="130">
        <v>117</v>
      </c>
      <c r="F1635" s="130">
        <v>10</v>
      </c>
      <c r="H1635" s="32" t="s">
        <v>208</v>
      </c>
      <c r="I1635" s="33" t="s">
        <v>862</v>
      </c>
      <c r="J1635" s="33" t="s">
        <v>206</v>
      </c>
      <c r="K1635" s="33" t="str">
        <f t="shared" si="84"/>
        <v>117 , 10</v>
      </c>
      <c r="L1635" s="34" t="s">
        <v>207</v>
      </c>
      <c r="N1635" s="1" t="b">
        <f t="shared" si="85"/>
        <v>0</v>
      </c>
      <c r="O1635" s="1" t="b">
        <f t="shared" si="86"/>
        <v>0</v>
      </c>
      <c r="Q1635" s="4"/>
      <c r="R1635" s="4"/>
    </row>
    <row r="1636" spans="5:18">
      <c r="E1636" s="130">
        <v>117</v>
      </c>
      <c r="F1636" s="130">
        <v>11</v>
      </c>
      <c r="H1636" s="32" t="s">
        <v>208</v>
      </c>
      <c r="I1636" s="33" t="s">
        <v>862</v>
      </c>
      <c r="J1636" s="33" t="s">
        <v>206</v>
      </c>
      <c r="K1636" s="33" t="str">
        <f t="shared" si="84"/>
        <v>117 , 11</v>
      </c>
      <c r="L1636" s="34" t="s">
        <v>207</v>
      </c>
      <c r="N1636" s="1" t="b">
        <f t="shared" si="85"/>
        <v>0</v>
      </c>
      <c r="O1636" s="1" t="b">
        <f t="shared" si="86"/>
        <v>0</v>
      </c>
      <c r="Q1636" s="4"/>
      <c r="R1636" s="4"/>
    </row>
    <row r="1637" spans="5:18">
      <c r="E1637" s="130">
        <v>117</v>
      </c>
      <c r="F1637" s="130">
        <v>12</v>
      </c>
      <c r="H1637" s="32" t="s">
        <v>208</v>
      </c>
      <c r="I1637" s="33" t="s">
        <v>862</v>
      </c>
      <c r="J1637" s="33" t="s">
        <v>206</v>
      </c>
      <c r="K1637" s="33" t="str">
        <f t="shared" si="84"/>
        <v>117 , 12</v>
      </c>
      <c r="L1637" s="34" t="s">
        <v>207</v>
      </c>
      <c r="N1637" s="1" t="b">
        <f t="shared" si="85"/>
        <v>0</v>
      </c>
      <c r="O1637" s="1" t="b">
        <f t="shared" si="86"/>
        <v>0</v>
      </c>
      <c r="Q1637" s="4"/>
      <c r="R1637" s="4"/>
    </row>
    <row r="1638" spans="5:18">
      <c r="E1638" s="130">
        <v>117</v>
      </c>
      <c r="F1638" s="130">
        <v>13</v>
      </c>
      <c r="H1638" s="32" t="s">
        <v>208</v>
      </c>
      <c r="I1638" s="33" t="s">
        <v>862</v>
      </c>
      <c r="J1638" s="33" t="s">
        <v>206</v>
      </c>
      <c r="K1638" s="33" t="str">
        <f t="shared" si="84"/>
        <v>117 , 13</v>
      </c>
      <c r="L1638" s="34" t="s">
        <v>207</v>
      </c>
      <c r="N1638" s="1" t="b">
        <f t="shared" si="85"/>
        <v>0</v>
      </c>
      <c r="O1638" s="1" t="b">
        <f t="shared" si="86"/>
        <v>0</v>
      </c>
      <c r="Q1638" s="4"/>
      <c r="R1638" s="4"/>
    </row>
    <row r="1639" spans="5:18">
      <c r="E1639" s="130">
        <v>117</v>
      </c>
      <c r="F1639" s="130">
        <v>14</v>
      </c>
      <c r="H1639" s="32" t="s">
        <v>208</v>
      </c>
      <c r="I1639" s="33" t="s">
        <v>862</v>
      </c>
      <c r="J1639" s="33" t="s">
        <v>206</v>
      </c>
      <c r="K1639" s="33" t="str">
        <f t="shared" si="84"/>
        <v>117 , 14</v>
      </c>
      <c r="L1639" s="34" t="s">
        <v>207</v>
      </c>
      <c r="N1639" s="1" t="b">
        <f t="shared" si="85"/>
        <v>0</v>
      </c>
      <c r="O1639" s="1" t="b">
        <f t="shared" si="86"/>
        <v>0</v>
      </c>
      <c r="Q1639" s="4"/>
      <c r="R1639" s="4"/>
    </row>
    <row r="1640" spans="5:18">
      <c r="E1640" s="130">
        <v>117</v>
      </c>
      <c r="F1640" s="130">
        <v>15</v>
      </c>
      <c r="H1640" s="32" t="s">
        <v>208</v>
      </c>
      <c r="I1640" s="33" t="s">
        <v>862</v>
      </c>
      <c r="J1640" s="33" t="s">
        <v>206</v>
      </c>
      <c r="K1640" s="33" t="str">
        <f t="shared" si="84"/>
        <v>117 , 15</v>
      </c>
      <c r="L1640" s="34" t="s">
        <v>207</v>
      </c>
      <c r="N1640" s="1" t="b">
        <f t="shared" si="85"/>
        <v>0</v>
      </c>
      <c r="O1640" s="1" t="b">
        <f t="shared" si="86"/>
        <v>0</v>
      </c>
      <c r="Q1640" s="4"/>
      <c r="R1640" s="4"/>
    </row>
    <row r="1641" spans="5:18">
      <c r="E1641" s="130">
        <v>118</v>
      </c>
      <c r="F1641" s="130">
        <v>1</v>
      </c>
      <c r="H1641" s="32" t="s">
        <v>208</v>
      </c>
      <c r="I1641" s="33" t="s">
        <v>862</v>
      </c>
      <c r="J1641" s="33" t="s">
        <v>206</v>
      </c>
      <c r="K1641" s="33" t="str">
        <f t="shared" si="84"/>
        <v>118 , 1</v>
      </c>
      <c r="L1641" s="34" t="s">
        <v>207</v>
      </c>
      <c r="N1641" s="1" t="b">
        <f t="shared" si="85"/>
        <v>0</v>
      </c>
      <c r="O1641" s="1" t="b">
        <f t="shared" si="86"/>
        <v>0</v>
      </c>
      <c r="Q1641" s="4"/>
      <c r="R1641" s="4"/>
    </row>
    <row r="1642" spans="5:18">
      <c r="E1642" s="130">
        <v>118</v>
      </c>
      <c r="F1642" s="130">
        <v>2</v>
      </c>
      <c r="H1642" s="32" t="s">
        <v>208</v>
      </c>
      <c r="I1642" s="33" t="s">
        <v>862</v>
      </c>
      <c r="J1642" s="33" t="s">
        <v>206</v>
      </c>
      <c r="K1642" s="33" t="str">
        <f t="shared" si="84"/>
        <v>118 , 2</v>
      </c>
      <c r="L1642" s="34" t="s">
        <v>207</v>
      </c>
      <c r="N1642" s="1" t="b">
        <f t="shared" si="85"/>
        <v>0</v>
      </c>
      <c r="O1642" s="1" t="b">
        <f t="shared" si="86"/>
        <v>0</v>
      </c>
      <c r="Q1642" s="4"/>
      <c r="R1642" s="4"/>
    </row>
    <row r="1643" spans="5:18">
      <c r="E1643" s="130">
        <v>118</v>
      </c>
      <c r="F1643" s="130">
        <v>3</v>
      </c>
      <c r="H1643" s="32" t="s">
        <v>208</v>
      </c>
      <c r="I1643" s="33" t="s">
        <v>862</v>
      </c>
      <c r="J1643" s="33" t="s">
        <v>206</v>
      </c>
      <c r="K1643" s="33" t="str">
        <f t="shared" ref="K1643:K1702" si="87">E1643&amp;" , "&amp;F1643</f>
        <v>118 , 3</v>
      </c>
      <c r="L1643" s="34" t="s">
        <v>207</v>
      </c>
      <c r="N1643" s="1" t="b">
        <f t="shared" ref="N1643:N1702" si="88">IF(E1643="","",EXACT(E1643,Q1643))</f>
        <v>0</v>
      </c>
      <c r="O1643" s="1" t="b">
        <f t="shared" ref="O1643:O1702" si="89">IF(F1643="","",EXACT(F1643,R1643))</f>
        <v>0</v>
      </c>
      <c r="Q1643" s="4"/>
      <c r="R1643" s="4"/>
    </row>
    <row r="1644" spans="5:18">
      <c r="E1644" s="130">
        <v>118</v>
      </c>
      <c r="F1644" s="130">
        <v>4</v>
      </c>
      <c r="H1644" s="32" t="s">
        <v>208</v>
      </c>
      <c r="I1644" s="33" t="s">
        <v>862</v>
      </c>
      <c r="J1644" s="33" t="s">
        <v>206</v>
      </c>
      <c r="K1644" s="33" t="str">
        <f t="shared" si="87"/>
        <v>118 , 4</v>
      </c>
      <c r="L1644" s="34" t="s">
        <v>207</v>
      </c>
      <c r="N1644" s="1" t="b">
        <f t="shared" si="88"/>
        <v>0</v>
      </c>
      <c r="O1644" s="1" t="b">
        <f t="shared" si="89"/>
        <v>0</v>
      </c>
      <c r="Q1644" s="4"/>
      <c r="R1644" s="4"/>
    </row>
    <row r="1645" spans="5:18">
      <c r="E1645" s="130">
        <v>118</v>
      </c>
      <c r="F1645" s="130">
        <v>5</v>
      </c>
      <c r="H1645" s="32" t="s">
        <v>208</v>
      </c>
      <c r="I1645" s="33" t="s">
        <v>862</v>
      </c>
      <c r="J1645" s="33" t="s">
        <v>206</v>
      </c>
      <c r="K1645" s="33" t="str">
        <f t="shared" si="87"/>
        <v>118 , 5</v>
      </c>
      <c r="L1645" s="34" t="s">
        <v>207</v>
      </c>
      <c r="N1645" s="1" t="b">
        <f t="shared" si="88"/>
        <v>0</v>
      </c>
      <c r="O1645" s="1" t="b">
        <f t="shared" si="89"/>
        <v>0</v>
      </c>
      <c r="Q1645" s="4"/>
      <c r="R1645" s="4"/>
    </row>
    <row r="1646" spans="5:18">
      <c r="E1646" s="130">
        <v>118</v>
      </c>
      <c s="130" r="F1646">
        <v>7</v>
      </c>
      <c r="H1646" s="32" t="s">
        <v>208</v>
      </c>
      <c r="I1646" s="33" t="s">
        <v>862</v>
      </c>
      <c r="J1646" s="33" t="s">
        <v>206</v>
      </c>
      <c r="K1646" s="33" t="str">
        <f t="shared" si="87"/>
        <v>118 , 6</v>
      </c>
      <c r="L1646" s="34" t="s">
        <v>207</v>
      </c>
      <c r="N1646" s="1" t="b">
        <f t="shared" si="88"/>
        <v>0</v>
      </c>
      <c r="O1646" s="1" t="b">
        <f t="shared" si="89"/>
        <v>0</v>
      </c>
      <c r="Q1646" s="4"/>
      <c r="R1646" s="4"/>
    </row>
    <row r="1647" spans="5:18">
      <c r="E1647" s="130">
        <v>118</v>
      </c>
      <c r="F1647" s="130">
        <v>8</v>
      </c>
      <c r="H1647" s="32" t="s">
        <v>208</v>
      </c>
      <c r="I1647" s="33" t="s">
        <v>862</v>
      </c>
      <c r="J1647" s="33" t="s">
        <v>206</v>
      </c>
      <c r="K1647" s="33" t="str">
        <f t="shared" si="87"/>
        <v>118 , 8</v>
      </c>
      <c r="L1647" s="34" t="s">
        <v>207</v>
      </c>
      <c r="N1647" s="1" t="b">
        <f t="shared" si="88"/>
        <v>0</v>
      </c>
      <c r="O1647" s="1" t="b">
        <f t="shared" si="89"/>
        <v>0</v>
      </c>
      <c r="Q1647" s="4"/>
      <c r="R1647" s="4"/>
    </row>
    <row r="1648" spans="5:18">
      <c r="E1648" s="130">
        <v>118</v>
      </c>
      <c r="F1648" s="130">
        <v>9</v>
      </c>
      <c r="H1648" s="32" t="s">
        <v>208</v>
      </c>
      <c r="I1648" s="33" t="s">
        <v>862</v>
      </c>
      <c r="J1648" s="33" t="s">
        <v>206</v>
      </c>
      <c r="K1648" s="33" t="str">
        <f t="shared" si="87"/>
        <v>118 , 9</v>
      </c>
      <c r="L1648" s="34" t="s">
        <v>207</v>
      </c>
      <c r="N1648" s="1" t="b">
        <f t="shared" si="88"/>
        <v>0</v>
      </c>
      <c r="O1648" s="1" t="b">
        <f t="shared" si="89"/>
        <v>0</v>
      </c>
      <c r="Q1648" s="4"/>
      <c r="R1648" s="4"/>
    </row>
    <row r="1649" spans="5:18">
      <c r="E1649" s="130">
        <v>118</v>
      </c>
      <c r="F1649" s="130">
        <v>10</v>
      </c>
      <c r="H1649" s="32" t="s">
        <v>208</v>
      </c>
      <c r="I1649" s="33" t="s">
        <v>862</v>
      </c>
      <c r="J1649" s="33" t="s">
        <v>206</v>
      </c>
      <c r="K1649" s="33" t="str">
        <f t="shared" si="87"/>
        <v>118 , 10</v>
      </c>
      <c r="L1649" s="34" t="s">
        <v>207</v>
      </c>
      <c r="N1649" s="1" t="b">
        <f t="shared" si="88"/>
        <v>0</v>
      </c>
      <c r="O1649" s="1" t="b">
        <f t="shared" si="89"/>
        <v>0</v>
      </c>
      <c r="Q1649" s="4"/>
      <c r="R1649" s="4"/>
    </row>
    <row r="1650" spans="5:18">
      <c r="E1650" s="130">
        <v>118</v>
      </c>
      <c r="F1650" s="130">
        <v>11</v>
      </c>
      <c r="H1650" s="32" t="s">
        <v>208</v>
      </c>
      <c r="I1650" s="33" t="s">
        <v>862</v>
      </c>
      <c r="J1650" s="33" t="s">
        <v>206</v>
      </c>
      <c r="K1650" s="33" t="str">
        <f t="shared" si="87"/>
        <v>118 , 11</v>
      </c>
      <c r="L1650" s="34" t="s">
        <v>207</v>
      </c>
      <c r="N1650" s="1" t="b">
        <f t="shared" si="88"/>
        <v>0</v>
      </c>
      <c r="O1650" s="1" t="b">
        <f t="shared" si="89"/>
        <v>0</v>
      </c>
      <c r="Q1650" s="4"/>
      <c r="R1650" s="4"/>
    </row>
    <row r="1651" spans="5:18">
      <c r="E1651" s="130">
        <v>118</v>
      </c>
      <c r="F1651" s="130">
        <v>12</v>
      </c>
      <c r="H1651" s="32" t="s">
        <v>208</v>
      </c>
      <c r="I1651" s="33" t="s">
        <v>862</v>
      </c>
      <c r="J1651" s="33" t="s">
        <v>206</v>
      </c>
      <c r="K1651" s="33" t="str">
        <f t="shared" si="87"/>
        <v>118 , 12</v>
      </c>
      <c r="L1651" s="34" t="s">
        <v>207</v>
      </c>
      <c r="N1651" s="1" t="b">
        <f t="shared" si="88"/>
        <v>0</v>
      </c>
      <c r="O1651" s="1" t="b">
        <f t="shared" si="89"/>
        <v>0</v>
      </c>
      <c r="Q1651" s="4"/>
      <c r="R1651" s="4"/>
    </row>
    <row r="1652" spans="5:18">
      <c r="E1652" s="130">
        <v>118</v>
      </c>
      <c r="F1652" s="130">
        <v>13</v>
      </c>
      <c r="H1652" s="32" t="s">
        <v>208</v>
      </c>
      <c r="I1652" s="33" t="s">
        <v>862</v>
      </c>
      <c r="J1652" s="33" t="s">
        <v>206</v>
      </c>
      <c r="K1652" s="33" t="str">
        <f t="shared" si="87"/>
        <v>118 , 13</v>
      </c>
      <c r="L1652" s="34" t="s">
        <v>207</v>
      </c>
      <c r="N1652" s="1" t="b">
        <f t="shared" si="88"/>
        <v>0</v>
      </c>
      <c r="O1652" s="1" t="b">
        <f t="shared" si="89"/>
        <v>0</v>
      </c>
      <c r="Q1652" s="4"/>
      <c r="R1652" s="4"/>
    </row>
    <row r="1653" spans="5:18">
      <c r="E1653" s="130">
        <v>118</v>
      </c>
      <c r="F1653" s="130">
        <v>14</v>
      </c>
      <c r="H1653" s="32" t="s">
        <v>208</v>
      </c>
      <c r="I1653" s="33" t="s">
        <v>862</v>
      </c>
      <c r="J1653" s="33" t="s">
        <v>206</v>
      </c>
      <c r="K1653" s="33" t="str">
        <f t="shared" si="87"/>
        <v>118 , 14</v>
      </c>
      <c r="L1653" s="34" t="s">
        <v>207</v>
      </c>
      <c r="N1653" s="1" t="b">
        <f t="shared" si="88"/>
        <v>0</v>
      </c>
      <c r="O1653" s="1" t="b">
        <f t="shared" si="89"/>
        <v>0</v>
      </c>
      <c r="Q1653" s="4"/>
      <c r="R1653" s="4"/>
    </row>
    <row r="1654" spans="5:18">
      <c r="E1654" s="130">
        <v>118</v>
      </c>
      <c r="F1654" s="130">
        <v>15</v>
      </c>
      <c r="H1654" s="32" t="s">
        <v>208</v>
      </c>
      <c r="I1654" s="33" t="s">
        <v>862</v>
      </c>
      <c r="J1654" s="33" t="s">
        <v>206</v>
      </c>
      <c r="K1654" s="33" t="str">
        <f t="shared" si="87"/>
        <v>118 , 15</v>
      </c>
      <c r="L1654" s="34" t="s">
        <v>207</v>
      </c>
      <c r="N1654" s="1" t="b">
        <f t="shared" si="88"/>
        <v>0</v>
      </c>
      <c r="O1654" s="1" t="b">
        <f t="shared" si="89"/>
        <v>0</v>
      </c>
      <c r="Q1654" s="4"/>
      <c r="R1654" s="4"/>
    </row>
    <row r="1655" spans="5:18">
      <c r="E1655" s="130">
        <v>119</v>
      </c>
      <c r="F1655" s="130">
        <v>1</v>
      </c>
      <c r="H1655" s="32" t="s">
        <v>208</v>
      </c>
      <c r="I1655" s="33" t="s">
        <v>862</v>
      </c>
      <c r="J1655" s="33" t="s">
        <v>206</v>
      </c>
      <c r="K1655" s="33" t="str">
        <f t="shared" si="87"/>
        <v>119 , 1</v>
      </c>
      <c r="L1655" s="34" t="s">
        <v>207</v>
      </c>
      <c r="N1655" s="1" t="b">
        <f t="shared" si="88"/>
        <v>0</v>
      </c>
      <c r="O1655" s="1" t="b">
        <f t="shared" si="89"/>
        <v>0</v>
      </c>
      <c r="Q1655" s="4"/>
      <c r="R1655" s="4"/>
    </row>
    <row r="1656" spans="5:18">
      <c r="E1656" s="130">
        <v>119</v>
      </c>
      <c r="F1656" s="130">
        <v>2</v>
      </c>
      <c r="H1656" s="32" t="s">
        <v>208</v>
      </c>
      <c r="I1656" s="33" t="s">
        <v>862</v>
      </c>
      <c r="J1656" s="33" t="s">
        <v>206</v>
      </c>
      <c r="K1656" s="33" t="str">
        <f t="shared" si="87"/>
        <v>119 , 2</v>
      </c>
      <c r="L1656" s="34" t="s">
        <v>207</v>
      </c>
      <c r="N1656" s="1" t="b">
        <f t="shared" si="88"/>
        <v>0</v>
      </c>
      <c r="O1656" s="1" t="b">
        <f t="shared" si="89"/>
        <v>0</v>
      </c>
      <c r="Q1656" s="4"/>
      <c r="R1656" s="4"/>
    </row>
    <row r="1657" spans="5:18">
      <c r="E1657" s="130">
        <v>119</v>
      </c>
      <c r="F1657" s="130">
        <v>3</v>
      </c>
      <c r="H1657" s="32" t="s">
        <v>208</v>
      </c>
      <c r="I1657" s="33" t="s">
        <v>862</v>
      </c>
      <c r="J1657" s="33" t="s">
        <v>206</v>
      </c>
      <c r="K1657" s="33" t="str">
        <f t="shared" si="87"/>
        <v>119 , 3</v>
      </c>
      <c r="L1657" s="34" t="s">
        <v>207</v>
      </c>
      <c r="N1657" s="1" t="b">
        <f t="shared" si="88"/>
        <v>0</v>
      </c>
      <c r="O1657" s="1" t="b">
        <f t="shared" si="89"/>
        <v>0</v>
      </c>
      <c r="Q1657" s="4"/>
      <c r="R1657" s="4"/>
    </row>
    <row r="1658" spans="5:18">
      <c r="E1658" s="130">
        <v>119</v>
      </c>
      <c r="F1658" s="130">
        <v>4</v>
      </c>
      <c r="H1658" s="32" t="s">
        <v>208</v>
      </c>
      <c r="I1658" s="33" t="s">
        <v>862</v>
      </c>
      <c r="J1658" s="33" t="s">
        <v>206</v>
      </c>
      <c r="K1658" s="33" t="str">
        <f t="shared" si="87"/>
        <v>119 , 4</v>
      </c>
      <c r="L1658" s="34" t="s">
        <v>207</v>
      </c>
      <c r="N1658" s="1" t="b">
        <f t="shared" si="88"/>
        <v>0</v>
      </c>
      <c r="O1658" s="1" t="b">
        <f t="shared" si="89"/>
        <v>0</v>
      </c>
      <c r="Q1658" s="4"/>
      <c r="R1658" s="4"/>
    </row>
    <row r="1659" spans="5:18">
      <c r="E1659" s="130">
        <v>119</v>
      </c>
      <c r="F1659" s="130">
        <v>5</v>
      </c>
      <c r="H1659" s="32" t="s">
        <v>208</v>
      </c>
      <c r="I1659" s="33" t="s">
        <v>862</v>
      </c>
      <c r="J1659" s="33" t="s">
        <v>206</v>
      </c>
      <c r="K1659" s="33" t="str">
        <f t="shared" si="87"/>
        <v>119 , 5</v>
      </c>
      <c r="L1659" s="34" t="s">
        <v>207</v>
      </c>
      <c r="N1659" s="1" t="b">
        <f t="shared" si="88"/>
        <v>0</v>
      </c>
      <c r="O1659" s="1" t="b">
        <f t="shared" si="89"/>
        <v>0</v>
      </c>
      <c r="Q1659" s="4"/>
      <c r="R1659" s="4"/>
    </row>
    <row r="1660" spans="5:18">
      <c r="E1660" s="130">
        <v>119</v>
      </c>
      <c s="130" r="F1660">
        <v>7</v>
      </c>
      <c r="H1660" s="32" t="s">
        <v>208</v>
      </c>
      <c r="I1660" s="33" t="s">
        <v>862</v>
      </c>
      <c r="J1660" s="33" t="s">
        <v>206</v>
      </c>
      <c r="K1660" s="33" t="str">
        <f t="shared" si="87"/>
        <v>119 , 6</v>
      </c>
      <c r="L1660" s="34" t="s">
        <v>207</v>
      </c>
      <c r="N1660" s="1" t="b">
        <f t="shared" si="88"/>
        <v>0</v>
      </c>
      <c r="O1660" s="1" t="b">
        <f t="shared" si="89"/>
        <v>0</v>
      </c>
      <c r="Q1660" s="4"/>
      <c r="R1660" s="4"/>
    </row>
    <row r="1661" spans="5:18">
      <c r="E1661" s="130">
        <v>119</v>
      </c>
      <c r="F1661" s="130">
        <v>8</v>
      </c>
      <c r="H1661" s="32" t="s">
        <v>208</v>
      </c>
      <c r="I1661" s="33" t="s">
        <v>862</v>
      </c>
      <c r="J1661" s="33" t="s">
        <v>206</v>
      </c>
      <c r="K1661" s="33" t="str">
        <f t="shared" si="87"/>
        <v>119 , 8</v>
      </c>
      <c r="L1661" s="34" t="s">
        <v>207</v>
      </c>
      <c r="N1661" s="1" t="b">
        <f t="shared" si="88"/>
        <v>0</v>
      </c>
      <c r="O1661" s="1" t="b">
        <f t="shared" si="89"/>
        <v>0</v>
      </c>
      <c r="Q1661" s="4"/>
      <c r="R1661" s="4"/>
    </row>
    <row r="1662" spans="5:18">
      <c r="E1662" s="130">
        <v>119</v>
      </c>
      <c r="F1662" s="130">
        <v>9</v>
      </c>
      <c r="H1662" s="32" t="s">
        <v>208</v>
      </c>
      <c r="I1662" s="33" t="s">
        <v>862</v>
      </c>
      <c r="J1662" s="33" t="s">
        <v>206</v>
      </c>
      <c r="K1662" s="33" t="str">
        <f t="shared" si="87"/>
        <v>119 , 9</v>
      </c>
      <c r="L1662" s="34" t="s">
        <v>207</v>
      </c>
      <c r="N1662" s="1" t="b">
        <f t="shared" si="88"/>
        <v>0</v>
      </c>
      <c r="O1662" s="1" t="b">
        <f t="shared" si="89"/>
        <v>0</v>
      </c>
      <c r="Q1662" s="4"/>
      <c r="R1662" s="4"/>
    </row>
    <row r="1663" spans="5:18">
      <c r="E1663" s="130">
        <v>119</v>
      </c>
      <c r="F1663" s="130">
        <v>10</v>
      </c>
      <c r="H1663" s="32" t="s">
        <v>208</v>
      </c>
      <c r="I1663" s="33" t="s">
        <v>862</v>
      </c>
      <c r="J1663" s="33" t="s">
        <v>206</v>
      </c>
      <c r="K1663" s="33" t="str">
        <f t="shared" si="87"/>
        <v>119 , 10</v>
      </c>
      <c r="L1663" s="34" t="s">
        <v>207</v>
      </c>
      <c r="N1663" s="1" t="b">
        <f t="shared" si="88"/>
        <v>0</v>
      </c>
      <c r="O1663" s="1" t="b">
        <f t="shared" si="89"/>
        <v>0</v>
      </c>
      <c r="Q1663" s="4"/>
      <c r="R1663" s="4"/>
    </row>
    <row r="1664" spans="5:18">
      <c r="E1664" s="130">
        <v>119</v>
      </c>
      <c r="F1664" s="130">
        <v>11</v>
      </c>
      <c r="H1664" s="32" t="s">
        <v>208</v>
      </c>
      <c r="I1664" s="33" t="s">
        <v>862</v>
      </c>
      <c r="J1664" s="33" t="s">
        <v>206</v>
      </c>
      <c r="K1664" s="33" t="str">
        <f t="shared" si="87"/>
        <v>119 , 11</v>
      </c>
      <c r="L1664" s="34" t="s">
        <v>207</v>
      </c>
      <c r="N1664" s="1" t="b">
        <f t="shared" si="88"/>
        <v>0</v>
      </c>
      <c r="O1664" s="1" t="b">
        <f t="shared" si="89"/>
        <v>0</v>
      </c>
      <c r="Q1664" s="4"/>
      <c r="R1664" s="4"/>
    </row>
    <row r="1665" spans="5:18">
      <c r="E1665" s="130">
        <v>119</v>
      </c>
      <c r="F1665" s="130">
        <v>12</v>
      </c>
      <c r="H1665" s="32" t="s">
        <v>208</v>
      </c>
      <c r="I1665" s="33" t="s">
        <v>862</v>
      </c>
      <c r="J1665" s="33" t="s">
        <v>206</v>
      </c>
      <c r="K1665" s="33" t="str">
        <f t="shared" si="87"/>
        <v>119 , 12</v>
      </c>
      <c r="L1665" s="34" t="s">
        <v>207</v>
      </c>
      <c r="N1665" s="1" t="b">
        <f t="shared" si="88"/>
        <v>0</v>
      </c>
      <c r="O1665" s="1" t="b">
        <f t="shared" si="89"/>
        <v>0</v>
      </c>
      <c r="Q1665" s="4"/>
      <c r="R1665" s="4"/>
    </row>
    <row r="1666" spans="5:18">
      <c r="E1666" s="130">
        <v>119</v>
      </c>
      <c r="F1666" s="130">
        <v>13</v>
      </c>
      <c r="H1666" s="32" t="s">
        <v>208</v>
      </c>
      <c r="I1666" s="33" t="s">
        <v>862</v>
      </c>
      <c r="J1666" s="33" t="s">
        <v>206</v>
      </c>
      <c r="K1666" s="33" t="str">
        <f t="shared" si="87"/>
        <v>119 , 13</v>
      </c>
      <c r="L1666" s="34" t="s">
        <v>207</v>
      </c>
      <c r="N1666" s="1" t="b">
        <f t="shared" si="88"/>
        <v>0</v>
      </c>
      <c r="O1666" s="1" t="b">
        <f t="shared" si="89"/>
        <v>0</v>
      </c>
      <c r="Q1666" s="4"/>
      <c r="R1666" s="4"/>
    </row>
    <row r="1667" spans="5:18">
      <c r="E1667" s="130">
        <v>119</v>
      </c>
      <c r="F1667" s="130">
        <v>14</v>
      </c>
      <c r="H1667" s="32" t="s">
        <v>208</v>
      </c>
      <c r="I1667" s="33" t="s">
        <v>862</v>
      </c>
      <c r="J1667" s="33" t="s">
        <v>206</v>
      </c>
      <c r="K1667" s="33" t="str">
        <f t="shared" si="87"/>
        <v>119 , 14</v>
      </c>
      <c r="L1667" s="34" t="s">
        <v>207</v>
      </c>
      <c r="N1667" s="1" t="b">
        <f t="shared" si="88"/>
        <v>0</v>
      </c>
      <c r="O1667" s="1" t="b">
        <f t="shared" si="89"/>
        <v>0</v>
      </c>
      <c r="Q1667" s="4"/>
      <c r="R1667" s="4"/>
    </row>
    <row r="1668" spans="5:18">
      <c r="E1668" s="130">
        <v>119</v>
      </c>
      <c r="F1668" s="130">
        <v>15</v>
      </c>
      <c r="H1668" s="32" t="s">
        <v>208</v>
      </c>
      <c r="I1668" s="33" t="s">
        <v>862</v>
      </c>
      <c r="J1668" s="33" t="s">
        <v>206</v>
      </c>
      <c r="K1668" s="33" t="str">
        <f t="shared" si="87"/>
        <v>119 , 15</v>
      </c>
      <c r="L1668" s="34" t="s">
        <v>207</v>
      </c>
      <c r="N1668" s="1" t="b">
        <f t="shared" si="88"/>
        <v>0</v>
      </c>
      <c r="O1668" s="1" t="b">
        <f t="shared" si="89"/>
        <v>0</v>
      </c>
      <c r="Q1668" s="4"/>
      <c r="R1668" s="4"/>
    </row>
    <row r="1669" spans="5:18">
      <c r="E1669" s="130">
        <v>120</v>
      </c>
      <c r="F1669" s="130">
        <v>1</v>
      </c>
      <c r="H1669" s="32" t="s">
        <v>208</v>
      </c>
      <c r="I1669" s="33" t="s">
        <v>862</v>
      </c>
      <c r="J1669" s="33" t="s">
        <v>206</v>
      </c>
      <c r="K1669" s="33" t="str">
        <f t="shared" si="87"/>
        <v>120 , 1</v>
      </c>
      <c r="L1669" s="34" t="s">
        <v>207</v>
      </c>
      <c r="N1669" s="1" t="b">
        <f t="shared" si="88"/>
        <v>0</v>
      </c>
      <c r="O1669" s="1" t="b">
        <f t="shared" si="89"/>
        <v>0</v>
      </c>
      <c r="Q1669" s="4"/>
      <c r="R1669" s="4"/>
    </row>
    <row r="1670" spans="5:18">
      <c r="E1670" s="130">
        <v>120</v>
      </c>
      <c r="F1670" s="130">
        <v>2</v>
      </c>
      <c r="H1670" s="32" t="s">
        <v>208</v>
      </c>
      <c r="I1670" s="33" t="s">
        <v>862</v>
      </c>
      <c r="J1670" s="33" t="s">
        <v>206</v>
      </c>
      <c r="K1670" s="33" t="str">
        <f t="shared" si="87"/>
        <v>120 , 2</v>
      </c>
      <c r="L1670" s="34" t="s">
        <v>207</v>
      </c>
      <c r="N1670" s="1" t="b">
        <f t="shared" si="88"/>
        <v>0</v>
      </c>
      <c r="O1670" s="1" t="b">
        <f t="shared" si="89"/>
        <v>0</v>
      </c>
      <c r="Q1670" s="4"/>
      <c r="R1670" s="4"/>
    </row>
    <row r="1671" spans="5:18">
      <c r="E1671" s="130">
        <v>120</v>
      </c>
      <c r="F1671" s="130">
        <v>3</v>
      </c>
      <c r="H1671" s="32" t="s">
        <v>208</v>
      </c>
      <c r="I1671" s="33" t="s">
        <v>862</v>
      </c>
      <c r="J1671" s="33" t="s">
        <v>206</v>
      </c>
      <c r="K1671" s="33" t="str">
        <f t="shared" si="87"/>
        <v>120 , 3</v>
      </c>
      <c r="L1671" s="34" t="s">
        <v>207</v>
      </c>
      <c r="N1671" s="1" t="b">
        <f t="shared" si="88"/>
        <v>0</v>
      </c>
      <c r="O1671" s="1" t="b">
        <f t="shared" si="89"/>
        <v>0</v>
      </c>
      <c r="Q1671" s="4"/>
      <c r="R1671" s="4"/>
    </row>
    <row r="1672" spans="5:18">
      <c r="E1672" s="130">
        <v>120</v>
      </c>
      <c r="F1672" s="130">
        <v>4</v>
      </c>
      <c r="H1672" s="32" t="s">
        <v>208</v>
      </c>
      <c r="I1672" s="33" t="s">
        <v>862</v>
      </c>
      <c r="J1672" s="33" t="s">
        <v>206</v>
      </c>
      <c r="K1672" s="33" t="str">
        <f t="shared" si="87"/>
        <v>120 , 4</v>
      </c>
      <c r="L1672" s="34" t="s">
        <v>207</v>
      </c>
      <c r="N1672" s="1" t="b">
        <f t="shared" si="88"/>
        <v>0</v>
      </c>
      <c r="O1672" s="1" t="b">
        <f t="shared" si="89"/>
        <v>0</v>
      </c>
      <c r="Q1672" s="4"/>
      <c r="R1672" s="4"/>
    </row>
    <row r="1673" spans="5:18">
      <c r="E1673" s="130">
        <v>120</v>
      </c>
      <c r="F1673" s="130">
        <v>5</v>
      </c>
      <c r="H1673" s="32" t="s">
        <v>208</v>
      </c>
      <c r="I1673" s="33" t="s">
        <v>862</v>
      </c>
      <c r="J1673" s="33" t="s">
        <v>206</v>
      </c>
      <c r="K1673" s="33" t="str">
        <f t="shared" si="87"/>
        <v>120 , 5</v>
      </c>
      <c r="L1673" s="34" t="s">
        <v>207</v>
      </c>
      <c r="N1673" s="1" t="b">
        <f t="shared" si="88"/>
        <v>0</v>
      </c>
      <c r="O1673" s="1" t="b">
        <f t="shared" si="89"/>
        <v>0</v>
      </c>
      <c r="Q1673" s="4"/>
      <c r="R1673" s="4"/>
    </row>
    <row r="1674" spans="5:18">
      <c r="E1674" s="130">
        <v>120</v>
      </c>
      <c s="130" r="F1674">
        <v>7</v>
      </c>
      <c r="H1674" s="32" t="s">
        <v>208</v>
      </c>
      <c r="I1674" s="33" t="s">
        <v>862</v>
      </c>
      <c r="J1674" s="33" t="s">
        <v>206</v>
      </c>
      <c r="K1674" s="33" t="str">
        <f t="shared" si="87"/>
        <v>120 , 6</v>
      </c>
      <c r="L1674" s="34" t="s">
        <v>207</v>
      </c>
      <c r="N1674" s="1" t="b">
        <f t="shared" si="88"/>
        <v>0</v>
      </c>
      <c r="O1674" s="1" t="b">
        <f t="shared" si="89"/>
        <v>0</v>
      </c>
      <c r="Q1674" s="4"/>
      <c r="R1674" s="4"/>
    </row>
    <row r="1675" spans="5:18">
      <c r="E1675" s="130">
        <v>120</v>
      </c>
      <c r="F1675" s="130">
        <v>8</v>
      </c>
      <c r="H1675" s="32" t="s">
        <v>208</v>
      </c>
      <c r="I1675" s="33" t="s">
        <v>862</v>
      </c>
      <c r="J1675" s="33" t="s">
        <v>206</v>
      </c>
      <c r="K1675" s="33" t="str">
        <f t="shared" si="87"/>
        <v>120 , 8</v>
      </c>
      <c r="L1675" s="34" t="s">
        <v>207</v>
      </c>
      <c r="N1675" s="1" t="b">
        <f t="shared" si="88"/>
        <v>0</v>
      </c>
      <c r="O1675" s="1" t="b">
        <f t="shared" si="89"/>
        <v>0</v>
      </c>
      <c r="Q1675" s="4"/>
      <c r="R1675" s="4"/>
    </row>
    <row r="1676" spans="5:18">
      <c r="E1676" s="130">
        <v>120</v>
      </c>
      <c r="F1676" s="130">
        <v>9</v>
      </c>
      <c r="H1676" s="32" t="s">
        <v>208</v>
      </c>
      <c r="I1676" s="33" t="s">
        <v>862</v>
      </c>
      <c r="J1676" s="33" t="s">
        <v>206</v>
      </c>
      <c r="K1676" s="33" t="str">
        <f t="shared" si="87"/>
        <v>120 , 9</v>
      </c>
      <c r="L1676" s="34" t="s">
        <v>207</v>
      </c>
      <c r="N1676" s="1" t="b">
        <f t="shared" si="88"/>
        <v>0</v>
      </c>
      <c r="O1676" s="1" t="b">
        <f t="shared" si="89"/>
        <v>0</v>
      </c>
      <c r="Q1676" s="4"/>
      <c r="R1676" s="4"/>
    </row>
    <row r="1677" spans="5:18">
      <c r="E1677" s="130">
        <v>120</v>
      </c>
      <c r="F1677" s="130">
        <v>10</v>
      </c>
      <c r="H1677" s="32" t="s">
        <v>208</v>
      </c>
      <c r="I1677" s="33" t="s">
        <v>862</v>
      </c>
      <c r="J1677" s="33" t="s">
        <v>206</v>
      </c>
      <c r="K1677" s="33" t="str">
        <f t="shared" si="87"/>
        <v>120 , 10</v>
      </c>
      <c r="L1677" s="34" t="s">
        <v>207</v>
      </c>
      <c r="N1677" s="1" t="b">
        <f t="shared" si="88"/>
        <v>0</v>
      </c>
      <c r="O1677" s="1" t="b">
        <f t="shared" si="89"/>
        <v>0</v>
      </c>
      <c r="Q1677" s="4"/>
      <c r="R1677" s="4"/>
    </row>
    <row r="1678" spans="5:18">
      <c r="E1678" s="130">
        <v>120</v>
      </c>
      <c r="F1678" s="130">
        <v>11</v>
      </c>
      <c r="H1678" s="32" t="s">
        <v>208</v>
      </c>
      <c r="I1678" s="33" t="s">
        <v>862</v>
      </c>
      <c r="J1678" s="33" t="s">
        <v>206</v>
      </c>
      <c r="K1678" s="33" t="str">
        <f t="shared" si="87"/>
        <v>120 , 11</v>
      </c>
      <c r="L1678" s="34" t="s">
        <v>207</v>
      </c>
      <c r="N1678" s="1" t="b">
        <f t="shared" si="88"/>
        <v>0</v>
      </c>
      <c r="O1678" s="1" t="b">
        <f t="shared" si="89"/>
        <v>0</v>
      </c>
      <c r="Q1678" s="4"/>
      <c r="R1678" s="4"/>
    </row>
    <row r="1679" spans="5:18">
      <c r="E1679" s="130">
        <v>120</v>
      </c>
      <c r="F1679" s="130">
        <v>12</v>
      </c>
      <c r="H1679" s="32" t="s">
        <v>208</v>
      </c>
      <c r="I1679" s="33" t="s">
        <v>862</v>
      </c>
      <c r="J1679" s="33" t="s">
        <v>206</v>
      </c>
      <c r="K1679" s="33" t="str">
        <f t="shared" si="87"/>
        <v>120 , 12</v>
      </c>
      <c r="L1679" s="34" t="s">
        <v>207</v>
      </c>
      <c r="N1679" s="1" t="b">
        <f t="shared" si="88"/>
        <v>0</v>
      </c>
      <c r="O1679" s="1" t="b">
        <f t="shared" si="89"/>
        <v>0</v>
      </c>
      <c r="Q1679" s="4"/>
      <c r="R1679" s="4"/>
    </row>
    <row r="1680" spans="5:18">
      <c r="E1680" s="130">
        <v>120</v>
      </c>
      <c r="F1680" s="130">
        <v>13</v>
      </c>
      <c r="H1680" s="32" t="s">
        <v>208</v>
      </c>
      <c r="I1680" s="33" t="s">
        <v>862</v>
      </c>
      <c r="J1680" s="33" t="s">
        <v>206</v>
      </c>
      <c r="K1680" s="33" t="str">
        <f t="shared" si="87"/>
        <v>120 , 13</v>
      </c>
      <c r="L1680" s="34" t="s">
        <v>207</v>
      </c>
      <c r="N1680" s="1" t="b">
        <f t="shared" si="88"/>
        <v>0</v>
      </c>
      <c r="O1680" s="1" t="b">
        <f t="shared" si="89"/>
        <v>0</v>
      </c>
      <c r="Q1680" s="4"/>
      <c r="R1680" s="4"/>
    </row>
    <row r="1681" spans="5:18">
      <c r="E1681" s="130">
        <v>120</v>
      </c>
      <c r="F1681" s="130">
        <v>14</v>
      </c>
      <c r="H1681" s="32" t="s">
        <v>208</v>
      </c>
      <c r="I1681" s="33" t="s">
        <v>862</v>
      </c>
      <c r="J1681" s="33" t="s">
        <v>206</v>
      </c>
      <c r="K1681" s="33" t="str">
        <f t="shared" si="87"/>
        <v>120 , 14</v>
      </c>
      <c r="L1681" s="34" t="s">
        <v>207</v>
      </c>
      <c r="N1681" s="1" t="b">
        <f t="shared" si="88"/>
        <v>0</v>
      </c>
      <c r="O1681" s="1" t="b">
        <f t="shared" si="89"/>
        <v>0</v>
      </c>
      <c r="Q1681" s="4"/>
      <c r="R1681" s="4"/>
    </row>
    <row r="1682" spans="5:18">
      <c r="E1682" s="130">
        <v>120</v>
      </c>
      <c r="F1682" s="130">
        <v>15</v>
      </c>
      <c r="H1682" s="32" t="s">
        <v>208</v>
      </c>
      <c r="I1682" s="33" t="s">
        <v>862</v>
      </c>
      <c r="J1682" s="33" t="s">
        <v>206</v>
      </c>
      <c r="K1682" s="33" t="str">
        <f t="shared" si="87"/>
        <v>120 , 15</v>
      </c>
      <c r="L1682" s="34" t="s">
        <v>207</v>
      </c>
      <c r="N1682" s="1" t="b">
        <f t="shared" si="88"/>
        <v>0</v>
      </c>
      <c r="O1682" s="1" t="b">
        <f t="shared" si="89"/>
        <v>0</v>
      </c>
      <c r="Q1682" s="4"/>
      <c r="R1682" s="4"/>
    </row>
    <row r="1683" spans="5:18">
      <c r="E1683" s="130">
        <v>121</v>
      </c>
      <c r="F1683" s="130">
        <v>1</v>
      </c>
      <c r="H1683" s="32" t="s">
        <v>208</v>
      </c>
      <c r="I1683" s="33" t="s">
        <v>862</v>
      </c>
      <c r="J1683" s="33" t="s">
        <v>206</v>
      </c>
      <c r="K1683" s="33" t="str">
        <f t="shared" si="87"/>
        <v>121 , 1</v>
      </c>
      <c r="L1683" s="34" t="s">
        <v>207</v>
      </c>
      <c r="N1683" s="1" t="b">
        <f t="shared" si="88"/>
        <v>0</v>
      </c>
      <c r="O1683" s="1" t="b">
        <f t="shared" si="89"/>
        <v>0</v>
      </c>
      <c r="Q1683" s="4"/>
      <c r="R1683" s="4"/>
    </row>
    <row r="1684" spans="5:18">
      <c r="E1684" s="130">
        <v>121</v>
      </c>
      <c r="F1684" s="130">
        <v>2</v>
      </c>
      <c r="H1684" s="32" t="s">
        <v>208</v>
      </c>
      <c r="I1684" s="33" t="s">
        <v>862</v>
      </c>
      <c r="J1684" s="33" t="s">
        <v>206</v>
      </c>
      <c r="K1684" s="33" t="str">
        <f t="shared" si="87"/>
        <v>121 , 2</v>
      </c>
      <c r="L1684" s="34" t="s">
        <v>207</v>
      </c>
      <c r="N1684" s="1" t="b">
        <f t="shared" si="88"/>
        <v>0</v>
      </c>
      <c r="O1684" s="1" t="b">
        <f t="shared" si="89"/>
        <v>0</v>
      </c>
      <c r="Q1684" s="4"/>
      <c r="R1684" s="4"/>
    </row>
    <row r="1685" spans="5:18">
      <c r="E1685" s="130">
        <v>121</v>
      </c>
      <c r="F1685" s="130">
        <v>3</v>
      </c>
      <c r="H1685" s="32" t="s">
        <v>208</v>
      </c>
      <c r="I1685" s="33" t="s">
        <v>862</v>
      </c>
      <c r="J1685" s="33" t="s">
        <v>206</v>
      </c>
      <c r="K1685" s="33" t="str">
        <f t="shared" si="87"/>
        <v>121 , 3</v>
      </c>
      <c r="L1685" s="34" t="s">
        <v>207</v>
      </c>
      <c r="N1685" s="1" t="b">
        <f t="shared" si="88"/>
        <v>0</v>
      </c>
      <c r="O1685" s="1" t="b">
        <f t="shared" si="89"/>
        <v>0</v>
      </c>
      <c r="Q1685" s="4"/>
      <c r="R1685" s="4"/>
    </row>
    <row r="1686" spans="5:18">
      <c r="E1686" s="130">
        <v>121</v>
      </c>
      <c r="F1686" s="130">
        <v>4</v>
      </c>
      <c r="H1686" s="32" t="s">
        <v>208</v>
      </c>
      <c r="I1686" s="33" t="s">
        <v>862</v>
      </c>
      <c r="J1686" s="33" t="s">
        <v>206</v>
      </c>
      <c r="K1686" s="33" t="str">
        <f t="shared" si="87"/>
        <v>121 , 4</v>
      </c>
      <c r="L1686" s="34" t="s">
        <v>207</v>
      </c>
      <c r="N1686" s="1" t="b">
        <f t="shared" si="88"/>
        <v>0</v>
      </c>
      <c r="O1686" s="1" t="b">
        <f t="shared" si="89"/>
        <v>0</v>
      </c>
      <c r="Q1686" s="4"/>
      <c r="R1686" s="4"/>
    </row>
    <row r="1687" spans="5:18">
      <c r="E1687" s="130">
        <v>121</v>
      </c>
      <c r="F1687" s="130">
        <v>5</v>
      </c>
      <c r="H1687" s="32" t="s">
        <v>208</v>
      </c>
      <c r="I1687" s="33" t="s">
        <v>862</v>
      </c>
      <c r="J1687" s="33" t="s">
        <v>206</v>
      </c>
      <c r="K1687" s="33" t="str">
        <f t="shared" si="87"/>
        <v>121 , 5</v>
      </c>
      <c r="L1687" s="34" t="s">
        <v>207</v>
      </c>
      <c r="N1687" s="1" t="b">
        <f t="shared" si="88"/>
        <v>0</v>
      </c>
      <c r="O1687" s="1" t="b">
        <f t="shared" si="89"/>
        <v>0</v>
      </c>
      <c r="Q1687" s="4"/>
      <c r="R1687" s="4"/>
    </row>
    <row r="1688" spans="5:18">
      <c r="E1688" s="130">
        <v>121</v>
      </c>
      <c s="130" r="F1688">
        <v>7</v>
      </c>
      <c r="H1688" s="32" t="s">
        <v>208</v>
      </c>
      <c r="I1688" s="33" t="s">
        <v>862</v>
      </c>
      <c r="J1688" s="33" t="s">
        <v>206</v>
      </c>
      <c r="K1688" s="33" t="str">
        <f t="shared" si="87"/>
        <v>121 , 6</v>
      </c>
      <c r="L1688" s="34" t="s">
        <v>207</v>
      </c>
      <c r="N1688" s="1" t="b">
        <f t="shared" si="88"/>
        <v>0</v>
      </c>
      <c r="O1688" s="1" t="b">
        <f t="shared" si="89"/>
        <v>0</v>
      </c>
      <c r="Q1688" s="4"/>
      <c r="R1688" s="4"/>
    </row>
    <row r="1689" spans="5:18">
      <c r="E1689" s="130">
        <v>121</v>
      </c>
      <c r="F1689" s="130">
        <v>8</v>
      </c>
      <c r="H1689" s="32" t="s">
        <v>208</v>
      </c>
      <c r="I1689" s="33" t="s">
        <v>862</v>
      </c>
      <c r="J1689" s="33" t="s">
        <v>206</v>
      </c>
      <c r="K1689" s="33" t="str">
        <f t="shared" si="87"/>
        <v>121 , 8</v>
      </c>
      <c r="L1689" s="34" t="s">
        <v>207</v>
      </c>
      <c r="N1689" s="1" t="b">
        <f t="shared" si="88"/>
        <v>0</v>
      </c>
      <c r="O1689" s="1" t="b">
        <f t="shared" si="89"/>
        <v>0</v>
      </c>
      <c r="Q1689" s="4"/>
      <c r="R1689" s="4"/>
    </row>
    <row r="1690" spans="5:18">
      <c r="E1690" s="130">
        <v>121</v>
      </c>
      <c r="F1690" s="130">
        <v>9</v>
      </c>
      <c r="H1690" s="32" t="s">
        <v>208</v>
      </c>
      <c r="I1690" s="33" t="s">
        <v>862</v>
      </c>
      <c r="J1690" s="33" t="s">
        <v>206</v>
      </c>
      <c r="K1690" s="33" t="str">
        <f t="shared" si="87"/>
        <v>121 , 9</v>
      </c>
      <c r="L1690" s="34" t="s">
        <v>207</v>
      </c>
      <c r="N1690" s="1" t="b">
        <f t="shared" si="88"/>
        <v>0</v>
      </c>
      <c r="O1690" s="1" t="b">
        <f t="shared" si="89"/>
        <v>0</v>
      </c>
      <c r="Q1690" s="4"/>
      <c r="R1690" s="4"/>
    </row>
    <row r="1691" spans="5:18">
      <c r="E1691" s="130">
        <v>121</v>
      </c>
      <c r="F1691" s="130">
        <v>10</v>
      </c>
      <c r="H1691" s="32" t="s">
        <v>208</v>
      </c>
      <c r="I1691" s="33" t="s">
        <v>862</v>
      </c>
      <c r="J1691" s="33" t="s">
        <v>206</v>
      </c>
      <c r="K1691" s="33" t="str">
        <f t="shared" si="87"/>
        <v>121 , 10</v>
      </c>
      <c r="L1691" s="34" t="s">
        <v>207</v>
      </c>
      <c r="N1691" s="1" t="b">
        <f t="shared" si="88"/>
        <v>0</v>
      </c>
      <c r="O1691" s="1" t="b">
        <f t="shared" si="89"/>
        <v>0</v>
      </c>
      <c r="Q1691" s="4"/>
      <c r="R1691" s="4"/>
    </row>
    <row r="1692" spans="5:18">
      <c r="E1692" s="130">
        <v>121</v>
      </c>
      <c r="F1692" s="130">
        <v>11</v>
      </c>
      <c r="H1692" s="32" t="s">
        <v>208</v>
      </c>
      <c r="I1692" s="33" t="s">
        <v>862</v>
      </c>
      <c r="J1692" s="33" t="s">
        <v>206</v>
      </c>
      <c r="K1692" s="33" t="str">
        <f t="shared" si="87"/>
        <v>121 , 11</v>
      </c>
      <c r="L1692" s="34" t="s">
        <v>207</v>
      </c>
      <c r="N1692" s="1" t="b">
        <f t="shared" si="88"/>
        <v>0</v>
      </c>
      <c r="O1692" s="1" t="b">
        <f t="shared" si="89"/>
        <v>0</v>
      </c>
      <c r="Q1692" s="4"/>
      <c r="R1692" s="4"/>
    </row>
    <row r="1693" spans="5:18">
      <c r="E1693" s="130">
        <v>121</v>
      </c>
      <c r="F1693" s="130">
        <v>12</v>
      </c>
      <c r="H1693" s="32" t="s">
        <v>208</v>
      </c>
      <c r="I1693" s="33" t="s">
        <v>862</v>
      </c>
      <c r="J1693" s="33" t="s">
        <v>206</v>
      </c>
      <c r="K1693" s="33" t="str">
        <f t="shared" si="87"/>
        <v>121 , 12</v>
      </c>
      <c r="L1693" s="34" t="s">
        <v>207</v>
      </c>
      <c r="N1693" s="1" t="b">
        <f t="shared" si="88"/>
        <v>0</v>
      </c>
      <c r="O1693" s="1" t="b">
        <f t="shared" si="89"/>
        <v>0</v>
      </c>
      <c r="Q1693" s="4"/>
      <c r="R1693" s="4"/>
    </row>
    <row r="1694" spans="5:18">
      <c r="E1694" s="130">
        <v>121</v>
      </c>
      <c r="F1694" s="130">
        <v>13</v>
      </c>
      <c r="H1694" s="32" t="s">
        <v>208</v>
      </c>
      <c r="I1694" s="33" t="s">
        <v>862</v>
      </c>
      <c r="J1694" s="33" t="s">
        <v>206</v>
      </c>
      <c r="K1694" s="33" t="str">
        <f t="shared" si="87"/>
        <v>121 , 13</v>
      </c>
      <c r="L1694" s="34" t="s">
        <v>207</v>
      </c>
      <c r="N1694" s="1" t="b">
        <f t="shared" si="88"/>
        <v>0</v>
      </c>
      <c r="O1694" s="1" t="b">
        <f t="shared" si="89"/>
        <v>0</v>
      </c>
      <c r="Q1694" s="4"/>
      <c r="R1694" s="4"/>
    </row>
    <row r="1695" spans="5:18">
      <c r="E1695" s="130">
        <v>121</v>
      </c>
      <c r="F1695" s="130">
        <v>14</v>
      </c>
      <c r="H1695" s="32" t="s">
        <v>208</v>
      </c>
      <c r="I1695" s="33" t="s">
        <v>862</v>
      </c>
      <c r="J1695" s="33" t="s">
        <v>206</v>
      </c>
      <c r="K1695" s="33" t="str">
        <f t="shared" si="87"/>
        <v>121 , 14</v>
      </c>
      <c r="L1695" s="34" t="s">
        <v>207</v>
      </c>
      <c r="N1695" s="1" t="b">
        <f t="shared" si="88"/>
        <v>0</v>
      </c>
      <c r="O1695" s="1" t="b">
        <f t="shared" si="89"/>
        <v>0</v>
      </c>
      <c r="Q1695" s="4"/>
      <c r="R1695" s="4"/>
    </row>
    <row r="1696" spans="5:18">
      <c r="E1696" s="130">
        <v>121</v>
      </c>
      <c r="F1696" s="130">
        <v>15</v>
      </c>
      <c r="H1696" s="32" t="s">
        <v>208</v>
      </c>
      <c r="I1696" s="33" t="s">
        <v>862</v>
      </c>
      <c r="J1696" s="33" t="s">
        <v>206</v>
      </c>
      <c r="K1696" s="33" t="str">
        <f t="shared" si="87"/>
        <v>121 , 15</v>
      </c>
      <c r="L1696" s="34" t="s">
        <v>207</v>
      </c>
      <c r="N1696" s="1" t="b">
        <f t="shared" si="88"/>
        <v>0</v>
      </c>
      <c r="O1696" s="1" t="b">
        <f t="shared" si="89"/>
        <v>0</v>
      </c>
      <c r="Q1696" s="4"/>
      <c r="R1696" s="4"/>
    </row>
    <row r="1697" spans="5:18">
      <c r="E1697" s="130">
        <v>122</v>
      </c>
      <c r="F1697" s="130">
        <v>1</v>
      </c>
      <c r="H1697" s="32" t="s">
        <v>208</v>
      </c>
      <c r="I1697" s="33" t="s">
        <v>862</v>
      </c>
      <c r="J1697" s="33" t="s">
        <v>206</v>
      </c>
      <c r="K1697" s="33" t="str">
        <f t="shared" si="87"/>
        <v>122 , 1</v>
      </c>
      <c r="L1697" s="34" t="s">
        <v>207</v>
      </c>
      <c r="N1697" s="1" t="b">
        <f t="shared" si="88"/>
        <v>0</v>
      </c>
      <c r="O1697" s="1" t="b">
        <f t="shared" si="89"/>
        <v>0</v>
      </c>
      <c r="Q1697" s="4"/>
      <c r="R1697" s="4"/>
    </row>
    <row r="1698" spans="5:18">
      <c r="E1698" s="130">
        <v>122</v>
      </c>
      <c r="F1698" s="130">
        <v>2</v>
      </c>
      <c r="H1698" s="32" t="s">
        <v>208</v>
      </c>
      <c r="I1698" s="33" t="s">
        <v>862</v>
      </c>
      <c r="J1698" s="33" t="s">
        <v>206</v>
      </c>
      <c r="K1698" s="33" t="str">
        <f t="shared" si="87"/>
        <v>122 , 2</v>
      </c>
      <c r="L1698" s="34" t="s">
        <v>207</v>
      </c>
      <c r="N1698" s="1" t="b">
        <f t="shared" si="88"/>
        <v>0</v>
      </c>
      <c r="O1698" s="1" t="b">
        <f t="shared" si="89"/>
        <v>0</v>
      </c>
      <c r="Q1698" s="4"/>
      <c r="R1698" s="4"/>
    </row>
    <row r="1699" spans="5:18">
      <c r="E1699" s="130">
        <v>122</v>
      </c>
      <c r="F1699" s="130">
        <v>3</v>
      </c>
      <c r="H1699" s="32" t="s">
        <v>208</v>
      </c>
      <c r="I1699" s="33" t="s">
        <v>862</v>
      </c>
      <c r="J1699" s="33" t="s">
        <v>206</v>
      </c>
      <c r="K1699" s="33" t="str">
        <f t="shared" si="87"/>
        <v>122 , 3</v>
      </c>
      <c r="L1699" s="34" t="s">
        <v>207</v>
      </c>
      <c r="N1699" s="1" t="b">
        <f t="shared" si="88"/>
        <v>0</v>
      </c>
      <c r="O1699" s="1" t="b">
        <f t="shared" si="89"/>
        <v>0</v>
      </c>
      <c r="Q1699" s="4"/>
      <c r="R1699" s="4"/>
    </row>
    <row r="1700" spans="5:18">
      <c r="E1700" s="130">
        <v>122</v>
      </c>
      <c r="F1700" s="130">
        <v>4</v>
      </c>
      <c r="H1700" s="32" t="s">
        <v>208</v>
      </c>
      <c r="I1700" s="33" t="s">
        <v>862</v>
      </c>
      <c r="J1700" s="33" t="s">
        <v>206</v>
      </c>
      <c r="K1700" s="33" t="str">
        <f t="shared" si="87"/>
        <v>122 , 4</v>
      </c>
      <c r="L1700" s="34" t="s">
        <v>207</v>
      </c>
      <c r="N1700" s="1" t="b">
        <f t="shared" si="88"/>
        <v>0</v>
      </c>
      <c r="O1700" s="1" t="b">
        <f t="shared" si="89"/>
        <v>0</v>
      </c>
      <c r="Q1700" s="4"/>
      <c r="R1700" s="4"/>
    </row>
    <row r="1701" spans="5:18">
      <c r="E1701" s="130">
        <v>122</v>
      </c>
      <c r="F1701" s="130">
        <v>5</v>
      </c>
      <c r="H1701" s="32" t="s">
        <v>208</v>
      </c>
      <c r="I1701" s="33" t="s">
        <v>862</v>
      </c>
      <c r="J1701" s="33" t="s">
        <v>206</v>
      </c>
      <c r="K1701" s="33" t="str">
        <f t="shared" si="87"/>
        <v>122 , 5</v>
      </c>
      <c r="L1701" s="34" t="s">
        <v>207</v>
      </c>
      <c r="N1701" s="1" t="b">
        <f t="shared" si="88"/>
        <v>0</v>
      </c>
      <c r="O1701" s="1" t="b">
        <f t="shared" si="89"/>
        <v>0</v>
      </c>
      <c r="Q1701" s="4"/>
      <c r="R1701" s="4"/>
    </row>
    <row r="1702" spans="5:18">
      <c r="E1702" s="130">
        <v>122</v>
      </c>
      <c s="130" r="F1702">
        <v>7</v>
      </c>
      <c r="H1702" s="32" t="s">
        <v>208</v>
      </c>
      <c r="I1702" s="33" t="s">
        <v>862</v>
      </c>
      <c r="J1702" s="33" t="s">
        <v>206</v>
      </c>
      <c r="K1702" s="33" t="str">
        <f t="shared" si="87"/>
        <v>122 , 6</v>
      </c>
      <c r="L1702" s="34" t="s">
        <v>207</v>
      </c>
      <c r="N1702" s="1" t="b">
        <f t="shared" si="88"/>
        <v>0</v>
      </c>
      <c r="O1702" s="1" t="b">
        <f t="shared" si="89"/>
        <v>0</v>
      </c>
      <c r="Q1702" s="4"/>
      <c r="R1702" s="4"/>
    </row>
    <row r="1703" spans="5:18">
      <c r="E1703" s="130">
        <v>122</v>
      </c>
      <c r="F1703" s="130">
        <v>8</v>
      </c>
      <c r="H1703" s="32" t="s">
        <v>208</v>
      </c>
      <c r="I1703" s="33" t="s">
        <v>862</v>
      </c>
      <c r="J1703" s="33" t="s">
        <v>206</v>
      </c>
      <c r="K1703" s="33" t="str">
        <f t="shared" ref="K1703:K1761" si="90">E1703&amp;" , "&amp;F1703</f>
        <v>122 , 8</v>
      </c>
      <c r="L1703" s="34" t="s">
        <v>207</v>
      </c>
      <c r="N1703" s="1" t="b">
        <f t="shared" ref="N1703:N1761" si="91">IF(E1703="","",EXACT(E1703,Q1703))</f>
        <v>0</v>
      </c>
      <c r="O1703" s="1" t="b">
        <f t="shared" ref="O1703:O1761" si="92">IF(F1703="","",EXACT(F1703,R1703))</f>
        <v>0</v>
      </c>
      <c r="Q1703" s="4"/>
      <c r="R1703" s="4"/>
    </row>
    <row r="1704" spans="5:18">
      <c r="E1704" s="130">
        <v>122</v>
      </c>
      <c r="F1704" s="130">
        <v>9</v>
      </c>
      <c r="H1704" s="32" t="s">
        <v>208</v>
      </c>
      <c r="I1704" s="33" t="s">
        <v>862</v>
      </c>
      <c r="J1704" s="33" t="s">
        <v>206</v>
      </c>
      <c r="K1704" s="33" t="str">
        <f t="shared" si="90"/>
        <v>122 , 9</v>
      </c>
      <c r="L1704" s="34" t="s">
        <v>207</v>
      </c>
      <c r="N1704" s="1" t="b">
        <f t="shared" si="91"/>
        <v>0</v>
      </c>
      <c r="O1704" s="1" t="b">
        <f t="shared" si="92"/>
        <v>0</v>
      </c>
      <c r="Q1704" s="4"/>
      <c r="R1704" s="4"/>
    </row>
    <row r="1705" spans="5:18">
      <c r="E1705" s="130">
        <v>122</v>
      </c>
      <c r="F1705" s="130">
        <v>10</v>
      </c>
      <c r="H1705" s="32" t="s">
        <v>208</v>
      </c>
      <c r="I1705" s="33" t="s">
        <v>862</v>
      </c>
      <c r="J1705" s="33" t="s">
        <v>206</v>
      </c>
      <c r="K1705" s="33" t="str">
        <f t="shared" si="90"/>
        <v>122 , 10</v>
      </c>
      <c r="L1705" s="34" t="s">
        <v>207</v>
      </c>
      <c r="N1705" s="1" t="b">
        <f t="shared" si="91"/>
        <v>0</v>
      </c>
      <c r="O1705" s="1" t="b">
        <f t="shared" si="92"/>
        <v>0</v>
      </c>
      <c r="Q1705" s="4"/>
      <c r="R1705" s="4"/>
    </row>
    <row r="1706" spans="5:18">
      <c r="E1706" s="130">
        <v>122</v>
      </c>
      <c r="F1706" s="130">
        <v>11</v>
      </c>
      <c r="H1706" s="32" t="s">
        <v>208</v>
      </c>
      <c r="I1706" s="33" t="s">
        <v>862</v>
      </c>
      <c r="J1706" s="33" t="s">
        <v>206</v>
      </c>
      <c r="K1706" s="33" t="str">
        <f t="shared" si="90"/>
        <v>122 , 11</v>
      </c>
      <c r="L1706" s="34" t="s">
        <v>207</v>
      </c>
      <c r="N1706" s="1" t="b">
        <f t="shared" si="91"/>
        <v>0</v>
      </c>
      <c r="O1706" s="1" t="b">
        <f t="shared" si="92"/>
        <v>0</v>
      </c>
      <c r="Q1706" s="4"/>
      <c r="R1706" s="4"/>
    </row>
    <row r="1707" spans="5:18">
      <c r="E1707" s="130">
        <v>122</v>
      </c>
      <c r="F1707" s="130">
        <v>12</v>
      </c>
      <c r="H1707" s="32" t="s">
        <v>208</v>
      </c>
      <c r="I1707" s="33" t="s">
        <v>862</v>
      </c>
      <c r="J1707" s="33" t="s">
        <v>206</v>
      </c>
      <c r="K1707" s="33" t="str">
        <f t="shared" si="90"/>
        <v>122 , 12</v>
      </c>
      <c r="L1707" s="34" t="s">
        <v>207</v>
      </c>
      <c r="N1707" s="1" t="b">
        <f t="shared" si="91"/>
        <v>0</v>
      </c>
      <c r="O1707" s="1" t="b">
        <f t="shared" si="92"/>
        <v>0</v>
      </c>
      <c r="Q1707" s="4"/>
      <c r="R1707" s="4"/>
    </row>
    <row r="1708" spans="5:18">
      <c r="E1708" s="130">
        <v>122</v>
      </c>
      <c r="F1708" s="130">
        <v>13</v>
      </c>
      <c r="H1708" s="32" t="s">
        <v>208</v>
      </c>
      <c r="I1708" s="33" t="s">
        <v>862</v>
      </c>
      <c r="J1708" s="33" t="s">
        <v>206</v>
      </c>
      <c r="K1708" s="33" t="str">
        <f t="shared" si="90"/>
        <v>122 , 13</v>
      </c>
      <c r="L1708" s="34" t="s">
        <v>207</v>
      </c>
      <c r="N1708" s="1" t="b">
        <f t="shared" si="91"/>
        <v>0</v>
      </c>
      <c r="O1708" s="1" t="b">
        <f t="shared" si="92"/>
        <v>0</v>
      </c>
      <c r="Q1708" s="4"/>
      <c r="R1708" s="4"/>
    </row>
    <row r="1709" spans="5:18">
      <c r="E1709" s="130">
        <v>122</v>
      </c>
      <c r="F1709" s="130">
        <v>14</v>
      </c>
      <c r="H1709" s="32" t="s">
        <v>208</v>
      </c>
      <c r="I1709" s="33" t="s">
        <v>862</v>
      </c>
      <c r="J1709" s="33" t="s">
        <v>206</v>
      </c>
      <c r="K1709" s="33" t="str">
        <f t="shared" si="90"/>
        <v>122 , 14</v>
      </c>
      <c r="L1709" s="34" t="s">
        <v>207</v>
      </c>
      <c r="N1709" s="1" t="b">
        <f t="shared" si="91"/>
        <v>0</v>
      </c>
      <c r="O1709" s="1" t="b">
        <f t="shared" si="92"/>
        <v>0</v>
      </c>
      <c r="Q1709" s="4"/>
      <c r="R1709" s="4"/>
    </row>
    <row r="1710" spans="5:18">
      <c r="E1710" s="130">
        <v>122</v>
      </c>
      <c r="F1710" s="130">
        <v>15</v>
      </c>
      <c r="H1710" s="32" t="s">
        <v>208</v>
      </c>
      <c r="I1710" s="33" t="s">
        <v>862</v>
      </c>
      <c r="J1710" s="33" t="s">
        <v>206</v>
      </c>
      <c r="K1710" s="33" t="str">
        <f t="shared" si="90"/>
        <v>122 , 15</v>
      </c>
      <c r="L1710" s="34" t="s">
        <v>207</v>
      </c>
      <c r="N1710" s="1" t="b">
        <f t="shared" si="91"/>
        <v>0</v>
      </c>
      <c r="O1710" s="1" t="b">
        <f t="shared" si="92"/>
        <v>0</v>
      </c>
      <c r="Q1710" s="4"/>
      <c r="R1710" s="4"/>
    </row>
    <row r="1711" spans="5:18">
      <c r="E1711" s="130">
        <v>123</v>
      </c>
      <c r="F1711" s="130">
        <v>1</v>
      </c>
      <c r="H1711" s="32" t="s">
        <v>208</v>
      </c>
      <c r="I1711" s="33" t="s">
        <v>862</v>
      </c>
      <c r="J1711" s="33" t="s">
        <v>206</v>
      </c>
      <c r="K1711" s="33" t="str">
        <f t="shared" si="90"/>
        <v>123 , 1</v>
      </c>
      <c r="L1711" s="34" t="s">
        <v>207</v>
      </c>
      <c r="N1711" s="1" t="b">
        <f t="shared" si="91"/>
        <v>0</v>
      </c>
      <c r="O1711" s="1" t="b">
        <f t="shared" si="92"/>
        <v>0</v>
      </c>
      <c r="Q1711" s="4"/>
      <c r="R1711" s="4"/>
    </row>
    <row r="1712" spans="5:18">
      <c r="E1712" s="130">
        <v>123</v>
      </c>
      <c r="F1712" s="130">
        <v>2</v>
      </c>
      <c r="H1712" s="32" t="s">
        <v>208</v>
      </c>
      <c r="I1712" s="33" t="s">
        <v>862</v>
      </c>
      <c r="J1712" s="33" t="s">
        <v>206</v>
      </c>
      <c r="K1712" s="33" t="str">
        <f t="shared" si="90"/>
        <v>123 , 2</v>
      </c>
      <c r="L1712" s="34" t="s">
        <v>207</v>
      </c>
      <c r="N1712" s="1" t="b">
        <f t="shared" si="91"/>
        <v>0</v>
      </c>
      <c r="O1712" s="1" t="b">
        <f t="shared" si="92"/>
        <v>0</v>
      </c>
      <c r="Q1712" s="4"/>
      <c r="R1712" s="4"/>
    </row>
    <row r="1713" spans="5:18">
      <c r="E1713" s="130">
        <v>123</v>
      </c>
      <c r="F1713" s="130">
        <v>3</v>
      </c>
      <c r="H1713" s="32" t="s">
        <v>208</v>
      </c>
      <c r="I1713" s="33" t="s">
        <v>862</v>
      </c>
      <c r="J1713" s="33" t="s">
        <v>206</v>
      </c>
      <c r="K1713" s="33" t="str">
        <f t="shared" si="90"/>
        <v>123 , 3</v>
      </c>
      <c r="L1713" s="34" t="s">
        <v>207</v>
      </c>
      <c r="N1713" s="1" t="b">
        <f t="shared" si="91"/>
        <v>0</v>
      </c>
      <c r="O1713" s="1" t="b">
        <f t="shared" si="92"/>
        <v>0</v>
      </c>
      <c r="Q1713" s="4"/>
      <c r="R1713" s="4"/>
    </row>
    <row r="1714" spans="5:18">
      <c r="E1714" s="130">
        <v>123</v>
      </c>
      <c r="F1714" s="130">
        <v>4</v>
      </c>
      <c r="H1714" s="32" t="s">
        <v>208</v>
      </c>
      <c r="I1714" s="33" t="s">
        <v>862</v>
      </c>
      <c r="J1714" s="33" t="s">
        <v>206</v>
      </c>
      <c r="K1714" s="33" t="str">
        <f t="shared" si="90"/>
        <v>123 , 4</v>
      </c>
      <c r="L1714" s="34" t="s">
        <v>207</v>
      </c>
      <c r="N1714" s="1" t="b">
        <f t="shared" si="91"/>
        <v>0</v>
      </c>
      <c r="O1714" s="1" t="b">
        <f t="shared" si="92"/>
        <v>0</v>
      </c>
      <c r="Q1714" s="4"/>
      <c r="R1714" s="4"/>
    </row>
    <row r="1715" spans="5:18">
      <c r="E1715" s="130">
        <v>123</v>
      </c>
      <c r="F1715" s="130">
        <v>5</v>
      </c>
      <c r="H1715" s="32" t="s">
        <v>208</v>
      </c>
      <c r="I1715" s="33" t="s">
        <v>862</v>
      </c>
      <c r="J1715" s="33" t="s">
        <v>206</v>
      </c>
      <c r="K1715" s="33" t="str">
        <f t="shared" si="90"/>
        <v>123 , 5</v>
      </c>
      <c r="L1715" s="34" t="s">
        <v>207</v>
      </c>
      <c r="N1715" s="1" t="b">
        <f t="shared" si="91"/>
        <v>0</v>
      </c>
      <c r="O1715" s="1" t="b">
        <f t="shared" si="92"/>
        <v>0</v>
      </c>
      <c r="Q1715" s="4"/>
      <c r="R1715" s="4"/>
    </row>
    <row r="1716" spans="5:18">
      <c r="E1716" s="130">
        <v>123</v>
      </c>
      <c s="130" r="F1716">
        <v>7</v>
      </c>
      <c r="H1716" s="32" t="s">
        <v>208</v>
      </c>
      <c r="I1716" s="33" t="s">
        <v>862</v>
      </c>
      <c r="J1716" s="33" t="s">
        <v>206</v>
      </c>
      <c r="K1716" s="33" t="str">
        <f t="shared" si="90"/>
        <v>123 , 6</v>
      </c>
      <c r="L1716" s="34" t="s">
        <v>207</v>
      </c>
      <c r="N1716" s="1" t="b">
        <f t="shared" si="91"/>
        <v>0</v>
      </c>
      <c r="O1716" s="1" t="b">
        <f t="shared" si="92"/>
        <v>0</v>
      </c>
      <c r="Q1716" s="4"/>
      <c r="R1716" s="4"/>
    </row>
    <row r="1717" spans="5:18">
      <c r="E1717" s="130">
        <v>123</v>
      </c>
      <c r="F1717" s="130">
        <v>8</v>
      </c>
      <c r="H1717" s="32" t="s">
        <v>208</v>
      </c>
      <c r="I1717" s="33" t="s">
        <v>862</v>
      </c>
      <c r="J1717" s="33" t="s">
        <v>206</v>
      </c>
      <c r="K1717" s="33" t="str">
        <f t="shared" si="90"/>
        <v>123 , 8</v>
      </c>
      <c r="L1717" s="34" t="s">
        <v>207</v>
      </c>
      <c r="N1717" s="1" t="b">
        <f t="shared" si="91"/>
        <v>0</v>
      </c>
      <c r="O1717" s="1" t="b">
        <f t="shared" si="92"/>
        <v>0</v>
      </c>
      <c r="Q1717" s="4"/>
      <c r="R1717" s="4"/>
    </row>
    <row r="1718" spans="5:18">
      <c r="E1718" s="130">
        <v>123</v>
      </c>
      <c r="F1718" s="130">
        <v>9</v>
      </c>
      <c r="H1718" s="32" t="s">
        <v>208</v>
      </c>
      <c r="I1718" s="33" t="s">
        <v>862</v>
      </c>
      <c r="J1718" s="33" t="s">
        <v>206</v>
      </c>
      <c r="K1718" s="33" t="str">
        <f t="shared" si="90"/>
        <v>123 , 9</v>
      </c>
      <c r="L1718" s="34" t="s">
        <v>207</v>
      </c>
      <c r="N1718" s="1" t="b">
        <f t="shared" si="91"/>
        <v>0</v>
      </c>
      <c r="O1718" s="1" t="b">
        <f t="shared" si="92"/>
        <v>0</v>
      </c>
      <c r="Q1718" s="4"/>
      <c r="R1718" s="4"/>
    </row>
    <row r="1719" spans="5:18">
      <c r="E1719" s="130">
        <v>123</v>
      </c>
      <c r="F1719" s="130">
        <v>10</v>
      </c>
      <c r="H1719" s="32" t="s">
        <v>208</v>
      </c>
      <c r="I1719" s="33" t="s">
        <v>862</v>
      </c>
      <c r="J1719" s="33" t="s">
        <v>206</v>
      </c>
      <c r="K1719" s="33" t="str">
        <f t="shared" si="90"/>
        <v>123 , 10</v>
      </c>
      <c r="L1719" s="34" t="s">
        <v>207</v>
      </c>
      <c r="N1719" s="1" t="b">
        <f t="shared" si="91"/>
        <v>0</v>
      </c>
      <c r="O1719" s="1" t="b">
        <f t="shared" si="92"/>
        <v>0</v>
      </c>
      <c r="Q1719" s="4"/>
      <c r="R1719" s="4"/>
    </row>
    <row r="1720" spans="5:18">
      <c r="E1720" s="130">
        <v>123</v>
      </c>
      <c r="F1720" s="130">
        <v>11</v>
      </c>
      <c r="H1720" s="32" t="s">
        <v>208</v>
      </c>
      <c r="I1720" s="33" t="s">
        <v>862</v>
      </c>
      <c r="J1720" s="33" t="s">
        <v>206</v>
      </c>
      <c r="K1720" s="33" t="str">
        <f t="shared" si="90"/>
        <v>123 , 11</v>
      </c>
      <c r="L1720" s="34" t="s">
        <v>207</v>
      </c>
      <c r="N1720" s="1" t="b">
        <f t="shared" si="91"/>
        <v>0</v>
      </c>
      <c r="O1720" s="1" t="b">
        <f t="shared" si="92"/>
        <v>0</v>
      </c>
      <c r="Q1720" s="4"/>
      <c r="R1720" s="4"/>
    </row>
    <row r="1721" spans="5:18">
      <c r="E1721" s="130">
        <v>123</v>
      </c>
      <c r="F1721" s="130">
        <v>12</v>
      </c>
      <c r="H1721" s="32" t="s">
        <v>208</v>
      </c>
      <c r="I1721" s="33" t="s">
        <v>862</v>
      </c>
      <c r="J1721" s="33" t="s">
        <v>206</v>
      </c>
      <c r="K1721" s="33" t="str">
        <f t="shared" si="90"/>
        <v>123 , 12</v>
      </c>
      <c r="L1721" s="34" t="s">
        <v>207</v>
      </c>
      <c r="N1721" s="1" t="b">
        <f t="shared" si="91"/>
        <v>0</v>
      </c>
      <c r="O1721" s="1" t="b">
        <f t="shared" si="92"/>
        <v>0</v>
      </c>
      <c r="Q1721" s="4"/>
      <c r="R1721" s="4"/>
    </row>
    <row r="1722" spans="5:18">
      <c r="E1722" s="130">
        <v>123</v>
      </c>
      <c r="F1722" s="130">
        <v>13</v>
      </c>
      <c r="H1722" s="32" t="s">
        <v>208</v>
      </c>
      <c r="I1722" s="33" t="s">
        <v>862</v>
      </c>
      <c r="J1722" s="33" t="s">
        <v>206</v>
      </c>
      <c r="K1722" s="33" t="str">
        <f t="shared" si="90"/>
        <v>123 , 13</v>
      </c>
      <c r="L1722" s="34" t="s">
        <v>207</v>
      </c>
      <c r="N1722" s="1" t="b">
        <f t="shared" si="91"/>
        <v>0</v>
      </c>
      <c r="O1722" s="1" t="b">
        <f t="shared" si="92"/>
        <v>0</v>
      </c>
      <c r="Q1722" s="4"/>
      <c r="R1722" s="4"/>
    </row>
    <row r="1723" spans="5:18">
      <c r="E1723" s="130">
        <v>123</v>
      </c>
      <c r="F1723" s="130">
        <v>14</v>
      </c>
      <c r="H1723" s="32" t="s">
        <v>208</v>
      </c>
      <c r="I1723" s="33" t="s">
        <v>862</v>
      </c>
      <c r="J1723" s="33" t="s">
        <v>206</v>
      </c>
      <c r="K1723" s="33" t="str">
        <f t="shared" si="90"/>
        <v>123 , 14</v>
      </c>
      <c r="L1723" s="34" t="s">
        <v>207</v>
      </c>
      <c r="N1723" s="1" t="b">
        <f t="shared" si="91"/>
        <v>0</v>
      </c>
      <c r="O1723" s="1" t="b">
        <f t="shared" si="92"/>
        <v>0</v>
      </c>
      <c r="Q1723" s="4"/>
      <c r="R1723" s="4"/>
    </row>
    <row r="1724" spans="5:18">
      <c r="E1724" s="130">
        <v>123</v>
      </c>
      <c r="F1724" s="130">
        <v>15</v>
      </c>
      <c r="H1724" s="32" t="s">
        <v>208</v>
      </c>
      <c r="I1724" s="33" t="s">
        <v>862</v>
      </c>
      <c r="J1724" s="33" t="s">
        <v>206</v>
      </c>
      <c r="K1724" s="33" t="str">
        <f t="shared" si="90"/>
        <v>123 , 15</v>
      </c>
      <c r="L1724" s="34" t="s">
        <v>207</v>
      </c>
      <c r="N1724" s="1" t="b">
        <f t="shared" si="91"/>
        <v>0</v>
      </c>
      <c r="O1724" s="1" t="b">
        <f t="shared" si="92"/>
        <v>0</v>
      </c>
      <c r="Q1724" s="4"/>
      <c r="R1724" s="4"/>
    </row>
    <row r="1725" spans="5:18">
      <c r="E1725" s="130">
        <v>124</v>
      </c>
      <c r="F1725" s="130">
        <v>1</v>
      </c>
      <c r="H1725" s="32" t="s">
        <v>208</v>
      </c>
      <c r="I1725" s="33" t="s">
        <v>862</v>
      </c>
      <c r="J1725" s="33" t="s">
        <v>206</v>
      </c>
      <c r="K1725" s="33" t="str">
        <f t="shared" si="90"/>
        <v>124 , 1</v>
      </c>
      <c r="L1725" s="34" t="s">
        <v>207</v>
      </c>
      <c r="N1725" s="1" t="b">
        <f t="shared" si="91"/>
        <v>0</v>
      </c>
      <c r="O1725" s="1" t="b">
        <f t="shared" si="92"/>
        <v>0</v>
      </c>
      <c r="Q1725" s="4"/>
      <c r="R1725" s="4"/>
    </row>
    <row r="1726" spans="5:18">
      <c r="E1726" s="130">
        <v>124</v>
      </c>
      <c r="F1726" s="130">
        <v>2</v>
      </c>
      <c r="H1726" s="32" t="s">
        <v>208</v>
      </c>
      <c r="I1726" s="33" t="s">
        <v>862</v>
      </c>
      <c r="J1726" s="33" t="s">
        <v>206</v>
      </c>
      <c r="K1726" s="33" t="str">
        <f t="shared" si="90"/>
        <v>124 , 2</v>
      </c>
      <c r="L1726" s="34" t="s">
        <v>207</v>
      </c>
      <c r="N1726" s="1" t="b">
        <f t="shared" si="91"/>
        <v>0</v>
      </c>
      <c r="O1726" s="1" t="b">
        <f t="shared" si="92"/>
        <v>0</v>
      </c>
      <c r="Q1726" s="4"/>
      <c r="R1726" s="4"/>
    </row>
    <row r="1727" spans="5:18">
      <c r="E1727" s="130">
        <v>124</v>
      </c>
      <c r="F1727" s="130">
        <v>3</v>
      </c>
      <c r="H1727" s="32" t="s">
        <v>208</v>
      </c>
      <c r="I1727" s="33" t="s">
        <v>862</v>
      </c>
      <c r="J1727" s="33" t="s">
        <v>206</v>
      </c>
      <c r="K1727" s="33" t="str">
        <f t="shared" si="90"/>
        <v>124 , 3</v>
      </c>
      <c r="L1727" s="34" t="s">
        <v>207</v>
      </c>
      <c r="N1727" s="1" t="b">
        <f t="shared" si="91"/>
        <v>0</v>
      </c>
      <c r="O1727" s="1" t="b">
        <f t="shared" si="92"/>
        <v>0</v>
      </c>
      <c r="Q1727" s="4"/>
      <c r="R1727" s="4"/>
    </row>
    <row r="1728" spans="5:18">
      <c r="E1728" s="130">
        <v>124</v>
      </c>
      <c r="F1728" s="130">
        <v>4</v>
      </c>
      <c r="H1728" s="32" t="s">
        <v>208</v>
      </c>
      <c r="I1728" s="33" t="s">
        <v>862</v>
      </c>
      <c r="J1728" s="33" t="s">
        <v>206</v>
      </c>
      <c r="K1728" s="33" t="str">
        <f t="shared" si="90"/>
        <v>124 , 4</v>
      </c>
      <c r="L1728" s="34" t="s">
        <v>207</v>
      </c>
      <c r="N1728" s="1" t="b">
        <f t="shared" si="91"/>
        <v>0</v>
      </c>
      <c r="O1728" s="1" t="b">
        <f t="shared" si="92"/>
        <v>0</v>
      </c>
      <c r="Q1728" s="4"/>
      <c r="R1728" s="4"/>
    </row>
    <row r="1729" spans="5:18">
      <c r="E1729" s="130">
        <v>124</v>
      </c>
      <c r="F1729" s="130">
        <v>5</v>
      </c>
      <c r="H1729" s="32" t="s">
        <v>208</v>
      </c>
      <c r="I1729" s="33" t="s">
        <v>862</v>
      </c>
      <c r="J1729" s="33" t="s">
        <v>206</v>
      </c>
      <c r="K1729" s="33" t="str">
        <f t="shared" si="90"/>
        <v>124 , 5</v>
      </c>
      <c r="L1729" s="34" t="s">
        <v>207</v>
      </c>
      <c r="N1729" s="1" t="b">
        <f t="shared" si="91"/>
        <v>0</v>
      </c>
      <c r="O1729" s="1" t="b">
        <f t="shared" si="92"/>
        <v>0</v>
      </c>
      <c r="Q1729" s="4"/>
      <c r="R1729" s="4"/>
    </row>
    <row r="1730" spans="5:18">
      <c r="E1730" s="130">
        <v>124</v>
      </c>
      <c s="130" r="F1730">
        <v>7</v>
      </c>
      <c r="H1730" s="32" t="s">
        <v>208</v>
      </c>
      <c r="I1730" s="33" t="s">
        <v>862</v>
      </c>
      <c r="J1730" s="33" t="s">
        <v>206</v>
      </c>
      <c r="K1730" s="33" t="str">
        <f t="shared" si="90"/>
        <v>124 , 6</v>
      </c>
      <c r="L1730" s="34" t="s">
        <v>207</v>
      </c>
      <c r="N1730" s="1" t="b">
        <f t="shared" si="91"/>
        <v>0</v>
      </c>
      <c r="O1730" s="1" t="b">
        <f t="shared" si="92"/>
        <v>0</v>
      </c>
      <c r="Q1730" s="4"/>
      <c r="R1730" s="4"/>
    </row>
    <row r="1731" spans="5:18">
      <c r="E1731" s="130">
        <v>124</v>
      </c>
      <c r="F1731" s="130">
        <v>8</v>
      </c>
      <c r="H1731" s="32" t="s">
        <v>208</v>
      </c>
      <c r="I1731" s="33" t="s">
        <v>862</v>
      </c>
      <c r="J1731" s="33" t="s">
        <v>206</v>
      </c>
      <c r="K1731" s="33" t="str">
        <f t="shared" si="90"/>
        <v>124 , 8</v>
      </c>
      <c r="L1731" s="34" t="s">
        <v>207</v>
      </c>
      <c r="N1731" s="1" t="b">
        <f t="shared" si="91"/>
        <v>0</v>
      </c>
      <c r="O1731" s="1" t="b">
        <f t="shared" si="92"/>
        <v>0</v>
      </c>
      <c r="Q1731" s="4"/>
      <c r="R1731" s="4"/>
    </row>
    <row r="1732" spans="5:18">
      <c r="E1732" s="130">
        <v>124</v>
      </c>
      <c r="F1732" s="130">
        <v>9</v>
      </c>
      <c r="H1732" s="32" t="s">
        <v>208</v>
      </c>
      <c r="I1732" s="33" t="s">
        <v>862</v>
      </c>
      <c r="J1732" s="33" t="s">
        <v>206</v>
      </c>
      <c r="K1732" s="33" t="str">
        <f t="shared" si="90"/>
        <v>124 , 9</v>
      </c>
      <c r="L1732" s="34" t="s">
        <v>207</v>
      </c>
      <c r="N1732" s="1" t="b">
        <f t="shared" si="91"/>
        <v>0</v>
      </c>
      <c r="O1732" s="1" t="b">
        <f t="shared" si="92"/>
        <v>0</v>
      </c>
      <c r="Q1732" s="4"/>
      <c r="R1732" s="4"/>
    </row>
    <row r="1733" spans="5:18">
      <c r="E1733" s="130">
        <v>124</v>
      </c>
      <c r="F1733" s="130">
        <v>10</v>
      </c>
      <c r="H1733" s="32" t="s">
        <v>208</v>
      </c>
      <c r="I1733" s="33" t="s">
        <v>862</v>
      </c>
      <c r="J1733" s="33" t="s">
        <v>206</v>
      </c>
      <c r="K1733" s="33" t="str">
        <f t="shared" si="90"/>
        <v>124 , 10</v>
      </c>
      <c r="L1733" s="34" t="s">
        <v>207</v>
      </c>
      <c r="N1733" s="1" t="b">
        <f t="shared" si="91"/>
        <v>0</v>
      </c>
      <c r="O1733" s="1" t="b">
        <f t="shared" si="92"/>
        <v>0</v>
      </c>
      <c r="Q1733" s="4"/>
      <c r="R1733" s="4"/>
    </row>
    <row r="1734" spans="5:18">
      <c r="E1734" s="130">
        <v>124</v>
      </c>
      <c r="F1734" s="130">
        <v>11</v>
      </c>
      <c r="H1734" s="32" t="s">
        <v>208</v>
      </c>
      <c r="I1734" s="33" t="s">
        <v>862</v>
      </c>
      <c r="J1734" s="33" t="s">
        <v>206</v>
      </c>
      <c r="K1734" s="33" t="str">
        <f t="shared" si="90"/>
        <v>124 , 11</v>
      </c>
      <c r="L1734" s="34" t="s">
        <v>207</v>
      </c>
      <c r="N1734" s="1" t="b">
        <f t="shared" si="91"/>
        <v>0</v>
      </c>
      <c r="O1734" s="1" t="b">
        <f t="shared" si="92"/>
        <v>0</v>
      </c>
      <c r="Q1734" s="4"/>
      <c r="R1734" s="4"/>
    </row>
    <row r="1735" spans="5:18">
      <c r="E1735" s="130">
        <v>124</v>
      </c>
      <c r="F1735" s="130">
        <v>12</v>
      </c>
      <c r="H1735" s="32" t="s">
        <v>208</v>
      </c>
      <c r="I1735" s="33" t="s">
        <v>862</v>
      </c>
      <c r="J1735" s="33" t="s">
        <v>206</v>
      </c>
      <c r="K1735" s="33" t="str">
        <f t="shared" si="90"/>
        <v>124 , 12</v>
      </c>
      <c r="L1735" s="34" t="s">
        <v>207</v>
      </c>
      <c r="N1735" s="1" t="b">
        <f t="shared" si="91"/>
        <v>0</v>
      </c>
      <c r="O1735" s="1" t="b">
        <f t="shared" si="92"/>
        <v>0</v>
      </c>
      <c r="Q1735" s="4"/>
      <c r="R1735" s="4"/>
    </row>
    <row r="1736" spans="5:18">
      <c r="E1736" s="130">
        <v>124</v>
      </c>
      <c r="F1736" s="130">
        <v>13</v>
      </c>
      <c r="H1736" s="32" t="s">
        <v>208</v>
      </c>
      <c r="I1736" s="33" t="s">
        <v>862</v>
      </c>
      <c r="J1736" s="33" t="s">
        <v>206</v>
      </c>
      <c r="K1736" s="33" t="str">
        <f t="shared" si="90"/>
        <v>124 , 13</v>
      </c>
      <c r="L1736" s="34" t="s">
        <v>207</v>
      </c>
      <c r="N1736" s="1" t="b">
        <f t="shared" si="91"/>
        <v>0</v>
      </c>
      <c r="O1736" s="1" t="b">
        <f t="shared" si="92"/>
        <v>0</v>
      </c>
      <c r="Q1736" s="4"/>
      <c r="R1736" s="4"/>
    </row>
    <row r="1737" spans="5:18">
      <c r="E1737" s="130">
        <v>124</v>
      </c>
      <c r="F1737" s="130">
        <v>14</v>
      </c>
      <c r="H1737" s="32" t="s">
        <v>208</v>
      </c>
      <c r="I1737" s="33" t="s">
        <v>862</v>
      </c>
      <c r="J1737" s="33" t="s">
        <v>206</v>
      </c>
      <c r="K1737" s="33" t="str">
        <f t="shared" si="90"/>
        <v>124 , 14</v>
      </c>
      <c r="L1737" s="34" t="s">
        <v>207</v>
      </c>
      <c r="N1737" s="1" t="b">
        <f t="shared" si="91"/>
        <v>0</v>
      </c>
      <c r="O1737" s="1" t="b">
        <f t="shared" si="92"/>
        <v>0</v>
      </c>
      <c r="Q1737" s="4"/>
      <c r="R1737" s="4"/>
    </row>
    <row r="1738" spans="5:18">
      <c r="E1738" s="130">
        <v>124</v>
      </c>
      <c r="F1738" s="130">
        <v>15</v>
      </c>
      <c r="H1738" s="32" t="s">
        <v>208</v>
      </c>
      <c r="I1738" s="33" t="s">
        <v>862</v>
      </c>
      <c r="J1738" s="33" t="s">
        <v>206</v>
      </c>
      <c r="K1738" s="33" t="str">
        <f t="shared" si="90"/>
        <v>124 , 15</v>
      </c>
      <c r="L1738" s="34" t="s">
        <v>207</v>
      </c>
      <c r="N1738" s="1" t="b">
        <f t="shared" si="91"/>
        <v>0</v>
      </c>
      <c r="O1738" s="1" t="b">
        <f t="shared" si="92"/>
        <v>0</v>
      </c>
      <c r="Q1738" s="4"/>
      <c r="R1738" s="4"/>
    </row>
    <row r="1739" spans="5:18">
      <c r="E1739" s="130">
        <v>125</v>
      </c>
      <c r="F1739" s="130">
        <v>1</v>
      </c>
      <c r="H1739" s="32" t="s">
        <v>208</v>
      </c>
      <c r="I1739" s="33" t="s">
        <v>862</v>
      </c>
      <c r="J1739" s="33" t="s">
        <v>206</v>
      </c>
      <c r="K1739" s="33" t="str">
        <f t="shared" si="90"/>
        <v>125 , 1</v>
      </c>
      <c r="L1739" s="34" t="s">
        <v>207</v>
      </c>
      <c r="N1739" s="1" t="b">
        <f t="shared" si="91"/>
        <v>0</v>
      </c>
      <c r="O1739" s="1" t="b">
        <f t="shared" si="92"/>
        <v>0</v>
      </c>
      <c r="Q1739" s="4"/>
      <c r="R1739" s="4"/>
    </row>
    <row r="1740" spans="5:18">
      <c r="E1740" s="130">
        <v>125</v>
      </c>
      <c r="F1740" s="130">
        <v>2</v>
      </c>
      <c r="H1740" s="32" t="s">
        <v>208</v>
      </c>
      <c r="I1740" s="33" t="s">
        <v>862</v>
      </c>
      <c r="J1740" s="33" t="s">
        <v>206</v>
      </c>
      <c r="K1740" s="33" t="str">
        <f t="shared" si="90"/>
        <v>125 , 2</v>
      </c>
      <c r="L1740" s="34" t="s">
        <v>207</v>
      </c>
      <c r="N1740" s="1" t="b">
        <f t="shared" si="91"/>
        <v>0</v>
      </c>
      <c r="O1740" s="1" t="b">
        <f t="shared" si="92"/>
        <v>0</v>
      </c>
      <c r="Q1740" s="4"/>
      <c r="R1740" s="4"/>
    </row>
    <row r="1741" spans="5:18">
      <c r="E1741" s="130">
        <v>125</v>
      </c>
      <c r="F1741" s="130">
        <v>3</v>
      </c>
      <c r="H1741" s="32" t="s">
        <v>208</v>
      </c>
      <c r="I1741" s="33" t="s">
        <v>862</v>
      </c>
      <c r="J1741" s="33" t="s">
        <v>206</v>
      </c>
      <c r="K1741" s="33" t="str">
        <f t="shared" si="90"/>
        <v>125 , 3</v>
      </c>
      <c r="L1741" s="34" t="s">
        <v>207</v>
      </c>
      <c r="N1741" s="1" t="b">
        <f t="shared" si="91"/>
        <v>0</v>
      </c>
      <c r="O1741" s="1" t="b">
        <f t="shared" si="92"/>
        <v>0</v>
      </c>
      <c r="Q1741" s="4"/>
      <c r="R1741" s="4"/>
    </row>
    <row r="1742" spans="5:18">
      <c r="E1742" s="130">
        <v>125</v>
      </c>
      <c r="F1742" s="130">
        <v>4</v>
      </c>
      <c r="H1742" s="32" t="s">
        <v>208</v>
      </c>
      <c r="I1742" s="33" t="s">
        <v>862</v>
      </c>
      <c r="J1742" s="33" t="s">
        <v>206</v>
      </c>
      <c r="K1742" s="33" t="str">
        <f t="shared" si="90"/>
        <v>125 , 4</v>
      </c>
      <c r="L1742" s="34" t="s">
        <v>207</v>
      </c>
      <c r="N1742" s="1" t="b">
        <f t="shared" si="91"/>
        <v>0</v>
      </c>
      <c r="O1742" s="1" t="b">
        <f t="shared" si="92"/>
        <v>0</v>
      </c>
      <c r="Q1742" s="4"/>
      <c r="R1742" s="4"/>
    </row>
    <row r="1743" spans="5:18">
      <c r="E1743" s="130">
        <v>125</v>
      </c>
      <c r="F1743" s="130">
        <v>5</v>
      </c>
      <c r="H1743" s="32" t="s">
        <v>208</v>
      </c>
      <c r="I1743" s="33" t="s">
        <v>862</v>
      </c>
      <c r="J1743" s="33" t="s">
        <v>206</v>
      </c>
      <c r="K1743" s="33" t="str">
        <f t="shared" si="90"/>
        <v>125 , 5</v>
      </c>
      <c r="L1743" s="34" t="s">
        <v>207</v>
      </c>
      <c r="N1743" s="1" t="b">
        <f t="shared" si="91"/>
        <v>0</v>
      </c>
      <c r="O1743" s="1" t="b">
        <f t="shared" si="92"/>
        <v>0</v>
      </c>
      <c r="Q1743" s="4"/>
      <c r="R1743" s="4"/>
    </row>
    <row r="1744" spans="5:18">
      <c r="E1744" s="130">
        <v>125</v>
      </c>
      <c s="130" r="F1744">
        <v>7</v>
      </c>
      <c r="H1744" s="32" t="s">
        <v>208</v>
      </c>
      <c r="I1744" s="33" t="s">
        <v>862</v>
      </c>
      <c r="J1744" s="33" t="s">
        <v>206</v>
      </c>
      <c r="K1744" s="33" t="str">
        <f t="shared" si="90"/>
        <v>125 , 6</v>
      </c>
      <c r="L1744" s="34" t="s">
        <v>207</v>
      </c>
      <c r="N1744" s="1" t="b">
        <f t="shared" si="91"/>
        <v>0</v>
      </c>
      <c r="O1744" s="1" t="b">
        <f t="shared" si="92"/>
        <v>0</v>
      </c>
      <c r="Q1744" s="4"/>
      <c r="R1744" s="4"/>
    </row>
    <row r="1745" spans="5:18">
      <c r="E1745" s="130">
        <v>125</v>
      </c>
      <c r="F1745" s="130">
        <v>8</v>
      </c>
      <c r="H1745" s="32" t="s">
        <v>208</v>
      </c>
      <c r="I1745" s="33" t="s">
        <v>862</v>
      </c>
      <c r="J1745" s="33" t="s">
        <v>206</v>
      </c>
      <c r="K1745" s="33" t="str">
        <f t="shared" si="90"/>
        <v>125 , 8</v>
      </c>
      <c r="L1745" s="34" t="s">
        <v>207</v>
      </c>
      <c r="N1745" s="1" t="b">
        <f t="shared" si="91"/>
        <v>0</v>
      </c>
      <c r="O1745" s="1" t="b">
        <f t="shared" si="92"/>
        <v>0</v>
      </c>
      <c r="Q1745" s="4"/>
      <c r="R1745" s="4"/>
    </row>
    <row r="1746" spans="5:18">
      <c r="E1746" s="130">
        <v>125</v>
      </c>
      <c r="F1746" s="130">
        <v>9</v>
      </c>
      <c r="H1746" s="32" t="s">
        <v>208</v>
      </c>
      <c r="I1746" s="33" t="s">
        <v>862</v>
      </c>
      <c r="J1746" s="33" t="s">
        <v>206</v>
      </c>
      <c r="K1746" s="33" t="str">
        <f t="shared" si="90"/>
        <v>125 , 9</v>
      </c>
      <c r="L1746" s="34" t="s">
        <v>207</v>
      </c>
      <c r="N1746" s="1" t="b">
        <f t="shared" si="91"/>
        <v>0</v>
      </c>
      <c r="O1746" s="1" t="b">
        <f t="shared" si="92"/>
        <v>0</v>
      </c>
      <c r="Q1746" s="4"/>
      <c r="R1746" s="4"/>
    </row>
    <row r="1747" spans="5:18">
      <c r="E1747" s="130">
        <v>125</v>
      </c>
      <c r="F1747" s="130">
        <v>10</v>
      </c>
      <c r="H1747" s="32" t="s">
        <v>208</v>
      </c>
      <c r="I1747" s="33" t="s">
        <v>862</v>
      </c>
      <c r="J1747" s="33" t="s">
        <v>206</v>
      </c>
      <c r="K1747" s="33" t="str">
        <f t="shared" si="90"/>
        <v>125 , 10</v>
      </c>
      <c r="L1747" s="34" t="s">
        <v>207</v>
      </c>
      <c r="N1747" s="1" t="b">
        <f t="shared" si="91"/>
        <v>0</v>
      </c>
      <c r="O1747" s="1" t="b">
        <f t="shared" si="92"/>
        <v>0</v>
      </c>
      <c r="Q1747" s="4"/>
      <c r="R1747" s="4"/>
    </row>
    <row r="1748" spans="5:18">
      <c r="E1748" s="130">
        <v>125</v>
      </c>
      <c r="F1748" s="130">
        <v>11</v>
      </c>
      <c r="H1748" s="32" t="s">
        <v>208</v>
      </c>
      <c r="I1748" s="33" t="s">
        <v>862</v>
      </c>
      <c r="J1748" s="33" t="s">
        <v>206</v>
      </c>
      <c r="K1748" s="33" t="str">
        <f t="shared" si="90"/>
        <v>125 , 11</v>
      </c>
      <c r="L1748" s="34" t="s">
        <v>207</v>
      </c>
      <c r="N1748" s="1" t="b">
        <f t="shared" si="91"/>
        <v>0</v>
      </c>
      <c r="O1748" s="1" t="b">
        <f t="shared" si="92"/>
        <v>0</v>
      </c>
      <c r="Q1748" s="4"/>
      <c r="R1748" s="4"/>
    </row>
    <row r="1749" spans="5:18">
      <c r="E1749" s="130">
        <v>125</v>
      </c>
      <c r="F1749" s="130">
        <v>12</v>
      </c>
      <c r="H1749" s="32" t="s">
        <v>208</v>
      </c>
      <c r="I1749" s="33" t="s">
        <v>862</v>
      </c>
      <c r="J1749" s="33" t="s">
        <v>206</v>
      </c>
      <c r="K1749" s="33" t="str">
        <f t="shared" si="90"/>
        <v>125 , 12</v>
      </c>
      <c r="L1749" s="34" t="s">
        <v>207</v>
      </c>
      <c r="N1749" s="1" t="b">
        <f t="shared" si="91"/>
        <v>0</v>
      </c>
      <c r="O1749" s="1" t="b">
        <f t="shared" si="92"/>
        <v>0</v>
      </c>
      <c r="Q1749" s="4"/>
      <c r="R1749" s="4"/>
    </row>
    <row r="1750" spans="5:18">
      <c r="E1750" s="130">
        <v>125</v>
      </c>
      <c r="F1750" s="130">
        <v>13</v>
      </c>
      <c r="H1750" s="32" t="s">
        <v>208</v>
      </c>
      <c r="I1750" s="33" t="s">
        <v>862</v>
      </c>
      <c r="J1750" s="33" t="s">
        <v>206</v>
      </c>
      <c r="K1750" s="33" t="str">
        <f t="shared" si="90"/>
        <v>125 , 13</v>
      </c>
      <c r="L1750" s="34" t="s">
        <v>207</v>
      </c>
      <c r="N1750" s="1" t="b">
        <f t="shared" si="91"/>
        <v>0</v>
      </c>
      <c r="O1750" s="1" t="b">
        <f t="shared" si="92"/>
        <v>0</v>
      </c>
      <c r="Q1750" s="4"/>
      <c r="R1750" s="4"/>
    </row>
    <row r="1751" spans="5:18">
      <c r="E1751" s="130">
        <v>125</v>
      </c>
      <c r="F1751" s="130">
        <v>14</v>
      </c>
      <c r="H1751" s="32" t="s">
        <v>208</v>
      </c>
      <c r="I1751" s="33" t="s">
        <v>862</v>
      </c>
      <c r="J1751" s="33" t="s">
        <v>206</v>
      </c>
      <c r="K1751" s="33" t="str">
        <f t="shared" si="90"/>
        <v>125 , 14</v>
      </c>
      <c r="L1751" s="34" t="s">
        <v>207</v>
      </c>
      <c r="N1751" s="1" t="b">
        <f t="shared" si="91"/>
        <v>0</v>
      </c>
      <c r="O1751" s="1" t="b">
        <f t="shared" si="92"/>
        <v>0</v>
      </c>
      <c r="Q1751" s="4"/>
      <c r="R1751" s="4"/>
    </row>
    <row r="1752" spans="5:18">
      <c r="E1752" s="130">
        <v>125</v>
      </c>
      <c r="F1752" s="130">
        <v>15</v>
      </c>
      <c r="H1752" s="32" t="s">
        <v>208</v>
      </c>
      <c r="I1752" s="33" t="s">
        <v>862</v>
      </c>
      <c r="J1752" s="33" t="s">
        <v>206</v>
      </c>
      <c r="K1752" s="33" t="str">
        <f t="shared" si="90"/>
        <v>125 , 15</v>
      </c>
      <c r="L1752" s="34" t="s">
        <v>207</v>
      </c>
      <c r="N1752" s="1" t="b">
        <f t="shared" si="91"/>
        <v>0</v>
      </c>
      <c r="O1752" s="1" t="b">
        <f t="shared" si="92"/>
        <v>0</v>
      </c>
      <c r="Q1752" s="4"/>
      <c r="R1752" s="4"/>
    </row>
    <row r="1753" spans="5:18">
      <c r="E1753" s="130">
        <v>126</v>
      </c>
      <c r="F1753" s="130">
        <v>1</v>
      </c>
      <c r="H1753" s="32" t="s">
        <v>208</v>
      </c>
      <c r="I1753" s="33" t="s">
        <v>862</v>
      </c>
      <c r="J1753" s="33" t="s">
        <v>206</v>
      </c>
      <c r="K1753" s="33" t="str">
        <f t="shared" si="90"/>
        <v>126 , 1</v>
      </c>
      <c r="L1753" s="34" t="s">
        <v>207</v>
      </c>
      <c r="N1753" s="1" t="b">
        <f t="shared" si="91"/>
        <v>0</v>
      </c>
      <c r="O1753" s="1" t="b">
        <f t="shared" si="92"/>
        <v>0</v>
      </c>
      <c r="Q1753" s="4"/>
      <c r="R1753" s="4"/>
    </row>
    <row r="1754" spans="5:18">
      <c r="E1754" s="130">
        <v>126</v>
      </c>
      <c r="F1754" s="130">
        <v>2</v>
      </c>
      <c r="H1754" s="32" t="s">
        <v>208</v>
      </c>
      <c r="I1754" s="33" t="s">
        <v>862</v>
      </c>
      <c r="J1754" s="33" t="s">
        <v>206</v>
      </c>
      <c r="K1754" s="33" t="str">
        <f t="shared" si="90"/>
        <v>126 , 2</v>
      </c>
      <c r="L1754" s="34" t="s">
        <v>207</v>
      </c>
      <c r="N1754" s="1" t="b">
        <f t="shared" si="91"/>
        <v>0</v>
      </c>
      <c r="O1754" s="1" t="b">
        <f t="shared" si="92"/>
        <v>0</v>
      </c>
      <c r="Q1754" s="4"/>
      <c r="R1754" s="4"/>
    </row>
    <row r="1755" spans="5:18">
      <c r="E1755" s="130">
        <v>126</v>
      </c>
      <c r="F1755" s="130">
        <v>3</v>
      </c>
      <c r="H1755" s="32" t="s">
        <v>208</v>
      </c>
      <c r="I1755" s="33" t="s">
        <v>862</v>
      </c>
      <c r="J1755" s="33" t="s">
        <v>206</v>
      </c>
      <c r="K1755" s="33" t="str">
        <f t="shared" si="90"/>
        <v>126 , 3</v>
      </c>
      <c r="L1755" s="34" t="s">
        <v>207</v>
      </c>
      <c r="N1755" s="1" t="b">
        <f t="shared" si="91"/>
        <v>0</v>
      </c>
      <c r="O1755" s="1" t="b">
        <f t="shared" si="92"/>
        <v>0</v>
      </c>
      <c r="Q1755" s="4"/>
      <c r="R1755" s="4"/>
    </row>
    <row r="1756" spans="5:18">
      <c r="E1756" s="130">
        <v>126</v>
      </c>
      <c r="F1756" s="130">
        <v>4</v>
      </c>
      <c r="H1756" s="32" t="s">
        <v>208</v>
      </c>
      <c r="I1756" s="33" t="s">
        <v>862</v>
      </c>
      <c r="J1756" s="33" t="s">
        <v>206</v>
      </c>
      <c r="K1756" s="33" t="str">
        <f t="shared" si="90"/>
        <v>126 , 4</v>
      </c>
      <c r="L1756" s="34" t="s">
        <v>207</v>
      </c>
      <c r="N1756" s="1" t="b">
        <f t="shared" si="91"/>
        <v>0</v>
      </c>
      <c r="O1756" s="1" t="b">
        <f t="shared" si="92"/>
        <v>0</v>
      </c>
      <c r="Q1756" s="4"/>
      <c r="R1756" s="4"/>
    </row>
    <row r="1757" spans="5:18">
      <c r="E1757" s="130">
        <v>126</v>
      </c>
      <c r="F1757" s="130">
        <v>5</v>
      </c>
      <c r="H1757" s="32" t="s">
        <v>208</v>
      </c>
      <c r="I1757" s="33" t="s">
        <v>862</v>
      </c>
      <c r="J1757" s="33" t="s">
        <v>206</v>
      </c>
      <c r="K1757" s="33" t="str">
        <f t="shared" si="90"/>
        <v>126 , 5</v>
      </c>
      <c r="L1757" s="34" t="s">
        <v>207</v>
      </c>
      <c r="N1757" s="1" t="b">
        <f t="shared" si="91"/>
        <v>0</v>
      </c>
      <c r="O1757" s="1" t="b">
        <f t="shared" si="92"/>
        <v>0</v>
      </c>
      <c r="Q1757" s="4"/>
      <c r="R1757" s="4"/>
    </row>
    <row r="1758" spans="5:18">
      <c r="E1758" s="130">
        <v>126</v>
      </c>
      <c s="130" r="F1758">
        <v>7</v>
      </c>
      <c r="H1758" s="32" t="s">
        <v>208</v>
      </c>
      <c r="I1758" s="33" t="s">
        <v>862</v>
      </c>
      <c r="J1758" s="33" t="s">
        <v>206</v>
      </c>
      <c r="K1758" s="33" t="str">
        <f t="shared" si="90"/>
        <v>126 , 6</v>
      </c>
      <c r="L1758" s="34" t="s">
        <v>207</v>
      </c>
      <c r="N1758" s="1" t="b">
        <f t="shared" si="91"/>
        <v>0</v>
      </c>
      <c r="O1758" s="1" t="b">
        <f t="shared" si="92"/>
        <v>0</v>
      </c>
      <c r="Q1758" s="4"/>
      <c r="R1758" s="4"/>
    </row>
    <row r="1759" spans="5:18">
      <c r="E1759" s="130">
        <v>126</v>
      </c>
      <c r="F1759" s="130">
        <v>8</v>
      </c>
      <c r="H1759" s="32" t="s">
        <v>208</v>
      </c>
      <c r="I1759" s="33" t="s">
        <v>862</v>
      </c>
      <c r="J1759" s="33" t="s">
        <v>206</v>
      </c>
      <c r="K1759" s="33" t="str">
        <f t="shared" si="90"/>
        <v>126 , 8</v>
      </c>
      <c r="L1759" s="34" t="s">
        <v>207</v>
      </c>
      <c r="N1759" s="1" t="b">
        <f t="shared" si="91"/>
        <v>0</v>
      </c>
      <c r="O1759" s="1" t="b">
        <f t="shared" si="92"/>
        <v>0</v>
      </c>
      <c r="Q1759" s="4"/>
      <c r="R1759" s="4"/>
    </row>
    <row r="1760" spans="5:18">
      <c r="E1760" s="130">
        <v>126</v>
      </c>
      <c r="F1760" s="130">
        <v>9</v>
      </c>
      <c r="H1760" s="32" t="s">
        <v>208</v>
      </c>
      <c r="I1760" s="33" t="s">
        <v>862</v>
      </c>
      <c r="J1760" s="33" t="s">
        <v>206</v>
      </c>
      <c r="K1760" s="33" t="str">
        <f t="shared" si="90"/>
        <v>126 , 9</v>
      </c>
      <c r="L1760" s="34" t="s">
        <v>207</v>
      </c>
      <c r="N1760" s="1" t="b">
        <f t="shared" si="91"/>
        <v>0</v>
      </c>
      <c r="O1760" s="1" t="b">
        <f t="shared" si="92"/>
        <v>0</v>
      </c>
      <c r="Q1760" s="4"/>
      <c r="R1760" s="4"/>
    </row>
    <row r="1761" spans="5:18">
      <c r="E1761" s="130">
        <v>126</v>
      </c>
      <c r="F1761" s="130">
        <v>10</v>
      </c>
      <c r="H1761" s="32" t="s">
        <v>208</v>
      </c>
      <c r="I1761" s="33" t="s">
        <v>862</v>
      </c>
      <c r="J1761" s="33" t="s">
        <v>206</v>
      </c>
      <c r="K1761" s="33" t="str">
        <f t="shared" si="90"/>
        <v>126 , 10</v>
      </c>
      <c r="L1761" s="34" t="s">
        <v>207</v>
      </c>
      <c r="N1761" s="1" t="b">
        <f t="shared" si="91"/>
        <v>0</v>
      </c>
      <c r="O1761" s="1" t="b">
        <f t="shared" si="92"/>
        <v>0</v>
      </c>
      <c r="Q1761" s="4"/>
      <c r="R1761" s="4"/>
    </row>
    <row r="1762" spans="5:18">
      <c r="E1762" s="130">
        <v>126</v>
      </c>
      <c r="F1762" s="130">
        <v>11</v>
      </c>
      <c r="H1762" s="32" t="s">
        <v>208</v>
      </c>
      <c r="I1762" s="33" t="s">
        <v>862</v>
      </c>
      <c r="J1762" s="33" t="s">
        <v>206</v>
      </c>
      <c r="K1762" s="33" t="str">
        <f t="shared" ref="K1762:K1821" si="93">E1762&amp;" , "&amp;F1762</f>
        <v>126 , 11</v>
      </c>
      <c r="L1762" s="34" t="s">
        <v>207</v>
      </c>
      <c r="N1762" s="1" t="b">
        <f t="shared" ref="N1762:N1821" si="94">IF(E1762="","",EXACT(E1762,Q1762))</f>
        <v>0</v>
      </c>
      <c r="O1762" s="1" t="b">
        <f t="shared" ref="O1762:O1821" si="95">IF(F1762="","",EXACT(F1762,R1762))</f>
        <v>0</v>
      </c>
      <c r="Q1762" s="4"/>
      <c r="R1762" s="4"/>
    </row>
    <row r="1763" spans="5:18">
      <c r="E1763" s="130">
        <v>126</v>
      </c>
      <c r="F1763" s="130">
        <v>12</v>
      </c>
      <c r="H1763" s="32" t="s">
        <v>208</v>
      </c>
      <c r="I1763" s="33" t="s">
        <v>862</v>
      </c>
      <c r="J1763" s="33" t="s">
        <v>206</v>
      </c>
      <c r="K1763" s="33" t="str">
        <f t="shared" si="93"/>
        <v>126 , 12</v>
      </c>
      <c r="L1763" s="34" t="s">
        <v>207</v>
      </c>
      <c r="N1763" s="1" t="b">
        <f t="shared" si="94"/>
        <v>0</v>
      </c>
      <c r="O1763" s="1" t="b">
        <f t="shared" si="95"/>
        <v>0</v>
      </c>
      <c r="Q1763" s="4"/>
      <c r="R1763" s="4"/>
    </row>
    <row r="1764" spans="5:18">
      <c r="E1764" s="130">
        <v>126</v>
      </c>
      <c r="F1764" s="130">
        <v>13</v>
      </c>
      <c r="H1764" s="32" t="s">
        <v>208</v>
      </c>
      <c r="I1764" s="33" t="s">
        <v>862</v>
      </c>
      <c r="J1764" s="33" t="s">
        <v>206</v>
      </c>
      <c r="K1764" s="33" t="str">
        <f t="shared" si="93"/>
        <v>126 , 13</v>
      </c>
      <c r="L1764" s="34" t="s">
        <v>207</v>
      </c>
      <c r="N1764" s="1" t="b">
        <f t="shared" si="94"/>
        <v>0</v>
      </c>
      <c r="O1764" s="1" t="b">
        <f t="shared" si="95"/>
        <v>0</v>
      </c>
      <c r="Q1764" s="4"/>
      <c r="R1764" s="4"/>
    </row>
    <row r="1765" spans="5:18">
      <c r="E1765" s="130">
        <v>126</v>
      </c>
      <c r="F1765" s="130">
        <v>14</v>
      </c>
      <c r="H1765" s="32" t="s">
        <v>208</v>
      </c>
      <c r="I1765" s="33" t="s">
        <v>862</v>
      </c>
      <c r="J1765" s="33" t="s">
        <v>206</v>
      </c>
      <c r="K1765" s="33" t="str">
        <f t="shared" si="93"/>
        <v>126 , 14</v>
      </c>
      <c r="L1765" s="34" t="s">
        <v>207</v>
      </c>
      <c r="N1765" s="1" t="b">
        <f t="shared" si="94"/>
        <v>0</v>
      </c>
      <c r="O1765" s="1" t="b">
        <f t="shared" si="95"/>
        <v>0</v>
      </c>
      <c r="Q1765" s="4"/>
      <c r="R1765" s="4"/>
    </row>
    <row r="1766" spans="5:18">
      <c r="E1766" s="130">
        <v>126</v>
      </c>
      <c r="F1766" s="130">
        <v>15</v>
      </c>
      <c r="H1766" s="32" t="s">
        <v>208</v>
      </c>
      <c r="I1766" s="33" t="s">
        <v>862</v>
      </c>
      <c r="J1766" s="33" t="s">
        <v>206</v>
      </c>
      <c r="K1766" s="33" t="str">
        <f t="shared" si="93"/>
        <v>126 , 15</v>
      </c>
      <c r="L1766" s="34" t="s">
        <v>207</v>
      </c>
      <c r="N1766" s="1" t="b">
        <f t="shared" si="94"/>
        <v>0</v>
      </c>
      <c r="O1766" s="1" t="b">
        <f t="shared" si="95"/>
        <v>0</v>
      </c>
      <c r="Q1766" s="4"/>
      <c r="R1766" s="4"/>
    </row>
    <row r="1767" spans="5:18">
      <c r="E1767" s="130">
        <v>127</v>
      </c>
      <c r="F1767" s="130">
        <v>1</v>
      </c>
      <c r="H1767" s="32" t="s">
        <v>208</v>
      </c>
      <c r="I1767" s="33" t="s">
        <v>862</v>
      </c>
      <c r="J1767" s="33" t="s">
        <v>206</v>
      </c>
      <c r="K1767" s="33" t="str">
        <f t="shared" si="93"/>
        <v>127 , 1</v>
      </c>
      <c r="L1767" s="34" t="s">
        <v>207</v>
      </c>
      <c r="N1767" s="1" t="b">
        <f t="shared" si="94"/>
        <v>0</v>
      </c>
      <c r="O1767" s="1" t="b">
        <f t="shared" si="95"/>
        <v>0</v>
      </c>
      <c r="Q1767" s="4"/>
      <c r="R1767" s="4"/>
    </row>
    <row r="1768" spans="5:18">
      <c r="E1768" s="130">
        <v>127</v>
      </c>
      <c r="F1768" s="130">
        <v>2</v>
      </c>
      <c r="H1768" s="32" t="s">
        <v>208</v>
      </c>
      <c r="I1768" s="33" t="s">
        <v>862</v>
      </c>
      <c r="J1768" s="33" t="s">
        <v>206</v>
      </c>
      <c r="K1768" s="33" t="str">
        <f t="shared" si="93"/>
        <v>127 , 2</v>
      </c>
      <c r="L1768" s="34" t="s">
        <v>207</v>
      </c>
      <c r="N1768" s="1" t="b">
        <f t="shared" si="94"/>
        <v>0</v>
      </c>
      <c r="O1768" s="1" t="b">
        <f t="shared" si="95"/>
        <v>0</v>
      </c>
      <c r="Q1768" s="4"/>
      <c r="R1768" s="4"/>
    </row>
    <row r="1769" spans="5:18">
      <c r="E1769" s="130">
        <v>127</v>
      </c>
      <c r="F1769" s="130">
        <v>3</v>
      </c>
      <c r="H1769" s="32" t="s">
        <v>208</v>
      </c>
      <c r="I1769" s="33" t="s">
        <v>862</v>
      </c>
      <c r="J1769" s="33" t="s">
        <v>206</v>
      </c>
      <c r="K1769" s="33" t="str">
        <f t="shared" si="93"/>
        <v>127 , 3</v>
      </c>
      <c r="L1769" s="34" t="s">
        <v>207</v>
      </c>
      <c r="N1769" s="1" t="b">
        <f t="shared" si="94"/>
        <v>0</v>
      </c>
      <c r="O1769" s="1" t="b">
        <f t="shared" si="95"/>
        <v>0</v>
      </c>
      <c r="Q1769" s="4"/>
      <c r="R1769" s="4"/>
    </row>
    <row r="1770" spans="5:18">
      <c r="E1770" s="130">
        <v>127</v>
      </c>
      <c r="F1770" s="130">
        <v>4</v>
      </c>
      <c r="H1770" s="32" t="s">
        <v>208</v>
      </c>
      <c r="I1770" s="33" t="s">
        <v>862</v>
      </c>
      <c r="J1770" s="33" t="s">
        <v>206</v>
      </c>
      <c r="K1770" s="33" t="str">
        <f t="shared" si="93"/>
        <v>127 , 4</v>
      </c>
      <c r="L1770" s="34" t="s">
        <v>207</v>
      </c>
      <c r="N1770" s="1" t="b">
        <f t="shared" si="94"/>
        <v>0</v>
      </c>
      <c r="O1770" s="1" t="b">
        <f t="shared" si="95"/>
        <v>0</v>
      </c>
      <c r="Q1770" s="4"/>
      <c r="R1770" s="4"/>
    </row>
    <row r="1771" spans="5:18">
      <c r="E1771" s="130">
        <v>127</v>
      </c>
      <c r="F1771" s="130">
        <v>5</v>
      </c>
      <c r="H1771" s="32" t="s">
        <v>208</v>
      </c>
      <c r="I1771" s="33" t="s">
        <v>862</v>
      </c>
      <c r="J1771" s="33" t="s">
        <v>206</v>
      </c>
      <c r="K1771" s="33" t="str">
        <f t="shared" si="93"/>
        <v>127 , 5</v>
      </c>
      <c r="L1771" s="34" t="s">
        <v>207</v>
      </c>
      <c r="N1771" s="1" t="b">
        <f t="shared" si="94"/>
        <v>0</v>
      </c>
      <c r="O1771" s="1" t="b">
        <f t="shared" si="95"/>
        <v>0</v>
      </c>
      <c r="Q1771" s="4"/>
      <c r="R1771" s="4"/>
    </row>
    <row r="1772" spans="5:18">
      <c r="E1772" s="130">
        <v>127</v>
      </c>
      <c s="130" r="F1772">
        <v>7</v>
      </c>
      <c r="H1772" s="32" t="s">
        <v>208</v>
      </c>
      <c r="I1772" s="33" t="s">
        <v>862</v>
      </c>
      <c r="J1772" s="33" t="s">
        <v>206</v>
      </c>
      <c r="K1772" s="33" t="str">
        <f t="shared" si="93"/>
        <v>127 , 6</v>
      </c>
      <c r="L1772" s="34" t="s">
        <v>207</v>
      </c>
      <c r="N1772" s="1" t="b">
        <f t="shared" si="94"/>
        <v>0</v>
      </c>
      <c r="O1772" s="1" t="b">
        <f t="shared" si="95"/>
        <v>0</v>
      </c>
      <c r="Q1772" s="4"/>
      <c r="R1772" s="4"/>
    </row>
    <row r="1773" spans="5:18">
      <c r="E1773" s="130">
        <v>127</v>
      </c>
      <c r="F1773" s="130">
        <v>8</v>
      </c>
      <c r="H1773" s="32" t="s">
        <v>208</v>
      </c>
      <c r="I1773" s="33" t="s">
        <v>862</v>
      </c>
      <c r="J1773" s="33" t="s">
        <v>206</v>
      </c>
      <c r="K1773" s="33" t="str">
        <f t="shared" si="93"/>
        <v>127 , 8</v>
      </c>
      <c r="L1773" s="34" t="s">
        <v>207</v>
      </c>
      <c r="N1773" s="1" t="b">
        <f t="shared" si="94"/>
        <v>0</v>
      </c>
      <c r="O1773" s="1" t="b">
        <f t="shared" si="95"/>
        <v>0</v>
      </c>
      <c r="Q1773" s="4"/>
      <c r="R1773" s="4"/>
    </row>
    <row r="1774" spans="5:18">
      <c r="E1774" s="130">
        <v>127</v>
      </c>
      <c r="F1774" s="130">
        <v>9</v>
      </c>
      <c r="H1774" s="32" t="s">
        <v>208</v>
      </c>
      <c r="I1774" s="33" t="s">
        <v>862</v>
      </c>
      <c r="J1774" s="33" t="s">
        <v>206</v>
      </c>
      <c r="K1774" s="33" t="str">
        <f t="shared" si="93"/>
        <v>127 , 9</v>
      </c>
      <c r="L1774" s="34" t="s">
        <v>207</v>
      </c>
      <c r="N1774" s="1" t="b">
        <f t="shared" si="94"/>
        <v>0</v>
      </c>
      <c r="O1774" s="1" t="b">
        <f t="shared" si="95"/>
        <v>0</v>
      </c>
      <c r="Q1774" s="4"/>
      <c r="R1774" s="4"/>
    </row>
    <row r="1775" spans="5:18">
      <c r="E1775" s="130">
        <v>127</v>
      </c>
      <c r="F1775" s="130">
        <v>10</v>
      </c>
      <c r="H1775" s="32" t="s">
        <v>208</v>
      </c>
      <c r="I1775" s="33" t="s">
        <v>862</v>
      </c>
      <c r="J1775" s="33" t="s">
        <v>206</v>
      </c>
      <c r="K1775" s="33" t="str">
        <f t="shared" si="93"/>
        <v>127 , 10</v>
      </c>
      <c r="L1775" s="34" t="s">
        <v>207</v>
      </c>
      <c r="N1775" s="1" t="b">
        <f t="shared" si="94"/>
        <v>0</v>
      </c>
      <c r="O1775" s="1" t="b">
        <f t="shared" si="95"/>
        <v>0</v>
      </c>
      <c r="Q1775" s="4"/>
      <c r="R1775" s="4"/>
    </row>
    <row r="1776" spans="5:18">
      <c r="E1776" s="130">
        <v>127</v>
      </c>
      <c r="F1776" s="130">
        <v>11</v>
      </c>
      <c r="H1776" s="32" t="s">
        <v>208</v>
      </c>
      <c r="I1776" s="33" t="s">
        <v>862</v>
      </c>
      <c r="J1776" s="33" t="s">
        <v>206</v>
      </c>
      <c r="K1776" s="33" t="str">
        <f t="shared" si="93"/>
        <v>127 , 11</v>
      </c>
      <c r="L1776" s="34" t="s">
        <v>207</v>
      </c>
      <c r="N1776" s="1" t="b">
        <f t="shared" si="94"/>
        <v>0</v>
      </c>
      <c r="O1776" s="1" t="b">
        <f t="shared" si="95"/>
        <v>0</v>
      </c>
      <c r="Q1776" s="4"/>
      <c r="R1776" s="4"/>
    </row>
    <row r="1777" spans="5:18">
      <c r="E1777" s="130">
        <v>127</v>
      </c>
      <c r="F1777" s="130">
        <v>12</v>
      </c>
      <c r="H1777" s="32" t="s">
        <v>208</v>
      </c>
      <c r="I1777" s="33" t="s">
        <v>862</v>
      </c>
      <c r="J1777" s="33" t="s">
        <v>206</v>
      </c>
      <c r="K1777" s="33" t="str">
        <f t="shared" si="93"/>
        <v>127 , 12</v>
      </c>
      <c r="L1777" s="34" t="s">
        <v>207</v>
      </c>
      <c r="N1777" s="1" t="b">
        <f t="shared" si="94"/>
        <v>0</v>
      </c>
      <c r="O1777" s="1" t="b">
        <f t="shared" si="95"/>
        <v>0</v>
      </c>
      <c r="Q1777" s="4"/>
      <c r="R1777" s="4"/>
    </row>
    <row r="1778" spans="5:18">
      <c r="E1778" s="130">
        <v>127</v>
      </c>
      <c r="F1778" s="130">
        <v>13</v>
      </c>
      <c r="H1778" s="32" t="s">
        <v>208</v>
      </c>
      <c r="I1778" s="33" t="s">
        <v>862</v>
      </c>
      <c r="J1778" s="33" t="s">
        <v>206</v>
      </c>
      <c r="K1778" s="33" t="str">
        <f t="shared" si="93"/>
        <v>127 , 13</v>
      </c>
      <c r="L1778" s="34" t="s">
        <v>207</v>
      </c>
      <c r="N1778" s="1" t="b">
        <f t="shared" si="94"/>
        <v>0</v>
      </c>
      <c r="O1778" s="1" t="b">
        <f t="shared" si="95"/>
        <v>0</v>
      </c>
      <c r="Q1778" s="4"/>
      <c r="R1778" s="4"/>
    </row>
    <row r="1779" spans="5:18">
      <c r="E1779" s="130">
        <v>127</v>
      </c>
      <c r="F1779" s="130">
        <v>14</v>
      </c>
      <c r="H1779" s="32" t="s">
        <v>208</v>
      </c>
      <c r="I1779" s="33" t="s">
        <v>862</v>
      </c>
      <c r="J1779" s="33" t="s">
        <v>206</v>
      </c>
      <c r="K1779" s="33" t="str">
        <f t="shared" si="93"/>
        <v>127 , 14</v>
      </c>
      <c r="L1779" s="34" t="s">
        <v>207</v>
      </c>
      <c r="N1779" s="1" t="b">
        <f t="shared" si="94"/>
        <v>0</v>
      </c>
      <c r="O1779" s="1" t="b">
        <f t="shared" si="95"/>
        <v>0</v>
      </c>
      <c r="Q1779" s="4"/>
      <c r="R1779" s="4"/>
    </row>
    <row r="1780" spans="5:18">
      <c r="E1780" s="130">
        <v>127</v>
      </c>
      <c r="F1780" s="130">
        <v>15</v>
      </c>
      <c r="H1780" s="32" t="s">
        <v>208</v>
      </c>
      <c r="I1780" s="33" t="s">
        <v>862</v>
      </c>
      <c r="J1780" s="33" t="s">
        <v>206</v>
      </c>
      <c r="K1780" s="33" t="str">
        <f t="shared" si="93"/>
        <v>127 , 15</v>
      </c>
      <c r="L1780" s="34" t="s">
        <v>207</v>
      </c>
      <c r="N1780" s="1" t="b">
        <f t="shared" si="94"/>
        <v>0</v>
      </c>
      <c r="O1780" s="1" t="b">
        <f t="shared" si="95"/>
        <v>0</v>
      </c>
      <c r="Q1780" s="4"/>
      <c r="R1780" s="4"/>
    </row>
    <row r="1781" spans="5:18">
      <c r="E1781" s="130">
        <v>128</v>
      </c>
      <c r="F1781" s="130">
        <v>1</v>
      </c>
      <c r="H1781" s="32" t="s">
        <v>208</v>
      </c>
      <c r="I1781" s="33" t="s">
        <v>862</v>
      </c>
      <c r="J1781" s="33" t="s">
        <v>206</v>
      </c>
      <c r="K1781" s="33" t="str">
        <f t="shared" si="93"/>
        <v>128 , 1</v>
      </c>
      <c r="L1781" s="34" t="s">
        <v>207</v>
      </c>
      <c r="N1781" s="1" t="b">
        <f t="shared" si="94"/>
        <v>0</v>
      </c>
      <c r="O1781" s="1" t="b">
        <f t="shared" si="95"/>
        <v>0</v>
      </c>
      <c r="Q1781" s="4"/>
      <c r="R1781" s="4"/>
    </row>
    <row r="1782" spans="5:18">
      <c r="E1782" s="130">
        <v>128</v>
      </c>
      <c r="F1782" s="130">
        <v>2</v>
      </c>
      <c r="H1782" s="32" t="s">
        <v>208</v>
      </c>
      <c r="I1782" s="33" t="s">
        <v>862</v>
      </c>
      <c r="J1782" s="33" t="s">
        <v>206</v>
      </c>
      <c r="K1782" s="33" t="str">
        <f t="shared" si="93"/>
        <v>128 , 2</v>
      </c>
      <c r="L1782" s="34" t="s">
        <v>207</v>
      </c>
      <c r="N1782" s="1" t="b">
        <f t="shared" si="94"/>
        <v>0</v>
      </c>
      <c r="O1782" s="1" t="b">
        <f t="shared" si="95"/>
        <v>0</v>
      </c>
      <c r="Q1782" s="4"/>
      <c r="R1782" s="4"/>
    </row>
    <row r="1783" spans="5:18">
      <c r="E1783" s="130">
        <v>128</v>
      </c>
      <c r="F1783" s="130">
        <v>3</v>
      </c>
      <c r="H1783" s="32" t="s">
        <v>208</v>
      </c>
      <c r="I1783" s="33" t="s">
        <v>862</v>
      </c>
      <c r="J1783" s="33" t="s">
        <v>206</v>
      </c>
      <c r="K1783" s="33" t="str">
        <f t="shared" si="93"/>
        <v>128 , 3</v>
      </c>
      <c r="L1783" s="34" t="s">
        <v>207</v>
      </c>
      <c r="N1783" s="1" t="b">
        <f t="shared" si="94"/>
        <v>0</v>
      </c>
      <c r="O1783" s="1" t="b">
        <f t="shared" si="95"/>
        <v>0</v>
      </c>
      <c r="Q1783" s="4"/>
      <c r="R1783" s="4"/>
    </row>
    <row r="1784" spans="5:18">
      <c r="E1784" s="130">
        <v>128</v>
      </c>
      <c r="F1784" s="130">
        <v>4</v>
      </c>
      <c r="H1784" s="32" t="s">
        <v>208</v>
      </c>
      <c r="I1784" s="33" t="s">
        <v>862</v>
      </c>
      <c r="J1784" s="33" t="s">
        <v>206</v>
      </c>
      <c r="K1784" s="33" t="str">
        <f t="shared" si="93"/>
        <v>128 , 4</v>
      </c>
      <c r="L1784" s="34" t="s">
        <v>207</v>
      </c>
      <c r="N1784" s="1" t="b">
        <f t="shared" si="94"/>
        <v>0</v>
      </c>
      <c r="O1784" s="1" t="b">
        <f t="shared" si="95"/>
        <v>0</v>
      </c>
      <c r="Q1784" s="4"/>
      <c r="R1784" s="4"/>
    </row>
    <row r="1785" spans="5:18">
      <c r="E1785" s="130">
        <v>128</v>
      </c>
      <c r="F1785" s="130">
        <v>5</v>
      </c>
      <c r="H1785" s="32" t="s">
        <v>208</v>
      </c>
      <c r="I1785" s="33" t="s">
        <v>862</v>
      </c>
      <c r="J1785" s="33" t="s">
        <v>206</v>
      </c>
      <c r="K1785" s="33" t="str">
        <f t="shared" si="93"/>
        <v>128 , 5</v>
      </c>
      <c r="L1785" s="34" t="s">
        <v>207</v>
      </c>
      <c r="N1785" s="1" t="b">
        <f t="shared" si="94"/>
        <v>0</v>
      </c>
      <c r="O1785" s="1" t="b">
        <f t="shared" si="95"/>
        <v>0</v>
      </c>
      <c r="Q1785" s="4"/>
      <c r="R1785" s="4"/>
    </row>
    <row r="1786" spans="5:18">
      <c r="E1786" s="130">
        <v>128</v>
      </c>
      <c s="130" r="F1786">
        <v>7</v>
      </c>
      <c r="H1786" s="32" t="s">
        <v>208</v>
      </c>
      <c r="I1786" s="33" t="s">
        <v>862</v>
      </c>
      <c r="J1786" s="33" t="s">
        <v>206</v>
      </c>
      <c r="K1786" s="33" t="str">
        <f t="shared" si="93"/>
        <v>128 , 6</v>
      </c>
      <c r="L1786" s="34" t="s">
        <v>207</v>
      </c>
      <c r="N1786" s="1" t="b">
        <f t="shared" si="94"/>
        <v>0</v>
      </c>
      <c r="O1786" s="1" t="b">
        <f t="shared" si="95"/>
        <v>0</v>
      </c>
      <c r="Q1786" s="4"/>
      <c r="R1786" s="4"/>
    </row>
    <row r="1787" spans="5:18">
      <c r="E1787" s="130">
        <v>128</v>
      </c>
      <c r="F1787" s="130">
        <v>8</v>
      </c>
      <c r="H1787" s="32" t="s">
        <v>208</v>
      </c>
      <c r="I1787" s="33" t="s">
        <v>862</v>
      </c>
      <c r="J1787" s="33" t="s">
        <v>206</v>
      </c>
      <c r="K1787" s="33" t="str">
        <f t="shared" si="93"/>
        <v>128 , 8</v>
      </c>
      <c r="L1787" s="34" t="s">
        <v>207</v>
      </c>
      <c r="N1787" s="1" t="b">
        <f t="shared" si="94"/>
        <v>0</v>
      </c>
      <c r="O1787" s="1" t="b">
        <f t="shared" si="95"/>
        <v>0</v>
      </c>
      <c r="Q1787" s="4"/>
      <c r="R1787" s="4"/>
    </row>
    <row r="1788" spans="5:18">
      <c r="E1788" s="130">
        <v>128</v>
      </c>
      <c r="F1788" s="130">
        <v>9</v>
      </c>
      <c r="H1788" s="32" t="s">
        <v>208</v>
      </c>
      <c r="I1788" s="33" t="s">
        <v>862</v>
      </c>
      <c r="J1788" s="33" t="s">
        <v>206</v>
      </c>
      <c r="K1788" s="33" t="str">
        <f t="shared" si="93"/>
        <v>128 , 9</v>
      </c>
      <c r="L1788" s="34" t="s">
        <v>207</v>
      </c>
      <c r="N1788" s="1" t="b">
        <f t="shared" si="94"/>
        <v>0</v>
      </c>
      <c r="O1788" s="1" t="b">
        <f t="shared" si="95"/>
        <v>0</v>
      </c>
      <c r="Q1788" s="4"/>
      <c r="R1788" s="4"/>
    </row>
    <row r="1789" spans="5:18">
      <c r="E1789" s="130">
        <v>128</v>
      </c>
      <c r="F1789" s="130">
        <v>10</v>
      </c>
      <c r="H1789" s="32" t="s">
        <v>208</v>
      </c>
      <c r="I1789" s="33" t="s">
        <v>862</v>
      </c>
      <c r="J1789" s="33" t="s">
        <v>206</v>
      </c>
      <c r="K1789" s="33" t="str">
        <f t="shared" si="93"/>
        <v>128 , 10</v>
      </c>
      <c r="L1789" s="34" t="s">
        <v>207</v>
      </c>
      <c r="N1789" s="1" t="b">
        <f t="shared" si="94"/>
        <v>0</v>
      </c>
      <c r="O1789" s="1" t="b">
        <f t="shared" si="95"/>
        <v>0</v>
      </c>
      <c r="Q1789" s="4"/>
      <c r="R1789" s="4"/>
    </row>
    <row r="1790" spans="5:18">
      <c r="E1790" s="130">
        <v>128</v>
      </c>
      <c r="F1790" s="130">
        <v>11</v>
      </c>
      <c r="H1790" s="32" t="s">
        <v>208</v>
      </c>
      <c r="I1790" s="33" t="s">
        <v>862</v>
      </c>
      <c r="J1790" s="33" t="s">
        <v>206</v>
      </c>
      <c r="K1790" s="33" t="str">
        <f t="shared" si="93"/>
        <v>128 , 11</v>
      </c>
      <c r="L1790" s="34" t="s">
        <v>207</v>
      </c>
      <c r="N1790" s="1" t="b">
        <f t="shared" si="94"/>
        <v>0</v>
      </c>
      <c r="O1790" s="1" t="b">
        <f t="shared" si="95"/>
        <v>0</v>
      </c>
      <c r="Q1790" s="4"/>
      <c r="R1790" s="4"/>
    </row>
    <row r="1791" spans="5:18">
      <c r="E1791" s="130">
        <v>128</v>
      </c>
      <c r="F1791" s="130">
        <v>12</v>
      </c>
      <c r="H1791" s="32" t="s">
        <v>208</v>
      </c>
      <c r="I1791" s="33" t="s">
        <v>862</v>
      </c>
      <c r="J1791" s="33" t="s">
        <v>206</v>
      </c>
      <c r="K1791" s="33" t="str">
        <f t="shared" si="93"/>
        <v>128 , 12</v>
      </c>
      <c r="L1791" s="34" t="s">
        <v>207</v>
      </c>
      <c r="N1791" s="1" t="b">
        <f t="shared" si="94"/>
        <v>0</v>
      </c>
      <c r="O1791" s="1" t="b">
        <f t="shared" si="95"/>
        <v>0</v>
      </c>
      <c r="Q1791" s="4"/>
      <c r="R1791" s="4"/>
    </row>
    <row r="1792" spans="5:18">
      <c r="E1792" s="130">
        <v>128</v>
      </c>
      <c r="F1792" s="130">
        <v>13</v>
      </c>
      <c r="H1792" s="32" t="s">
        <v>208</v>
      </c>
      <c r="I1792" s="33" t="s">
        <v>862</v>
      </c>
      <c r="J1792" s="33" t="s">
        <v>206</v>
      </c>
      <c r="K1792" s="33" t="str">
        <f t="shared" si="93"/>
        <v>128 , 13</v>
      </c>
      <c r="L1792" s="34" t="s">
        <v>207</v>
      </c>
      <c r="N1792" s="1" t="b">
        <f t="shared" si="94"/>
        <v>0</v>
      </c>
      <c r="O1792" s="1" t="b">
        <f t="shared" si="95"/>
        <v>0</v>
      </c>
      <c r="Q1792" s="4"/>
      <c r="R1792" s="4"/>
    </row>
    <row r="1793" spans="5:18">
      <c r="E1793" s="130">
        <v>128</v>
      </c>
      <c r="F1793" s="130">
        <v>14</v>
      </c>
      <c r="H1793" s="32" t="s">
        <v>208</v>
      </c>
      <c r="I1793" s="33" t="s">
        <v>862</v>
      </c>
      <c r="J1793" s="33" t="s">
        <v>206</v>
      </c>
      <c r="K1793" s="33" t="str">
        <f t="shared" si="93"/>
        <v>128 , 14</v>
      </c>
      <c r="L1793" s="34" t="s">
        <v>207</v>
      </c>
      <c r="N1793" s="1" t="b">
        <f t="shared" si="94"/>
        <v>0</v>
      </c>
      <c r="O1793" s="1" t="b">
        <f t="shared" si="95"/>
        <v>0</v>
      </c>
      <c r="Q1793" s="4"/>
      <c r="R1793" s="4"/>
    </row>
    <row r="1794" spans="5:18">
      <c r="E1794" s="130">
        <v>128</v>
      </c>
      <c r="F1794" s="130">
        <v>15</v>
      </c>
      <c r="H1794" s="32" t="s">
        <v>208</v>
      </c>
      <c r="I1794" s="33" t="s">
        <v>862</v>
      </c>
      <c r="J1794" s="33" t="s">
        <v>206</v>
      </c>
      <c r="K1794" s="33" t="str">
        <f t="shared" si="93"/>
        <v>128 , 15</v>
      </c>
      <c r="L1794" s="34" t="s">
        <v>207</v>
      </c>
      <c r="N1794" s="1" t="b">
        <f t="shared" si="94"/>
        <v>0</v>
      </c>
      <c r="O1794" s="1" t="b">
        <f t="shared" si="95"/>
        <v>0</v>
      </c>
      <c r="Q1794" s="4"/>
      <c r="R1794" s="4"/>
    </row>
    <row r="1795" spans="5:18">
      <c r="E1795" s="130">
        <v>129</v>
      </c>
      <c r="F1795" s="130">
        <v>1</v>
      </c>
      <c r="H1795" s="32" t="s">
        <v>208</v>
      </c>
      <c r="I1795" s="33" t="s">
        <v>862</v>
      </c>
      <c r="J1795" s="33" t="s">
        <v>206</v>
      </c>
      <c r="K1795" s="33" t="str">
        <f t="shared" si="93"/>
        <v>129 , 1</v>
      </c>
      <c r="L1795" s="34" t="s">
        <v>207</v>
      </c>
      <c r="N1795" s="1" t="b">
        <f t="shared" si="94"/>
        <v>0</v>
      </c>
      <c r="O1795" s="1" t="b">
        <f t="shared" si="95"/>
        <v>0</v>
      </c>
      <c r="Q1795" s="4"/>
      <c r="R1795" s="4"/>
    </row>
    <row r="1796" spans="5:18">
      <c r="E1796" s="130">
        <v>129</v>
      </c>
      <c r="F1796" s="130">
        <v>2</v>
      </c>
      <c r="H1796" s="32" t="s">
        <v>208</v>
      </c>
      <c r="I1796" s="33" t="s">
        <v>862</v>
      </c>
      <c r="J1796" s="33" t="s">
        <v>206</v>
      </c>
      <c r="K1796" s="33" t="str">
        <f t="shared" si="93"/>
        <v>129 , 2</v>
      </c>
      <c r="L1796" s="34" t="s">
        <v>207</v>
      </c>
      <c r="N1796" s="1" t="b">
        <f t="shared" si="94"/>
        <v>0</v>
      </c>
      <c r="O1796" s="1" t="b">
        <f t="shared" si="95"/>
        <v>0</v>
      </c>
      <c r="Q1796" s="4"/>
      <c r="R1796" s="4"/>
    </row>
    <row r="1797" spans="5:18">
      <c r="E1797" s="130">
        <v>129</v>
      </c>
      <c r="F1797" s="130">
        <v>3</v>
      </c>
      <c r="H1797" s="32" t="s">
        <v>208</v>
      </c>
      <c r="I1797" s="33" t="s">
        <v>862</v>
      </c>
      <c r="J1797" s="33" t="s">
        <v>206</v>
      </c>
      <c r="K1797" s="33" t="str">
        <f t="shared" si="93"/>
        <v>129 , 3</v>
      </c>
      <c r="L1797" s="34" t="s">
        <v>207</v>
      </c>
      <c r="N1797" s="1" t="b">
        <f t="shared" si="94"/>
        <v>0</v>
      </c>
      <c r="O1797" s="1" t="b">
        <f t="shared" si="95"/>
        <v>0</v>
      </c>
      <c r="Q1797" s="4"/>
      <c r="R1797" s="4"/>
    </row>
    <row r="1798" spans="5:18">
      <c r="E1798" s="130">
        <v>129</v>
      </c>
      <c r="F1798" s="130">
        <v>4</v>
      </c>
      <c r="H1798" s="32" t="s">
        <v>208</v>
      </c>
      <c r="I1798" s="33" t="s">
        <v>862</v>
      </c>
      <c r="J1798" s="33" t="s">
        <v>206</v>
      </c>
      <c r="K1798" s="33" t="str">
        <f t="shared" si="93"/>
        <v>129 , 4</v>
      </c>
      <c r="L1798" s="34" t="s">
        <v>207</v>
      </c>
      <c r="N1798" s="1" t="b">
        <f t="shared" si="94"/>
        <v>0</v>
      </c>
      <c r="O1798" s="1" t="b">
        <f t="shared" si="95"/>
        <v>0</v>
      </c>
      <c r="Q1798" s="4"/>
      <c r="R1798" s="4"/>
    </row>
    <row r="1799" spans="5:18">
      <c r="E1799" s="130">
        <v>129</v>
      </c>
      <c r="F1799" s="130">
        <v>5</v>
      </c>
      <c r="H1799" s="32" t="s">
        <v>208</v>
      </c>
      <c r="I1799" s="33" t="s">
        <v>862</v>
      </c>
      <c r="J1799" s="33" t="s">
        <v>206</v>
      </c>
      <c r="K1799" s="33" t="str">
        <f t="shared" si="93"/>
        <v>129 , 5</v>
      </c>
      <c r="L1799" s="34" t="s">
        <v>207</v>
      </c>
      <c r="N1799" s="1" t="b">
        <f t="shared" si="94"/>
        <v>0</v>
      </c>
      <c r="O1799" s="1" t="b">
        <f t="shared" si="95"/>
        <v>0</v>
      </c>
      <c r="Q1799" s="4"/>
      <c r="R1799" s="4"/>
    </row>
    <row r="1800" spans="5:18">
      <c r="E1800" s="130">
        <v>129</v>
      </c>
      <c s="130" r="F1800">
        <v>7</v>
      </c>
      <c r="H1800" s="32" t="s">
        <v>208</v>
      </c>
      <c r="I1800" s="33" t="s">
        <v>862</v>
      </c>
      <c r="J1800" s="33" t="s">
        <v>206</v>
      </c>
      <c r="K1800" s="33" t="str">
        <f t="shared" si="93"/>
        <v>129 , 6</v>
      </c>
      <c r="L1800" s="34" t="s">
        <v>207</v>
      </c>
      <c r="N1800" s="1" t="b">
        <f t="shared" si="94"/>
        <v>0</v>
      </c>
      <c r="O1800" s="1" t="b">
        <f t="shared" si="95"/>
        <v>0</v>
      </c>
      <c r="Q1800" s="4"/>
      <c r="R1800" s="4"/>
    </row>
    <row r="1801" spans="5:18">
      <c r="E1801" s="130">
        <v>129</v>
      </c>
      <c r="F1801" s="130">
        <v>8</v>
      </c>
      <c r="H1801" s="32" t="s">
        <v>208</v>
      </c>
      <c r="I1801" s="33" t="s">
        <v>862</v>
      </c>
      <c r="J1801" s="33" t="s">
        <v>206</v>
      </c>
      <c r="K1801" s="33" t="str">
        <f t="shared" si="93"/>
        <v>129 , 8</v>
      </c>
      <c r="L1801" s="34" t="s">
        <v>207</v>
      </c>
      <c r="N1801" s="1" t="b">
        <f t="shared" si="94"/>
        <v>0</v>
      </c>
      <c r="O1801" s="1" t="b">
        <f t="shared" si="95"/>
        <v>0</v>
      </c>
      <c r="Q1801" s="4"/>
      <c r="R1801" s="4"/>
    </row>
    <row r="1802" spans="5:18">
      <c r="E1802" s="130">
        <v>129</v>
      </c>
      <c r="F1802" s="130">
        <v>9</v>
      </c>
      <c r="H1802" s="32" t="s">
        <v>208</v>
      </c>
      <c r="I1802" s="33" t="s">
        <v>862</v>
      </c>
      <c r="J1802" s="33" t="s">
        <v>206</v>
      </c>
      <c r="K1802" s="33" t="str">
        <f t="shared" si="93"/>
        <v>129 , 9</v>
      </c>
      <c r="L1802" s="34" t="s">
        <v>207</v>
      </c>
      <c r="N1802" s="1" t="b">
        <f t="shared" si="94"/>
        <v>0</v>
      </c>
      <c r="O1802" s="1" t="b">
        <f t="shared" si="95"/>
        <v>0</v>
      </c>
      <c r="Q1802" s="4"/>
      <c r="R1802" s="4"/>
    </row>
    <row r="1803" spans="5:18">
      <c r="E1803" s="130">
        <v>129</v>
      </c>
      <c r="F1803" s="130">
        <v>10</v>
      </c>
      <c r="H1803" s="32" t="s">
        <v>208</v>
      </c>
      <c r="I1803" s="33" t="s">
        <v>862</v>
      </c>
      <c r="J1803" s="33" t="s">
        <v>206</v>
      </c>
      <c r="K1803" s="33" t="str">
        <f t="shared" si="93"/>
        <v>129 , 10</v>
      </c>
      <c r="L1803" s="34" t="s">
        <v>207</v>
      </c>
      <c r="N1803" s="1" t="b">
        <f t="shared" si="94"/>
        <v>0</v>
      </c>
      <c r="O1803" s="1" t="b">
        <f t="shared" si="95"/>
        <v>0</v>
      </c>
      <c r="Q1803" s="4"/>
      <c r="R1803" s="4"/>
    </row>
    <row r="1804" spans="5:18">
      <c r="E1804" s="130">
        <v>129</v>
      </c>
      <c r="F1804" s="130">
        <v>11</v>
      </c>
      <c r="H1804" s="32" t="s">
        <v>208</v>
      </c>
      <c r="I1804" s="33" t="s">
        <v>862</v>
      </c>
      <c r="J1804" s="33" t="s">
        <v>206</v>
      </c>
      <c r="K1804" s="33" t="str">
        <f t="shared" si="93"/>
        <v>129 , 11</v>
      </c>
      <c r="L1804" s="34" t="s">
        <v>207</v>
      </c>
      <c r="N1804" s="1" t="b">
        <f t="shared" si="94"/>
        <v>0</v>
      </c>
      <c r="O1804" s="1" t="b">
        <f t="shared" si="95"/>
        <v>0</v>
      </c>
      <c r="Q1804" s="4"/>
      <c r="R1804" s="4"/>
    </row>
    <row r="1805" spans="5:18">
      <c r="E1805" s="130">
        <v>129</v>
      </c>
      <c r="F1805" s="130">
        <v>12</v>
      </c>
      <c r="H1805" s="32" t="s">
        <v>208</v>
      </c>
      <c r="I1805" s="33" t="s">
        <v>862</v>
      </c>
      <c r="J1805" s="33" t="s">
        <v>206</v>
      </c>
      <c r="K1805" s="33" t="str">
        <f t="shared" si="93"/>
        <v>129 , 12</v>
      </c>
      <c r="L1805" s="34" t="s">
        <v>207</v>
      </c>
      <c r="N1805" s="1" t="b">
        <f t="shared" si="94"/>
        <v>0</v>
      </c>
      <c r="O1805" s="1" t="b">
        <f t="shared" si="95"/>
        <v>0</v>
      </c>
      <c r="Q1805" s="4"/>
      <c r="R1805" s="4"/>
    </row>
    <row r="1806" spans="5:18">
      <c r="E1806" s="130">
        <v>129</v>
      </c>
      <c r="F1806" s="130">
        <v>13</v>
      </c>
      <c r="H1806" s="32" t="s">
        <v>208</v>
      </c>
      <c r="I1806" s="33" t="s">
        <v>862</v>
      </c>
      <c r="J1806" s="33" t="s">
        <v>206</v>
      </c>
      <c r="K1806" s="33" t="str">
        <f t="shared" si="93"/>
        <v>129 , 13</v>
      </c>
      <c r="L1806" s="34" t="s">
        <v>207</v>
      </c>
      <c r="N1806" s="1" t="b">
        <f t="shared" si="94"/>
        <v>0</v>
      </c>
      <c r="O1806" s="1" t="b">
        <f t="shared" si="95"/>
        <v>0</v>
      </c>
      <c r="Q1806" s="4"/>
      <c r="R1806" s="4"/>
    </row>
    <row r="1807" spans="5:18">
      <c r="E1807" s="130">
        <v>129</v>
      </c>
      <c r="F1807" s="130">
        <v>14</v>
      </c>
      <c r="H1807" s="32" t="s">
        <v>208</v>
      </c>
      <c r="I1807" s="33" t="s">
        <v>862</v>
      </c>
      <c r="J1807" s="33" t="s">
        <v>206</v>
      </c>
      <c r="K1807" s="33" t="str">
        <f t="shared" si="93"/>
        <v>129 , 14</v>
      </c>
      <c r="L1807" s="34" t="s">
        <v>207</v>
      </c>
      <c r="N1807" s="1" t="b">
        <f t="shared" si="94"/>
        <v>0</v>
      </c>
      <c r="O1807" s="1" t="b">
        <f t="shared" si="95"/>
        <v>0</v>
      </c>
      <c r="Q1807" s="4"/>
      <c r="R1807" s="4"/>
    </row>
    <row r="1808" spans="5:18">
      <c r="E1808" s="130">
        <v>129</v>
      </c>
      <c r="F1808" s="130">
        <v>15</v>
      </c>
      <c r="H1808" s="32" t="s">
        <v>208</v>
      </c>
      <c r="I1808" s="33" t="s">
        <v>862</v>
      </c>
      <c r="J1808" s="33" t="s">
        <v>206</v>
      </c>
      <c r="K1808" s="33" t="str">
        <f t="shared" si="93"/>
        <v>129 , 15</v>
      </c>
      <c r="L1808" s="34" t="s">
        <v>207</v>
      </c>
      <c r="N1808" s="1" t="b">
        <f t="shared" si="94"/>
        <v>0</v>
      </c>
      <c r="O1808" s="1" t="b">
        <f t="shared" si="95"/>
        <v>0</v>
      </c>
      <c r="Q1808" s="4"/>
      <c r="R1808" s="4"/>
    </row>
    <row r="1809" spans="5:18">
      <c r="E1809" s="130">
        <v>130</v>
      </c>
      <c r="F1809" s="130">
        <v>1</v>
      </c>
      <c r="H1809" s="32" t="s">
        <v>208</v>
      </c>
      <c r="I1809" s="33" t="s">
        <v>862</v>
      </c>
      <c r="J1809" s="33" t="s">
        <v>206</v>
      </c>
      <c r="K1809" s="33" t="str">
        <f t="shared" si="93"/>
        <v>130 , 1</v>
      </c>
      <c r="L1809" s="34" t="s">
        <v>207</v>
      </c>
      <c r="N1809" s="1" t="b">
        <f t="shared" si="94"/>
        <v>0</v>
      </c>
      <c r="O1809" s="1" t="b">
        <f t="shared" si="95"/>
        <v>0</v>
      </c>
      <c r="Q1809" s="4"/>
      <c r="R1809" s="4"/>
    </row>
    <row r="1810" spans="5:18">
      <c r="E1810" s="130">
        <v>130</v>
      </c>
      <c r="F1810" s="130">
        <v>2</v>
      </c>
      <c r="H1810" s="32" t="s">
        <v>208</v>
      </c>
      <c r="I1810" s="33" t="s">
        <v>862</v>
      </c>
      <c r="J1810" s="33" t="s">
        <v>206</v>
      </c>
      <c r="K1810" s="33" t="str">
        <f t="shared" si="93"/>
        <v>130 , 2</v>
      </c>
      <c r="L1810" s="34" t="s">
        <v>207</v>
      </c>
      <c r="N1810" s="1" t="b">
        <f t="shared" si="94"/>
        <v>0</v>
      </c>
      <c r="O1810" s="1" t="b">
        <f t="shared" si="95"/>
        <v>0</v>
      </c>
      <c r="Q1810" s="4"/>
      <c r="R1810" s="4"/>
    </row>
    <row r="1811" spans="5:18">
      <c r="E1811" s="130">
        <v>130</v>
      </c>
      <c r="F1811" s="130">
        <v>3</v>
      </c>
      <c r="H1811" s="32" t="s">
        <v>208</v>
      </c>
      <c r="I1811" s="33" t="s">
        <v>862</v>
      </c>
      <c r="J1811" s="33" t="s">
        <v>206</v>
      </c>
      <c r="K1811" s="33" t="str">
        <f t="shared" si="93"/>
        <v>130 , 3</v>
      </c>
      <c r="L1811" s="34" t="s">
        <v>207</v>
      </c>
      <c r="N1811" s="1" t="b">
        <f t="shared" si="94"/>
        <v>0</v>
      </c>
      <c r="O1811" s="1" t="b">
        <f t="shared" si="95"/>
        <v>0</v>
      </c>
      <c r="Q1811" s="4"/>
      <c r="R1811" s="4"/>
    </row>
    <row r="1812" spans="5:18">
      <c r="E1812" s="130">
        <v>130</v>
      </c>
      <c r="F1812" s="130">
        <v>4</v>
      </c>
      <c r="H1812" s="32" t="s">
        <v>208</v>
      </c>
      <c r="I1812" s="33" t="s">
        <v>862</v>
      </c>
      <c r="J1812" s="33" t="s">
        <v>206</v>
      </c>
      <c r="K1812" s="33" t="str">
        <f t="shared" si="93"/>
        <v>130 , 4</v>
      </c>
      <c r="L1812" s="34" t="s">
        <v>207</v>
      </c>
      <c r="N1812" s="1" t="b">
        <f t="shared" si="94"/>
        <v>0</v>
      </c>
      <c r="O1812" s="1" t="b">
        <f t="shared" si="95"/>
        <v>0</v>
      </c>
      <c r="Q1812" s="4"/>
      <c r="R1812" s="4"/>
    </row>
    <row r="1813" spans="5:18">
      <c r="E1813" s="130">
        <v>130</v>
      </c>
      <c r="F1813" s="130">
        <v>5</v>
      </c>
      <c r="H1813" s="32" t="s">
        <v>208</v>
      </c>
      <c r="I1813" s="33" t="s">
        <v>862</v>
      </c>
      <c r="J1813" s="33" t="s">
        <v>206</v>
      </c>
      <c r="K1813" s="33" t="str">
        <f t="shared" si="93"/>
        <v>130 , 5</v>
      </c>
      <c r="L1813" s="34" t="s">
        <v>207</v>
      </c>
      <c r="N1813" s="1" t="b">
        <f t="shared" si="94"/>
        <v>0</v>
      </c>
      <c r="O1813" s="1" t="b">
        <f t="shared" si="95"/>
        <v>0</v>
      </c>
      <c r="Q1813" s="4"/>
      <c r="R1813" s="4"/>
    </row>
    <row r="1814" spans="5:18">
      <c r="E1814" s="130">
        <v>130</v>
      </c>
      <c s="130" r="F1814">
        <v>7</v>
      </c>
      <c r="H1814" s="32" t="s">
        <v>208</v>
      </c>
      <c r="I1814" s="33" t="s">
        <v>862</v>
      </c>
      <c r="J1814" s="33" t="s">
        <v>206</v>
      </c>
      <c r="K1814" s="33" t="str">
        <f t="shared" si="93"/>
        <v>130 , 6</v>
      </c>
      <c r="L1814" s="34" t="s">
        <v>207</v>
      </c>
      <c r="N1814" s="1" t="b">
        <f t="shared" si="94"/>
        <v>0</v>
      </c>
      <c r="O1814" s="1" t="b">
        <f t="shared" si="95"/>
        <v>0</v>
      </c>
      <c r="Q1814" s="4"/>
      <c r="R1814" s="4"/>
    </row>
    <row r="1815" spans="5:18">
      <c r="E1815" s="130">
        <v>130</v>
      </c>
      <c r="F1815" s="130">
        <v>8</v>
      </c>
      <c r="H1815" s="32" t="s">
        <v>208</v>
      </c>
      <c r="I1815" s="33" t="s">
        <v>862</v>
      </c>
      <c r="J1815" s="33" t="s">
        <v>206</v>
      </c>
      <c r="K1815" s="33" t="str">
        <f t="shared" si="93"/>
        <v>130 , 8</v>
      </c>
      <c r="L1815" s="34" t="s">
        <v>207</v>
      </c>
      <c r="N1815" s="1" t="b">
        <f t="shared" si="94"/>
        <v>0</v>
      </c>
      <c r="O1815" s="1" t="b">
        <f t="shared" si="95"/>
        <v>0</v>
      </c>
      <c r="Q1815" s="4"/>
      <c r="R1815" s="4"/>
    </row>
    <row r="1816" spans="5:18">
      <c r="E1816" s="130">
        <v>130</v>
      </c>
      <c r="F1816" s="130">
        <v>9</v>
      </c>
      <c r="H1816" s="32" t="s">
        <v>208</v>
      </c>
      <c r="I1816" s="33" t="s">
        <v>862</v>
      </c>
      <c r="J1816" s="33" t="s">
        <v>206</v>
      </c>
      <c r="K1816" s="33" t="str">
        <f t="shared" si="93"/>
        <v>130 , 9</v>
      </c>
      <c r="L1816" s="34" t="s">
        <v>207</v>
      </c>
      <c r="N1816" s="1" t="b">
        <f t="shared" si="94"/>
        <v>0</v>
      </c>
      <c r="O1816" s="1" t="b">
        <f t="shared" si="95"/>
        <v>0</v>
      </c>
      <c r="Q1816" s="4"/>
      <c r="R1816" s="4"/>
    </row>
    <row r="1817" spans="5:18">
      <c r="E1817" s="130">
        <v>130</v>
      </c>
      <c r="F1817" s="130">
        <v>10</v>
      </c>
      <c r="H1817" s="32" t="s">
        <v>208</v>
      </c>
      <c r="I1817" s="33" t="s">
        <v>862</v>
      </c>
      <c r="J1817" s="33" t="s">
        <v>206</v>
      </c>
      <c r="K1817" s="33" t="str">
        <f t="shared" si="93"/>
        <v>130 , 10</v>
      </c>
      <c r="L1817" s="34" t="s">
        <v>207</v>
      </c>
      <c r="N1817" s="1" t="b">
        <f t="shared" si="94"/>
        <v>0</v>
      </c>
      <c r="O1817" s="1" t="b">
        <f t="shared" si="95"/>
        <v>0</v>
      </c>
      <c r="Q1817" s="4"/>
      <c r="R1817" s="4"/>
    </row>
    <row r="1818" spans="5:18">
      <c r="E1818" s="130">
        <v>130</v>
      </c>
      <c r="F1818" s="130">
        <v>11</v>
      </c>
      <c r="H1818" s="32" t="s">
        <v>208</v>
      </c>
      <c r="I1818" s="33" t="s">
        <v>862</v>
      </c>
      <c r="J1818" s="33" t="s">
        <v>206</v>
      </c>
      <c r="K1818" s="33" t="str">
        <f t="shared" si="93"/>
        <v>130 , 11</v>
      </c>
      <c r="L1818" s="34" t="s">
        <v>207</v>
      </c>
      <c r="N1818" s="1" t="b">
        <f t="shared" si="94"/>
        <v>0</v>
      </c>
      <c r="O1818" s="1" t="b">
        <f t="shared" si="95"/>
        <v>0</v>
      </c>
      <c r="Q1818" s="4"/>
      <c r="R1818" s="4"/>
    </row>
    <row r="1819" spans="5:18">
      <c r="E1819" s="130">
        <v>130</v>
      </c>
      <c r="F1819" s="130">
        <v>12</v>
      </c>
      <c r="H1819" s="32" t="s">
        <v>208</v>
      </c>
      <c r="I1819" s="33" t="s">
        <v>862</v>
      </c>
      <c r="J1819" s="33" t="s">
        <v>206</v>
      </c>
      <c r="K1819" s="33" t="str">
        <f t="shared" si="93"/>
        <v>130 , 12</v>
      </c>
      <c r="L1819" s="34" t="s">
        <v>207</v>
      </c>
      <c r="N1819" s="1" t="b">
        <f t="shared" si="94"/>
        <v>0</v>
      </c>
      <c r="O1819" s="1" t="b">
        <f t="shared" si="95"/>
        <v>0</v>
      </c>
      <c r="Q1819" s="4"/>
      <c r="R1819" s="4"/>
    </row>
    <row r="1820" spans="5:18">
      <c r="E1820" s="130">
        <v>130</v>
      </c>
      <c r="F1820" s="130">
        <v>13</v>
      </c>
      <c r="H1820" s="32" t="s">
        <v>208</v>
      </c>
      <c r="I1820" s="33" t="s">
        <v>862</v>
      </c>
      <c r="J1820" s="33" t="s">
        <v>206</v>
      </c>
      <c r="K1820" s="33" t="str">
        <f t="shared" si="93"/>
        <v>130 , 13</v>
      </c>
      <c r="L1820" s="34" t="s">
        <v>207</v>
      </c>
      <c r="N1820" s="1" t="b">
        <f t="shared" si="94"/>
        <v>0</v>
      </c>
      <c r="O1820" s="1" t="b">
        <f t="shared" si="95"/>
        <v>0</v>
      </c>
      <c r="Q1820" s="4"/>
      <c r="R1820" s="4"/>
    </row>
    <row r="1821" spans="5:18">
      <c r="E1821" s="130">
        <v>130</v>
      </c>
      <c r="F1821" s="130">
        <v>14</v>
      </c>
      <c r="H1821" s="32" t="s">
        <v>208</v>
      </c>
      <c r="I1821" s="33" t="s">
        <v>862</v>
      </c>
      <c r="J1821" s="33" t="s">
        <v>206</v>
      </c>
      <c r="K1821" s="33" t="str">
        <f t="shared" si="93"/>
        <v>130 , 14</v>
      </c>
      <c r="L1821" s="34" t="s">
        <v>207</v>
      </c>
      <c r="N1821" s="1" t="b">
        <f t="shared" si="94"/>
        <v>0</v>
      </c>
      <c r="O1821" s="1" t="b">
        <f t="shared" si="95"/>
        <v>0</v>
      </c>
      <c r="Q1821" s="4"/>
      <c r="R1821" s="4"/>
    </row>
    <row r="1822" spans="5:18">
      <c r="E1822" s="130">
        <v>130</v>
      </c>
      <c r="F1822" s="130">
        <v>15</v>
      </c>
      <c r="H1822" s="32" t="s">
        <v>208</v>
      </c>
      <c r="I1822" s="33" t="s">
        <v>862</v>
      </c>
      <c r="J1822" s="33" t="s">
        <v>206</v>
      </c>
      <c r="K1822" s="33" t="str">
        <f t="shared" ref="K1822:K1881" si="96">E1822&amp;" , "&amp;F1822</f>
        <v>130 , 15</v>
      </c>
      <c r="L1822" s="34" t="s">
        <v>207</v>
      </c>
      <c r="N1822" s="1" t="b">
        <f t="shared" ref="N1822:N1881" si="97">IF(E1822="","",EXACT(E1822,Q1822))</f>
        <v>0</v>
      </c>
      <c r="O1822" s="1" t="b">
        <f t="shared" ref="O1822:O1881" si="98">IF(F1822="","",EXACT(F1822,R1822))</f>
        <v>0</v>
      </c>
      <c r="Q1822" s="4"/>
      <c r="R1822" s="4"/>
    </row>
    <row r="1823" spans="5:18">
      <c r="E1823" s="130">
        <v>131</v>
      </c>
      <c r="F1823" s="130">
        <v>1</v>
      </c>
      <c r="H1823" s="32" t="s">
        <v>208</v>
      </c>
      <c r="I1823" s="33" t="s">
        <v>862</v>
      </c>
      <c r="J1823" s="33" t="s">
        <v>206</v>
      </c>
      <c r="K1823" s="33" t="str">
        <f t="shared" si="96"/>
        <v>131 , 1</v>
      </c>
      <c r="L1823" s="34" t="s">
        <v>207</v>
      </c>
      <c r="N1823" s="1" t="b">
        <f t="shared" si="97"/>
        <v>0</v>
      </c>
      <c r="O1823" s="1" t="b">
        <f t="shared" si="98"/>
        <v>0</v>
      </c>
      <c r="Q1823" s="4"/>
      <c r="R1823" s="4"/>
    </row>
    <row r="1824" spans="5:18">
      <c r="E1824" s="130">
        <v>131</v>
      </c>
      <c r="F1824" s="130">
        <v>2</v>
      </c>
      <c r="H1824" s="32" t="s">
        <v>208</v>
      </c>
      <c r="I1824" s="33" t="s">
        <v>862</v>
      </c>
      <c r="J1824" s="33" t="s">
        <v>206</v>
      </c>
      <c r="K1824" s="33" t="str">
        <f t="shared" si="96"/>
        <v>131 , 2</v>
      </c>
      <c r="L1824" s="34" t="s">
        <v>207</v>
      </c>
      <c r="N1824" s="1" t="b">
        <f t="shared" si="97"/>
        <v>0</v>
      </c>
      <c r="O1824" s="1" t="b">
        <f t="shared" si="98"/>
        <v>0</v>
      </c>
      <c r="Q1824" s="4"/>
      <c r="R1824" s="4"/>
    </row>
    <row r="1825" spans="5:18">
      <c r="E1825" s="130">
        <v>131</v>
      </c>
      <c r="F1825" s="130">
        <v>3</v>
      </c>
      <c r="H1825" s="32" t="s">
        <v>208</v>
      </c>
      <c r="I1825" s="33" t="s">
        <v>862</v>
      </c>
      <c r="J1825" s="33" t="s">
        <v>206</v>
      </c>
      <c r="K1825" s="33" t="str">
        <f t="shared" si="96"/>
        <v>131 , 3</v>
      </c>
      <c r="L1825" s="34" t="s">
        <v>207</v>
      </c>
      <c r="N1825" s="1" t="b">
        <f t="shared" si="97"/>
        <v>0</v>
      </c>
      <c r="O1825" s="1" t="b">
        <f t="shared" si="98"/>
        <v>0</v>
      </c>
      <c r="Q1825" s="4"/>
      <c r="R1825" s="4"/>
    </row>
    <row r="1826" spans="5:18">
      <c r="E1826" s="130">
        <v>131</v>
      </c>
      <c r="F1826" s="130">
        <v>4</v>
      </c>
      <c r="H1826" s="32" t="s">
        <v>208</v>
      </c>
      <c r="I1826" s="33" t="s">
        <v>862</v>
      </c>
      <c r="J1826" s="33" t="s">
        <v>206</v>
      </c>
      <c r="K1826" s="33" t="str">
        <f t="shared" si="96"/>
        <v>131 , 4</v>
      </c>
      <c r="L1826" s="34" t="s">
        <v>207</v>
      </c>
      <c r="N1826" s="1" t="b">
        <f t="shared" si="97"/>
        <v>0</v>
      </c>
      <c r="O1826" s="1" t="b">
        <f t="shared" si="98"/>
        <v>0</v>
      </c>
      <c r="Q1826" s="4"/>
      <c r="R1826" s="4"/>
    </row>
    <row r="1827" spans="5:18">
      <c r="E1827" s="130">
        <v>131</v>
      </c>
      <c r="F1827" s="130">
        <v>5</v>
      </c>
      <c r="H1827" s="32" t="s">
        <v>208</v>
      </c>
      <c r="I1827" s="33" t="s">
        <v>862</v>
      </c>
      <c r="J1827" s="33" t="s">
        <v>206</v>
      </c>
      <c r="K1827" s="33" t="str">
        <f t="shared" si="96"/>
        <v>131 , 5</v>
      </c>
      <c r="L1827" s="34" t="s">
        <v>207</v>
      </c>
      <c r="N1827" s="1" t="b">
        <f t="shared" si="97"/>
        <v>0</v>
      </c>
      <c r="O1827" s="1" t="b">
        <f t="shared" si="98"/>
        <v>0</v>
      </c>
      <c r="Q1827" s="4"/>
      <c r="R1827" s="4"/>
    </row>
    <row r="1828" spans="5:18">
      <c r="E1828" s="130">
        <v>131</v>
      </c>
      <c s="130" r="F1828">
        <v>7</v>
      </c>
      <c r="H1828" s="32" t="s">
        <v>208</v>
      </c>
      <c r="I1828" s="33" t="s">
        <v>862</v>
      </c>
      <c r="J1828" s="33" t="s">
        <v>206</v>
      </c>
      <c r="K1828" s="33" t="str">
        <f t="shared" si="96"/>
        <v>131 , 6</v>
      </c>
      <c r="L1828" s="34" t="s">
        <v>207</v>
      </c>
      <c r="N1828" s="1" t="b">
        <f t="shared" si="97"/>
        <v>0</v>
      </c>
      <c r="O1828" s="1" t="b">
        <f t="shared" si="98"/>
        <v>0</v>
      </c>
      <c r="Q1828" s="4"/>
      <c r="R1828" s="4"/>
    </row>
    <row r="1829" spans="5:18">
      <c r="E1829" s="130">
        <v>131</v>
      </c>
      <c r="F1829" s="130">
        <v>8</v>
      </c>
      <c r="H1829" s="32" t="s">
        <v>208</v>
      </c>
      <c r="I1829" s="33" t="s">
        <v>862</v>
      </c>
      <c r="J1829" s="33" t="s">
        <v>206</v>
      </c>
      <c r="K1829" s="33" t="str">
        <f t="shared" si="96"/>
        <v>131 , 8</v>
      </c>
      <c r="L1829" s="34" t="s">
        <v>207</v>
      </c>
      <c r="N1829" s="1" t="b">
        <f t="shared" si="97"/>
        <v>0</v>
      </c>
      <c r="O1829" s="1" t="b">
        <f t="shared" si="98"/>
        <v>0</v>
      </c>
      <c r="Q1829" s="4"/>
      <c r="R1829" s="4"/>
    </row>
    <row r="1830" spans="5:18">
      <c r="E1830" s="130">
        <v>131</v>
      </c>
      <c r="F1830" s="130">
        <v>9</v>
      </c>
      <c r="H1830" s="32" t="s">
        <v>208</v>
      </c>
      <c r="I1830" s="33" t="s">
        <v>862</v>
      </c>
      <c r="J1830" s="33" t="s">
        <v>206</v>
      </c>
      <c r="K1830" s="33" t="str">
        <f t="shared" si="96"/>
        <v>131 , 9</v>
      </c>
      <c r="L1830" s="34" t="s">
        <v>207</v>
      </c>
      <c r="N1830" s="1" t="b">
        <f t="shared" si="97"/>
        <v>0</v>
      </c>
      <c r="O1830" s="1" t="b">
        <f t="shared" si="98"/>
        <v>0</v>
      </c>
      <c r="Q1830" s="4"/>
      <c r="R1830" s="4"/>
    </row>
    <row r="1831" spans="5:18">
      <c r="E1831" s="130">
        <v>131</v>
      </c>
      <c r="F1831" s="130">
        <v>10</v>
      </c>
      <c r="H1831" s="32" t="s">
        <v>208</v>
      </c>
      <c r="I1831" s="33" t="s">
        <v>862</v>
      </c>
      <c r="J1831" s="33" t="s">
        <v>206</v>
      </c>
      <c r="K1831" s="33" t="str">
        <f t="shared" si="96"/>
        <v>131 , 10</v>
      </c>
      <c r="L1831" s="34" t="s">
        <v>207</v>
      </c>
      <c r="N1831" s="1" t="b">
        <f t="shared" si="97"/>
        <v>0</v>
      </c>
      <c r="O1831" s="1" t="b">
        <f t="shared" si="98"/>
        <v>0</v>
      </c>
      <c r="Q1831" s="4"/>
      <c r="R1831" s="4"/>
    </row>
    <row r="1832" spans="5:18">
      <c r="E1832" s="130">
        <v>131</v>
      </c>
      <c r="F1832" s="130">
        <v>11</v>
      </c>
      <c r="H1832" s="32" t="s">
        <v>208</v>
      </c>
      <c r="I1832" s="33" t="s">
        <v>862</v>
      </c>
      <c r="J1832" s="33" t="s">
        <v>206</v>
      </c>
      <c r="K1832" s="33" t="str">
        <f t="shared" si="96"/>
        <v>131 , 11</v>
      </c>
      <c r="L1832" s="34" t="s">
        <v>207</v>
      </c>
      <c r="N1832" s="1" t="b">
        <f t="shared" si="97"/>
        <v>0</v>
      </c>
      <c r="O1832" s="1" t="b">
        <f t="shared" si="98"/>
        <v>0</v>
      </c>
      <c r="Q1832" s="4"/>
      <c r="R1832" s="4"/>
    </row>
    <row r="1833" spans="5:18">
      <c r="E1833" s="130">
        <v>131</v>
      </c>
      <c r="F1833" s="130">
        <v>12</v>
      </c>
      <c r="H1833" s="32" t="s">
        <v>208</v>
      </c>
      <c r="I1833" s="33" t="s">
        <v>862</v>
      </c>
      <c r="J1833" s="33" t="s">
        <v>206</v>
      </c>
      <c r="K1833" s="33" t="str">
        <f t="shared" si="96"/>
        <v>131 , 12</v>
      </c>
      <c r="L1833" s="34" t="s">
        <v>207</v>
      </c>
      <c r="N1833" s="1" t="b">
        <f t="shared" si="97"/>
        <v>0</v>
      </c>
      <c r="O1833" s="1" t="b">
        <f t="shared" si="98"/>
        <v>0</v>
      </c>
      <c r="Q1833" s="4"/>
      <c r="R1833" s="4"/>
    </row>
    <row r="1834" spans="5:18">
      <c r="E1834" s="130">
        <v>131</v>
      </c>
      <c r="F1834" s="130">
        <v>13</v>
      </c>
      <c r="H1834" s="32" t="s">
        <v>208</v>
      </c>
      <c r="I1834" s="33" t="s">
        <v>862</v>
      </c>
      <c r="J1834" s="33" t="s">
        <v>206</v>
      </c>
      <c r="K1834" s="33" t="str">
        <f t="shared" si="96"/>
        <v>131 , 13</v>
      </c>
      <c r="L1834" s="34" t="s">
        <v>207</v>
      </c>
      <c r="N1834" s="1" t="b">
        <f t="shared" si="97"/>
        <v>0</v>
      </c>
      <c r="O1834" s="1" t="b">
        <f t="shared" si="98"/>
        <v>0</v>
      </c>
      <c r="Q1834" s="4"/>
      <c r="R1834" s="4"/>
    </row>
    <row r="1835" spans="5:18">
      <c r="E1835" s="130">
        <v>131</v>
      </c>
      <c r="F1835" s="130">
        <v>14</v>
      </c>
      <c r="H1835" s="32" t="s">
        <v>208</v>
      </c>
      <c r="I1835" s="33" t="s">
        <v>862</v>
      </c>
      <c r="J1835" s="33" t="s">
        <v>206</v>
      </c>
      <c r="K1835" s="33" t="str">
        <f t="shared" si="96"/>
        <v>131 , 14</v>
      </c>
      <c r="L1835" s="34" t="s">
        <v>207</v>
      </c>
      <c r="N1835" s="1" t="b">
        <f t="shared" si="97"/>
        <v>0</v>
      </c>
      <c r="O1835" s="1" t="b">
        <f t="shared" si="98"/>
        <v>0</v>
      </c>
      <c r="Q1835" s="4"/>
      <c r="R1835" s="4"/>
    </row>
    <row r="1836" spans="5:18">
      <c r="E1836" s="130">
        <v>131</v>
      </c>
      <c r="F1836" s="130">
        <v>15</v>
      </c>
      <c r="H1836" s="32" t="s">
        <v>208</v>
      </c>
      <c r="I1836" s="33" t="s">
        <v>862</v>
      </c>
      <c r="J1836" s="33" t="s">
        <v>206</v>
      </c>
      <c r="K1836" s="33" t="str">
        <f t="shared" si="96"/>
        <v>131 , 15</v>
      </c>
      <c r="L1836" s="34" t="s">
        <v>207</v>
      </c>
      <c r="N1836" s="1" t="b">
        <f t="shared" si="97"/>
        <v>0</v>
      </c>
      <c r="O1836" s="1" t="b">
        <f t="shared" si="98"/>
        <v>0</v>
      </c>
      <c r="Q1836" s="4"/>
      <c r="R1836" s="4"/>
    </row>
    <row r="1837" spans="5:18">
      <c r="E1837" s="130">
        <v>132</v>
      </c>
      <c r="F1837" s="130">
        <v>1</v>
      </c>
      <c r="H1837" s="32" t="s">
        <v>208</v>
      </c>
      <c r="I1837" s="33" t="s">
        <v>862</v>
      </c>
      <c r="J1837" s="33" t="s">
        <v>206</v>
      </c>
      <c r="K1837" s="33" t="str">
        <f t="shared" si="96"/>
        <v>132 , 1</v>
      </c>
      <c r="L1837" s="34" t="s">
        <v>207</v>
      </c>
      <c r="N1837" s="1" t="b">
        <f t="shared" si="97"/>
        <v>0</v>
      </c>
      <c r="O1837" s="1" t="b">
        <f t="shared" si="98"/>
        <v>0</v>
      </c>
      <c r="Q1837" s="4"/>
      <c r="R1837" s="4"/>
    </row>
    <row r="1838" spans="5:18">
      <c r="E1838" s="130">
        <v>132</v>
      </c>
      <c r="F1838" s="130">
        <v>2</v>
      </c>
      <c r="H1838" s="32" t="s">
        <v>208</v>
      </c>
      <c r="I1838" s="33" t="s">
        <v>862</v>
      </c>
      <c r="J1838" s="33" t="s">
        <v>206</v>
      </c>
      <c r="K1838" s="33" t="str">
        <f t="shared" si="96"/>
        <v>132 , 2</v>
      </c>
      <c r="L1838" s="34" t="s">
        <v>207</v>
      </c>
      <c r="N1838" s="1" t="b">
        <f t="shared" si="97"/>
        <v>0</v>
      </c>
      <c r="O1838" s="1" t="b">
        <f t="shared" si="98"/>
        <v>0</v>
      </c>
      <c r="Q1838" s="4"/>
      <c r="R1838" s="4"/>
    </row>
    <row r="1839" spans="5:18">
      <c r="E1839" s="130">
        <v>132</v>
      </c>
      <c r="F1839" s="130">
        <v>3</v>
      </c>
      <c r="H1839" s="32" t="s">
        <v>208</v>
      </c>
      <c r="I1839" s="33" t="s">
        <v>862</v>
      </c>
      <c r="J1839" s="33" t="s">
        <v>206</v>
      </c>
      <c r="K1839" s="33" t="str">
        <f t="shared" si="96"/>
        <v>132 , 3</v>
      </c>
      <c r="L1839" s="34" t="s">
        <v>207</v>
      </c>
      <c r="N1839" s="1" t="b">
        <f t="shared" si="97"/>
        <v>0</v>
      </c>
      <c r="O1839" s="1" t="b">
        <f t="shared" si="98"/>
        <v>0</v>
      </c>
      <c r="Q1839" s="4"/>
      <c r="R1839" s="4"/>
    </row>
    <row r="1840" spans="5:18">
      <c r="E1840" s="130">
        <v>132</v>
      </c>
      <c r="F1840" s="130">
        <v>4</v>
      </c>
      <c r="H1840" s="32" t="s">
        <v>208</v>
      </c>
      <c r="I1840" s="33" t="s">
        <v>862</v>
      </c>
      <c r="J1840" s="33" t="s">
        <v>206</v>
      </c>
      <c r="K1840" s="33" t="str">
        <f t="shared" si="96"/>
        <v>132 , 4</v>
      </c>
      <c r="L1840" s="34" t="s">
        <v>207</v>
      </c>
      <c r="N1840" s="1" t="b">
        <f t="shared" si="97"/>
        <v>0</v>
      </c>
      <c r="O1840" s="1" t="b">
        <f t="shared" si="98"/>
        <v>0</v>
      </c>
      <c r="Q1840" s="4"/>
      <c r="R1840" s="4"/>
    </row>
    <row r="1841" spans="5:18">
      <c r="E1841" s="130">
        <v>132</v>
      </c>
      <c r="F1841" s="130">
        <v>5</v>
      </c>
      <c r="H1841" s="32" t="s">
        <v>208</v>
      </c>
      <c r="I1841" s="33" t="s">
        <v>862</v>
      </c>
      <c r="J1841" s="33" t="s">
        <v>206</v>
      </c>
      <c r="K1841" s="33" t="str">
        <f t="shared" si="96"/>
        <v>132 , 5</v>
      </c>
      <c r="L1841" s="34" t="s">
        <v>207</v>
      </c>
      <c r="N1841" s="1" t="b">
        <f t="shared" si="97"/>
        <v>0</v>
      </c>
      <c r="O1841" s="1" t="b">
        <f t="shared" si="98"/>
        <v>0</v>
      </c>
      <c r="Q1841" s="4"/>
      <c r="R1841" s="4"/>
    </row>
    <row r="1842" spans="5:18">
      <c r="E1842" s="130">
        <v>132</v>
      </c>
      <c s="130" r="F1842">
        <v>7</v>
      </c>
      <c r="H1842" s="32" t="s">
        <v>208</v>
      </c>
      <c r="I1842" s="33" t="s">
        <v>862</v>
      </c>
      <c r="J1842" s="33" t="s">
        <v>206</v>
      </c>
      <c r="K1842" s="33" t="str">
        <f t="shared" si="96"/>
        <v>132 , 6</v>
      </c>
      <c r="L1842" s="34" t="s">
        <v>207</v>
      </c>
      <c r="N1842" s="1" t="b">
        <f t="shared" si="97"/>
        <v>0</v>
      </c>
      <c r="O1842" s="1" t="b">
        <f t="shared" si="98"/>
        <v>0</v>
      </c>
      <c r="Q1842" s="4"/>
      <c r="R1842" s="4"/>
    </row>
    <row r="1843" spans="5:18">
      <c r="E1843" s="130">
        <v>132</v>
      </c>
      <c r="F1843" s="130">
        <v>8</v>
      </c>
      <c r="H1843" s="32" t="s">
        <v>208</v>
      </c>
      <c r="I1843" s="33" t="s">
        <v>862</v>
      </c>
      <c r="J1843" s="33" t="s">
        <v>206</v>
      </c>
      <c r="K1843" s="33" t="str">
        <f t="shared" si="96"/>
        <v>132 , 8</v>
      </c>
      <c r="L1843" s="34" t="s">
        <v>207</v>
      </c>
      <c r="N1843" s="1" t="b">
        <f t="shared" si="97"/>
        <v>0</v>
      </c>
      <c r="O1843" s="1" t="b">
        <f t="shared" si="98"/>
        <v>0</v>
      </c>
      <c r="Q1843" s="4"/>
      <c r="R1843" s="4"/>
    </row>
    <row r="1844" spans="5:18">
      <c r="E1844" s="130">
        <v>132</v>
      </c>
      <c r="F1844" s="130">
        <v>9</v>
      </c>
      <c r="H1844" s="32" t="s">
        <v>208</v>
      </c>
      <c r="I1844" s="33" t="s">
        <v>862</v>
      </c>
      <c r="J1844" s="33" t="s">
        <v>206</v>
      </c>
      <c r="K1844" s="33" t="str">
        <f t="shared" si="96"/>
        <v>132 , 9</v>
      </c>
      <c r="L1844" s="34" t="s">
        <v>207</v>
      </c>
      <c r="N1844" s="1" t="b">
        <f t="shared" si="97"/>
        <v>0</v>
      </c>
      <c r="O1844" s="1" t="b">
        <f t="shared" si="98"/>
        <v>0</v>
      </c>
      <c r="Q1844" s="4"/>
      <c r="R1844" s="4"/>
    </row>
    <row r="1845" spans="5:18">
      <c r="E1845" s="130">
        <v>132</v>
      </c>
      <c r="F1845" s="130">
        <v>10</v>
      </c>
      <c r="H1845" s="32" t="s">
        <v>208</v>
      </c>
      <c r="I1845" s="33" t="s">
        <v>862</v>
      </c>
      <c r="J1845" s="33" t="s">
        <v>206</v>
      </c>
      <c r="K1845" s="33" t="str">
        <f t="shared" si="96"/>
        <v>132 , 10</v>
      </c>
      <c r="L1845" s="34" t="s">
        <v>207</v>
      </c>
      <c r="N1845" s="1" t="b">
        <f t="shared" si="97"/>
        <v>0</v>
      </c>
      <c r="O1845" s="1" t="b">
        <f t="shared" si="98"/>
        <v>0</v>
      </c>
      <c r="Q1845" s="4"/>
      <c r="R1845" s="4"/>
    </row>
    <row r="1846" spans="5:18">
      <c r="E1846" s="130">
        <v>132</v>
      </c>
      <c r="F1846" s="130">
        <v>11</v>
      </c>
      <c r="H1846" s="32" t="s">
        <v>208</v>
      </c>
      <c r="I1846" s="33" t="s">
        <v>862</v>
      </c>
      <c r="J1846" s="33" t="s">
        <v>206</v>
      </c>
      <c r="K1846" s="33" t="str">
        <f t="shared" si="96"/>
        <v>132 , 11</v>
      </c>
      <c r="L1846" s="34" t="s">
        <v>207</v>
      </c>
      <c r="N1846" s="1" t="b">
        <f t="shared" si="97"/>
        <v>0</v>
      </c>
      <c r="O1846" s="1" t="b">
        <f t="shared" si="98"/>
        <v>0</v>
      </c>
      <c r="Q1846" s="4"/>
      <c r="R1846" s="4"/>
    </row>
    <row r="1847" spans="5:18">
      <c r="E1847" s="130">
        <v>132</v>
      </c>
      <c r="F1847" s="130">
        <v>12</v>
      </c>
      <c r="H1847" s="32" t="s">
        <v>208</v>
      </c>
      <c r="I1847" s="33" t="s">
        <v>862</v>
      </c>
      <c r="J1847" s="33" t="s">
        <v>206</v>
      </c>
      <c r="K1847" s="33" t="str">
        <f t="shared" si="96"/>
        <v>132 , 12</v>
      </c>
      <c r="L1847" s="34" t="s">
        <v>207</v>
      </c>
      <c r="N1847" s="1" t="b">
        <f t="shared" si="97"/>
        <v>0</v>
      </c>
      <c r="O1847" s="1" t="b">
        <f t="shared" si="98"/>
        <v>0</v>
      </c>
      <c r="Q1847" s="4"/>
      <c r="R1847" s="4"/>
    </row>
    <row r="1848" spans="5:18">
      <c r="E1848" s="130">
        <v>132</v>
      </c>
      <c r="F1848" s="130">
        <v>13</v>
      </c>
      <c r="H1848" s="32" t="s">
        <v>208</v>
      </c>
      <c r="I1848" s="33" t="s">
        <v>862</v>
      </c>
      <c r="J1848" s="33" t="s">
        <v>206</v>
      </c>
      <c r="K1848" s="33" t="str">
        <f t="shared" si="96"/>
        <v>132 , 13</v>
      </c>
      <c r="L1848" s="34" t="s">
        <v>207</v>
      </c>
      <c r="N1848" s="1" t="b">
        <f t="shared" si="97"/>
        <v>0</v>
      </c>
      <c r="O1848" s="1" t="b">
        <f t="shared" si="98"/>
        <v>0</v>
      </c>
      <c r="Q1848" s="4"/>
      <c r="R1848" s="4"/>
    </row>
    <row r="1849" spans="5:18">
      <c r="E1849" s="130">
        <v>132</v>
      </c>
      <c r="F1849" s="130">
        <v>14</v>
      </c>
      <c r="H1849" s="32" t="s">
        <v>208</v>
      </c>
      <c r="I1849" s="33" t="s">
        <v>862</v>
      </c>
      <c r="J1849" s="33" t="s">
        <v>206</v>
      </c>
      <c r="K1849" s="33" t="str">
        <f t="shared" si="96"/>
        <v>132 , 14</v>
      </c>
      <c r="L1849" s="34" t="s">
        <v>207</v>
      </c>
      <c r="N1849" s="1" t="b">
        <f t="shared" si="97"/>
        <v>0</v>
      </c>
      <c r="O1849" s="1" t="b">
        <f t="shared" si="98"/>
        <v>0</v>
      </c>
      <c r="Q1849" s="4"/>
      <c r="R1849" s="4"/>
    </row>
    <row r="1850" spans="5:18">
      <c r="E1850" s="130">
        <v>132</v>
      </c>
      <c r="F1850" s="130">
        <v>15</v>
      </c>
      <c r="H1850" s="32" t="s">
        <v>208</v>
      </c>
      <c r="I1850" s="33" t="s">
        <v>862</v>
      </c>
      <c r="J1850" s="33" t="s">
        <v>206</v>
      </c>
      <c r="K1850" s="33" t="str">
        <f t="shared" si="96"/>
        <v>132 , 15</v>
      </c>
      <c r="L1850" s="34" t="s">
        <v>207</v>
      </c>
      <c r="N1850" s="1" t="b">
        <f t="shared" si="97"/>
        <v>0</v>
      </c>
      <c r="O1850" s="1" t="b">
        <f t="shared" si="98"/>
        <v>0</v>
      </c>
      <c r="Q1850" s="4"/>
      <c r="R1850" s="4"/>
    </row>
    <row r="1851" spans="5:18">
      <c r="E1851" s="130">
        <v>133</v>
      </c>
      <c r="F1851" s="130">
        <v>1</v>
      </c>
      <c r="H1851" s="32" t="s">
        <v>208</v>
      </c>
      <c r="I1851" s="33" t="s">
        <v>862</v>
      </c>
      <c r="J1851" s="33" t="s">
        <v>206</v>
      </c>
      <c r="K1851" s="33" t="str">
        <f t="shared" si="96"/>
        <v>133 , 1</v>
      </c>
      <c r="L1851" s="34" t="s">
        <v>207</v>
      </c>
      <c r="N1851" s="1" t="b">
        <f t="shared" si="97"/>
        <v>0</v>
      </c>
      <c r="O1851" s="1" t="b">
        <f t="shared" si="98"/>
        <v>0</v>
      </c>
      <c r="Q1851" s="4"/>
      <c r="R1851" s="4"/>
    </row>
    <row r="1852" spans="5:18">
      <c r="E1852" s="130">
        <v>133</v>
      </c>
      <c r="F1852" s="130">
        <v>2</v>
      </c>
      <c r="H1852" s="32" t="s">
        <v>208</v>
      </c>
      <c r="I1852" s="33" t="s">
        <v>862</v>
      </c>
      <c r="J1852" s="33" t="s">
        <v>206</v>
      </c>
      <c r="K1852" s="33" t="str">
        <f t="shared" si="96"/>
        <v>133 , 2</v>
      </c>
      <c r="L1852" s="34" t="s">
        <v>207</v>
      </c>
      <c r="N1852" s="1" t="b">
        <f t="shared" si="97"/>
        <v>0</v>
      </c>
      <c r="O1852" s="1" t="b">
        <f t="shared" si="98"/>
        <v>0</v>
      </c>
      <c r="Q1852" s="4"/>
      <c r="R1852" s="4"/>
    </row>
    <row r="1853" spans="5:18">
      <c r="E1853" s="130">
        <v>133</v>
      </c>
      <c r="F1853" s="130">
        <v>3</v>
      </c>
      <c r="H1853" s="32" t="s">
        <v>208</v>
      </c>
      <c r="I1853" s="33" t="s">
        <v>862</v>
      </c>
      <c r="J1853" s="33" t="s">
        <v>206</v>
      </c>
      <c r="K1853" s="33" t="str">
        <f t="shared" si="96"/>
        <v>133 , 3</v>
      </c>
      <c r="L1853" s="34" t="s">
        <v>207</v>
      </c>
      <c r="N1853" s="1" t="b">
        <f t="shared" si="97"/>
        <v>0</v>
      </c>
      <c r="O1853" s="1" t="b">
        <f t="shared" si="98"/>
        <v>0</v>
      </c>
      <c r="Q1853" s="4"/>
      <c r="R1853" s="4"/>
    </row>
    <row r="1854" spans="5:18">
      <c r="E1854" s="130">
        <v>133</v>
      </c>
      <c r="F1854" s="130">
        <v>4</v>
      </c>
      <c r="H1854" s="32" t="s">
        <v>208</v>
      </c>
      <c r="I1854" s="33" t="s">
        <v>862</v>
      </c>
      <c r="J1854" s="33" t="s">
        <v>206</v>
      </c>
      <c r="K1854" s="33" t="str">
        <f t="shared" si="96"/>
        <v>133 , 4</v>
      </c>
      <c r="L1854" s="34" t="s">
        <v>207</v>
      </c>
      <c r="N1854" s="1" t="b">
        <f t="shared" si="97"/>
        <v>0</v>
      </c>
      <c r="O1854" s="1" t="b">
        <f t="shared" si="98"/>
        <v>0</v>
      </c>
      <c r="Q1854" s="4"/>
      <c r="R1854" s="4"/>
    </row>
    <row r="1855" spans="5:18">
      <c r="E1855" s="130">
        <v>133</v>
      </c>
      <c r="F1855" s="130">
        <v>5</v>
      </c>
      <c r="H1855" s="32" t="s">
        <v>208</v>
      </c>
      <c r="I1855" s="33" t="s">
        <v>862</v>
      </c>
      <c r="J1855" s="33" t="s">
        <v>206</v>
      </c>
      <c r="K1855" s="33" t="str">
        <f t="shared" si="96"/>
        <v>133 , 5</v>
      </c>
      <c r="L1855" s="34" t="s">
        <v>207</v>
      </c>
      <c r="N1855" s="1" t="b">
        <f t="shared" si="97"/>
        <v>0</v>
      </c>
      <c r="O1855" s="1" t="b">
        <f t="shared" si="98"/>
        <v>0</v>
      </c>
      <c r="Q1855" s="4"/>
      <c r="R1855" s="4"/>
    </row>
    <row r="1856" spans="5:18">
      <c r="E1856" s="130">
        <v>133</v>
      </c>
      <c s="130" r="F1856">
        <v>7</v>
      </c>
      <c r="H1856" s="32" t="s">
        <v>208</v>
      </c>
      <c r="I1856" s="33" t="s">
        <v>862</v>
      </c>
      <c r="J1856" s="33" t="s">
        <v>206</v>
      </c>
      <c r="K1856" s="33" t="str">
        <f t="shared" si="96"/>
        <v>133 , 6</v>
      </c>
      <c r="L1856" s="34" t="s">
        <v>207</v>
      </c>
      <c r="N1856" s="1" t="b">
        <f t="shared" si="97"/>
        <v>0</v>
      </c>
      <c r="O1856" s="1" t="b">
        <f t="shared" si="98"/>
        <v>0</v>
      </c>
      <c r="Q1856" s="4"/>
      <c r="R1856" s="4"/>
    </row>
    <row r="1857" spans="5:18">
      <c r="E1857" s="130">
        <v>133</v>
      </c>
      <c r="F1857" s="130">
        <v>8</v>
      </c>
      <c r="H1857" s="32" t="s">
        <v>208</v>
      </c>
      <c r="I1857" s="33" t="s">
        <v>862</v>
      </c>
      <c r="J1857" s="33" t="s">
        <v>206</v>
      </c>
      <c r="K1857" s="33" t="str">
        <f t="shared" si="96"/>
        <v>133 , 8</v>
      </c>
      <c r="L1857" s="34" t="s">
        <v>207</v>
      </c>
      <c r="N1857" s="1" t="b">
        <f t="shared" si="97"/>
        <v>0</v>
      </c>
      <c r="O1857" s="1" t="b">
        <f t="shared" si="98"/>
        <v>0</v>
      </c>
      <c r="Q1857" s="4"/>
      <c r="R1857" s="4"/>
    </row>
    <row r="1858" spans="5:18">
      <c r="E1858" s="130">
        <v>133</v>
      </c>
      <c r="F1858" s="130">
        <v>9</v>
      </c>
      <c r="H1858" s="32" t="s">
        <v>208</v>
      </c>
      <c r="I1858" s="33" t="s">
        <v>862</v>
      </c>
      <c r="J1858" s="33" t="s">
        <v>206</v>
      </c>
      <c r="K1858" s="33" t="str">
        <f t="shared" si="96"/>
        <v>133 , 9</v>
      </c>
      <c r="L1858" s="34" t="s">
        <v>207</v>
      </c>
      <c r="N1858" s="1" t="b">
        <f t="shared" si="97"/>
        <v>0</v>
      </c>
      <c r="O1858" s="1" t="b">
        <f t="shared" si="98"/>
        <v>0</v>
      </c>
      <c r="Q1858" s="4"/>
      <c r="R1858" s="4"/>
    </row>
    <row r="1859" spans="5:18">
      <c r="E1859" s="130">
        <v>133</v>
      </c>
      <c r="F1859" s="130">
        <v>10</v>
      </c>
      <c r="H1859" s="32" t="s">
        <v>208</v>
      </c>
      <c r="I1859" s="33" t="s">
        <v>862</v>
      </c>
      <c r="J1859" s="33" t="s">
        <v>206</v>
      </c>
      <c r="K1859" s="33" t="str">
        <f t="shared" si="96"/>
        <v>133 , 10</v>
      </c>
      <c r="L1859" s="34" t="s">
        <v>207</v>
      </c>
      <c r="N1859" s="1" t="b">
        <f t="shared" si="97"/>
        <v>0</v>
      </c>
      <c r="O1859" s="1" t="b">
        <f t="shared" si="98"/>
        <v>0</v>
      </c>
      <c r="Q1859" s="4"/>
      <c r="R1859" s="4"/>
    </row>
    <row r="1860" spans="5:18">
      <c r="E1860" s="130">
        <v>133</v>
      </c>
      <c r="F1860" s="130">
        <v>11</v>
      </c>
      <c r="H1860" s="32" t="s">
        <v>208</v>
      </c>
      <c r="I1860" s="33" t="s">
        <v>862</v>
      </c>
      <c r="J1860" s="33" t="s">
        <v>206</v>
      </c>
      <c r="K1860" s="33" t="str">
        <f t="shared" si="96"/>
        <v>133 , 11</v>
      </c>
      <c r="L1860" s="34" t="s">
        <v>207</v>
      </c>
      <c r="N1860" s="1" t="b">
        <f t="shared" si="97"/>
        <v>0</v>
      </c>
      <c r="O1860" s="1" t="b">
        <f t="shared" si="98"/>
        <v>0</v>
      </c>
      <c r="Q1860" s="4"/>
      <c r="R1860" s="4"/>
    </row>
    <row r="1861" spans="5:18">
      <c r="E1861" s="130">
        <v>133</v>
      </c>
      <c r="F1861" s="130">
        <v>12</v>
      </c>
      <c r="H1861" s="32" t="s">
        <v>208</v>
      </c>
      <c r="I1861" s="33" t="s">
        <v>862</v>
      </c>
      <c r="J1861" s="33" t="s">
        <v>206</v>
      </c>
      <c r="K1861" s="33" t="str">
        <f t="shared" si="96"/>
        <v>133 , 12</v>
      </c>
      <c r="L1861" s="34" t="s">
        <v>207</v>
      </c>
      <c r="N1861" s="1" t="b">
        <f t="shared" si="97"/>
        <v>0</v>
      </c>
      <c r="O1861" s="1" t="b">
        <f t="shared" si="98"/>
        <v>0</v>
      </c>
      <c r="Q1861" s="4"/>
      <c r="R1861" s="4"/>
    </row>
    <row r="1862" spans="5:18">
      <c r="E1862" s="130">
        <v>133</v>
      </c>
      <c r="F1862" s="130">
        <v>13</v>
      </c>
      <c r="H1862" s="32" t="s">
        <v>208</v>
      </c>
      <c r="I1862" s="33" t="s">
        <v>862</v>
      </c>
      <c r="J1862" s="33" t="s">
        <v>206</v>
      </c>
      <c r="K1862" s="33" t="str">
        <f t="shared" si="96"/>
        <v>133 , 13</v>
      </c>
      <c r="L1862" s="34" t="s">
        <v>207</v>
      </c>
      <c r="N1862" s="1" t="b">
        <f t="shared" si="97"/>
        <v>0</v>
      </c>
      <c r="O1862" s="1" t="b">
        <f t="shared" si="98"/>
        <v>0</v>
      </c>
      <c r="Q1862" s="4"/>
      <c r="R1862" s="4"/>
    </row>
    <row r="1863" spans="5:18">
      <c r="E1863" s="130">
        <v>133</v>
      </c>
      <c r="F1863" s="130">
        <v>14</v>
      </c>
      <c r="H1863" s="32" t="s">
        <v>208</v>
      </c>
      <c r="I1863" s="33" t="s">
        <v>862</v>
      </c>
      <c r="J1863" s="33" t="s">
        <v>206</v>
      </c>
      <c r="K1863" s="33" t="str">
        <f t="shared" si="96"/>
        <v>133 , 14</v>
      </c>
      <c r="L1863" s="34" t="s">
        <v>207</v>
      </c>
      <c r="N1863" s="1" t="b">
        <f t="shared" si="97"/>
        <v>0</v>
      </c>
      <c r="O1863" s="1" t="b">
        <f t="shared" si="98"/>
        <v>0</v>
      </c>
      <c r="Q1863" s="4"/>
      <c r="R1863" s="4"/>
    </row>
    <row r="1864" spans="5:18">
      <c r="E1864" s="130">
        <v>133</v>
      </c>
      <c r="F1864" s="130">
        <v>15</v>
      </c>
      <c r="H1864" s="32" t="s">
        <v>208</v>
      </c>
      <c r="I1864" s="33" t="s">
        <v>862</v>
      </c>
      <c r="J1864" s="33" t="s">
        <v>206</v>
      </c>
      <c r="K1864" s="33" t="str">
        <f t="shared" si="96"/>
        <v>133 , 15</v>
      </c>
      <c r="L1864" s="34" t="s">
        <v>207</v>
      </c>
      <c r="N1864" s="1" t="b">
        <f t="shared" si="97"/>
        <v>0</v>
      </c>
      <c r="O1864" s="1" t="b">
        <f t="shared" si="98"/>
        <v>0</v>
      </c>
      <c r="Q1864" s="4"/>
      <c r="R1864" s="4"/>
    </row>
    <row r="1865" spans="5:18">
      <c r="E1865" s="130">
        <v>134</v>
      </c>
      <c r="F1865" s="130">
        <v>1</v>
      </c>
      <c r="H1865" s="32" t="s">
        <v>208</v>
      </c>
      <c r="I1865" s="33" t="s">
        <v>862</v>
      </c>
      <c r="J1865" s="33" t="s">
        <v>206</v>
      </c>
      <c r="K1865" s="33" t="str">
        <f t="shared" si="96"/>
        <v>134 , 1</v>
      </c>
      <c r="L1865" s="34" t="s">
        <v>207</v>
      </c>
      <c r="N1865" s="1" t="b">
        <f t="shared" si="97"/>
        <v>0</v>
      </c>
      <c r="O1865" s="1" t="b">
        <f t="shared" si="98"/>
        <v>0</v>
      </c>
      <c r="Q1865" s="4"/>
      <c r="R1865" s="4"/>
    </row>
    <row r="1866" spans="5:18">
      <c r="E1866" s="130">
        <v>134</v>
      </c>
      <c r="F1866" s="130">
        <v>2</v>
      </c>
      <c r="H1866" s="32" t="s">
        <v>208</v>
      </c>
      <c r="I1866" s="33" t="s">
        <v>862</v>
      </c>
      <c r="J1866" s="33" t="s">
        <v>206</v>
      </c>
      <c r="K1866" s="33" t="str">
        <f t="shared" si="96"/>
        <v>134 , 2</v>
      </c>
      <c r="L1866" s="34" t="s">
        <v>207</v>
      </c>
      <c r="N1866" s="1" t="b">
        <f t="shared" si="97"/>
        <v>0</v>
      </c>
      <c r="O1866" s="1" t="b">
        <f t="shared" si="98"/>
        <v>0</v>
      </c>
      <c r="Q1866" s="4"/>
      <c r="R1866" s="4"/>
    </row>
    <row r="1867" spans="5:18">
      <c r="E1867" s="130">
        <v>134</v>
      </c>
      <c r="F1867" s="130">
        <v>3</v>
      </c>
      <c r="H1867" s="32" t="s">
        <v>208</v>
      </c>
      <c r="I1867" s="33" t="s">
        <v>862</v>
      </c>
      <c r="J1867" s="33" t="s">
        <v>206</v>
      </c>
      <c r="K1867" s="33" t="str">
        <f t="shared" si="96"/>
        <v>134 , 3</v>
      </c>
      <c r="L1867" s="34" t="s">
        <v>207</v>
      </c>
      <c r="N1867" s="1" t="b">
        <f t="shared" si="97"/>
        <v>0</v>
      </c>
      <c r="O1867" s="1" t="b">
        <f t="shared" si="98"/>
        <v>0</v>
      </c>
      <c r="Q1867" s="4"/>
      <c r="R1867" s="4"/>
    </row>
    <row r="1868" spans="5:18">
      <c r="E1868" s="130">
        <v>134</v>
      </c>
      <c r="F1868" s="130">
        <v>4</v>
      </c>
      <c r="H1868" s="32" t="s">
        <v>208</v>
      </c>
      <c r="I1868" s="33" t="s">
        <v>862</v>
      </c>
      <c r="J1868" s="33" t="s">
        <v>206</v>
      </c>
      <c r="K1868" s="33" t="str">
        <f t="shared" si="96"/>
        <v>134 , 4</v>
      </c>
      <c r="L1868" s="34" t="s">
        <v>207</v>
      </c>
      <c r="N1868" s="1" t="b">
        <f t="shared" si="97"/>
        <v>0</v>
      </c>
      <c r="O1868" s="1" t="b">
        <f t="shared" si="98"/>
        <v>0</v>
      </c>
      <c r="Q1868" s="4"/>
      <c r="R1868" s="4"/>
    </row>
    <row r="1869" spans="5:18">
      <c r="E1869" s="130">
        <v>134</v>
      </c>
      <c r="F1869" s="130">
        <v>5</v>
      </c>
      <c r="H1869" s="32" t="s">
        <v>208</v>
      </c>
      <c r="I1869" s="33" t="s">
        <v>862</v>
      </c>
      <c r="J1869" s="33" t="s">
        <v>206</v>
      </c>
      <c r="K1869" s="33" t="str">
        <f t="shared" si="96"/>
        <v>134 , 5</v>
      </c>
      <c r="L1869" s="34" t="s">
        <v>207</v>
      </c>
      <c r="N1869" s="1" t="b">
        <f t="shared" si="97"/>
        <v>0</v>
      </c>
      <c r="O1869" s="1" t="b">
        <f t="shared" si="98"/>
        <v>0</v>
      </c>
      <c r="Q1869" s="4"/>
      <c r="R1869" s="4"/>
    </row>
    <row r="1870" spans="5:18">
      <c r="E1870" s="130">
        <v>134</v>
      </c>
      <c s="130" r="F1870">
        <v>7</v>
      </c>
      <c r="H1870" s="32" t="s">
        <v>208</v>
      </c>
      <c r="I1870" s="33" t="s">
        <v>862</v>
      </c>
      <c r="J1870" s="33" t="s">
        <v>206</v>
      </c>
      <c r="K1870" s="33" t="str">
        <f t="shared" si="96"/>
        <v>134 , 6</v>
      </c>
      <c r="L1870" s="34" t="s">
        <v>207</v>
      </c>
      <c r="N1870" s="1" t="b">
        <f t="shared" si="97"/>
        <v>0</v>
      </c>
      <c r="O1870" s="1" t="b">
        <f t="shared" si="98"/>
        <v>0</v>
      </c>
      <c r="Q1870" s="4"/>
      <c r="R1870" s="4"/>
    </row>
    <row r="1871" spans="5:18">
      <c r="E1871" s="130">
        <v>134</v>
      </c>
      <c r="F1871" s="130">
        <v>8</v>
      </c>
      <c r="H1871" s="32" t="s">
        <v>208</v>
      </c>
      <c r="I1871" s="33" t="s">
        <v>862</v>
      </c>
      <c r="J1871" s="33" t="s">
        <v>206</v>
      </c>
      <c r="K1871" s="33" t="str">
        <f t="shared" si="96"/>
        <v>134 , 8</v>
      </c>
      <c r="L1871" s="34" t="s">
        <v>207</v>
      </c>
      <c r="N1871" s="1" t="b">
        <f t="shared" si="97"/>
        <v>0</v>
      </c>
      <c r="O1871" s="1" t="b">
        <f t="shared" si="98"/>
        <v>0</v>
      </c>
      <c r="Q1871" s="4"/>
      <c r="R1871" s="4"/>
    </row>
    <row r="1872" spans="5:18">
      <c r="E1872" s="130">
        <v>134</v>
      </c>
      <c r="F1872" s="130">
        <v>9</v>
      </c>
      <c r="H1872" s="32" t="s">
        <v>208</v>
      </c>
      <c r="I1872" s="33" t="s">
        <v>862</v>
      </c>
      <c r="J1872" s="33" t="s">
        <v>206</v>
      </c>
      <c r="K1872" s="33" t="str">
        <f t="shared" si="96"/>
        <v>134 , 9</v>
      </c>
      <c r="L1872" s="34" t="s">
        <v>207</v>
      </c>
      <c r="N1872" s="1" t="b">
        <f t="shared" si="97"/>
        <v>0</v>
      </c>
      <c r="O1872" s="1" t="b">
        <f t="shared" si="98"/>
        <v>0</v>
      </c>
      <c r="Q1872" s="4"/>
      <c r="R1872" s="4"/>
    </row>
    <row r="1873" spans="5:18">
      <c r="E1873" s="130">
        <v>134</v>
      </c>
      <c r="F1873" s="130">
        <v>10</v>
      </c>
      <c r="H1873" s="32" t="s">
        <v>208</v>
      </c>
      <c r="I1873" s="33" t="s">
        <v>862</v>
      </c>
      <c r="J1873" s="33" t="s">
        <v>206</v>
      </c>
      <c r="K1873" s="33" t="str">
        <f t="shared" si="96"/>
        <v>134 , 10</v>
      </c>
      <c r="L1873" s="34" t="s">
        <v>207</v>
      </c>
      <c r="N1873" s="1" t="b">
        <f t="shared" si="97"/>
        <v>0</v>
      </c>
      <c r="O1873" s="1" t="b">
        <f t="shared" si="98"/>
        <v>0</v>
      </c>
      <c r="Q1873" s="4"/>
      <c r="R1873" s="4"/>
    </row>
    <row r="1874" spans="5:18">
      <c r="E1874" s="130">
        <v>134</v>
      </c>
      <c r="F1874" s="130">
        <v>11</v>
      </c>
      <c r="H1874" s="32" t="s">
        <v>208</v>
      </c>
      <c r="I1874" s="33" t="s">
        <v>862</v>
      </c>
      <c r="J1874" s="33" t="s">
        <v>206</v>
      </c>
      <c r="K1874" s="33" t="str">
        <f t="shared" si="96"/>
        <v>134 , 11</v>
      </c>
      <c r="L1874" s="34" t="s">
        <v>207</v>
      </c>
      <c r="N1874" s="1" t="b">
        <f t="shared" si="97"/>
        <v>0</v>
      </c>
      <c r="O1874" s="1" t="b">
        <f t="shared" si="98"/>
        <v>0</v>
      </c>
      <c r="Q1874" s="4"/>
      <c r="R1874" s="4"/>
    </row>
    <row r="1875" spans="5:18">
      <c r="E1875" s="130">
        <v>134</v>
      </c>
      <c r="F1875" s="130">
        <v>12</v>
      </c>
      <c r="H1875" s="32" t="s">
        <v>208</v>
      </c>
      <c r="I1875" s="33" t="s">
        <v>862</v>
      </c>
      <c r="J1875" s="33" t="s">
        <v>206</v>
      </c>
      <c r="K1875" s="33" t="str">
        <f t="shared" si="96"/>
        <v>134 , 12</v>
      </c>
      <c r="L1875" s="34" t="s">
        <v>207</v>
      </c>
      <c r="N1875" s="1" t="b">
        <f t="shared" si="97"/>
        <v>0</v>
      </c>
      <c r="O1875" s="1" t="b">
        <f t="shared" si="98"/>
        <v>0</v>
      </c>
      <c r="Q1875" s="4"/>
      <c r="R1875" s="4"/>
    </row>
    <row r="1876" spans="5:18">
      <c r="E1876" s="130">
        <v>134</v>
      </c>
      <c r="F1876" s="130">
        <v>13</v>
      </c>
      <c r="H1876" s="32" t="s">
        <v>208</v>
      </c>
      <c r="I1876" s="33" t="s">
        <v>862</v>
      </c>
      <c r="J1876" s="33" t="s">
        <v>206</v>
      </c>
      <c r="K1876" s="33" t="str">
        <f t="shared" si="96"/>
        <v>134 , 13</v>
      </c>
      <c r="L1876" s="34" t="s">
        <v>207</v>
      </c>
      <c r="N1876" s="1" t="b">
        <f t="shared" si="97"/>
        <v>0</v>
      </c>
      <c r="O1876" s="1" t="b">
        <f t="shared" si="98"/>
        <v>0</v>
      </c>
      <c r="Q1876" s="4"/>
      <c r="R1876" s="4"/>
    </row>
    <row r="1877" spans="5:18">
      <c r="E1877" s="130">
        <v>134</v>
      </c>
      <c r="F1877" s="130">
        <v>14</v>
      </c>
      <c r="H1877" s="32" t="s">
        <v>208</v>
      </c>
      <c r="I1877" s="33" t="s">
        <v>862</v>
      </c>
      <c r="J1877" s="33" t="s">
        <v>206</v>
      </c>
      <c r="K1877" s="33" t="str">
        <f t="shared" si="96"/>
        <v>134 , 14</v>
      </c>
      <c r="L1877" s="34" t="s">
        <v>207</v>
      </c>
      <c r="N1877" s="1" t="b">
        <f t="shared" si="97"/>
        <v>0</v>
      </c>
      <c r="O1877" s="1" t="b">
        <f t="shared" si="98"/>
        <v>0</v>
      </c>
      <c r="Q1877" s="4"/>
      <c r="R1877" s="4"/>
    </row>
    <row r="1878" spans="5:18">
      <c r="E1878" s="130">
        <v>134</v>
      </c>
      <c r="F1878" s="130">
        <v>15</v>
      </c>
      <c r="H1878" s="32" t="s">
        <v>208</v>
      </c>
      <c r="I1878" s="33" t="s">
        <v>862</v>
      </c>
      <c r="J1878" s="33" t="s">
        <v>206</v>
      </c>
      <c r="K1878" s="33" t="str">
        <f t="shared" si="96"/>
        <v>134 , 15</v>
      </c>
      <c r="L1878" s="34" t="s">
        <v>207</v>
      </c>
      <c r="N1878" s="1" t="b">
        <f t="shared" si="97"/>
        <v>0</v>
      </c>
      <c r="O1878" s="1" t="b">
        <f t="shared" si="98"/>
        <v>0</v>
      </c>
      <c r="Q1878" s="4"/>
      <c r="R1878" s="4"/>
    </row>
    <row r="1879" spans="5:18">
      <c r="E1879" s="130">
        <v>135</v>
      </c>
      <c r="F1879" s="130">
        <v>1</v>
      </c>
      <c r="H1879" s="32" t="s">
        <v>208</v>
      </c>
      <c r="I1879" s="33" t="s">
        <v>862</v>
      </c>
      <c r="J1879" s="33" t="s">
        <v>206</v>
      </c>
      <c r="K1879" s="33" t="str">
        <f t="shared" si="96"/>
        <v>135 , 1</v>
      </c>
      <c r="L1879" s="34" t="s">
        <v>207</v>
      </c>
      <c r="N1879" s="1" t="b">
        <f t="shared" si="97"/>
        <v>0</v>
      </c>
      <c r="O1879" s="1" t="b">
        <f t="shared" si="98"/>
        <v>0</v>
      </c>
      <c r="Q1879" s="4"/>
      <c r="R1879" s="4"/>
    </row>
    <row r="1880" spans="5:18">
      <c r="E1880" s="130">
        <v>135</v>
      </c>
      <c r="F1880" s="130">
        <v>2</v>
      </c>
      <c r="H1880" s="32" t="s">
        <v>208</v>
      </c>
      <c r="I1880" s="33" t="s">
        <v>862</v>
      </c>
      <c r="J1880" s="33" t="s">
        <v>206</v>
      </c>
      <c r="K1880" s="33" t="str">
        <f t="shared" si="96"/>
        <v>135 , 2</v>
      </c>
      <c r="L1880" s="34" t="s">
        <v>207</v>
      </c>
      <c r="N1880" s="1" t="b">
        <f t="shared" si="97"/>
        <v>0</v>
      </c>
      <c r="O1880" s="1" t="b">
        <f t="shared" si="98"/>
        <v>0</v>
      </c>
      <c r="Q1880" s="4"/>
      <c r="R1880" s="4"/>
    </row>
    <row r="1881" spans="5:18">
      <c r="E1881" s="130">
        <v>135</v>
      </c>
      <c r="F1881" s="130">
        <v>3</v>
      </c>
      <c r="H1881" s="32" t="s">
        <v>208</v>
      </c>
      <c r="I1881" s="33" t="s">
        <v>862</v>
      </c>
      <c r="J1881" s="33" t="s">
        <v>206</v>
      </c>
      <c r="K1881" s="33" t="str">
        <f t="shared" si="96"/>
        <v>135 , 3</v>
      </c>
      <c r="L1881" s="34" t="s">
        <v>207</v>
      </c>
      <c r="N1881" s="1" t="b">
        <f t="shared" si="97"/>
        <v>0</v>
      </c>
      <c r="O1881" s="1" t="b">
        <f t="shared" si="98"/>
        <v>0</v>
      </c>
      <c r="Q1881" s="4"/>
      <c r="R1881" s="4"/>
    </row>
    <row r="1882" spans="5:18">
      <c r="E1882" s="130">
        <v>135</v>
      </c>
      <c r="F1882" s="130">
        <v>4</v>
      </c>
      <c r="H1882" s="32" t="s">
        <v>208</v>
      </c>
      <c r="I1882" s="33" t="s">
        <v>862</v>
      </c>
      <c r="J1882" s="33" t="s">
        <v>206</v>
      </c>
      <c r="K1882" s="33" t="str">
        <f t="shared" ref="K1882:K1940" si="99">E1882&amp;" , "&amp;F1882</f>
        <v>135 , 4</v>
      </c>
      <c r="L1882" s="34" t="s">
        <v>207</v>
      </c>
      <c r="N1882" s="1" t="b">
        <f t="shared" ref="N1882:N1940" si="100">IF(E1882="","",EXACT(E1882,Q1882))</f>
        <v>0</v>
      </c>
      <c r="O1882" s="1" t="b">
        <f t="shared" ref="O1882:O1940" si="101">IF(F1882="","",EXACT(F1882,R1882))</f>
        <v>0</v>
      </c>
      <c r="Q1882" s="4"/>
      <c r="R1882" s="4"/>
    </row>
    <row r="1883" spans="5:18">
      <c r="E1883" s="130">
        <v>135</v>
      </c>
      <c r="F1883" s="130">
        <v>5</v>
      </c>
      <c r="H1883" s="32" t="s">
        <v>208</v>
      </c>
      <c r="I1883" s="33" t="s">
        <v>862</v>
      </c>
      <c r="J1883" s="33" t="s">
        <v>206</v>
      </c>
      <c r="K1883" s="33" t="str">
        <f t="shared" si="99"/>
        <v>135 , 5</v>
      </c>
      <c r="L1883" s="34" t="s">
        <v>207</v>
      </c>
      <c r="N1883" s="1" t="b">
        <f t="shared" si="100"/>
        <v>0</v>
      </c>
      <c r="O1883" s="1" t="b">
        <f t="shared" si="101"/>
        <v>0</v>
      </c>
      <c r="Q1883" s="4"/>
      <c r="R1883" s="4"/>
    </row>
    <row r="1884" spans="5:18">
      <c r="E1884" s="130">
        <v>135</v>
      </c>
      <c s="130" r="F1884">
        <v>7</v>
      </c>
      <c r="H1884" s="32" t="s">
        <v>208</v>
      </c>
      <c r="I1884" s="33" t="s">
        <v>862</v>
      </c>
      <c r="J1884" s="33" t="s">
        <v>206</v>
      </c>
      <c r="K1884" s="33" t="str">
        <f t="shared" si="99"/>
        <v>135 , 6</v>
      </c>
      <c r="L1884" s="34" t="s">
        <v>207</v>
      </c>
      <c r="N1884" s="1" t="b">
        <f t="shared" si="100"/>
        <v>0</v>
      </c>
      <c r="O1884" s="1" t="b">
        <f t="shared" si="101"/>
        <v>0</v>
      </c>
      <c r="Q1884" s="4"/>
      <c r="R1884" s="4"/>
    </row>
    <row r="1885" spans="5:18">
      <c r="E1885" s="130">
        <v>135</v>
      </c>
      <c r="F1885" s="130">
        <v>8</v>
      </c>
      <c r="H1885" s="32" t="s">
        <v>208</v>
      </c>
      <c r="I1885" s="33" t="s">
        <v>862</v>
      </c>
      <c r="J1885" s="33" t="s">
        <v>206</v>
      </c>
      <c r="K1885" s="33" t="str">
        <f t="shared" si="99"/>
        <v>135 , 8</v>
      </c>
      <c r="L1885" s="34" t="s">
        <v>207</v>
      </c>
      <c r="N1885" s="1" t="b">
        <f t="shared" si="100"/>
        <v>0</v>
      </c>
      <c r="O1885" s="1" t="b">
        <f t="shared" si="101"/>
        <v>0</v>
      </c>
      <c r="Q1885" s="4"/>
      <c r="R1885" s="4"/>
    </row>
    <row r="1886" spans="5:18">
      <c r="E1886" s="130">
        <v>135</v>
      </c>
      <c r="F1886" s="130">
        <v>9</v>
      </c>
      <c r="H1886" s="32" t="s">
        <v>208</v>
      </c>
      <c r="I1886" s="33" t="s">
        <v>862</v>
      </c>
      <c r="J1886" s="33" t="s">
        <v>206</v>
      </c>
      <c r="K1886" s="33" t="str">
        <f t="shared" si="99"/>
        <v>135 , 9</v>
      </c>
      <c r="L1886" s="34" t="s">
        <v>207</v>
      </c>
      <c r="N1886" s="1" t="b">
        <f t="shared" si="100"/>
        <v>0</v>
      </c>
      <c r="O1886" s="1" t="b">
        <f t="shared" si="101"/>
        <v>0</v>
      </c>
      <c r="Q1886" s="4"/>
      <c r="R1886" s="4"/>
    </row>
    <row r="1887" spans="5:18">
      <c r="E1887" s="130">
        <v>135</v>
      </c>
      <c r="F1887" s="130">
        <v>10</v>
      </c>
      <c r="H1887" s="32" t="s">
        <v>208</v>
      </c>
      <c r="I1887" s="33" t="s">
        <v>862</v>
      </c>
      <c r="J1887" s="33" t="s">
        <v>206</v>
      </c>
      <c r="K1887" s="33" t="str">
        <f t="shared" si="99"/>
        <v>135 , 10</v>
      </c>
      <c r="L1887" s="34" t="s">
        <v>207</v>
      </c>
      <c r="N1887" s="1" t="b">
        <f t="shared" si="100"/>
        <v>0</v>
      </c>
      <c r="O1887" s="1" t="b">
        <f t="shared" si="101"/>
        <v>0</v>
      </c>
      <c r="Q1887" s="4"/>
      <c r="R1887" s="4"/>
    </row>
    <row r="1888" spans="5:18">
      <c r="E1888" s="130">
        <v>135</v>
      </c>
      <c r="F1888" s="130">
        <v>11</v>
      </c>
      <c r="H1888" s="32" t="s">
        <v>208</v>
      </c>
      <c r="I1888" s="33" t="s">
        <v>862</v>
      </c>
      <c r="J1888" s="33" t="s">
        <v>206</v>
      </c>
      <c r="K1888" s="33" t="str">
        <f t="shared" si="99"/>
        <v>135 , 11</v>
      </c>
      <c r="L1888" s="34" t="s">
        <v>207</v>
      </c>
      <c r="N1888" s="1" t="b">
        <f t="shared" si="100"/>
        <v>0</v>
      </c>
      <c r="O1888" s="1" t="b">
        <f t="shared" si="101"/>
        <v>0</v>
      </c>
      <c r="Q1888" s="4"/>
      <c r="R1888" s="4"/>
    </row>
    <row r="1889" spans="5:18">
      <c r="E1889" s="130">
        <v>135</v>
      </c>
      <c r="F1889" s="130">
        <v>12</v>
      </c>
      <c r="H1889" s="32" t="s">
        <v>208</v>
      </c>
      <c r="I1889" s="33" t="s">
        <v>862</v>
      </c>
      <c r="J1889" s="33" t="s">
        <v>206</v>
      </c>
      <c r="K1889" s="33" t="str">
        <f t="shared" si="99"/>
        <v>135 , 12</v>
      </c>
      <c r="L1889" s="34" t="s">
        <v>207</v>
      </c>
      <c r="N1889" s="1" t="b">
        <f t="shared" si="100"/>
        <v>0</v>
      </c>
      <c r="O1889" s="1" t="b">
        <f t="shared" si="101"/>
        <v>0</v>
      </c>
      <c r="Q1889" s="4"/>
      <c r="R1889" s="4"/>
    </row>
    <row r="1890" spans="5:18">
      <c r="E1890" s="130">
        <v>135</v>
      </c>
      <c r="F1890" s="130">
        <v>13</v>
      </c>
      <c r="H1890" s="32" t="s">
        <v>208</v>
      </c>
      <c r="I1890" s="33" t="s">
        <v>862</v>
      </c>
      <c r="J1890" s="33" t="s">
        <v>206</v>
      </c>
      <c r="K1890" s="33" t="str">
        <f t="shared" si="99"/>
        <v>135 , 13</v>
      </c>
      <c r="L1890" s="34" t="s">
        <v>207</v>
      </c>
      <c r="N1890" s="1" t="b">
        <f t="shared" si="100"/>
        <v>0</v>
      </c>
      <c r="O1890" s="1" t="b">
        <f t="shared" si="101"/>
        <v>0</v>
      </c>
      <c r="Q1890" s="4"/>
      <c r="R1890" s="4"/>
    </row>
    <row r="1891" spans="5:18">
      <c r="E1891" s="130">
        <v>135</v>
      </c>
      <c r="F1891" s="130">
        <v>14</v>
      </c>
      <c r="H1891" s="32" t="s">
        <v>208</v>
      </c>
      <c r="I1891" s="33" t="s">
        <v>862</v>
      </c>
      <c r="J1891" s="33" t="s">
        <v>206</v>
      </c>
      <c r="K1891" s="33" t="str">
        <f t="shared" si="99"/>
        <v>135 , 14</v>
      </c>
      <c r="L1891" s="34" t="s">
        <v>207</v>
      </c>
      <c r="N1891" s="1" t="b">
        <f t="shared" si="100"/>
        <v>0</v>
      </c>
      <c r="O1891" s="1" t="b">
        <f t="shared" si="101"/>
        <v>0</v>
      </c>
      <c r="Q1891" s="4"/>
      <c r="R1891" s="4"/>
    </row>
    <row r="1892" spans="5:18">
      <c r="E1892" s="130">
        <v>135</v>
      </c>
      <c r="F1892" s="130">
        <v>15</v>
      </c>
      <c r="H1892" s="32" t="s">
        <v>208</v>
      </c>
      <c r="I1892" s="33" t="s">
        <v>862</v>
      </c>
      <c r="J1892" s="33" t="s">
        <v>206</v>
      </c>
      <c r="K1892" s="33" t="str">
        <f t="shared" si="99"/>
        <v>135 , 15</v>
      </c>
      <c r="L1892" s="34" t="s">
        <v>207</v>
      </c>
      <c r="N1892" s="1" t="b">
        <f t="shared" si="100"/>
        <v>0</v>
      </c>
      <c r="O1892" s="1" t="b">
        <f t="shared" si="101"/>
        <v>0</v>
      </c>
      <c r="Q1892" s="4"/>
      <c r="R1892" s="4"/>
    </row>
    <row r="1893" spans="5:18">
      <c r="E1893" s="130">
        <v>136</v>
      </c>
      <c r="F1893" s="130">
        <v>1</v>
      </c>
      <c r="H1893" s="32" t="s">
        <v>208</v>
      </c>
      <c r="I1893" s="33" t="s">
        <v>862</v>
      </c>
      <c r="J1893" s="33" t="s">
        <v>206</v>
      </c>
      <c r="K1893" s="33" t="str">
        <f t="shared" si="99"/>
        <v>136 , 1</v>
      </c>
      <c r="L1893" s="34" t="s">
        <v>207</v>
      </c>
      <c r="N1893" s="1" t="b">
        <f t="shared" si="100"/>
        <v>0</v>
      </c>
      <c r="O1893" s="1" t="b">
        <f t="shared" si="101"/>
        <v>0</v>
      </c>
      <c r="Q1893" s="4"/>
      <c r="R1893" s="4"/>
    </row>
    <row r="1894" spans="5:18">
      <c r="E1894" s="130">
        <v>136</v>
      </c>
      <c r="F1894" s="130">
        <v>2</v>
      </c>
      <c r="H1894" s="32" t="s">
        <v>208</v>
      </c>
      <c r="I1894" s="33" t="s">
        <v>862</v>
      </c>
      <c r="J1894" s="33" t="s">
        <v>206</v>
      </c>
      <c r="K1894" s="33" t="str">
        <f t="shared" si="99"/>
        <v>136 , 2</v>
      </c>
      <c r="L1894" s="34" t="s">
        <v>207</v>
      </c>
      <c r="N1894" s="1" t="b">
        <f t="shared" si="100"/>
        <v>0</v>
      </c>
      <c r="O1894" s="1" t="b">
        <f t="shared" si="101"/>
        <v>0</v>
      </c>
      <c r="Q1894" s="4"/>
      <c r="R1894" s="4"/>
    </row>
    <row r="1895" spans="5:18">
      <c r="E1895" s="130">
        <v>136</v>
      </c>
      <c r="F1895" s="130">
        <v>3</v>
      </c>
      <c r="H1895" s="32" t="s">
        <v>208</v>
      </c>
      <c r="I1895" s="33" t="s">
        <v>862</v>
      </c>
      <c r="J1895" s="33" t="s">
        <v>206</v>
      </c>
      <c r="K1895" s="33" t="str">
        <f t="shared" si="99"/>
        <v>136 , 3</v>
      </c>
      <c r="L1895" s="34" t="s">
        <v>207</v>
      </c>
      <c r="N1895" s="1" t="b">
        <f t="shared" si="100"/>
        <v>0</v>
      </c>
      <c r="O1895" s="1" t="b">
        <f t="shared" si="101"/>
        <v>0</v>
      </c>
      <c r="Q1895" s="4"/>
      <c r="R1895" s="4"/>
    </row>
    <row r="1896" spans="5:18">
      <c r="E1896" s="130">
        <v>136</v>
      </c>
      <c r="F1896" s="130">
        <v>4</v>
      </c>
      <c r="H1896" s="32" t="s">
        <v>208</v>
      </c>
      <c r="I1896" s="33" t="s">
        <v>862</v>
      </c>
      <c r="J1896" s="33" t="s">
        <v>206</v>
      </c>
      <c r="K1896" s="33" t="str">
        <f t="shared" si="99"/>
        <v>136 , 4</v>
      </c>
      <c r="L1896" s="34" t="s">
        <v>207</v>
      </c>
      <c r="N1896" s="1" t="b">
        <f t="shared" si="100"/>
        <v>0</v>
      </c>
      <c r="O1896" s="1" t="b">
        <f t="shared" si="101"/>
        <v>0</v>
      </c>
      <c r="Q1896" s="4"/>
      <c r="R1896" s="4"/>
    </row>
    <row r="1897" spans="5:18">
      <c r="E1897" s="130">
        <v>136</v>
      </c>
      <c r="F1897" s="130">
        <v>5</v>
      </c>
      <c r="H1897" s="32" t="s">
        <v>208</v>
      </c>
      <c r="I1897" s="33" t="s">
        <v>862</v>
      </c>
      <c r="J1897" s="33" t="s">
        <v>206</v>
      </c>
      <c r="K1897" s="33" t="str">
        <f t="shared" si="99"/>
        <v>136 , 5</v>
      </c>
      <c r="L1897" s="34" t="s">
        <v>207</v>
      </c>
      <c r="N1897" s="1" t="b">
        <f t="shared" si="100"/>
        <v>0</v>
      </c>
      <c r="O1897" s="1" t="b">
        <f t="shared" si="101"/>
        <v>0</v>
      </c>
      <c r="Q1897" s="4"/>
      <c r="R1897" s="4"/>
    </row>
    <row r="1898" spans="5:18">
      <c r="E1898" s="130">
        <v>136</v>
      </c>
      <c s="130" r="F1898">
        <v>7</v>
      </c>
      <c r="H1898" s="32" t="s">
        <v>208</v>
      </c>
      <c r="I1898" s="33" t="s">
        <v>862</v>
      </c>
      <c r="J1898" s="33" t="s">
        <v>206</v>
      </c>
      <c r="K1898" s="33" t="str">
        <f t="shared" si="99"/>
        <v>136 , 6</v>
      </c>
      <c r="L1898" s="34" t="s">
        <v>207</v>
      </c>
      <c r="N1898" s="1" t="b">
        <f t="shared" si="100"/>
        <v>0</v>
      </c>
      <c r="O1898" s="1" t="b">
        <f t="shared" si="101"/>
        <v>0</v>
      </c>
      <c r="Q1898" s="4"/>
      <c r="R1898" s="4"/>
    </row>
    <row r="1899" spans="5:18">
      <c r="E1899" s="130">
        <v>136</v>
      </c>
      <c r="F1899" s="130">
        <v>8</v>
      </c>
      <c r="H1899" s="32" t="s">
        <v>208</v>
      </c>
      <c r="I1899" s="33" t="s">
        <v>862</v>
      </c>
      <c r="J1899" s="33" t="s">
        <v>206</v>
      </c>
      <c r="K1899" s="33" t="str">
        <f t="shared" si="99"/>
        <v>136 , 8</v>
      </c>
      <c r="L1899" s="34" t="s">
        <v>207</v>
      </c>
      <c r="N1899" s="1" t="b">
        <f t="shared" si="100"/>
        <v>0</v>
      </c>
      <c r="O1899" s="1" t="b">
        <f t="shared" si="101"/>
        <v>0</v>
      </c>
      <c r="Q1899" s="4"/>
      <c r="R1899" s="4"/>
    </row>
    <row r="1900" spans="5:18">
      <c r="E1900" s="130">
        <v>136</v>
      </c>
      <c r="F1900" s="130">
        <v>9</v>
      </c>
      <c r="H1900" s="32" t="s">
        <v>208</v>
      </c>
      <c r="I1900" s="33" t="s">
        <v>862</v>
      </c>
      <c r="J1900" s="33" t="s">
        <v>206</v>
      </c>
      <c r="K1900" s="33" t="str">
        <f t="shared" si="99"/>
        <v>136 , 9</v>
      </c>
      <c r="L1900" s="34" t="s">
        <v>207</v>
      </c>
      <c r="N1900" s="1" t="b">
        <f t="shared" si="100"/>
        <v>0</v>
      </c>
      <c r="O1900" s="1" t="b">
        <f t="shared" si="101"/>
        <v>0</v>
      </c>
      <c r="Q1900" s="4"/>
      <c r="R1900" s="4"/>
    </row>
    <row r="1901" spans="5:18">
      <c r="E1901" s="130">
        <v>136</v>
      </c>
      <c r="F1901" s="130">
        <v>10</v>
      </c>
      <c r="H1901" s="32" t="s">
        <v>208</v>
      </c>
      <c r="I1901" s="33" t="s">
        <v>862</v>
      </c>
      <c r="J1901" s="33" t="s">
        <v>206</v>
      </c>
      <c r="K1901" s="33" t="str">
        <f t="shared" si="99"/>
        <v>136 , 10</v>
      </c>
      <c r="L1901" s="34" t="s">
        <v>207</v>
      </c>
      <c r="N1901" s="1" t="b">
        <f t="shared" si="100"/>
        <v>0</v>
      </c>
      <c r="O1901" s="1" t="b">
        <f t="shared" si="101"/>
        <v>0</v>
      </c>
      <c r="Q1901" s="4"/>
      <c r="R1901" s="4"/>
    </row>
    <row r="1902" spans="5:18">
      <c r="E1902" s="130">
        <v>136</v>
      </c>
      <c r="F1902" s="130">
        <v>11</v>
      </c>
      <c r="H1902" s="32" t="s">
        <v>208</v>
      </c>
      <c r="I1902" s="33" t="s">
        <v>862</v>
      </c>
      <c r="J1902" s="33" t="s">
        <v>206</v>
      </c>
      <c r="K1902" s="33" t="str">
        <f t="shared" si="99"/>
        <v>136 , 11</v>
      </c>
      <c r="L1902" s="34" t="s">
        <v>207</v>
      </c>
      <c r="N1902" s="1" t="b">
        <f t="shared" si="100"/>
        <v>0</v>
      </c>
      <c r="O1902" s="1" t="b">
        <f t="shared" si="101"/>
        <v>0</v>
      </c>
      <c r="Q1902" s="4"/>
      <c r="R1902" s="4"/>
    </row>
    <row r="1903" spans="5:18">
      <c r="E1903" s="130">
        <v>136</v>
      </c>
      <c r="F1903" s="130">
        <v>12</v>
      </c>
      <c r="H1903" s="32" t="s">
        <v>208</v>
      </c>
      <c r="I1903" s="33" t="s">
        <v>862</v>
      </c>
      <c r="J1903" s="33" t="s">
        <v>206</v>
      </c>
      <c r="K1903" s="33" t="str">
        <f t="shared" si="99"/>
        <v>136 , 12</v>
      </c>
      <c r="L1903" s="34" t="s">
        <v>207</v>
      </c>
      <c r="N1903" s="1" t="b">
        <f t="shared" si="100"/>
        <v>0</v>
      </c>
      <c r="O1903" s="1" t="b">
        <f t="shared" si="101"/>
        <v>0</v>
      </c>
      <c r="Q1903" s="4"/>
      <c r="R1903" s="4"/>
    </row>
    <row r="1904" spans="5:18">
      <c r="E1904" s="130">
        <v>136</v>
      </c>
      <c r="F1904" s="130">
        <v>13</v>
      </c>
      <c r="H1904" s="32" t="s">
        <v>208</v>
      </c>
      <c r="I1904" s="33" t="s">
        <v>862</v>
      </c>
      <c r="J1904" s="33" t="s">
        <v>206</v>
      </c>
      <c r="K1904" s="33" t="str">
        <f t="shared" si="99"/>
        <v>136 , 13</v>
      </c>
      <c r="L1904" s="34" t="s">
        <v>207</v>
      </c>
      <c r="N1904" s="1" t="b">
        <f t="shared" si="100"/>
        <v>0</v>
      </c>
      <c r="O1904" s="1" t="b">
        <f t="shared" si="101"/>
        <v>0</v>
      </c>
      <c r="Q1904" s="4"/>
      <c r="R1904" s="4"/>
    </row>
    <row r="1905" spans="5:18">
      <c r="E1905" s="130">
        <v>136</v>
      </c>
      <c r="F1905" s="130">
        <v>14</v>
      </c>
      <c r="H1905" s="32" t="s">
        <v>208</v>
      </c>
      <c r="I1905" s="33" t="s">
        <v>862</v>
      </c>
      <c r="J1905" s="33" t="s">
        <v>206</v>
      </c>
      <c r="K1905" s="33" t="str">
        <f t="shared" si="99"/>
        <v>136 , 14</v>
      </c>
      <c r="L1905" s="34" t="s">
        <v>207</v>
      </c>
      <c r="N1905" s="1" t="b">
        <f t="shared" si="100"/>
        <v>0</v>
      </c>
      <c r="O1905" s="1" t="b">
        <f t="shared" si="101"/>
        <v>0</v>
      </c>
      <c r="Q1905" s="4"/>
      <c r="R1905" s="4"/>
    </row>
    <row r="1906" spans="5:18">
      <c r="E1906" s="130">
        <v>136</v>
      </c>
      <c r="F1906" s="130">
        <v>15</v>
      </c>
      <c r="H1906" s="32" t="s">
        <v>208</v>
      </c>
      <c r="I1906" s="33" t="s">
        <v>862</v>
      </c>
      <c r="J1906" s="33" t="s">
        <v>206</v>
      </c>
      <c r="K1906" s="33" t="str">
        <f t="shared" si="99"/>
        <v>136 , 15</v>
      </c>
      <c r="L1906" s="34" t="s">
        <v>207</v>
      </c>
      <c r="N1906" s="1" t="b">
        <f t="shared" si="100"/>
        <v>0</v>
      </c>
      <c r="O1906" s="1" t="b">
        <f t="shared" si="101"/>
        <v>0</v>
      </c>
      <c r="Q1906" s="4"/>
      <c r="R1906" s="4"/>
    </row>
    <row r="1907" spans="5:18">
      <c r="E1907" s="130">
        <v>137</v>
      </c>
      <c r="F1907" s="130">
        <v>1</v>
      </c>
      <c r="H1907" s="32" t="s">
        <v>208</v>
      </c>
      <c r="I1907" s="33" t="s">
        <v>862</v>
      </c>
      <c r="J1907" s="33" t="s">
        <v>206</v>
      </c>
      <c r="K1907" s="33" t="str">
        <f t="shared" si="99"/>
        <v>137 , 1</v>
      </c>
      <c r="L1907" s="34" t="s">
        <v>207</v>
      </c>
      <c r="N1907" s="1" t="b">
        <f t="shared" si="100"/>
        <v>0</v>
      </c>
      <c r="O1907" s="1" t="b">
        <f t="shared" si="101"/>
        <v>0</v>
      </c>
      <c r="Q1907" s="4"/>
      <c r="R1907" s="4"/>
    </row>
    <row r="1908" spans="5:18">
      <c r="E1908" s="130">
        <v>137</v>
      </c>
      <c r="F1908" s="130">
        <v>2</v>
      </c>
      <c r="H1908" s="32" t="s">
        <v>208</v>
      </c>
      <c r="I1908" s="33" t="s">
        <v>862</v>
      </c>
      <c r="J1908" s="33" t="s">
        <v>206</v>
      </c>
      <c r="K1908" s="33" t="str">
        <f t="shared" si="99"/>
        <v>137 , 2</v>
      </c>
      <c r="L1908" s="34" t="s">
        <v>207</v>
      </c>
      <c r="N1908" s="1" t="b">
        <f t="shared" si="100"/>
        <v>0</v>
      </c>
      <c r="O1908" s="1" t="b">
        <f t="shared" si="101"/>
        <v>0</v>
      </c>
      <c r="Q1908" s="4"/>
      <c r="R1908" s="4"/>
    </row>
    <row r="1909" spans="5:18">
      <c r="E1909" s="130">
        <v>137</v>
      </c>
      <c r="F1909" s="130">
        <v>3</v>
      </c>
      <c r="H1909" s="32" t="s">
        <v>208</v>
      </c>
      <c r="I1909" s="33" t="s">
        <v>862</v>
      </c>
      <c r="J1909" s="33" t="s">
        <v>206</v>
      </c>
      <c r="K1909" s="33" t="str">
        <f t="shared" si="99"/>
        <v>137 , 3</v>
      </c>
      <c r="L1909" s="34" t="s">
        <v>207</v>
      </c>
      <c r="N1909" s="1" t="b">
        <f t="shared" si="100"/>
        <v>0</v>
      </c>
      <c r="O1909" s="1" t="b">
        <f t="shared" si="101"/>
        <v>0</v>
      </c>
      <c r="Q1909" s="4"/>
      <c r="R1909" s="4"/>
    </row>
    <row r="1910" spans="5:18">
      <c r="E1910" s="130">
        <v>137</v>
      </c>
      <c r="F1910" s="130">
        <v>4</v>
      </c>
      <c r="H1910" s="32" t="s">
        <v>208</v>
      </c>
      <c r="I1910" s="33" t="s">
        <v>862</v>
      </c>
      <c r="J1910" s="33" t="s">
        <v>206</v>
      </c>
      <c r="K1910" s="33" t="str">
        <f t="shared" si="99"/>
        <v>137 , 4</v>
      </c>
      <c r="L1910" s="34" t="s">
        <v>207</v>
      </c>
      <c r="N1910" s="1" t="b">
        <f t="shared" si="100"/>
        <v>0</v>
      </c>
      <c r="O1910" s="1" t="b">
        <f t="shared" si="101"/>
        <v>0</v>
      </c>
      <c r="Q1910" s="4"/>
      <c r="R1910" s="4"/>
    </row>
    <row r="1911" spans="5:18">
      <c r="E1911" s="130">
        <v>137</v>
      </c>
      <c r="F1911" s="130">
        <v>5</v>
      </c>
      <c r="H1911" s="32" t="s">
        <v>208</v>
      </c>
      <c r="I1911" s="33" t="s">
        <v>862</v>
      </c>
      <c r="J1911" s="33" t="s">
        <v>206</v>
      </c>
      <c r="K1911" s="33" t="str">
        <f t="shared" si="99"/>
        <v>137 , 5</v>
      </c>
      <c r="L1911" s="34" t="s">
        <v>207</v>
      </c>
      <c r="N1911" s="1" t="b">
        <f t="shared" si="100"/>
        <v>0</v>
      </c>
      <c r="O1911" s="1" t="b">
        <f t="shared" si="101"/>
        <v>0</v>
      </c>
      <c r="Q1911" s="4"/>
      <c r="R1911" s="4"/>
    </row>
    <row r="1912" spans="5:18">
      <c r="E1912" s="130">
        <v>137</v>
      </c>
      <c s="130" r="F1912">
        <v>7</v>
      </c>
      <c r="H1912" s="32" t="s">
        <v>208</v>
      </c>
      <c r="I1912" s="33" t="s">
        <v>862</v>
      </c>
      <c r="J1912" s="33" t="s">
        <v>206</v>
      </c>
      <c r="K1912" s="33" t="str">
        <f t="shared" si="99"/>
        <v>137 , 6</v>
      </c>
      <c r="L1912" s="34" t="s">
        <v>207</v>
      </c>
      <c r="N1912" s="1" t="b">
        <f t="shared" si="100"/>
        <v>0</v>
      </c>
      <c r="O1912" s="1" t="b">
        <f t="shared" si="101"/>
        <v>0</v>
      </c>
      <c r="Q1912" s="4"/>
      <c r="R1912" s="4"/>
    </row>
    <row r="1913" spans="5:18">
      <c r="E1913" s="130">
        <v>137</v>
      </c>
      <c r="F1913" s="130">
        <v>8</v>
      </c>
      <c r="H1913" s="32" t="s">
        <v>208</v>
      </c>
      <c r="I1913" s="33" t="s">
        <v>862</v>
      </c>
      <c r="J1913" s="33" t="s">
        <v>206</v>
      </c>
      <c r="K1913" s="33" t="str">
        <f t="shared" si="99"/>
        <v>137 , 8</v>
      </c>
      <c r="L1913" s="34" t="s">
        <v>207</v>
      </c>
      <c r="N1913" s="1" t="b">
        <f t="shared" si="100"/>
        <v>0</v>
      </c>
      <c r="O1913" s="1" t="b">
        <f t="shared" si="101"/>
        <v>0</v>
      </c>
      <c r="Q1913" s="4"/>
      <c r="R1913" s="4"/>
    </row>
    <row r="1914" spans="5:18">
      <c r="E1914" s="130">
        <v>137</v>
      </c>
      <c r="F1914" s="130">
        <v>9</v>
      </c>
      <c r="H1914" s="32" t="s">
        <v>208</v>
      </c>
      <c r="I1914" s="33" t="s">
        <v>862</v>
      </c>
      <c r="J1914" s="33" t="s">
        <v>206</v>
      </c>
      <c r="K1914" s="33" t="str">
        <f t="shared" si="99"/>
        <v>137 , 9</v>
      </c>
      <c r="L1914" s="34" t="s">
        <v>207</v>
      </c>
      <c r="N1914" s="1" t="b">
        <f t="shared" si="100"/>
        <v>0</v>
      </c>
      <c r="O1914" s="1" t="b">
        <f t="shared" si="101"/>
        <v>0</v>
      </c>
      <c r="Q1914" s="4"/>
      <c r="R1914" s="4"/>
    </row>
    <row r="1915" spans="5:18">
      <c r="E1915" s="130">
        <v>137</v>
      </c>
      <c r="F1915" s="130">
        <v>10</v>
      </c>
      <c r="H1915" s="32" t="s">
        <v>208</v>
      </c>
      <c r="I1915" s="33" t="s">
        <v>862</v>
      </c>
      <c r="J1915" s="33" t="s">
        <v>206</v>
      </c>
      <c r="K1915" s="33" t="str">
        <f t="shared" si="99"/>
        <v>137 , 10</v>
      </c>
      <c r="L1915" s="34" t="s">
        <v>207</v>
      </c>
      <c r="N1915" s="1" t="b">
        <f t="shared" si="100"/>
        <v>0</v>
      </c>
      <c r="O1915" s="1" t="b">
        <f t="shared" si="101"/>
        <v>0</v>
      </c>
      <c r="Q1915" s="4"/>
      <c r="R1915" s="4"/>
    </row>
    <row r="1916" spans="5:18">
      <c r="E1916" s="130">
        <v>137</v>
      </c>
      <c r="F1916" s="130">
        <v>11</v>
      </c>
      <c r="H1916" s="32" t="s">
        <v>208</v>
      </c>
      <c r="I1916" s="33" t="s">
        <v>862</v>
      </c>
      <c r="J1916" s="33" t="s">
        <v>206</v>
      </c>
      <c r="K1916" s="33" t="str">
        <f t="shared" si="99"/>
        <v>137 , 11</v>
      </c>
      <c r="L1916" s="34" t="s">
        <v>207</v>
      </c>
      <c r="N1916" s="1" t="b">
        <f t="shared" si="100"/>
        <v>0</v>
      </c>
      <c r="O1916" s="1" t="b">
        <f t="shared" si="101"/>
        <v>0</v>
      </c>
      <c r="Q1916" s="4"/>
      <c r="R1916" s="4"/>
    </row>
    <row r="1917" spans="5:18">
      <c r="E1917" s="130">
        <v>137</v>
      </c>
      <c r="F1917" s="130">
        <v>12</v>
      </c>
      <c r="H1917" s="32" t="s">
        <v>208</v>
      </c>
      <c r="I1917" s="33" t="s">
        <v>862</v>
      </c>
      <c r="J1917" s="33" t="s">
        <v>206</v>
      </c>
      <c r="K1917" s="33" t="str">
        <f t="shared" si="99"/>
        <v>137 , 12</v>
      </c>
      <c r="L1917" s="34" t="s">
        <v>207</v>
      </c>
      <c r="N1917" s="1" t="b">
        <f t="shared" si="100"/>
        <v>0</v>
      </c>
      <c r="O1917" s="1" t="b">
        <f t="shared" si="101"/>
        <v>0</v>
      </c>
      <c r="Q1917" s="4"/>
      <c r="R1917" s="4"/>
    </row>
    <row r="1918" spans="5:18">
      <c r="E1918" s="130">
        <v>137</v>
      </c>
      <c r="F1918" s="130">
        <v>13</v>
      </c>
      <c r="H1918" s="32" t="s">
        <v>208</v>
      </c>
      <c r="I1918" s="33" t="s">
        <v>862</v>
      </c>
      <c r="J1918" s="33" t="s">
        <v>206</v>
      </c>
      <c r="K1918" s="33" t="str">
        <f t="shared" si="99"/>
        <v>137 , 13</v>
      </c>
      <c r="L1918" s="34" t="s">
        <v>207</v>
      </c>
      <c r="N1918" s="1" t="b">
        <f t="shared" si="100"/>
        <v>0</v>
      </c>
      <c r="O1918" s="1" t="b">
        <f t="shared" si="101"/>
        <v>0</v>
      </c>
      <c r="Q1918" s="4"/>
      <c r="R1918" s="4"/>
    </row>
    <row r="1919" spans="5:18">
      <c r="E1919" s="130">
        <v>137</v>
      </c>
      <c r="F1919" s="130">
        <v>14</v>
      </c>
      <c r="H1919" s="32" t="s">
        <v>208</v>
      </c>
      <c r="I1919" s="33" t="s">
        <v>862</v>
      </c>
      <c r="J1919" s="33" t="s">
        <v>206</v>
      </c>
      <c r="K1919" s="33" t="str">
        <f t="shared" si="99"/>
        <v>137 , 14</v>
      </c>
      <c r="L1919" s="34" t="s">
        <v>207</v>
      </c>
      <c r="N1919" s="1" t="b">
        <f t="shared" si="100"/>
        <v>0</v>
      </c>
      <c r="O1919" s="1" t="b">
        <f t="shared" si="101"/>
        <v>0</v>
      </c>
      <c r="Q1919" s="4"/>
      <c r="R1919" s="4"/>
    </row>
    <row r="1920" spans="5:18">
      <c r="E1920" s="130">
        <v>137</v>
      </c>
      <c r="F1920" s="130">
        <v>15</v>
      </c>
      <c r="H1920" s="32" t="s">
        <v>208</v>
      </c>
      <c r="I1920" s="33" t="s">
        <v>862</v>
      </c>
      <c r="J1920" s="33" t="s">
        <v>206</v>
      </c>
      <c r="K1920" s="33" t="str">
        <f t="shared" si="99"/>
        <v>137 , 15</v>
      </c>
      <c r="L1920" s="34" t="s">
        <v>207</v>
      </c>
      <c r="N1920" s="1" t="b">
        <f t="shared" si="100"/>
        <v>0</v>
      </c>
      <c r="O1920" s="1" t="b">
        <f t="shared" si="101"/>
        <v>0</v>
      </c>
      <c r="Q1920" s="4"/>
      <c r="R1920" s="4"/>
    </row>
    <row r="1921" spans="5:18">
      <c r="E1921" s="130">
        <v>138</v>
      </c>
      <c r="F1921" s="130">
        <v>1</v>
      </c>
      <c r="H1921" s="32" t="s">
        <v>208</v>
      </c>
      <c r="I1921" s="33" t="s">
        <v>862</v>
      </c>
      <c r="J1921" s="33" t="s">
        <v>206</v>
      </c>
      <c r="K1921" s="33" t="str">
        <f t="shared" si="99"/>
        <v>138 , 1</v>
      </c>
      <c r="L1921" s="34" t="s">
        <v>207</v>
      </c>
      <c r="N1921" s="1" t="b">
        <f t="shared" si="100"/>
        <v>0</v>
      </c>
      <c r="O1921" s="1" t="b">
        <f t="shared" si="101"/>
        <v>0</v>
      </c>
      <c r="Q1921" s="4"/>
      <c r="R1921" s="4"/>
    </row>
    <row r="1922" spans="5:18">
      <c r="E1922" s="130">
        <v>138</v>
      </c>
      <c r="F1922" s="130">
        <v>2</v>
      </c>
      <c r="H1922" s="32" t="s">
        <v>208</v>
      </c>
      <c r="I1922" s="33" t="s">
        <v>862</v>
      </c>
      <c r="J1922" s="33" t="s">
        <v>206</v>
      </c>
      <c r="K1922" s="33" t="str">
        <f t="shared" si="99"/>
        <v>138 , 2</v>
      </c>
      <c r="L1922" s="34" t="s">
        <v>207</v>
      </c>
      <c r="N1922" s="1" t="b">
        <f t="shared" si="100"/>
        <v>0</v>
      </c>
      <c r="O1922" s="1" t="b">
        <f t="shared" si="101"/>
        <v>0</v>
      </c>
      <c r="Q1922" s="4"/>
      <c r="R1922" s="4"/>
    </row>
    <row r="1923" spans="5:18">
      <c r="E1923" s="130">
        <v>138</v>
      </c>
      <c r="F1923" s="130">
        <v>3</v>
      </c>
      <c r="H1923" s="32" t="s">
        <v>208</v>
      </c>
      <c r="I1923" s="33" t="s">
        <v>862</v>
      </c>
      <c r="J1923" s="33" t="s">
        <v>206</v>
      </c>
      <c r="K1923" s="33" t="str">
        <f t="shared" si="99"/>
        <v>138 , 3</v>
      </c>
      <c r="L1923" s="34" t="s">
        <v>207</v>
      </c>
      <c r="N1923" s="1" t="b">
        <f t="shared" si="100"/>
        <v>0</v>
      </c>
      <c r="O1923" s="1" t="b">
        <f t="shared" si="101"/>
        <v>0</v>
      </c>
      <c r="Q1923" s="4"/>
      <c r="R1923" s="4"/>
    </row>
    <row r="1924" spans="5:18">
      <c r="E1924" s="130">
        <v>138</v>
      </c>
      <c r="F1924" s="130">
        <v>4</v>
      </c>
      <c r="H1924" s="32" t="s">
        <v>208</v>
      </c>
      <c r="I1924" s="33" t="s">
        <v>862</v>
      </c>
      <c r="J1924" s="33" t="s">
        <v>206</v>
      </c>
      <c r="K1924" s="33" t="str">
        <f t="shared" si="99"/>
        <v>138 , 4</v>
      </c>
      <c r="L1924" s="34" t="s">
        <v>207</v>
      </c>
      <c r="N1924" s="1" t="b">
        <f t="shared" si="100"/>
        <v>0</v>
      </c>
      <c r="O1924" s="1" t="b">
        <f t="shared" si="101"/>
        <v>0</v>
      </c>
      <c r="Q1924" s="4"/>
      <c r="R1924" s="4"/>
    </row>
    <row r="1925" spans="5:18">
      <c r="E1925" s="130">
        <v>138</v>
      </c>
      <c r="F1925" s="130">
        <v>5</v>
      </c>
      <c r="H1925" s="32" t="s">
        <v>208</v>
      </c>
      <c r="I1925" s="33" t="s">
        <v>862</v>
      </c>
      <c r="J1925" s="33" t="s">
        <v>206</v>
      </c>
      <c r="K1925" s="33" t="str">
        <f t="shared" si="99"/>
        <v>138 , 5</v>
      </c>
      <c r="L1925" s="34" t="s">
        <v>207</v>
      </c>
      <c r="N1925" s="1" t="b">
        <f t="shared" si="100"/>
        <v>0</v>
      </c>
      <c r="O1925" s="1" t="b">
        <f t="shared" si="101"/>
        <v>0</v>
      </c>
      <c r="Q1925" s="4"/>
      <c r="R1925" s="4"/>
    </row>
    <row r="1926" spans="5:18">
      <c r="E1926" s="130">
        <v>138</v>
      </c>
      <c s="130" r="F1926">
        <v>7</v>
      </c>
      <c r="H1926" s="32" t="s">
        <v>208</v>
      </c>
      <c r="I1926" s="33" t="s">
        <v>862</v>
      </c>
      <c r="J1926" s="33" t="s">
        <v>206</v>
      </c>
      <c r="K1926" s="33" t="str">
        <f t="shared" si="99"/>
        <v>138 , 6</v>
      </c>
      <c r="L1926" s="34" t="s">
        <v>207</v>
      </c>
      <c r="N1926" s="1" t="b">
        <f t="shared" si="100"/>
        <v>0</v>
      </c>
      <c r="O1926" s="1" t="b">
        <f t="shared" si="101"/>
        <v>0</v>
      </c>
      <c r="Q1926" s="4"/>
      <c r="R1926" s="4"/>
    </row>
    <row r="1927" spans="5:18">
      <c r="E1927" s="130">
        <v>138</v>
      </c>
      <c r="F1927" s="130">
        <v>8</v>
      </c>
      <c r="H1927" s="32" t="s">
        <v>208</v>
      </c>
      <c r="I1927" s="33" t="s">
        <v>862</v>
      </c>
      <c r="J1927" s="33" t="s">
        <v>206</v>
      </c>
      <c r="K1927" s="33" t="str">
        <f t="shared" si="99"/>
        <v>138 , 8</v>
      </c>
      <c r="L1927" s="34" t="s">
        <v>207</v>
      </c>
      <c r="N1927" s="1" t="b">
        <f t="shared" si="100"/>
        <v>0</v>
      </c>
      <c r="O1927" s="1" t="b">
        <f t="shared" si="101"/>
        <v>0</v>
      </c>
      <c r="Q1927" s="4"/>
      <c r="R1927" s="4"/>
    </row>
    <row r="1928" spans="5:18">
      <c r="E1928" s="130">
        <v>138</v>
      </c>
      <c r="F1928" s="130">
        <v>9</v>
      </c>
      <c r="H1928" s="32" t="s">
        <v>208</v>
      </c>
      <c r="I1928" s="33" t="s">
        <v>862</v>
      </c>
      <c r="J1928" s="33" t="s">
        <v>206</v>
      </c>
      <c r="K1928" s="33" t="str">
        <f t="shared" si="99"/>
        <v>138 , 9</v>
      </c>
      <c r="L1928" s="34" t="s">
        <v>207</v>
      </c>
      <c r="N1928" s="1" t="b">
        <f t="shared" si="100"/>
        <v>0</v>
      </c>
      <c r="O1928" s="1" t="b">
        <f t="shared" si="101"/>
        <v>0</v>
      </c>
      <c r="Q1928" s="4"/>
      <c r="R1928" s="4"/>
    </row>
    <row r="1929" spans="5:18">
      <c r="E1929" s="130">
        <v>138</v>
      </c>
      <c r="F1929" s="130">
        <v>10</v>
      </c>
      <c r="H1929" s="32" t="s">
        <v>208</v>
      </c>
      <c r="I1929" s="33" t="s">
        <v>862</v>
      </c>
      <c r="J1929" s="33" t="s">
        <v>206</v>
      </c>
      <c r="K1929" s="33" t="str">
        <f t="shared" si="99"/>
        <v>138 , 10</v>
      </c>
      <c r="L1929" s="34" t="s">
        <v>207</v>
      </c>
      <c r="N1929" s="1" t="b">
        <f t="shared" si="100"/>
        <v>0</v>
      </c>
      <c r="O1929" s="1" t="b">
        <f t="shared" si="101"/>
        <v>0</v>
      </c>
      <c r="Q1929" s="4"/>
      <c r="R1929" s="4"/>
    </row>
    <row r="1930" spans="5:18">
      <c r="E1930" s="130">
        <v>138</v>
      </c>
      <c r="F1930" s="130">
        <v>11</v>
      </c>
      <c r="H1930" s="32" t="s">
        <v>208</v>
      </c>
      <c r="I1930" s="33" t="s">
        <v>862</v>
      </c>
      <c r="J1930" s="33" t="s">
        <v>206</v>
      </c>
      <c r="K1930" s="33" t="str">
        <f t="shared" si="99"/>
        <v>138 , 11</v>
      </c>
      <c r="L1930" s="34" t="s">
        <v>207</v>
      </c>
      <c r="N1930" s="1" t="b">
        <f t="shared" si="100"/>
        <v>0</v>
      </c>
      <c r="O1930" s="1" t="b">
        <f t="shared" si="101"/>
        <v>0</v>
      </c>
      <c r="Q1930" s="4"/>
      <c r="R1930" s="4"/>
    </row>
    <row r="1931" spans="5:18">
      <c r="E1931" s="130">
        <v>138</v>
      </c>
      <c r="F1931" s="130">
        <v>12</v>
      </c>
      <c r="H1931" s="32" t="s">
        <v>208</v>
      </c>
      <c r="I1931" s="33" t="s">
        <v>862</v>
      </c>
      <c r="J1931" s="33" t="s">
        <v>206</v>
      </c>
      <c r="K1931" s="33" t="str">
        <f t="shared" si="99"/>
        <v>138 , 12</v>
      </c>
      <c r="L1931" s="34" t="s">
        <v>207</v>
      </c>
      <c r="N1931" s="1" t="b">
        <f t="shared" si="100"/>
        <v>0</v>
      </c>
      <c r="O1931" s="1" t="b">
        <f t="shared" si="101"/>
        <v>0</v>
      </c>
      <c r="Q1931" s="4"/>
      <c r="R1931" s="4"/>
    </row>
    <row r="1932" spans="5:18">
      <c r="E1932" s="130">
        <v>138</v>
      </c>
      <c r="F1932" s="130">
        <v>13</v>
      </c>
      <c r="H1932" s="32" t="s">
        <v>208</v>
      </c>
      <c r="I1932" s="33" t="s">
        <v>862</v>
      </c>
      <c r="J1932" s="33" t="s">
        <v>206</v>
      </c>
      <c r="K1932" s="33" t="str">
        <f t="shared" si="99"/>
        <v>138 , 13</v>
      </c>
      <c r="L1932" s="34" t="s">
        <v>207</v>
      </c>
      <c r="N1932" s="1" t="b">
        <f t="shared" si="100"/>
        <v>0</v>
      </c>
      <c r="O1932" s="1" t="b">
        <f t="shared" si="101"/>
        <v>0</v>
      </c>
      <c r="Q1932" s="4"/>
      <c r="R1932" s="4"/>
    </row>
    <row r="1933" spans="5:18">
      <c r="E1933" s="130">
        <v>138</v>
      </c>
      <c r="F1933" s="130">
        <v>14</v>
      </c>
      <c r="H1933" s="32" t="s">
        <v>208</v>
      </c>
      <c r="I1933" s="33" t="s">
        <v>862</v>
      </c>
      <c r="J1933" s="33" t="s">
        <v>206</v>
      </c>
      <c r="K1933" s="33" t="str">
        <f t="shared" si="99"/>
        <v>138 , 14</v>
      </c>
      <c r="L1933" s="34" t="s">
        <v>207</v>
      </c>
      <c r="N1933" s="1" t="b">
        <f t="shared" si="100"/>
        <v>0</v>
      </c>
      <c r="O1933" s="1" t="b">
        <f t="shared" si="101"/>
        <v>0</v>
      </c>
      <c r="Q1933" s="4"/>
      <c r="R1933" s="4"/>
    </row>
    <row r="1934" spans="5:18">
      <c r="E1934" s="130">
        <v>138</v>
      </c>
      <c r="F1934" s="130">
        <v>15</v>
      </c>
      <c r="H1934" s="32" t="s">
        <v>208</v>
      </c>
      <c r="I1934" s="33" t="s">
        <v>862</v>
      </c>
      <c r="J1934" s="33" t="s">
        <v>206</v>
      </c>
      <c r="K1934" s="33" t="str">
        <f t="shared" si="99"/>
        <v>138 , 15</v>
      </c>
      <c r="L1934" s="34" t="s">
        <v>207</v>
      </c>
      <c r="N1934" s="1" t="b">
        <f t="shared" si="100"/>
        <v>0</v>
      </c>
      <c r="O1934" s="1" t="b">
        <f t="shared" si="101"/>
        <v>0</v>
      </c>
      <c r="Q1934" s="4"/>
      <c r="R1934" s="4"/>
    </row>
    <row r="1935" spans="5:18">
      <c r="E1935" s="130">
        <v>139</v>
      </c>
      <c r="F1935" s="130">
        <v>1</v>
      </c>
      <c r="H1935" s="32" t="s">
        <v>208</v>
      </c>
      <c r="I1935" s="33" t="s">
        <v>862</v>
      </c>
      <c r="J1935" s="33" t="s">
        <v>206</v>
      </c>
      <c r="K1935" s="33" t="str">
        <f t="shared" si="99"/>
        <v>139 , 1</v>
      </c>
      <c r="L1935" s="34" t="s">
        <v>207</v>
      </c>
      <c r="N1935" s="1" t="b">
        <f t="shared" si="100"/>
        <v>0</v>
      </c>
      <c r="O1935" s="1" t="b">
        <f t="shared" si="101"/>
        <v>0</v>
      </c>
      <c r="Q1935" s="4"/>
      <c r="R1935" s="4"/>
    </row>
    <row r="1936" spans="5:18">
      <c r="E1936" s="130">
        <v>139</v>
      </c>
      <c r="F1936" s="130">
        <v>2</v>
      </c>
      <c r="H1936" s="32" t="s">
        <v>208</v>
      </c>
      <c r="I1936" s="33" t="s">
        <v>862</v>
      </c>
      <c r="J1936" s="33" t="s">
        <v>206</v>
      </c>
      <c r="K1936" s="33" t="str">
        <f t="shared" si="99"/>
        <v>139 , 2</v>
      </c>
      <c r="L1936" s="34" t="s">
        <v>207</v>
      </c>
      <c r="N1936" s="1" t="b">
        <f t="shared" si="100"/>
        <v>0</v>
      </c>
      <c r="O1936" s="1" t="b">
        <f t="shared" si="101"/>
        <v>0</v>
      </c>
      <c r="Q1936" s="4"/>
      <c r="R1936" s="4"/>
    </row>
    <row r="1937" spans="5:18">
      <c r="E1937" s="130">
        <v>139</v>
      </c>
      <c r="F1937" s="130">
        <v>3</v>
      </c>
      <c r="H1937" s="32" t="s">
        <v>208</v>
      </c>
      <c r="I1937" s="33" t="s">
        <v>862</v>
      </c>
      <c r="J1937" s="33" t="s">
        <v>206</v>
      </c>
      <c r="K1937" s="33" t="str">
        <f t="shared" si="99"/>
        <v>139 , 3</v>
      </c>
      <c r="L1937" s="34" t="s">
        <v>207</v>
      </c>
      <c r="N1937" s="1" t="b">
        <f t="shared" si="100"/>
        <v>0</v>
      </c>
      <c r="O1937" s="1" t="b">
        <f t="shared" si="101"/>
        <v>0</v>
      </c>
      <c r="Q1937" s="4"/>
      <c r="R1937" s="4"/>
    </row>
    <row r="1938" spans="5:18">
      <c r="E1938" s="130">
        <v>139</v>
      </c>
      <c r="F1938" s="130">
        <v>4</v>
      </c>
      <c r="H1938" s="32" t="s">
        <v>208</v>
      </c>
      <c r="I1938" s="33" t="s">
        <v>862</v>
      </c>
      <c r="J1938" s="33" t="s">
        <v>206</v>
      </c>
      <c r="K1938" s="33" t="str">
        <f t="shared" si="99"/>
        <v>139 , 4</v>
      </c>
      <c r="L1938" s="34" t="s">
        <v>207</v>
      </c>
      <c r="N1938" s="1" t="b">
        <f t="shared" si="100"/>
        <v>0</v>
      </c>
      <c r="O1938" s="1" t="b">
        <f t="shared" si="101"/>
        <v>0</v>
      </c>
      <c r="Q1938" s="4"/>
      <c r="R1938" s="4"/>
    </row>
    <row r="1939" spans="5:18">
      <c r="E1939" s="130">
        <v>139</v>
      </c>
      <c r="F1939" s="130">
        <v>5</v>
      </c>
      <c r="H1939" s="32" t="s">
        <v>208</v>
      </c>
      <c r="I1939" s="33" t="s">
        <v>862</v>
      </c>
      <c r="J1939" s="33" t="s">
        <v>206</v>
      </c>
      <c r="K1939" s="33" t="str">
        <f t="shared" si="99"/>
        <v>139 , 5</v>
      </c>
      <c r="L1939" s="34" t="s">
        <v>207</v>
      </c>
      <c r="N1939" s="1" t="b">
        <f t="shared" si="100"/>
        <v>0</v>
      </c>
      <c r="O1939" s="1" t="b">
        <f t="shared" si="101"/>
        <v>0</v>
      </c>
      <c r="Q1939" s="4"/>
      <c r="R1939" s="4"/>
    </row>
    <row r="1940" spans="5:18">
      <c r="E1940" s="130">
        <v>139</v>
      </c>
      <c s="130" r="F1940">
        <v>7</v>
      </c>
      <c r="H1940" s="32" t="s">
        <v>208</v>
      </c>
      <c r="I1940" s="33" t="s">
        <v>862</v>
      </c>
      <c r="J1940" s="33" t="s">
        <v>206</v>
      </c>
      <c r="K1940" s="33" t="str">
        <f t="shared" si="99"/>
        <v>139 , 6</v>
      </c>
      <c r="L1940" s="34" t="s">
        <v>207</v>
      </c>
      <c r="N1940" s="1" t="b">
        <f t="shared" si="100"/>
        <v>0</v>
      </c>
      <c r="O1940" s="1" t="b">
        <f t="shared" si="101"/>
        <v>0</v>
      </c>
      <c r="Q1940" s="4"/>
      <c r="R1940" s="4"/>
    </row>
    <row r="1941" spans="5:18">
      <c r="E1941" s="130">
        <v>139</v>
      </c>
      <c r="F1941" s="130">
        <v>8</v>
      </c>
      <c r="H1941" s="32" t="s">
        <v>208</v>
      </c>
      <c r="I1941" s="33" t="s">
        <v>862</v>
      </c>
      <c r="J1941" s="33" t="s">
        <v>206</v>
      </c>
      <c r="K1941" s="33" t="str">
        <f t="shared" ref="K1941:K2000" si="102">E1941&amp;" , "&amp;F1941</f>
        <v>139 , 8</v>
      </c>
      <c r="L1941" s="34" t="s">
        <v>207</v>
      </c>
      <c r="N1941" s="1" t="b">
        <f t="shared" ref="N1941:N2000" si="103">IF(E1941="","",EXACT(E1941,Q1941))</f>
        <v>0</v>
      </c>
      <c r="O1941" s="1" t="b">
        <f t="shared" ref="O1941:O2000" si="104">IF(F1941="","",EXACT(F1941,R1941))</f>
        <v>0</v>
      </c>
      <c r="Q1941" s="4"/>
      <c r="R1941" s="4"/>
    </row>
    <row r="1942" spans="5:18">
      <c r="E1942" s="130">
        <v>139</v>
      </c>
      <c r="F1942" s="130">
        <v>9</v>
      </c>
      <c r="H1942" s="32" t="s">
        <v>208</v>
      </c>
      <c r="I1942" s="33" t="s">
        <v>862</v>
      </c>
      <c r="J1942" s="33" t="s">
        <v>206</v>
      </c>
      <c r="K1942" s="33" t="str">
        <f t="shared" si="102"/>
        <v>139 , 9</v>
      </c>
      <c r="L1942" s="34" t="s">
        <v>207</v>
      </c>
      <c r="N1942" s="1" t="b">
        <f t="shared" si="103"/>
        <v>0</v>
      </c>
      <c r="O1942" s="1" t="b">
        <f t="shared" si="104"/>
        <v>0</v>
      </c>
      <c r="Q1942" s="4"/>
      <c r="R1942" s="4"/>
    </row>
    <row r="1943" spans="5:18">
      <c r="E1943" s="130">
        <v>139</v>
      </c>
      <c r="F1943" s="130">
        <v>10</v>
      </c>
      <c r="H1943" s="32" t="s">
        <v>208</v>
      </c>
      <c r="I1943" s="33" t="s">
        <v>862</v>
      </c>
      <c r="J1943" s="33" t="s">
        <v>206</v>
      </c>
      <c r="K1943" s="33" t="str">
        <f t="shared" si="102"/>
        <v>139 , 10</v>
      </c>
      <c r="L1943" s="34" t="s">
        <v>207</v>
      </c>
      <c r="N1943" s="1" t="b">
        <f t="shared" si="103"/>
        <v>0</v>
      </c>
      <c r="O1943" s="1" t="b">
        <f t="shared" si="104"/>
        <v>0</v>
      </c>
      <c r="Q1943" s="4"/>
      <c r="R1943" s="4"/>
    </row>
    <row r="1944" spans="5:18">
      <c r="E1944" s="130">
        <v>139</v>
      </c>
      <c r="F1944" s="130">
        <v>11</v>
      </c>
      <c r="H1944" s="32" t="s">
        <v>208</v>
      </c>
      <c r="I1944" s="33" t="s">
        <v>862</v>
      </c>
      <c r="J1944" s="33" t="s">
        <v>206</v>
      </c>
      <c r="K1944" s="33" t="str">
        <f t="shared" si="102"/>
        <v>139 , 11</v>
      </c>
      <c r="L1944" s="34" t="s">
        <v>207</v>
      </c>
      <c r="N1944" s="1" t="b">
        <f t="shared" si="103"/>
        <v>0</v>
      </c>
      <c r="O1944" s="1" t="b">
        <f t="shared" si="104"/>
        <v>0</v>
      </c>
      <c r="Q1944" s="4"/>
      <c r="R1944" s="4"/>
    </row>
    <row r="1945" spans="5:18">
      <c r="E1945" s="130">
        <v>139</v>
      </c>
      <c r="F1945" s="130">
        <v>12</v>
      </c>
      <c r="H1945" s="32" t="s">
        <v>208</v>
      </c>
      <c r="I1945" s="33" t="s">
        <v>862</v>
      </c>
      <c r="J1945" s="33" t="s">
        <v>206</v>
      </c>
      <c r="K1945" s="33" t="str">
        <f t="shared" si="102"/>
        <v>139 , 12</v>
      </c>
      <c r="L1945" s="34" t="s">
        <v>207</v>
      </c>
      <c r="N1945" s="1" t="b">
        <f t="shared" si="103"/>
        <v>0</v>
      </c>
      <c r="O1945" s="1" t="b">
        <f t="shared" si="104"/>
        <v>0</v>
      </c>
      <c r="Q1945" s="4"/>
      <c r="R1945" s="4"/>
    </row>
    <row r="1946" spans="5:18">
      <c r="E1946" s="130">
        <v>139</v>
      </c>
      <c r="F1946" s="130">
        <v>13</v>
      </c>
      <c r="H1946" s="32" t="s">
        <v>208</v>
      </c>
      <c r="I1946" s="33" t="s">
        <v>862</v>
      </c>
      <c r="J1946" s="33" t="s">
        <v>206</v>
      </c>
      <c r="K1946" s="33" t="str">
        <f t="shared" si="102"/>
        <v>139 , 13</v>
      </c>
      <c r="L1946" s="34" t="s">
        <v>207</v>
      </c>
      <c r="N1946" s="1" t="b">
        <f t="shared" si="103"/>
        <v>0</v>
      </c>
      <c r="O1946" s="1" t="b">
        <f t="shared" si="104"/>
        <v>0</v>
      </c>
      <c r="Q1946" s="4"/>
      <c r="R1946" s="4"/>
    </row>
    <row r="1947" spans="5:18">
      <c r="E1947" s="130">
        <v>139</v>
      </c>
      <c r="F1947" s="130">
        <v>14</v>
      </c>
      <c r="H1947" s="32" t="s">
        <v>208</v>
      </c>
      <c r="I1947" s="33" t="s">
        <v>862</v>
      </c>
      <c r="J1947" s="33" t="s">
        <v>206</v>
      </c>
      <c r="K1947" s="33" t="str">
        <f t="shared" si="102"/>
        <v>139 , 14</v>
      </c>
      <c r="L1947" s="34" t="s">
        <v>207</v>
      </c>
      <c r="N1947" s="1" t="b">
        <f t="shared" si="103"/>
        <v>0</v>
      </c>
      <c r="O1947" s="1" t="b">
        <f t="shared" si="104"/>
        <v>0</v>
      </c>
      <c r="Q1947" s="4"/>
      <c r="R1947" s="4"/>
    </row>
    <row r="1948" spans="5:18">
      <c r="E1948" s="130">
        <v>139</v>
      </c>
      <c r="F1948" s="130">
        <v>15</v>
      </c>
      <c r="H1948" s="32" t="s">
        <v>208</v>
      </c>
      <c r="I1948" s="33" t="s">
        <v>862</v>
      </c>
      <c r="J1948" s="33" t="s">
        <v>206</v>
      </c>
      <c r="K1948" s="33" t="str">
        <f t="shared" si="102"/>
        <v>139 , 15</v>
      </c>
      <c r="L1948" s="34" t="s">
        <v>207</v>
      </c>
      <c r="N1948" s="1" t="b">
        <f t="shared" si="103"/>
        <v>0</v>
      </c>
      <c r="O1948" s="1" t="b">
        <f t="shared" si="104"/>
        <v>0</v>
      </c>
      <c r="Q1948" s="4"/>
      <c r="R1948" s="4"/>
    </row>
    <row r="1949" spans="5:18">
      <c r="E1949" s="130">
        <v>140</v>
      </c>
      <c r="F1949" s="130">
        <v>1</v>
      </c>
      <c r="H1949" s="32" t="s">
        <v>208</v>
      </c>
      <c r="I1949" s="33" t="s">
        <v>862</v>
      </c>
      <c r="J1949" s="33" t="s">
        <v>206</v>
      </c>
      <c r="K1949" s="33" t="str">
        <f t="shared" si="102"/>
        <v>140 , 1</v>
      </c>
      <c r="L1949" s="34" t="s">
        <v>207</v>
      </c>
      <c r="N1949" s="1" t="b">
        <f t="shared" si="103"/>
        <v>0</v>
      </c>
      <c r="O1949" s="1" t="b">
        <f t="shared" si="104"/>
        <v>0</v>
      </c>
      <c r="Q1949" s="4"/>
      <c r="R1949" s="4"/>
    </row>
    <row r="1950" spans="5:18">
      <c r="E1950" s="130">
        <v>140</v>
      </c>
      <c r="F1950" s="130">
        <v>2</v>
      </c>
      <c r="H1950" s="32" t="s">
        <v>208</v>
      </c>
      <c r="I1950" s="33" t="s">
        <v>862</v>
      </c>
      <c r="J1950" s="33" t="s">
        <v>206</v>
      </c>
      <c r="K1950" s="33" t="str">
        <f t="shared" si="102"/>
        <v>140 , 2</v>
      </c>
      <c r="L1950" s="34" t="s">
        <v>207</v>
      </c>
      <c r="N1950" s="1" t="b">
        <f t="shared" si="103"/>
        <v>0</v>
      </c>
      <c r="O1950" s="1" t="b">
        <f t="shared" si="104"/>
        <v>0</v>
      </c>
      <c r="Q1950" s="4"/>
      <c r="R1950" s="4"/>
    </row>
    <row r="1951" spans="5:18">
      <c r="E1951" s="130">
        <v>140</v>
      </c>
      <c r="F1951" s="130">
        <v>3</v>
      </c>
      <c r="H1951" s="32" t="s">
        <v>208</v>
      </c>
      <c r="I1951" s="33" t="s">
        <v>862</v>
      </c>
      <c r="J1951" s="33" t="s">
        <v>206</v>
      </c>
      <c r="K1951" s="33" t="str">
        <f t="shared" si="102"/>
        <v>140 , 3</v>
      </c>
      <c r="L1951" s="34" t="s">
        <v>207</v>
      </c>
      <c r="N1951" s="1" t="b">
        <f t="shared" si="103"/>
        <v>0</v>
      </c>
      <c r="O1951" s="1" t="b">
        <f t="shared" si="104"/>
        <v>0</v>
      </c>
      <c r="Q1951" s="4"/>
      <c r="R1951" s="4"/>
    </row>
    <row r="1952" spans="5:18">
      <c r="E1952" s="130">
        <v>140</v>
      </c>
      <c r="F1952" s="130">
        <v>4</v>
      </c>
      <c r="H1952" s="32" t="s">
        <v>208</v>
      </c>
      <c r="I1952" s="33" t="s">
        <v>862</v>
      </c>
      <c r="J1952" s="33" t="s">
        <v>206</v>
      </c>
      <c r="K1952" s="33" t="str">
        <f t="shared" si="102"/>
        <v>140 , 4</v>
      </c>
      <c r="L1952" s="34" t="s">
        <v>207</v>
      </c>
      <c r="N1952" s="1" t="b">
        <f t="shared" si="103"/>
        <v>0</v>
      </c>
      <c r="O1952" s="1" t="b">
        <f t="shared" si="104"/>
        <v>0</v>
      </c>
      <c r="Q1952" s="4"/>
      <c r="R1952" s="4"/>
    </row>
    <row r="1953" spans="5:18">
      <c r="E1953" s="130">
        <v>140</v>
      </c>
      <c r="F1953" s="130">
        <v>5</v>
      </c>
      <c r="H1953" s="32" t="s">
        <v>208</v>
      </c>
      <c r="I1953" s="33" t="s">
        <v>862</v>
      </c>
      <c r="J1953" s="33" t="s">
        <v>206</v>
      </c>
      <c r="K1953" s="33" t="str">
        <f t="shared" si="102"/>
        <v>140 , 5</v>
      </c>
      <c r="L1953" s="34" t="s">
        <v>207</v>
      </c>
      <c r="N1953" s="1" t="b">
        <f t="shared" si="103"/>
        <v>0</v>
      </c>
      <c r="O1953" s="1" t="b">
        <f t="shared" si="104"/>
        <v>0</v>
      </c>
      <c r="Q1953" s="4"/>
      <c r="R1953" s="4"/>
    </row>
    <row r="1954" spans="5:18">
      <c r="E1954" s="130">
        <v>140</v>
      </c>
      <c s="130" r="F1954">
        <v>7</v>
      </c>
      <c r="H1954" s="32" t="s">
        <v>208</v>
      </c>
      <c r="I1954" s="33" t="s">
        <v>862</v>
      </c>
      <c r="J1954" s="33" t="s">
        <v>206</v>
      </c>
      <c r="K1954" s="33" t="str">
        <f t="shared" si="102"/>
        <v>140 , 6</v>
      </c>
      <c r="L1954" s="34" t="s">
        <v>207</v>
      </c>
      <c r="N1954" s="1" t="b">
        <f t="shared" si="103"/>
        <v>0</v>
      </c>
      <c r="O1954" s="1" t="b">
        <f t="shared" si="104"/>
        <v>0</v>
      </c>
      <c r="Q1954" s="4"/>
      <c r="R1954" s="4"/>
    </row>
    <row r="1955" spans="5:18">
      <c r="E1955" s="130">
        <v>140</v>
      </c>
      <c r="F1955" s="130">
        <v>8</v>
      </c>
      <c r="H1955" s="32" t="s">
        <v>208</v>
      </c>
      <c r="I1955" s="33" t="s">
        <v>862</v>
      </c>
      <c r="J1955" s="33" t="s">
        <v>206</v>
      </c>
      <c r="K1955" s="33" t="str">
        <f t="shared" si="102"/>
        <v>140 , 8</v>
      </c>
      <c r="L1955" s="34" t="s">
        <v>207</v>
      </c>
      <c r="N1955" s="1" t="b">
        <f t="shared" si="103"/>
        <v>0</v>
      </c>
      <c r="O1955" s="1" t="b">
        <f t="shared" si="104"/>
        <v>0</v>
      </c>
      <c r="Q1955" s="4"/>
      <c r="R1955" s="4"/>
    </row>
    <row r="1956" spans="5:18">
      <c r="E1956" s="130">
        <v>140</v>
      </c>
      <c r="F1956" s="130">
        <v>9</v>
      </c>
      <c r="H1956" s="32" t="s">
        <v>208</v>
      </c>
      <c r="I1956" s="33" t="s">
        <v>862</v>
      </c>
      <c r="J1956" s="33" t="s">
        <v>206</v>
      </c>
      <c r="K1956" s="33" t="str">
        <f t="shared" si="102"/>
        <v>140 , 9</v>
      </c>
      <c r="L1956" s="34" t="s">
        <v>207</v>
      </c>
      <c r="N1956" s="1" t="b">
        <f t="shared" si="103"/>
        <v>0</v>
      </c>
      <c r="O1956" s="1" t="b">
        <f t="shared" si="104"/>
        <v>0</v>
      </c>
      <c r="Q1956" s="4"/>
      <c r="R1956" s="4"/>
    </row>
    <row r="1957" spans="5:18">
      <c r="E1957" s="130">
        <v>140</v>
      </c>
      <c r="F1957" s="130">
        <v>10</v>
      </c>
      <c r="H1957" s="32" t="s">
        <v>208</v>
      </c>
      <c r="I1957" s="33" t="s">
        <v>862</v>
      </c>
      <c r="J1957" s="33" t="s">
        <v>206</v>
      </c>
      <c r="K1957" s="33" t="str">
        <f t="shared" si="102"/>
        <v>140 , 10</v>
      </c>
      <c r="L1957" s="34" t="s">
        <v>207</v>
      </c>
      <c r="N1957" s="1" t="b">
        <f t="shared" si="103"/>
        <v>0</v>
      </c>
      <c r="O1957" s="1" t="b">
        <f t="shared" si="104"/>
        <v>0</v>
      </c>
      <c r="Q1957" s="4"/>
      <c r="R1957" s="4"/>
    </row>
    <row r="1958" spans="5:18">
      <c r="E1958" s="130">
        <v>140</v>
      </c>
      <c r="F1958" s="130">
        <v>11</v>
      </c>
      <c r="H1958" s="32" t="s">
        <v>208</v>
      </c>
      <c r="I1958" s="33" t="s">
        <v>862</v>
      </c>
      <c r="J1958" s="33" t="s">
        <v>206</v>
      </c>
      <c r="K1958" s="33" t="str">
        <f t="shared" si="102"/>
        <v>140 , 11</v>
      </c>
      <c r="L1958" s="34" t="s">
        <v>207</v>
      </c>
      <c r="N1958" s="1" t="b">
        <f t="shared" si="103"/>
        <v>0</v>
      </c>
      <c r="O1958" s="1" t="b">
        <f t="shared" si="104"/>
        <v>0</v>
      </c>
      <c r="Q1958" s="4"/>
      <c r="R1958" s="4"/>
    </row>
    <row r="1959" spans="5:18">
      <c r="E1959" s="130">
        <v>140</v>
      </c>
      <c r="F1959" s="130">
        <v>12</v>
      </c>
      <c r="H1959" s="32" t="s">
        <v>208</v>
      </c>
      <c r="I1959" s="33" t="s">
        <v>862</v>
      </c>
      <c r="J1959" s="33" t="s">
        <v>206</v>
      </c>
      <c r="K1959" s="33" t="str">
        <f t="shared" si="102"/>
        <v>140 , 12</v>
      </c>
      <c r="L1959" s="34" t="s">
        <v>207</v>
      </c>
      <c r="N1959" s="1" t="b">
        <f t="shared" si="103"/>
        <v>0</v>
      </c>
      <c r="O1959" s="1" t="b">
        <f t="shared" si="104"/>
        <v>0</v>
      </c>
      <c r="Q1959" s="4"/>
      <c r="R1959" s="4"/>
    </row>
    <row r="1960" spans="5:18">
      <c r="E1960" s="130">
        <v>140</v>
      </c>
      <c r="F1960" s="130">
        <v>13</v>
      </c>
      <c r="H1960" s="32" t="s">
        <v>208</v>
      </c>
      <c r="I1960" s="33" t="s">
        <v>862</v>
      </c>
      <c r="J1960" s="33" t="s">
        <v>206</v>
      </c>
      <c r="K1960" s="33" t="str">
        <f t="shared" si="102"/>
        <v>140 , 13</v>
      </c>
      <c r="L1960" s="34" t="s">
        <v>207</v>
      </c>
      <c r="N1960" s="1" t="b">
        <f t="shared" si="103"/>
        <v>0</v>
      </c>
      <c r="O1960" s="1" t="b">
        <f t="shared" si="104"/>
        <v>0</v>
      </c>
      <c r="Q1960" s="4"/>
      <c r="R1960" s="4"/>
    </row>
    <row r="1961" spans="5:18">
      <c r="E1961" s="130">
        <v>140</v>
      </c>
      <c r="F1961" s="130">
        <v>14</v>
      </c>
      <c r="H1961" s="32" t="s">
        <v>208</v>
      </c>
      <c r="I1961" s="33" t="s">
        <v>862</v>
      </c>
      <c r="J1961" s="33" t="s">
        <v>206</v>
      </c>
      <c r="K1961" s="33" t="str">
        <f t="shared" si="102"/>
        <v>140 , 14</v>
      </c>
      <c r="L1961" s="34" t="s">
        <v>207</v>
      </c>
      <c r="N1961" s="1" t="b">
        <f t="shared" si="103"/>
        <v>0</v>
      </c>
      <c r="O1961" s="1" t="b">
        <f t="shared" si="104"/>
        <v>0</v>
      </c>
      <c r="Q1961" s="4"/>
      <c r="R1961" s="4"/>
    </row>
    <row r="1962" spans="5:18">
      <c r="E1962" s="130">
        <v>140</v>
      </c>
      <c r="F1962" s="130">
        <v>15</v>
      </c>
      <c r="H1962" s="32" t="s">
        <v>208</v>
      </c>
      <c r="I1962" s="33" t="s">
        <v>862</v>
      </c>
      <c r="J1962" s="33" t="s">
        <v>206</v>
      </c>
      <c r="K1962" s="33" t="str">
        <f t="shared" si="102"/>
        <v>140 , 15</v>
      </c>
      <c r="L1962" s="34" t="s">
        <v>207</v>
      </c>
      <c r="N1962" s="1" t="b">
        <f t="shared" si="103"/>
        <v>0</v>
      </c>
      <c r="O1962" s="1" t="b">
        <f t="shared" si="104"/>
        <v>0</v>
      </c>
      <c r="Q1962" s="4"/>
      <c r="R1962" s="4"/>
    </row>
    <row r="1963" spans="5:18">
      <c r="E1963" s="130">
        <v>141</v>
      </c>
      <c r="F1963" s="130">
        <v>1</v>
      </c>
      <c r="H1963" s="32" t="s">
        <v>208</v>
      </c>
      <c r="I1963" s="33" t="s">
        <v>862</v>
      </c>
      <c r="J1963" s="33" t="s">
        <v>206</v>
      </c>
      <c r="K1963" s="33" t="str">
        <f t="shared" si="102"/>
        <v>141 , 1</v>
      </c>
      <c r="L1963" s="34" t="s">
        <v>207</v>
      </c>
      <c r="N1963" s="1" t="b">
        <f t="shared" si="103"/>
        <v>0</v>
      </c>
      <c r="O1963" s="1" t="b">
        <f t="shared" si="104"/>
        <v>0</v>
      </c>
      <c r="Q1963" s="4"/>
      <c r="R1963" s="4"/>
    </row>
    <row r="1964" spans="5:18">
      <c r="E1964" s="130">
        <v>141</v>
      </c>
      <c r="F1964" s="130">
        <v>2</v>
      </c>
      <c r="H1964" s="32" t="s">
        <v>208</v>
      </c>
      <c r="I1964" s="33" t="s">
        <v>862</v>
      </c>
      <c r="J1964" s="33" t="s">
        <v>206</v>
      </c>
      <c r="K1964" s="33" t="str">
        <f t="shared" si="102"/>
        <v>141 , 2</v>
      </c>
      <c r="L1964" s="34" t="s">
        <v>207</v>
      </c>
      <c r="N1964" s="1" t="b">
        <f t="shared" si="103"/>
        <v>0</v>
      </c>
      <c r="O1964" s="1" t="b">
        <f t="shared" si="104"/>
        <v>0</v>
      </c>
      <c r="Q1964" s="4"/>
      <c r="R1964" s="4"/>
    </row>
    <row r="1965" spans="5:18">
      <c r="E1965" s="130">
        <v>141</v>
      </c>
      <c r="F1965" s="130">
        <v>3</v>
      </c>
      <c r="H1965" s="32" t="s">
        <v>208</v>
      </c>
      <c r="I1965" s="33" t="s">
        <v>862</v>
      </c>
      <c r="J1965" s="33" t="s">
        <v>206</v>
      </c>
      <c r="K1965" s="33" t="str">
        <f t="shared" si="102"/>
        <v>141 , 3</v>
      </c>
      <c r="L1965" s="34" t="s">
        <v>207</v>
      </c>
      <c r="N1965" s="1" t="b">
        <f t="shared" si="103"/>
        <v>0</v>
      </c>
      <c r="O1965" s="1" t="b">
        <f t="shared" si="104"/>
        <v>0</v>
      </c>
      <c r="Q1965" s="4"/>
      <c r="R1965" s="4"/>
    </row>
    <row r="1966" spans="5:18">
      <c r="E1966" s="130">
        <v>141</v>
      </c>
      <c r="F1966" s="130">
        <v>4</v>
      </c>
      <c r="H1966" s="32" t="s">
        <v>208</v>
      </c>
      <c r="I1966" s="33" t="s">
        <v>862</v>
      </c>
      <c r="J1966" s="33" t="s">
        <v>206</v>
      </c>
      <c r="K1966" s="33" t="str">
        <f t="shared" si="102"/>
        <v>141 , 4</v>
      </c>
      <c r="L1966" s="34" t="s">
        <v>207</v>
      </c>
      <c r="N1966" s="1" t="b">
        <f t="shared" si="103"/>
        <v>0</v>
      </c>
      <c r="O1966" s="1" t="b">
        <f t="shared" si="104"/>
        <v>0</v>
      </c>
      <c r="Q1966" s="4"/>
      <c r="R1966" s="4"/>
    </row>
    <row r="1967" spans="5:18">
      <c r="E1967" s="130">
        <v>141</v>
      </c>
      <c r="F1967" s="130">
        <v>5</v>
      </c>
      <c r="H1967" s="32" t="s">
        <v>208</v>
      </c>
      <c r="I1967" s="33" t="s">
        <v>862</v>
      </c>
      <c r="J1967" s="33" t="s">
        <v>206</v>
      </c>
      <c r="K1967" s="33" t="str">
        <f t="shared" si="102"/>
        <v>141 , 5</v>
      </c>
      <c r="L1967" s="34" t="s">
        <v>207</v>
      </c>
      <c r="N1967" s="1" t="b">
        <f t="shared" si="103"/>
        <v>0</v>
      </c>
      <c r="O1967" s="1" t="b">
        <f t="shared" si="104"/>
        <v>0</v>
      </c>
      <c r="Q1967" s="4"/>
      <c r="R1967" s="4"/>
    </row>
    <row r="1968" spans="5:18">
      <c r="E1968" s="130">
        <v>141</v>
      </c>
      <c s="130" r="F1968">
        <v>7</v>
      </c>
      <c r="H1968" s="32" t="s">
        <v>208</v>
      </c>
      <c r="I1968" s="33" t="s">
        <v>862</v>
      </c>
      <c r="J1968" s="33" t="s">
        <v>206</v>
      </c>
      <c r="K1968" s="33" t="str">
        <f t="shared" si="102"/>
        <v>141 , 6</v>
      </c>
      <c r="L1968" s="34" t="s">
        <v>207</v>
      </c>
      <c r="N1968" s="1" t="b">
        <f t="shared" si="103"/>
        <v>0</v>
      </c>
      <c r="O1968" s="1" t="b">
        <f t="shared" si="104"/>
        <v>0</v>
      </c>
      <c r="Q1968" s="4"/>
      <c r="R1968" s="4"/>
    </row>
    <row r="1969" spans="5:18">
      <c r="E1969" s="130">
        <v>141</v>
      </c>
      <c r="F1969" s="130">
        <v>8</v>
      </c>
      <c r="H1969" s="32" t="s">
        <v>208</v>
      </c>
      <c r="I1969" s="33" t="s">
        <v>862</v>
      </c>
      <c r="J1969" s="33" t="s">
        <v>206</v>
      </c>
      <c r="K1969" s="33" t="str">
        <f t="shared" si="102"/>
        <v>141 , 8</v>
      </c>
      <c r="L1969" s="34" t="s">
        <v>207</v>
      </c>
      <c r="N1969" s="1" t="b">
        <f t="shared" si="103"/>
        <v>0</v>
      </c>
      <c r="O1969" s="1" t="b">
        <f t="shared" si="104"/>
        <v>0</v>
      </c>
      <c r="Q1969" s="4"/>
      <c r="R1969" s="4"/>
    </row>
    <row r="1970" spans="5:18">
      <c r="E1970" s="130">
        <v>141</v>
      </c>
      <c r="F1970" s="130">
        <v>9</v>
      </c>
      <c r="H1970" s="32" t="s">
        <v>208</v>
      </c>
      <c r="I1970" s="33" t="s">
        <v>862</v>
      </c>
      <c r="J1970" s="33" t="s">
        <v>206</v>
      </c>
      <c r="K1970" s="33" t="str">
        <f t="shared" si="102"/>
        <v>141 , 9</v>
      </c>
      <c r="L1970" s="34" t="s">
        <v>207</v>
      </c>
      <c r="N1970" s="1" t="b">
        <f t="shared" si="103"/>
        <v>0</v>
      </c>
      <c r="O1970" s="1" t="b">
        <f t="shared" si="104"/>
        <v>0</v>
      </c>
      <c r="Q1970" s="4"/>
      <c r="R1970" s="4"/>
    </row>
    <row r="1971" spans="5:18">
      <c r="E1971" s="130">
        <v>141</v>
      </c>
      <c r="F1971" s="130">
        <v>10</v>
      </c>
      <c r="H1971" s="32" t="s">
        <v>208</v>
      </c>
      <c r="I1971" s="33" t="s">
        <v>862</v>
      </c>
      <c r="J1971" s="33" t="s">
        <v>206</v>
      </c>
      <c r="K1971" s="33" t="str">
        <f t="shared" si="102"/>
        <v>141 , 10</v>
      </c>
      <c r="L1971" s="34" t="s">
        <v>207</v>
      </c>
      <c r="N1971" s="1" t="b">
        <f t="shared" si="103"/>
        <v>0</v>
      </c>
      <c r="O1971" s="1" t="b">
        <f t="shared" si="104"/>
        <v>0</v>
      </c>
      <c r="Q1971" s="4"/>
      <c r="R1971" s="4"/>
    </row>
    <row r="1972" spans="5:18">
      <c r="E1972" s="130">
        <v>141</v>
      </c>
      <c r="F1972" s="130">
        <v>11</v>
      </c>
      <c r="H1972" s="32" t="s">
        <v>208</v>
      </c>
      <c r="I1972" s="33" t="s">
        <v>862</v>
      </c>
      <c r="J1972" s="33" t="s">
        <v>206</v>
      </c>
      <c r="K1972" s="33" t="str">
        <f t="shared" si="102"/>
        <v>141 , 11</v>
      </c>
      <c r="L1972" s="34" t="s">
        <v>207</v>
      </c>
      <c r="N1972" s="1" t="b">
        <f t="shared" si="103"/>
        <v>0</v>
      </c>
      <c r="O1972" s="1" t="b">
        <f t="shared" si="104"/>
        <v>0</v>
      </c>
      <c r="Q1972" s="4"/>
      <c r="R1972" s="4"/>
    </row>
    <row r="1973" spans="5:18">
      <c r="E1973" s="130">
        <v>141</v>
      </c>
      <c r="F1973" s="130">
        <v>12</v>
      </c>
      <c r="H1973" s="32" t="s">
        <v>208</v>
      </c>
      <c r="I1973" s="33" t="s">
        <v>862</v>
      </c>
      <c r="J1973" s="33" t="s">
        <v>206</v>
      </c>
      <c r="K1973" s="33" t="str">
        <f t="shared" si="102"/>
        <v>141 , 12</v>
      </c>
      <c r="L1973" s="34" t="s">
        <v>207</v>
      </c>
      <c r="N1973" s="1" t="b">
        <f t="shared" si="103"/>
        <v>0</v>
      </c>
      <c r="O1973" s="1" t="b">
        <f t="shared" si="104"/>
        <v>0</v>
      </c>
      <c r="Q1973" s="4"/>
      <c r="R1973" s="4"/>
    </row>
    <row r="1974" spans="5:18">
      <c r="E1974" s="130">
        <v>141</v>
      </c>
      <c r="F1974" s="130">
        <v>13</v>
      </c>
      <c r="H1974" s="32" t="s">
        <v>208</v>
      </c>
      <c r="I1974" s="33" t="s">
        <v>862</v>
      </c>
      <c r="J1974" s="33" t="s">
        <v>206</v>
      </c>
      <c r="K1974" s="33" t="str">
        <f t="shared" si="102"/>
        <v>141 , 13</v>
      </c>
      <c r="L1974" s="34" t="s">
        <v>207</v>
      </c>
      <c r="N1974" s="1" t="b">
        <f t="shared" si="103"/>
        <v>0</v>
      </c>
      <c r="O1974" s="1" t="b">
        <f t="shared" si="104"/>
        <v>0</v>
      </c>
      <c r="Q1974" s="4"/>
      <c r="R1974" s="4"/>
    </row>
    <row r="1975" spans="5:18">
      <c r="E1975" s="130">
        <v>141</v>
      </c>
      <c r="F1975" s="130">
        <v>14</v>
      </c>
      <c r="H1975" s="32" t="s">
        <v>208</v>
      </c>
      <c r="I1975" s="33" t="s">
        <v>862</v>
      </c>
      <c r="J1975" s="33" t="s">
        <v>206</v>
      </c>
      <c r="K1975" s="33" t="str">
        <f t="shared" si="102"/>
        <v>141 , 14</v>
      </c>
      <c r="L1975" s="34" t="s">
        <v>207</v>
      </c>
      <c r="N1975" s="1" t="b">
        <f t="shared" si="103"/>
        <v>0</v>
      </c>
      <c r="O1975" s="1" t="b">
        <f t="shared" si="104"/>
        <v>0</v>
      </c>
      <c r="Q1975" s="4"/>
      <c r="R1975" s="4"/>
    </row>
    <row r="1976" spans="5:18">
      <c r="E1976" s="130">
        <v>141</v>
      </c>
      <c r="F1976" s="130">
        <v>15</v>
      </c>
      <c r="H1976" s="32" t="s">
        <v>208</v>
      </c>
      <c r="I1976" s="33" t="s">
        <v>862</v>
      </c>
      <c r="J1976" s="33" t="s">
        <v>206</v>
      </c>
      <c r="K1976" s="33" t="str">
        <f t="shared" si="102"/>
        <v>141 , 15</v>
      </c>
      <c r="L1976" s="34" t="s">
        <v>207</v>
      </c>
      <c r="N1976" s="1" t="b">
        <f t="shared" si="103"/>
        <v>0</v>
      </c>
      <c r="O1976" s="1" t="b">
        <f t="shared" si="104"/>
        <v>0</v>
      </c>
      <c r="Q1976" s="4"/>
      <c r="R1976" s="4"/>
    </row>
    <row r="1977" spans="5:18">
      <c r="E1977" s="130">
        <v>142</v>
      </c>
      <c r="F1977" s="130">
        <v>1</v>
      </c>
      <c r="H1977" s="32" t="s">
        <v>208</v>
      </c>
      <c r="I1977" s="33" t="s">
        <v>862</v>
      </c>
      <c r="J1977" s="33" t="s">
        <v>206</v>
      </c>
      <c r="K1977" s="33" t="str">
        <f t="shared" si="102"/>
        <v>142 , 1</v>
      </c>
      <c r="L1977" s="34" t="s">
        <v>207</v>
      </c>
      <c r="N1977" s="1" t="b">
        <f t="shared" si="103"/>
        <v>0</v>
      </c>
      <c r="O1977" s="1" t="b">
        <f t="shared" si="104"/>
        <v>0</v>
      </c>
      <c r="Q1977" s="4"/>
      <c r="R1977" s="4"/>
    </row>
    <row r="1978" spans="5:18">
      <c r="E1978" s="130">
        <v>142</v>
      </c>
      <c r="F1978" s="130">
        <v>2</v>
      </c>
      <c r="H1978" s="32" t="s">
        <v>208</v>
      </c>
      <c r="I1978" s="33" t="s">
        <v>862</v>
      </c>
      <c r="J1978" s="33" t="s">
        <v>206</v>
      </c>
      <c r="K1978" s="33" t="str">
        <f t="shared" si="102"/>
        <v>142 , 2</v>
      </c>
      <c r="L1978" s="34" t="s">
        <v>207</v>
      </c>
      <c r="N1978" s="1" t="b">
        <f t="shared" si="103"/>
        <v>0</v>
      </c>
      <c r="O1978" s="1" t="b">
        <f t="shared" si="104"/>
        <v>0</v>
      </c>
      <c r="Q1978" s="4"/>
      <c r="R1978" s="4"/>
    </row>
    <row r="1979" spans="5:18">
      <c r="E1979" s="130">
        <v>142</v>
      </c>
      <c r="F1979" s="130">
        <v>3</v>
      </c>
      <c r="H1979" s="32" t="s">
        <v>208</v>
      </c>
      <c r="I1979" s="33" t="s">
        <v>862</v>
      </c>
      <c r="J1979" s="33" t="s">
        <v>206</v>
      </c>
      <c r="K1979" s="33" t="str">
        <f t="shared" si="102"/>
        <v>142 , 3</v>
      </c>
      <c r="L1979" s="34" t="s">
        <v>207</v>
      </c>
      <c r="N1979" s="1" t="b">
        <f t="shared" si="103"/>
        <v>0</v>
      </c>
      <c r="O1979" s="1" t="b">
        <f t="shared" si="104"/>
        <v>0</v>
      </c>
      <c r="Q1979" s="4"/>
      <c r="R1979" s="4"/>
    </row>
    <row r="1980" spans="5:18">
      <c r="E1980" s="130">
        <v>142</v>
      </c>
      <c r="F1980" s="130">
        <v>4</v>
      </c>
      <c r="H1980" s="32" t="s">
        <v>208</v>
      </c>
      <c r="I1980" s="33" t="s">
        <v>862</v>
      </c>
      <c r="J1980" s="33" t="s">
        <v>206</v>
      </c>
      <c r="K1980" s="33" t="str">
        <f t="shared" si="102"/>
        <v>142 , 4</v>
      </c>
      <c r="L1980" s="34" t="s">
        <v>207</v>
      </c>
      <c r="N1980" s="1" t="b">
        <f t="shared" si="103"/>
        <v>0</v>
      </c>
      <c r="O1980" s="1" t="b">
        <f t="shared" si="104"/>
        <v>0</v>
      </c>
      <c r="Q1980" s="4"/>
      <c r="R1980" s="4"/>
    </row>
    <row r="1981" spans="5:18">
      <c r="E1981" s="130">
        <v>142</v>
      </c>
      <c r="F1981" s="130">
        <v>5</v>
      </c>
      <c r="H1981" s="32" t="s">
        <v>208</v>
      </c>
      <c r="I1981" s="33" t="s">
        <v>862</v>
      </c>
      <c r="J1981" s="33" t="s">
        <v>206</v>
      </c>
      <c r="K1981" s="33" t="str">
        <f t="shared" si="102"/>
        <v>142 , 5</v>
      </c>
      <c r="L1981" s="34" t="s">
        <v>207</v>
      </c>
      <c r="N1981" s="1" t="b">
        <f t="shared" si="103"/>
        <v>0</v>
      </c>
      <c r="O1981" s="1" t="b">
        <f t="shared" si="104"/>
        <v>0</v>
      </c>
      <c r="Q1981" s="4"/>
      <c r="R1981" s="4"/>
    </row>
    <row r="1982" spans="5:18">
      <c r="E1982" s="130">
        <v>142</v>
      </c>
      <c s="130" r="F1982">
        <v>7</v>
      </c>
      <c r="H1982" s="32" t="s">
        <v>208</v>
      </c>
      <c r="I1982" s="33" t="s">
        <v>862</v>
      </c>
      <c r="J1982" s="33" t="s">
        <v>206</v>
      </c>
      <c r="K1982" s="33" t="str">
        <f t="shared" si="102"/>
        <v>142 , 6</v>
      </c>
      <c r="L1982" s="34" t="s">
        <v>207</v>
      </c>
      <c r="N1982" s="1" t="b">
        <f t="shared" si="103"/>
        <v>0</v>
      </c>
      <c r="O1982" s="1" t="b">
        <f t="shared" si="104"/>
        <v>0</v>
      </c>
      <c r="Q1982" s="4"/>
      <c r="R1982" s="4"/>
    </row>
    <row r="1983" spans="5:18">
      <c r="E1983" s="130">
        <v>142</v>
      </c>
      <c r="F1983" s="130">
        <v>8</v>
      </c>
      <c r="H1983" s="32" t="s">
        <v>208</v>
      </c>
      <c r="I1983" s="33" t="s">
        <v>862</v>
      </c>
      <c r="J1983" s="33" t="s">
        <v>206</v>
      </c>
      <c r="K1983" s="33" t="str">
        <f t="shared" si="102"/>
        <v>142 , 8</v>
      </c>
      <c r="L1983" s="34" t="s">
        <v>207</v>
      </c>
      <c r="N1983" s="1" t="b">
        <f t="shared" si="103"/>
        <v>0</v>
      </c>
      <c r="O1983" s="1" t="b">
        <f t="shared" si="104"/>
        <v>0</v>
      </c>
      <c r="Q1983" s="4"/>
      <c r="R1983" s="4"/>
    </row>
    <row r="1984" spans="5:18">
      <c r="E1984" s="130">
        <v>142</v>
      </c>
      <c r="F1984" s="130">
        <v>9</v>
      </c>
      <c r="H1984" s="32" t="s">
        <v>208</v>
      </c>
      <c r="I1984" s="33" t="s">
        <v>862</v>
      </c>
      <c r="J1984" s="33" t="s">
        <v>206</v>
      </c>
      <c r="K1984" s="33" t="str">
        <f t="shared" si="102"/>
        <v>142 , 9</v>
      </c>
      <c r="L1984" s="34" t="s">
        <v>207</v>
      </c>
      <c r="N1984" s="1" t="b">
        <f t="shared" si="103"/>
        <v>0</v>
      </c>
      <c r="O1984" s="1" t="b">
        <f t="shared" si="104"/>
        <v>0</v>
      </c>
      <c r="Q1984" s="4"/>
      <c r="R1984" s="4"/>
    </row>
    <row r="1985" spans="5:18">
      <c r="E1985" s="130">
        <v>142</v>
      </c>
      <c r="F1985" s="130">
        <v>10</v>
      </c>
      <c r="H1985" s="32" t="s">
        <v>208</v>
      </c>
      <c r="I1985" s="33" t="s">
        <v>862</v>
      </c>
      <c r="J1985" s="33" t="s">
        <v>206</v>
      </c>
      <c r="K1985" s="33" t="str">
        <f t="shared" si="102"/>
        <v>142 , 10</v>
      </c>
      <c r="L1985" s="34" t="s">
        <v>207</v>
      </c>
      <c r="N1985" s="1" t="b">
        <f t="shared" si="103"/>
        <v>0</v>
      </c>
      <c r="O1985" s="1" t="b">
        <f t="shared" si="104"/>
        <v>0</v>
      </c>
      <c r="Q1985" s="4"/>
      <c r="R1985" s="4"/>
    </row>
    <row r="1986" spans="5:18">
      <c r="E1986" s="130">
        <v>142</v>
      </c>
      <c r="F1986" s="130">
        <v>11</v>
      </c>
      <c r="H1986" s="32" t="s">
        <v>208</v>
      </c>
      <c r="I1986" s="33" t="s">
        <v>862</v>
      </c>
      <c r="J1986" s="33" t="s">
        <v>206</v>
      </c>
      <c r="K1986" s="33" t="str">
        <f t="shared" si="102"/>
        <v>142 , 11</v>
      </c>
      <c r="L1986" s="34" t="s">
        <v>207</v>
      </c>
      <c r="N1986" s="1" t="b">
        <f t="shared" si="103"/>
        <v>0</v>
      </c>
      <c r="O1986" s="1" t="b">
        <f t="shared" si="104"/>
        <v>0</v>
      </c>
      <c r="Q1986" s="4"/>
      <c r="R1986" s="4"/>
    </row>
    <row r="1987" spans="5:18">
      <c r="E1987" s="130">
        <v>142</v>
      </c>
      <c r="F1987" s="130">
        <v>12</v>
      </c>
      <c r="H1987" s="32" t="s">
        <v>208</v>
      </c>
      <c r="I1987" s="33" t="s">
        <v>862</v>
      </c>
      <c r="J1987" s="33" t="s">
        <v>206</v>
      </c>
      <c r="K1987" s="33" t="str">
        <f t="shared" si="102"/>
        <v>142 , 12</v>
      </c>
      <c r="L1987" s="34" t="s">
        <v>207</v>
      </c>
      <c r="N1987" s="1" t="b">
        <f t="shared" si="103"/>
        <v>0</v>
      </c>
      <c r="O1987" s="1" t="b">
        <f t="shared" si="104"/>
        <v>0</v>
      </c>
      <c r="Q1987" s="4"/>
      <c r="R1987" s="4"/>
    </row>
    <row r="1988" spans="5:18">
      <c r="E1988" s="130">
        <v>142</v>
      </c>
      <c r="F1988" s="130">
        <v>13</v>
      </c>
      <c r="H1988" s="32" t="s">
        <v>208</v>
      </c>
      <c r="I1988" s="33" t="s">
        <v>862</v>
      </c>
      <c r="J1988" s="33" t="s">
        <v>206</v>
      </c>
      <c r="K1988" s="33" t="str">
        <f t="shared" si="102"/>
        <v>142 , 13</v>
      </c>
      <c r="L1988" s="34" t="s">
        <v>207</v>
      </c>
      <c r="N1988" s="1" t="b">
        <f t="shared" si="103"/>
        <v>0</v>
      </c>
      <c r="O1988" s="1" t="b">
        <f t="shared" si="104"/>
        <v>0</v>
      </c>
      <c r="Q1988" s="4"/>
      <c r="R1988" s="4"/>
    </row>
    <row r="1989" spans="5:18">
      <c r="E1989" s="130">
        <v>142</v>
      </c>
      <c r="F1989" s="130">
        <v>14</v>
      </c>
      <c r="H1989" s="32" t="s">
        <v>208</v>
      </c>
      <c r="I1989" s="33" t="s">
        <v>862</v>
      </c>
      <c r="J1989" s="33" t="s">
        <v>206</v>
      </c>
      <c r="K1989" s="33" t="str">
        <f t="shared" si="102"/>
        <v>142 , 14</v>
      </c>
      <c r="L1989" s="34" t="s">
        <v>207</v>
      </c>
      <c r="N1989" s="1" t="b">
        <f t="shared" si="103"/>
        <v>0</v>
      </c>
      <c r="O1989" s="1" t="b">
        <f t="shared" si="104"/>
        <v>0</v>
      </c>
      <c r="Q1989" s="4"/>
      <c r="R1989" s="4"/>
    </row>
    <row r="1990" spans="5:18">
      <c r="E1990" s="130">
        <v>142</v>
      </c>
      <c r="F1990" s="130">
        <v>15</v>
      </c>
      <c r="H1990" s="32" t="s">
        <v>208</v>
      </c>
      <c r="I1990" s="33" t="s">
        <v>862</v>
      </c>
      <c r="J1990" s="33" t="s">
        <v>206</v>
      </c>
      <c r="K1990" s="33" t="str">
        <f t="shared" si="102"/>
        <v>142 , 15</v>
      </c>
      <c r="L1990" s="34" t="s">
        <v>207</v>
      </c>
      <c r="N1990" s="1" t="b">
        <f t="shared" si="103"/>
        <v>0</v>
      </c>
      <c r="O1990" s="1" t="b">
        <f t="shared" si="104"/>
        <v>0</v>
      </c>
      <c r="Q1990" s="4"/>
      <c r="R1990" s="4"/>
    </row>
    <row r="1991" spans="5:18">
      <c r="E1991" s="130">
        <v>143</v>
      </c>
      <c r="F1991" s="130">
        <v>1</v>
      </c>
      <c r="H1991" s="32" t="s">
        <v>208</v>
      </c>
      <c r="I1991" s="33" t="s">
        <v>862</v>
      </c>
      <c r="J1991" s="33" t="s">
        <v>206</v>
      </c>
      <c r="K1991" s="33" t="str">
        <f t="shared" si="102"/>
        <v>143 , 1</v>
      </c>
      <c r="L1991" s="34" t="s">
        <v>207</v>
      </c>
      <c r="N1991" s="1" t="b">
        <f t="shared" si="103"/>
        <v>0</v>
      </c>
      <c r="O1991" s="1" t="b">
        <f t="shared" si="104"/>
        <v>0</v>
      </c>
      <c r="Q1991" s="4"/>
      <c r="R1991" s="4"/>
    </row>
    <row r="1992" spans="5:18">
      <c r="E1992" s="130">
        <v>143</v>
      </c>
      <c r="F1992" s="130">
        <v>2</v>
      </c>
      <c r="H1992" s="32" t="s">
        <v>208</v>
      </c>
      <c r="I1992" s="33" t="s">
        <v>862</v>
      </c>
      <c r="J1992" s="33" t="s">
        <v>206</v>
      </c>
      <c r="K1992" s="33" t="str">
        <f t="shared" si="102"/>
        <v>143 , 2</v>
      </c>
      <c r="L1992" s="34" t="s">
        <v>207</v>
      </c>
      <c r="N1992" s="1" t="b">
        <f t="shared" si="103"/>
        <v>0</v>
      </c>
      <c r="O1992" s="1" t="b">
        <f t="shared" si="104"/>
        <v>0</v>
      </c>
      <c r="Q1992" s="4"/>
      <c r="R1992" s="4"/>
    </row>
    <row r="1993" spans="5:18">
      <c r="E1993" s="130">
        <v>143</v>
      </c>
      <c r="F1993" s="130">
        <v>3</v>
      </c>
      <c r="H1993" s="32" t="s">
        <v>208</v>
      </c>
      <c r="I1993" s="33" t="s">
        <v>862</v>
      </c>
      <c r="J1993" s="33" t="s">
        <v>206</v>
      </c>
      <c r="K1993" s="33" t="str">
        <f t="shared" si="102"/>
        <v>143 , 3</v>
      </c>
      <c r="L1993" s="34" t="s">
        <v>207</v>
      </c>
      <c r="N1993" s="1" t="b">
        <f t="shared" si="103"/>
        <v>0</v>
      </c>
      <c r="O1993" s="1" t="b">
        <f t="shared" si="104"/>
        <v>0</v>
      </c>
      <c r="Q1993" s="4"/>
      <c r="R1993" s="4"/>
    </row>
    <row r="1994" spans="5:18">
      <c r="E1994" s="130">
        <v>143</v>
      </c>
      <c r="F1994" s="130">
        <v>4</v>
      </c>
      <c r="H1994" s="32" t="s">
        <v>208</v>
      </c>
      <c r="I1994" s="33" t="s">
        <v>862</v>
      </c>
      <c r="J1994" s="33" t="s">
        <v>206</v>
      </c>
      <c r="K1994" s="33" t="str">
        <f t="shared" si="102"/>
        <v>143 , 4</v>
      </c>
      <c r="L1994" s="34" t="s">
        <v>207</v>
      </c>
      <c r="N1994" s="1" t="b">
        <f t="shared" si="103"/>
        <v>0</v>
      </c>
      <c r="O1994" s="1" t="b">
        <f t="shared" si="104"/>
        <v>0</v>
      </c>
      <c r="Q1994" s="4"/>
      <c r="R1994" s="4"/>
    </row>
    <row r="1995" spans="5:18">
      <c r="E1995" s="130">
        <v>143</v>
      </c>
      <c r="F1995" s="130">
        <v>5</v>
      </c>
      <c r="H1995" s="32" t="s">
        <v>208</v>
      </c>
      <c r="I1995" s="33" t="s">
        <v>862</v>
      </c>
      <c r="J1995" s="33" t="s">
        <v>206</v>
      </c>
      <c r="K1995" s="33" t="str">
        <f t="shared" si="102"/>
        <v>143 , 5</v>
      </c>
      <c r="L1995" s="34" t="s">
        <v>207</v>
      </c>
      <c r="N1995" s="1" t="b">
        <f t="shared" si="103"/>
        <v>0</v>
      </c>
      <c r="O1995" s="1" t="b">
        <f t="shared" si="104"/>
        <v>0</v>
      </c>
      <c r="Q1995" s="4"/>
      <c r="R1995" s="4"/>
    </row>
    <row r="1996" spans="5:18">
      <c r="E1996" s="130">
        <v>143</v>
      </c>
      <c s="130" r="F1996">
        <v>7</v>
      </c>
      <c r="H1996" s="32" t="s">
        <v>208</v>
      </c>
      <c r="I1996" s="33" t="s">
        <v>862</v>
      </c>
      <c r="J1996" s="33" t="s">
        <v>206</v>
      </c>
      <c r="K1996" s="33" t="str">
        <f t="shared" si="102"/>
        <v>143 , 6</v>
      </c>
      <c r="L1996" s="34" t="s">
        <v>207</v>
      </c>
      <c r="N1996" s="1" t="b">
        <f t="shared" si="103"/>
        <v>0</v>
      </c>
      <c r="O1996" s="1" t="b">
        <f t="shared" si="104"/>
        <v>0</v>
      </c>
      <c r="Q1996" s="4"/>
      <c r="R1996" s="4"/>
    </row>
    <row r="1997" spans="5:18">
      <c r="E1997" s="130">
        <v>143</v>
      </c>
      <c r="F1997" s="130">
        <v>8</v>
      </c>
      <c r="H1997" s="32" t="s">
        <v>208</v>
      </c>
      <c r="I1997" s="33" t="s">
        <v>862</v>
      </c>
      <c r="J1997" s="33" t="s">
        <v>206</v>
      </c>
      <c r="K1997" s="33" t="str">
        <f t="shared" si="102"/>
        <v>143 , 8</v>
      </c>
      <c r="L1997" s="34" t="s">
        <v>207</v>
      </c>
      <c r="N1997" s="1" t="b">
        <f t="shared" si="103"/>
        <v>0</v>
      </c>
      <c r="O1997" s="1" t="b">
        <f t="shared" si="104"/>
        <v>0</v>
      </c>
      <c r="Q1997" s="4"/>
      <c r="R1997" s="4"/>
    </row>
    <row r="1998" spans="5:18">
      <c r="E1998" s="130">
        <v>143</v>
      </c>
      <c r="F1998" s="130">
        <v>9</v>
      </c>
      <c r="H1998" s="32" t="s">
        <v>208</v>
      </c>
      <c r="I1998" s="33" t="s">
        <v>862</v>
      </c>
      <c r="J1998" s="33" t="s">
        <v>206</v>
      </c>
      <c r="K1998" s="33" t="str">
        <f t="shared" si="102"/>
        <v>143 , 9</v>
      </c>
      <c r="L1998" s="34" t="s">
        <v>207</v>
      </c>
      <c r="N1998" s="1" t="b">
        <f t="shared" si="103"/>
        <v>0</v>
      </c>
      <c r="O1998" s="1" t="b">
        <f t="shared" si="104"/>
        <v>0</v>
      </c>
      <c r="Q1998" s="4"/>
      <c r="R1998" s="4"/>
    </row>
    <row r="1999" spans="5:18">
      <c r="E1999" s="130">
        <v>143</v>
      </c>
      <c r="F1999" s="130">
        <v>10</v>
      </c>
      <c r="H1999" s="32" t="s">
        <v>208</v>
      </c>
      <c r="I1999" s="33" t="s">
        <v>862</v>
      </c>
      <c r="J1999" s="33" t="s">
        <v>206</v>
      </c>
      <c r="K1999" s="33" t="str">
        <f t="shared" si="102"/>
        <v>143 , 10</v>
      </c>
      <c r="L1999" s="34" t="s">
        <v>207</v>
      </c>
      <c r="N1999" s="1" t="b">
        <f t="shared" si="103"/>
        <v>0</v>
      </c>
      <c r="O1999" s="1" t="b">
        <f t="shared" si="104"/>
        <v>0</v>
      </c>
      <c r="Q1999" s="4"/>
      <c r="R1999" s="4"/>
    </row>
    <row r="2000" spans="5:18">
      <c r="E2000" s="130">
        <v>143</v>
      </c>
      <c r="F2000" s="130">
        <v>11</v>
      </c>
      <c r="H2000" s="32" t="s">
        <v>208</v>
      </c>
      <c r="I2000" s="33" t="s">
        <v>862</v>
      </c>
      <c r="J2000" s="33" t="s">
        <v>206</v>
      </c>
      <c r="K2000" s="33" t="str">
        <f t="shared" si="102"/>
        <v>143 , 11</v>
      </c>
      <c r="L2000" s="34" t="s">
        <v>207</v>
      </c>
      <c r="N2000" s="1" t="b">
        <f t="shared" si="103"/>
        <v>0</v>
      </c>
      <c r="O2000" s="1" t="b">
        <f t="shared" si="104"/>
        <v>0</v>
      </c>
      <c r="Q2000" s="4"/>
      <c r="R2000" s="4"/>
    </row>
    <row r="2001" spans="5:18">
      <c r="E2001" s="130">
        <v>143</v>
      </c>
      <c r="F2001" s="130">
        <v>12</v>
      </c>
      <c r="H2001" s="32" t="s">
        <v>208</v>
      </c>
      <c r="I2001" s="33" t="s">
        <v>862</v>
      </c>
      <c r="J2001" s="33" t="s">
        <v>206</v>
      </c>
      <c r="K2001" s="33" t="str">
        <f t="shared" ref="K2001:K2060" si="105">E2001&amp;" , "&amp;F2001</f>
        <v>143 , 12</v>
      </c>
      <c r="L2001" s="34" t="s">
        <v>207</v>
      </c>
      <c r="N2001" s="1" t="b">
        <f t="shared" ref="N2001:N2060" si="106">IF(E2001="","",EXACT(E2001,Q2001))</f>
        <v>0</v>
      </c>
      <c r="O2001" s="1" t="b">
        <f t="shared" ref="O2001:O2060" si="107">IF(F2001="","",EXACT(F2001,R2001))</f>
        <v>0</v>
      </c>
      <c r="Q2001" s="4"/>
      <c r="R2001" s="4"/>
    </row>
    <row r="2002" spans="5:18">
      <c r="E2002" s="130">
        <v>143</v>
      </c>
      <c r="F2002" s="130">
        <v>13</v>
      </c>
      <c r="H2002" s="32" t="s">
        <v>208</v>
      </c>
      <c r="I2002" s="33" t="s">
        <v>862</v>
      </c>
      <c r="J2002" s="33" t="s">
        <v>206</v>
      </c>
      <c r="K2002" s="33" t="str">
        <f t="shared" si="105"/>
        <v>143 , 13</v>
      </c>
      <c r="L2002" s="34" t="s">
        <v>207</v>
      </c>
      <c r="N2002" s="1" t="b">
        <f t="shared" si="106"/>
        <v>0</v>
      </c>
      <c r="O2002" s="1" t="b">
        <f t="shared" si="107"/>
        <v>0</v>
      </c>
      <c r="Q2002" s="4"/>
      <c r="R2002" s="4"/>
    </row>
    <row r="2003" spans="5:18">
      <c r="E2003" s="130">
        <v>143</v>
      </c>
      <c r="F2003" s="130">
        <v>14</v>
      </c>
      <c r="H2003" s="32" t="s">
        <v>208</v>
      </c>
      <c r="I2003" s="33" t="s">
        <v>862</v>
      </c>
      <c r="J2003" s="33" t="s">
        <v>206</v>
      </c>
      <c r="K2003" s="33" t="str">
        <f t="shared" si="105"/>
        <v>143 , 14</v>
      </c>
      <c r="L2003" s="34" t="s">
        <v>207</v>
      </c>
      <c r="N2003" s="1" t="b">
        <f t="shared" si="106"/>
        <v>0</v>
      </c>
      <c r="O2003" s="1" t="b">
        <f t="shared" si="107"/>
        <v>0</v>
      </c>
      <c r="Q2003" s="4"/>
      <c r="R2003" s="4"/>
    </row>
    <row r="2004" spans="5:18">
      <c r="E2004" s="130">
        <v>143</v>
      </c>
      <c r="F2004" s="130">
        <v>15</v>
      </c>
      <c r="H2004" s="32" t="s">
        <v>208</v>
      </c>
      <c r="I2004" s="33" t="s">
        <v>862</v>
      </c>
      <c r="J2004" s="33" t="s">
        <v>206</v>
      </c>
      <c r="K2004" s="33" t="str">
        <f t="shared" si="105"/>
        <v>143 , 15</v>
      </c>
      <c r="L2004" s="34" t="s">
        <v>207</v>
      </c>
      <c r="N2004" s="1" t="b">
        <f t="shared" si="106"/>
        <v>0</v>
      </c>
      <c r="O2004" s="1" t="b">
        <f t="shared" si="107"/>
        <v>0</v>
      </c>
      <c r="Q2004" s="4"/>
      <c r="R2004" s="4"/>
    </row>
    <row r="2005" spans="5:18">
      <c r="E2005" s="130">
        <v>144</v>
      </c>
      <c r="F2005" s="130">
        <v>1</v>
      </c>
      <c r="H2005" s="32" t="s">
        <v>208</v>
      </c>
      <c r="I2005" s="33" t="s">
        <v>862</v>
      </c>
      <c r="J2005" s="33" t="s">
        <v>206</v>
      </c>
      <c r="K2005" s="33" t="str">
        <f t="shared" si="105"/>
        <v>144 , 1</v>
      </c>
      <c r="L2005" s="34" t="s">
        <v>207</v>
      </c>
      <c r="N2005" s="1" t="b">
        <f t="shared" si="106"/>
        <v>0</v>
      </c>
      <c r="O2005" s="1" t="b">
        <f t="shared" si="107"/>
        <v>0</v>
      </c>
      <c r="Q2005" s="4"/>
      <c r="R2005" s="4"/>
    </row>
    <row r="2006" spans="5:18">
      <c r="E2006" s="130">
        <v>144</v>
      </c>
      <c r="F2006" s="130">
        <v>2</v>
      </c>
      <c r="H2006" s="32" t="s">
        <v>208</v>
      </c>
      <c r="I2006" s="33" t="s">
        <v>862</v>
      </c>
      <c r="J2006" s="33" t="s">
        <v>206</v>
      </c>
      <c r="K2006" s="33" t="str">
        <f t="shared" si="105"/>
        <v>144 , 2</v>
      </c>
      <c r="L2006" s="34" t="s">
        <v>207</v>
      </c>
      <c r="N2006" s="1" t="b">
        <f t="shared" si="106"/>
        <v>0</v>
      </c>
      <c r="O2006" s="1" t="b">
        <f t="shared" si="107"/>
        <v>0</v>
      </c>
      <c r="Q2006" s="4"/>
      <c r="R2006" s="4"/>
    </row>
    <row r="2007" spans="5:18">
      <c r="E2007" s="130">
        <v>144</v>
      </c>
      <c r="F2007" s="130">
        <v>3</v>
      </c>
      <c r="H2007" s="32" t="s">
        <v>208</v>
      </c>
      <c r="I2007" s="33" t="s">
        <v>862</v>
      </c>
      <c r="J2007" s="33" t="s">
        <v>206</v>
      </c>
      <c r="K2007" s="33" t="str">
        <f t="shared" si="105"/>
        <v>144 , 3</v>
      </c>
      <c r="L2007" s="34" t="s">
        <v>207</v>
      </c>
      <c r="N2007" s="1" t="b">
        <f t="shared" si="106"/>
        <v>0</v>
      </c>
      <c r="O2007" s="1" t="b">
        <f t="shared" si="107"/>
        <v>0</v>
      </c>
      <c r="Q2007" s="4"/>
      <c r="R2007" s="4"/>
    </row>
    <row r="2008" spans="5:18">
      <c r="E2008" s="130">
        <v>144</v>
      </c>
      <c r="F2008" s="130">
        <v>4</v>
      </c>
      <c r="H2008" s="32" t="s">
        <v>208</v>
      </c>
      <c r="I2008" s="33" t="s">
        <v>862</v>
      </c>
      <c r="J2008" s="33" t="s">
        <v>206</v>
      </c>
      <c r="K2008" s="33" t="str">
        <f t="shared" si="105"/>
        <v>144 , 4</v>
      </c>
      <c r="L2008" s="34" t="s">
        <v>207</v>
      </c>
      <c r="N2008" s="1" t="b">
        <f t="shared" si="106"/>
        <v>0</v>
      </c>
      <c r="O2008" s="1" t="b">
        <f t="shared" si="107"/>
        <v>0</v>
      </c>
      <c r="Q2008" s="4"/>
      <c r="R2008" s="4"/>
    </row>
    <row r="2009" spans="5:18">
      <c r="E2009" s="130">
        <v>144</v>
      </c>
      <c r="F2009" s="130">
        <v>5</v>
      </c>
      <c r="H2009" s="32" t="s">
        <v>208</v>
      </c>
      <c r="I2009" s="33" t="s">
        <v>862</v>
      </c>
      <c r="J2009" s="33" t="s">
        <v>206</v>
      </c>
      <c r="K2009" s="33" t="str">
        <f t="shared" si="105"/>
        <v>144 , 5</v>
      </c>
      <c r="L2009" s="34" t="s">
        <v>207</v>
      </c>
      <c r="N2009" s="1" t="b">
        <f t="shared" si="106"/>
        <v>0</v>
      </c>
      <c r="O2009" s="1" t="b">
        <f t="shared" si="107"/>
        <v>0</v>
      </c>
      <c r="Q2009" s="4"/>
      <c r="R2009" s="4"/>
    </row>
    <row r="2010" spans="5:18">
      <c r="E2010" s="130">
        <v>144</v>
      </c>
      <c s="130" r="F2010">
        <v>7</v>
      </c>
      <c r="H2010" s="32" t="s">
        <v>208</v>
      </c>
      <c r="I2010" s="33" t="s">
        <v>862</v>
      </c>
      <c r="J2010" s="33" t="s">
        <v>206</v>
      </c>
      <c r="K2010" s="33" t="str">
        <f t="shared" si="105"/>
        <v>144 , 6</v>
      </c>
      <c r="L2010" s="34" t="s">
        <v>207</v>
      </c>
      <c r="N2010" s="1" t="b">
        <f t="shared" si="106"/>
        <v>0</v>
      </c>
      <c r="O2010" s="1" t="b">
        <f t="shared" si="107"/>
        <v>0</v>
      </c>
      <c r="Q2010" s="4"/>
      <c r="R2010" s="4"/>
    </row>
    <row r="2011" spans="5:18">
      <c r="E2011" s="130">
        <v>144</v>
      </c>
      <c r="F2011" s="130">
        <v>8</v>
      </c>
      <c r="H2011" s="32" t="s">
        <v>208</v>
      </c>
      <c r="I2011" s="33" t="s">
        <v>862</v>
      </c>
      <c r="J2011" s="33" t="s">
        <v>206</v>
      </c>
      <c r="K2011" s="33" t="str">
        <f t="shared" si="105"/>
        <v>144 , 8</v>
      </c>
      <c r="L2011" s="34" t="s">
        <v>207</v>
      </c>
      <c r="N2011" s="1" t="b">
        <f t="shared" si="106"/>
        <v>0</v>
      </c>
      <c r="O2011" s="1" t="b">
        <f t="shared" si="107"/>
        <v>0</v>
      </c>
      <c r="Q2011" s="4"/>
      <c r="R2011" s="4"/>
    </row>
    <row r="2012" spans="5:18">
      <c r="E2012" s="130">
        <v>144</v>
      </c>
      <c r="F2012" s="130">
        <v>9</v>
      </c>
      <c r="H2012" s="32" t="s">
        <v>208</v>
      </c>
      <c r="I2012" s="33" t="s">
        <v>862</v>
      </c>
      <c r="J2012" s="33" t="s">
        <v>206</v>
      </c>
      <c r="K2012" s="33" t="str">
        <f t="shared" si="105"/>
        <v>144 , 9</v>
      </c>
      <c r="L2012" s="34" t="s">
        <v>207</v>
      </c>
      <c r="N2012" s="1" t="b">
        <f t="shared" si="106"/>
        <v>0</v>
      </c>
      <c r="O2012" s="1" t="b">
        <f t="shared" si="107"/>
        <v>0</v>
      </c>
      <c r="Q2012" s="4"/>
      <c r="R2012" s="4"/>
    </row>
    <row r="2013" spans="5:18">
      <c r="E2013" s="130">
        <v>144</v>
      </c>
      <c r="F2013" s="130">
        <v>10</v>
      </c>
      <c r="H2013" s="32" t="s">
        <v>208</v>
      </c>
      <c r="I2013" s="33" t="s">
        <v>862</v>
      </c>
      <c r="J2013" s="33" t="s">
        <v>206</v>
      </c>
      <c r="K2013" s="33" t="str">
        <f t="shared" si="105"/>
        <v>144 , 10</v>
      </c>
      <c r="L2013" s="34" t="s">
        <v>207</v>
      </c>
      <c r="N2013" s="1" t="b">
        <f t="shared" si="106"/>
        <v>0</v>
      </c>
      <c r="O2013" s="1" t="b">
        <f t="shared" si="107"/>
        <v>0</v>
      </c>
      <c r="Q2013" s="4"/>
      <c r="R2013" s="4"/>
    </row>
    <row r="2014" spans="5:18">
      <c r="E2014" s="130">
        <v>144</v>
      </c>
      <c r="F2014" s="130">
        <v>11</v>
      </c>
      <c r="H2014" s="32" t="s">
        <v>208</v>
      </c>
      <c r="I2014" s="33" t="s">
        <v>862</v>
      </c>
      <c r="J2014" s="33" t="s">
        <v>206</v>
      </c>
      <c r="K2014" s="33" t="str">
        <f t="shared" si="105"/>
        <v>144 , 11</v>
      </c>
      <c r="L2014" s="34" t="s">
        <v>207</v>
      </c>
      <c r="N2014" s="1" t="b">
        <f t="shared" si="106"/>
        <v>0</v>
      </c>
      <c r="O2014" s="1" t="b">
        <f t="shared" si="107"/>
        <v>0</v>
      </c>
      <c r="Q2014" s="4"/>
      <c r="R2014" s="4"/>
    </row>
    <row r="2015" spans="5:18">
      <c r="E2015" s="130">
        <v>144</v>
      </c>
      <c r="F2015" s="130">
        <v>12</v>
      </c>
      <c r="H2015" s="32" t="s">
        <v>208</v>
      </c>
      <c r="I2015" s="33" t="s">
        <v>862</v>
      </c>
      <c r="J2015" s="33" t="s">
        <v>206</v>
      </c>
      <c r="K2015" s="33" t="str">
        <f t="shared" si="105"/>
        <v>144 , 12</v>
      </c>
      <c r="L2015" s="34" t="s">
        <v>207</v>
      </c>
      <c r="N2015" s="1" t="b">
        <f t="shared" si="106"/>
        <v>0</v>
      </c>
      <c r="O2015" s="1" t="b">
        <f t="shared" si="107"/>
        <v>0</v>
      </c>
      <c r="Q2015" s="4"/>
      <c r="R2015" s="4"/>
    </row>
    <row r="2016" spans="5:18">
      <c r="E2016" s="130">
        <v>144</v>
      </c>
      <c r="F2016" s="130">
        <v>13</v>
      </c>
      <c r="H2016" s="32" t="s">
        <v>208</v>
      </c>
      <c r="I2016" s="33" t="s">
        <v>862</v>
      </c>
      <c r="J2016" s="33" t="s">
        <v>206</v>
      </c>
      <c r="K2016" s="33" t="str">
        <f t="shared" si="105"/>
        <v>144 , 13</v>
      </c>
      <c r="L2016" s="34" t="s">
        <v>207</v>
      </c>
      <c r="N2016" s="1" t="b">
        <f t="shared" si="106"/>
        <v>0</v>
      </c>
      <c r="O2016" s="1" t="b">
        <f t="shared" si="107"/>
        <v>0</v>
      </c>
      <c r="Q2016" s="4"/>
      <c r="R2016" s="4"/>
    </row>
    <row r="2017" spans="5:18">
      <c r="E2017" s="130">
        <v>144</v>
      </c>
      <c r="F2017" s="130">
        <v>14</v>
      </c>
      <c r="H2017" s="32" t="s">
        <v>208</v>
      </c>
      <c r="I2017" s="33" t="s">
        <v>862</v>
      </c>
      <c r="J2017" s="33" t="s">
        <v>206</v>
      </c>
      <c r="K2017" s="33" t="str">
        <f t="shared" si="105"/>
        <v>144 , 14</v>
      </c>
      <c r="L2017" s="34" t="s">
        <v>207</v>
      </c>
      <c r="N2017" s="1" t="b">
        <f t="shared" si="106"/>
        <v>0</v>
      </c>
      <c r="O2017" s="1" t="b">
        <f t="shared" si="107"/>
        <v>0</v>
      </c>
      <c r="Q2017" s="4"/>
      <c r="R2017" s="4"/>
    </row>
    <row r="2018" spans="5:18">
      <c r="E2018" s="130">
        <v>144</v>
      </c>
      <c r="F2018" s="130">
        <v>15</v>
      </c>
      <c r="H2018" s="32" t="s">
        <v>208</v>
      </c>
      <c r="I2018" s="33" t="s">
        <v>862</v>
      </c>
      <c r="J2018" s="33" t="s">
        <v>206</v>
      </c>
      <c r="K2018" s="33" t="str">
        <f t="shared" si="105"/>
        <v>144 , 15</v>
      </c>
      <c r="L2018" s="34" t="s">
        <v>207</v>
      </c>
      <c r="N2018" s="1" t="b">
        <f t="shared" si="106"/>
        <v>0</v>
      </c>
      <c r="O2018" s="1" t="b">
        <f t="shared" si="107"/>
        <v>0</v>
      </c>
      <c r="Q2018" s="4"/>
      <c r="R2018" s="4"/>
    </row>
    <row r="2019" spans="5:18">
      <c r="E2019" s="130">
        <v>145</v>
      </c>
      <c r="F2019" s="130">
        <v>1</v>
      </c>
      <c r="H2019" s="32" t="s">
        <v>208</v>
      </c>
      <c r="I2019" s="33" t="s">
        <v>862</v>
      </c>
      <c r="J2019" s="33" t="s">
        <v>206</v>
      </c>
      <c r="K2019" s="33" t="str">
        <f t="shared" si="105"/>
        <v>145 , 1</v>
      </c>
      <c r="L2019" s="34" t="s">
        <v>207</v>
      </c>
      <c r="N2019" s="1" t="b">
        <f t="shared" si="106"/>
        <v>0</v>
      </c>
      <c r="O2019" s="1" t="b">
        <f t="shared" si="107"/>
        <v>0</v>
      </c>
      <c r="Q2019" s="4"/>
      <c r="R2019" s="4"/>
    </row>
    <row r="2020" spans="5:18">
      <c r="E2020" s="130">
        <v>145</v>
      </c>
      <c r="F2020" s="130">
        <v>2</v>
      </c>
      <c r="H2020" s="32" t="s">
        <v>208</v>
      </c>
      <c r="I2020" s="33" t="s">
        <v>862</v>
      </c>
      <c r="J2020" s="33" t="s">
        <v>206</v>
      </c>
      <c r="K2020" s="33" t="str">
        <f t="shared" si="105"/>
        <v>145 , 2</v>
      </c>
      <c r="L2020" s="34" t="s">
        <v>207</v>
      </c>
      <c r="N2020" s="1" t="b">
        <f t="shared" si="106"/>
        <v>0</v>
      </c>
      <c r="O2020" s="1" t="b">
        <f t="shared" si="107"/>
        <v>0</v>
      </c>
      <c r="Q2020" s="4"/>
      <c r="R2020" s="4"/>
    </row>
    <row r="2021" spans="5:18">
      <c r="E2021" s="130">
        <v>145</v>
      </c>
      <c r="F2021" s="130">
        <v>3</v>
      </c>
      <c r="H2021" s="32" t="s">
        <v>208</v>
      </c>
      <c r="I2021" s="33" t="s">
        <v>862</v>
      </c>
      <c r="J2021" s="33" t="s">
        <v>206</v>
      </c>
      <c r="K2021" s="33" t="str">
        <f t="shared" si="105"/>
        <v>145 , 3</v>
      </c>
      <c r="L2021" s="34" t="s">
        <v>207</v>
      </c>
      <c r="N2021" s="1" t="b">
        <f t="shared" si="106"/>
        <v>0</v>
      </c>
      <c r="O2021" s="1" t="b">
        <f t="shared" si="107"/>
        <v>0</v>
      </c>
      <c r="Q2021" s="4"/>
      <c r="R2021" s="4"/>
    </row>
    <row r="2022" spans="5:18">
      <c r="E2022" s="130">
        <v>145</v>
      </c>
      <c r="F2022" s="130">
        <v>4</v>
      </c>
      <c r="H2022" s="32" t="s">
        <v>208</v>
      </c>
      <c r="I2022" s="33" t="s">
        <v>862</v>
      </c>
      <c r="J2022" s="33" t="s">
        <v>206</v>
      </c>
      <c r="K2022" s="33" t="str">
        <f t="shared" si="105"/>
        <v>145 , 4</v>
      </c>
      <c r="L2022" s="34" t="s">
        <v>207</v>
      </c>
      <c r="N2022" s="1" t="b">
        <f t="shared" si="106"/>
        <v>0</v>
      </c>
      <c r="O2022" s="1" t="b">
        <f t="shared" si="107"/>
        <v>0</v>
      </c>
      <c r="Q2022" s="4"/>
      <c r="R2022" s="4"/>
    </row>
    <row r="2023" spans="5:18">
      <c r="E2023" s="130">
        <v>145</v>
      </c>
      <c r="F2023" s="130">
        <v>5</v>
      </c>
      <c r="H2023" s="32" t="s">
        <v>208</v>
      </c>
      <c r="I2023" s="33" t="s">
        <v>862</v>
      </c>
      <c r="J2023" s="33" t="s">
        <v>206</v>
      </c>
      <c r="K2023" s="33" t="str">
        <f t="shared" si="105"/>
        <v>145 , 5</v>
      </c>
      <c r="L2023" s="34" t="s">
        <v>207</v>
      </c>
      <c r="N2023" s="1" t="b">
        <f t="shared" si="106"/>
        <v>0</v>
      </c>
      <c r="O2023" s="1" t="b">
        <f t="shared" si="107"/>
        <v>0</v>
      </c>
      <c r="Q2023" s="4"/>
      <c r="R2023" s="4"/>
    </row>
    <row r="2024" spans="5:18">
      <c r="E2024" s="130">
        <v>145</v>
      </c>
      <c s="130" r="F2024">
        <v>7</v>
      </c>
      <c r="H2024" s="32" t="s">
        <v>208</v>
      </c>
      <c r="I2024" s="33" t="s">
        <v>862</v>
      </c>
      <c r="J2024" s="33" t="s">
        <v>206</v>
      </c>
      <c r="K2024" s="33" t="str">
        <f t="shared" si="105"/>
        <v>145 , 6</v>
      </c>
      <c r="L2024" s="34" t="s">
        <v>207</v>
      </c>
      <c r="N2024" s="1" t="b">
        <f t="shared" si="106"/>
        <v>0</v>
      </c>
      <c r="O2024" s="1" t="b">
        <f t="shared" si="107"/>
        <v>0</v>
      </c>
      <c r="Q2024" s="4"/>
      <c r="R2024" s="4"/>
    </row>
    <row r="2025" spans="5:18">
      <c r="E2025" s="130">
        <v>145</v>
      </c>
      <c r="F2025" s="130">
        <v>8</v>
      </c>
      <c r="H2025" s="32" t="s">
        <v>208</v>
      </c>
      <c r="I2025" s="33" t="s">
        <v>862</v>
      </c>
      <c r="J2025" s="33" t="s">
        <v>206</v>
      </c>
      <c r="K2025" s="33" t="str">
        <f t="shared" si="105"/>
        <v>145 , 8</v>
      </c>
      <c r="L2025" s="34" t="s">
        <v>207</v>
      </c>
      <c r="N2025" s="1" t="b">
        <f t="shared" si="106"/>
        <v>0</v>
      </c>
      <c r="O2025" s="1" t="b">
        <f t="shared" si="107"/>
        <v>0</v>
      </c>
      <c r="Q2025" s="4"/>
      <c r="R2025" s="4"/>
    </row>
    <row r="2026" spans="5:18">
      <c r="E2026" s="130">
        <v>145</v>
      </c>
      <c r="F2026" s="130">
        <v>9</v>
      </c>
      <c r="H2026" s="32" t="s">
        <v>208</v>
      </c>
      <c r="I2026" s="33" t="s">
        <v>862</v>
      </c>
      <c r="J2026" s="33" t="s">
        <v>206</v>
      </c>
      <c r="K2026" s="33" t="str">
        <f t="shared" si="105"/>
        <v>145 , 9</v>
      </c>
      <c r="L2026" s="34" t="s">
        <v>207</v>
      </c>
      <c r="N2026" s="1" t="b">
        <f t="shared" si="106"/>
        <v>0</v>
      </c>
      <c r="O2026" s="1" t="b">
        <f t="shared" si="107"/>
        <v>0</v>
      </c>
      <c r="Q2026" s="4"/>
      <c r="R2026" s="4"/>
    </row>
    <row r="2027" spans="5:18">
      <c r="E2027" s="130">
        <v>145</v>
      </c>
      <c r="F2027" s="130">
        <v>10</v>
      </c>
      <c r="H2027" s="32" t="s">
        <v>208</v>
      </c>
      <c r="I2027" s="33" t="s">
        <v>862</v>
      </c>
      <c r="J2027" s="33" t="s">
        <v>206</v>
      </c>
      <c r="K2027" s="33" t="str">
        <f t="shared" si="105"/>
        <v>145 , 10</v>
      </c>
      <c r="L2027" s="34" t="s">
        <v>207</v>
      </c>
      <c r="N2027" s="1" t="b">
        <f t="shared" si="106"/>
        <v>0</v>
      </c>
      <c r="O2027" s="1" t="b">
        <f t="shared" si="107"/>
        <v>0</v>
      </c>
      <c r="Q2027" s="4"/>
      <c r="R2027" s="4"/>
    </row>
    <row r="2028" spans="5:18">
      <c r="E2028" s="130">
        <v>145</v>
      </c>
      <c r="F2028" s="130">
        <v>11</v>
      </c>
      <c r="H2028" s="32" t="s">
        <v>208</v>
      </c>
      <c r="I2028" s="33" t="s">
        <v>862</v>
      </c>
      <c r="J2028" s="33" t="s">
        <v>206</v>
      </c>
      <c r="K2028" s="33" t="str">
        <f t="shared" si="105"/>
        <v>145 , 11</v>
      </c>
      <c r="L2028" s="34" t="s">
        <v>207</v>
      </c>
      <c r="N2028" s="1" t="b">
        <f t="shared" si="106"/>
        <v>0</v>
      </c>
      <c r="O2028" s="1" t="b">
        <f t="shared" si="107"/>
        <v>0</v>
      </c>
      <c r="Q2028" s="4"/>
      <c r="R2028" s="4"/>
    </row>
    <row r="2029" spans="5:18">
      <c r="E2029" s="130">
        <v>145</v>
      </c>
      <c r="F2029" s="130">
        <v>12</v>
      </c>
      <c r="H2029" s="32" t="s">
        <v>208</v>
      </c>
      <c r="I2029" s="33" t="s">
        <v>862</v>
      </c>
      <c r="J2029" s="33" t="s">
        <v>206</v>
      </c>
      <c r="K2029" s="33" t="str">
        <f t="shared" si="105"/>
        <v>145 , 12</v>
      </c>
      <c r="L2029" s="34" t="s">
        <v>207</v>
      </c>
      <c r="N2029" s="1" t="b">
        <f t="shared" si="106"/>
        <v>0</v>
      </c>
      <c r="O2029" s="1" t="b">
        <f t="shared" si="107"/>
        <v>0</v>
      </c>
      <c r="Q2029" s="4"/>
      <c r="R2029" s="4"/>
    </row>
    <row r="2030" spans="5:18">
      <c r="E2030" s="130">
        <v>145</v>
      </c>
      <c r="F2030" s="130">
        <v>13</v>
      </c>
      <c r="H2030" s="32" t="s">
        <v>208</v>
      </c>
      <c r="I2030" s="33" t="s">
        <v>862</v>
      </c>
      <c r="J2030" s="33" t="s">
        <v>206</v>
      </c>
      <c r="K2030" s="33" t="str">
        <f t="shared" si="105"/>
        <v>145 , 13</v>
      </c>
      <c r="L2030" s="34" t="s">
        <v>207</v>
      </c>
      <c r="N2030" s="1" t="b">
        <f t="shared" si="106"/>
        <v>0</v>
      </c>
      <c r="O2030" s="1" t="b">
        <f t="shared" si="107"/>
        <v>0</v>
      </c>
      <c r="Q2030" s="4"/>
      <c r="R2030" s="4"/>
    </row>
    <row r="2031" spans="5:18">
      <c r="E2031" s="130">
        <v>145</v>
      </c>
      <c r="F2031" s="130">
        <v>14</v>
      </c>
      <c r="H2031" s="32" t="s">
        <v>208</v>
      </c>
      <c r="I2031" s="33" t="s">
        <v>862</v>
      </c>
      <c r="J2031" s="33" t="s">
        <v>206</v>
      </c>
      <c r="K2031" s="33" t="str">
        <f t="shared" si="105"/>
        <v>145 , 14</v>
      </c>
      <c r="L2031" s="34" t="s">
        <v>207</v>
      </c>
      <c r="N2031" s="1" t="b">
        <f t="shared" si="106"/>
        <v>0</v>
      </c>
      <c r="O2031" s="1" t="b">
        <f t="shared" si="107"/>
        <v>0</v>
      </c>
      <c r="Q2031" s="4"/>
      <c r="R2031" s="4"/>
    </row>
    <row r="2032" spans="5:18">
      <c r="E2032" s="130">
        <v>145</v>
      </c>
      <c r="F2032" s="130">
        <v>15</v>
      </c>
      <c r="H2032" s="32" t="s">
        <v>208</v>
      </c>
      <c r="I2032" s="33" t="s">
        <v>862</v>
      </c>
      <c r="J2032" s="33" t="s">
        <v>206</v>
      </c>
      <c r="K2032" s="33" t="str">
        <f t="shared" si="105"/>
        <v>145 , 15</v>
      </c>
      <c r="L2032" s="34" t="s">
        <v>207</v>
      </c>
      <c r="N2032" s="1" t="b">
        <f t="shared" si="106"/>
        <v>0</v>
      </c>
      <c r="O2032" s="1" t="b">
        <f t="shared" si="107"/>
        <v>0</v>
      </c>
      <c r="Q2032" s="4"/>
      <c r="R2032" s="4"/>
    </row>
    <row r="2033" spans="5:18">
      <c r="E2033" s="130">
        <v>146</v>
      </c>
      <c r="F2033" s="130">
        <v>1</v>
      </c>
      <c r="H2033" s="32" t="s">
        <v>208</v>
      </c>
      <c r="I2033" s="33" t="s">
        <v>862</v>
      </c>
      <c r="J2033" s="33" t="s">
        <v>206</v>
      </c>
      <c r="K2033" s="33" t="str">
        <f t="shared" si="105"/>
        <v>146 , 1</v>
      </c>
      <c r="L2033" s="34" t="s">
        <v>207</v>
      </c>
      <c r="N2033" s="1" t="b">
        <f t="shared" si="106"/>
        <v>0</v>
      </c>
      <c r="O2033" s="1" t="b">
        <f t="shared" si="107"/>
        <v>0</v>
      </c>
      <c r="Q2033" s="4"/>
      <c r="R2033" s="4"/>
    </row>
    <row r="2034" spans="5:18">
      <c r="E2034" s="130">
        <v>146</v>
      </c>
      <c r="F2034" s="130">
        <v>2</v>
      </c>
      <c r="H2034" s="32" t="s">
        <v>208</v>
      </c>
      <c r="I2034" s="33" t="s">
        <v>862</v>
      </c>
      <c r="J2034" s="33" t="s">
        <v>206</v>
      </c>
      <c r="K2034" s="33" t="str">
        <f t="shared" si="105"/>
        <v>146 , 2</v>
      </c>
      <c r="L2034" s="34" t="s">
        <v>207</v>
      </c>
      <c r="N2034" s="1" t="b">
        <f t="shared" si="106"/>
        <v>0</v>
      </c>
      <c r="O2034" s="1" t="b">
        <f t="shared" si="107"/>
        <v>0</v>
      </c>
      <c r="Q2034" s="4"/>
      <c r="R2034" s="4"/>
    </row>
    <row r="2035" spans="5:18">
      <c r="E2035" s="130">
        <v>146</v>
      </c>
      <c r="F2035" s="130">
        <v>3</v>
      </c>
      <c r="H2035" s="32" t="s">
        <v>208</v>
      </c>
      <c r="I2035" s="33" t="s">
        <v>862</v>
      </c>
      <c r="J2035" s="33" t="s">
        <v>206</v>
      </c>
      <c r="K2035" s="33" t="str">
        <f t="shared" si="105"/>
        <v>146 , 3</v>
      </c>
      <c r="L2035" s="34" t="s">
        <v>207</v>
      </c>
      <c r="N2035" s="1" t="b">
        <f t="shared" si="106"/>
        <v>0</v>
      </c>
      <c r="O2035" s="1" t="b">
        <f t="shared" si="107"/>
        <v>0</v>
      </c>
      <c r="Q2035" s="4"/>
      <c r="R2035" s="4"/>
    </row>
    <row r="2036" spans="5:18">
      <c r="E2036" s="130">
        <v>146</v>
      </c>
      <c r="F2036" s="130">
        <v>4</v>
      </c>
      <c r="H2036" s="32" t="s">
        <v>208</v>
      </c>
      <c r="I2036" s="33" t="s">
        <v>862</v>
      </c>
      <c r="J2036" s="33" t="s">
        <v>206</v>
      </c>
      <c r="K2036" s="33" t="str">
        <f t="shared" si="105"/>
        <v>146 , 4</v>
      </c>
      <c r="L2036" s="34" t="s">
        <v>207</v>
      </c>
      <c r="N2036" s="1" t="b">
        <f t="shared" si="106"/>
        <v>0</v>
      </c>
      <c r="O2036" s="1" t="b">
        <f t="shared" si="107"/>
        <v>0</v>
      </c>
      <c r="Q2036" s="4"/>
      <c r="R2036" s="4"/>
    </row>
    <row r="2037" spans="5:18">
      <c r="E2037" s="130">
        <v>146</v>
      </c>
      <c r="F2037" s="130">
        <v>5</v>
      </c>
      <c r="H2037" s="32" t="s">
        <v>208</v>
      </c>
      <c r="I2037" s="33" t="s">
        <v>862</v>
      </c>
      <c r="J2037" s="33" t="s">
        <v>206</v>
      </c>
      <c r="K2037" s="33" t="str">
        <f t="shared" si="105"/>
        <v>146 , 5</v>
      </c>
      <c r="L2037" s="34" t="s">
        <v>207</v>
      </c>
      <c r="N2037" s="1" t="b">
        <f t="shared" si="106"/>
        <v>0</v>
      </c>
      <c r="O2037" s="1" t="b">
        <f t="shared" si="107"/>
        <v>0</v>
      </c>
      <c r="Q2037" s="4"/>
      <c r="R2037" s="4"/>
    </row>
    <row r="2038" spans="5:18">
      <c r="E2038" s="130">
        <v>146</v>
      </c>
      <c s="130" r="F2038">
        <v>7</v>
      </c>
      <c r="H2038" s="32" t="s">
        <v>208</v>
      </c>
      <c r="I2038" s="33" t="s">
        <v>862</v>
      </c>
      <c r="J2038" s="33" t="s">
        <v>206</v>
      </c>
      <c r="K2038" s="33" t="str">
        <f t="shared" si="105"/>
        <v>146 , 6</v>
      </c>
      <c r="L2038" s="34" t="s">
        <v>207</v>
      </c>
      <c r="N2038" s="1" t="b">
        <f t="shared" si="106"/>
        <v>0</v>
      </c>
      <c r="O2038" s="1" t="b">
        <f t="shared" si="107"/>
        <v>0</v>
      </c>
      <c r="Q2038" s="4"/>
      <c r="R2038" s="4"/>
    </row>
    <row r="2039" spans="5:18">
      <c r="E2039" s="130">
        <v>146</v>
      </c>
      <c r="F2039" s="130">
        <v>8</v>
      </c>
      <c r="H2039" s="32" t="s">
        <v>208</v>
      </c>
      <c r="I2039" s="33" t="s">
        <v>862</v>
      </c>
      <c r="J2039" s="33" t="s">
        <v>206</v>
      </c>
      <c r="K2039" s="33" t="str">
        <f t="shared" si="105"/>
        <v>146 , 8</v>
      </c>
      <c r="L2039" s="34" t="s">
        <v>207</v>
      </c>
      <c r="N2039" s="1" t="b">
        <f t="shared" si="106"/>
        <v>0</v>
      </c>
      <c r="O2039" s="1" t="b">
        <f t="shared" si="107"/>
        <v>0</v>
      </c>
      <c r="Q2039" s="4"/>
      <c r="R2039" s="4"/>
    </row>
    <row r="2040" spans="5:18">
      <c r="E2040" s="130">
        <v>146</v>
      </c>
      <c r="F2040" s="130">
        <v>9</v>
      </c>
      <c r="H2040" s="32" t="s">
        <v>208</v>
      </c>
      <c r="I2040" s="33" t="s">
        <v>862</v>
      </c>
      <c r="J2040" s="33" t="s">
        <v>206</v>
      </c>
      <c r="K2040" s="33" t="str">
        <f t="shared" si="105"/>
        <v>146 , 9</v>
      </c>
      <c r="L2040" s="34" t="s">
        <v>207</v>
      </c>
      <c r="N2040" s="1" t="b">
        <f t="shared" si="106"/>
        <v>0</v>
      </c>
      <c r="O2040" s="1" t="b">
        <f t="shared" si="107"/>
        <v>0</v>
      </c>
      <c r="Q2040" s="4"/>
      <c r="R2040" s="4"/>
    </row>
    <row r="2041" spans="5:18">
      <c r="E2041" s="130">
        <v>146</v>
      </c>
      <c r="F2041" s="130">
        <v>10</v>
      </c>
      <c r="H2041" s="32" t="s">
        <v>208</v>
      </c>
      <c r="I2041" s="33" t="s">
        <v>862</v>
      </c>
      <c r="J2041" s="33" t="s">
        <v>206</v>
      </c>
      <c r="K2041" s="33" t="str">
        <f t="shared" si="105"/>
        <v>146 , 10</v>
      </c>
      <c r="L2041" s="34" t="s">
        <v>207</v>
      </c>
      <c r="N2041" s="1" t="b">
        <f t="shared" si="106"/>
        <v>0</v>
      </c>
      <c r="O2041" s="1" t="b">
        <f t="shared" si="107"/>
        <v>0</v>
      </c>
      <c r="Q2041" s="4"/>
      <c r="R2041" s="4"/>
    </row>
    <row r="2042" spans="5:18">
      <c r="E2042" s="130">
        <v>146</v>
      </c>
      <c r="F2042" s="130">
        <v>11</v>
      </c>
      <c r="H2042" s="32" t="s">
        <v>208</v>
      </c>
      <c r="I2042" s="33" t="s">
        <v>862</v>
      </c>
      <c r="J2042" s="33" t="s">
        <v>206</v>
      </c>
      <c r="K2042" s="33" t="str">
        <f t="shared" si="105"/>
        <v>146 , 11</v>
      </c>
      <c r="L2042" s="34" t="s">
        <v>207</v>
      </c>
      <c r="N2042" s="1" t="b">
        <f t="shared" si="106"/>
        <v>0</v>
      </c>
      <c r="O2042" s="1" t="b">
        <f t="shared" si="107"/>
        <v>0</v>
      </c>
      <c r="Q2042" s="4"/>
      <c r="R2042" s="4"/>
    </row>
    <row r="2043" spans="5:18">
      <c r="E2043" s="130">
        <v>146</v>
      </c>
      <c r="F2043" s="130">
        <v>12</v>
      </c>
      <c r="H2043" s="32" t="s">
        <v>208</v>
      </c>
      <c r="I2043" s="33" t="s">
        <v>862</v>
      </c>
      <c r="J2043" s="33" t="s">
        <v>206</v>
      </c>
      <c r="K2043" s="33" t="str">
        <f t="shared" si="105"/>
        <v>146 , 12</v>
      </c>
      <c r="L2043" s="34" t="s">
        <v>207</v>
      </c>
      <c r="N2043" s="1" t="b">
        <f t="shared" si="106"/>
        <v>0</v>
      </c>
      <c r="O2043" s="1" t="b">
        <f t="shared" si="107"/>
        <v>0</v>
      </c>
      <c r="Q2043" s="4"/>
      <c r="R2043" s="4"/>
    </row>
    <row r="2044" spans="5:18">
      <c r="E2044" s="130">
        <v>146</v>
      </c>
      <c r="F2044" s="130">
        <v>13</v>
      </c>
      <c r="H2044" s="32" t="s">
        <v>208</v>
      </c>
      <c r="I2044" s="33" t="s">
        <v>862</v>
      </c>
      <c r="J2044" s="33" t="s">
        <v>206</v>
      </c>
      <c r="K2044" s="33" t="str">
        <f t="shared" si="105"/>
        <v>146 , 13</v>
      </c>
      <c r="L2044" s="34" t="s">
        <v>207</v>
      </c>
      <c r="N2044" s="1" t="b">
        <f t="shared" si="106"/>
        <v>0</v>
      </c>
      <c r="O2044" s="1" t="b">
        <f t="shared" si="107"/>
        <v>0</v>
      </c>
      <c r="Q2044" s="4"/>
      <c r="R2044" s="4"/>
    </row>
    <row r="2045" spans="5:18">
      <c r="E2045" s="130">
        <v>146</v>
      </c>
      <c r="F2045" s="130">
        <v>14</v>
      </c>
      <c r="H2045" s="32" t="s">
        <v>208</v>
      </c>
      <c r="I2045" s="33" t="s">
        <v>862</v>
      </c>
      <c r="J2045" s="33" t="s">
        <v>206</v>
      </c>
      <c r="K2045" s="33" t="str">
        <f t="shared" si="105"/>
        <v>146 , 14</v>
      </c>
      <c r="L2045" s="34" t="s">
        <v>207</v>
      </c>
      <c r="N2045" s="1" t="b">
        <f t="shared" si="106"/>
        <v>0</v>
      </c>
      <c r="O2045" s="1" t="b">
        <f t="shared" si="107"/>
        <v>0</v>
      </c>
      <c r="Q2045" s="4"/>
      <c r="R2045" s="4"/>
    </row>
    <row r="2046" spans="5:18">
      <c r="E2046" s="130">
        <v>146</v>
      </c>
      <c r="F2046" s="130">
        <v>15</v>
      </c>
      <c r="H2046" s="32" t="s">
        <v>208</v>
      </c>
      <c r="I2046" s="33" t="s">
        <v>862</v>
      </c>
      <c r="J2046" s="33" t="s">
        <v>206</v>
      </c>
      <c r="K2046" s="33" t="str">
        <f t="shared" si="105"/>
        <v>146 , 15</v>
      </c>
      <c r="L2046" s="34" t="s">
        <v>207</v>
      </c>
      <c r="N2046" s="1" t="b">
        <f t="shared" si="106"/>
        <v>0</v>
      </c>
      <c r="O2046" s="1" t="b">
        <f t="shared" si="107"/>
        <v>0</v>
      </c>
      <c r="Q2046" s="4"/>
      <c r="R2046" s="4"/>
    </row>
    <row r="2047" spans="5:18">
      <c r="E2047" s="130">
        <v>147</v>
      </c>
      <c r="F2047" s="130">
        <v>1</v>
      </c>
      <c r="H2047" s="32" t="s">
        <v>208</v>
      </c>
      <c r="I2047" s="33" t="s">
        <v>862</v>
      </c>
      <c r="J2047" s="33" t="s">
        <v>206</v>
      </c>
      <c r="K2047" s="33" t="str">
        <f t="shared" si="105"/>
        <v>147 , 1</v>
      </c>
      <c r="L2047" s="34" t="s">
        <v>207</v>
      </c>
      <c r="N2047" s="1" t="b">
        <f t="shared" si="106"/>
        <v>0</v>
      </c>
      <c r="O2047" s="1" t="b">
        <f t="shared" si="107"/>
        <v>0</v>
      </c>
      <c r="Q2047" s="4"/>
      <c r="R2047" s="4"/>
    </row>
    <row r="2048" spans="5:18">
      <c r="E2048" s="130">
        <v>147</v>
      </c>
      <c r="F2048" s="130">
        <v>2</v>
      </c>
      <c r="H2048" s="32" t="s">
        <v>208</v>
      </c>
      <c r="I2048" s="33" t="s">
        <v>862</v>
      </c>
      <c r="J2048" s="33" t="s">
        <v>206</v>
      </c>
      <c r="K2048" s="33" t="str">
        <f t="shared" si="105"/>
        <v>147 , 2</v>
      </c>
      <c r="L2048" s="34" t="s">
        <v>207</v>
      </c>
      <c r="N2048" s="1" t="b">
        <f t="shared" si="106"/>
        <v>0</v>
      </c>
      <c r="O2048" s="1" t="b">
        <f t="shared" si="107"/>
        <v>0</v>
      </c>
      <c r="Q2048" s="4"/>
      <c r="R2048" s="4"/>
    </row>
    <row r="2049" spans="5:18">
      <c r="E2049" s="130">
        <v>147</v>
      </c>
      <c r="F2049" s="130">
        <v>3</v>
      </c>
      <c r="H2049" s="32" t="s">
        <v>208</v>
      </c>
      <c r="I2049" s="33" t="s">
        <v>862</v>
      </c>
      <c r="J2049" s="33" t="s">
        <v>206</v>
      </c>
      <c r="K2049" s="33" t="str">
        <f t="shared" si="105"/>
        <v>147 , 3</v>
      </c>
      <c r="L2049" s="34" t="s">
        <v>207</v>
      </c>
      <c r="N2049" s="1" t="b">
        <f t="shared" si="106"/>
        <v>0</v>
      </c>
      <c r="O2049" s="1" t="b">
        <f t="shared" si="107"/>
        <v>0</v>
      </c>
      <c r="Q2049" s="4"/>
      <c r="R2049" s="4"/>
    </row>
    <row r="2050" spans="5:18">
      <c r="E2050" s="130">
        <v>147</v>
      </c>
      <c r="F2050" s="130">
        <v>4</v>
      </c>
      <c r="H2050" s="32" t="s">
        <v>208</v>
      </c>
      <c r="I2050" s="33" t="s">
        <v>862</v>
      </c>
      <c r="J2050" s="33" t="s">
        <v>206</v>
      </c>
      <c r="K2050" s="33" t="str">
        <f t="shared" si="105"/>
        <v>147 , 4</v>
      </c>
      <c r="L2050" s="34" t="s">
        <v>207</v>
      </c>
      <c r="N2050" s="1" t="b">
        <f t="shared" si="106"/>
        <v>0</v>
      </c>
      <c r="O2050" s="1" t="b">
        <f t="shared" si="107"/>
        <v>0</v>
      </c>
      <c r="Q2050" s="4"/>
      <c r="R2050" s="4"/>
    </row>
    <row r="2051" spans="5:18">
      <c r="E2051" s="130">
        <v>147</v>
      </c>
      <c r="F2051" s="130">
        <v>5</v>
      </c>
      <c r="H2051" s="32" t="s">
        <v>208</v>
      </c>
      <c r="I2051" s="33" t="s">
        <v>862</v>
      </c>
      <c r="J2051" s="33" t="s">
        <v>206</v>
      </c>
      <c r="K2051" s="33" t="str">
        <f t="shared" si="105"/>
        <v>147 , 5</v>
      </c>
      <c r="L2051" s="34" t="s">
        <v>207</v>
      </c>
      <c r="N2051" s="1" t="b">
        <f t="shared" si="106"/>
        <v>0</v>
      </c>
      <c r="O2051" s="1" t="b">
        <f t="shared" si="107"/>
        <v>0</v>
      </c>
      <c r="Q2051" s="4"/>
      <c r="R2051" s="4"/>
    </row>
    <row r="2052" spans="5:18">
      <c r="E2052" s="130">
        <v>147</v>
      </c>
      <c s="130" r="F2052">
        <v>7</v>
      </c>
      <c r="H2052" s="32" t="s">
        <v>208</v>
      </c>
      <c r="I2052" s="33" t="s">
        <v>862</v>
      </c>
      <c r="J2052" s="33" t="s">
        <v>206</v>
      </c>
      <c r="K2052" s="33" t="str">
        <f t="shared" si="105"/>
        <v>147 , 6</v>
      </c>
      <c r="L2052" s="34" t="s">
        <v>207</v>
      </c>
      <c r="N2052" s="1" t="b">
        <f t="shared" si="106"/>
        <v>0</v>
      </c>
      <c r="O2052" s="1" t="b">
        <f t="shared" si="107"/>
        <v>0</v>
      </c>
      <c r="Q2052" s="4"/>
      <c r="R2052" s="4"/>
    </row>
    <row r="2053" spans="5:18">
      <c r="E2053" s="130">
        <v>147</v>
      </c>
      <c r="F2053" s="130">
        <v>8</v>
      </c>
      <c r="H2053" s="32" t="s">
        <v>208</v>
      </c>
      <c r="I2053" s="33" t="s">
        <v>862</v>
      </c>
      <c r="J2053" s="33" t="s">
        <v>206</v>
      </c>
      <c r="K2053" s="33" t="str">
        <f t="shared" si="105"/>
        <v>147 , 8</v>
      </c>
      <c r="L2053" s="34" t="s">
        <v>207</v>
      </c>
      <c r="N2053" s="1" t="b">
        <f t="shared" si="106"/>
        <v>0</v>
      </c>
      <c r="O2053" s="1" t="b">
        <f t="shared" si="107"/>
        <v>0</v>
      </c>
      <c r="Q2053" s="4"/>
      <c r="R2053" s="4"/>
    </row>
    <row r="2054" spans="5:18">
      <c r="E2054" s="130">
        <v>147</v>
      </c>
      <c r="F2054" s="130">
        <v>9</v>
      </c>
      <c r="H2054" s="32" t="s">
        <v>208</v>
      </c>
      <c r="I2054" s="33" t="s">
        <v>862</v>
      </c>
      <c r="J2054" s="33" t="s">
        <v>206</v>
      </c>
      <c r="K2054" s="33" t="str">
        <f t="shared" si="105"/>
        <v>147 , 9</v>
      </c>
      <c r="L2054" s="34" t="s">
        <v>207</v>
      </c>
      <c r="N2054" s="1" t="b">
        <f t="shared" si="106"/>
        <v>0</v>
      </c>
      <c r="O2054" s="1" t="b">
        <f t="shared" si="107"/>
        <v>0</v>
      </c>
      <c r="Q2054" s="4"/>
      <c r="R2054" s="4"/>
    </row>
    <row r="2055" spans="5:18">
      <c r="E2055" s="130">
        <v>147</v>
      </c>
      <c r="F2055" s="130">
        <v>10</v>
      </c>
      <c r="H2055" s="32" t="s">
        <v>208</v>
      </c>
      <c r="I2055" s="33" t="s">
        <v>862</v>
      </c>
      <c r="J2055" s="33" t="s">
        <v>206</v>
      </c>
      <c r="K2055" s="33" t="str">
        <f t="shared" si="105"/>
        <v>147 , 10</v>
      </c>
      <c r="L2055" s="34" t="s">
        <v>207</v>
      </c>
      <c r="N2055" s="1" t="b">
        <f t="shared" si="106"/>
        <v>0</v>
      </c>
      <c r="O2055" s="1" t="b">
        <f t="shared" si="107"/>
        <v>0</v>
      </c>
      <c r="Q2055" s="4"/>
      <c r="R2055" s="4"/>
    </row>
    <row r="2056" spans="5:18">
      <c r="E2056" s="130">
        <v>147</v>
      </c>
      <c r="F2056" s="130">
        <v>11</v>
      </c>
      <c r="H2056" s="32" t="s">
        <v>208</v>
      </c>
      <c r="I2056" s="33" t="s">
        <v>862</v>
      </c>
      <c r="J2056" s="33" t="s">
        <v>206</v>
      </c>
      <c r="K2056" s="33" t="str">
        <f t="shared" si="105"/>
        <v>147 , 11</v>
      </c>
      <c r="L2056" s="34" t="s">
        <v>207</v>
      </c>
      <c r="N2056" s="1" t="b">
        <f t="shared" si="106"/>
        <v>0</v>
      </c>
      <c r="O2056" s="1" t="b">
        <f t="shared" si="107"/>
        <v>0</v>
      </c>
      <c r="Q2056" s="4"/>
      <c r="R2056" s="4"/>
    </row>
    <row r="2057" spans="5:18">
      <c r="E2057" s="130">
        <v>147</v>
      </c>
      <c r="F2057" s="130">
        <v>12</v>
      </c>
      <c r="H2057" s="32" t="s">
        <v>208</v>
      </c>
      <c r="I2057" s="33" t="s">
        <v>862</v>
      </c>
      <c r="J2057" s="33" t="s">
        <v>206</v>
      </c>
      <c r="K2057" s="33" t="str">
        <f t="shared" si="105"/>
        <v>147 , 12</v>
      </c>
      <c r="L2057" s="34" t="s">
        <v>207</v>
      </c>
      <c r="N2057" s="1" t="b">
        <f t="shared" si="106"/>
        <v>0</v>
      </c>
      <c r="O2057" s="1" t="b">
        <f t="shared" si="107"/>
        <v>0</v>
      </c>
      <c r="Q2057" s="4"/>
      <c r="R2057" s="4"/>
    </row>
    <row r="2058" spans="5:18">
      <c r="E2058" s="130">
        <v>147</v>
      </c>
      <c r="F2058" s="130">
        <v>13</v>
      </c>
      <c r="H2058" s="32" t="s">
        <v>208</v>
      </c>
      <c r="I2058" s="33" t="s">
        <v>862</v>
      </c>
      <c r="J2058" s="33" t="s">
        <v>206</v>
      </c>
      <c r="K2058" s="33" t="str">
        <f t="shared" si="105"/>
        <v>147 , 13</v>
      </c>
      <c r="L2058" s="34" t="s">
        <v>207</v>
      </c>
      <c r="N2058" s="1" t="b">
        <f t="shared" si="106"/>
        <v>0</v>
      </c>
      <c r="O2058" s="1" t="b">
        <f t="shared" si="107"/>
        <v>0</v>
      </c>
      <c r="Q2058" s="4"/>
      <c r="R2058" s="4"/>
    </row>
    <row r="2059" spans="5:18">
      <c r="E2059" s="130">
        <v>147</v>
      </c>
      <c r="F2059" s="130">
        <v>14</v>
      </c>
      <c r="H2059" s="32" t="s">
        <v>208</v>
      </c>
      <c r="I2059" s="33" t="s">
        <v>862</v>
      </c>
      <c r="J2059" s="33" t="s">
        <v>206</v>
      </c>
      <c r="K2059" s="33" t="str">
        <f t="shared" si="105"/>
        <v>147 , 14</v>
      </c>
      <c r="L2059" s="34" t="s">
        <v>207</v>
      </c>
      <c r="N2059" s="1" t="b">
        <f t="shared" si="106"/>
        <v>0</v>
      </c>
      <c r="O2059" s="1" t="b">
        <f t="shared" si="107"/>
        <v>0</v>
      </c>
      <c r="Q2059" s="4"/>
      <c r="R2059" s="4"/>
    </row>
    <row r="2060" spans="5:18">
      <c r="E2060" s="130">
        <v>147</v>
      </c>
      <c r="F2060" s="130">
        <v>15</v>
      </c>
      <c r="H2060" s="32" t="s">
        <v>208</v>
      </c>
      <c r="I2060" s="33" t="s">
        <v>862</v>
      </c>
      <c r="J2060" s="33" t="s">
        <v>206</v>
      </c>
      <c r="K2060" s="33" t="str">
        <f t="shared" si="105"/>
        <v>147 , 15</v>
      </c>
      <c r="L2060" s="34" t="s">
        <v>207</v>
      </c>
      <c r="N2060" s="1" t="b">
        <f t="shared" si="106"/>
        <v>0</v>
      </c>
      <c r="O2060" s="1" t="b">
        <f t="shared" si="107"/>
        <v>0</v>
      </c>
      <c r="Q2060" s="4"/>
      <c r="R2060" s="4"/>
    </row>
    <row r="2061" spans="5:18">
      <c r="E2061" s="130">
        <v>148</v>
      </c>
      <c r="F2061" s="130">
        <v>1</v>
      </c>
      <c r="H2061" s="32" t="s">
        <v>208</v>
      </c>
      <c r="I2061" s="33" t="s">
        <v>862</v>
      </c>
      <c r="J2061" s="33" t="s">
        <v>206</v>
      </c>
      <c r="K2061" s="33" t="str">
        <f t="shared" ref="K2061:K2120" si="108">E2061&amp;" , "&amp;F2061</f>
        <v>148 , 1</v>
      </c>
      <c r="L2061" s="34" t="s">
        <v>207</v>
      </c>
      <c r="N2061" s="1" t="b">
        <f t="shared" ref="N2061:N2120" si="109">IF(E2061="","",EXACT(E2061,Q2061))</f>
        <v>0</v>
      </c>
      <c r="O2061" s="1" t="b">
        <f t="shared" ref="O2061:O2120" si="110">IF(F2061="","",EXACT(F2061,R2061))</f>
        <v>0</v>
      </c>
      <c r="Q2061" s="4"/>
      <c r="R2061" s="4"/>
    </row>
    <row r="2062" spans="5:18">
      <c r="E2062" s="130">
        <v>148</v>
      </c>
      <c r="F2062" s="130">
        <v>2</v>
      </c>
      <c r="H2062" s="32" t="s">
        <v>208</v>
      </c>
      <c r="I2062" s="33" t="s">
        <v>862</v>
      </c>
      <c r="J2062" s="33" t="s">
        <v>206</v>
      </c>
      <c r="K2062" s="33" t="str">
        <f t="shared" si="108"/>
        <v>148 , 2</v>
      </c>
      <c r="L2062" s="34" t="s">
        <v>207</v>
      </c>
      <c r="N2062" s="1" t="b">
        <f t="shared" si="109"/>
        <v>0</v>
      </c>
      <c r="O2062" s="1" t="b">
        <f t="shared" si="110"/>
        <v>0</v>
      </c>
      <c r="Q2062" s="4"/>
      <c r="R2062" s="4"/>
    </row>
    <row r="2063" spans="5:18">
      <c r="E2063" s="130">
        <v>148</v>
      </c>
      <c r="F2063" s="130">
        <v>3</v>
      </c>
      <c r="H2063" s="32" t="s">
        <v>208</v>
      </c>
      <c r="I2063" s="33" t="s">
        <v>862</v>
      </c>
      <c r="J2063" s="33" t="s">
        <v>206</v>
      </c>
      <c r="K2063" s="33" t="str">
        <f t="shared" si="108"/>
        <v>148 , 3</v>
      </c>
      <c r="L2063" s="34" t="s">
        <v>207</v>
      </c>
      <c r="N2063" s="1" t="b">
        <f t="shared" si="109"/>
        <v>0</v>
      </c>
      <c r="O2063" s="1" t="b">
        <f t="shared" si="110"/>
        <v>0</v>
      </c>
      <c r="Q2063" s="4"/>
      <c r="R2063" s="4"/>
    </row>
    <row r="2064" spans="5:18">
      <c r="E2064" s="130">
        <v>148</v>
      </c>
      <c r="F2064" s="130">
        <v>4</v>
      </c>
      <c r="H2064" s="32" t="s">
        <v>208</v>
      </c>
      <c r="I2064" s="33" t="s">
        <v>862</v>
      </c>
      <c r="J2064" s="33" t="s">
        <v>206</v>
      </c>
      <c r="K2064" s="33" t="str">
        <f t="shared" si="108"/>
        <v>148 , 4</v>
      </c>
      <c r="L2064" s="34" t="s">
        <v>207</v>
      </c>
      <c r="N2064" s="1" t="b">
        <f t="shared" si="109"/>
        <v>0</v>
      </c>
      <c r="O2064" s="1" t="b">
        <f t="shared" si="110"/>
        <v>0</v>
      </c>
      <c r="Q2064" s="4"/>
      <c r="R2064" s="4"/>
    </row>
    <row r="2065" spans="5:18">
      <c r="E2065" s="130">
        <v>148</v>
      </c>
      <c r="F2065" s="130">
        <v>5</v>
      </c>
      <c r="H2065" s="32" t="s">
        <v>208</v>
      </c>
      <c r="I2065" s="33" t="s">
        <v>862</v>
      </c>
      <c r="J2065" s="33" t="s">
        <v>206</v>
      </c>
      <c r="K2065" s="33" t="str">
        <f t="shared" si="108"/>
        <v>148 , 5</v>
      </c>
      <c r="L2065" s="34" t="s">
        <v>207</v>
      </c>
      <c r="N2065" s="1" t="b">
        <f t="shared" si="109"/>
        <v>0</v>
      </c>
      <c r="O2065" s="1" t="b">
        <f t="shared" si="110"/>
        <v>0</v>
      </c>
      <c r="Q2065" s="4"/>
      <c r="R2065" s="4"/>
    </row>
    <row r="2066" spans="5:18">
      <c r="E2066" s="130">
        <v>148</v>
      </c>
      <c s="130" r="F2066">
        <v>7</v>
      </c>
      <c r="H2066" s="32" t="s">
        <v>208</v>
      </c>
      <c r="I2066" s="33" t="s">
        <v>862</v>
      </c>
      <c r="J2066" s="33" t="s">
        <v>206</v>
      </c>
      <c r="K2066" s="33" t="str">
        <f t="shared" si="108"/>
        <v>148 , 6</v>
      </c>
      <c r="L2066" s="34" t="s">
        <v>207</v>
      </c>
      <c r="N2066" s="1" t="b">
        <f t="shared" si="109"/>
        <v>0</v>
      </c>
      <c r="O2066" s="1" t="b">
        <f t="shared" si="110"/>
        <v>0</v>
      </c>
      <c r="Q2066" s="4"/>
      <c r="R2066" s="4"/>
    </row>
    <row r="2067" spans="5:18">
      <c r="E2067" s="130">
        <v>148</v>
      </c>
      <c r="F2067" s="130">
        <v>8</v>
      </c>
      <c r="H2067" s="32" t="s">
        <v>208</v>
      </c>
      <c r="I2067" s="33" t="s">
        <v>862</v>
      </c>
      <c r="J2067" s="33" t="s">
        <v>206</v>
      </c>
      <c r="K2067" s="33" t="str">
        <f t="shared" si="108"/>
        <v>148 , 8</v>
      </c>
      <c r="L2067" s="34" t="s">
        <v>207</v>
      </c>
      <c r="N2067" s="1" t="b">
        <f t="shared" si="109"/>
        <v>0</v>
      </c>
      <c r="O2067" s="1" t="b">
        <f t="shared" si="110"/>
        <v>0</v>
      </c>
      <c r="Q2067" s="4"/>
      <c r="R2067" s="4"/>
    </row>
    <row r="2068" spans="5:18">
      <c r="E2068" s="130">
        <v>148</v>
      </c>
      <c r="F2068" s="130">
        <v>9</v>
      </c>
      <c r="H2068" s="32" t="s">
        <v>208</v>
      </c>
      <c r="I2068" s="33" t="s">
        <v>862</v>
      </c>
      <c r="J2068" s="33" t="s">
        <v>206</v>
      </c>
      <c r="K2068" s="33" t="str">
        <f t="shared" si="108"/>
        <v>148 , 9</v>
      </c>
      <c r="L2068" s="34" t="s">
        <v>207</v>
      </c>
      <c r="N2068" s="1" t="b">
        <f t="shared" si="109"/>
        <v>0</v>
      </c>
      <c r="O2068" s="1" t="b">
        <f t="shared" si="110"/>
        <v>0</v>
      </c>
      <c r="Q2068" s="4"/>
      <c r="R2068" s="4"/>
    </row>
    <row r="2069" spans="5:18">
      <c r="E2069" s="130">
        <v>148</v>
      </c>
      <c r="F2069" s="130">
        <v>10</v>
      </c>
      <c r="H2069" s="32" t="s">
        <v>208</v>
      </c>
      <c r="I2069" s="33" t="s">
        <v>862</v>
      </c>
      <c r="J2069" s="33" t="s">
        <v>206</v>
      </c>
      <c r="K2069" s="33" t="str">
        <f t="shared" si="108"/>
        <v>148 , 10</v>
      </c>
      <c r="L2069" s="34" t="s">
        <v>207</v>
      </c>
      <c r="N2069" s="1" t="b">
        <f t="shared" si="109"/>
        <v>0</v>
      </c>
      <c r="O2069" s="1" t="b">
        <f t="shared" si="110"/>
        <v>0</v>
      </c>
      <c r="Q2069" s="4"/>
      <c r="R2069" s="4"/>
    </row>
    <row r="2070" spans="5:18">
      <c r="E2070" s="130">
        <v>148</v>
      </c>
      <c r="F2070" s="130">
        <v>11</v>
      </c>
      <c r="H2070" s="32" t="s">
        <v>208</v>
      </c>
      <c r="I2070" s="33" t="s">
        <v>862</v>
      </c>
      <c r="J2070" s="33" t="s">
        <v>206</v>
      </c>
      <c r="K2070" s="33" t="str">
        <f t="shared" si="108"/>
        <v>148 , 11</v>
      </c>
      <c r="L2070" s="34" t="s">
        <v>207</v>
      </c>
      <c r="N2070" s="1" t="b">
        <f t="shared" si="109"/>
        <v>0</v>
      </c>
      <c r="O2070" s="1" t="b">
        <f t="shared" si="110"/>
        <v>0</v>
      </c>
      <c r="Q2070" s="4"/>
      <c r="R2070" s="4"/>
    </row>
    <row r="2071" spans="5:18">
      <c r="E2071" s="130">
        <v>148</v>
      </c>
      <c r="F2071" s="130">
        <v>12</v>
      </c>
      <c r="H2071" s="32" t="s">
        <v>208</v>
      </c>
      <c r="I2071" s="33" t="s">
        <v>862</v>
      </c>
      <c r="J2071" s="33" t="s">
        <v>206</v>
      </c>
      <c r="K2071" s="33" t="str">
        <f t="shared" si="108"/>
        <v>148 , 12</v>
      </c>
      <c r="L2071" s="34" t="s">
        <v>207</v>
      </c>
      <c r="N2071" s="1" t="b">
        <f t="shared" si="109"/>
        <v>0</v>
      </c>
      <c r="O2071" s="1" t="b">
        <f t="shared" si="110"/>
        <v>0</v>
      </c>
      <c r="Q2071" s="4"/>
      <c r="R2071" s="4"/>
    </row>
    <row r="2072" spans="5:18">
      <c r="E2072" s="130">
        <v>148</v>
      </c>
      <c r="F2072" s="130">
        <v>13</v>
      </c>
      <c r="H2072" s="32" t="s">
        <v>208</v>
      </c>
      <c r="I2072" s="33" t="s">
        <v>862</v>
      </c>
      <c r="J2072" s="33" t="s">
        <v>206</v>
      </c>
      <c r="K2072" s="33" t="str">
        <f t="shared" si="108"/>
        <v>148 , 13</v>
      </c>
      <c r="L2072" s="34" t="s">
        <v>207</v>
      </c>
      <c r="N2072" s="1" t="b">
        <f t="shared" si="109"/>
        <v>0</v>
      </c>
      <c r="O2072" s="1" t="b">
        <f t="shared" si="110"/>
        <v>0</v>
      </c>
      <c r="Q2072" s="4"/>
      <c r="R2072" s="4"/>
    </row>
    <row r="2073" spans="5:18">
      <c r="E2073" s="130">
        <v>148</v>
      </c>
      <c r="F2073" s="130">
        <v>14</v>
      </c>
      <c r="H2073" s="32" t="s">
        <v>208</v>
      </c>
      <c r="I2073" s="33" t="s">
        <v>862</v>
      </c>
      <c r="J2073" s="33" t="s">
        <v>206</v>
      </c>
      <c r="K2073" s="33" t="str">
        <f t="shared" si="108"/>
        <v>148 , 14</v>
      </c>
      <c r="L2073" s="34" t="s">
        <v>207</v>
      </c>
      <c r="N2073" s="1" t="b">
        <f t="shared" si="109"/>
        <v>0</v>
      </c>
      <c r="O2073" s="1" t="b">
        <f t="shared" si="110"/>
        <v>0</v>
      </c>
      <c r="Q2073" s="4"/>
      <c r="R2073" s="4"/>
    </row>
    <row r="2074" spans="5:18">
      <c r="E2074" s="130">
        <v>148</v>
      </c>
      <c r="F2074" s="130">
        <v>15</v>
      </c>
      <c r="H2074" s="32" t="s">
        <v>208</v>
      </c>
      <c r="I2074" s="33" t="s">
        <v>862</v>
      </c>
      <c r="J2074" s="33" t="s">
        <v>206</v>
      </c>
      <c r="K2074" s="33" t="str">
        <f t="shared" si="108"/>
        <v>148 , 15</v>
      </c>
      <c r="L2074" s="34" t="s">
        <v>207</v>
      </c>
      <c r="N2074" s="1" t="b">
        <f t="shared" si="109"/>
        <v>0</v>
      </c>
      <c r="O2074" s="1" t="b">
        <f t="shared" si="110"/>
        <v>0</v>
      </c>
      <c r="Q2074" s="4"/>
      <c r="R2074" s="4"/>
    </row>
    <row r="2075" spans="5:18">
      <c r="E2075" s="130">
        <v>149</v>
      </c>
      <c r="F2075" s="130">
        <v>1</v>
      </c>
      <c r="H2075" s="32" t="s">
        <v>208</v>
      </c>
      <c r="I2075" s="33" t="s">
        <v>862</v>
      </c>
      <c r="J2075" s="33" t="s">
        <v>206</v>
      </c>
      <c r="K2075" s="33" t="str">
        <f t="shared" si="108"/>
        <v>149 , 1</v>
      </c>
      <c r="L2075" s="34" t="s">
        <v>207</v>
      </c>
      <c r="N2075" s="1" t="b">
        <f t="shared" si="109"/>
        <v>0</v>
      </c>
      <c r="O2075" s="1" t="b">
        <f t="shared" si="110"/>
        <v>0</v>
      </c>
      <c r="Q2075" s="4"/>
      <c r="R2075" s="4"/>
    </row>
    <row r="2076" spans="5:18">
      <c r="E2076" s="130">
        <v>149</v>
      </c>
      <c r="F2076" s="130">
        <v>2</v>
      </c>
      <c r="H2076" s="32" t="s">
        <v>208</v>
      </c>
      <c r="I2076" s="33" t="s">
        <v>862</v>
      </c>
      <c r="J2076" s="33" t="s">
        <v>206</v>
      </c>
      <c r="K2076" s="33" t="str">
        <f t="shared" si="108"/>
        <v>149 , 2</v>
      </c>
      <c r="L2076" s="34" t="s">
        <v>207</v>
      </c>
      <c r="N2076" s="1" t="b">
        <f t="shared" si="109"/>
        <v>0</v>
      </c>
      <c r="O2076" s="1" t="b">
        <f t="shared" si="110"/>
        <v>0</v>
      </c>
      <c r="Q2076" s="4"/>
      <c r="R2076" s="4"/>
    </row>
    <row r="2077" spans="5:18">
      <c r="E2077" s="130">
        <v>149</v>
      </c>
      <c r="F2077" s="130">
        <v>3</v>
      </c>
      <c r="H2077" s="32" t="s">
        <v>208</v>
      </c>
      <c r="I2077" s="33" t="s">
        <v>862</v>
      </c>
      <c r="J2077" s="33" t="s">
        <v>206</v>
      </c>
      <c r="K2077" s="33" t="str">
        <f t="shared" si="108"/>
        <v>149 , 3</v>
      </c>
      <c r="L2077" s="34" t="s">
        <v>207</v>
      </c>
      <c r="N2077" s="1" t="b">
        <f t="shared" si="109"/>
        <v>0</v>
      </c>
      <c r="O2077" s="1" t="b">
        <f t="shared" si="110"/>
        <v>0</v>
      </c>
      <c r="Q2077" s="4"/>
      <c r="R2077" s="4"/>
    </row>
    <row r="2078" spans="5:18">
      <c r="E2078" s="130">
        <v>149</v>
      </c>
      <c r="F2078" s="130">
        <v>4</v>
      </c>
      <c r="H2078" s="32" t="s">
        <v>208</v>
      </c>
      <c r="I2078" s="33" t="s">
        <v>862</v>
      </c>
      <c r="J2078" s="33" t="s">
        <v>206</v>
      </c>
      <c r="K2078" s="33" t="str">
        <f t="shared" si="108"/>
        <v>149 , 4</v>
      </c>
      <c r="L2078" s="34" t="s">
        <v>207</v>
      </c>
      <c r="N2078" s="1" t="b">
        <f t="shared" si="109"/>
        <v>0</v>
      </c>
      <c r="O2078" s="1" t="b">
        <f t="shared" si="110"/>
        <v>0</v>
      </c>
      <c r="Q2078" s="4"/>
      <c r="R2078" s="4"/>
    </row>
    <row r="2079" spans="5:18">
      <c r="E2079" s="130">
        <v>149</v>
      </c>
      <c r="F2079" s="130">
        <v>5</v>
      </c>
      <c r="H2079" s="32" t="s">
        <v>208</v>
      </c>
      <c r="I2079" s="33" t="s">
        <v>862</v>
      </c>
      <c r="J2079" s="33" t="s">
        <v>206</v>
      </c>
      <c r="K2079" s="33" t="str">
        <f t="shared" si="108"/>
        <v>149 , 5</v>
      </c>
      <c r="L2079" s="34" t="s">
        <v>207</v>
      </c>
      <c r="N2079" s="1" t="b">
        <f t="shared" si="109"/>
        <v>0</v>
      </c>
      <c r="O2079" s="1" t="b">
        <f t="shared" si="110"/>
        <v>0</v>
      </c>
      <c r="Q2079" s="4"/>
      <c r="R2079" s="4"/>
    </row>
    <row r="2080" spans="5:18">
      <c r="E2080" s="130">
        <v>149</v>
      </c>
      <c s="130" r="F2080">
        <v>7</v>
      </c>
      <c r="H2080" s="32" t="s">
        <v>208</v>
      </c>
      <c r="I2080" s="33" t="s">
        <v>862</v>
      </c>
      <c r="J2080" s="33" t="s">
        <v>206</v>
      </c>
      <c r="K2080" s="33" t="str">
        <f t="shared" si="108"/>
        <v>149 , 6</v>
      </c>
      <c r="L2080" s="34" t="s">
        <v>207</v>
      </c>
      <c r="N2080" s="1" t="b">
        <f t="shared" si="109"/>
        <v>0</v>
      </c>
      <c r="O2080" s="1" t="b">
        <f t="shared" si="110"/>
        <v>0</v>
      </c>
      <c r="Q2080" s="4"/>
      <c r="R2080" s="4"/>
    </row>
    <row r="2081" spans="5:18">
      <c r="E2081" s="130">
        <v>149</v>
      </c>
      <c r="F2081" s="130">
        <v>8</v>
      </c>
      <c r="H2081" s="32" t="s">
        <v>208</v>
      </c>
      <c r="I2081" s="33" t="s">
        <v>862</v>
      </c>
      <c r="J2081" s="33" t="s">
        <v>206</v>
      </c>
      <c r="K2081" s="33" t="str">
        <f t="shared" si="108"/>
        <v>149 , 8</v>
      </c>
      <c r="L2081" s="34" t="s">
        <v>207</v>
      </c>
      <c r="N2081" s="1" t="b">
        <f t="shared" si="109"/>
        <v>0</v>
      </c>
      <c r="O2081" s="1" t="b">
        <f t="shared" si="110"/>
        <v>0</v>
      </c>
      <c r="Q2081" s="4"/>
      <c r="R2081" s="4"/>
    </row>
    <row r="2082" spans="5:18">
      <c r="E2082" s="130">
        <v>149</v>
      </c>
      <c r="F2082" s="130">
        <v>9</v>
      </c>
      <c r="H2082" s="32" t="s">
        <v>208</v>
      </c>
      <c r="I2082" s="33" t="s">
        <v>862</v>
      </c>
      <c r="J2082" s="33" t="s">
        <v>206</v>
      </c>
      <c r="K2082" s="33" t="str">
        <f t="shared" si="108"/>
        <v>149 , 9</v>
      </c>
      <c r="L2082" s="34" t="s">
        <v>207</v>
      </c>
      <c r="N2082" s="1" t="b">
        <f t="shared" si="109"/>
        <v>0</v>
      </c>
      <c r="O2082" s="1" t="b">
        <f t="shared" si="110"/>
        <v>0</v>
      </c>
      <c r="Q2082" s="4"/>
      <c r="R2082" s="4"/>
    </row>
    <row r="2083" spans="5:18">
      <c r="E2083" s="130">
        <v>149</v>
      </c>
      <c r="F2083" s="130">
        <v>10</v>
      </c>
      <c r="H2083" s="32" t="s">
        <v>208</v>
      </c>
      <c r="I2083" s="33" t="s">
        <v>862</v>
      </c>
      <c r="J2083" s="33" t="s">
        <v>206</v>
      </c>
      <c r="K2083" s="33" t="str">
        <f t="shared" si="108"/>
        <v>149 , 10</v>
      </c>
      <c r="L2083" s="34" t="s">
        <v>207</v>
      </c>
      <c r="N2083" s="1" t="b">
        <f t="shared" si="109"/>
        <v>0</v>
      </c>
      <c r="O2083" s="1" t="b">
        <f t="shared" si="110"/>
        <v>0</v>
      </c>
      <c r="Q2083" s="4"/>
      <c r="R2083" s="4"/>
    </row>
    <row r="2084" spans="5:18">
      <c r="E2084" s="130">
        <v>149</v>
      </c>
      <c r="F2084" s="130">
        <v>11</v>
      </c>
      <c r="H2084" s="32" t="s">
        <v>208</v>
      </c>
      <c r="I2084" s="33" t="s">
        <v>862</v>
      </c>
      <c r="J2084" s="33" t="s">
        <v>206</v>
      </c>
      <c r="K2084" s="33" t="str">
        <f t="shared" si="108"/>
        <v>149 , 11</v>
      </c>
      <c r="L2084" s="34" t="s">
        <v>207</v>
      </c>
      <c r="N2084" s="1" t="b">
        <f t="shared" si="109"/>
        <v>0</v>
      </c>
      <c r="O2084" s="1" t="b">
        <f t="shared" si="110"/>
        <v>0</v>
      </c>
      <c r="Q2084" s="4"/>
      <c r="R2084" s="4"/>
    </row>
    <row r="2085" spans="5:18">
      <c r="E2085" s="130">
        <v>149</v>
      </c>
      <c r="F2085" s="130">
        <v>12</v>
      </c>
      <c r="H2085" s="32" t="s">
        <v>208</v>
      </c>
      <c r="I2085" s="33" t="s">
        <v>862</v>
      </c>
      <c r="J2085" s="33" t="s">
        <v>206</v>
      </c>
      <c r="K2085" s="33" t="str">
        <f t="shared" si="108"/>
        <v>149 , 12</v>
      </c>
      <c r="L2085" s="34" t="s">
        <v>207</v>
      </c>
      <c r="N2085" s="1" t="b">
        <f t="shared" si="109"/>
        <v>0</v>
      </c>
      <c r="O2085" s="1" t="b">
        <f t="shared" si="110"/>
        <v>0</v>
      </c>
      <c r="Q2085" s="4"/>
      <c r="R2085" s="4"/>
    </row>
    <row r="2086" spans="5:18">
      <c r="E2086" s="130">
        <v>149</v>
      </c>
      <c r="F2086" s="130">
        <v>13</v>
      </c>
      <c r="H2086" s="32" t="s">
        <v>208</v>
      </c>
      <c r="I2086" s="33" t="s">
        <v>862</v>
      </c>
      <c r="J2086" s="33" t="s">
        <v>206</v>
      </c>
      <c r="K2086" s="33" t="str">
        <f t="shared" si="108"/>
        <v>149 , 13</v>
      </c>
      <c r="L2086" s="34" t="s">
        <v>207</v>
      </c>
      <c r="N2086" s="1" t="b">
        <f t="shared" si="109"/>
        <v>0</v>
      </c>
      <c r="O2086" s="1" t="b">
        <f t="shared" si="110"/>
        <v>0</v>
      </c>
      <c r="Q2086" s="4"/>
      <c r="R2086" s="4"/>
    </row>
    <row r="2087" spans="5:18">
      <c r="E2087" s="130">
        <v>149</v>
      </c>
      <c r="F2087" s="130">
        <v>14</v>
      </c>
      <c r="H2087" s="32" t="s">
        <v>208</v>
      </c>
      <c r="I2087" s="33" t="s">
        <v>862</v>
      </c>
      <c r="J2087" s="33" t="s">
        <v>206</v>
      </c>
      <c r="K2087" s="33" t="str">
        <f t="shared" si="108"/>
        <v>149 , 14</v>
      </c>
      <c r="L2087" s="34" t="s">
        <v>207</v>
      </c>
      <c r="N2087" s="1" t="b">
        <f t="shared" si="109"/>
        <v>0</v>
      </c>
      <c r="O2087" s="1" t="b">
        <f t="shared" si="110"/>
        <v>0</v>
      </c>
      <c r="Q2087" s="4"/>
      <c r="R2087" s="4"/>
    </row>
    <row r="2088" spans="5:18">
      <c r="E2088" s="130">
        <v>149</v>
      </c>
      <c r="F2088" s="130">
        <v>15</v>
      </c>
      <c r="H2088" s="32" t="s">
        <v>208</v>
      </c>
      <c r="I2088" s="33" t="s">
        <v>862</v>
      </c>
      <c r="J2088" s="33" t="s">
        <v>206</v>
      </c>
      <c r="K2088" s="33" t="str">
        <f t="shared" si="108"/>
        <v>149 , 15</v>
      </c>
      <c r="L2088" s="34" t="s">
        <v>207</v>
      </c>
      <c r="N2088" s="1" t="b">
        <f t="shared" si="109"/>
        <v>0</v>
      </c>
      <c r="O2088" s="1" t="b">
        <f t="shared" si="110"/>
        <v>0</v>
      </c>
      <c r="Q2088" s="4"/>
      <c r="R2088" s="4"/>
    </row>
    <row r="2089" spans="5:18">
      <c r="E2089" s="130">
        <v>150</v>
      </c>
      <c r="F2089" s="130">
        <v>1</v>
      </c>
      <c r="H2089" s="32" t="s">
        <v>208</v>
      </c>
      <c r="I2089" s="33" t="s">
        <v>862</v>
      </c>
      <c r="J2089" s="33" t="s">
        <v>206</v>
      </c>
      <c r="K2089" s="33" t="str">
        <f t="shared" si="108"/>
        <v>150 , 1</v>
      </c>
      <c r="L2089" s="34" t="s">
        <v>207</v>
      </c>
      <c r="N2089" s="1" t="b">
        <f t="shared" si="109"/>
        <v>0</v>
      </c>
      <c r="O2089" s="1" t="b">
        <f t="shared" si="110"/>
        <v>0</v>
      </c>
      <c r="Q2089" s="4"/>
      <c r="R2089" s="4"/>
    </row>
    <row r="2090" spans="5:18">
      <c r="E2090" s="130">
        <v>150</v>
      </c>
      <c r="F2090" s="130">
        <v>2</v>
      </c>
      <c r="H2090" s="32" t="s">
        <v>208</v>
      </c>
      <c r="I2090" s="33" t="s">
        <v>862</v>
      </c>
      <c r="J2090" s="33" t="s">
        <v>206</v>
      </c>
      <c r="K2090" s="33" t="str">
        <f t="shared" si="108"/>
        <v>150 , 2</v>
      </c>
      <c r="L2090" s="34" t="s">
        <v>207</v>
      </c>
      <c r="N2090" s="1" t="b">
        <f t="shared" si="109"/>
        <v>0</v>
      </c>
      <c r="O2090" s="1" t="b">
        <f t="shared" si="110"/>
        <v>0</v>
      </c>
      <c r="Q2090" s="4"/>
      <c r="R2090" s="4"/>
    </row>
    <row r="2091" spans="5:18">
      <c r="E2091" s="130">
        <v>150</v>
      </c>
      <c r="F2091" s="130">
        <v>3</v>
      </c>
      <c r="H2091" s="32" t="s">
        <v>208</v>
      </c>
      <c r="I2091" s="33" t="s">
        <v>862</v>
      </c>
      <c r="J2091" s="33" t="s">
        <v>206</v>
      </c>
      <c r="K2091" s="33" t="str">
        <f t="shared" si="108"/>
        <v>150 , 3</v>
      </c>
      <c r="L2091" s="34" t="s">
        <v>207</v>
      </c>
      <c r="N2091" s="1" t="b">
        <f t="shared" si="109"/>
        <v>0</v>
      </c>
      <c r="O2091" s="1" t="b">
        <f t="shared" si="110"/>
        <v>0</v>
      </c>
      <c r="Q2091" s="4"/>
      <c r="R2091" s="4"/>
    </row>
    <row r="2092" spans="5:18">
      <c r="E2092" s="130">
        <v>150</v>
      </c>
      <c r="F2092" s="130">
        <v>4</v>
      </c>
      <c r="H2092" s="32" t="s">
        <v>208</v>
      </c>
      <c r="I2092" s="33" t="s">
        <v>862</v>
      </c>
      <c r="J2092" s="33" t="s">
        <v>206</v>
      </c>
      <c r="K2092" s="33" t="str">
        <f t="shared" si="108"/>
        <v>150 , 4</v>
      </c>
      <c r="L2092" s="34" t="s">
        <v>207</v>
      </c>
      <c r="N2092" s="1" t="b">
        <f t="shared" si="109"/>
        <v>0</v>
      </c>
      <c r="O2092" s="1" t="b">
        <f t="shared" si="110"/>
        <v>0</v>
      </c>
      <c r="Q2092" s="4"/>
      <c r="R2092" s="4"/>
    </row>
    <row r="2093" spans="5:18">
      <c r="E2093" s="130">
        <v>150</v>
      </c>
      <c r="F2093" s="130">
        <v>5</v>
      </c>
      <c r="H2093" s="32" t="s">
        <v>208</v>
      </c>
      <c r="I2093" s="33" t="s">
        <v>862</v>
      </c>
      <c r="J2093" s="33" t="s">
        <v>206</v>
      </c>
      <c r="K2093" s="33" t="str">
        <f t="shared" si="108"/>
        <v>150 , 5</v>
      </c>
      <c r="L2093" s="34" t="s">
        <v>207</v>
      </c>
      <c r="N2093" s="1" t="b">
        <f t="shared" si="109"/>
        <v>0</v>
      </c>
      <c r="O2093" s="1" t="b">
        <f t="shared" si="110"/>
        <v>0</v>
      </c>
      <c r="Q2093" s="4"/>
      <c r="R2093" s="4"/>
    </row>
    <row r="2094" spans="5:18">
      <c r="E2094" s="130">
        <v>150</v>
      </c>
      <c s="130" r="F2094">
        <v>7</v>
      </c>
      <c r="H2094" s="32" t="s">
        <v>208</v>
      </c>
      <c r="I2094" s="33" t="s">
        <v>862</v>
      </c>
      <c r="J2094" s="33" t="s">
        <v>206</v>
      </c>
      <c r="K2094" s="33" t="str">
        <f t="shared" si="108"/>
        <v>150 , 6</v>
      </c>
      <c r="L2094" s="34" t="s">
        <v>207</v>
      </c>
      <c r="N2094" s="1" t="b">
        <f t="shared" si="109"/>
        <v>0</v>
      </c>
      <c r="O2094" s="1" t="b">
        <f t="shared" si="110"/>
        <v>0</v>
      </c>
      <c r="Q2094" s="4"/>
      <c r="R2094" s="4"/>
    </row>
    <row r="2095" spans="5:18">
      <c r="E2095" s="130">
        <v>150</v>
      </c>
      <c r="F2095" s="130">
        <v>8</v>
      </c>
      <c r="H2095" s="32" t="s">
        <v>208</v>
      </c>
      <c r="I2095" s="33" t="s">
        <v>862</v>
      </c>
      <c r="J2095" s="33" t="s">
        <v>206</v>
      </c>
      <c r="K2095" s="33" t="str">
        <f t="shared" si="108"/>
        <v>150 , 8</v>
      </c>
      <c r="L2095" s="34" t="s">
        <v>207</v>
      </c>
      <c r="N2095" s="1" t="b">
        <f t="shared" si="109"/>
        <v>0</v>
      </c>
      <c r="O2095" s="1" t="b">
        <f t="shared" si="110"/>
        <v>0</v>
      </c>
      <c r="Q2095" s="4"/>
      <c r="R2095" s="4"/>
    </row>
    <row r="2096" spans="5:18">
      <c r="E2096" s="130">
        <v>150</v>
      </c>
      <c r="F2096" s="130">
        <v>9</v>
      </c>
      <c r="H2096" s="32" t="s">
        <v>208</v>
      </c>
      <c r="I2096" s="33" t="s">
        <v>862</v>
      </c>
      <c r="J2096" s="33" t="s">
        <v>206</v>
      </c>
      <c r="K2096" s="33" t="str">
        <f t="shared" si="108"/>
        <v>150 , 9</v>
      </c>
      <c r="L2096" s="34" t="s">
        <v>207</v>
      </c>
      <c r="N2096" s="1" t="b">
        <f t="shared" si="109"/>
        <v>0</v>
      </c>
      <c r="O2096" s="1" t="b">
        <f t="shared" si="110"/>
        <v>0</v>
      </c>
      <c r="Q2096" s="4"/>
      <c r="R2096" s="4"/>
    </row>
    <row r="2097" spans="5:18">
      <c r="E2097" s="130">
        <v>150</v>
      </c>
      <c r="F2097" s="130">
        <v>10</v>
      </c>
      <c r="H2097" s="32" t="s">
        <v>208</v>
      </c>
      <c r="I2097" s="33" t="s">
        <v>862</v>
      </c>
      <c r="J2097" s="33" t="s">
        <v>206</v>
      </c>
      <c r="K2097" s="33" t="str">
        <f t="shared" si="108"/>
        <v>150 , 10</v>
      </c>
      <c r="L2097" s="34" t="s">
        <v>207</v>
      </c>
      <c r="N2097" s="1" t="b">
        <f t="shared" si="109"/>
        <v>0</v>
      </c>
      <c r="O2097" s="1" t="b">
        <f t="shared" si="110"/>
        <v>0</v>
      </c>
      <c r="Q2097" s="4"/>
      <c r="R2097" s="4"/>
    </row>
    <row r="2098" spans="5:18">
      <c r="E2098" s="130">
        <v>150</v>
      </c>
      <c r="F2098" s="130">
        <v>11</v>
      </c>
      <c r="H2098" s="32" t="s">
        <v>208</v>
      </c>
      <c r="I2098" s="33" t="s">
        <v>862</v>
      </c>
      <c r="J2098" s="33" t="s">
        <v>206</v>
      </c>
      <c r="K2098" s="33" t="str">
        <f t="shared" si="108"/>
        <v>150 , 11</v>
      </c>
      <c r="L2098" s="34" t="s">
        <v>207</v>
      </c>
      <c r="N2098" s="1" t="b">
        <f t="shared" si="109"/>
        <v>0</v>
      </c>
      <c r="O2098" s="1" t="b">
        <f t="shared" si="110"/>
        <v>0</v>
      </c>
      <c r="Q2098" s="4"/>
      <c r="R2098" s="4"/>
    </row>
    <row r="2099" spans="5:18">
      <c r="E2099" s="130">
        <v>150</v>
      </c>
      <c r="F2099" s="130">
        <v>12</v>
      </c>
      <c r="H2099" s="32" t="s">
        <v>208</v>
      </c>
      <c r="I2099" s="33" t="s">
        <v>862</v>
      </c>
      <c r="J2099" s="33" t="s">
        <v>206</v>
      </c>
      <c r="K2099" s="33" t="str">
        <f t="shared" si="108"/>
        <v>150 , 12</v>
      </c>
      <c r="L2099" s="34" t="s">
        <v>207</v>
      </c>
      <c r="N2099" s="1" t="b">
        <f t="shared" si="109"/>
        <v>0</v>
      </c>
      <c r="O2099" s="1" t="b">
        <f t="shared" si="110"/>
        <v>0</v>
      </c>
      <c r="Q2099" s="4"/>
      <c r="R2099" s="4"/>
    </row>
    <row r="2100" spans="5:18">
      <c r="E2100" s="130">
        <v>150</v>
      </c>
      <c r="F2100" s="130">
        <v>13</v>
      </c>
      <c r="H2100" s="32" t="s">
        <v>208</v>
      </c>
      <c r="I2100" s="33" t="s">
        <v>862</v>
      </c>
      <c r="J2100" s="33" t="s">
        <v>206</v>
      </c>
      <c r="K2100" s="33" t="str">
        <f t="shared" si="108"/>
        <v>150 , 13</v>
      </c>
      <c r="L2100" s="34" t="s">
        <v>207</v>
      </c>
      <c r="N2100" s="1" t="b">
        <f t="shared" si="109"/>
        <v>0</v>
      </c>
      <c r="O2100" s="1" t="b">
        <f t="shared" si="110"/>
        <v>0</v>
      </c>
      <c r="Q2100" s="4"/>
      <c r="R2100" s="4"/>
    </row>
    <row r="2101" spans="5:18">
      <c r="E2101" s="130">
        <v>150</v>
      </c>
      <c r="F2101" s="130">
        <v>14</v>
      </c>
      <c r="H2101" s="32" t="s">
        <v>208</v>
      </c>
      <c r="I2101" s="33" t="s">
        <v>862</v>
      </c>
      <c r="J2101" s="33" t="s">
        <v>206</v>
      </c>
      <c r="K2101" s="33" t="str">
        <f t="shared" si="108"/>
        <v>150 , 14</v>
      </c>
      <c r="L2101" s="34" t="s">
        <v>207</v>
      </c>
      <c r="N2101" s="1" t="b">
        <f t="shared" si="109"/>
        <v>0</v>
      </c>
      <c r="O2101" s="1" t="b">
        <f t="shared" si="110"/>
        <v>0</v>
      </c>
      <c r="Q2101" s="4"/>
      <c r="R2101" s="4"/>
    </row>
    <row r="2102" spans="5:18">
      <c r="E2102" s="130">
        <v>150</v>
      </c>
      <c r="F2102" s="130">
        <v>15</v>
      </c>
      <c r="H2102" s="32" t="s">
        <v>208</v>
      </c>
      <c r="I2102" s="33" t="s">
        <v>862</v>
      </c>
      <c r="J2102" s="33" t="s">
        <v>206</v>
      </c>
      <c r="K2102" s="33" t="str">
        <f t="shared" si="108"/>
        <v>150 , 15</v>
      </c>
      <c r="L2102" s="34" t="s">
        <v>207</v>
      </c>
      <c r="N2102" s="1" t="b">
        <f t="shared" si="109"/>
        <v>0</v>
      </c>
      <c r="O2102" s="1" t="b">
        <f t="shared" si="110"/>
        <v>0</v>
      </c>
      <c r="Q2102" s="4"/>
      <c r="R2102" s="4"/>
    </row>
    <row r="2103" spans="5:18">
      <c r="E2103" s="130">
        <v>151</v>
      </c>
      <c r="F2103" s="130">
        <v>1</v>
      </c>
      <c r="H2103" s="32" t="s">
        <v>208</v>
      </c>
      <c r="I2103" s="33" t="s">
        <v>862</v>
      </c>
      <c r="J2103" s="33" t="s">
        <v>206</v>
      </c>
      <c r="K2103" s="33" t="str">
        <f t="shared" si="108"/>
        <v>151 , 1</v>
      </c>
      <c r="L2103" s="34" t="s">
        <v>207</v>
      </c>
      <c r="N2103" s="1" t="b">
        <f t="shared" si="109"/>
        <v>0</v>
      </c>
      <c r="O2103" s="1" t="b">
        <f t="shared" si="110"/>
        <v>0</v>
      </c>
      <c r="Q2103" s="4"/>
      <c r="R2103" s="4"/>
    </row>
    <row r="2104" spans="5:18">
      <c r="E2104" s="130">
        <v>151</v>
      </c>
      <c r="F2104" s="130">
        <v>2</v>
      </c>
      <c r="H2104" s="32" t="s">
        <v>208</v>
      </c>
      <c r="I2104" s="33" t="s">
        <v>862</v>
      </c>
      <c r="J2104" s="33" t="s">
        <v>206</v>
      </c>
      <c r="K2104" s="33" t="str">
        <f t="shared" si="108"/>
        <v>151 , 2</v>
      </c>
      <c r="L2104" s="34" t="s">
        <v>207</v>
      </c>
      <c r="N2104" s="1" t="b">
        <f t="shared" si="109"/>
        <v>0</v>
      </c>
      <c r="O2104" s="1" t="b">
        <f t="shared" si="110"/>
        <v>0</v>
      </c>
      <c r="Q2104" s="4"/>
      <c r="R2104" s="4"/>
    </row>
    <row r="2105" spans="5:18">
      <c r="E2105" s="130">
        <v>151</v>
      </c>
      <c r="F2105" s="130">
        <v>3</v>
      </c>
      <c r="H2105" s="32" t="s">
        <v>208</v>
      </c>
      <c r="I2105" s="33" t="s">
        <v>862</v>
      </c>
      <c r="J2105" s="33" t="s">
        <v>206</v>
      </c>
      <c r="K2105" s="33" t="str">
        <f t="shared" si="108"/>
        <v>151 , 3</v>
      </c>
      <c r="L2105" s="34" t="s">
        <v>207</v>
      </c>
      <c r="N2105" s="1" t="b">
        <f t="shared" si="109"/>
        <v>0</v>
      </c>
      <c r="O2105" s="1" t="b">
        <f t="shared" si="110"/>
        <v>0</v>
      </c>
      <c r="Q2105" s="4"/>
      <c r="R2105" s="4"/>
    </row>
    <row r="2106" spans="5:18">
      <c r="E2106" s="130">
        <v>151</v>
      </c>
      <c r="F2106" s="130">
        <v>4</v>
      </c>
      <c r="H2106" s="32" t="s">
        <v>208</v>
      </c>
      <c r="I2106" s="33" t="s">
        <v>862</v>
      </c>
      <c r="J2106" s="33" t="s">
        <v>206</v>
      </c>
      <c r="K2106" s="33" t="str">
        <f t="shared" si="108"/>
        <v>151 , 4</v>
      </c>
      <c r="L2106" s="34" t="s">
        <v>207</v>
      </c>
      <c r="N2106" s="1" t="b">
        <f t="shared" si="109"/>
        <v>0</v>
      </c>
      <c r="O2106" s="1" t="b">
        <f t="shared" si="110"/>
        <v>0</v>
      </c>
      <c r="Q2106" s="4"/>
      <c r="R2106" s="4"/>
    </row>
    <row r="2107" spans="5:18">
      <c r="E2107" s="130">
        <v>151</v>
      </c>
      <c r="F2107" s="130">
        <v>5</v>
      </c>
      <c r="H2107" s="32" t="s">
        <v>208</v>
      </c>
      <c r="I2107" s="33" t="s">
        <v>862</v>
      </c>
      <c r="J2107" s="33" t="s">
        <v>206</v>
      </c>
      <c r="K2107" s="33" t="str">
        <f t="shared" si="108"/>
        <v>151 , 5</v>
      </c>
      <c r="L2107" s="34" t="s">
        <v>207</v>
      </c>
      <c r="N2107" s="1" t="b">
        <f t="shared" si="109"/>
        <v>0</v>
      </c>
      <c r="O2107" s="1" t="b">
        <f t="shared" si="110"/>
        <v>0</v>
      </c>
      <c r="Q2107" s="4"/>
      <c r="R2107" s="4"/>
    </row>
    <row r="2108" spans="5:18">
      <c r="E2108" s="130">
        <v>151</v>
      </c>
      <c s="130" r="F2108">
        <v>7</v>
      </c>
      <c r="H2108" s="32" t="s">
        <v>208</v>
      </c>
      <c r="I2108" s="33" t="s">
        <v>862</v>
      </c>
      <c r="J2108" s="33" t="s">
        <v>206</v>
      </c>
      <c r="K2108" s="33" t="str">
        <f t="shared" si="108"/>
        <v>151 , 6</v>
      </c>
      <c r="L2108" s="34" t="s">
        <v>207</v>
      </c>
      <c r="N2108" s="1" t="b">
        <f t="shared" si="109"/>
        <v>0</v>
      </c>
      <c r="O2108" s="1" t="b">
        <f t="shared" si="110"/>
        <v>0</v>
      </c>
      <c r="Q2108" s="4"/>
      <c r="R2108" s="4"/>
    </row>
    <row r="2109" spans="5:18">
      <c r="E2109" s="130">
        <v>151</v>
      </c>
      <c r="F2109" s="130">
        <v>8</v>
      </c>
      <c r="H2109" s="32" t="s">
        <v>208</v>
      </c>
      <c r="I2109" s="33" t="s">
        <v>862</v>
      </c>
      <c r="J2109" s="33" t="s">
        <v>206</v>
      </c>
      <c r="K2109" s="33" t="str">
        <f t="shared" si="108"/>
        <v>151 , 8</v>
      </c>
      <c r="L2109" s="34" t="s">
        <v>207</v>
      </c>
      <c r="N2109" s="1" t="b">
        <f t="shared" si="109"/>
        <v>0</v>
      </c>
      <c r="O2109" s="1" t="b">
        <f t="shared" si="110"/>
        <v>0</v>
      </c>
      <c r="Q2109" s="4"/>
      <c r="R2109" s="4"/>
    </row>
    <row r="2110" spans="5:18">
      <c r="E2110" s="130">
        <v>151</v>
      </c>
      <c r="F2110" s="130">
        <v>9</v>
      </c>
      <c r="H2110" s="32" t="s">
        <v>208</v>
      </c>
      <c r="I2110" s="33" t="s">
        <v>862</v>
      </c>
      <c r="J2110" s="33" t="s">
        <v>206</v>
      </c>
      <c r="K2110" s="33" t="str">
        <f t="shared" si="108"/>
        <v>151 , 9</v>
      </c>
      <c r="L2110" s="34" t="s">
        <v>207</v>
      </c>
      <c r="N2110" s="1" t="b">
        <f t="shared" si="109"/>
        <v>0</v>
      </c>
      <c r="O2110" s="1" t="b">
        <f t="shared" si="110"/>
        <v>0</v>
      </c>
      <c r="Q2110" s="4"/>
      <c r="R2110" s="4"/>
    </row>
    <row r="2111" spans="5:18">
      <c r="E2111" s="130">
        <v>151</v>
      </c>
      <c r="F2111" s="130">
        <v>10</v>
      </c>
      <c r="H2111" s="32" t="s">
        <v>208</v>
      </c>
      <c r="I2111" s="33" t="s">
        <v>862</v>
      </c>
      <c r="J2111" s="33" t="s">
        <v>206</v>
      </c>
      <c r="K2111" s="33" t="str">
        <f t="shared" si="108"/>
        <v>151 , 10</v>
      </c>
      <c r="L2111" s="34" t="s">
        <v>207</v>
      </c>
      <c r="N2111" s="1" t="b">
        <f t="shared" si="109"/>
        <v>0</v>
      </c>
      <c r="O2111" s="1" t="b">
        <f t="shared" si="110"/>
        <v>0</v>
      </c>
      <c r="Q2111" s="4"/>
      <c r="R2111" s="4"/>
    </row>
    <row r="2112" spans="5:18">
      <c r="E2112" s="130">
        <v>151</v>
      </c>
      <c r="F2112" s="130">
        <v>11</v>
      </c>
      <c r="H2112" s="32" t="s">
        <v>208</v>
      </c>
      <c r="I2112" s="33" t="s">
        <v>862</v>
      </c>
      <c r="J2112" s="33" t="s">
        <v>206</v>
      </c>
      <c r="K2112" s="33" t="str">
        <f t="shared" si="108"/>
        <v>151 , 11</v>
      </c>
      <c r="L2112" s="34" t="s">
        <v>207</v>
      </c>
      <c r="N2112" s="1" t="b">
        <f t="shared" si="109"/>
        <v>0</v>
      </c>
      <c r="O2112" s="1" t="b">
        <f t="shared" si="110"/>
        <v>0</v>
      </c>
      <c r="Q2112" s="4"/>
      <c r="R2112" s="4"/>
    </row>
    <row r="2113" spans="5:18">
      <c r="E2113" s="130">
        <v>151</v>
      </c>
      <c r="F2113" s="130">
        <v>12</v>
      </c>
      <c r="H2113" s="32" t="s">
        <v>208</v>
      </c>
      <c r="I2113" s="33" t="s">
        <v>862</v>
      </c>
      <c r="J2113" s="33" t="s">
        <v>206</v>
      </c>
      <c r="K2113" s="33" t="str">
        <f t="shared" si="108"/>
        <v>151 , 12</v>
      </c>
      <c r="L2113" s="34" t="s">
        <v>207</v>
      </c>
      <c r="N2113" s="1" t="b">
        <f t="shared" si="109"/>
        <v>0</v>
      </c>
      <c r="O2113" s="1" t="b">
        <f t="shared" si="110"/>
        <v>0</v>
      </c>
      <c r="Q2113" s="4"/>
      <c r="R2113" s="4"/>
    </row>
    <row r="2114" spans="5:18">
      <c r="E2114" s="130">
        <v>151</v>
      </c>
      <c r="F2114" s="130">
        <v>13</v>
      </c>
      <c r="H2114" s="32" t="s">
        <v>208</v>
      </c>
      <c r="I2114" s="33" t="s">
        <v>862</v>
      </c>
      <c r="J2114" s="33" t="s">
        <v>206</v>
      </c>
      <c r="K2114" s="33" t="str">
        <f t="shared" si="108"/>
        <v>151 , 13</v>
      </c>
      <c r="L2114" s="34" t="s">
        <v>207</v>
      </c>
      <c r="N2114" s="1" t="b">
        <f t="shared" si="109"/>
        <v>0</v>
      </c>
      <c r="O2114" s="1" t="b">
        <f t="shared" si="110"/>
        <v>0</v>
      </c>
      <c r="Q2114" s="4"/>
      <c r="R2114" s="4"/>
    </row>
    <row r="2115" spans="5:18">
      <c r="E2115" s="130">
        <v>151</v>
      </c>
      <c r="F2115" s="130">
        <v>14</v>
      </c>
      <c r="H2115" s="32" t="s">
        <v>208</v>
      </c>
      <c r="I2115" s="33" t="s">
        <v>862</v>
      </c>
      <c r="J2115" s="33" t="s">
        <v>206</v>
      </c>
      <c r="K2115" s="33" t="str">
        <f t="shared" si="108"/>
        <v>151 , 14</v>
      </c>
      <c r="L2115" s="34" t="s">
        <v>207</v>
      </c>
      <c r="N2115" s="1" t="b">
        <f t="shared" si="109"/>
        <v>0</v>
      </c>
      <c r="O2115" s="1" t="b">
        <f t="shared" si="110"/>
        <v>0</v>
      </c>
      <c r="Q2115" s="4"/>
      <c r="R2115" s="4"/>
    </row>
    <row r="2116" spans="5:18">
      <c r="E2116" s="130">
        <v>151</v>
      </c>
      <c r="F2116" s="130">
        <v>15</v>
      </c>
      <c r="H2116" s="32" t="s">
        <v>208</v>
      </c>
      <c r="I2116" s="33" t="s">
        <v>862</v>
      </c>
      <c r="J2116" s="33" t="s">
        <v>206</v>
      </c>
      <c r="K2116" s="33" t="str">
        <f t="shared" si="108"/>
        <v>151 , 15</v>
      </c>
      <c r="L2116" s="34" t="s">
        <v>207</v>
      </c>
      <c r="N2116" s="1" t="b">
        <f t="shared" si="109"/>
        <v>0</v>
      </c>
      <c r="O2116" s="1" t="b">
        <f t="shared" si="110"/>
        <v>0</v>
      </c>
      <c r="Q2116" s="4"/>
      <c r="R2116" s="4"/>
    </row>
    <row r="2117" spans="5:18">
      <c r="E2117" s="130">
        <v>152</v>
      </c>
      <c r="F2117" s="130">
        <v>1</v>
      </c>
      <c r="H2117" s="32" t="s">
        <v>208</v>
      </c>
      <c r="I2117" s="33" t="s">
        <v>862</v>
      </c>
      <c r="J2117" s="33" t="s">
        <v>206</v>
      </c>
      <c r="K2117" s="33" t="str">
        <f t="shared" si="108"/>
        <v>152 , 1</v>
      </c>
      <c r="L2117" s="34" t="s">
        <v>207</v>
      </c>
      <c r="N2117" s="1" t="b">
        <f t="shared" si="109"/>
        <v>0</v>
      </c>
      <c r="O2117" s="1" t="b">
        <f t="shared" si="110"/>
        <v>0</v>
      </c>
      <c r="Q2117" s="4"/>
      <c r="R2117" s="4"/>
    </row>
    <row r="2118" spans="5:18">
      <c r="E2118" s="130">
        <v>152</v>
      </c>
      <c r="F2118" s="130">
        <v>2</v>
      </c>
      <c r="H2118" s="32" t="s">
        <v>208</v>
      </c>
      <c r="I2118" s="33" t="s">
        <v>862</v>
      </c>
      <c r="J2118" s="33" t="s">
        <v>206</v>
      </c>
      <c r="K2118" s="33" t="str">
        <f t="shared" si="108"/>
        <v>152 , 2</v>
      </c>
      <c r="L2118" s="34" t="s">
        <v>207</v>
      </c>
      <c r="N2118" s="1" t="b">
        <f t="shared" si="109"/>
        <v>0</v>
      </c>
      <c r="O2118" s="1" t="b">
        <f t="shared" si="110"/>
        <v>0</v>
      </c>
      <c r="Q2118" s="4"/>
      <c r="R2118" s="4"/>
    </row>
    <row r="2119" spans="5:18">
      <c r="E2119" s="130">
        <v>152</v>
      </c>
      <c r="F2119" s="130">
        <v>3</v>
      </c>
      <c r="H2119" s="32" t="s">
        <v>208</v>
      </c>
      <c r="I2119" s="33" t="s">
        <v>862</v>
      </c>
      <c r="J2119" s="33" t="s">
        <v>206</v>
      </c>
      <c r="K2119" s="33" t="str">
        <f t="shared" si="108"/>
        <v>152 , 3</v>
      </c>
      <c r="L2119" s="34" t="s">
        <v>207</v>
      </c>
      <c r="N2119" s="1" t="b">
        <f t="shared" si="109"/>
        <v>0</v>
      </c>
      <c r="O2119" s="1" t="b">
        <f t="shared" si="110"/>
        <v>0</v>
      </c>
      <c r="Q2119" s="4"/>
      <c r="R2119" s="4"/>
    </row>
    <row r="2120" spans="5:18">
      <c r="E2120" s="130">
        <v>152</v>
      </c>
      <c r="F2120" s="130">
        <v>4</v>
      </c>
      <c r="H2120" s="32" t="s">
        <v>208</v>
      </c>
      <c r="I2120" s="33" t="s">
        <v>862</v>
      </c>
      <c r="J2120" s="33" t="s">
        <v>206</v>
      </c>
      <c r="K2120" s="33" t="str">
        <f t="shared" si="108"/>
        <v>152 , 4</v>
      </c>
      <c r="L2120" s="34" t="s">
        <v>207</v>
      </c>
      <c r="N2120" s="1" t="b">
        <f t="shared" si="109"/>
        <v>0</v>
      </c>
      <c r="O2120" s="1" t="b">
        <f t="shared" si="110"/>
        <v>0</v>
      </c>
      <c r="Q2120" s="4"/>
      <c r="R2120" s="4"/>
    </row>
    <row r="2121" spans="5:18">
      <c r="E2121" s="130">
        <v>152</v>
      </c>
      <c r="F2121" s="130">
        <v>5</v>
      </c>
      <c r="H2121" s="32" t="s">
        <v>208</v>
      </c>
      <c r="I2121" s="33" t="s">
        <v>862</v>
      </c>
      <c r="J2121" s="33" t="s">
        <v>206</v>
      </c>
      <c r="K2121" s="33" t="str">
        <f t="shared" ref="K2121:K2179" si="111">E2121&amp;" , "&amp;F2121</f>
        <v>152 , 5</v>
      </c>
      <c r="L2121" s="34" t="s">
        <v>207</v>
      </c>
      <c r="N2121" s="1" t="b">
        <f t="shared" ref="N2121:N2179" si="112">IF(E2121="","",EXACT(E2121,Q2121))</f>
        <v>0</v>
      </c>
      <c r="O2121" s="1" t="b">
        <f t="shared" ref="O2121:O2179" si="113">IF(F2121="","",EXACT(F2121,R2121))</f>
        <v>0</v>
      </c>
      <c r="Q2121" s="4"/>
      <c r="R2121" s="4"/>
    </row>
    <row r="2122" spans="5:18">
      <c r="E2122" s="130">
        <v>152</v>
      </c>
      <c s="130" r="F2122">
        <v>7</v>
      </c>
      <c r="H2122" s="32" t="s">
        <v>208</v>
      </c>
      <c r="I2122" s="33" t="s">
        <v>862</v>
      </c>
      <c r="J2122" s="33" t="s">
        <v>206</v>
      </c>
      <c r="K2122" s="33" t="str">
        <f t="shared" si="111"/>
        <v>152 , 6</v>
      </c>
      <c r="L2122" s="34" t="s">
        <v>207</v>
      </c>
      <c r="N2122" s="1" t="b">
        <f t="shared" si="112"/>
        <v>0</v>
      </c>
      <c r="O2122" s="1" t="b">
        <f t="shared" si="113"/>
        <v>0</v>
      </c>
      <c r="Q2122" s="4"/>
      <c r="R2122" s="4"/>
    </row>
    <row r="2123" spans="5:18">
      <c r="E2123" s="130">
        <v>152</v>
      </c>
      <c r="F2123" s="130">
        <v>8</v>
      </c>
      <c r="H2123" s="32" t="s">
        <v>208</v>
      </c>
      <c r="I2123" s="33" t="s">
        <v>862</v>
      </c>
      <c r="J2123" s="33" t="s">
        <v>206</v>
      </c>
      <c r="K2123" s="33" t="str">
        <f t="shared" si="111"/>
        <v>152 , 8</v>
      </c>
      <c r="L2123" s="34" t="s">
        <v>207</v>
      </c>
      <c r="N2123" s="1" t="b">
        <f t="shared" si="112"/>
        <v>0</v>
      </c>
      <c r="O2123" s="1" t="b">
        <f t="shared" si="113"/>
        <v>0</v>
      </c>
      <c r="Q2123" s="4"/>
      <c r="R2123" s="4"/>
    </row>
    <row r="2124" spans="5:18">
      <c r="E2124" s="130">
        <v>152</v>
      </c>
      <c r="F2124" s="130">
        <v>9</v>
      </c>
      <c r="H2124" s="32" t="s">
        <v>208</v>
      </c>
      <c r="I2124" s="33" t="s">
        <v>862</v>
      </c>
      <c r="J2124" s="33" t="s">
        <v>206</v>
      </c>
      <c r="K2124" s="33" t="str">
        <f t="shared" si="111"/>
        <v>152 , 9</v>
      </c>
      <c r="L2124" s="34" t="s">
        <v>207</v>
      </c>
      <c r="N2124" s="1" t="b">
        <f t="shared" si="112"/>
        <v>0</v>
      </c>
      <c r="O2124" s="1" t="b">
        <f t="shared" si="113"/>
        <v>0</v>
      </c>
      <c r="Q2124" s="4"/>
      <c r="R2124" s="4"/>
    </row>
    <row r="2125" spans="5:18">
      <c r="E2125" s="130">
        <v>152</v>
      </c>
      <c r="F2125" s="130">
        <v>10</v>
      </c>
      <c r="H2125" s="32" t="s">
        <v>208</v>
      </c>
      <c r="I2125" s="33" t="s">
        <v>862</v>
      </c>
      <c r="J2125" s="33" t="s">
        <v>206</v>
      </c>
      <c r="K2125" s="33" t="str">
        <f t="shared" si="111"/>
        <v>152 , 10</v>
      </c>
      <c r="L2125" s="34" t="s">
        <v>207</v>
      </c>
      <c r="N2125" s="1" t="b">
        <f t="shared" si="112"/>
        <v>0</v>
      </c>
      <c r="O2125" s="1" t="b">
        <f t="shared" si="113"/>
        <v>0</v>
      </c>
      <c r="Q2125" s="4"/>
      <c r="R2125" s="4"/>
    </row>
    <row r="2126" spans="5:18">
      <c r="E2126" s="130">
        <v>152</v>
      </c>
      <c r="F2126" s="130">
        <v>11</v>
      </c>
      <c r="H2126" s="32" t="s">
        <v>208</v>
      </c>
      <c r="I2126" s="33" t="s">
        <v>862</v>
      </c>
      <c r="J2126" s="33" t="s">
        <v>206</v>
      </c>
      <c r="K2126" s="33" t="str">
        <f t="shared" si="111"/>
        <v>152 , 11</v>
      </c>
      <c r="L2126" s="34" t="s">
        <v>207</v>
      </c>
      <c r="N2126" s="1" t="b">
        <f t="shared" si="112"/>
        <v>0</v>
      </c>
      <c r="O2126" s="1" t="b">
        <f t="shared" si="113"/>
        <v>0</v>
      </c>
      <c r="Q2126" s="4"/>
      <c r="R2126" s="4"/>
    </row>
    <row r="2127" spans="5:18">
      <c r="E2127" s="130">
        <v>152</v>
      </c>
      <c r="F2127" s="130">
        <v>12</v>
      </c>
      <c r="H2127" s="32" t="s">
        <v>208</v>
      </c>
      <c r="I2127" s="33" t="s">
        <v>862</v>
      </c>
      <c r="J2127" s="33" t="s">
        <v>206</v>
      </c>
      <c r="K2127" s="33" t="str">
        <f t="shared" si="111"/>
        <v>152 , 12</v>
      </c>
      <c r="L2127" s="34" t="s">
        <v>207</v>
      </c>
      <c r="N2127" s="1" t="b">
        <f t="shared" si="112"/>
        <v>0</v>
      </c>
      <c r="O2127" s="1" t="b">
        <f t="shared" si="113"/>
        <v>0</v>
      </c>
      <c r="Q2127" s="4"/>
      <c r="R2127" s="4"/>
    </row>
    <row r="2128" spans="5:18">
      <c r="E2128" s="130">
        <v>152</v>
      </c>
      <c r="F2128" s="130">
        <v>13</v>
      </c>
      <c r="H2128" s="32" t="s">
        <v>208</v>
      </c>
      <c r="I2128" s="33" t="s">
        <v>862</v>
      </c>
      <c r="J2128" s="33" t="s">
        <v>206</v>
      </c>
      <c r="K2128" s="33" t="str">
        <f t="shared" si="111"/>
        <v>152 , 13</v>
      </c>
      <c r="L2128" s="34" t="s">
        <v>207</v>
      </c>
      <c r="N2128" s="1" t="b">
        <f t="shared" si="112"/>
        <v>0</v>
      </c>
      <c r="O2128" s="1" t="b">
        <f t="shared" si="113"/>
        <v>0</v>
      </c>
      <c r="Q2128" s="4"/>
      <c r="R2128" s="4"/>
    </row>
    <row r="2129" spans="5:18">
      <c r="E2129" s="130">
        <v>152</v>
      </c>
      <c r="F2129" s="130">
        <v>14</v>
      </c>
      <c r="H2129" s="32" t="s">
        <v>208</v>
      </c>
      <c r="I2129" s="33" t="s">
        <v>862</v>
      </c>
      <c r="J2129" s="33" t="s">
        <v>206</v>
      </c>
      <c r="K2129" s="33" t="str">
        <f t="shared" si="111"/>
        <v>152 , 14</v>
      </c>
      <c r="L2129" s="34" t="s">
        <v>207</v>
      </c>
      <c r="N2129" s="1" t="b">
        <f t="shared" si="112"/>
        <v>0</v>
      </c>
      <c r="O2129" s="1" t="b">
        <f t="shared" si="113"/>
        <v>0</v>
      </c>
      <c r="Q2129" s="4"/>
      <c r="R2129" s="4"/>
    </row>
    <row r="2130" spans="5:18">
      <c r="E2130" s="130">
        <v>152</v>
      </c>
      <c r="F2130" s="130">
        <v>15</v>
      </c>
      <c r="H2130" s="32" t="s">
        <v>208</v>
      </c>
      <c r="I2130" s="33" t="s">
        <v>862</v>
      </c>
      <c r="J2130" s="33" t="s">
        <v>206</v>
      </c>
      <c r="K2130" s="33" t="str">
        <f t="shared" si="111"/>
        <v>152 , 15</v>
      </c>
      <c r="L2130" s="34" t="s">
        <v>207</v>
      </c>
      <c r="N2130" s="1" t="b">
        <f t="shared" si="112"/>
        <v>0</v>
      </c>
      <c r="O2130" s="1" t="b">
        <f t="shared" si="113"/>
        <v>0</v>
      </c>
      <c r="Q2130" s="4"/>
      <c r="R2130" s="4"/>
    </row>
    <row r="2131" spans="5:18">
      <c r="E2131" s="130">
        <v>153</v>
      </c>
      <c r="F2131" s="130">
        <v>1</v>
      </c>
      <c r="H2131" s="32" t="s">
        <v>208</v>
      </c>
      <c r="I2131" s="33" t="s">
        <v>862</v>
      </c>
      <c r="J2131" s="33" t="s">
        <v>206</v>
      </c>
      <c r="K2131" s="33" t="str">
        <f t="shared" si="111"/>
        <v>153 , 1</v>
      </c>
      <c r="L2131" s="34" t="s">
        <v>207</v>
      </c>
      <c r="N2131" s="1" t="b">
        <f t="shared" si="112"/>
        <v>0</v>
      </c>
      <c r="O2131" s="1" t="b">
        <f t="shared" si="113"/>
        <v>0</v>
      </c>
      <c r="Q2131" s="4"/>
      <c r="R2131" s="4"/>
    </row>
    <row r="2132" spans="5:18">
      <c r="E2132" s="130">
        <v>153</v>
      </c>
      <c r="F2132" s="130">
        <v>2</v>
      </c>
      <c r="H2132" s="32" t="s">
        <v>208</v>
      </c>
      <c r="I2132" s="33" t="s">
        <v>862</v>
      </c>
      <c r="J2132" s="33" t="s">
        <v>206</v>
      </c>
      <c r="K2132" s="33" t="str">
        <f t="shared" si="111"/>
        <v>153 , 2</v>
      </c>
      <c r="L2132" s="34" t="s">
        <v>207</v>
      </c>
      <c r="N2132" s="1" t="b">
        <f t="shared" si="112"/>
        <v>0</v>
      </c>
      <c r="O2132" s="1" t="b">
        <f t="shared" si="113"/>
        <v>0</v>
      </c>
      <c r="Q2132" s="4"/>
      <c r="R2132" s="4"/>
    </row>
    <row r="2133" spans="5:18">
      <c r="E2133" s="130">
        <v>153</v>
      </c>
      <c r="F2133" s="130">
        <v>3</v>
      </c>
      <c r="H2133" s="32" t="s">
        <v>208</v>
      </c>
      <c r="I2133" s="33" t="s">
        <v>862</v>
      </c>
      <c r="J2133" s="33" t="s">
        <v>206</v>
      </c>
      <c r="K2133" s="33" t="str">
        <f t="shared" si="111"/>
        <v>153 , 3</v>
      </c>
      <c r="L2133" s="34" t="s">
        <v>207</v>
      </c>
      <c r="N2133" s="1" t="b">
        <f t="shared" si="112"/>
        <v>0</v>
      </c>
      <c r="O2133" s="1" t="b">
        <f t="shared" si="113"/>
        <v>0</v>
      </c>
      <c r="Q2133" s="4"/>
      <c r="R2133" s="4"/>
    </row>
    <row r="2134" spans="5:18">
      <c r="E2134" s="130">
        <v>153</v>
      </c>
      <c r="F2134" s="130">
        <v>4</v>
      </c>
      <c r="H2134" s="32" t="s">
        <v>208</v>
      </c>
      <c r="I2134" s="33" t="s">
        <v>862</v>
      </c>
      <c r="J2134" s="33" t="s">
        <v>206</v>
      </c>
      <c r="K2134" s="33" t="str">
        <f t="shared" si="111"/>
        <v>153 , 4</v>
      </c>
      <c r="L2134" s="34" t="s">
        <v>207</v>
      </c>
      <c r="N2134" s="1" t="b">
        <f t="shared" si="112"/>
        <v>0</v>
      </c>
      <c r="O2134" s="1" t="b">
        <f t="shared" si="113"/>
        <v>0</v>
      </c>
      <c r="Q2134" s="4"/>
      <c r="R2134" s="4"/>
    </row>
    <row r="2135" spans="5:18">
      <c r="E2135" s="130">
        <v>153</v>
      </c>
      <c r="F2135" s="130">
        <v>5</v>
      </c>
      <c r="H2135" s="32" t="s">
        <v>208</v>
      </c>
      <c r="I2135" s="33" t="s">
        <v>862</v>
      </c>
      <c r="J2135" s="33" t="s">
        <v>206</v>
      </c>
      <c r="K2135" s="33" t="str">
        <f t="shared" si="111"/>
        <v>153 , 5</v>
      </c>
      <c r="L2135" s="34" t="s">
        <v>207</v>
      </c>
      <c r="N2135" s="1" t="b">
        <f t="shared" si="112"/>
        <v>0</v>
      </c>
      <c r="O2135" s="1" t="b">
        <f t="shared" si="113"/>
        <v>0</v>
      </c>
      <c r="Q2135" s="4"/>
      <c r="R2135" s="4"/>
    </row>
    <row r="2136" spans="5:18">
      <c r="E2136" s="130">
        <v>153</v>
      </c>
      <c s="130" r="F2136">
        <v>7</v>
      </c>
      <c r="H2136" s="32" t="s">
        <v>208</v>
      </c>
      <c r="I2136" s="33" t="s">
        <v>862</v>
      </c>
      <c r="J2136" s="33" t="s">
        <v>206</v>
      </c>
      <c r="K2136" s="33" t="str">
        <f t="shared" si="111"/>
        <v>153 , 6</v>
      </c>
      <c r="L2136" s="34" t="s">
        <v>207</v>
      </c>
      <c r="N2136" s="1" t="b">
        <f t="shared" si="112"/>
        <v>0</v>
      </c>
      <c r="O2136" s="1" t="b">
        <f t="shared" si="113"/>
        <v>0</v>
      </c>
      <c r="Q2136" s="4"/>
      <c r="R2136" s="4"/>
    </row>
    <row r="2137" spans="5:18">
      <c r="E2137" s="130">
        <v>153</v>
      </c>
      <c r="F2137" s="130">
        <v>8</v>
      </c>
      <c r="H2137" s="32" t="s">
        <v>208</v>
      </c>
      <c r="I2137" s="33" t="s">
        <v>862</v>
      </c>
      <c r="J2137" s="33" t="s">
        <v>206</v>
      </c>
      <c r="K2137" s="33" t="str">
        <f t="shared" si="111"/>
        <v>153 , 8</v>
      </c>
      <c r="L2137" s="34" t="s">
        <v>207</v>
      </c>
      <c r="N2137" s="1" t="b">
        <f t="shared" si="112"/>
        <v>0</v>
      </c>
      <c r="O2137" s="1" t="b">
        <f t="shared" si="113"/>
        <v>0</v>
      </c>
      <c r="Q2137" s="4"/>
      <c r="R2137" s="4"/>
    </row>
    <row r="2138" spans="5:18">
      <c r="E2138" s="130">
        <v>153</v>
      </c>
      <c r="F2138" s="130">
        <v>9</v>
      </c>
      <c r="H2138" s="32" t="s">
        <v>208</v>
      </c>
      <c r="I2138" s="33" t="s">
        <v>862</v>
      </c>
      <c r="J2138" s="33" t="s">
        <v>206</v>
      </c>
      <c r="K2138" s="33" t="str">
        <f t="shared" si="111"/>
        <v>153 , 9</v>
      </c>
      <c r="L2138" s="34" t="s">
        <v>207</v>
      </c>
      <c r="N2138" s="1" t="b">
        <f t="shared" si="112"/>
        <v>0</v>
      </c>
      <c r="O2138" s="1" t="b">
        <f t="shared" si="113"/>
        <v>0</v>
      </c>
      <c r="Q2138" s="4"/>
      <c r="R2138" s="4"/>
    </row>
    <row r="2139" spans="5:18">
      <c r="E2139" s="130">
        <v>153</v>
      </c>
      <c r="F2139" s="130">
        <v>10</v>
      </c>
      <c r="H2139" s="32" t="s">
        <v>208</v>
      </c>
      <c r="I2139" s="33" t="s">
        <v>862</v>
      </c>
      <c r="J2139" s="33" t="s">
        <v>206</v>
      </c>
      <c r="K2139" s="33" t="str">
        <f t="shared" si="111"/>
        <v>153 , 10</v>
      </c>
      <c r="L2139" s="34" t="s">
        <v>207</v>
      </c>
      <c r="N2139" s="1" t="b">
        <f t="shared" si="112"/>
        <v>0</v>
      </c>
      <c r="O2139" s="1" t="b">
        <f t="shared" si="113"/>
        <v>0</v>
      </c>
      <c r="Q2139" s="4"/>
      <c r="R2139" s="4"/>
    </row>
    <row r="2140" spans="5:18">
      <c r="E2140" s="130">
        <v>153</v>
      </c>
      <c r="F2140" s="130">
        <v>11</v>
      </c>
      <c r="H2140" s="32" t="s">
        <v>208</v>
      </c>
      <c r="I2140" s="33" t="s">
        <v>862</v>
      </c>
      <c r="J2140" s="33" t="s">
        <v>206</v>
      </c>
      <c r="K2140" s="33" t="str">
        <f t="shared" si="111"/>
        <v>153 , 11</v>
      </c>
      <c r="L2140" s="34" t="s">
        <v>207</v>
      </c>
      <c r="N2140" s="1" t="b">
        <f t="shared" si="112"/>
        <v>0</v>
      </c>
      <c r="O2140" s="1" t="b">
        <f t="shared" si="113"/>
        <v>0</v>
      </c>
      <c r="Q2140" s="4"/>
      <c r="R2140" s="4"/>
    </row>
    <row r="2141" spans="5:18">
      <c r="E2141" s="130">
        <v>153</v>
      </c>
      <c r="F2141" s="130">
        <v>12</v>
      </c>
      <c r="H2141" s="32" t="s">
        <v>208</v>
      </c>
      <c r="I2141" s="33" t="s">
        <v>862</v>
      </c>
      <c r="J2141" s="33" t="s">
        <v>206</v>
      </c>
      <c r="K2141" s="33" t="str">
        <f t="shared" si="111"/>
        <v>153 , 12</v>
      </c>
      <c r="L2141" s="34" t="s">
        <v>207</v>
      </c>
      <c r="N2141" s="1" t="b">
        <f t="shared" si="112"/>
        <v>0</v>
      </c>
      <c r="O2141" s="1" t="b">
        <f t="shared" si="113"/>
        <v>0</v>
      </c>
      <c r="Q2141" s="4"/>
      <c r="R2141" s="4"/>
    </row>
    <row r="2142" spans="5:18">
      <c r="E2142" s="130">
        <v>153</v>
      </c>
      <c r="F2142" s="130">
        <v>13</v>
      </c>
      <c r="H2142" s="32" t="s">
        <v>208</v>
      </c>
      <c r="I2142" s="33" t="s">
        <v>862</v>
      </c>
      <c r="J2142" s="33" t="s">
        <v>206</v>
      </c>
      <c r="K2142" s="33" t="str">
        <f t="shared" si="111"/>
        <v>153 , 13</v>
      </c>
      <c r="L2142" s="34" t="s">
        <v>207</v>
      </c>
      <c r="N2142" s="1" t="b">
        <f t="shared" si="112"/>
        <v>0</v>
      </c>
      <c r="O2142" s="1" t="b">
        <f t="shared" si="113"/>
        <v>0</v>
      </c>
      <c r="Q2142" s="4"/>
      <c r="R2142" s="4"/>
    </row>
    <row r="2143" spans="5:18">
      <c r="E2143" s="130">
        <v>153</v>
      </c>
      <c r="F2143" s="130">
        <v>14</v>
      </c>
      <c r="H2143" s="32" t="s">
        <v>208</v>
      </c>
      <c r="I2143" s="33" t="s">
        <v>862</v>
      </c>
      <c r="J2143" s="33" t="s">
        <v>206</v>
      </c>
      <c r="K2143" s="33" t="str">
        <f t="shared" si="111"/>
        <v>153 , 14</v>
      </c>
      <c r="L2143" s="34" t="s">
        <v>207</v>
      </c>
      <c r="N2143" s="1" t="b">
        <f t="shared" si="112"/>
        <v>0</v>
      </c>
      <c r="O2143" s="1" t="b">
        <f t="shared" si="113"/>
        <v>0</v>
      </c>
      <c r="Q2143" s="4"/>
      <c r="R2143" s="4"/>
    </row>
    <row r="2144" spans="5:18">
      <c r="E2144" s="130">
        <v>153</v>
      </c>
      <c r="F2144" s="130">
        <v>15</v>
      </c>
      <c r="H2144" s="32" t="s">
        <v>208</v>
      </c>
      <c r="I2144" s="33" t="s">
        <v>862</v>
      </c>
      <c r="J2144" s="33" t="s">
        <v>206</v>
      </c>
      <c r="K2144" s="33" t="str">
        <f t="shared" si="111"/>
        <v>153 , 15</v>
      </c>
      <c r="L2144" s="34" t="s">
        <v>207</v>
      </c>
      <c r="N2144" s="1" t="b">
        <f t="shared" si="112"/>
        <v>0</v>
      </c>
      <c r="O2144" s="1" t="b">
        <f t="shared" si="113"/>
        <v>0</v>
      </c>
      <c r="Q2144" s="4"/>
      <c r="R2144" s="4"/>
    </row>
    <row r="2145" spans="5:18">
      <c r="E2145" s="130">
        <v>154</v>
      </c>
      <c r="F2145" s="130">
        <v>1</v>
      </c>
      <c r="H2145" s="32" t="s">
        <v>208</v>
      </c>
      <c r="I2145" s="33" t="s">
        <v>862</v>
      </c>
      <c r="J2145" s="33" t="s">
        <v>206</v>
      </c>
      <c r="K2145" s="33" t="str">
        <f t="shared" si="111"/>
        <v>154 , 1</v>
      </c>
      <c r="L2145" s="34" t="s">
        <v>207</v>
      </c>
      <c r="N2145" s="1" t="b">
        <f t="shared" si="112"/>
        <v>0</v>
      </c>
      <c r="O2145" s="1" t="b">
        <f t="shared" si="113"/>
        <v>0</v>
      </c>
      <c r="Q2145" s="4"/>
      <c r="R2145" s="4"/>
    </row>
    <row r="2146" spans="5:18">
      <c r="E2146" s="130">
        <v>154</v>
      </c>
      <c r="F2146" s="130">
        <v>2</v>
      </c>
      <c r="H2146" s="32" t="s">
        <v>208</v>
      </c>
      <c r="I2146" s="33" t="s">
        <v>862</v>
      </c>
      <c r="J2146" s="33" t="s">
        <v>206</v>
      </c>
      <c r="K2146" s="33" t="str">
        <f t="shared" si="111"/>
        <v>154 , 2</v>
      </c>
      <c r="L2146" s="34" t="s">
        <v>207</v>
      </c>
      <c r="N2146" s="1" t="b">
        <f t="shared" si="112"/>
        <v>0</v>
      </c>
      <c r="O2146" s="1" t="b">
        <f t="shared" si="113"/>
        <v>0</v>
      </c>
      <c r="Q2146" s="4"/>
      <c r="R2146" s="4"/>
    </row>
    <row r="2147" spans="5:18">
      <c r="E2147" s="130">
        <v>154</v>
      </c>
      <c r="F2147" s="130">
        <v>3</v>
      </c>
      <c r="H2147" s="32" t="s">
        <v>208</v>
      </c>
      <c r="I2147" s="33" t="s">
        <v>862</v>
      </c>
      <c r="J2147" s="33" t="s">
        <v>206</v>
      </c>
      <c r="K2147" s="33" t="str">
        <f t="shared" si="111"/>
        <v>154 , 3</v>
      </c>
      <c r="L2147" s="34" t="s">
        <v>207</v>
      </c>
      <c r="N2147" s="1" t="b">
        <f t="shared" si="112"/>
        <v>0</v>
      </c>
      <c r="O2147" s="1" t="b">
        <f t="shared" si="113"/>
        <v>0</v>
      </c>
      <c r="Q2147" s="4"/>
      <c r="R2147" s="4"/>
    </row>
    <row r="2148" spans="5:18">
      <c r="E2148" s="130">
        <v>154</v>
      </c>
      <c r="F2148" s="130">
        <v>4</v>
      </c>
      <c r="H2148" s="32" t="s">
        <v>208</v>
      </c>
      <c r="I2148" s="33" t="s">
        <v>862</v>
      </c>
      <c r="J2148" s="33" t="s">
        <v>206</v>
      </c>
      <c r="K2148" s="33" t="str">
        <f t="shared" si="111"/>
        <v>154 , 4</v>
      </c>
      <c r="L2148" s="34" t="s">
        <v>207</v>
      </c>
      <c r="N2148" s="1" t="b">
        <f t="shared" si="112"/>
        <v>0</v>
      </c>
      <c r="O2148" s="1" t="b">
        <f t="shared" si="113"/>
        <v>0</v>
      </c>
      <c r="Q2148" s="4"/>
      <c r="R2148" s="4"/>
    </row>
    <row r="2149" spans="5:18">
      <c r="E2149" s="130">
        <v>154</v>
      </c>
      <c r="F2149" s="130">
        <v>5</v>
      </c>
      <c r="H2149" s="32" t="s">
        <v>208</v>
      </c>
      <c r="I2149" s="33" t="s">
        <v>862</v>
      </c>
      <c r="J2149" s="33" t="s">
        <v>206</v>
      </c>
      <c r="K2149" s="33" t="str">
        <f t="shared" si="111"/>
        <v>154 , 5</v>
      </c>
      <c r="L2149" s="34" t="s">
        <v>207</v>
      </c>
      <c r="N2149" s="1" t="b">
        <f t="shared" si="112"/>
        <v>0</v>
      </c>
      <c r="O2149" s="1" t="b">
        <f t="shared" si="113"/>
        <v>0</v>
      </c>
      <c r="Q2149" s="4"/>
      <c r="R2149" s="4"/>
    </row>
    <row r="2150" spans="5:18">
      <c r="E2150" s="130">
        <v>154</v>
      </c>
      <c s="130" r="F2150">
        <v>7</v>
      </c>
      <c r="H2150" s="32" t="s">
        <v>208</v>
      </c>
      <c r="I2150" s="33" t="s">
        <v>862</v>
      </c>
      <c r="J2150" s="33" t="s">
        <v>206</v>
      </c>
      <c r="K2150" s="33" t="str">
        <f t="shared" si="111"/>
        <v>154 , 6</v>
      </c>
      <c r="L2150" s="34" t="s">
        <v>207</v>
      </c>
      <c r="N2150" s="1" t="b">
        <f t="shared" si="112"/>
        <v>0</v>
      </c>
      <c r="O2150" s="1" t="b">
        <f t="shared" si="113"/>
        <v>0</v>
      </c>
      <c r="Q2150" s="4"/>
      <c r="R2150" s="4"/>
    </row>
    <row r="2151" spans="5:18">
      <c r="E2151" s="130">
        <v>154</v>
      </c>
      <c r="F2151" s="130">
        <v>8</v>
      </c>
      <c r="H2151" s="32" t="s">
        <v>208</v>
      </c>
      <c r="I2151" s="33" t="s">
        <v>862</v>
      </c>
      <c r="J2151" s="33" t="s">
        <v>206</v>
      </c>
      <c r="K2151" s="33" t="str">
        <f t="shared" si="111"/>
        <v>154 , 8</v>
      </c>
      <c r="L2151" s="34" t="s">
        <v>207</v>
      </c>
      <c r="N2151" s="1" t="b">
        <f t="shared" si="112"/>
        <v>0</v>
      </c>
      <c r="O2151" s="1" t="b">
        <f t="shared" si="113"/>
        <v>0</v>
      </c>
      <c r="Q2151" s="4"/>
      <c r="R2151" s="4"/>
    </row>
    <row r="2152" spans="5:18">
      <c r="E2152" s="130">
        <v>154</v>
      </c>
      <c r="F2152" s="130">
        <v>9</v>
      </c>
      <c r="H2152" s="32" t="s">
        <v>208</v>
      </c>
      <c r="I2152" s="33" t="s">
        <v>862</v>
      </c>
      <c r="J2152" s="33" t="s">
        <v>206</v>
      </c>
      <c r="K2152" s="33" t="str">
        <f t="shared" si="111"/>
        <v>154 , 9</v>
      </c>
      <c r="L2152" s="34" t="s">
        <v>207</v>
      </c>
      <c r="N2152" s="1" t="b">
        <f t="shared" si="112"/>
        <v>0</v>
      </c>
      <c r="O2152" s="1" t="b">
        <f t="shared" si="113"/>
        <v>0</v>
      </c>
      <c r="Q2152" s="4"/>
      <c r="R2152" s="4"/>
    </row>
    <row r="2153" spans="5:18">
      <c r="E2153" s="130">
        <v>154</v>
      </c>
      <c r="F2153" s="130">
        <v>10</v>
      </c>
      <c r="H2153" s="32" t="s">
        <v>208</v>
      </c>
      <c r="I2153" s="33" t="s">
        <v>862</v>
      </c>
      <c r="J2153" s="33" t="s">
        <v>206</v>
      </c>
      <c r="K2153" s="33" t="str">
        <f t="shared" si="111"/>
        <v>154 , 10</v>
      </c>
      <c r="L2153" s="34" t="s">
        <v>207</v>
      </c>
      <c r="N2153" s="1" t="b">
        <f t="shared" si="112"/>
        <v>0</v>
      </c>
      <c r="O2153" s="1" t="b">
        <f t="shared" si="113"/>
        <v>0</v>
      </c>
      <c r="Q2153" s="4"/>
      <c r="R2153" s="4"/>
    </row>
    <row r="2154" spans="5:18">
      <c r="E2154" s="130">
        <v>154</v>
      </c>
      <c r="F2154" s="130">
        <v>11</v>
      </c>
      <c r="H2154" s="32" t="s">
        <v>208</v>
      </c>
      <c r="I2154" s="33" t="s">
        <v>862</v>
      </c>
      <c r="J2154" s="33" t="s">
        <v>206</v>
      </c>
      <c r="K2154" s="33" t="str">
        <f t="shared" si="111"/>
        <v>154 , 11</v>
      </c>
      <c r="L2154" s="34" t="s">
        <v>207</v>
      </c>
      <c r="N2154" s="1" t="b">
        <f t="shared" si="112"/>
        <v>0</v>
      </c>
      <c r="O2154" s="1" t="b">
        <f t="shared" si="113"/>
        <v>0</v>
      </c>
      <c r="Q2154" s="4"/>
      <c r="R2154" s="4"/>
    </row>
    <row r="2155" spans="5:18">
      <c r="E2155" s="130">
        <v>154</v>
      </c>
      <c r="F2155" s="130">
        <v>12</v>
      </c>
      <c r="H2155" s="32" t="s">
        <v>208</v>
      </c>
      <c r="I2155" s="33" t="s">
        <v>862</v>
      </c>
      <c r="J2155" s="33" t="s">
        <v>206</v>
      </c>
      <c r="K2155" s="33" t="str">
        <f t="shared" si="111"/>
        <v>154 , 12</v>
      </c>
      <c r="L2155" s="34" t="s">
        <v>207</v>
      </c>
      <c r="N2155" s="1" t="b">
        <f t="shared" si="112"/>
        <v>0</v>
      </c>
      <c r="O2155" s="1" t="b">
        <f t="shared" si="113"/>
        <v>0</v>
      </c>
      <c r="Q2155" s="4"/>
      <c r="R2155" s="4"/>
    </row>
    <row r="2156" spans="5:18">
      <c r="E2156" s="130">
        <v>154</v>
      </c>
      <c r="F2156" s="130">
        <v>13</v>
      </c>
      <c r="H2156" s="32" t="s">
        <v>208</v>
      </c>
      <c r="I2156" s="33" t="s">
        <v>862</v>
      </c>
      <c r="J2156" s="33" t="s">
        <v>206</v>
      </c>
      <c r="K2156" s="33" t="str">
        <f t="shared" si="111"/>
        <v>154 , 13</v>
      </c>
      <c r="L2156" s="34" t="s">
        <v>207</v>
      </c>
      <c r="N2156" s="1" t="b">
        <f t="shared" si="112"/>
        <v>0</v>
      </c>
      <c r="O2156" s="1" t="b">
        <f t="shared" si="113"/>
        <v>0</v>
      </c>
      <c r="Q2156" s="4"/>
      <c r="R2156" s="4"/>
    </row>
    <row r="2157" spans="5:18">
      <c r="E2157" s="130">
        <v>154</v>
      </c>
      <c r="F2157" s="130">
        <v>14</v>
      </c>
      <c r="H2157" s="32" t="s">
        <v>208</v>
      </c>
      <c r="I2157" s="33" t="s">
        <v>862</v>
      </c>
      <c r="J2157" s="33" t="s">
        <v>206</v>
      </c>
      <c r="K2157" s="33" t="str">
        <f t="shared" si="111"/>
        <v>154 , 14</v>
      </c>
      <c r="L2157" s="34" t="s">
        <v>207</v>
      </c>
      <c r="N2157" s="1" t="b">
        <f t="shared" si="112"/>
        <v>0</v>
      </c>
      <c r="O2157" s="1" t="b">
        <f t="shared" si="113"/>
        <v>0</v>
      </c>
      <c r="Q2157" s="4"/>
      <c r="R2157" s="4"/>
    </row>
    <row r="2158" spans="5:18">
      <c r="E2158" s="130">
        <v>154</v>
      </c>
      <c r="F2158" s="130">
        <v>15</v>
      </c>
      <c r="H2158" s="32" t="s">
        <v>208</v>
      </c>
      <c r="I2158" s="33" t="s">
        <v>862</v>
      </c>
      <c r="J2158" s="33" t="s">
        <v>206</v>
      </c>
      <c r="K2158" s="33" t="str">
        <f t="shared" si="111"/>
        <v>154 , 15</v>
      </c>
      <c r="L2158" s="34" t="s">
        <v>207</v>
      </c>
      <c r="N2158" s="1" t="b">
        <f t="shared" si="112"/>
        <v>0</v>
      </c>
      <c r="O2158" s="1" t="b">
        <f t="shared" si="113"/>
        <v>0</v>
      </c>
      <c r="Q2158" s="4"/>
      <c r="R2158" s="4"/>
    </row>
    <row r="2159" spans="5:18">
      <c r="E2159" s="130">
        <v>155</v>
      </c>
      <c r="F2159" s="130">
        <v>1</v>
      </c>
      <c r="H2159" s="32" t="s">
        <v>208</v>
      </c>
      <c r="I2159" s="33" t="s">
        <v>862</v>
      </c>
      <c r="J2159" s="33" t="s">
        <v>206</v>
      </c>
      <c r="K2159" s="33" t="str">
        <f t="shared" si="111"/>
        <v>155 , 1</v>
      </c>
      <c r="L2159" s="34" t="s">
        <v>207</v>
      </c>
      <c r="N2159" s="1" t="b">
        <f t="shared" si="112"/>
        <v>0</v>
      </c>
      <c r="O2159" s="1" t="b">
        <f t="shared" si="113"/>
        <v>0</v>
      </c>
      <c r="Q2159" s="4"/>
      <c r="R2159" s="4"/>
    </row>
    <row r="2160" spans="5:18">
      <c r="E2160" s="130">
        <v>155</v>
      </c>
      <c r="F2160" s="130">
        <v>2</v>
      </c>
      <c r="H2160" s="32" t="s">
        <v>208</v>
      </c>
      <c r="I2160" s="33" t="s">
        <v>862</v>
      </c>
      <c r="J2160" s="33" t="s">
        <v>206</v>
      </c>
      <c r="K2160" s="33" t="str">
        <f t="shared" si="111"/>
        <v>155 , 2</v>
      </c>
      <c r="L2160" s="34" t="s">
        <v>207</v>
      </c>
      <c r="N2160" s="1" t="b">
        <f t="shared" si="112"/>
        <v>0</v>
      </c>
      <c r="O2160" s="1" t="b">
        <f t="shared" si="113"/>
        <v>0</v>
      </c>
      <c r="Q2160" s="4"/>
      <c r="R2160" s="4"/>
    </row>
    <row r="2161" spans="5:18">
      <c r="E2161" s="130">
        <v>155</v>
      </c>
      <c r="F2161" s="130">
        <v>3</v>
      </c>
      <c r="H2161" s="32" t="s">
        <v>208</v>
      </c>
      <c r="I2161" s="33" t="s">
        <v>862</v>
      </c>
      <c r="J2161" s="33" t="s">
        <v>206</v>
      </c>
      <c r="K2161" s="33" t="str">
        <f t="shared" si="111"/>
        <v>155 , 3</v>
      </c>
      <c r="L2161" s="34" t="s">
        <v>207</v>
      </c>
      <c r="N2161" s="1" t="b">
        <f t="shared" si="112"/>
        <v>0</v>
      </c>
      <c r="O2161" s="1" t="b">
        <f t="shared" si="113"/>
        <v>0</v>
      </c>
      <c r="Q2161" s="4"/>
      <c r="R2161" s="4"/>
    </row>
    <row r="2162" spans="5:18">
      <c r="E2162" s="130">
        <v>155</v>
      </c>
      <c r="F2162" s="130">
        <v>4</v>
      </c>
      <c r="H2162" s="32" t="s">
        <v>208</v>
      </c>
      <c r="I2162" s="33" t="s">
        <v>862</v>
      </c>
      <c r="J2162" s="33" t="s">
        <v>206</v>
      </c>
      <c r="K2162" s="33" t="str">
        <f t="shared" si="111"/>
        <v>155 , 4</v>
      </c>
      <c r="L2162" s="34" t="s">
        <v>207</v>
      </c>
      <c r="N2162" s="1" t="b">
        <f t="shared" si="112"/>
        <v>0</v>
      </c>
      <c r="O2162" s="1" t="b">
        <f t="shared" si="113"/>
        <v>0</v>
      </c>
      <c r="Q2162" s="4"/>
      <c r="R2162" s="4"/>
    </row>
    <row r="2163" spans="5:18">
      <c r="E2163" s="130">
        <v>155</v>
      </c>
      <c r="F2163" s="130">
        <v>5</v>
      </c>
      <c r="H2163" s="32" t="s">
        <v>208</v>
      </c>
      <c r="I2163" s="33" t="s">
        <v>862</v>
      </c>
      <c r="J2163" s="33" t="s">
        <v>206</v>
      </c>
      <c r="K2163" s="33" t="str">
        <f t="shared" si="111"/>
        <v>155 , 5</v>
      </c>
      <c r="L2163" s="34" t="s">
        <v>207</v>
      </c>
      <c r="N2163" s="1" t="b">
        <f t="shared" si="112"/>
        <v>0</v>
      </c>
      <c r="O2163" s="1" t="b">
        <f t="shared" si="113"/>
        <v>0</v>
      </c>
      <c r="Q2163" s="4"/>
      <c r="R2163" s="4"/>
    </row>
    <row r="2164" spans="5:18">
      <c r="E2164" s="130">
        <v>155</v>
      </c>
      <c s="130" r="F2164">
        <v>7</v>
      </c>
      <c r="H2164" s="32" t="s">
        <v>208</v>
      </c>
      <c r="I2164" s="33" t="s">
        <v>862</v>
      </c>
      <c r="J2164" s="33" t="s">
        <v>206</v>
      </c>
      <c r="K2164" s="33" t="str">
        <f t="shared" si="111"/>
        <v>155 , 6</v>
      </c>
      <c r="L2164" s="34" t="s">
        <v>207</v>
      </c>
      <c r="N2164" s="1" t="b">
        <f t="shared" si="112"/>
        <v>0</v>
      </c>
      <c r="O2164" s="1" t="b">
        <f t="shared" si="113"/>
        <v>0</v>
      </c>
      <c r="Q2164" s="4"/>
      <c r="R2164" s="4"/>
    </row>
    <row r="2165" spans="5:18">
      <c r="E2165" s="130">
        <v>155</v>
      </c>
      <c r="F2165" s="130">
        <v>8</v>
      </c>
      <c r="H2165" s="32" t="s">
        <v>208</v>
      </c>
      <c r="I2165" s="33" t="s">
        <v>862</v>
      </c>
      <c r="J2165" s="33" t="s">
        <v>206</v>
      </c>
      <c r="K2165" s="33" t="str">
        <f t="shared" si="111"/>
        <v>155 , 8</v>
      </c>
      <c r="L2165" s="34" t="s">
        <v>207</v>
      </c>
      <c r="N2165" s="1" t="b">
        <f t="shared" si="112"/>
        <v>0</v>
      </c>
      <c r="O2165" s="1" t="b">
        <f t="shared" si="113"/>
        <v>0</v>
      </c>
      <c r="Q2165" s="4"/>
      <c r="R2165" s="4"/>
    </row>
    <row r="2166" spans="5:18">
      <c r="E2166" s="130">
        <v>155</v>
      </c>
      <c r="F2166" s="130">
        <v>9</v>
      </c>
      <c r="H2166" s="32" t="s">
        <v>208</v>
      </c>
      <c r="I2166" s="33" t="s">
        <v>862</v>
      </c>
      <c r="J2166" s="33" t="s">
        <v>206</v>
      </c>
      <c r="K2166" s="33" t="str">
        <f t="shared" si="111"/>
        <v>155 , 9</v>
      </c>
      <c r="L2166" s="34" t="s">
        <v>207</v>
      </c>
      <c r="N2166" s="1" t="b">
        <f t="shared" si="112"/>
        <v>0</v>
      </c>
      <c r="O2166" s="1" t="b">
        <f t="shared" si="113"/>
        <v>0</v>
      </c>
      <c r="Q2166" s="4"/>
      <c r="R2166" s="4"/>
    </row>
    <row r="2167" spans="5:18">
      <c r="E2167" s="130">
        <v>155</v>
      </c>
      <c r="F2167" s="130">
        <v>10</v>
      </c>
      <c r="H2167" s="32" t="s">
        <v>208</v>
      </c>
      <c r="I2167" s="33" t="s">
        <v>862</v>
      </c>
      <c r="J2167" s="33" t="s">
        <v>206</v>
      </c>
      <c r="K2167" s="33" t="str">
        <f t="shared" si="111"/>
        <v>155 , 10</v>
      </c>
      <c r="L2167" s="34" t="s">
        <v>207</v>
      </c>
      <c r="N2167" s="1" t="b">
        <f t="shared" si="112"/>
        <v>0</v>
      </c>
      <c r="O2167" s="1" t="b">
        <f t="shared" si="113"/>
        <v>0</v>
      </c>
      <c r="Q2167" s="4"/>
      <c r="R2167" s="4"/>
    </row>
    <row r="2168" spans="5:18">
      <c r="E2168" s="130">
        <v>155</v>
      </c>
      <c r="F2168" s="130">
        <v>11</v>
      </c>
      <c r="H2168" s="32" t="s">
        <v>208</v>
      </c>
      <c r="I2168" s="33" t="s">
        <v>862</v>
      </c>
      <c r="J2168" s="33" t="s">
        <v>206</v>
      </c>
      <c r="K2168" s="33" t="str">
        <f t="shared" si="111"/>
        <v>155 , 11</v>
      </c>
      <c r="L2168" s="34" t="s">
        <v>207</v>
      </c>
      <c r="N2168" s="1" t="b">
        <f t="shared" si="112"/>
        <v>0</v>
      </c>
      <c r="O2168" s="1" t="b">
        <f t="shared" si="113"/>
        <v>0</v>
      </c>
      <c r="Q2168" s="4"/>
      <c r="R2168" s="4"/>
    </row>
    <row r="2169" spans="5:18">
      <c r="E2169" s="130">
        <v>155</v>
      </c>
      <c r="F2169" s="130">
        <v>12</v>
      </c>
      <c r="H2169" s="32" t="s">
        <v>208</v>
      </c>
      <c r="I2169" s="33" t="s">
        <v>862</v>
      </c>
      <c r="J2169" s="33" t="s">
        <v>206</v>
      </c>
      <c r="K2169" s="33" t="str">
        <f t="shared" si="111"/>
        <v>155 , 12</v>
      </c>
      <c r="L2169" s="34" t="s">
        <v>207</v>
      </c>
      <c r="N2169" s="1" t="b">
        <f t="shared" si="112"/>
        <v>0</v>
      </c>
      <c r="O2169" s="1" t="b">
        <f t="shared" si="113"/>
        <v>0</v>
      </c>
      <c r="Q2169" s="4"/>
      <c r="R2169" s="4"/>
    </row>
    <row r="2170" spans="5:18">
      <c r="E2170" s="130">
        <v>155</v>
      </c>
      <c r="F2170" s="130">
        <v>13</v>
      </c>
      <c r="H2170" s="32" t="s">
        <v>208</v>
      </c>
      <c r="I2170" s="33" t="s">
        <v>862</v>
      </c>
      <c r="J2170" s="33" t="s">
        <v>206</v>
      </c>
      <c r="K2170" s="33" t="str">
        <f t="shared" si="111"/>
        <v>155 , 13</v>
      </c>
      <c r="L2170" s="34" t="s">
        <v>207</v>
      </c>
      <c r="N2170" s="1" t="b">
        <f t="shared" si="112"/>
        <v>0</v>
      </c>
      <c r="O2170" s="1" t="b">
        <f t="shared" si="113"/>
        <v>0</v>
      </c>
      <c r="Q2170" s="4"/>
      <c r="R2170" s="4"/>
    </row>
    <row r="2171" spans="5:18">
      <c r="E2171" s="130">
        <v>155</v>
      </c>
      <c r="F2171" s="130">
        <v>14</v>
      </c>
      <c r="H2171" s="32" t="s">
        <v>208</v>
      </c>
      <c r="I2171" s="33" t="s">
        <v>862</v>
      </c>
      <c r="J2171" s="33" t="s">
        <v>206</v>
      </c>
      <c r="K2171" s="33" t="str">
        <f t="shared" si="111"/>
        <v>155 , 14</v>
      </c>
      <c r="L2171" s="34" t="s">
        <v>207</v>
      </c>
      <c r="N2171" s="1" t="b">
        <f t="shared" si="112"/>
        <v>0</v>
      </c>
      <c r="O2171" s="1" t="b">
        <f t="shared" si="113"/>
        <v>0</v>
      </c>
      <c r="Q2171" s="4"/>
      <c r="R2171" s="4"/>
    </row>
    <row r="2172" spans="5:18">
      <c r="E2172" s="130">
        <v>155</v>
      </c>
      <c r="F2172" s="130">
        <v>15</v>
      </c>
      <c r="H2172" s="32" t="s">
        <v>208</v>
      </c>
      <c r="I2172" s="33" t="s">
        <v>862</v>
      </c>
      <c r="J2172" s="33" t="s">
        <v>206</v>
      </c>
      <c r="K2172" s="33" t="str">
        <f t="shared" si="111"/>
        <v>155 , 15</v>
      </c>
      <c r="L2172" s="34" t="s">
        <v>207</v>
      </c>
      <c r="N2172" s="1" t="b">
        <f t="shared" si="112"/>
        <v>0</v>
      </c>
      <c r="O2172" s="1" t="b">
        <f t="shared" si="113"/>
        <v>0</v>
      </c>
      <c r="Q2172" s="4"/>
      <c r="R2172" s="4"/>
    </row>
    <row r="2173" spans="5:18">
      <c r="E2173" s="130">
        <v>156</v>
      </c>
      <c r="F2173" s="130">
        <v>1</v>
      </c>
      <c r="H2173" s="32" t="s">
        <v>208</v>
      </c>
      <c r="I2173" s="33" t="s">
        <v>862</v>
      </c>
      <c r="J2173" s="33" t="s">
        <v>206</v>
      </c>
      <c r="K2173" s="33" t="str">
        <f t="shared" si="111"/>
        <v>156 , 1</v>
      </c>
      <c r="L2173" s="34" t="s">
        <v>207</v>
      </c>
      <c r="N2173" s="1" t="b">
        <f t="shared" si="112"/>
        <v>0</v>
      </c>
      <c r="O2173" s="1" t="b">
        <f t="shared" si="113"/>
        <v>0</v>
      </c>
      <c r="Q2173" s="4"/>
      <c r="R2173" s="4"/>
    </row>
    <row r="2174" spans="5:18">
      <c r="E2174" s="130">
        <v>156</v>
      </c>
      <c r="F2174" s="130">
        <v>2</v>
      </c>
      <c r="H2174" s="32" t="s">
        <v>208</v>
      </c>
      <c r="I2174" s="33" t="s">
        <v>862</v>
      </c>
      <c r="J2174" s="33" t="s">
        <v>206</v>
      </c>
      <c r="K2174" s="33" t="str">
        <f t="shared" si="111"/>
        <v>156 , 2</v>
      </c>
      <c r="L2174" s="34" t="s">
        <v>207</v>
      </c>
      <c r="N2174" s="1" t="b">
        <f t="shared" si="112"/>
        <v>0</v>
      </c>
      <c r="O2174" s="1" t="b">
        <f t="shared" si="113"/>
        <v>0</v>
      </c>
      <c r="Q2174" s="4"/>
      <c r="R2174" s="4"/>
    </row>
    <row r="2175" spans="5:18">
      <c r="E2175" s="130">
        <v>156</v>
      </c>
      <c r="F2175" s="130">
        <v>3</v>
      </c>
      <c r="H2175" s="32" t="s">
        <v>208</v>
      </c>
      <c r="I2175" s="33" t="s">
        <v>862</v>
      </c>
      <c r="J2175" s="33" t="s">
        <v>206</v>
      </c>
      <c r="K2175" s="33" t="str">
        <f t="shared" si="111"/>
        <v>156 , 3</v>
      </c>
      <c r="L2175" s="34" t="s">
        <v>207</v>
      </c>
      <c r="N2175" s="1" t="b">
        <f t="shared" si="112"/>
        <v>0</v>
      </c>
      <c r="O2175" s="1" t="b">
        <f t="shared" si="113"/>
        <v>0</v>
      </c>
      <c r="Q2175" s="4"/>
      <c r="R2175" s="4"/>
    </row>
    <row r="2176" spans="5:18">
      <c r="E2176" s="130">
        <v>156</v>
      </c>
      <c r="F2176" s="130">
        <v>4</v>
      </c>
      <c r="H2176" s="32" t="s">
        <v>208</v>
      </c>
      <c r="I2176" s="33" t="s">
        <v>862</v>
      </c>
      <c r="J2176" s="33" t="s">
        <v>206</v>
      </c>
      <c r="K2176" s="33" t="str">
        <f t="shared" si="111"/>
        <v>156 , 4</v>
      </c>
      <c r="L2176" s="34" t="s">
        <v>207</v>
      </c>
      <c r="N2176" s="1" t="b">
        <f t="shared" si="112"/>
        <v>0</v>
      </c>
      <c r="O2176" s="1" t="b">
        <f t="shared" si="113"/>
        <v>0</v>
      </c>
      <c r="Q2176" s="4"/>
      <c r="R2176" s="4"/>
    </row>
    <row r="2177" spans="5:18">
      <c r="E2177" s="130">
        <v>156</v>
      </c>
      <c r="F2177" s="130">
        <v>5</v>
      </c>
      <c r="H2177" s="32" t="s">
        <v>208</v>
      </c>
      <c r="I2177" s="33" t="s">
        <v>862</v>
      </c>
      <c r="J2177" s="33" t="s">
        <v>206</v>
      </c>
      <c r="K2177" s="33" t="str">
        <f t="shared" si="111"/>
        <v>156 , 5</v>
      </c>
      <c r="L2177" s="34" t="s">
        <v>207</v>
      </c>
      <c r="N2177" s="1" t="b">
        <f t="shared" si="112"/>
        <v>0</v>
      </c>
      <c r="O2177" s="1" t="b">
        <f t="shared" si="113"/>
        <v>0</v>
      </c>
      <c r="Q2177" s="4"/>
      <c r="R2177" s="4"/>
    </row>
    <row r="2178" spans="5:18">
      <c r="E2178" s="130">
        <v>156</v>
      </c>
      <c s="130" r="F2178">
        <v>7</v>
      </c>
      <c r="H2178" s="32" t="s">
        <v>208</v>
      </c>
      <c r="I2178" s="33" t="s">
        <v>862</v>
      </c>
      <c r="J2178" s="33" t="s">
        <v>206</v>
      </c>
      <c r="K2178" s="33" t="str">
        <f t="shared" si="111"/>
        <v>156 , 6</v>
      </c>
      <c r="L2178" s="34" t="s">
        <v>207</v>
      </c>
      <c r="N2178" s="1" t="b">
        <f t="shared" si="112"/>
        <v>0</v>
      </c>
      <c r="O2178" s="1" t="b">
        <f t="shared" si="113"/>
        <v>0</v>
      </c>
      <c r="Q2178" s="4"/>
      <c r="R2178" s="4"/>
    </row>
    <row r="2179" spans="5:18">
      <c r="E2179" s="130">
        <v>156</v>
      </c>
      <c r="F2179" s="130">
        <v>8</v>
      </c>
      <c r="H2179" s="32" t="s">
        <v>208</v>
      </c>
      <c r="I2179" s="33" t="s">
        <v>862</v>
      </c>
      <c r="J2179" s="33" t="s">
        <v>206</v>
      </c>
      <c r="K2179" s="33" t="str">
        <f t="shared" si="111"/>
        <v>156 , 8</v>
      </c>
      <c r="L2179" s="34" t="s">
        <v>207</v>
      </c>
      <c r="N2179" s="1" t="b">
        <f t="shared" si="112"/>
        <v>0</v>
      </c>
      <c r="O2179" s="1" t="b">
        <f t="shared" si="113"/>
        <v>0</v>
      </c>
      <c r="Q2179" s="4"/>
      <c r="R2179" s="4"/>
    </row>
    <row r="2180" spans="5:18">
      <c r="E2180" s="130">
        <v>156</v>
      </c>
      <c r="F2180" s="130">
        <v>9</v>
      </c>
      <c r="H2180" s="32" t="s">
        <v>208</v>
      </c>
      <c r="I2180" s="33" t="s">
        <v>862</v>
      </c>
      <c r="J2180" s="33" t="s">
        <v>206</v>
      </c>
      <c r="K2180" s="33" t="str">
        <f t="shared" ref="K2180:K2239" si="114">E2180&amp;" , "&amp;F2180</f>
        <v>156 , 9</v>
      </c>
      <c r="L2180" s="34" t="s">
        <v>207</v>
      </c>
      <c r="N2180" s="1" t="b">
        <f t="shared" ref="N2180:N2239" si="115">IF(E2180="","",EXACT(E2180,Q2180))</f>
        <v>0</v>
      </c>
      <c r="O2180" s="1" t="b">
        <f t="shared" ref="O2180:O2239" si="116">IF(F2180="","",EXACT(F2180,R2180))</f>
        <v>0</v>
      </c>
      <c r="Q2180" s="4"/>
      <c r="R2180" s="4"/>
    </row>
    <row r="2181" spans="5:18">
      <c r="E2181" s="130">
        <v>156</v>
      </c>
      <c r="F2181" s="130">
        <v>10</v>
      </c>
      <c r="H2181" s="32" t="s">
        <v>208</v>
      </c>
      <c r="I2181" s="33" t="s">
        <v>862</v>
      </c>
      <c r="J2181" s="33" t="s">
        <v>206</v>
      </c>
      <c r="K2181" s="33" t="str">
        <f t="shared" si="114"/>
        <v>156 , 10</v>
      </c>
      <c r="L2181" s="34" t="s">
        <v>207</v>
      </c>
      <c r="N2181" s="1" t="b">
        <f t="shared" si="115"/>
        <v>0</v>
      </c>
      <c r="O2181" s="1" t="b">
        <f t="shared" si="116"/>
        <v>0</v>
      </c>
      <c r="Q2181" s="4"/>
      <c r="R2181" s="4"/>
    </row>
    <row r="2182" spans="5:18">
      <c r="E2182" s="130">
        <v>156</v>
      </c>
      <c r="F2182" s="130">
        <v>11</v>
      </c>
      <c r="H2182" s="32" t="s">
        <v>208</v>
      </c>
      <c r="I2182" s="33" t="s">
        <v>862</v>
      </c>
      <c r="J2182" s="33" t="s">
        <v>206</v>
      </c>
      <c r="K2182" s="33" t="str">
        <f t="shared" si="114"/>
        <v>156 , 11</v>
      </c>
      <c r="L2182" s="34" t="s">
        <v>207</v>
      </c>
      <c r="N2182" s="1" t="b">
        <f t="shared" si="115"/>
        <v>0</v>
      </c>
      <c r="O2182" s="1" t="b">
        <f t="shared" si="116"/>
        <v>0</v>
      </c>
      <c r="Q2182" s="4"/>
      <c r="R2182" s="4"/>
    </row>
    <row r="2183" spans="5:18">
      <c r="E2183" s="130">
        <v>156</v>
      </c>
      <c r="F2183" s="130">
        <v>12</v>
      </c>
      <c r="H2183" s="32" t="s">
        <v>208</v>
      </c>
      <c r="I2183" s="33" t="s">
        <v>862</v>
      </c>
      <c r="J2183" s="33" t="s">
        <v>206</v>
      </c>
      <c r="K2183" s="33" t="str">
        <f t="shared" si="114"/>
        <v>156 , 12</v>
      </c>
      <c r="L2183" s="34" t="s">
        <v>207</v>
      </c>
      <c r="N2183" s="1" t="b">
        <f t="shared" si="115"/>
        <v>0</v>
      </c>
      <c r="O2183" s="1" t="b">
        <f t="shared" si="116"/>
        <v>0</v>
      </c>
      <c r="Q2183" s="4"/>
      <c r="R2183" s="4"/>
    </row>
    <row r="2184" spans="5:18">
      <c r="E2184" s="130">
        <v>156</v>
      </c>
      <c r="F2184" s="130">
        <v>13</v>
      </c>
      <c r="H2184" s="32" t="s">
        <v>208</v>
      </c>
      <c r="I2184" s="33" t="s">
        <v>862</v>
      </c>
      <c r="J2184" s="33" t="s">
        <v>206</v>
      </c>
      <c r="K2184" s="33" t="str">
        <f t="shared" si="114"/>
        <v>156 , 13</v>
      </c>
      <c r="L2184" s="34" t="s">
        <v>207</v>
      </c>
      <c r="N2184" s="1" t="b">
        <f t="shared" si="115"/>
        <v>0</v>
      </c>
      <c r="O2184" s="1" t="b">
        <f t="shared" si="116"/>
        <v>0</v>
      </c>
      <c r="Q2184" s="4"/>
      <c r="R2184" s="4"/>
    </row>
    <row r="2185" spans="5:18">
      <c r="E2185" s="130">
        <v>156</v>
      </c>
      <c r="F2185" s="130">
        <v>14</v>
      </c>
      <c r="H2185" s="32" t="s">
        <v>208</v>
      </c>
      <c r="I2185" s="33" t="s">
        <v>862</v>
      </c>
      <c r="J2185" s="33" t="s">
        <v>206</v>
      </c>
      <c r="K2185" s="33" t="str">
        <f t="shared" si="114"/>
        <v>156 , 14</v>
      </c>
      <c r="L2185" s="34" t="s">
        <v>207</v>
      </c>
      <c r="N2185" s="1" t="b">
        <f t="shared" si="115"/>
        <v>0</v>
      </c>
      <c r="O2185" s="1" t="b">
        <f t="shared" si="116"/>
        <v>0</v>
      </c>
      <c r="Q2185" s="4"/>
      <c r="R2185" s="4"/>
    </row>
    <row r="2186" spans="5:18">
      <c r="E2186" s="130">
        <v>156</v>
      </c>
      <c r="F2186" s="130">
        <v>15</v>
      </c>
      <c r="H2186" s="32" t="s">
        <v>208</v>
      </c>
      <c r="I2186" s="33" t="s">
        <v>862</v>
      </c>
      <c r="J2186" s="33" t="s">
        <v>206</v>
      </c>
      <c r="K2186" s="33" t="str">
        <f t="shared" si="114"/>
        <v>156 , 15</v>
      </c>
      <c r="L2186" s="34" t="s">
        <v>207</v>
      </c>
      <c r="N2186" s="1" t="b">
        <f t="shared" si="115"/>
        <v>0</v>
      </c>
      <c r="O2186" s="1" t="b">
        <f t="shared" si="116"/>
        <v>0</v>
      </c>
      <c r="Q2186" s="4"/>
      <c r="R2186" s="4"/>
    </row>
    <row r="2187" spans="5:18">
      <c r="E2187" s="130">
        <v>157</v>
      </c>
      <c r="F2187" s="130">
        <v>1</v>
      </c>
      <c r="H2187" s="32" t="s">
        <v>208</v>
      </c>
      <c r="I2187" s="33" t="s">
        <v>862</v>
      </c>
      <c r="J2187" s="33" t="s">
        <v>206</v>
      </c>
      <c r="K2187" s="33" t="str">
        <f t="shared" si="114"/>
        <v>157 , 1</v>
      </c>
      <c r="L2187" s="34" t="s">
        <v>207</v>
      </c>
      <c r="N2187" s="1" t="b">
        <f t="shared" si="115"/>
        <v>0</v>
      </c>
      <c r="O2187" s="1" t="b">
        <f t="shared" si="116"/>
        <v>0</v>
      </c>
      <c r="Q2187" s="4"/>
      <c r="R2187" s="4"/>
    </row>
    <row r="2188" spans="5:18">
      <c r="E2188" s="130">
        <v>157</v>
      </c>
      <c r="F2188" s="130">
        <v>2</v>
      </c>
      <c r="H2188" s="32" t="s">
        <v>208</v>
      </c>
      <c r="I2188" s="33" t="s">
        <v>862</v>
      </c>
      <c r="J2188" s="33" t="s">
        <v>206</v>
      </c>
      <c r="K2188" s="33" t="str">
        <f t="shared" si="114"/>
        <v>157 , 2</v>
      </c>
      <c r="L2188" s="34" t="s">
        <v>207</v>
      </c>
      <c r="N2188" s="1" t="b">
        <f t="shared" si="115"/>
        <v>0</v>
      </c>
      <c r="O2188" s="1" t="b">
        <f t="shared" si="116"/>
        <v>0</v>
      </c>
      <c r="Q2188" s="4"/>
      <c r="R2188" s="4"/>
    </row>
    <row r="2189" spans="5:18">
      <c r="E2189" s="130">
        <v>157</v>
      </c>
      <c r="F2189" s="130">
        <v>3</v>
      </c>
      <c r="H2189" s="32" t="s">
        <v>208</v>
      </c>
      <c r="I2189" s="33" t="s">
        <v>862</v>
      </c>
      <c r="J2189" s="33" t="s">
        <v>206</v>
      </c>
      <c r="K2189" s="33" t="str">
        <f t="shared" si="114"/>
        <v>157 , 3</v>
      </c>
      <c r="L2189" s="34" t="s">
        <v>207</v>
      </c>
      <c r="N2189" s="1" t="b">
        <f t="shared" si="115"/>
        <v>0</v>
      </c>
      <c r="O2189" s="1" t="b">
        <f t="shared" si="116"/>
        <v>0</v>
      </c>
      <c r="Q2189" s="4"/>
      <c r="R2189" s="4"/>
    </row>
    <row r="2190" spans="5:18">
      <c r="E2190" s="130">
        <v>157</v>
      </c>
      <c r="F2190" s="130">
        <v>4</v>
      </c>
      <c r="H2190" s="32" t="s">
        <v>208</v>
      </c>
      <c r="I2190" s="33" t="s">
        <v>862</v>
      </c>
      <c r="J2190" s="33" t="s">
        <v>206</v>
      </c>
      <c r="K2190" s="33" t="str">
        <f t="shared" si="114"/>
        <v>157 , 4</v>
      </c>
      <c r="L2190" s="34" t="s">
        <v>207</v>
      </c>
      <c r="N2190" s="1" t="b">
        <f t="shared" si="115"/>
        <v>0</v>
      </c>
      <c r="O2190" s="1" t="b">
        <f t="shared" si="116"/>
        <v>0</v>
      </c>
      <c r="Q2190" s="4"/>
      <c r="R2190" s="4"/>
    </row>
    <row r="2191" spans="5:18">
      <c r="E2191" s="130">
        <v>157</v>
      </c>
      <c r="F2191" s="130">
        <v>5</v>
      </c>
      <c r="H2191" s="32" t="s">
        <v>208</v>
      </c>
      <c r="I2191" s="33" t="s">
        <v>862</v>
      </c>
      <c r="J2191" s="33" t="s">
        <v>206</v>
      </c>
      <c r="K2191" s="33" t="str">
        <f t="shared" si="114"/>
        <v>157 , 5</v>
      </c>
      <c r="L2191" s="34" t="s">
        <v>207</v>
      </c>
      <c r="N2191" s="1" t="b">
        <f t="shared" si="115"/>
        <v>0</v>
      </c>
      <c r="O2191" s="1" t="b">
        <f t="shared" si="116"/>
        <v>0</v>
      </c>
      <c r="Q2191" s="4"/>
      <c r="R2191" s="4"/>
    </row>
    <row r="2192" spans="5:18">
      <c r="E2192" s="130">
        <v>157</v>
      </c>
      <c s="130" r="F2192">
        <v>7</v>
      </c>
      <c r="H2192" s="32" t="s">
        <v>208</v>
      </c>
      <c r="I2192" s="33" t="s">
        <v>862</v>
      </c>
      <c r="J2192" s="33" t="s">
        <v>206</v>
      </c>
      <c r="K2192" s="33" t="str">
        <f t="shared" si="114"/>
        <v>157 , 6</v>
      </c>
      <c r="L2192" s="34" t="s">
        <v>207</v>
      </c>
      <c r="N2192" s="1" t="b">
        <f t="shared" si="115"/>
        <v>0</v>
      </c>
      <c r="O2192" s="1" t="b">
        <f t="shared" si="116"/>
        <v>0</v>
      </c>
      <c r="Q2192" s="4"/>
      <c r="R2192" s="4"/>
    </row>
    <row r="2193" spans="5:18">
      <c r="E2193" s="130">
        <v>157</v>
      </c>
      <c r="F2193" s="130">
        <v>8</v>
      </c>
      <c r="H2193" s="32" t="s">
        <v>208</v>
      </c>
      <c r="I2193" s="33" t="s">
        <v>862</v>
      </c>
      <c r="J2193" s="33" t="s">
        <v>206</v>
      </c>
      <c r="K2193" s="33" t="str">
        <f t="shared" si="114"/>
        <v>157 , 8</v>
      </c>
      <c r="L2193" s="34" t="s">
        <v>207</v>
      </c>
      <c r="N2193" s="1" t="b">
        <f t="shared" si="115"/>
        <v>0</v>
      </c>
      <c r="O2193" s="1" t="b">
        <f t="shared" si="116"/>
        <v>0</v>
      </c>
      <c r="Q2193" s="4"/>
      <c r="R2193" s="4"/>
    </row>
    <row r="2194" spans="5:18">
      <c r="E2194" s="130">
        <v>157</v>
      </c>
      <c r="F2194" s="130">
        <v>9</v>
      </c>
      <c r="H2194" s="32" t="s">
        <v>208</v>
      </c>
      <c r="I2194" s="33" t="s">
        <v>862</v>
      </c>
      <c r="J2194" s="33" t="s">
        <v>206</v>
      </c>
      <c r="K2194" s="33" t="str">
        <f t="shared" si="114"/>
        <v>157 , 9</v>
      </c>
      <c r="L2194" s="34" t="s">
        <v>207</v>
      </c>
      <c r="N2194" s="1" t="b">
        <f t="shared" si="115"/>
        <v>0</v>
      </c>
      <c r="O2194" s="1" t="b">
        <f t="shared" si="116"/>
        <v>0</v>
      </c>
      <c r="Q2194" s="4"/>
      <c r="R2194" s="4"/>
    </row>
    <row r="2195" spans="5:18">
      <c r="E2195" s="130">
        <v>157</v>
      </c>
      <c r="F2195" s="130">
        <v>10</v>
      </c>
      <c r="H2195" s="32" t="s">
        <v>208</v>
      </c>
      <c r="I2195" s="33" t="s">
        <v>862</v>
      </c>
      <c r="J2195" s="33" t="s">
        <v>206</v>
      </c>
      <c r="K2195" s="33" t="str">
        <f t="shared" si="114"/>
        <v>157 , 10</v>
      </c>
      <c r="L2195" s="34" t="s">
        <v>207</v>
      </c>
      <c r="N2195" s="1" t="b">
        <f t="shared" si="115"/>
        <v>0</v>
      </c>
      <c r="O2195" s="1" t="b">
        <f t="shared" si="116"/>
        <v>0</v>
      </c>
      <c r="Q2195" s="4"/>
      <c r="R2195" s="4"/>
    </row>
    <row r="2196" spans="5:18">
      <c r="E2196" s="130">
        <v>157</v>
      </c>
      <c r="F2196" s="130">
        <v>11</v>
      </c>
      <c r="H2196" s="32" t="s">
        <v>208</v>
      </c>
      <c r="I2196" s="33" t="s">
        <v>862</v>
      </c>
      <c r="J2196" s="33" t="s">
        <v>206</v>
      </c>
      <c r="K2196" s="33" t="str">
        <f t="shared" si="114"/>
        <v>157 , 11</v>
      </c>
      <c r="L2196" s="34" t="s">
        <v>207</v>
      </c>
      <c r="N2196" s="1" t="b">
        <f t="shared" si="115"/>
        <v>0</v>
      </c>
      <c r="O2196" s="1" t="b">
        <f t="shared" si="116"/>
        <v>0</v>
      </c>
      <c r="Q2196" s="4"/>
      <c r="R2196" s="4"/>
    </row>
    <row r="2197" spans="5:18">
      <c r="E2197" s="130">
        <v>157</v>
      </c>
      <c r="F2197" s="130">
        <v>12</v>
      </c>
      <c r="H2197" s="32" t="s">
        <v>208</v>
      </c>
      <c r="I2197" s="33" t="s">
        <v>862</v>
      </c>
      <c r="J2197" s="33" t="s">
        <v>206</v>
      </c>
      <c r="K2197" s="33" t="str">
        <f t="shared" si="114"/>
        <v>157 , 12</v>
      </c>
      <c r="L2197" s="34" t="s">
        <v>207</v>
      </c>
      <c r="N2197" s="1" t="b">
        <f t="shared" si="115"/>
        <v>0</v>
      </c>
      <c r="O2197" s="1" t="b">
        <f t="shared" si="116"/>
        <v>0</v>
      </c>
      <c r="Q2197" s="4"/>
      <c r="R2197" s="4"/>
    </row>
    <row r="2198" spans="5:18">
      <c r="E2198" s="130">
        <v>157</v>
      </c>
      <c r="F2198" s="130">
        <v>13</v>
      </c>
      <c r="H2198" s="32" t="s">
        <v>208</v>
      </c>
      <c r="I2198" s="33" t="s">
        <v>862</v>
      </c>
      <c r="J2198" s="33" t="s">
        <v>206</v>
      </c>
      <c r="K2198" s="33" t="str">
        <f t="shared" si="114"/>
        <v>157 , 13</v>
      </c>
      <c r="L2198" s="34" t="s">
        <v>207</v>
      </c>
      <c r="N2198" s="1" t="b">
        <f t="shared" si="115"/>
        <v>0</v>
      </c>
      <c r="O2198" s="1" t="b">
        <f t="shared" si="116"/>
        <v>0</v>
      </c>
      <c r="Q2198" s="4"/>
      <c r="R2198" s="4"/>
    </row>
    <row r="2199" spans="5:18">
      <c r="E2199" s="130">
        <v>157</v>
      </c>
      <c r="F2199" s="130">
        <v>14</v>
      </c>
      <c r="H2199" s="32" t="s">
        <v>208</v>
      </c>
      <c r="I2199" s="33" t="s">
        <v>862</v>
      </c>
      <c r="J2199" s="33" t="s">
        <v>206</v>
      </c>
      <c r="K2199" s="33" t="str">
        <f t="shared" si="114"/>
        <v>157 , 14</v>
      </c>
      <c r="L2199" s="34" t="s">
        <v>207</v>
      </c>
      <c r="N2199" s="1" t="b">
        <f t="shared" si="115"/>
        <v>0</v>
      </c>
      <c r="O2199" s="1" t="b">
        <f t="shared" si="116"/>
        <v>0</v>
      </c>
      <c r="Q2199" s="4"/>
      <c r="R2199" s="4"/>
    </row>
    <row r="2200" spans="5:18">
      <c r="E2200" s="130">
        <v>157</v>
      </c>
      <c r="F2200" s="130">
        <v>15</v>
      </c>
      <c r="H2200" s="32" t="s">
        <v>208</v>
      </c>
      <c r="I2200" s="33" t="s">
        <v>862</v>
      </c>
      <c r="J2200" s="33" t="s">
        <v>206</v>
      </c>
      <c r="K2200" s="33" t="str">
        <f t="shared" si="114"/>
        <v>157 , 15</v>
      </c>
      <c r="L2200" s="34" t="s">
        <v>207</v>
      </c>
      <c r="N2200" s="1" t="b">
        <f t="shared" si="115"/>
        <v>0</v>
      </c>
      <c r="O2200" s="1" t="b">
        <f t="shared" si="116"/>
        <v>0</v>
      </c>
      <c r="Q2200" s="4"/>
      <c r="R2200" s="4"/>
    </row>
    <row r="2201" spans="5:18">
      <c r="E2201" s="130">
        <v>158</v>
      </c>
      <c r="F2201" s="130">
        <v>1</v>
      </c>
      <c r="H2201" s="32" t="s">
        <v>208</v>
      </c>
      <c r="I2201" s="33" t="s">
        <v>862</v>
      </c>
      <c r="J2201" s="33" t="s">
        <v>206</v>
      </c>
      <c r="K2201" s="33" t="str">
        <f t="shared" si="114"/>
        <v>158 , 1</v>
      </c>
      <c r="L2201" s="34" t="s">
        <v>207</v>
      </c>
      <c r="N2201" s="1" t="b">
        <f t="shared" si="115"/>
        <v>0</v>
      </c>
      <c r="O2201" s="1" t="b">
        <f t="shared" si="116"/>
        <v>0</v>
      </c>
      <c r="Q2201" s="4"/>
      <c r="R2201" s="4"/>
    </row>
    <row r="2202" spans="5:18">
      <c r="E2202" s="130">
        <v>158</v>
      </c>
      <c r="F2202" s="130">
        <v>2</v>
      </c>
      <c r="H2202" s="32" t="s">
        <v>208</v>
      </c>
      <c r="I2202" s="33" t="s">
        <v>862</v>
      </c>
      <c r="J2202" s="33" t="s">
        <v>206</v>
      </c>
      <c r="K2202" s="33" t="str">
        <f t="shared" si="114"/>
        <v>158 , 2</v>
      </c>
      <c r="L2202" s="34" t="s">
        <v>207</v>
      </c>
      <c r="N2202" s="1" t="b">
        <f t="shared" si="115"/>
        <v>0</v>
      </c>
      <c r="O2202" s="1" t="b">
        <f t="shared" si="116"/>
        <v>0</v>
      </c>
      <c r="Q2202" s="4"/>
      <c r="R2202" s="4"/>
    </row>
    <row r="2203" spans="5:18">
      <c r="E2203" s="130">
        <v>158</v>
      </c>
      <c r="F2203" s="130">
        <v>3</v>
      </c>
      <c r="H2203" s="32" t="s">
        <v>208</v>
      </c>
      <c r="I2203" s="33" t="s">
        <v>862</v>
      </c>
      <c r="J2203" s="33" t="s">
        <v>206</v>
      </c>
      <c r="K2203" s="33" t="str">
        <f t="shared" si="114"/>
        <v>158 , 3</v>
      </c>
      <c r="L2203" s="34" t="s">
        <v>207</v>
      </c>
      <c r="N2203" s="1" t="b">
        <f t="shared" si="115"/>
        <v>0</v>
      </c>
      <c r="O2203" s="1" t="b">
        <f t="shared" si="116"/>
        <v>0</v>
      </c>
      <c r="Q2203" s="4"/>
      <c r="R2203" s="4"/>
    </row>
    <row r="2204" spans="5:18">
      <c r="E2204" s="130">
        <v>158</v>
      </c>
      <c r="F2204" s="130">
        <v>4</v>
      </c>
      <c r="H2204" s="32" t="s">
        <v>208</v>
      </c>
      <c r="I2204" s="33" t="s">
        <v>862</v>
      </c>
      <c r="J2204" s="33" t="s">
        <v>206</v>
      </c>
      <c r="K2204" s="33" t="str">
        <f t="shared" si="114"/>
        <v>158 , 4</v>
      </c>
      <c r="L2204" s="34" t="s">
        <v>207</v>
      </c>
      <c r="N2204" s="1" t="b">
        <f t="shared" si="115"/>
        <v>0</v>
      </c>
      <c r="O2204" s="1" t="b">
        <f t="shared" si="116"/>
        <v>0</v>
      </c>
      <c r="Q2204" s="4"/>
      <c r="R2204" s="4"/>
    </row>
    <row r="2205" spans="5:18">
      <c r="E2205" s="130">
        <v>158</v>
      </c>
      <c r="F2205" s="130">
        <v>5</v>
      </c>
      <c r="H2205" s="32" t="s">
        <v>208</v>
      </c>
      <c r="I2205" s="33" t="s">
        <v>862</v>
      </c>
      <c r="J2205" s="33" t="s">
        <v>206</v>
      </c>
      <c r="K2205" s="33" t="str">
        <f t="shared" si="114"/>
        <v>158 , 5</v>
      </c>
      <c r="L2205" s="34" t="s">
        <v>207</v>
      </c>
      <c r="N2205" s="1" t="b">
        <f t="shared" si="115"/>
        <v>0</v>
      </c>
      <c r="O2205" s="1" t="b">
        <f t="shared" si="116"/>
        <v>0</v>
      </c>
      <c r="Q2205" s="4"/>
      <c r="R2205" s="4"/>
    </row>
    <row r="2206" spans="5:18">
      <c r="E2206" s="130">
        <v>158</v>
      </c>
      <c s="130" r="F2206">
        <v>7</v>
      </c>
      <c r="H2206" s="32" t="s">
        <v>208</v>
      </c>
      <c r="I2206" s="33" t="s">
        <v>862</v>
      </c>
      <c r="J2206" s="33" t="s">
        <v>206</v>
      </c>
      <c r="K2206" s="33" t="str">
        <f t="shared" si="114"/>
        <v>158 , 6</v>
      </c>
      <c r="L2206" s="34" t="s">
        <v>207</v>
      </c>
      <c r="N2206" s="1" t="b">
        <f t="shared" si="115"/>
        <v>0</v>
      </c>
      <c r="O2206" s="1" t="b">
        <f t="shared" si="116"/>
        <v>0</v>
      </c>
      <c r="Q2206" s="4"/>
      <c r="R2206" s="4"/>
    </row>
    <row r="2207" spans="5:18">
      <c r="E2207" s="130">
        <v>158</v>
      </c>
      <c r="F2207" s="130">
        <v>8</v>
      </c>
      <c r="H2207" s="32" t="s">
        <v>208</v>
      </c>
      <c r="I2207" s="33" t="s">
        <v>862</v>
      </c>
      <c r="J2207" s="33" t="s">
        <v>206</v>
      </c>
      <c r="K2207" s="33" t="str">
        <f t="shared" si="114"/>
        <v>158 , 8</v>
      </c>
      <c r="L2207" s="34" t="s">
        <v>207</v>
      </c>
      <c r="N2207" s="1" t="b">
        <f t="shared" si="115"/>
        <v>0</v>
      </c>
      <c r="O2207" s="1" t="b">
        <f t="shared" si="116"/>
        <v>0</v>
      </c>
      <c r="Q2207" s="4"/>
      <c r="R2207" s="4"/>
    </row>
    <row r="2208" spans="5:18">
      <c r="E2208" s="130">
        <v>158</v>
      </c>
      <c r="F2208" s="130">
        <v>9</v>
      </c>
      <c r="H2208" s="32" t="s">
        <v>208</v>
      </c>
      <c r="I2208" s="33" t="s">
        <v>862</v>
      </c>
      <c r="J2208" s="33" t="s">
        <v>206</v>
      </c>
      <c r="K2208" s="33" t="str">
        <f t="shared" si="114"/>
        <v>158 , 9</v>
      </c>
      <c r="L2208" s="34" t="s">
        <v>207</v>
      </c>
      <c r="N2208" s="1" t="b">
        <f t="shared" si="115"/>
        <v>0</v>
      </c>
      <c r="O2208" s="1" t="b">
        <f t="shared" si="116"/>
        <v>0</v>
      </c>
      <c r="Q2208" s="4"/>
      <c r="R2208" s="4"/>
    </row>
    <row r="2209" spans="5:18">
      <c r="E2209" s="130">
        <v>158</v>
      </c>
      <c r="F2209" s="130">
        <v>10</v>
      </c>
      <c r="H2209" s="32" t="s">
        <v>208</v>
      </c>
      <c r="I2209" s="33" t="s">
        <v>862</v>
      </c>
      <c r="J2209" s="33" t="s">
        <v>206</v>
      </c>
      <c r="K2209" s="33" t="str">
        <f t="shared" si="114"/>
        <v>158 , 10</v>
      </c>
      <c r="L2209" s="34" t="s">
        <v>207</v>
      </c>
      <c r="N2209" s="1" t="b">
        <f t="shared" si="115"/>
        <v>0</v>
      </c>
      <c r="O2209" s="1" t="b">
        <f t="shared" si="116"/>
        <v>0</v>
      </c>
      <c r="Q2209" s="4"/>
      <c r="R2209" s="4"/>
    </row>
    <row r="2210" spans="5:18">
      <c r="E2210" s="130">
        <v>158</v>
      </c>
      <c r="F2210" s="130">
        <v>11</v>
      </c>
      <c r="H2210" s="32" t="s">
        <v>208</v>
      </c>
      <c r="I2210" s="33" t="s">
        <v>862</v>
      </c>
      <c r="J2210" s="33" t="s">
        <v>206</v>
      </c>
      <c r="K2210" s="33" t="str">
        <f t="shared" si="114"/>
        <v>158 , 11</v>
      </c>
      <c r="L2210" s="34" t="s">
        <v>207</v>
      </c>
      <c r="N2210" s="1" t="b">
        <f t="shared" si="115"/>
        <v>0</v>
      </c>
      <c r="O2210" s="1" t="b">
        <f t="shared" si="116"/>
        <v>0</v>
      </c>
      <c r="Q2210" s="4"/>
      <c r="R2210" s="4"/>
    </row>
    <row r="2211" spans="5:18">
      <c r="E2211" s="130">
        <v>158</v>
      </c>
      <c r="F2211" s="130">
        <v>12</v>
      </c>
      <c r="H2211" s="32" t="s">
        <v>208</v>
      </c>
      <c r="I2211" s="33" t="s">
        <v>862</v>
      </c>
      <c r="J2211" s="33" t="s">
        <v>206</v>
      </c>
      <c r="K2211" s="33" t="str">
        <f t="shared" si="114"/>
        <v>158 , 12</v>
      </c>
      <c r="L2211" s="34" t="s">
        <v>207</v>
      </c>
      <c r="N2211" s="1" t="b">
        <f t="shared" si="115"/>
        <v>0</v>
      </c>
      <c r="O2211" s="1" t="b">
        <f t="shared" si="116"/>
        <v>0</v>
      </c>
      <c r="Q2211" s="4"/>
      <c r="R2211" s="4"/>
    </row>
    <row r="2212" spans="5:18">
      <c r="E2212" s="130">
        <v>158</v>
      </c>
      <c r="F2212" s="130">
        <v>13</v>
      </c>
      <c r="H2212" s="32" t="s">
        <v>208</v>
      </c>
      <c r="I2212" s="33" t="s">
        <v>862</v>
      </c>
      <c r="J2212" s="33" t="s">
        <v>206</v>
      </c>
      <c r="K2212" s="33" t="str">
        <f t="shared" si="114"/>
        <v>158 , 13</v>
      </c>
      <c r="L2212" s="34" t="s">
        <v>207</v>
      </c>
      <c r="N2212" s="1" t="b">
        <f t="shared" si="115"/>
        <v>0</v>
      </c>
      <c r="O2212" s="1" t="b">
        <f t="shared" si="116"/>
        <v>0</v>
      </c>
      <c r="Q2212" s="4"/>
      <c r="R2212" s="4"/>
    </row>
    <row r="2213" spans="5:18">
      <c r="E2213" s="130">
        <v>158</v>
      </c>
      <c r="F2213" s="130">
        <v>14</v>
      </c>
      <c r="H2213" s="32" t="s">
        <v>208</v>
      </c>
      <c r="I2213" s="33" t="s">
        <v>862</v>
      </c>
      <c r="J2213" s="33" t="s">
        <v>206</v>
      </c>
      <c r="K2213" s="33" t="str">
        <f t="shared" si="114"/>
        <v>158 , 14</v>
      </c>
      <c r="L2213" s="34" t="s">
        <v>207</v>
      </c>
      <c r="N2213" s="1" t="b">
        <f t="shared" si="115"/>
        <v>0</v>
      </c>
      <c r="O2213" s="1" t="b">
        <f t="shared" si="116"/>
        <v>0</v>
      </c>
      <c r="Q2213" s="4"/>
      <c r="R2213" s="4"/>
    </row>
    <row r="2214" spans="5:18">
      <c r="E2214" s="130">
        <v>158</v>
      </c>
      <c r="F2214" s="130">
        <v>15</v>
      </c>
      <c r="H2214" s="32" t="s">
        <v>208</v>
      </c>
      <c r="I2214" s="33" t="s">
        <v>862</v>
      </c>
      <c r="J2214" s="33" t="s">
        <v>206</v>
      </c>
      <c r="K2214" s="33" t="str">
        <f t="shared" si="114"/>
        <v>158 , 15</v>
      </c>
      <c r="L2214" s="34" t="s">
        <v>207</v>
      </c>
      <c r="N2214" s="1" t="b">
        <f t="shared" si="115"/>
        <v>0</v>
      </c>
      <c r="O2214" s="1" t="b">
        <f t="shared" si="116"/>
        <v>0</v>
      </c>
      <c r="Q2214" s="4"/>
      <c r="R2214" s="4"/>
    </row>
    <row r="2215" spans="5:18">
      <c r="E2215" s="130">
        <v>159</v>
      </c>
      <c r="F2215" s="130">
        <v>1</v>
      </c>
      <c r="H2215" s="32" t="s">
        <v>208</v>
      </c>
      <c r="I2215" s="33" t="s">
        <v>862</v>
      </c>
      <c r="J2215" s="33" t="s">
        <v>206</v>
      </c>
      <c r="K2215" s="33" t="str">
        <f t="shared" si="114"/>
        <v>159 , 1</v>
      </c>
      <c r="L2215" s="34" t="s">
        <v>207</v>
      </c>
      <c r="N2215" s="1" t="b">
        <f t="shared" si="115"/>
        <v>0</v>
      </c>
      <c r="O2215" s="1" t="b">
        <f t="shared" si="116"/>
        <v>0</v>
      </c>
      <c r="Q2215" s="4"/>
      <c r="R2215" s="4"/>
    </row>
    <row r="2216" spans="5:18">
      <c r="E2216" s="130">
        <v>159</v>
      </c>
      <c r="F2216" s="130">
        <v>2</v>
      </c>
      <c r="H2216" s="32" t="s">
        <v>208</v>
      </c>
      <c r="I2216" s="33" t="s">
        <v>862</v>
      </c>
      <c r="J2216" s="33" t="s">
        <v>206</v>
      </c>
      <c r="K2216" s="33" t="str">
        <f t="shared" si="114"/>
        <v>159 , 2</v>
      </c>
      <c r="L2216" s="34" t="s">
        <v>207</v>
      </c>
      <c r="N2216" s="1" t="b">
        <f t="shared" si="115"/>
        <v>0</v>
      </c>
      <c r="O2216" s="1" t="b">
        <f t="shared" si="116"/>
        <v>0</v>
      </c>
      <c r="Q2216" s="4"/>
      <c r="R2216" s="4"/>
    </row>
    <row r="2217" spans="5:18">
      <c r="E2217" s="130">
        <v>159</v>
      </c>
      <c r="F2217" s="130">
        <v>3</v>
      </c>
      <c r="H2217" s="32" t="s">
        <v>208</v>
      </c>
      <c r="I2217" s="33" t="s">
        <v>862</v>
      </c>
      <c r="J2217" s="33" t="s">
        <v>206</v>
      </c>
      <c r="K2217" s="33" t="str">
        <f t="shared" si="114"/>
        <v>159 , 3</v>
      </c>
      <c r="L2217" s="34" t="s">
        <v>207</v>
      </c>
      <c r="N2217" s="1" t="b">
        <f t="shared" si="115"/>
        <v>0</v>
      </c>
      <c r="O2217" s="1" t="b">
        <f t="shared" si="116"/>
        <v>0</v>
      </c>
      <c r="Q2217" s="4"/>
      <c r="R2217" s="4"/>
    </row>
    <row r="2218" spans="5:18">
      <c r="E2218" s="130">
        <v>159</v>
      </c>
      <c r="F2218" s="130">
        <v>4</v>
      </c>
      <c r="H2218" s="32" t="s">
        <v>208</v>
      </c>
      <c r="I2218" s="33" t="s">
        <v>862</v>
      </c>
      <c r="J2218" s="33" t="s">
        <v>206</v>
      </c>
      <c r="K2218" s="33" t="str">
        <f t="shared" si="114"/>
        <v>159 , 4</v>
      </c>
      <c r="L2218" s="34" t="s">
        <v>207</v>
      </c>
      <c r="N2218" s="1" t="b">
        <f t="shared" si="115"/>
        <v>0</v>
      </c>
      <c r="O2218" s="1" t="b">
        <f t="shared" si="116"/>
        <v>0</v>
      </c>
      <c r="Q2218" s="4"/>
      <c r="R2218" s="4"/>
    </row>
    <row r="2219" spans="5:18">
      <c r="E2219" s="130">
        <v>159</v>
      </c>
      <c r="F2219" s="130">
        <v>5</v>
      </c>
      <c r="H2219" s="32" t="s">
        <v>208</v>
      </c>
      <c r="I2219" s="33" t="s">
        <v>862</v>
      </c>
      <c r="J2219" s="33" t="s">
        <v>206</v>
      </c>
      <c r="K2219" s="33" t="str">
        <f t="shared" si="114"/>
        <v>159 , 5</v>
      </c>
      <c r="L2219" s="34" t="s">
        <v>207</v>
      </c>
      <c r="N2219" s="1" t="b">
        <f t="shared" si="115"/>
        <v>0</v>
      </c>
      <c r="O2219" s="1" t="b">
        <f t="shared" si="116"/>
        <v>0</v>
      </c>
      <c r="Q2219" s="4"/>
      <c r="R2219" s="4"/>
    </row>
    <row r="2220" spans="5:18">
      <c r="E2220" s="130">
        <v>159</v>
      </c>
      <c s="130" r="F2220">
        <v>7</v>
      </c>
      <c r="H2220" s="32" t="s">
        <v>208</v>
      </c>
      <c r="I2220" s="33" t="s">
        <v>862</v>
      </c>
      <c r="J2220" s="33" t="s">
        <v>206</v>
      </c>
      <c r="K2220" s="33" t="str">
        <f t="shared" si="114"/>
        <v>159 , 6</v>
      </c>
      <c r="L2220" s="34" t="s">
        <v>207</v>
      </c>
      <c r="N2220" s="1" t="b">
        <f t="shared" si="115"/>
        <v>0</v>
      </c>
      <c r="O2220" s="1" t="b">
        <f t="shared" si="116"/>
        <v>0</v>
      </c>
      <c r="Q2220" s="4"/>
      <c r="R2220" s="4"/>
    </row>
    <row r="2221" spans="5:18">
      <c r="E2221" s="130">
        <v>159</v>
      </c>
      <c r="F2221" s="130">
        <v>8</v>
      </c>
      <c r="H2221" s="32" t="s">
        <v>208</v>
      </c>
      <c r="I2221" s="33" t="s">
        <v>862</v>
      </c>
      <c r="J2221" s="33" t="s">
        <v>206</v>
      </c>
      <c r="K2221" s="33" t="str">
        <f t="shared" si="114"/>
        <v>159 , 8</v>
      </c>
      <c r="L2221" s="34" t="s">
        <v>207</v>
      </c>
      <c r="N2221" s="1" t="b">
        <f t="shared" si="115"/>
        <v>0</v>
      </c>
      <c r="O2221" s="1" t="b">
        <f t="shared" si="116"/>
        <v>0</v>
      </c>
      <c r="Q2221" s="4"/>
      <c r="R2221" s="4"/>
    </row>
    <row r="2222" spans="5:18">
      <c r="E2222" s="130">
        <v>159</v>
      </c>
      <c r="F2222" s="130">
        <v>9</v>
      </c>
      <c r="H2222" s="32" t="s">
        <v>208</v>
      </c>
      <c r="I2222" s="33" t="s">
        <v>862</v>
      </c>
      <c r="J2222" s="33" t="s">
        <v>206</v>
      </c>
      <c r="K2222" s="33" t="str">
        <f t="shared" si="114"/>
        <v>159 , 9</v>
      </c>
      <c r="L2222" s="34" t="s">
        <v>207</v>
      </c>
      <c r="N2222" s="1" t="b">
        <f t="shared" si="115"/>
        <v>0</v>
      </c>
      <c r="O2222" s="1" t="b">
        <f t="shared" si="116"/>
        <v>0</v>
      </c>
      <c r="Q2222" s="4"/>
      <c r="R2222" s="4"/>
    </row>
    <row r="2223" spans="5:18">
      <c r="E2223" s="130">
        <v>159</v>
      </c>
      <c r="F2223" s="130">
        <v>10</v>
      </c>
      <c r="H2223" s="32" t="s">
        <v>208</v>
      </c>
      <c r="I2223" s="33" t="s">
        <v>862</v>
      </c>
      <c r="J2223" s="33" t="s">
        <v>206</v>
      </c>
      <c r="K2223" s="33" t="str">
        <f t="shared" si="114"/>
        <v>159 , 10</v>
      </c>
      <c r="L2223" s="34" t="s">
        <v>207</v>
      </c>
      <c r="N2223" s="1" t="b">
        <f t="shared" si="115"/>
        <v>0</v>
      </c>
      <c r="O2223" s="1" t="b">
        <f t="shared" si="116"/>
        <v>0</v>
      </c>
      <c r="Q2223" s="4"/>
      <c r="R2223" s="4"/>
    </row>
    <row r="2224" spans="5:18">
      <c r="E2224" s="130">
        <v>159</v>
      </c>
      <c r="F2224" s="130">
        <v>11</v>
      </c>
      <c r="H2224" s="32" t="s">
        <v>208</v>
      </c>
      <c r="I2224" s="33" t="s">
        <v>862</v>
      </c>
      <c r="J2224" s="33" t="s">
        <v>206</v>
      </c>
      <c r="K2224" s="33" t="str">
        <f t="shared" si="114"/>
        <v>159 , 11</v>
      </c>
      <c r="L2224" s="34" t="s">
        <v>207</v>
      </c>
      <c r="N2224" s="1" t="b">
        <f t="shared" si="115"/>
        <v>0</v>
      </c>
      <c r="O2224" s="1" t="b">
        <f t="shared" si="116"/>
        <v>0</v>
      </c>
      <c r="Q2224" s="4"/>
      <c r="R2224" s="4"/>
    </row>
    <row r="2225" spans="5:18">
      <c r="E2225" s="130">
        <v>159</v>
      </c>
      <c r="F2225" s="130">
        <v>12</v>
      </c>
      <c r="H2225" s="32" t="s">
        <v>208</v>
      </c>
      <c r="I2225" s="33" t="s">
        <v>862</v>
      </c>
      <c r="J2225" s="33" t="s">
        <v>206</v>
      </c>
      <c r="K2225" s="33" t="str">
        <f t="shared" si="114"/>
        <v>159 , 12</v>
      </c>
      <c r="L2225" s="34" t="s">
        <v>207</v>
      </c>
      <c r="N2225" s="1" t="b">
        <f t="shared" si="115"/>
        <v>0</v>
      </c>
      <c r="O2225" s="1" t="b">
        <f t="shared" si="116"/>
        <v>0</v>
      </c>
      <c r="Q2225" s="4"/>
      <c r="R2225" s="4"/>
    </row>
    <row r="2226" spans="5:18">
      <c r="E2226" s="130">
        <v>159</v>
      </c>
      <c r="F2226" s="130">
        <v>13</v>
      </c>
      <c r="H2226" s="32" t="s">
        <v>208</v>
      </c>
      <c r="I2226" s="33" t="s">
        <v>862</v>
      </c>
      <c r="J2226" s="33" t="s">
        <v>206</v>
      </c>
      <c r="K2226" s="33" t="str">
        <f t="shared" si="114"/>
        <v>159 , 13</v>
      </c>
      <c r="L2226" s="34" t="s">
        <v>207</v>
      </c>
      <c r="N2226" s="1" t="b">
        <f t="shared" si="115"/>
        <v>0</v>
      </c>
      <c r="O2226" s="1" t="b">
        <f t="shared" si="116"/>
        <v>0</v>
      </c>
      <c r="Q2226" s="4"/>
      <c r="R2226" s="4"/>
    </row>
    <row r="2227" spans="5:18">
      <c r="E2227" s="130">
        <v>159</v>
      </c>
      <c r="F2227" s="130">
        <v>14</v>
      </c>
      <c r="H2227" s="32" t="s">
        <v>208</v>
      </c>
      <c r="I2227" s="33" t="s">
        <v>862</v>
      </c>
      <c r="J2227" s="33" t="s">
        <v>206</v>
      </c>
      <c r="K2227" s="33" t="str">
        <f t="shared" si="114"/>
        <v>159 , 14</v>
      </c>
      <c r="L2227" s="34" t="s">
        <v>207</v>
      </c>
      <c r="N2227" s="1" t="b">
        <f t="shared" si="115"/>
        <v>0</v>
      </c>
      <c r="O2227" s="1" t="b">
        <f t="shared" si="116"/>
        <v>0</v>
      </c>
      <c r="Q2227" s="4"/>
      <c r="R2227" s="4"/>
    </row>
    <row r="2228" spans="5:18">
      <c r="E2228" s="130">
        <v>159</v>
      </c>
      <c r="F2228" s="130">
        <v>15</v>
      </c>
      <c r="H2228" s="32" t="s">
        <v>208</v>
      </c>
      <c r="I2228" s="33" t="s">
        <v>862</v>
      </c>
      <c r="J2228" s="33" t="s">
        <v>206</v>
      </c>
      <c r="K2228" s="33" t="str">
        <f t="shared" si="114"/>
        <v>159 , 15</v>
      </c>
      <c r="L2228" s="34" t="s">
        <v>207</v>
      </c>
      <c r="N2228" s="1" t="b">
        <f t="shared" si="115"/>
        <v>0</v>
      </c>
      <c r="O2228" s="1" t="b">
        <f t="shared" si="116"/>
        <v>0</v>
      </c>
      <c r="Q2228" s="4"/>
      <c r="R2228" s="4"/>
    </row>
    <row r="2229" spans="5:18">
      <c r="E2229" s="130">
        <v>160</v>
      </c>
      <c r="F2229" s="130">
        <v>1</v>
      </c>
      <c r="H2229" s="32" t="s">
        <v>208</v>
      </c>
      <c r="I2229" s="33" t="s">
        <v>862</v>
      </c>
      <c r="J2229" s="33" t="s">
        <v>206</v>
      </c>
      <c r="K2229" s="33" t="str">
        <f t="shared" si="114"/>
        <v>160 , 1</v>
      </c>
      <c r="L2229" s="34" t="s">
        <v>207</v>
      </c>
      <c r="N2229" s="1" t="b">
        <f t="shared" si="115"/>
        <v>0</v>
      </c>
      <c r="O2229" s="1" t="b">
        <f t="shared" si="116"/>
        <v>0</v>
      </c>
      <c r="Q2229" s="4"/>
      <c r="R2229" s="4"/>
    </row>
    <row r="2230" spans="5:18">
      <c r="E2230" s="130">
        <v>160</v>
      </c>
      <c r="F2230" s="130">
        <v>2</v>
      </c>
      <c r="H2230" s="32" t="s">
        <v>208</v>
      </c>
      <c r="I2230" s="33" t="s">
        <v>862</v>
      </c>
      <c r="J2230" s="33" t="s">
        <v>206</v>
      </c>
      <c r="K2230" s="33" t="str">
        <f t="shared" si="114"/>
        <v>160 , 2</v>
      </c>
      <c r="L2230" s="34" t="s">
        <v>207</v>
      </c>
      <c r="N2230" s="1" t="b">
        <f t="shared" si="115"/>
        <v>0</v>
      </c>
      <c r="O2230" s="1" t="b">
        <f t="shared" si="116"/>
        <v>0</v>
      </c>
      <c r="Q2230" s="4"/>
      <c r="R2230" s="4"/>
    </row>
    <row r="2231" spans="5:18">
      <c r="E2231" s="130">
        <v>160</v>
      </c>
      <c r="F2231" s="130">
        <v>3</v>
      </c>
      <c r="H2231" s="32" t="s">
        <v>208</v>
      </c>
      <c r="I2231" s="33" t="s">
        <v>862</v>
      </c>
      <c r="J2231" s="33" t="s">
        <v>206</v>
      </c>
      <c r="K2231" s="33" t="str">
        <f t="shared" si="114"/>
        <v>160 , 3</v>
      </c>
      <c r="L2231" s="34" t="s">
        <v>207</v>
      </c>
      <c r="N2231" s="1" t="b">
        <f t="shared" si="115"/>
        <v>0</v>
      </c>
      <c r="O2231" s="1" t="b">
        <f t="shared" si="116"/>
        <v>0</v>
      </c>
      <c r="Q2231" s="4"/>
      <c r="R2231" s="4"/>
    </row>
    <row r="2232" spans="5:18">
      <c r="E2232" s="130">
        <v>160</v>
      </c>
      <c r="F2232" s="130">
        <v>4</v>
      </c>
      <c r="H2232" s="32" t="s">
        <v>208</v>
      </c>
      <c r="I2232" s="33" t="s">
        <v>862</v>
      </c>
      <c r="J2232" s="33" t="s">
        <v>206</v>
      </c>
      <c r="K2232" s="33" t="str">
        <f t="shared" si="114"/>
        <v>160 , 4</v>
      </c>
      <c r="L2232" s="34" t="s">
        <v>207</v>
      </c>
      <c r="N2232" s="1" t="b">
        <f t="shared" si="115"/>
        <v>0</v>
      </c>
      <c r="O2232" s="1" t="b">
        <f t="shared" si="116"/>
        <v>0</v>
      </c>
      <c r="Q2232" s="4"/>
      <c r="R2232" s="4"/>
    </row>
    <row r="2233" spans="5:18">
      <c r="E2233" s="130">
        <v>160</v>
      </c>
      <c r="F2233" s="130">
        <v>5</v>
      </c>
      <c r="H2233" s="32" t="s">
        <v>208</v>
      </c>
      <c r="I2233" s="33" t="s">
        <v>862</v>
      </c>
      <c r="J2233" s="33" t="s">
        <v>206</v>
      </c>
      <c r="K2233" s="33" t="str">
        <f t="shared" si="114"/>
        <v>160 , 5</v>
      </c>
      <c r="L2233" s="34" t="s">
        <v>207</v>
      </c>
      <c r="N2233" s="1" t="b">
        <f t="shared" si="115"/>
        <v>0</v>
      </c>
      <c r="O2233" s="1" t="b">
        <f t="shared" si="116"/>
        <v>0</v>
      </c>
      <c r="Q2233" s="4"/>
      <c r="R2233" s="4"/>
    </row>
    <row r="2234" spans="5:18">
      <c r="E2234" s="130">
        <v>160</v>
      </c>
      <c s="130" r="F2234">
        <v>7</v>
      </c>
      <c r="H2234" s="32" t="s">
        <v>208</v>
      </c>
      <c r="I2234" s="33" t="s">
        <v>862</v>
      </c>
      <c r="J2234" s="33" t="s">
        <v>206</v>
      </c>
      <c r="K2234" s="33" t="str">
        <f t="shared" si="114"/>
        <v>160 , 6</v>
      </c>
      <c r="L2234" s="34" t="s">
        <v>207</v>
      </c>
      <c r="N2234" s="1" t="b">
        <f t="shared" si="115"/>
        <v>0</v>
      </c>
      <c r="O2234" s="1" t="b">
        <f t="shared" si="116"/>
        <v>0</v>
      </c>
      <c r="Q2234" s="4"/>
      <c r="R2234" s="4"/>
    </row>
    <row r="2235" spans="5:18">
      <c r="E2235" s="130">
        <v>160</v>
      </c>
      <c r="F2235" s="130">
        <v>8</v>
      </c>
      <c r="H2235" s="32" t="s">
        <v>208</v>
      </c>
      <c r="I2235" s="33" t="s">
        <v>862</v>
      </c>
      <c r="J2235" s="33" t="s">
        <v>206</v>
      </c>
      <c r="K2235" s="33" t="str">
        <f t="shared" si="114"/>
        <v>160 , 8</v>
      </c>
      <c r="L2235" s="34" t="s">
        <v>207</v>
      </c>
      <c r="N2235" s="1" t="b">
        <f t="shared" si="115"/>
        <v>0</v>
      </c>
      <c r="O2235" s="1" t="b">
        <f t="shared" si="116"/>
        <v>0</v>
      </c>
      <c r="Q2235" s="4"/>
      <c r="R2235" s="4"/>
    </row>
    <row r="2236" spans="5:18">
      <c r="E2236" s="130">
        <v>160</v>
      </c>
      <c r="F2236" s="130">
        <v>9</v>
      </c>
      <c r="H2236" s="32" t="s">
        <v>208</v>
      </c>
      <c r="I2236" s="33" t="s">
        <v>862</v>
      </c>
      <c r="J2236" s="33" t="s">
        <v>206</v>
      </c>
      <c r="K2236" s="33" t="str">
        <f t="shared" si="114"/>
        <v>160 , 9</v>
      </c>
      <c r="L2236" s="34" t="s">
        <v>207</v>
      </c>
      <c r="N2236" s="1" t="b">
        <f t="shared" si="115"/>
        <v>0</v>
      </c>
      <c r="O2236" s="1" t="b">
        <f t="shared" si="116"/>
        <v>0</v>
      </c>
      <c r="Q2236" s="4"/>
      <c r="R2236" s="4"/>
    </row>
    <row r="2237" spans="5:18">
      <c r="E2237" s="130">
        <v>160</v>
      </c>
      <c r="F2237" s="130">
        <v>10</v>
      </c>
      <c r="H2237" s="32" t="s">
        <v>208</v>
      </c>
      <c r="I2237" s="33" t="s">
        <v>862</v>
      </c>
      <c r="J2237" s="33" t="s">
        <v>206</v>
      </c>
      <c r="K2237" s="33" t="str">
        <f t="shared" si="114"/>
        <v>160 , 10</v>
      </c>
      <c r="L2237" s="34" t="s">
        <v>207</v>
      </c>
      <c r="N2237" s="1" t="b">
        <f t="shared" si="115"/>
        <v>0</v>
      </c>
      <c r="O2237" s="1" t="b">
        <f t="shared" si="116"/>
        <v>0</v>
      </c>
      <c r="Q2237" s="4"/>
      <c r="R2237" s="4"/>
    </row>
    <row r="2238" spans="5:18">
      <c r="E2238" s="130">
        <v>160</v>
      </c>
      <c r="F2238" s="130">
        <v>11</v>
      </c>
      <c r="H2238" s="32" t="s">
        <v>208</v>
      </c>
      <c r="I2238" s="33" t="s">
        <v>862</v>
      </c>
      <c r="J2238" s="33" t="s">
        <v>206</v>
      </c>
      <c r="K2238" s="33" t="str">
        <f t="shared" si="114"/>
        <v>160 , 11</v>
      </c>
      <c r="L2238" s="34" t="s">
        <v>207</v>
      </c>
      <c r="N2238" s="1" t="b">
        <f t="shared" si="115"/>
        <v>0</v>
      </c>
      <c r="O2238" s="1" t="b">
        <f t="shared" si="116"/>
        <v>0</v>
      </c>
      <c r="Q2238" s="4"/>
      <c r="R2238" s="4"/>
    </row>
    <row r="2239" spans="5:18">
      <c r="E2239" s="130">
        <v>160</v>
      </c>
      <c r="F2239" s="130">
        <v>12</v>
      </c>
      <c r="H2239" s="32" t="s">
        <v>208</v>
      </c>
      <c r="I2239" s="33" t="s">
        <v>862</v>
      </c>
      <c r="J2239" s="33" t="s">
        <v>206</v>
      </c>
      <c r="K2239" s="33" t="str">
        <f t="shared" si="114"/>
        <v>160 , 12</v>
      </c>
      <c r="L2239" s="34" t="s">
        <v>207</v>
      </c>
      <c r="N2239" s="1" t="b">
        <f t="shared" si="115"/>
        <v>0</v>
      </c>
      <c r="O2239" s="1" t="b">
        <f t="shared" si="116"/>
        <v>0</v>
      </c>
      <c r="Q2239" s="4"/>
      <c r="R2239" s="4"/>
    </row>
    <row r="2240" spans="5:18">
      <c r="E2240" s="130">
        <v>160</v>
      </c>
      <c r="F2240" s="130">
        <v>13</v>
      </c>
      <c r="H2240" s="32" t="s">
        <v>208</v>
      </c>
      <c r="I2240" s="33" t="s">
        <v>862</v>
      </c>
      <c r="J2240" s="33" t="s">
        <v>206</v>
      </c>
      <c r="K2240" s="33" t="str">
        <f t="shared" ref="K2240:K2299" si="117">E2240&amp;" , "&amp;F2240</f>
        <v>160 , 13</v>
      </c>
      <c r="L2240" s="34" t="s">
        <v>207</v>
      </c>
      <c r="N2240" s="1" t="b">
        <f t="shared" ref="N2240:N2299" si="118">IF(E2240="","",EXACT(E2240,Q2240))</f>
        <v>0</v>
      </c>
      <c r="O2240" s="1" t="b">
        <f t="shared" ref="O2240:O2299" si="119">IF(F2240="","",EXACT(F2240,R2240))</f>
        <v>0</v>
      </c>
      <c r="Q2240" s="4"/>
      <c r="R2240" s="4"/>
    </row>
    <row r="2241" spans="5:18">
      <c r="E2241" s="130">
        <v>160</v>
      </c>
      <c r="F2241" s="130">
        <v>14</v>
      </c>
      <c r="H2241" s="32" t="s">
        <v>208</v>
      </c>
      <c r="I2241" s="33" t="s">
        <v>862</v>
      </c>
      <c r="J2241" s="33" t="s">
        <v>206</v>
      </c>
      <c r="K2241" s="33" t="str">
        <f t="shared" si="117"/>
        <v>160 , 14</v>
      </c>
      <c r="L2241" s="34" t="s">
        <v>207</v>
      </c>
      <c r="N2241" s="1" t="b">
        <f t="shared" si="118"/>
        <v>0</v>
      </c>
      <c r="O2241" s="1" t="b">
        <f t="shared" si="119"/>
        <v>0</v>
      </c>
      <c r="Q2241" s="4"/>
      <c r="R2241" s="4"/>
    </row>
    <row r="2242" spans="5:18">
      <c r="E2242" s="130">
        <v>160</v>
      </c>
      <c r="F2242" s="130">
        <v>15</v>
      </c>
      <c r="H2242" s="32" t="s">
        <v>208</v>
      </c>
      <c r="I2242" s="33" t="s">
        <v>862</v>
      </c>
      <c r="J2242" s="33" t="s">
        <v>206</v>
      </c>
      <c r="K2242" s="33" t="str">
        <f t="shared" si="117"/>
        <v>160 , 15</v>
      </c>
      <c r="L2242" s="34" t="s">
        <v>207</v>
      </c>
      <c r="N2242" s="1" t="b">
        <f t="shared" si="118"/>
        <v>0</v>
      </c>
      <c r="O2242" s="1" t="b">
        <f t="shared" si="119"/>
        <v>0</v>
      </c>
      <c r="Q2242" s="4"/>
      <c r="R2242" s="4"/>
    </row>
    <row r="2243" spans="5:18">
      <c r="E2243" s="130">
        <v>161</v>
      </c>
      <c r="F2243" s="130">
        <v>1</v>
      </c>
      <c r="H2243" s="32" t="s">
        <v>208</v>
      </c>
      <c r="I2243" s="33" t="s">
        <v>862</v>
      </c>
      <c r="J2243" s="33" t="s">
        <v>206</v>
      </c>
      <c r="K2243" s="33" t="str">
        <f t="shared" si="117"/>
        <v>161 , 1</v>
      </c>
      <c r="L2243" s="34" t="s">
        <v>207</v>
      </c>
      <c r="N2243" s="1" t="b">
        <f t="shared" si="118"/>
        <v>0</v>
      </c>
      <c r="O2243" s="1" t="b">
        <f t="shared" si="119"/>
        <v>0</v>
      </c>
      <c r="Q2243" s="4"/>
      <c r="R2243" s="4"/>
    </row>
    <row r="2244" spans="5:18">
      <c r="E2244" s="130">
        <v>161</v>
      </c>
      <c r="F2244" s="130">
        <v>2</v>
      </c>
      <c r="H2244" s="32" t="s">
        <v>208</v>
      </c>
      <c r="I2244" s="33" t="s">
        <v>862</v>
      </c>
      <c r="J2244" s="33" t="s">
        <v>206</v>
      </c>
      <c r="K2244" s="33" t="str">
        <f t="shared" si="117"/>
        <v>161 , 2</v>
      </c>
      <c r="L2244" s="34" t="s">
        <v>207</v>
      </c>
      <c r="N2244" s="1" t="b">
        <f t="shared" si="118"/>
        <v>0</v>
      </c>
      <c r="O2244" s="1" t="b">
        <f t="shared" si="119"/>
        <v>0</v>
      </c>
      <c r="Q2244" s="4"/>
      <c r="R2244" s="4"/>
    </row>
    <row r="2245" spans="5:18">
      <c r="E2245" s="130">
        <v>161</v>
      </c>
      <c r="F2245" s="130">
        <v>3</v>
      </c>
      <c r="H2245" s="32" t="s">
        <v>208</v>
      </c>
      <c r="I2245" s="33" t="s">
        <v>862</v>
      </c>
      <c r="J2245" s="33" t="s">
        <v>206</v>
      </c>
      <c r="K2245" s="33" t="str">
        <f t="shared" si="117"/>
        <v>161 , 3</v>
      </c>
      <c r="L2245" s="34" t="s">
        <v>207</v>
      </c>
      <c r="N2245" s="1" t="b">
        <f t="shared" si="118"/>
        <v>0</v>
      </c>
      <c r="O2245" s="1" t="b">
        <f t="shared" si="119"/>
        <v>0</v>
      </c>
      <c r="Q2245" s="4"/>
      <c r="R2245" s="4"/>
    </row>
    <row r="2246" spans="5:18">
      <c r="E2246" s="130">
        <v>161</v>
      </c>
      <c r="F2246" s="130">
        <v>4</v>
      </c>
      <c r="H2246" s="32" t="s">
        <v>208</v>
      </c>
      <c r="I2246" s="33" t="s">
        <v>862</v>
      </c>
      <c r="J2246" s="33" t="s">
        <v>206</v>
      </c>
      <c r="K2246" s="33" t="str">
        <f t="shared" si="117"/>
        <v>161 , 4</v>
      </c>
      <c r="L2246" s="34" t="s">
        <v>207</v>
      </c>
      <c r="N2246" s="1" t="b">
        <f t="shared" si="118"/>
        <v>0</v>
      </c>
      <c r="O2246" s="1" t="b">
        <f t="shared" si="119"/>
        <v>0</v>
      </c>
      <c r="Q2246" s="4"/>
      <c r="R2246" s="4"/>
    </row>
    <row r="2247" spans="5:18">
      <c r="E2247" s="130">
        <v>161</v>
      </c>
      <c r="F2247" s="130">
        <v>5</v>
      </c>
      <c r="H2247" s="32" t="s">
        <v>208</v>
      </c>
      <c r="I2247" s="33" t="s">
        <v>862</v>
      </c>
      <c r="J2247" s="33" t="s">
        <v>206</v>
      </c>
      <c r="K2247" s="33" t="str">
        <f t="shared" si="117"/>
        <v>161 , 5</v>
      </c>
      <c r="L2247" s="34" t="s">
        <v>207</v>
      </c>
      <c r="N2247" s="1" t="b">
        <f t="shared" si="118"/>
        <v>0</v>
      </c>
      <c r="O2247" s="1" t="b">
        <f t="shared" si="119"/>
        <v>0</v>
      </c>
      <c r="Q2247" s="4"/>
      <c r="R2247" s="4"/>
    </row>
    <row r="2248" spans="5:18">
      <c r="E2248" s="130">
        <v>161</v>
      </c>
      <c s="130" r="F2248">
        <v>7</v>
      </c>
      <c r="H2248" s="32" t="s">
        <v>208</v>
      </c>
      <c r="I2248" s="33" t="s">
        <v>862</v>
      </c>
      <c r="J2248" s="33" t="s">
        <v>206</v>
      </c>
      <c r="K2248" s="33" t="str">
        <f t="shared" si="117"/>
        <v>161 , 6</v>
      </c>
      <c r="L2248" s="34" t="s">
        <v>207</v>
      </c>
      <c r="N2248" s="1" t="b">
        <f t="shared" si="118"/>
        <v>0</v>
      </c>
      <c r="O2248" s="1" t="b">
        <f t="shared" si="119"/>
        <v>0</v>
      </c>
      <c r="Q2248" s="4"/>
      <c r="R2248" s="4"/>
    </row>
    <row r="2249" spans="5:18">
      <c r="E2249" s="130">
        <v>161</v>
      </c>
      <c r="F2249" s="130">
        <v>8</v>
      </c>
      <c r="H2249" s="32" t="s">
        <v>208</v>
      </c>
      <c r="I2249" s="33" t="s">
        <v>862</v>
      </c>
      <c r="J2249" s="33" t="s">
        <v>206</v>
      </c>
      <c r="K2249" s="33" t="str">
        <f t="shared" si="117"/>
        <v>161 , 8</v>
      </c>
      <c r="L2249" s="34" t="s">
        <v>207</v>
      </c>
      <c r="N2249" s="1" t="b">
        <f t="shared" si="118"/>
        <v>0</v>
      </c>
      <c r="O2249" s="1" t="b">
        <f t="shared" si="119"/>
        <v>0</v>
      </c>
      <c r="Q2249" s="4"/>
      <c r="R2249" s="4"/>
    </row>
    <row r="2250" spans="5:18">
      <c r="E2250" s="130">
        <v>161</v>
      </c>
      <c r="F2250" s="130">
        <v>9</v>
      </c>
      <c r="H2250" s="32" t="s">
        <v>208</v>
      </c>
      <c r="I2250" s="33" t="s">
        <v>862</v>
      </c>
      <c r="J2250" s="33" t="s">
        <v>206</v>
      </c>
      <c r="K2250" s="33" t="str">
        <f t="shared" si="117"/>
        <v>161 , 9</v>
      </c>
      <c r="L2250" s="34" t="s">
        <v>207</v>
      </c>
      <c r="N2250" s="1" t="b">
        <f t="shared" si="118"/>
        <v>0</v>
      </c>
      <c r="O2250" s="1" t="b">
        <f t="shared" si="119"/>
        <v>0</v>
      </c>
      <c r="Q2250" s="4"/>
      <c r="R2250" s="4"/>
    </row>
    <row r="2251" spans="5:18">
      <c r="E2251" s="130">
        <v>161</v>
      </c>
      <c r="F2251" s="130">
        <v>10</v>
      </c>
      <c r="H2251" s="32" t="s">
        <v>208</v>
      </c>
      <c r="I2251" s="33" t="s">
        <v>862</v>
      </c>
      <c r="J2251" s="33" t="s">
        <v>206</v>
      </c>
      <c r="K2251" s="33" t="str">
        <f t="shared" si="117"/>
        <v>161 , 10</v>
      </c>
      <c r="L2251" s="34" t="s">
        <v>207</v>
      </c>
      <c r="N2251" s="1" t="b">
        <f t="shared" si="118"/>
        <v>0</v>
      </c>
      <c r="O2251" s="1" t="b">
        <f t="shared" si="119"/>
        <v>0</v>
      </c>
      <c r="Q2251" s="4"/>
      <c r="R2251" s="4"/>
    </row>
    <row r="2252" spans="5:18">
      <c r="E2252" s="130">
        <v>161</v>
      </c>
      <c r="F2252" s="130">
        <v>11</v>
      </c>
      <c r="H2252" s="32" t="s">
        <v>208</v>
      </c>
      <c r="I2252" s="33" t="s">
        <v>862</v>
      </c>
      <c r="J2252" s="33" t="s">
        <v>206</v>
      </c>
      <c r="K2252" s="33" t="str">
        <f t="shared" si="117"/>
        <v>161 , 11</v>
      </c>
      <c r="L2252" s="34" t="s">
        <v>207</v>
      </c>
      <c r="N2252" s="1" t="b">
        <f t="shared" si="118"/>
        <v>0</v>
      </c>
      <c r="O2252" s="1" t="b">
        <f t="shared" si="119"/>
        <v>0</v>
      </c>
      <c r="Q2252" s="4"/>
      <c r="R2252" s="4"/>
    </row>
    <row r="2253" spans="5:18">
      <c r="E2253" s="130">
        <v>161</v>
      </c>
      <c r="F2253" s="130">
        <v>12</v>
      </c>
      <c r="H2253" s="32" t="s">
        <v>208</v>
      </c>
      <c r="I2253" s="33" t="s">
        <v>862</v>
      </c>
      <c r="J2253" s="33" t="s">
        <v>206</v>
      </c>
      <c r="K2253" s="33" t="str">
        <f t="shared" si="117"/>
        <v>161 , 12</v>
      </c>
      <c r="L2253" s="34" t="s">
        <v>207</v>
      </c>
      <c r="N2253" s="1" t="b">
        <f t="shared" si="118"/>
        <v>0</v>
      </c>
      <c r="O2253" s="1" t="b">
        <f t="shared" si="119"/>
        <v>0</v>
      </c>
      <c r="Q2253" s="4"/>
      <c r="R2253" s="4"/>
    </row>
    <row r="2254" spans="5:18">
      <c r="E2254" s="130">
        <v>161</v>
      </c>
      <c r="F2254" s="130">
        <v>13</v>
      </c>
      <c r="H2254" s="32" t="s">
        <v>208</v>
      </c>
      <c r="I2254" s="33" t="s">
        <v>862</v>
      </c>
      <c r="J2254" s="33" t="s">
        <v>206</v>
      </c>
      <c r="K2254" s="33" t="str">
        <f t="shared" si="117"/>
        <v>161 , 13</v>
      </c>
      <c r="L2254" s="34" t="s">
        <v>207</v>
      </c>
      <c r="N2254" s="1" t="b">
        <f t="shared" si="118"/>
        <v>0</v>
      </c>
      <c r="O2254" s="1" t="b">
        <f t="shared" si="119"/>
        <v>0</v>
      </c>
      <c r="Q2254" s="4"/>
      <c r="R2254" s="4"/>
    </row>
    <row r="2255" spans="5:18">
      <c r="E2255" s="130">
        <v>161</v>
      </c>
      <c r="F2255" s="130">
        <v>14</v>
      </c>
      <c r="H2255" s="32" t="s">
        <v>208</v>
      </c>
      <c r="I2255" s="33" t="s">
        <v>862</v>
      </c>
      <c r="J2255" s="33" t="s">
        <v>206</v>
      </c>
      <c r="K2255" s="33" t="str">
        <f t="shared" si="117"/>
        <v>161 , 14</v>
      </c>
      <c r="L2255" s="34" t="s">
        <v>207</v>
      </c>
      <c r="N2255" s="1" t="b">
        <f t="shared" si="118"/>
        <v>0</v>
      </c>
      <c r="O2255" s="1" t="b">
        <f t="shared" si="119"/>
        <v>0</v>
      </c>
      <c r="Q2255" s="4"/>
      <c r="R2255" s="4"/>
    </row>
    <row r="2256" spans="5:18">
      <c r="E2256" s="130">
        <v>161</v>
      </c>
      <c r="F2256" s="130">
        <v>15</v>
      </c>
      <c r="H2256" s="32" t="s">
        <v>208</v>
      </c>
      <c r="I2256" s="33" t="s">
        <v>862</v>
      </c>
      <c r="J2256" s="33" t="s">
        <v>206</v>
      </c>
      <c r="K2256" s="33" t="str">
        <f t="shared" si="117"/>
        <v>161 , 15</v>
      </c>
      <c r="L2256" s="34" t="s">
        <v>207</v>
      </c>
      <c r="N2256" s="1" t="b">
        <f t="shared" si="118"/>
        <v>0</v>
      </c>
      <c r="O2256" s="1" t="b">
        <f t="shared" si="119"/>
        <v>0</v>
      </c>
      <c r="Q2256" s="4"/>
      <c r="R2256" s="4"/>
    </row>
    <row r="2257" spans="5:18">
      <c r="E2257" s="130">
        <v>162</v>
      </c>
      <c r="F2257" s="130">
        <v>1</v>
      </c>
      <c r="H2257" s="32" t="s">
        <v>208</v>
      </c>
      <c r="I2257" s="33" t="s">
        <v>862</v>
      </c>
      <c r="J2257" s="33" t="s">
        <v>206</v>
      </c>
      <c r="K2257" s="33" t="str">
        <f t="shared" si="117"/>
        <v>162 , 1</v>
      </c>
      <c r="L2257" s="34" t="s">
        <v>207</v>
      </c>
      <c r="N2257" s="1" t="b">
        <f t="shared" si="118"/>
        <v>0</v>
      </c>
      <c r="O2257" s="1" t="b">
        <f t="shared" si="119"/>
        <v>0</v>
      </c>
      <c r="Q2257" s="4"/>
      <c r="R2257" s="4"/>
    </row>
    <row r="2258" spans="5:18">
      <c r="E2258" s="130">
        <v>162</v>
      </c>
      <c r="F2258" s="130">
        <v>2</v>
      </c>
      <c r="H2258" s="32" t="s">
        <v>208</v>
      </c>
      <c r="I2258" s="33" t="s">
        <v>862</v>
      </c>
      <c r="J2258" s="33" t="s">
        <v>206</v>
      </c>
      <c r="K2258" s="33" t="str">
        <f t="shared" si="117"/>
        <v>162 , 2</v>
      </c>
      <c r="L2258" s="34" t="s">
        <v>207</v>
      </c>
      <c r="N2258" s="1" t="b">
        <f t="shared" si="118"/>
        <v>0</v>
      </c>
      <c r="O2258" s="1" t="b">
        <f t="shared" si="119"/>
        <v>0</v>
      </c>
      <c r="Q2258" s="4"/>
      <c r="R2258" s="4"/>
    </row>
    <row r="2259" spans="5:18">
      <c r="E2259" s="130">
        <v>162</v>
      </c>
      <c r="F2259" s="130">
        <v>3</v>
      </c>
      <c r="H2259" s="32" t="s">
        <v>208</v>
      </c>
      <c r="I2259" s="33" t="s">
        <v>862</v>
      </c>
      <c r="J2259" s="33" t="s">
        <v>206</v>
      </c>
      <c r="K2259" s="33" t="str">
        <f t="shared" si="117"/>
        <v>162 , 3</v>
      </c>
      <c r="L2259" s="34" t="s">
        <v>207</v>
      </c>
      <c r="N2259" s="1" t="b">
        <f t="shared" si="118"/>
        <v>0</v>
      </c>
      <c r="O2259" s="1" t="b">
        <f t="shared" si="119"/>
        <v>0</v>
      </c>
      <c r="Q2259" s="4"/>
      <c r="R2259" s="4"/>
    </row>
    <row r="2260" spans="5:18">
      <c r="E2260" s="130">
        <v>162</v>
      </c>
      <c r="F2260" s="130">
        <v>4</v>
      </c>
      <c r="H2260" s="32" t="s">
        <v>208</v>
      </c>
      <c r="I2260" s="33" t="s">
        <v>862</v>
      </c>
      <c r="J2260" s="33" t="s">
        <v>206</v>
      </c>
      <c r="K2260" s="33" t="str">
        <f t="shared" si="117"/>
        <v>162 , 4</v>
      </c>
      <c r="L2260" s="34" t="s">
        <v>207</v>
      </c>
      <c r="N2260" s="1" t="b">
        <f t="shared" si="118"/>
        <v>0</v>
      </c>
      <c r="O2260" s="1" t="b">
        <f t="shared" si="119"/>
        <v>0</v>
      </c>
      <c r="Q2260" s="4"/>
      <c r="R2260" s="4"/>
    </row>
    <row r="2261" spans="5:18">
      <c r="E2261" s="130">
        <v>162</v>
      </c>
      <c r="F2261" s="130">
        <v>5</v>
      </c>
      <c r="H2261" s="32" t="s">
        <v>208</v>
      </c>
      <c r="I2261" s="33" t="s">
        <v>862</v>
      </c>
      <c r="J2261" s="33" t="s">
        <v>206</v>
      </c>
      <c r="K2261" s="33" t="str">
        <f t="shared" si="117"/>
        <v>162 , 5</v>
      </c>
      <c r="L2261" s="34" t="s">
        <v>207</v>
      </c>
      <c r="N2261" s="1" t="b">
        <f t="shared" si="118"/>
        <v>0</v>
      </c>
      <c r="O2261" s="1" t="b">
        <f t="shared" si="119"/>
        <v>0</v>
      </c>
      <c r="Q2261" s="4"/>
      <c r="R2261" s="4"/>
    </row>
    <row r="2262" spans="5:18">
      <c r="E2262" s="130">
        <v>162</v>
      </c>
      <c s="130" r="F2262">
        <v>7</v>
      </c>
      <c r="H2262" s="32" t="s">
        <v>208</v>
      </c>
      <c r="I2262" s="33" t="s">
        <v>862</v>
      </c>
      <c r="J2262" s="33" t="s">
        <v>206</v>
      </c>
      <c r="K2262" s="33" t="str">
        <f t="shared" si="117"/>
        <v>162 , 6</v>
      </c>
      <c r="L2262" s="34" t="s">
        <v>207</v>
      </c>
      <c r="N2262" s="1" t="b">
        <f t="shared" si="118"/>
        <v>0</v>
      </c>
      <c r="O2262" s="1" t="b">
        <f t="shared" si="119"/>
        <v>0</v>
      </c>
      <c r="Q2262" s="4"/>
      <c r="R2262" s="4"/>
    </row>
    <row r="2263" spans="5:18">
      <c r="E2263" s="130">
        <v>162</v>
      </c>
      <c r="F2263" s="130">
        <v>8</v>
      </c>
      <c r="H2263" s="32" t="s">
        <v>208</v>
      </c>
      <c r="I2263" s="33" t="s">
        <v>862</v>
      </c>
      <c r="J2263" s="33" t="s">
        <v>206</v>
      </c>
      <c r="K2263" s="33" t="str">
        <f t="shared" si="117"/>
        <v>162 , 8</v>
      </c>
      <c r="L2263" s="34" t="s">
        <v>207</v>
      </c>
      <c r="N2263" s="1" t="b">
        <f t="shared" si="118"/>
        <v>0</v>
      </c>
      <c r="O2263" s="1" t="b">
        <f t="shared" si="119"/>
        <v>0</v>
      </c>
      <c r="Q2263" s="4"/>
      <c r="R2263" s="4"/>
    </row>
    <row r="2264" spans="5:18">
      <c r="E2264" s="130">
        <v>162</v>
      </c>
      <c r="F2264" s="130">
        <v>9</v>
      </c>
      <c r="H2264" s="32" t="s">
        <v>208</v>
      </c>
      <c r="I2264" s="33" t="s">
        <v>862</v>
      </c>
      <c r="J2264" s="33" t="s">
        <v>206</v>
      </c>
      <c r="K2264" s="33" t="str">
        <f t="shared" si="117"/>
        <v>162 , 9</v>
      </c>
      <c r="L2264" s="34" t="s">
        <v>207</v>
      </c>
      <c r="N2264" s="1" t="b">
        <f t="shared" si="118"/>
        <v>0</v>
      </c>
      <c r="O2264" s="1" t="b">
        <f t="shared" si="119"/>
        <v>0</v>
      </c>
      <c r="Q2264" s="4"/>
      <c r="R2264" s="4"/>
    </row>
    <row r="2265" spans="5:18">
      <c r="E2265" s="130">
        <v>162</v>
      </c>
      <c r="F2265" s="130">
        <v>10</v>
      </c>
      <c r="H2265" s="32" t="s">
        <v>208</v>
      </c>
      <c r="I2265" s="33" t="s">
        <v>862</v>
      </c>
      <c r="J2265" s="33" t="s">
        <v>206</v>
      </c>
      <c r="K2265" s="33" t="str">
        <f t="shared" si="117"/>
        <v>162 , 10</v>
      </c>
      <c r="L2265" s="34" t="s">
        <v>207</v>
      </c>
      <c r="N2265" s="1" t="b">
        <f t="shared" si="118"/>
        <v>0</v>
      </c>
      <c r="O2265" s="1" t="b">
        <f t="shared" si="119"/>
        <v>0</v>
      </c>
      <c r="Q2265" s="4"/>
      <c r="R2265" s="4"/>
    </row>
    <row r="2266" spans="5:18">
      <c r="E2266" s="130">
        <v>162</v>
      </c>
      <c r="F2266" s="130">
        <v>11</v>
      </c>
      <c r="H2266" s="32" t="s">
        <v>208</v>
      </c>
      <c r="I2266" s="33" t="s">
        <v>862</v>
      </c>
      <c r="J2266" s="33" t="s">
        <v>206</v>
      </c>
      <c r="K2266" s="33" t="str">
        <f t="shared" si="117"/>
        <v>162 , 11</v>
      </c>
      <c r="L2266" s="34" t="s">
        <v>207</v>
      </c>
      <c r="N2266" s="1" t="b">
        <f t="shared" si="118"/>
        <v>0</v>
      </c>
      <c r="O2266" s="1" t="b">
        <f t="shared" si="119"/>
        <v>0</v>
      </c>
      <c r="Q2266" s="4"/>
      <c r="R2266" s="4"/>
    </row>
    <row r="2267" spans="5:18">
      <c r="E2267" s="130">
        <v>162</v>
      </c>
      <c r="F2267" s="130">
        <v>12</v>
      </c>
      <c r="H2267" s="32" t="s">
        <v>208</v>
      </c>
      <c r="I2267" s="33" t="s">
        <v>862</v>
      </c>
      <c r="J2267" s="33" t="s">
        <v>206</v>
      </c>
      <c r="K2267" s="33" t="str">
        <f t="shared" si="117"/>
        <v>162 , 12</v>
      </c>
      <c r="L2267" s="34" t="s">
        <v>207</v>
      </c>
      <c r="N2267" s="1" t="b">
        <f t="shared" si="118"/>
        <v>0</v>
      </c>
      <c r="O2267" s="1" t="b">
        <f t="shared" si="119"/>
        <v>0</v>
      </c>
      <c r="Q2267" s="4"/>
      <c r="R2267" s="4"/>
    </row>
    <row r="2268" spans="5:18">
      <c r="E2268" s="130">
        <v>162</v>
      </c>
      <c r="F2268" s="130">
        <v>13</v>
      </c>
      <c r="H2268" s="32" t="s">
        <v>208</v>
      </c>
      <c r="I2268" s="33" t="s">
        <v>862</v>
      </c>
      <c r="J2268" s="33" t="s">
        <v>206</v>
      </c>
      <c r="K2268" s="33" t="str">
        <f t="shared" si="117"/>
        <v>162 , 13</v>
      </c>
      <c r="L2268" s="34" t="s">
        <v>207</v>
      </c>
      <c r="N2268" s="1" t="b">
        <f t="shared" si="118"/>
        <v>0</v>
      </c>
      <c r="O2268" s="1" t="b">
        <f t="shared" si="119"/>
        <v>0</v>
      </c>
      <c r="Q2268" s="4"/>
      <c r="R2268" s="4"/>
    </row>
    <row r="2269" spans="5:18">
      <c r="E2269" s="130">
        <v>162</v>
      </c>
      <c r="F2269" s="130">
        <v>14</v>
      </c>
      <c r="H2269" s="32" t="s">
        <v>208</v>
      </c>
      <c r="I2269" s="33" t="s">
        <v>862</v>
      </c>
      <c r="J2269" s="33" t="s">
        <v>206</v>
      </c>
      <c r="K2269" s="33" t="str">
        <f t="shared" si="117"/>
        <v>162 , 14</v>
      </c>
      <c r="L2269" s="34" t="s">
        <v>207</v>
      </c>
      <c r="N2269" s="1" t="b">
        <f t="shared" si="118"/>
        <v>0</v>
      </c>
      <c r="O2269" s="1" t="b">
        <f t="shared" si="119"/>
        <v>0</v>
      </c>
      <c r="Q2269" s="4"/>
      <c r="R2269" s="4"/>
    </row>
    <row r="2270" spans="5:18">
      <c r="E2270" s="130">
        <v>162</v>
      </c>
      <c r="F2270" s="130">
        <v>15</v>
      </c>
      <c r="H2270" s="32" t="s">
        <v>208</v>
      </c>
      <c r="I2270" s="33" t="s">
        <v>862</v>
      </c>
      <c r="J2270" s="33" t="s">
        <v>206</v>
      </c>
      <c r="K2270" s="33" t="str">
        <f t="shared" si="117"/>
        <v>162 , 15</v>
      </c>
      <c r="L2270" s="34" t="s">
        <v>207</v>
      </c>
      <c r="N2270" s="1" t="b">
        <f t="shared" si="118"/>
        <v>0</v>
      </c>
      <c r="O2270" s="1" t="b">
        <f t="shared" si="119"/>
        <v>0</v>
      </c>
      <c r="Q2270" s="4"/>
      <c r="R2270" s="4"/>
    </row>
    <row r="2271" spans="5:18">
      <c r="E2271" s="130">
        <v>163</v>
      </c>
      <c r="F2271" s="130">
        <v>1</v>
      </c>
      <c r="H2271" s="32" t="s">
        <v>208</v>
      </c>
      <c r="I2271" s="33" t="s">
        <v>862</v>
      </c>
      <c r="J2271" s="33" t="s">
        <v>206</v>
      </c>
      <c r="K2271" s="33" t="str">
        <f t="shared" si="117"/>
        <v>163 , 1</v>
      </c>
      <c r="L2271" s="34" t="s">
        <v>207</v>
      </c>
      <c r="N2271" s="1" t="b">
        <f t="shared" si="118"/>
        <v>0</v>
      </c>
      <c r="O2271" s="1" t="b">
        <f t="shared" si="119"/>
        <v>0</v>
      </c>
      <c r="Q2271" s="4"/>
      <c r="R2271" s="4"/>
    </row>
    <row r="2272" spans="5:18">
      <c r="E2272" s="130">
        <v>163</v>
      </c>
      <c r="F2272" s="130">
        <v>2</v>
      </c>
      <c r="H2272" s="32" t="s">
        <v>208</v>
      </c>
      <c r="I2272" s="33" t="s">
        <v>862</v>
      </c>
      <c r="J2272" s="33" t="s">
        <v>206</v>
      </c>
      <c r="K2272" s="33" t="str">
        <f t="shared" si="117"/>
        <v>163 , 2</v>
      </c>
      <c r="L2272" s="34" t="s">
        <v>207</v>
      </c>
      <c r="N2272" s="1" t="b">
        <f t="shared" si="118"/>
        <v>0</v>
      </c>
      <c r="O2272" s="1" t="b">
        <f t="shared" si="119"/>
        <v>0</v>
      </c>
      <c r="Q2272" s="4"/>
      <c r="R2272" s="4"/>
    </row>
    <row r="2273" spans="5:18">
      <c r="E2273" s="130">
        <v>163</v>
      </c>
      <c r="F2273" s="130">
        <v>3</v>
      </c>
      <c r="H2273" s="32" t="s">
        <v>208</v>
      </c>
      <c r="I2273" s="33" t="s">
        <v>862</v>
      </c>
      <c r="J2273" s="33" t="s">
        <v>206</v>
      </c>
      <c r="K2273" s="33" t="str">
        <f t="shared" si="117"/>
        <v>163 , 3</v>
      </c>
      <c r="L2273" s="34" t="s">
        <v>207</v>
      </c>
      <c r="N2273" s="1" t="b">
        <f t="shared" si="118"/>
        <v>0</v>
      </c>
      <c r="O2273" s="1" t="b">
        <f t="shared" si="119"/>
        <v>0</v>
      </c>
      <c r="Q2273" s="4"/>
      <c r="R2273" s="4"/>
    </row>
    <row r="2274" spans="5:18">
      <c r="E2274" s="130">
        <v>163</v>
      </c>
      <c r="F2274" s="130">
        <v>4</v>
      </c>
      <c r="H2274" s="32" t="s">
        <v>208</v>
      </c>
      <c r="I2274" s="33" t="s">
        <v>862</v>
      </c>
      <c r="J2274" s="33" t="s">
        <v>206</v>
      </c>
      <c r="K2274" s="33" t="str">
        <f t="shared" si="117"/>
        <v>163 , 4</v>
      </c>
      <c r="L2274" s="34" t="s">
        <v>207</v>
      </c>
      <c r="N2274" s="1" t="b">
        <f t="shared" si="118"/>
        <v>0</v>
      </c>
      <c r="O2274" s="1" t="b">
        <f t="shared" si="119"/>
        <v>0</v>
      </c>
      <c r="Q2274" s="4"/>
      <c r="R2274" s="4"/>
    </row>
    <row r="2275" spans="5:18">
      <c r="E2275" s="130">
        <v>163</v>
      </c>
      <c r="F2275" s="130">
        <v>5</v>
      </c>
      <c r="H2275" s="32" t="s">
        <v>208</v>
      </c>
      <c r="I2275" s="33" t="s">
        <v>862</v>
      </c>
      <c r="J2275" s="33" t="s">
        <v>206</v>
      </c>
      <c r="K2275" s="33" t="str">
        <f t="shared" si="117"/>
        <v>163 , 5</v>
      </c>
      <c r="L2275" s="34" t="s">
        <v>207</v>
      </c>
      <c r="N2275" s="1" t="b">
        <f t="shared" si="118"/>
        <v>0</v>
      </c>
      <c r="O2275" s="1" t="b">
        <f t="shared" si="119"/>
        <v>0</v>
      </c>
      <c r="Q2275" s="4"/>
      <c r="R2275" s="4"/>
    </row>
    <row r="2276" spans="5:18">
      <c r="E2276" s="130">
        <v>163</v>
      </c>
      <c s="130" r="F2276">
        <v>7</v>
      </c>
      <c r="H2276" s="32" t="s">
        <v>208</v>
      </c>
      <c r="I2276" s="33" t="s">
        <v>862</v>
      </c>
      <c r="J2276" s="33" t="s">
        <v>206</v>
      </c>
      <c r="K2276" s="33" t="str">
        <f t="shared" si="117"/>
        <v>163 , 6</v>
      </c>
      <c r="L2276" s="34" t="s">
        <v>207</v>
      </c>
      <c r="N2276" s="1" t="b">
        <f t="shared" si="118"/>
        <v>0</v>
      </c>
      <c r="O2276" s="1" t="b">
        <f t="shared" si="119"/>
        <v>0</v>
      </c>
      <c r="Q2276" s="4"/>
      <c r="R2276" s="4"/>
    </row>
    <row r="2277" spans="5:18">
      <c r="E2277" s="130">
        <v>163</v>
      </c>
      <c r="F2277" s="130">
        <v>8</v>
      </c>
      <c r="H2277" s="32" t="s">
        <v>208</v>
      </c>
      <c r="I2277" s="33" t="s">
        <v>862</v>
      </c>
      <c r="J2277" s="33" t="s">
        <v>206</v>
      </c>
      <c r="K2277" s="33" t="str">
        <f t="shared" si="117"/>
        <v>163 , 8</v>
      </c>
      <c r="L2277" s="34" t="s">
        <v>207</v>
      </c>
      <c r="N2277" s="1" t="b">
        <f t="shared" si="118"/>
        <v>0</v>
      </c>
      <c r="O2277" s="1" t="b">
        <f t="shared" si="119"/>
        <v>0</v>
      </c>
      <c r="Q2277" s="4"/>
      <c r="R2277" s="4"/>
    </row>
    <row r="2278" spans="5:18">
      <c r="E2278" s="130">
        <v>163</v>
      </c>
      <c r="F2278" s="130">
        <v>9</v>
      </c>
      <c r="H2278" s="32" t="s">
        <v>208</v>
      </c>
      <c r="I2278" s="33" t="s">
        <v>862</v>
      </c>
      <c r="J2278" s="33" t="s">
        <v>206</v>
      </c>
      <c r="K2278" s="33" t="str">
        <f t="shared" si="117"/>
        <v>163 , 9</v>
      </c>
      <c r="L2278" s="34" t="s">
        <v>207</v>
      </c>
      <c r="N2278" s="1" t="b">
        <f t="shared" si="118"/>
        <v>0</v>
      </c>
      <c r="O2278" s="1" t="b">
        <f t="shared" si="119"/>
        <v>0</v>
      </c>
      <c r="Q2278" s="4"/>
      <c r="R2278" s="4"/>
    </row>
    <row r="2279" spans="5:18">
      <c r="E2279" s="130">
        <v>163</v>
      </c>
      <c r="F2279" s="130">
        <v>10</v>
      </c>
      <c r="H2279" s="32" t="s">
        <v>208</v>
      </c>
      <c r="I2279" s="33" t="s">
        <v>862</v>
      </c>
      <c r="J2279" s="33" t="s">
        <v>206</v>
      </c>
      <c r="K2279" s="33" t="str">
        <f t="shared" si="117"/>
        <v>163 , 10</v>
      </c>
      <c r="L2279" s="34" t="s">
        <v>207</v>
      </c>
      <c r="N2279" s="1" t="b">
        <f t="shared" si="118"/>
        <v>0</v>
      </c>
      <c r="O2279" s="1" t="b">
        <f t="shared" si="119"/>
        <v>0</v>
      </c>
      <c r="Q2279" s="4"/>
      <c r="R2279" s="4"/>
    </row>
    <row r="2280" spans="5:18">
      <c r="E2280" s="130">
        <v>163</v>
      </c>
      <c r="F2280" s="130">
        <v>11</v>
      </c>
      <c r="H2280" s="32" t="s">
        <v>208</v>
      </c>
      <c r="I2280" s="33" t="s">
        <v>862</v>
      </c>
      <c r="J2280" s="33" t="s">
        <v>206</v>
      </c>
      <c r="K2280" s="33" t="str">
        <f t="shared" si="117"/>
        <v>163 , 11</v>
      </c>
      <c r="L2280" s="34" t="s">
        <v>207</v>
      </c>
      <c r="N2280" s="1" t="b">
        <f t="shared" si="118"/>
        <v>0</v>
      </c>
      <c r="O2280" s="1" t="b">
        <f t="shared" si="119"/>
        <v>0</v>
      </c>
      <c r="Q2280" s="4"/>
      <c r="R2280" s="4"/>
    </row>
    <row r="2281" spans="5:18">
      <c r="E2281" s="130">
        <v>163</v>
      </c>
      <c r="F2281" s="130">
        <v>12</v>
      </c>
      <c r="H2281" s="32" t="s">
        <v>208</v>
      </c>
      <c r="I2281" s="33" t="s">
        <v>862</v>
      </c>
      <c r="J2281" s="33" t="s">
        <v>206</v>
      </c>
      <c r="K2281" s="33" t="str">
        <f t="shared" si="117"/>
        <v>163 , 12</v>
      </c>
      <c r="L2281" s="34" t="s">
        <v>207</v>
      </c>
      <c r="N2281" s="1" t="b">
        <f t="shared" si="118"/>
        <v>0</v>
      </c>
      <c r="O2281" s="1" t="b">
        <f t="shared" si="119"/>
        <v>0</v>
      </c>
      <c r="Q2281" s="4"/>
      <c r="R2281" s="4"/>
    </row>
    <row r="2282" spans="5:18">
      <c r="E2282" s="130">
        <v>163</v>
      </c>
      <c r="F2282" s="130">
        <v>13</v>
      </c>
      <c r="H2282" s="32" t="s">
        <v>208</v>
      </c>
      <c r="I2282" s="33" t="s">
        <v>862</v>
      </c>
      <c r="J2282" s="33" t="s">
        <v>206</v>
      </c>
      <c r="K2282" s="33" t="str">
        <f t="shared" si="117"/>
        <v>163 , 13</v>
      </c>
      <c r="L2282" s="34" t="s">
        <v>207</v>
      </c>
      <c r="N2282" s="1" t="b">
        <f t="shared" si="118"/>
        <v>0</v>
      </c>
      <c r="O2282" s="1" t="b">
        <f t="shared" si="119"/>
        <v>0</v>
      </c>
      <c r="Q2282" s="4"/>
      <c r="R2282" s="4"/>
    </row>
    <row r="2283" spans="5:18">
      <c r="E2283" s="130">
        <v>163</v>
      </c>
      <c r="F2283" s="130">
        <v>14</v>
      </c>
      <c r="H2283" s="32" t="s">
        <v>208</v>
      </c>
      <c r="I2283" s="33" t="s">
        <v>862</v>
      </c>
      <c r="J2283" s="33" t="s">
        <v>206</v>
      </c>
      <c r="K2283" s="33" t="str">
        <f t="shared" si="117"/>
        <v>163 , 14</v>
      </c>
      <c r="L2283" s="34" t="s">
        <v>207</v>
      </c>
      <c r="N2283" s="1" t="b">
        <f t="shared" si="118"/>
        <v>0</v>
      </c>
      <c r="O2283" s="1" t="b">
        <f t="shared" si="119"/>
        <v>0</v>
      </c>
      <c r="Q2283" s="4"/>
      <c r="R2283" s="4"/>
    </row>
    <row r="2284" spans="5:18">
      <c r="E2284" s="130">
        <v>163</v>
      </c>
      <c r="F2284" s="130">
        <v>15</v>
      </c>
      <c r="H2284" s="32" t="s">
        <v>208</v>
      </c>
      <c r="I2284" s="33" t="s">
        <v>862</v>
      </c>
      <c r="J2284" s="33" t="s">
        <v>206</v>
      </c>
      <c r="K2284" s="33" t="str">
        <f t="shared" si="117"/>
        <v>163 , 15</v>
      </c>
      <c r="L2284" s="34" t="s">
        <v>207</v>
      </c>
      <c r="N2284" s="1" t="b">
        <f t="shared" si="118"/>
        <v>0</v>
      </c>
      <c r="O2284" s="1" t="b">
        <f t="shared" si="119"/>
        <v>0</v>
      </c>
      <c r="Q2284" s="4"/>
      <c r="R2284" s="4"/>
    </row>
    <row r="2285" spans="5:18">
      <c r="E2285" s="130">
        <v>164</v>
      </c>
      <c r="F2285" s="130">
        <v>1</v>
      </c>
      <c r="H2285" s="32" t="s">
        <v>208</v>
      </c>
      <c r="I2285" s="33" t="s">
        <v>862</v>
      </c>
      <c r="J2285" s="33" t="s">
        <v>206</v>
      </c>
      <c r="K2285" s="33" t="str">
        <f t="shared" si="117"/>
        <v>164 , 1</v>
      </c>
      <c r="L2285" s="34" t="s">
        <v>207</v>
      </c>
      <c r="N2285" s="1" t="b">
        <f t="shared" si="118"/>
        <v>0</v>
      </c>
      <c r="O2285" s="1" t="b">
        <f t="shared" si="119"/>
        <v>0</v>
      </c>
      <c r="Q2285" s="4"/>
      <c r="R2285" s="4"/>
    </row>
    <row r="2286" spans="5:18">
      <c r="E2286" s="130">
        <v>164</v>
      </c>
      <c r="F2286" s="130">
        <v>2</v>
      </c>
      <c r="H2286" s="32" t="s">
        <v>208</v>
      </c>
      <c r="I2286" s="33" t="s">
        <v>862</v>
      </c>
      <c r="J2286" s="33" t="s">
        <v>206</v>
      </c>
      <c r="K2286" s="33" t="str">
        <f t="shared" si="117"/>
        <v>164 , 2</v>
      </c>
      <c r="L2286" s="34" t="s">
        <v>207</v>
      </c>
      <c r="N2286" s="1" t="b">
        <f t="shared" si="118"/>
        <v>0</v>
      </c>
      <c r="O2286" s="1" t="b">
        <f t="shared" si="119"/>
        <v>0</v>
      </c>
      <c r="Q2286" s="4"/>
      <c r="R2286" s="4"/>
    </row>
    <row r="2287" spans="5:18">
      <c r="E2287" s="130">
        <v>164</v>
      </c>
      <c r="F2287" s="130">
        <v>3</v>
      </c>
      <c r="H2287" s="32" t="s">
        <v>208</v>
      </c>
      <c r="I2287" s="33" t="s">
        <v>862</v>
      </c>
      <c r="J2287" s="33" t="s">
        <v>206</v>
      </c>
      <c r="K2287" s="33" t="str">
        <f t="shared" si="117"/>
        <v>164 , 3</v>
      </c>
      <c r="L2287" s="34" t="s">
        <v>207</v>
      </c>
      <c r="N2287" s="1" t="b">
        <f t="shared" si="118"/>
        <v>0</v>
      </c>
      <c r="O2287" s="1" t="b">
        <f t="shared" si="119"/>
        <v>0</v>
      </c>
      <c r="Q2287" s="4"/>
      <c r="R2287" s="4"/>
    </row>
    <row r="2288" spans="5:18">
      <c r="E2288" s="130">
        <v>164</v>
      </c>
      <c r="F2288" s="130">
        <v>4</v>
      </c>
      <c r="H2288" s="32" t="s">
        <v>208</v>
      </c>
      <c r="I2288" s="33" t="s">
        <v>862</v>
      </c>
      <c r="J2288" s="33" t="s">
        <v>206</v>
      </c>
      <c r="K2288" s="33" t="str">
        <f t="shared" si="117"/>
        <v>164 , 4</v>
      </c>
      <c r="L2288" s="34" t="s">
        <v>207</v>
      </c>
      <c r="N2288" s="1" t="b">
        <f t="shared" si="118"/>
        <v>0</v>
      </c>
      <c r="O2288" s="1" t="b">
        <f t="shared" si="119"/>
        <v>0</v>
      </c>
      <c r="Q2288" s="4"/>
      <c r="R2288" s="4"/>
    </row>
    <row r="2289" spans="5:18">
      <c r="E2289" s="130">
        <v>164</v>
      </c>
      <c r="F2289" s="130">
        <v>5</v>
      </c>
      <c r="H2289" s="32" t="s">
        <v>208</v>
      </c>
      <c r="I2289" s="33" t="s">
        <v>862</v>
      </c>
      <c r="J2289" s="33" t="s">
        <v>206</v>
      </c>
      <c r="K2289" s="33" t="str">
        <f t="shared" si="117"/>
        <v>164 , 5</v>
      </c>
      <c r="L2289" s="34" t="s">
        <v>207</v>
      </c>
      <c r="N2289" s="1" t="b">
        <f t="shared" si="118"/>
        <v>0</v>
      </c>
      <c r="O2289" s="1" t="b">
        <f t="shared" si="119"/>
        <v>0</v>
      </c>
      <c r="Q2289" s="4"/>
      <c r="R2289" s="4"/>
    </row>
    <row r="2290" spans="5:18">
      <c r="E2290" s="130">
        <v>164</v>
      </c>
      <c s="130" r="F2290">
        <v>7</v>
      </c>
      <c r="H2290" s="32" t="s">
        <v>208</v>
      </c>
      <c r="I2290" s="33" t="s">
        <v>862</v>
      </c>
      <c r="J2290" s="33" t="s">
        <v>206</v>
      </c>
      <c r="K2290" s="33" t="str">
        <f t="shared" si="117"/>
        <v>164 , 6</v>
      </c>
      <c r="L2290" s="34" t="s">
        <v>207</v>
      </c>
      <c r="N2290" s="1" t="b">
        <f t="shared" si="118"/>
        <v>0</v>
      </c>
      <c r="O2290" s="1" t="b">
        <f t="shared" si="119"/>
        <v>0</v>
      </c>
      <c r="Q2290" s="4"/>
      <c r="R2290" s="4"/>
    </row>
    <row r="2291" spans="5:18">
      <c r="E2291" s="130">
        <v>164</v>
      </c>
      <c r="F2291" s="130">
        <v>8</v>
      </c>
      <c r="H2291" s="32" t="s">
        <v>208</v>
      </c>
      <c r="I2291" s="33" t="s">
        <v>862</v>
      </c>
      <c r="J2291" s="33" t="s">
        <v>206</v>
      </c>
      <c r="K2291" s="33" t="str">
        <f t="shared" si="117"/>
        <v>164 , 8</v>
      </c>
      <c r="L2291" s="34" t="s">
        <v>207</v>
      </c>
      <c r="N2291" s="1" t="b">
        <f t="shared" si="118"/>
        <v>0</v>
      </c>
      <c r="O2291" s="1" t="b">
        <f t="shared" si="119"/>
        <v>0</v>
      </c>
      <c r="Q2291" s="4"/>
      <c r="R2291" s="4"/>
    </row>
    <row r="2292" spans="5:18">
      <c r="E2292" s="130">
        <v>164</v>
      </c>
      <c r="F2292" s="130">
        <v>9</v>
      </c>
      <c r="H2292" s="32" t="s">
        <v>208</v>
      </c>
      <c r="I2292" s="33" t="s">
        <v>862</v>
      </c>
      <c r="J2292" s="33" t="s">
        <v>206</v>
      </c>
      <c r="K2292" s="33" t="str">
        <f t="shared" si="117"/>
        <v>164 , 9</v>
      </c>
      <c r="L2292" s="34" t="s">
        <v>207</v>
      </c>
      <c r="N2292" s="1" t="b">
        <f t="shared" si="118"/>
        <v>0</v>
      </c>
      <c r="O2292" s="1" t="b">
        <f t="shared" si="119"/>
        <v>0</v>
      </c>
      <c r="Q2292" s="4"/>
      <c r="R2292" s="4"/>
    </row>
    <row r="2293" spans="5:18">
      <c r="E2293" s="130">
        <v>164</v>
      </c>
      <c r="F2293" s="130">
        <v>10</v>
      </c>
      <c r="H2293" s="32" t="s">
        <v>208</v>
      </c>
      <c r="I2293" s="33" t="s">
        <v>862</v>
      </c>
      <c r="J2293" s="33" t="s">
        <v>206</v>
      </c>
      <c r="K2293" s="33" t="str">
        <f t="shared" si="117"/>
        <v>164 , 10</v>
      </c>
      <c r="L2293" s="34" t="s">
        <v>207</v>
      </c>
      <c r="N2293" s="1" t="b">
        <f t="shared" si="118"/>
        <v>0</v>
      </c>
      <c r="O2293" s="1" t="b">
        <f t="shared" si="119"/>
        <v>0</v>
      </c>
      <c r="Q2293" s="4"/>
      <c r="R2293" s="4"/>
    </row>
    <row r="2294" spans="5:18">
      <c r="E2294" s="130">
        <v>164</v>
      </c>
      <c r="F2294" s="130">
        <v>11</v>
      </c>
      <c r="H2294" s="32" t="s">
        <v>208</v>
      </c>
      <c r="I2294" s="33" t="s">
        <v>862</v>
      </c>
      <c r="J2294" s="33" t="s">
        <v>206</v>
      </c>
      <c r="K2294" s="33" t="str">
        <f t="shared" si="117"/>
        <v>164 , 11</v>
      </c>
      <c r="L2294" s="34" t="s">
        <v>207</v>
      </c>
      <c r="N2294" s="1" t="b">
        <f t="shared" si="118"/>
        <v>0</v>
      </c>
      <c r="O2294" s="1" t="b">
        <f t="shared" si="119"/>
        <v>0</v>
      </c>
      <c r="Q2294" s="4"/>
      <c r="R2294" s="4"/>
    </row>
    <row r="2295" spans="5:18">
      <c r="E2295" s="130">
        <v>164</v>
      </c>
      <c r="F2295" s="130">
        <v>12</v>
      </c>
      <c r="H2295" s="32" t="s">
        <v>208</v>
      </c>
      <c r="I2295" s="33" t="s">
        <v>862</v>
      </c>
      <c r="J2295" s="33" t="s">
        <v>206</v>
      </c>
      <c r="K2295" s="33" t="str">
        <f t="shared" si="117"/>
        <v>164 , 12</v>
      </c>
      <c r="L2295" s="34" t="s">
        <v>207</v>
      </c>
      <c r="N2295" s="1" t="b">
        <f t="shared" si="118"/>
        <v>0</v>
      </c>
      <c r="O2295" s="1" t="b">
        <f t="shared" si="119"/>
        <v>0</v>
      </c>
      <c r="Q2295" s="4"/>
      <c r="R2295" s="4"/>
    </row>
    <row r="2296" spans="5:18">
      <c r="E2296" s="130">
        <v>164</v>
      </c>
      <c r="F2296" s="130">
        <v>13</v>
      </c>
      <c r="H2296" s="32" t="s">
        <v>208</v>
      </c>
      <c r="I2296" s="33" t="s">
        <v>862</v>
      </c>
      <c r="J2296" s="33" t="s">
        <v>206</v>
      </c>
      <c r="K2296" s="33" t="str">
        <f t="shared" si="117"/>
        <v>164 , 13</v>
      </c>
      <c r="L2296" s="34" t="s">
        <v>207</v>
      </c>
      <c r="N2296" s="1" t="b">
        <f t="shared" si="118"/>
        <v>0</v>
      </c>
      <c r="O2296" s="1" t="b">
        <f t="shared" si="119"/>
        <v>0</v>
      </c>
      <c r="Q2296" s="4"/>
      <c r="R2296" s="4"/>
    </row>
    <row r="2297" spans="5:18">
      <c r="E2297" s="130">
        <v>164</v>
      </c>
      <c r="F2297" s="130">
        <v>14</v>
      </c>
      <c r="H2297" s="32" t="s">
        <v>208</v>
      </c>
      <c r="I2297" s="33" t="s">
        <v>862</v>
      </c>
      <c r="J2297" s="33" t="s">
        <v>206</v>
      </c>
      <c r="K2297" s="33" t="str">
        <f t="shared" si="117"/>
        <v>164 , 14</v>
      </c>
      <c r="L2297" s="34" t="s">
        <v>207</v>
      </c>
      <c r="N2297" s="1" t="b">
        <f t="shared" si="118"/>
        <v>0</v>
      </c>
      <c r="O2297" s="1" t="b">
        <f t="shared" si="119"/>
        <v>0</v>
      </c>
      <c r="Q2297" s="4"/>
      <c r="R2297" s="4"/>
    </row>
    <row r="2298" spans="5:18">
      <c r="E2298" s="130">
        <v>164</v>
      </c>
      <c r="F2298" s="130">
        <v>15</v>
      </c>
      <c r="H2298" s="32" t="s">
        <v>208</v>
      </c>
      <c r="I2298" s="33" t="s">
        <v>862</v>
      </c>
      <c r="J2298" s="33" t="s">
        <v>206</v>
      </c>
      <c r="K2298" s="33" t="str">
        <f t="shared" si="117"/>
        <v>164 , 15</v>
      </c>
      <c r="L2298" s="34" t="s">
        <v>207</v>
      </c>
      <c r="N2298" s="1" t="b">
        <f t="shared" si="118"/>
        <v>0</v>
      </c>
      <c r="O2298" s="1" t="b">
        <f t="shared" si="119"/>
        <v>0</v>
      </c>
      <c r="Q2298" s="4"/>
      <c r="R2298" s="4"/>
    </row>
    <row r="2299" spans="5:18">
      <c r="E2299" s="130">
        <v>165</v>
      </c>
      <c r="F2299" s="130">
        <v>1</v>
      </c>
      <c r="H2299" s="32" t="s">
        <v>208</v>
      </c>
      <c r="I2299" s="33" t="s">
        <v>862</v>
      </c>
      <c r="J2299" s="33" t="s">
        <v>206</v>
      </c>
      <c r="K2299" s="33" t="str">
        <f t="shared" si="117"/>
        <v>165 , 1</v>
      </c>
      <c r="L2299" s="34" t="s">
        <v>207</v>
      </c>
      <c r="N2299" s="1" t="b">
        <f t="shared" si="118"/>
        <v>0</v>
      </c>
      <c r="O2299" s="1" t="b">
        <f t="shared" si="119"/>
        <v>0</v>
      </c>
      <c r="Q2299" s="4"/>
      <c r="R2299" s="4"/>
    </row>
    <row r="2300" spans="5:18">
      <c r="E2300" s="130">
        <v>165</v>
      </c>
      <c r="F2300" s="130">
        <v>2</v>
      </c>
      <c r="H2300" s="32" t="s">
        <v>208</v>
      </c>
      <c r="I2300" s="33" t="s">
        <v>862</v>
      </c>
      <c r="J2300" s="33" t="s">
        <v>206</v>
      </c>
      <c r="K2300" s="33" t="str">
        <f t="shared" ref="K2300:K2359" si="120">E2300&amp;" , "&amp;F2300</f>
        <v>165 , 2</v>
      </c>
      <c r="L2300" s="34" t="s">
        <v>207</v>
      </c>
      <c r="N2300" s="1" t="b">
        <f t="shared" ref="N2300:N2359" si="121">IF(E2300="","",EXACT(E2300,Q2300))</f>
        <v>0</v>
      </c>
      <c r="O2300" s="1" t="b">
        <f t="shared" ref="O2300:O2359" si="122">IF(F2300="","",EXACT(F2300,R2300))</f>
        <v>0</v>
      </c>
      <c r="Q2300" s="4"/>
      <c r="R2300" s="4"/>
    </row>
    <row r="2301" spans="5:18">
      <c r="E2301" s="130">
        <v>165</v>
      </c>
      <c r="F2301" s="130">
        <v>3</v>
      </c>
      <c r="H2301" s="32" t="s">
        <v>208</v>
      </c>
      <c r="I2301" s="33" t="s">
        <v>862</v>
      </c>
      <c r="J2301" s="33" t="s">
        <v>206</v>
      </c>
      <c r="K2301" s="33" t="str">
        <f t="shared" si="120"/>
        <v>165 , 3</v>
      </c>
      <c r="L2301" s="34" t="s">
        <v>207</v>
      </c>
      <c r="N2301" s="1" t="b">
        <f t="shared" si="121"/>
        <v>0</v>
      </c>
      <c r="O2301" s="1" t="b">
        <f t="shared" si="122"/>
        <v>0</v>
      </c>
      <c r="Q2301" s="4"/>
      <c r="R2301" s="4"/>
    </row>
    <row r="2302" spans="5:18">
      <c r="E2302" s="130">
        <v>165</v>
      </c>
      <c r="F2302" s="130">
        <v>4</v>
      </c>
      <c r="H2302" s="32" t="s">
        <v>208</v>
      </c>
      <c r="I2302" s="33" t="s">
        <v>862</v>
      </c>
      <c r="J2302" s="33" t="s">
        <v>206</v>
      </c>
      <c r="K2302" s="33" t="str">
        <f t="shared" si="120"/>
        <v>165 , 4</v>
      </c>
      <c r="L2302" s="34" t="s">
        <v>207</v>
      </c>
      <c r="N2302" s="1" t="b">
        <f t="shared" si="121"/>
        <v>0</v>
      </c>
      <c r="O2302" s="1" t="b">
        <f t="shared" si="122"/>
        <v>0</v>
      </c>
      <c r="Q2302" s="4"/>
      <c r="R2302" s="4"/>
    </row>
    <row r="2303" spans="5:18">
      <c r="E2303" s="130">
        <v>165</v>
      </c>
      <c r="F2303" s="130">
        <v>5</v>
      </c>
      <c r="H2303" s="32" t="s">
        <v>208</v>
      </c>
      <c r="I2303" s="33" t="s">
        <v>862</v>
      </c>
      <c r="J2303" s="33" t="s">
        <v>206</v>
      </c>
      <c r="K2303" s="33" t="str">
        <f t="shared" si="120"/>
        <v>165 , 5</v>
      </c>
      <c r="L2303" s="34" t="s">
        <v>207</v>
      </c>
      <c r="N2303" s="1" t="b">
        <f t="shared" si="121"/>
        <v>0</v>
      </c>
      <c r="O2303" s="1" t="b">
        <f t="shared" si="122"/>
        <v>0</v>
      </c>
      <c r="Q2303" s="4"/>
      <c r="R2303" s="4"/>
    </row>
    <row r="2304" spans="5:18">
      <c r="E2304" s="130">
        <v>165</v>
      </c>
      <c s="130" r="F2304">
        <v>7</v>
      </c>
      <c r="H2304" s="32" t="s">
        <v>208</v>
      </c>
      <c r="I2304" s="33" t="s">
        <v>862</v>
      </c>
      <c r="J2304" s="33" t="s">
        <v>206</v>
      </c>
      <c r="K2304" s="33" t="str">
        <f t="shared" si="120"/>
        <v>165 , 6</v>
      </c>
      <c r="L2304" s="34" t="s">
        <v>207</v>
      </c>
      <c r="N2304" s="1" t="b">
        <f t="shared" si="121"/>
        <v>0</v>
      </c>
      <c r="O2304" s="1" t="b">
        <f t="shared" si="122"/>
        <v>0</v>
      </c>
      <c r="Q2304" s="4"/>
      <c r="R2304" s="4"/>
    </row>
    <row r="2305" spans="5:18">
      <c r="E2305" s="130">
        <v>165</v>
      </c>
      <c r="F2305" s="130">
        <v>8</v>
      </c>
      <c r="H2305" s="32" t="s">
        <v>208</v>
      </c>
      <c r="I2305" s="33" t="s">
        <v>862</v>
      </c>
      <c r="J2305" s="33" t="s">
        <v>206</v>
      </c>
      <c r="K2305" s="33" t="str">
        <f t="shared" si="120"/>
        <v>165 , 8</v>
      </c>
      <c r="L2305" s="34" t="s">
        <v>207</v>
      </c>
      <c r="N2305" s="1" t="b">
        <f t="shared" si="121"/>
        <v>0</v>
      </c>
      <c r="O2305" s="1" t="b">
        <f t="shared" si="122"/>
        <v>0</v>
      </c>
      <c r="Q2305" s="4"/>
      <c r="R2305" s="4"/>
    </row>
    <row r="2306" spans="5:18">
      <c r="E2306" s="130">
        <v>165</v>
      </c>
      <c r="F2306" s="130">
        <v>9</v>
      </c>
      <c r="H2306" s="32" t="s">
        <v>208</v>
      </c>
      <c r="I2306" s="33" t="s">
        <v>862</v>
      </c>
      <c r="J2306" s="33" t="s">
        <v>206</v>
      </c>
      <c r="K2306" s="33" t="str">
        <f t="shared" si="120"/>
        <v>165 , 9</v>
      </c>
      <c r="L2306" s="34" t="s">
        <v>207</v>
      </c>
      <c r="N2306" s="1" t="b">
        <f t="shared" si="121"/>
        <v>0</v>
      </c>
      <c r="O2306" s="1" t="b">
        <f t="shared" si="122"/>
        <v>0</v>
      </c>
      <c r="Q2306" s="4"/>
      <c r="R2306" s="4"/>
    </row>
    <row r="2307" spans="5:18">
      <c r="E2307" s="130">
        <v>165</v>
      </c>
      <c r="F2307" s="130">
        <v>10</v>
      </c>
      <c r="H2307" s="32" t="s">
        <v>208</v>
      </c>
      <c r="I2307" s="33" t="s">
        <v>862</v>
      </c>
      <c r="J2307" s="33" t="s">
        <v>206</v>
      </c>
      <c r="K2307" s="33" t="str">
        <f t="shared" si="120"/>
        <v>165 , 10</v>
      </c>
      <c r="L2307" s="34" t="s">
        <v>207</v>
      </c>
      <c r="N2307" s="1" t="b">
        <f t="shared" si="121"/>
        <v>0</v>
      </c>
      <c r="O2307" s="1" t="b">
        <f t="shared" si="122"/>
        <v>0</v>
      </c>
      <c r="Q2307" s="4"/>
      <c r="R2307" s="4"/>
    </row>
    <row r="2308" spans="5:18">
      <c r="E2308" s="130">
        <v>165</v>
      </c>
      <c r="F2308" s="130">
        <v>11</v>
      </c>
      <c r="H2308" s="32" t="s">
        <v>208</v>
      </c>
      <c r="I2308" s="33" t="s">
        <v>862</v>
      </c>
      <c r="J2308" s="33" t="s">
        <v>206</v>
      </c>
      <c r="K2308" s="33" t="str">
        <f t="shared" si="120"/>
        <v>165 , 11</v>
      </c>
      <c r="L2308" s="34" t="s">
        <v>207</v>
      </c>
      <c r="N2308" s="1" t="b">
        <f t="shared" si="121"/>
        <v>0</v>
      </c>
      <c r="O2308" s="1" t="b">
        <f t="shared" si="122"/>
        <v>0</v>
      </c>
      <c r="Q2308" s="4"/>
      <c r="R2308" s="4"/>
    </row>
    <row r="2309" spans="5:18">
      <c r="E2309" s="130">
        <v>165</v>
      </c>
      <c r="F2309" s="130">
        <v>12</v>
      </c>
      <c r="H2309" s="32" t="s">
        <v>208</v>
      </c>
      <c r="I2309" s="33" t="s">
        <v>862</v>
      </c>
      <c r="J2309" s="33" t="s">
        <v>206</v>
      </c>
      <c r="K2309" s="33" t="str">
        <f t="shared" si="120"/>
        <v>165 , 12</v>
      </c>
      <c r="L2309" s="34" t="s">
        <v>207</v>
      </c>
      <c r="N2309" s="1" t="b">
        <f t="shared" si="121"/>
        <v>0</v>
      </c>
      <c r="O2309" s="1" t="b">
        <f t="shared" si="122"/>
        <v>0</v>
      </c>
      <c r="Q2309" s="4"/>
      <c r="R2309" s="4"/>
    </row>
    <row r="2310" spans="5:18">
      <c r="E2310" s="130">
        <v>165</v>
      </c>
      <c r="F2310" s="130">
        <v>13</v>
      </c>
      <c r="H2310" s="32" t="s">
        <v>208</v>
      </c>
      <c r="I2310" s="33" t="s">
        <v>862</v>
      </c>
      <c r="J2310" s="33" t="s">
        <v>206</v>
      </c>
      <c r="K2310" s="33" t="str">
        <f t="shared" si="120"/>
        <v>165 , 13</v>
      </c>
      <c r="L2310" s="34" t="s">
        <v>207</v>
      </c>
      <c r="N2310" s="1" t="b">
        <f t="shared" si="121"/>
        <v>0</v>
      </c>
      <c r="O2310" s="1" t="b">
        <f t="shared" si="122"/>
        <v>0</v>
      </c>
      <c r="Q2310" s="4"/>
      <c r="R2310" s="4"/>
    </row>
    <row r="2311" spans="5:18">
      <c r="E2311" s="130">
        <v>165</v>
      </c>
      <c r="F2311" s="130">
        <v>14</v>
      </c>
      <c r="H2311" s="32" t="s">
        <v>208</v>
      </c>
      <c r="I2311" s="33" t="s">
        <v>862</v>
      </c>
      <c r="J2311" s="33" t="s">
        <v>206</v>
      </c>
      <c r="K2311" s="33" t="str">
        <f t="shared" si="120"/>
        <v>165 , 14</v>
      </c>
      <c r="L2311" s="34" t="s">
        <v>207</v>
      </c>
      <c r="N2311" s="1" t="b">
        <f t="shared" si="121"/>
        <v>0</v>
      </c>
      <c r="O2311" s="1" t="b">
        <f t="shared" si="122"/>
        <v>0</v>
      </c>
      <c r="Q2311" s="4"/>
      <c r="R2311" s="4"/>
    </row>
    <row r="2312" spans="5:18">
      <c r="E2312" s="130">
        <v>165</v>
      </c>
      <c r="F2312" s="130">
        <v>15</v>
      </c>
      <c r="H2312" s="32" t="s">
        <v>208</v>
      </c>
      <c r="I2312" s="33" t="s">
        <v>862</v>
      </c>
      <c r="J2312" s="33" t="s">
        <v>206</v>
      </c>
      <c r="K2312" s="33" t="str">
        <f t="shared" si="120"/>
        <v>165 , 15</v>
      </c>
      <c r="L2312" s="34" t="s">
        <v>207</v>
      </c>
      <c r="N2312" s="1" t="b">
        <f t="shared" si="121"/>
        <v>0</v>
      </c>
      <c r="O2312" s="1" t="b">
        <f t="shared" si="122"/>
        <v>0</v>
      </c>
      <c r="Q2312" s="4"/>
      <c r="R2312" s="4"/>
    </row>
    <row r="2313" spans="5:18">
      <c r="E2313" s="130">
        <v>166</v>
      </c>
      <c r="F2313" s="130">
        <v>1</v>
      </c>
      <c r="H2313" s="32" t="s">
        <v>208</v>
      </c>
      <c r="I2313" s="33" t="s">
        <v>862</v>
      </c>
      <c r="J2313" s="33" t="s">
        <v>206</v>
      </c>
      <c r="K2313" s="33" t="str">
        <f t="shared" si="120"/>
        <v>166 , 1</v>
      </c>
      <c r="L2313" s="34" t="s">
        <v>207</v>
      </c>
      <c r="N2313" s="1" t="b">
        <f t="shared" si="121"/>
        <v>0</v>
      </c>
      <c r="O2313" s="1" t="b">
        <f t="shared" si="122"/>
        <v>0</v>
      </c>
      <c r="Q2313" s="4"/>
      <c r="R2313" s="4"/>
    </row>
    <row r="2314" spans="5:18">
      <c r="E2314" s="130">
        <v>166</v>
      </c>
      <c r="F2314" s="130">
        <v>2</v>
      </c>
      <c r="H2314" s="32" t="s">
        <v>208</v>
      </c>
      <c r="I2314" s="33" t="s">
        <v>862</v>
      </c>
      <c r="J2314" s="33" t="s">
        <v>206</v>
      </c>
      <c r="K2314" s="33" t="str">
        <f t="shared" si="120"/>
        <v>166 , 2</v>
      </c>
      <c r="L2314" s="34" t="s">
        <v>207</v>
      </c>
      <c r="N2314" s="1" t="b">
        <f t="shared" si="121"/>
        <v>0</v>
      </c>
      <c r="O2314" s="1" t="b">
        <f t="shared" si="122"/>
        <v>0</v>
      </c>
      <c r="Q2314" s="4"/>
      <c r="R2314" s="4"/>
    </row>
    <row r="2315" spans="5:18">
      <c r="E2315" s="130">
        <v>166</v>
      </c>
      <c r="F2315" s="130">
        <v>3</v>
      </c>
      <c r="H2315" s="32" t="s">
        <v>208</v>
      </c>
      <c r="I2315" s="33" t="s">
        <v>862</v>
      </c>
      <c r="J2315" s="33" t="s">
        <v>206</v>
      </c>
      <c r="K2315" s="33" t="str">
        <f t="shared" si="120"/>
        <v>166 , 3</v>
      </c>
      <c r="L2315" s="34" t="s">
        <v>207</v>
      </c>
      <c r="N2315" s="1" t="b">
        <f t="shared" si="121"/>
        <v>0</v>
      </c>
      <c r="O2315" s="1" t="b">
        <f t="shared" si="122"/>
        <v>0</v>
      </c>
      <c r="Q2315" s="4"/>
      <c r="R2315" s="4"/>
    </row>
    <row r="2316" spans="5:18">
      <c r="E2316" s="130">
        <v>166</v>
      </c>
      <c r="F2316" s="130">
        <v>4</v>
      </c>
      <c r="H2316" s="32" t="s">
        <v>208</v>
      </c>
      <c r="I2316" s="33" t="s">
        <v>862</v>
      </c>
      <c r="J2316" s="33" t="s">
        <v>206</v>
      </c>
      <c r="K2316" s="33" t="str">
        <f t="shared" si="120"/>
        <v>166 , 4</v>
      </c>
      <c r="L2316" s="34" t="s">
        <v>207</v>
      </c>
      <c r="N2316" s="1" t="b">
        <f t="shared" si="121"/>
        <v>0</v>
      </c>
      <c r="O2316" s="1" t="b">
        <f t="shared" si="122"/>
        <v>0</v>
      </c>
      <c r="Q2316" s="4"/>
      <c r="R2316" s="4"/>
    </row>
    <row r="2317" spans="5:18">
      <c r="E2317" s="130">
        <v>166</v>
      </c>
      <c r="F2317" s="130">
        <v>5</v>
      </c>
      <c r="H2317" s="32" t="s">
        <v>208</v>
      </c>
      <c r="I2317" s="33" t="s">
        <v>862</v>
      </c>
      <c r="J2317" s="33" t="s">
        <v>206</v>
      </c>
      <c r="K2317" s="33" t="str">
        <f t="shared" si="120"/>
        <v>166 , 5</v>
      </c>
      <c r="L2317" s="34" t="s">
        <v>207</v>
      </c>
      <c r="N2317" s="1" t="b">
        <f t="shared" si="121"/>
        <v>0</v>
      </c>
      <c r="O2317" s="1" t="b">
        <f t="shared" si="122"/>
        <v>0</v>
      </c>
      <c r="Q2317" s="4"/>
      <c r="R2317" s="4"/>
    </row>
    <row r="2318" spans="5:18">
      <c r="E2318" s="130">
        <v>166</v>
      </c>
      <c s="130" r="F2318">
        <v>7</v>
      </c>
      <c r="H2318" s="32" t="s">
        <v>208</v>
      </c>
      <c r="I2318" s="33" t="s">
        <v>862</v>
      </c>
      <c r="J2318" s="33" t="s">
        <v>206</v>
      </c>
      <c r="K2318" s="33" t="str">
        <f t="shared" si="120"/>
        <v>166 , 6</v>
      </c>
      <c r="L2318" s="34" t="s">
        <v>207</v>
      </c>
      <c r="N2318" s="1" t="b">
        <f t="shared" si="121"/>
        <v>0</v>
      </c>
      <c r="O2318" s="1" t="b">
        <f t="shared" si="122"/>
        <v>0</v>
      </c>
      <c r="Q2318" s="4"/>
      <c r="R2318" s="4"/>
    </row>
    <row r="2319" spans="5:18">
      <c r="E2319" s="130">
        <v>166</v>
      </c>
      <c r="F2319" s="130">
        <v>8</v>
      </c>
      <c r="H2319" s="32" t="s">
        <v>208</v>
      </c>
      <c r="I2319" s="33" t="s">
        <v>862</v>
      </c>
      <c r="J2319" s="33" t="s">
        <v>206</v>
      </c>
      <c r="K2319" s="33" t="str">
        <f t="shared" si="120"/>
        <v>166 , 8</v>
      </c>
      <c r="L2319" s="34" t="s">
        <v>207</v>
      </c>
      <c r="N2319" s="1" t="b">
        <f t="shared" si="121"/>
        <v>0</v>
      </c>
      <c r="O2319" s="1" t="b">
        <f t="shared" si="122"/>
        <v>0</v>
      </c>
      <c r="Q2319" s="4"/>
      <c r="R2319" s="4"/>
    </row>
    <row r="2320" spans="5:18">
      <c r="E2320" s="130">
        <v>166</v>
      </c>
      <c r="F2320" s="130">
        <v>9</v>
      </c>
      <c r="H2320" s="32" t="s">
        <v>208</v>
      </c>
      <c r="I2320" s="33" t="s">
        <v>862</v>
      </c>
      <c r="J2320" s="33" t="s">
        <v>206</v>
      </c>
      <c r="K2320" s="33" t="str">
        <f t="shared" si="120"/>
        <v>166 , 9</v>
      </c>
      <c r="L2320" s="34" t="s">
        <v>207</v>
      </c>
      <c r="N2320" s="1" t="b">
        <f t="shared" si="121"/>
        <v>0</v>
      </c>
      <c r="O2320" s="1" t="b">
        <f t="shared" si="122"/>
        <v>0</v>
      </c>
      <c r="Q2320" s="4"/>
      <c r="R2320" s="4"/>
    </row>
    <row r="2321" spans="5:18">
      <c r="E2321" s="130">
        <v>166</v>
      </c>
      <c r="F2321" s="130">
        <v>10</v>
      </c>
      <c r="H2321" s="32" t="s">
        <v>208</v>
      </c>
      <c r="I2321" s="33" t="s">
        <v>862</v>
      </c>
      <c r="J2321" s="33" t="s">
        <v>206</v>
      </c>
      <c r="K2321" s="33" t="str">
        <f t="shared" si="120"/>
        <v>166 , 10</v>
      </c>
      <c r="L2321" s="34" t="s">
        <v>207</v>
      </c>
      <c r="N2321" s="1" t="b">
        <f t="shared" si="121"/>
        <v>0</v>
      </c>
      <c r="O2321" s="1" t="b">
        <f t="shared" si="122"/>
        <v>0</v>
      </c>
      <c r="Q2321" s="4"/>
      <c r="R2321" s="4"/>
    </row>
    <row r="2322" spans="5:18">
      <c r="E2322" s="130">
        <v>166</v>
      </c>
      <c r="F2322" s="130">
        <v>11</v>
      </c>
      <c r="H2322" s="32" t="s">
        <v>208</v>
      </c>
      <c r="I2322" s="33" t="s">
        <v>862</v>
      </c>
      <c r="J2322" s="33" t="s">
        <v>206</v>
      </c>
      <c r="K2322" s="33" t="str">
        <f t="shared" si="120"/>
        <v>166 , 11</v>
      </c>
      <c r="L2322" s="34" t="s">
        <v>207</v>
      </c>
      <c r="N2322" s="1" t="b">
        <f t="shared" si="121"/>
        <v>0</v>
      </c>
      <c r="O2322" s="1" t="b">
        <f t="shared" si="122"/>
        <v>0</v>
      </c>
      <c r="Q2322" s="4"/>
      <c r="R2322" s="4"/>
    </row>
    <row r="2323" spans="5:18">
      <c r="E2323" s="130">
        <v>166</v>
      </c>
      <c r="F2323" s="130">
        <v>12</v>
      </c>
      <c r="H2323" s="32" t="s">
        <v>208</v>
      </c>
      <c r="I2323" s="33" t="s">
        <v>862</v>
      </c>
      <c r="J2323" s="33" t="s">
        <v>206</v>
      </c>
      <c r="K2323" s="33" t="str">
        <f t="shared" si="120"/>
        <v>166 , 12</v>
      </c>
      <c r="L2323" s="34" t="s">
        <v>207</v>
      </c>
      <c r="N2323" s="1" t="b">
        <f t="shared" si="121"/>
        <v>0</v>
      </c>
      <c r="O2323" s="1" t="b">
        <f t="shared" si="122"/>
        <v>0</v>
      </c>
      <c r="Q2323" s="4"/>
      <c r="R2323" s="4"/>
    </row>
    <row r="2324" spans="5:18">
      <c r="E2324" s="130">
        <v>166</v>
      </c>
      <c r="F2324" s="130">
        <v>13</v>
      </c>
      <c r="H2324" s="32" t="s">
        <v>208</v>
      </c>
      <c r="I2324" s="33" t="s">
        <v>862</v>
      </c>
      <c r="J2324" s="33" t="s">
        <v>206</v>
      </c>
      <c r="K2324" s="33" t="str">
        <f t="shared" si="120"/>
        <v>166 , 13</v>
      </c>
      <c r="L2324" s="34" t="s">
        <v>207</v>
      </c>
      <c r="N2324" s="1" t="b">
        <f t="shared" si="121"/>
        <v>0</v>
      </c>
      <c r="O2324" s="1" t="b">
        <f t="shared" si="122"/>
        <v>0</v>
      </c>
      <c r="Q2324" s="4"/>
      <c r="R2324" s="4"/>
    </row>
    <row r="2325" spans="5:18">
      <c r="E2325" s="130">
        <v>166</v>
      </c>
      <c r="F2325" s="130">
        <v>14</v>
      </c>
      <c r="H2325" s="32" t="s">
        <v>208</v>
      </c>
      <c r="I2325" s="33" t="s">
        <v>862</v>
      </c>
      <c r="J2325" s="33" t="s">
        <v>206</v>
      </c>
      <c r="K2325" s="33" t="str">
        <f t="shared" si="120"/>
        <v>166 , 14</v>
      </c>
      <c r="L2325" s="34" t="s">
        <v>207</v>
      </c>
      <c r="N2325" s="1" t="b">
        <f t="shared" si="121"/>
        <v>0</v>
      </c>
      <c r="O2325" s="1" t="b">
        <f t="shared" si="122"/>
        <v>0</v>
      </c>
      <c r="Q2325" s="4"/>
      <c r="R2325" s="4"/>
    </row>
    <row r="2326" spans="5:18">
      <c r="E2326" s="130">
        <v>166</v>
      </c>
      <c r="F2326" s="130">
        <v>15</v>
      </c>
      <c r="H2326" s="32" t="s">
        <v>208</v>
      </c>
      <c r="I2326" s="33" t="s">
        <v>862</v>
      </c>
      <c r="J2326" s="33" t="s">
        <v>206</v>
      </c>
      <c r="K2326" s="33" t="str">
        <f t="shared" si="120"/>
        <v>166 , 15</v>
      </c>
      <c r="L2326" s="34" t="s">
        <v>207</v>
      </c>
      <c r="N2326" s="1" t="b">
        <f t="shared" si="121"/>
        <v>0</v>
      </c>
      <c r="O2326" s="1" t="b">
        <f t="shared" si="122"/>
        <v>0</v>
      </c>
      <c r="Q2326" s="4"/>
      <c r="R2326" s="4"/>
    </row>
    <row r="2327" spans="5:18">
      <c r="E2327" s="130">
        <v>167</v>
      </c>
      <c r="F2327" s="130">
        <v>1</v>
      </c>
      <c r="H2327" s="32" t="s">
        <v>208</v>
      </c>
      <c r="I2327" s="33" t="s">
        <v>862</v>
      </c>
      <c r="J2327" s="33" t="s">
        <v>206</v>
      </c>
      <c r="K2327" s="33" t="str">
        <f t="shared" si="120"/>
        <v>167 , 1</v>
      </c>
      <c r="L2327" s="34" t="s">
        <v>207</v>
      </c>
      <c r="N2327" s="1" t="b">
        <f t="shared" si="121"/>
        <v>0</v>
      </c>
      <c r="O2327" s="1" t="b">
        <f t="shared" si="122"/>
        <v>0</v>
      </c>
      <c r="Q2327" s="4"/>
      <c r="R2327" s="4"/>
    </row>
    <row r="2328" spans="5:18">
      <c r="E2328" s="130">
        <v>167</v>
      </c>
      <c r="F2328" s="130">
        <v>2</v>
      </c>
      <c r="H2328" s="32" t="s">
        <v>208</v>
      </c>
      <c r="I2328" s="33" t="s">
        <v>862</v>
      </c>
      <c r="J2328" s="33" t="s">
        <v>206</v>
      </c>
      <c r="K2328" s="33" t="str">
        <f t="shared" si="120"/>
        <v>167 , 2</v>
      </c>
      <c r="L2328" s="34" t="s">
        <v>207</v>
      </c>
      <c r="N2328" s="1" t="b">
        <f t="shared" si="121"/>
        <v>0</v>
      </c>
      <c r="O2328" s="1" t="b">
        <f t="shared" si="122"/>
        <v>0</v>
      </c>
      <c r="Q2328" s="4"/>
      <c r="R2328" s="4"/>
    </row>
    <row r="2329" spans="5:18">
      <c r="E2329" s="130">
        <v>167</v>
      </c>
      <c r="F2329" s="130">
        <v>3</v>
      </c>
      <c r="H2329" s="32" t="s">
        <v>208</v>
      </c>
      <c r="I2329" s="33" t="s">
        <v>862</v>
      </c>
      <c r="J2329" s="33" t="s">
        <v>206</v>
      </c>
      <c r="K2329" s="33" t="str">
        <f t="shared" si="120"/>
        <v>167 , 3</v>
      </c>
      <c r="L2329" s="34" t="s">
        <v>207</v>
      </c>
      <c r="N2329" s="1" t="b">
        <f t="shared" si="121"/>
        <v>0</v>
      </c>
      <c r="O2329" s="1" t="b">
        <f t="shared" si="122"/>
        <v>0</v>
      </c>
      <c r="Q2329" s="4"/>
      <c r="R2329" s="4"/>
    </row>
    <row r="2330" spans="5:18">
      <c r="E2330" s="130">
        <v>167</v>
      </c>
      <c r="F2330" s="130">
        <v>4</v>
      </c>
      <c r="H2330" s="32" t="s">
        <v>208</v>
      </c>
      <c r="I2330" s="33" t="s">
        <v>862</v>
      </c>
      <c r="J2330" s="33" t="s">
        <v>206</v>
      </c>
      <c r="K2330" s="33" t="str">
        <f t="shared" si="120"/>
        <v>167 , 4</v>
      </c>
      <c r="L2330" s="34" t="s">
        <v>207</v>
      </c>
      <c r="N2330" s="1" t="b">
        <f t="shared" si="121"/>
        <v>0</v>
      </c>
      <c r="O2330" s="1" t="b">
        <f t="shared" si="122"/>
        <v>0</v>
      </c>
      <c r="Q2330" s="4"/>
      <c r="R2330" s="4"/>
    </row>
    <row r="2331" spans="5:18">
      <c r="E2331" s="130">
        <v>167</v>
      </c>
      <c r="F2331" s="130">
        <v>5</v>
      </c>
      <c r="H2331" s="32" t="s">
        <v>208</v>
      </c>
      <c r="I2331" s="33" t="s">
        <v>862</v>
      </c>
      <c r="J2331" s="33" t="s">
        <v>206</v>
      </c>
      <c r="K2331" s="33" t="str">
        <f t="shared" si="120"/>
        <v>167 , 5</v>
      </c>
      <c r="L2331" s="34" t="s">
        <v>207</v>
      </c>
      <c r="N2331" s="1" t="b">
        <f t="shared" si="121"/>
        <v>0</v>
      </c>
      <c r="O2331" s="1" t="b">
        <f t="shared" si="122"/>
        <v>0</v>
      </c>
      <c r="Q2331" s="4"/>
      <c r="R2331" s="4"/>
    </row>
    <row r="2332" spans="5:18">
      <c r="E2332" s="130">
        <v>167</v>
      </c>
      <c s="130" r="F2332">
        <v>7</v>
      </c>
      <c r="H2332" s="32" t="s">
        <v>208</v>
      </c>
      <c r="I2332" s="33" t="s">
        <v>862</v>
      </c>
      <c r="J2332" s="33" t="s">
        <v>206</v>
      </c>
      <c r="K2332" s="33" t="str">
        <f t="shared" si="120"/>
        <v>167 , 6</v>
      </c>
      <c r="L2332" s="34" t="s">
        <v>207</v>
      </c>
      <c r="N2332" s="1" t="b">
        <f t="shared" si="121"/>
        <v>0</v>
      </c>
      <c r="O2332" s="1" t="b">
        <f t="shared" si="122"/>
        <v>0</v>
      </c>
      <c r="Q2332" s="4"/>
      <c r="R2332" s="4"/>
    </row>
    <row r="2333" spans="5:18">
      <c r="E2333" s="130">
        <v>167</v>
      </c>
      <c r="F2333" s="130">
        <v>8</v>
      </c>
      <c r="H2333" s="32" t="s">
        <v>208</v>
      </c>
      <c r="I2333" s="33" t="s">
        <v>862</v>
      </c>
      <c r="J2333" s="33" t="s">
        <v>206</v>
      </c>
      <c r="K2333" s="33" t="str">
        <f t="shared" si="120"/>
        <v>167 , 8</v>
      </c>
      <c r="L2333" s="34" t="s">
        <v>207</v>
      </c>
      <c r="N2333" s="1" t="b">
        <f t="shared" si="121"/>
        <v>0</v>
      </c>
      <c r="O2333" s="1" t="b">
        <f t="shared" si="122"/>
        <v>0</v>
      </c>
      <c r="Q2333" s="4"/>
      <c r="R2333" s="4"/>
    </row>
    <row r="2334" spans="5:18">
      <c r="E2334" s="130">
        <v>167</v>
      </c>
      <c r="F2334" s="130">
        <v>9</v>
      </c>
      <c r="H2334" s="32" t="s">
        <v>208</v>
      </c>
      <c r="I2334" s="33" t="s">
        <v>862</v>
      </c>
      <c r="J2334" s="33" t="s">
        <v>206</v>
      </c>
      <c r="K2334" s="33" t="str">
        <f t="shared" si="120"/>
        <v>167 , 9</v>
      </c>
      <c r="L2334" s="34" t="s">
        <v>207</v>
      </c>
      <c r="N2334" s="1" t="b">
        <f t="shared" si="121"/>
        <v>0</v>
      </c>
      <c r="O2334" s="1" t="b">
        <f t="shared" si="122"/>
        <v>0</v>
      </c>
      <c r="Q2334" s="4"/>
      <c r="R2334" s="4"/>
    </row>
    <row r="2335" spans="5:18">
      <c r="E2335" s="130">
        <v>167</v>
      </c>
      <c r="F2335" s="130">
        <v>10</v>
      </c>
      <c r="H2335" s="32" t="s">
        <v>208</v>
      </c>
      <c r="I2335" s="33" t="s">
        <v>862</v>
      </c>
      <c r="J2335" s="33" t="s">
        <v>206</v>
      </c>
      <c r="K2335" s="33" t="str">
        <f t="shared" si="120"/>
        <v>167 , 10</v>
      </c>
      <c r="L2335" s="34" t="s">
        <v>207</v>
      </c>
      <c r="N2335" s="1" t="b">
        <f t="shared" si="121"/>
        <v>0</v>
      </c>
      <c r="O2335" s="1" t="b">
        <f t="shared" si="122"/>
        <v>0</v>
      </c>
      <c r="Q2335" s="4"/>
      <c r="R2335" s="4"/>
    </row>
    <row r="2336" spans="5:18">
      <c r="E2336" s="130">
        <v>167</v>
      </c>
      <c r="F2336" s="130">
        <v>11</v>
      </c>
      <c r="H2336" s="32" t="s">
        <v>208</v>
      </c>
      <c r="I2336" s="33" t="s">
        <v>862</v>
      </c>
      <c r="J2336" s="33" t="s">
        <v>206</v>
      </c>
      <c r="K2336" s="33" t="str">
        <f t="shared" si="120"/>
        <v>167 , 11</v>
      </c>
      <c r="L2336" s="34" t="s">
        <v>207</v>
      </c>
      <c r="N2336" s="1" t="b">
        <f t="shared" si="121"/>
        <v>0</v>
      </c>
      <c r="O2336" s="1" t="b">
        <f t="shared" si="122"/>
        <v>0</v>
      </c>
      <c r="Q2336" s="4"/>
      <c r="R2336" s="4"/>
    </row>
    <row r="2337" spans="5:18">
      <c r="E2337" s="130">
        <v>167</v>
      </c>
      <c r="F2337" s="130">
        <v>12</v>
      </c>
      <c r="H2337" s="32" t="s">
        <v>208</v>
      </c>
      <c r="I2337" s="33" t="s">
        <v>862</v>
      </c>
      <c r="J2337" s="33" t="s">
        <v>206</v>
      </c>
      <c r="K2337" s="33" t="str">
        <f t="shared" si="120"/>
        <v>167 , 12</v>
      </c>
      <c r="L2337" s="34" t="s">
        <v>207</v>
      </c>
      <c r="N2337" s="1" t="b">
        <f t="shared" si="121"/>
        <v>0</v>
      </c>
      <c r="O2337" s="1" t="b">
        <f t="shared" si="122"/>
        <v>0</v>
      </c>
      <c r="Q2337" s="4"/>
      <c r="R2337" s="4"/>
    </row>
    <row r="2338" spans="5:18">
      <c r="E2338" s="130">
        <v>167</v>
      </c>
      <c r="F2338" s="130">
        <v>13</v>
      </c>
      <c r="H2338" s="32" t="s">
        <v>208</v>
      </c>
      <c r="I2338" s="33" t="s">
        <v>862</v>
      </c>
      <c r="J2338" s="33" t="s">
        <v>206</v>
      </c>
      <c r="K2338" s="33" t="str">
        <f t="shared" si="120"/>
        <v>167 , 13</v>
      </c>
      <c r="L2338" s="34" t="s">
        <v>207</v>
      </c>
      <c r="N2338" s="1" t="b">
        <f t="shared" si="121"/>
        <v>0</v>
      </c>
      <c r="O2338" s="1" t="b">
        <f t="shared" si="122"/>
        <v>0</v>
      </c>
      <c r="Q2338" s="4"/>
      <c r="R2338" s="4"/>
    </row>
    <row r="2339" spans="5:18">
      <c r="E2339" s="130">
        <v>167</v>
      </c>
      <c r="F2339" s="130">
        <v>14</v>
      </c>
      <c r="H2339" s="32" t="s">
        <v>208</v>
      </c>
      <c r="I2339" s="33" t="s">
        <v>862</v>
      </c>
      <c r="J2339" s="33" t="s">
        <v>206</v>
      </c>
      <c r="K2339" s="33" t="str">
        <f t="shared" si="120"/>
        <v>167 , 14</v>
      </c>
      <c r="L2339" s="34" t="s">
        <v>207</v>
      </c>
      <c r="N2339" s="1" t="b">
        <f t="shared" si="121"/>
        <v>0</v>
      </c>
      <c r="O2339" s="1" t="b">
        <f t="shared" si="122"/>
        <v>0</v>
      </c>
      <c r="Q2339" s="4"/>
      <c r="R2339" s="4"/>
    </row>
    <row r="2340" spans="5:18">
      <c r="E2340" s="130">
        <v>167</v>
      </c>
      <c r="F2340" s="130">
        <v>15</v>
      </c>
      <c r="H2340" s="32" t="s">
        <v>208</v>
      </c>
      <c r="I2340" s="33" t="s">
        <v>862</v>
      </c>
      <c r="J2340" s="33" t="s">
        <v>206</v>
      </c>
      <c r="K2340" s="33" t="str">
        <f t="shared" si="120"/>
        <v>167 , 15</v>
      </c>
      <c r="L2340" s="34" t="s">
        <v>207</v>
      </c>
      <c r="N2340" s="1" t="b">
        <f t="shared" si="121"/>
        <v>0</v>
      </c>
      <c r="O2340" s="1" t="b">
        <f t="shared" si="122"/>
        <v>0</v>
      </c>
      <c r="Q2340" s="4"/>
      <c r="R2340" s="4"/>
    </row>
    <row r="2341" spans="5:18">
      <c r="E2341" s="130">
        <v>168</v>
      </c>
      <c r="F2341" s="130">
        <v>1</v>
      </c>
      <c r="H2341" s="32" t="s">
        <v>208</v>
      </c>
      <c r="I2341" s="33" t="s">
        <v>862</v>
      </c>
      <c r="J2341" s="33" t="s">
        <v>206</v>
      </c>
      <c r="K2341" s="33" t="str">
        <f t="shared" si="120"/>
        <v>168 , 1</v>
      </c>
      <c r="L2341" s="34" t="s">
        <v>207</v>
      </c>
      <c r="N2341" s="1" t="b">
        <f t="shared" si="121"/>
        <v>0</v>
      </c>
      <c r="O2341" s="1" t="b">
        <f t="shared" si="122"/>
        <v>0</v>
      </c>
      <c r="Q2341" s="4"/>
      <c r="R2341" s="4"/>
    </row>
    <row r="2342" spans="5:18">
      <c r="E2342" s="130">
        <v>168</v>
      </c>
      <c r="F2342" s="130">
        <v>2</v>
      </c>
      <c r="H2342" s="32" t="s">
        <v>208</v>
      </c>
      <c r="I2342" s="33" t="s">
        <v>862</v>
      </c>
      <c r="J2342" s="33" t="s">
        <v>206</v>
      </c>
      <c r="K2342" s="33" t="str">
        <f t="shared" si="120"/>
        <v>168 , 2</v>
      </c>
      <c r="L2342" s="34" t="s">
        <v>207</v>
      </c>
      <c r="N2342" s="1" t="b">
        <f t="shared" si="121"/>
        <v>0</v>
      </c>
      <c r="O2342" s="1" t="b">
        <f t="shared" si="122"/>
        <v>0</v>
      </c>
      <c r="Q2342" s="4"/>
      <c r="R2342" s="4"/>
    </row>
    <row r="2343" spans="5:18">
      <c r="E2343" s="130">
        <v>168</v>
      </c>
      <c r="F2343" s="130">
        <v>3</v>
      </c>
      <c r="H2343" s="32" t="s">
        <v>208</v>
      </c>
      <c r="I2343" s="33" t="s">
        <v>862</v>
      </c>
      <c r="J2343" s="33" t="s">
        <v>206</v>
      </c>
      <c r="K2343" s="33" t="str">
        <f t="shared" si="120"/>
        <v>168 , 3</v>
      </c>
      <c r="L2343" s="34" t="s">
        <v>207</v>
      </c>
      <c r="N2343" s="1" t="b">
        <f t="shared" si="121"/>
        <v>0</v>
      </c>
      <c r="O2343" s="1" t="b">
        <f t="shared" si="122"/>
        <v>0</v>
      </c>
      <c r="Q2343" s="4"/>
      <c r="R2343" s="4"/>
    </row>
    <row r="2344" spans="5:18">
      <c r="E2344" s="130">
        <v>168</v>
      </c>
      <c r="F2344" s="130">
        <v>4</v>
      </c>
      <c r="H2344" s="32" t="s">
        <v>208</v>
      </c>
      <c r="I2344" s="33" t="s">
        <v>862</v>
      </c>
      <c r="J2344" s="33" t="s">
        <v>206</v>
      </c>
      <c r="K2344" s="33" t="str">
        <f t="shared" si="120"/>
        <v>168 , 4</v>
      </c>
      <c r="L2344" s="34" t="s">
        <v>207</v>
      </c>
      <c r="N2344" s="1" t="b">
        <f t="shared" si="121"/>
        <v>0</v>
      </c>
      <c r="O2344" s="1" t="b">
        <f t="shared" si="122"/>
        <v>0</v>
      </c>
      <c r="Q2344" s="4"/>
      <c r="R2344" s="4"/>
    </row>
    <row r="2345" spans="5:18">
      <c r="E2345" s="130">
        <v>168</v>
      </c>
      <c r="F2345" s="130">
        <v>5</v>
      </c>
      <c r="H2345" s="32" t="s">
        <v>208</v>
      </c>
      <c r="I2345" s="33" t="s">
        <v>862</v>
      </c>
      <c r="J2345" s="33" t="s">
        <v>206</v>
      </c>
      <c r="K2345" s="33" t="str">
        <f t="shared" si="120"/>
        <v>168 , 5</v>
      </c>
      <c r="L2345" s="34" t="s">
        <v>207</v>
      </c>
      <c r="N2345" s="1" t="b">
        <f t="shared" si="121"/>
        <v>0</v>
      </c>
      <c r="O2345" s="1" t="b">
        <f t="shared" si="122"/>
        <v>0</v>
      </c>
      <c r="Q2345" s="4"/>
      <c r="R2345" s="4"/>
    </row>
    <row r="2346" spans="5:18">
      <c r="E2346" s="130">
        <v>168</v>
      </c>
      <c s="130" r="F2346">
        <v>7</v>
      </c>
      <c r="H2346" s="32" t="s">
        <v>208</v>
      </c>
      <c r="I2346" s="33" t="s">
        <v>862</v>
      </c>
      <c r="J2346" s="33" t="s">
        <v>206</v>
      </c>
      <c r="K2346" s="33" t="str">
        <f t="shared" si="120"/>
        <v>168 , 6</v>
      </c>
      <c r="L2346" s="34" t="s">
        <v>207</v>
      </c>
      <c r="N2346" s="1" t="b">
        <f t="shared" si="121"/>
        <v>0</v>
      </c>
      <c r="O2346" s="1" t="b">
        <f t="shared" si="122"/>
        <v>0</v>
      </c>
      <c r="Q2346" s="4"/>
      <c r="R2346" s="4"/>
    </row>
    <row r="2347" spans="5:18">
      <c r="E2347" s="130">
        <v>168</v>
      </c>
      <c r="F2347" s="130">
        <v>8</v>
      </c>
      <c r="H2347" s="32" t="s">
        <v>208</v>
      </c>
      <c r="I2347" s="33" t="s">
        <v>862</v>
      </c>
      <c r="J2347" s="33" t="s">
        <v>206</v>
      </c>
      <c r="K2347" s="33" t="str">
        <f t="shared" si="120"/>
        <v>168 , 8</v>
      </c>
      <c r="L2347" s="34" t="s">
        <v>207</v>
      </c>
      <c r="N2347" s="1" t="b">
        <f t="shared" si="121"/>
        <v>0</v>
      </c>
      <c r="O2347" s="1" t="b">
        <f t="shared" si="122"/>
        <v>0</v>
      </c>
      <c r="Q2347" s="4"/>
      <c r="R2347" s="4"/>
    </row>
    <row r="2348" spans="5:18">
      <c r="E2348" s="130">
        <v>168</v>
      </c>
      <c r="F2348" s="130">
        <v>9</v>
      </c>
      <c r="H2348" s="32" t="s">
        <v>208</v>
      </c>
      <c r="I2348" s="33" t="s">
        <v>862</v>
      </c>
      <c r="J2348" s="33" t="s">
        <v>206</v>
      </c>
      <c r="K2348" s="33" t="str">
        <f t="shared" si="120"/>
        <v>168 , 9</v>
      </c>
      <c r="L2348" s="34" t="s">
        <v>207</v>
      </c>
      <c r="N2348" s="1" t="b">
        <f t="shared" si="121"/>
        <v>0</v>
      </c>
      <c r="O2348" s="1" t="b">
        <f t="shared" si="122"/>
        <v>0</v>
      </c>
      <c r="Q2348" s="4"/>
      <c r="R2348" s="4"/>
    </row>
    <row r="2349" spans="5:18">
      <c r="E2349" s="130">
        <v>168</v>
      </c>
      <c r="F2349" s="130">
        <v>10</v>
      </c>
      <c r="H2349" s="32" t="s">
        <v>208</v>
      </c>
      <c r="I2349" s="33" t="s">
        <v>862</v>
      </c>
      <c r="J2349" s="33" t="s">
        <v>206</v>
      </c>
      <c r="K2349" s="33" t="str">
        <f t="shared" si="120"/>
        <v>168 , 10</v>
      </c>
      <c r="L2349" s="34" t="s">
        <v>207</v>
      </c>
      <c r="N2349" s="1" t="b">
        <f t="shared" si="121"/>
        <v>0</v>
      </c>
      <c r="O2349" s="1" t="b">
        <f t="shared" si="122"/>
        <v>0</v>
      </c>
      <c r="Q2349" s="4"/>
      <c r="R2349" s="4"/>
    </row>
    <row r="2350" spans="5:18">
      <c r="E2350" s="130">
        <v>168</v>
      </c>
      <c r="F2350" s="130">
        <v>11</v>
      </c>
      <c r="H2350" s="32" t="s">
        <v>208</v>
      </c>
      <c r="I2350" s="33" t="s">
        <v>862</v>
      </c>
      <c r="J2350" s="33" t="s">
        <v>206</v>
      </c>
      <c r="K2350" s="33" t="str">
        <f t="shared" si="120"/>
        <v>168 , 11</v>
      </c>
      <c r="L2350" s="34" t="s">
        <v>207</v>
      </c>
      <c r="N2350" s="1" t="b">
        <f t="shared" si="121"/>
        <v>0</v>
      </c>
      <c r="O2350" s="1" t="b">
        <f t="shared" si="122"/>
        <v>0</v>
      </c>
      <c r="Q2350" s="4"/>
      <c r="R2350" s="4"/>
    </row>
    <row r="2351" spans="5:18">
      <c r="E2351" s="130">
        <v>168</v>
      </c>
      <c r="F2351" s="130">
        <v>12</v>
      </c>
      <c r="H2351" s="32" t="s">
        <v>208</v>
      </c>
      <c r="I2351" s="33" t="s">
        <v>862</v>
      </c>
      <c r="J2351" s="33" t="s">
        <v>206</v>
      </c>
      <c r="K2351" s="33" t="str">
        <f t="shared" si="120"/>
        <v>168 , 12</v>
      </c>
      <c r="L2351" s="34" t="s">
        <v>207</v>
      </c>
      <c r="N2351" s="1" t="b">
        <f t="shared" si="121"/>
        <v>0</v>
      </c>
      <c r="O2351" s="1" t="b">
        <f t="shared" si="122"/>
        <v>0</v>
      </c>
      <c r="Q2351" s="4"/>
      <c r="R2351" s="4"/>
    </row>
    <row r="2352" spans="5:18">
      <c r="E2352" s="130">
        <v>168</v>
      </c>
      <c r="F2352" s="130">
        <v>13</v>
      </c>
      <c r="H2352" s="32" t="s">
        <v>208</v>
      </c>
      <c r="I2352" s="33" t="s">
        <v>862</v>
      </c>
      <c r="J2352" s="33" t="s">
        <v>206</v>
      </c>
      <c r="K2352" s="33" t="str">
        <f t="shared" si="120"/>
        <v>168 , 13</v>
      </c>
      <c r="L2352" s="34" t="s">
        <v>207</v>
      </c>
      <c r="N2352" s="1" t="b">
        <f t="shared" si="121"/>
        <v>0</v>
      </c>
      <c r="O2352" s="1" t="b">
        <f t="shared" si="122"/>
        <v>0</v>
      </c>
      <c r="Q2352" s="4"/>
      <c r="R2352" s="4"/>
    </row>
    <row r="2353" spans="5:18">
      <c r="E2353" s="130">
        <v>168</v>
      </c>
      <c r="F2353" s="130">
        <v>14</v>
      </c>
      <c r="H2353" s="32" t="s">
        <v>208</v>
      </c>
      <c r="I2353" s="33" t="s">
        <v>862</v>
      </c>
      <c r="J2353" s="33" t="s">
        <v>206</v>
      </c>
      <c r="K2353" s="33" t="str">
        <f t="shared" si="120"/>
        <v>168 , 14</v>
      </c>
      <c r="L2353" s="34" t="s">
        <v>207</v>
      </c>
      <c r="N2353" s="1" t="b">
        <f t="shared" si="121"/>
        <v>0</v>
      </c>
      <c r="O2353" s="1" t="b">
        <f t="shared" si="122"/>
        <v>0</v>
      </c>
      <c r="Q2353" s="4"/>
      <c r="R2353" s="4"/>
    </row>
    <row r="2354" spans="5:18">
      <c r="E2354" s="130">
        <v>168</v>
      </c>
      <c r="F2354" s="130">
        <v>15</v>
      </c>
      <c r="H2354" s="32" t="s">
        <v>208</v>
      </c>
      <c r="I2354" s="33" t="s">
        <v>862</v>
      </c>
      <c r="J2354" s="33" t="s">
        <v>206</v>
      </c>
      <c r="K2354" s="33" t="str">
        <f t="shared" si="120"/>
        <v>168 , 15</v>
      </c>
      <c r="L2354" s="34" t="s">
        <v>207</v>
      </c>
      <c r="N2354" s="1" t="b">
        <f t="shared" si="121"/>
        <v>0</v>
      </c>
      <c r="O2354" s="1" t="b">
        <f t="shared" si="122"/>
        <v>0</v>
      </c>
      <c r="Q2354" s="4"/>
      <c r="R2354" s="4"/>
    </row>
    <row r="2355" spans="5:18">
      <c r="E2355" s="130">
        <v>169</v>
      </c>
      <c r="F2355" s="130">
        <v>1</v>
      </c>
      <c r="H2355" s="32" t="s">
        <v>208</v>
      </c>
      <c r="I2355" s="33" t="s">
        <v>862</v>
      </c>
      <c r="J2355" s="33" t="s">
        <v>206</v>
      </c>
      <c r="K2355" s="33" t="str">
        <f t="shared" si="120"/>
        <v>169 , 1</v>
      </c>
      <c r="L2355" s="34" t="s">
        <v>207</v>
      </c>
      <c r="N2355" s="1" t="b">
        <f t="shared" si="121"/>
        <v>0</v>
      </c>
      <c r="O2355" s="1" t="b">
        <f t="shared" si="122"/>
        <v>0</v>
      </c>
      <c r="Q2355" s="4"/>
      <c r="R2355" s="4"/>
    </row>
    <row r="2356" spans="5:18">
      <c r="E2356" s="130">
        <v>169</v>
      </c>
      <c r="F2356" s="130">
        <v>2</v>
      </c>
      <c r="H2356" s="32" t="s">
        <v>208</v>
      </c>
      <c r="I2356" s="33" t="s">
        <v>862</v>
      </c>
      <c r="J2356" s="33" t="s">
        <v>206</v>
      </c>
      <c r="K2356" s="33" t="str">
        <f t="shared" si="120"/>
        <v>169 , 2</v>
      </c>
      <c r="L2356" s="34" t="s">
        <v>207</v>
      </c>
      <c r="N2356" s="1" t="b">
        <f t="shared" si="121"/>
        <v>0</v>
      </c>
      <c r="O2356" s="1" t="b">
        <f t="shared" si="122"/>
        <v>0</v>
      </c>
      <c r="Q2356" s="4"/>
      <c r="R2356" s="4"/>
    </row>
    <row r="2357" spans="5:18">
      <c r="E2357" s="130">
        <v>169</v>
      </c>
      <c r="F2357" s="130">
        <v>3</v>
      </c>
      <c r="H2357" s="32" t="s">
        <v>208</v>
      </c>
      <c r="I2357" s="33" t="s">
        <v>862</v>
      </c>
      <c r="J2357" s="33" t="s">
        <v>206</v>
      </c>
      <c r="K2357" s="33" t="str">
        <f t="shared" si="120"/>
        <v>169 , 3</v>
      </c>
      <c r="L2357" s="34" t="s">
        <v>207</v>
      </c>
      <c r="N2357" s="1" t="b">
        <f t="shared" si="121"/>
        <v>0</v>
      </c>
      <c r="O2357" s="1" t="b">
        <f t="shared" si="122"/>
        <v>0</v>
      </c>
      <c r="Q2357" s="4"/>
      <c r="R2357" s="4"/>
    </row>
    <row r="2358" spans="5:18">
      <c r="E2358" s="130">
        <v>169</v>
      </c>
      <c r="F2358" s="130">
        <v>4</v>
      </c>
      <c r="H2358" s="32" t="s">
        <v>208</v>
      </c>
      <c r="I2358" s="33" t="s">
        <v>862</v>
      </c>
      <c r="J2358" s="33" t="s">
        <v>206</v>
      </c>
      <c r="K2358" s="33" t="str">
        <f t="shared" si="120"/>
        <v>169 , 4</v>
      </c>
      <c r="L2358" s="34" t="s">
        <v>207</v>
      </c>
      <c r="N2358" s="1" t="b">
        <f t="shared" si="121"/>
        <v>0</v>
      </c>
      <c r="O2358" s="1" t="b">
        <f t="shared" si="122"/>
        <v>0</v>
      </c>
      <c r="Q2358" s="4"/>
      <c r="R2358" s="4"/>
    </row>
    <row r="2359" spans="5:18">
      <c r="E2359" s="130">
        <v>169</v>
      </c>
      <c r="F2359" s="130">
        <v>5</v>
      </c>
      <c r="H2359" s="32" t="s">
        <v>208</v>
      </c>
      <c r="I2359" s="33" t="s">
        <v>862</v>
      </c>
      <c r="J2359" s="33" t="s">
        <v>206</v>
      </c>
      <c r="K2359" s="33" t="str">
        <f t="shared" si="120"/>
        <v>169 , 5</v>
      </c>
      <c r="L2359" s="34" t="s">
        <v>207</v>
      </c>
      <c r="N2359" s="1" t="b">
        <f t="shared" si="121"/>
        <v>0</v>
      </c>
      <c r="O2359" s="1" t="b">
        <f t="shared" si="122"/>
        <v>0</v>
      </c>
      <c r="Q2359" s="4"/>
      <c r="R2359" s="4"/>
    </row>
    <row r="2360" spans="5:18">
      <c r="E2360" s="130">
        <v>169</v>
      </c>
      <c s="130" r="F2360">
        <v>7</v>
      </c>
      <c r="H2360" s="32" t="s">
        <v>208</v>
      </c>
      <c r="I2360" s="33" t="s">
        <v>862</v>
      </c>
      <c r="J2360" s="33" t="s">
        <v>206</v>
      </c>
      <c r="K2360" s="33" t="str">
        <f t="shared" ref="K2360:K2418" si="123">E2360&amp;" , "&amp;F2360</f>
        <v>169 , 6</v>
      </c>
      <c r="L2360" s="34" t="s">
        <v>207</v>
      </c>
      <c r="N2360" s="1" t="b">
        <f t="shared" ref="N2360:N2418" si="124">IF(E2360="","",EXACT(E2360,Q2360))</f>
        <v>0</v>
      </c>
      <c r="O2360" s="1" t="b">
        <f t="shared" ref="O2360:O2418" si="125">IF(F2360="","",EXACT(F2360,R2360))</f>
        <v>0</v>
      </c>
      <c r="Q2360" s="4"/>
      <c r="R2360" s="4"/>
    </row>
    <row r="2361" spans="5:18">
      <c r="E2361" s="130">
        <v>169</v>
      </c>
      <c r="F2361" s="130">
        <v>8</v>
      </c>
      <c r="H2361" s="32" t="s">
        <v>208</v>
      </c>
      <c r="I2361" s="33" t="s">
        <v>862</v>
      </c>
      <c r="J2361" s="33" t="s">
        <v>206</v>
      </c>
      <c r="K2361" s="33" t="str">
        <f t="shared" si="123"/>
        <v>169 , 8</v>
      </c>
      <c r="L2361" s="34" t="s">
        <v>207</v>
      </c>
      <c r="N2361" s="1" t="b">
        <f t="shared" si="124"/>
        <v>0</v>
      </c>
      <c r="O2361" s="1" t="b">
        <f t="shared" si="125"/>
        <v>0</v>
      </c>
      <c r="Q2361" s="4"/>
      <c r="R2361" s="4"/>
    </row>
    <row r="2362" spans="5:18">
      <c r="E2362" s="130">
        <v>169</v>
      </c>
      <c r="F2362" s="130">
        <v>9</v>
      </c>
      <c r="H2362" s="32" t="s">
        <v>208</v>
      </c>
      <c r="I2362" s="33" t="s">
        <v>862</v>
      </c>
      <c r="J2362" s="33" t="s">
        <v>206</v>
      </c>
      <c r="K2362" s="33" t="str">
        <f t="shared" si="123"/>
        <v>169 , 9</v>
      </c>
      <c r="L2362" s="34" t="s">
        <v>207</v>
      </c>
      <c r="N2362" s="1" t="b">
        <f t="shared" si="124"/>
        <v>0</v>
      </c>
      <c r="O2362" s="1" t="b">
        <f t="shared" si="125"/>
        <v>0</v>
      </c>
      <c r="Q2362" s="4"/>
      <c r="R2362" s="4"/>
    </row>
    <row r="2363" spans="5:18">
      <c r="E2363" s="130">
        <v>169</v>
      </c>
      <c r="F2363" s="130">
        <v>10</v>
      </c>
      <c r="H2363" s="32" t="s">
        <v>208</v>
      </c>
      <c r="I2363" s="33" t="s">
        <v>862</v>
      </c>
      <c r="J2363" s="33" t="s">
        <v>206</v>
      </c>
      <c r="K2363" s="33" t="str">
        <f t="shared" si="123"/>
        <v>169 , 10</v>
      </c>
      <c r="L2363" s="34" t="s">
        <v>207</v>
      </c>
      <c r="N2363" s="1" t="b">
        <f t="shared" si="124"/>
        <v>0</v>
      </c>
      <c r="O2363" s="1" t="b">
        <f t="shared" si="125"/>
        <v>0</v>
      </c>
      <c r="Q2363" s="4"/>
      <c r="R2363" s="4"/>
    </row>
    <row r="2364" spans="5:18">
      <c r="E2364" s="130">
        <v>169</v>
      </c>
      <c r="F2364" s="130">
        <v>11</v>
      </c>
      <c r="H2364" s="32" t="s">
        <v>208</v>
      </c>
      <c r="I2364" s="33" t="s">
        <v>862</v>
      </c>
      <c r="J2364" s="33" t="s">
        <v>206</v>
      </c>
      <c r="K2364" s="33" t="str">
        <f t="shared" si="123"/>
        <v>169 , 11</v>
      </c>
      <c r="L2364" s="34" t="s">
        <v>207</v>
      </c>
      <c r="N2364" s="1" t="b">
        <f t="shared" si="124"/>
        <v>0</v>
      </c>
      <c r="O2364" s="1" t="b">
        <f t="shared" si="125"/>
        <v>0</v>
      </c>
      <c r="Q2364" s="4"/>
      <c r="R2364" s="4"/>
    </row>
    <row r="2365" spans="5:18">
      <c r="E2365" s="130">
        <v>169</v>
      </c>
      <c r="F2365" s="130">
        <v>12</v>
      </c>
      <c r="H2365" s="32" t="s">
        <v>208</v>
      </c>
      <c r="I2365" s="33" t="s">
        <v>862</v>
      </c>
      <c r="J2365" s="33" t="s">
        <v>206</v>
      </c>
      <c r="K2365" s="33" t="str">
        <f t="shared" si="123"/>
        <v>169 , 12</v>
      </c>
      <c r="L2365" s="34" t="s">
        <v>207</v>
      </c>
      <c r="N2365" s="1" t="b">
        <f t="shared" si="124"/>
        <v>0</v>
      </c>
      <c r="O2365" s="1" t="b">
        <f t="shared" si="125"/>
        <v>0</v>
      </c>
      <c r="Q2365" s="4"/>
      <c r="R2365" s="4"/>
    </row>
    <row r="2366" spans="5:18">
      <c r="E2366" s="130">
        <v>169</v>
      </c>
      <c r="F2366" s="130">
        <v>13</v>
      </c>
      <c r="H2366" s="32" t="s">
        <v>208</v>
      </c>
      <c r="I2366" s="33" t="s">
        <v>862</v>
      </c>
      <c r="J2366" s="33" t="s">
        <v>206</v>
      </c>
      <c r="K2366" s="33" t="str">
        <f t="shared" si="123"/>
        <v>169 , 13</v>
      </c>
      <c r="L2366" s="34" t="s">
        <v>207</v>
      </c>
      <c r="N2366" s="1" t="b">
        <f t="shared" si="124"/>
        <v>0</v>
      </c>
      <c r="O2366" s="1" t="b">
        <f t="shared" si="125"/>
        <v>0</v>
      </c>
      <c r="Q2366" s="4"/>
      <c r="R2366" s="4"/>
    </row>
    <row r="2367" spans="5:18">
      <c r="E2367" s="130">
        <v>169</v>
      </c>
      <c r="F2367" s="130">
        <v>14</v>
      </c>
      <c r="H2367" s="32" t="s">
        <v>208</v>
      </c>
      <c r="I2367" s="33" t="s">
        <v>862</v>
      </c>
      <c r="J2367" s="33" t="s">
        <v>206</v>
      </c>
      <c r="K2367" s="33" t="str">
        <f t="shared" si="123"/>
        <v>169 , 14</v>
      </c>
      <c r="L2367" s="34" t="s">
        <v>207</v>
      </c>
      <c r="N2367" s="1" t="b">
        <f t="shared" si="124"/>
        <v>0</v>
      </c>
      <c r="O2367" s="1" t="b">
        <f t="shared" si="125"/>
        <v>0</v>
      </c>
      <c r="Q2367" s="4"/>
      <c r="R2367" s="4"/>
    </row>
    <row r="2368" spans="5:18">
      <c r="E2368" s="130">
        <v>169</v>
      </c>
      <c r="F2368" s="130">
        <v>15</v>
      </c>
      <c r="H2368" s="32" t="s">
        <v>208</v>
      </c>
      <c r="I2368" s="33" t="s">
        <v>862</v>
      </c>
      <c r="J2368" s="33" t="s">
        <v>206</v>
      </c>
      <c r="K2368" s="33" t="str">
        <f t="shared" si="123"/>
        <v>169 , 15</v>
      </c>
      <c r="L2368" s="34" t="s">
        <v>207</v>
      </c>
      <c r="N2368" s="1" t="b">
        <f t="shared" si="124"/>
        <v>0</v>
      </c>
      <c r="O2368" s="1" t="b">
        <f t="shared" si="125"/>
        <v>0</v>
      </c>
      <c r="Q2368" s="4"/>
      <c r="R2368" s="4"/>
    </row>
    <row r="2369" spans="5:18">
      <c r="E2369" s="130">
        <v>170</v>
      </c>
      <c r="F2369" s="130">
        <v>1</v>
      </c>
      <c r="H2369" s="32" t="s">
        <v>208</v>
      </c>
      <c r="I2369" s="33" t="s">
        <v>862</v>
      </c>
      <c r="J2369" s="33" t="s">
        <v>206</v>
      </c>
      <c r="K2369" s="33" t="str">
        <f t="shared" si="123"/>
        <v>170 , 1</v>
      </c>
      <c r="L2369" s="34" t="s">
        <v>207</v>
      </c>
      <c r="N2369" s="1" t="b">
        <f t="shared" si="124"/>
        <v>0</v>
      </c>
      <c r="O2369" s="1" t="b">
        <f t="shared" si="125"/>
        <v>0</v>
      </c>
      <c r="Q2369" s="4"/>
      <c r="R2369" s="4"/>
    </row>
    <row r="2370" spans="5:18">
      <c r="E2370" s="130">
        <v>170</v>
      </c>
      <c r="F2370" s="130">
        <v>2</v>
      </c>
      <c r="H2370" s="32" t="s">
        <v>208</v>
      </c>
      <c r="I2370" s="33" t="s">
        <v>862</v>
      </c>
      <c r="J2370" s="33" t="s">
        <v>206</v>
      </c>
      <c r="K2370" s="33" t="str">
        <f t="shared" si="123"/>
        <v>170 , 2</v>
      </c>
      <c r="L2370" s="34" t="s">
        <v>207</v>
      </c>
      <c r="N2370" s="1" t="b">
        <f t="shared" si="124"/>
        <v>0</v>
      </c>
      <c r="O2370" s="1" t="b">
        <f t="shared" si="125"/>
        <v>0</v>
      </c>
      <c r="Q2370" s="4"/>
      <c r="R2370" s="4"/>
    </row>
    <row r="2371" spans="5:18">
      <c r="E2371" s="130">
        <v>170</v>
      </c>
      <c r="F2371" s="130">
        <v>3</v>
      </c>
      <c r="H2371" s="32" t="s">
        <v>208</v>
      </c>
      <c r="I2371" s="33" t="s">
        <v>862</v>
      </c>
      <c r="J2371" s="33" t="s">
        <v>206</v>
      </c>
      <c r="K2371" s="33" t="str">
        <f t="shared" si="123"/>
        <v>170 , 3</v>
      </c>
      <c r="L2371" s="34" t="s">
        <v>207</v>
      </c>
      <c r="N2371" s="1" t="b">
        <f t="shared" si="124"/>
        <v>0</v>
      </c>
      <c r="O2371" s="1" t="b">
        <f t="shared" si="125"/>
        <v>0</v>
      </c>
      <c r="Q2371" s="4"/>
      <c r="R2371" s="4"/>
    </row>
    <row r="2372" spans="5:18">
      <c r="E2372" s="130">
        <v>170</v>
      </c>
      <c r="F2372" s="130">
        <v>4</v>
      </c>
      <c r="H2372" s="32" t="s">
        <v>208</v>
      </c>
      <c r="I2372" s="33" t="s">
        <v>862</v>
      </c>
      <c r="J2372" s="33" t="s">
        <v>206</v>
      </c>
      <c r="K2372" s="33" t="str">
        <f t="shared" si="123"/>
        <v>170 , 4</v>
      </c>
      <c r="L2372" s="34" t="s">
        <v>207</v>
      </c>
      <c r="N2372" s="1" t="b">
        <f t="shared" si="124"/>
        <v>0</v>
      </c>
      <c r="O2372" s="1" t="b">
        <f t="shared" si="125"/>
        <v>0</v>
      </c>
      <c r="Q2372" s="4"/>
      <c r="R2372" s="4"/>
    </row>
    <row r="2373" spans="5:18">
      <c r="E2373" s="130">
        <v>170</v>
      </c>
      <c r="F2373" s="130">
        <v>5</v>
      </c>
      <c r="H2373" s="32" t="s">
        <v>208</v>
      </c>
      <c r="I2373" s="33" t="s">
        <v>862</v>
      </c>
      <c r="J2373" s="33" t="s">
        <v>206</v>
      </c>
      <c r="K2373" s="33" t="str">
        <f t="shared" si="123"/>
        <v>170 , 5</v>
      </c>
      <c r="L2373" s="34" t="s">
        <v>207</v>
      </c>
      <c r="N2373" s="1" t="b">
        <f t="shared" si="124"/>
        <v>0</v>
      </c>
      <c r="O2373" s="1" t="b">
        <f t="shared" si="125"/>
        <v>0</v>
      </c>
      <c r="Q2373" s="4"/>
      <c r="R2373" s="4"/>
    </row>
    <row r="2374" spans="5:18">
      <c r="E2374" s="130">
        <v>170</v>
      </c>
      <c s="130" r="F2374">
        <v>7</v>
      </c>
      <c r="H2374" s="32" t="s">
        <v>208</v>
      </c>
      <c r="I2374" s="33" t="s">
        <v>862</v>
      </c>
      <c r="J2374" s="33" t="s">
        <v>206</v>
      </c>
      <c r="K2374" s="33" t="str">
        <f t="shared" si="123"/>
        <v>170 , 6</v>
      </c>
      <c r="L2374" s="34" t="s">
        <v>207</v>
      </c>
      <c r="N2374" s="1" t="b">
        <f t="shared" si="124"/>
        <v>0</v>
      </c>
      <c r="O2374" s="1" t="b">
        <f t="shared" si="125"/>
        <v>0</v>
      </c>
      <c r="Q2374" s="4"/>
      <c r="R2374" s="4"/>
    </row>
    <row r="2375" spans="5:18">
      <c r="E2375" s="130">
        <v>170</v>
      </c>
      <c r="F2375" s="130">
        <v>8</v>
      </c>
      <c r="H2375" s="32" t="s">
        <v>208</v>
      </c>
      <c r="I2375" s="33" t="s">
        <v>862</v>
      </c>
      <c r="J2375" s="33" t="s">
        <v>206</v>
      </c>
      <c r="K2375" s="33" t="str">
        <f t="shared" si="123"/>
        <v>170 , 8</v>
      </c>
      <c r="L2375" s="34" t="s">
        <v>207</v>
      </c>
      <c r="N2375" s="1" t="b">
        <f t="shared" si="124"/>
        <v>0</v>
      </c>
      <c r="O2375" s="1" t="b">
        <f t="shared" si="125"/>
        <v>0</v>
      </c>
      <c r="Q2375" s="4"/>
      <c r="R2375" s="4"/>
    </row>
    <row r="2376" spans="5:18">
      <c r="E2376" s="130">
        <v>170</v>
      </c>
      <c r="F2376" s="130">
        <v>9</v>
      </c>
      <c r="H2376" s="32" t="s">
        <v>208</v>
      </c>
      <c r="I2376" s="33" t="s">
        <v>862</v>
      </c>
      <c r="J2376" s="33" t="s">
        <v>206</v>
      </c>
      <c r="K2376" s="33" t="str">
        <f t="shared" si="123"/>
        <v>170 , 9</v>
      </c>
      <c r="L2376" s="34" t="s">
        <v>207</v>
      </c>
      <c r="N2376" s="1" t="b">
        <f t="shared" si="124"/>
        <v>0</v>
      </c>
      <c r="O2376" s="1" t="b">
        <f t="shared" si="125"/>
        <v>0</v>
      </c>
      <c r="Q2376" s="4"/>
      <c r="R2376" s="4"/>
    </row>
    <row r="2377" spans="5:18">
      <c r="E2377" s="130">
        <v>170</v>
      </c>
      <c r="F2377" s="130">
        <v>10</v>
      </c>
      <c r="H2377" s="32" t="s">
        <v>208</v>
      </c>
      <c r="I2377" s="33" t="s">
        <v>862</v>
      </c>
      <c r="J2377" s="33" t="s">
        <v>206</v>
      </c>
      <c r="K2377" s="33" t="str">
        <f t="shared" si="123"/>
        <v>170 , 10</v>
      </c>
      <c r="L2377" s="34" t="s">
        <v>207</v>
      </c>
      <c r="N2377" s="1" t="b">
        <f t="shared" si="124"/>
        <v>0</v>
      </c>
      <c r="O2377" s="1" t="b">
        <f t="shared" si="125"/>
        <v>0</v>
      </c>
      <c r="Q2377" s="4"/>
      <c r="R2377" s="4"/>
    </row>
    <row r="2378" spans="5:18">
      <c r="E2378" s="130">
        <v>170</v>
      </c>
      <c r="F2378" s="130">
        <v>11</v>
      </c>
      <c r="H2378" s="32" t="s">
        <v>208</v>
      </c>
      <c r="I2378" s="33" t="s">
        <v>862</v>
      </c>
      <c r="J2378" s="33" t="s">
        <v>206</v>
      </c>
      <c r="K2378" s="33" t="str">
        <f t="shared" si="123"/>
        <v>170 , 11</v>
      </c>
      <c r="L2378" s="34" t="s">
        <v>207</v>
      </c>
      <c r="N2378" s="1" t="b">
        <f t="shared" si="124"/>
        <v>0</v>
      </c>
      <c r="O2378" s="1" t="b">
        <f t="shared" si="125"/>
        <v>0</v>
      </c>
      <c r="Q2378" s="4"/>
      <c r="R2378" s="4"/>
    </row>
    <row r="2379" spans="5:18">
      <c r="E2379" s="130">
        <v>170</v>
      </c>
      <c r="F2379" s="130">
        <v>12</v>
      </c>
      <c r="H2379" s="32" t="s">
        <v>208</v>
      </c>
      <c r="I2379" s="33" t="s">
        <v>862</v>
      </c>
      <c r="J2379" s="33" t="s">
        <v>206</v>
      </c>
      <c r="K2379" s="33" t="str">
        <f t="shared" si="123"/>
        <v>170 , 12</v>
      </c>
      <c r="L2379" s="34" t="s">
        <v>207</v>
      </c>
      <c r="N2379" s="1" t="b">
        <f t="shared" si="124"/>
        <v>0</v>
      </c>
      <c r="O2379" s="1" t="b">
        <f t="shared" si="125"/>
        <v>0</v>
      </c>
      <c r="Q2379" s="4"/>
      <c r="R2379" s="4"/>
    </row>
    <row r="2380" spans="5:18">
      <c r="E2380" s="130">
        <v>170</v>
      </c>
      <c r="F2380" s="130">
        <v>13</v>
      </c>
      <c r="H2380" s="32" t="s">
        <v>208</v>
      </c>
      <c r="I2380" s="33" t="s">
        <v>862</v>
      </c>
      <c r="J2380" s="33" t="s">
        <v>206</v>
      </c>
      <c r="K2380" s="33" t="str">
        <f t="shared" si="123"/>
        <v>170 , 13</v>
      </c>
      <c r="L2380" s="34" t="s">
        <v>207</v>
      </c>
      <c r="N2380" s="1" t="b">
        <f t="shared" si="124"/>
        <v>0</v>
      </c>
      <c r="O2380" s="1" t="b">
        <f t="shared" si="125"/>
        <v>0</v>
      </c>
      <c r="Q2380" s="4"/>
      <c r="R2380" s="4"/>
    </row>
    <row r="2381" spans="5:18">
      <c r="E2381" s="130">
        <v>170</v>
      </c>
      <c r="F2381" s="130">
        <v>14</v>
      </c>
      <c r="H2381" s="32" t="s">
        <v>208</v>
      </c>
      <c r="I2381" s="33" t="s">
        <v>862</v>
      </c>
      <c r="J2381" s="33" t="s">
        <v>206</v>
      </c>
      <c r="K2381" s="33" t="str">
        <f t="shared" si="123"/>
        <v>170 , 14</v>
      </c>
      <c r="L2381" s="34" t="s">
        <v>207</v>
      </c>
      <c r="N2381" s="1" t="b">
        <f t="shared" si="124"/>
        <v>0</v>
      </c>
      <c r="O2381" s="1" t="b">
        <f t="shared" si="125"/>
        <v>0</v>
      </c>
      <c r="Q2381" s="4"/>
      <c r="R2381" s="4"/>
    </row>
    <row r="2382" spans="5:18">
      <c r="E2382" s="130">
        <v>170</v>
      </c>
      <c r="F2382" s="130">
        <v>15</v>
      </c>
      <c r="H2382" s="32" t="s">
        <v>208</v>
      </c>
      <c r="I2382" s="33" t="s">
        <v>862</v>
      </c>
      <c r="J2382" s="33" t="s">
        <v>206</v>
      </c>
      <c r="K2382" s="33" t="str">
        <f t="shared" si="123"/>
        <v>170 , 15</v>
      </c>
      <c r="L2382" s="34" t="s">
        <v>207</v>
      </c>
      <c r="N2382" s="1" t="b">
        <f t="shared" si="124"/>
        <v>0</v>
      </c>
      <c r="O2382" s="1" t="b">
        <f t="shared" si="125"/>
        <v>0</v>
      </c>
      <c r="Q2382" s="4"/>
      <c r="R2382" s="4"/>
    </row>
    <row r="2383" spans="5:18">
      <c r="E2383" s="130">
        <v>171</v>
      </c>
      <c r="F2383" s="130">
        <v>1</v>
      </c>
      <c r="H2383" s="32" t="s">
        <v>208</v>
      </c>
      <c r="I2383" s="33" t="s">
        <v>862</v>
      </c>
      <c r="J2383" s="33" t="s">
        <v>206</v>
      </c>
      <c r="K2383" s="33" t="str">
        <f t="shared" si="123"/>
        <v>171 , 1</v>
      </c>
      <c r="L2383" s="34" t="s">
        <v>207</v>
      </c>
      <c r="N2383" s="1" t="b">
        <f t="shared" si="124"/>
        <v>0</v>
      </c>
      <c r="O2383" s="1" t="b">
        <f t="shared" si="125"/>
        <v>0</v>
      </c>
      <c r="Q2383" s="4"/>
      <c r="R2383" s="4"/>
    </row>
    <row r="2384" spans="5:18">
      <c r="E2384" s="130">
        <v>171</v>
      </c>
      <c r="F2384" s="130">
        <v>2</v>
      </c>
      <c r="H2384" s="32" t="s">
        <v>208</v>
      </c>
      <c r="I2384" s="33" t="s">
        <v>862</v>
      </c>
      <c r="J2384" s="33" t="s">
        <v>206</v>
      </c>
      <c r="K2384" s="33" t="str">
        <f t="shared" si="123"/>
        <v>171 , 2</v>
      </c>
      <c r="L2384" s="34" t="s">
        <v>207</v>
      </c>
      <c r="N2384" s="1" t="b">
        <f t="shared" si="124"/>
        <v>0</v>
      </c>
      <c r="O2384" s="1" t="b">
        <f t="shared" si="125"/>
        <v>0</v>
      </c>
      <c r="Q2384" s="4"/>
      <c r="R2384" s="4"/>
    </row>
    <row r="2385" spans="5:18">
      <c r="E2385" s="130">
        <v>171</v>
      </c>
      <c r="F2385" s="130">
        <v>3</v>
      </c>
      <c r="H2385" s="32" t="s">
        <v>208</v>
      </c>
      <c r="I2385" s="33" t="s">
        <v>862</v>
      </c>
      <c r="J2385" s="33" t="s">
        <v>206</v>
      </c>
      <c r="K2385" s="33" t="str">
        <f t="shared" si="123"/>
        <v>171 , 3</v>
      </c>
      <c r="L2385" s="34" t="s">
        <v>207</v>
      </c>
      <c r="N2385" s="1" t="b">
        <f t="shared" si="124"/>
        <v>0</v>
      </c>
      <c r="O2385" s="1" t="b">
        <f t="shared" si="125"/>
        <v>0</v>
      </c>
      <c r="Q2385" s="4"/>
      <c r="R2385" s="4"/>
    </row>
    <row r="2386" spans="5:18">
      <c r="E2386" s="130">
        <v>171</v>
      </c>
      <c r="F2386" s="130">
        <v>4</v>
      </c>
      <c r="H2386" s="32" t="s">
        <v>208</v>
      </c>
      <c r="I2386" s="33" t="s">
        <v>862</v>
      </c>
      <c r="J2386" s="33" t="s">
        <v>206</v>
      </c>
      <c r="K2386" s="33" t="str">
        <f t="shared" si="123"/>
        <v>171 , 4</v>
      </c>
      <c r="L2386" s="34" t="s">
        <v>207</v>
      </c>
      <c r="N2386" s="1" t="b">
        <f t="shared" si="124"/>
        <v>0</v>
      </c>
      <c r="O2386" s="1" t="b">
        <f t="shared" si="125"/>
        <v>0</v>
      </c>
      <c r="Q2386" s="4"/>
      <c r="R2386" s="4"/>
    </row>
    <row r="2387" spans="5:18">
      <c r="E2387" s="130">
        <v>171</v>
      </c>
      <c r="F2387" s="130">
        <v>5</v>
      </c>
      <c r="H2387" s="32" t="s">
        <v>208</v>
      </c>
      <c r="I2387" s="33" t="s">
        <v>862</v>
      </c>
      <c r="J2387" s="33" t="s">
        <v>206</v>
      </c>
      <c r="K2387" s="33" t="str">
        <f t="shared" si="123"/>
        <v>171 , 5</v>
      </c>
      <c r="L2387" s="34" t="s">
        <v>207</v>
      </c>
      <c r="N2387" s="1" t="b">
        <f t="shared" si="124"/>
        <v>0</v>
      </c>
      <c r="O2387" s="1" t="b">
        <f t="shared" si="125"/>
        <v>0</v>
      </c>
      <c r="Q2387" s="4"/>
      <c r="R2387" s="4"/>
    </row>
    <row r="2388" spans="5:18">
      <c r="E2388" s="130">
        <v>171</v>
      </c>
      <c s="130" r="F2388">
        <v>7</v>
      </c>
      <c r="H2388" s="32" t="s">
        <v>208</v>
      </c>
      <c r="I2388" s="33" t="s">
        <v>862</v>
      </c>
      <c r="J2388" s="33" t="s">
        <v>206</v>
      </c>
      <c r="K2388" s="33" t="str">
        <f t="shared" si="123"/>
        <v>171 , 6</v>
      </c>
      <c r="L2388" s="34" t="s">
        <v>207</v>
      </c>
      <c r="N2388" s="1" t="b">
        <f t="shared" si="124"/>
        <v>0</v>
      </c>
      <c r="O2388" s="1" t="b">
        <f t="shared" si="125"/>
        <v>0</v>
      </c>
      <c r="Q2388" s="4"/>
      <c r="R2388" s="4"/>
    </row>
    <row r="2389" spans="5:18">
      <c r="E2389" s="130">
        <v>171</v>
      </c>
      <c r="F2389" s="130">
        <v>8</v>
      </c>
      <c r="H2389" s="32" t="s">
        <v>208</v>
      </c>
      <c r="I2389" s="33" t="s">
        <v>862</v>
      </c>
      <c r="J2389" s="33" t="s">
        <v>206</v>
      </c>
      <c r="K2389" s="33" t="str">
        <f t="shared" si="123"/>
        <v>171 , 8</v>
      </c>
      <c r="L2389" s="34" t="s">
        <v>207</v>
      </c>
      <c r="N2389" s="1" t="b">
        <f t="shared" si="124"/>
        <v>0</v>
      </c>
      <c r="O2389" s="1" t="b">
        <f t="shared" si="125"/>
        <v>0</v>
      </c>
      <c r="Q2389" s="4"/>
      <c r="R2389" s="4"/>
    </row>
    <row r="2390" spans="5:18">
      <c r="E2390" s="130">
        <v>171</v>
      </c>
      <c r="F2390" s="130">
        <v>9</v>
      </c>
      <c r="H2390" s="32" t="s">
        <v>208</v>
      </c>
      <c r="I2390" s="33" t="s">
        <v>862</v>
      </c>
      <c r="J2390" s="33" t="s">
        <v>206</v>
      </c>
      <c r="K2390" s="33" t="str">
        <f t="shared" si="123"/>
        <v>171 , 9</v>
      </c>
      <c r="L2390" s="34" t="s">
        <v>207</v>
      </c>
      <c r="N2390" s="1" t="b">
        <f t="shared" si="124"/>
        <v>0</v>
      </c>
      <c r="O2390" s="1" t="b">
        <f t="shared" si="125"/>
        <v>0</v>
      </c>
      <c r="Q2390" s="4"/>
      <c r="R2390" s="4"/>
    </row>
    <row r="2391" spans="5:18">
      <c r="E2391" s="130">
        <v>171</v>
      </c>
      <c r="F2391" s="130">
        <v>10</v>
      </c>
      <c r="H2391" s="32" t="s">
        <v>208</v>
      </c>
      <c r="I2391" s="33" t="s">
        <v>862</v>
      </c>
      <c r="J2391" s="33" t="s">
        <v>206</v>
      </c>
      <c r="K2391" s="33" t="str">
        <f t="shared" si="123"/>
        <v>171 , 10</v>
      </c>
      <c r="L2391" s="34" t="s">
        <v>207</v>
      </c>
      <c r="N2391" s="1" t="b">
        <f t="shared" si="124"/>
        <v>0</v>
      </c>
      <c r="O2391" s="1" t="b">
        <f t="shared" si="125"/>
        <v>0</v>
      </c>
      <c r="Q2391" s="4"/>
      <c r="R2391" s="4"/>
    </row>
    <row r="2392" spans="5:18">
      <c r="E2392" s="130">
        <v>171</v>
      </c>
      <c r="F2392" s="130">
        <v>11</v>
      </c>
      <c r="H2392" s="32" t="s">
        <v>208</v>
      </c>
      <c r="I2392" s="33" t="s">
        <v>862</v>
      </c>
      <c r="J2392" s="33" t="s">
        <v>206</v>
      </c>
      <c r="K2392" s="33" t="str">
        <f t="shared" si="123"/>
        <v>171 , 11</v>
      </c>
      <c r="L2392" s="34" t="s">
        <v>207</v>
      </c>
      <c r="N2392" s="1" t="b">
        <f t="shared" si="124"/>
        <v>0</v>
      </c>
      <c r="O2392" s="1" t="b">
        <f t="shared" si="125"/>
        <v>0</v>
      </c>
      <c r="Q2392" s="4"/>
      <c r="R2392" s="4"/>
    </row>
    <row r="2393" spans="5:18">
      <c r="E2393" s="130">
        <v>171</v>
      </c>
      <c r="F2393" s="130">
        <v>12</v>
      </c>
      <c r="H2393" s="32" t="s">
        <v>208</v>
      </c>
      <c r="I2393" s="33" t="s">
        <v>862</v>
      </c>
      <c r="J2393" s="33" t="s">
        <v>206</v>
      </c>
      <c r="K2393" s="33" t="str">
        <f t="shared" si="123"/>
        <v>171 , 12</v>
      </c>
      <c r="L2393" s="34" t="s">
        <v>207</v>
      </c>
      <c r="N2393" s="1" t="b">
        <f t="shared" si="124"/>
        <v>0</v>
      </c>
      <c r="O2393" s="1" t="b">
        <f t="shared" si="125"/>
        <v>0</v>
      </c>
      <c r="Q2393" s="4"/>
      <c r="R2393" s="4"/>
    </row>
    <row r="2394" spans="5:18">
      <c r="E2394" s="130">
        <v>171</v>
      </c>
      <c r="F2394" s="130">
        <v>13</v>
      </c>
      <c r="H2394" s="32" t="s">
        <v>208</v>
      </c>
      <c r="I2394" s="33" t="s">
        <v>862</v>
      </c>
      <c r="J2394" s="33" t="s">
        <v>206</v>
      </c>
      <c r="K2394" s="33" t="str">
        <f t="shared" si="123"/>
        <v>171 , 13</v>
      </c>
      <c r="L2394" s="34" t="s">
        <v>207</v>
      </c>
      <c r="N2394" s="1" t="b">
        <f t="shared" si="124"/>
        <v>0</v>
      </c>
      <c r="O2394" s="1" t="b">
        <f t="shared" si="125"/>
        <v>0</v>
      </c>
      <c r="Q2394" s="4"/>
      <c r="R2394" s="4"/>
    </row>
    <row r="2395" spans="5:18">
      <c r="E2395" s="130">
        <v>171</v>
      </c>
      <c r="F2395" s="130">
        <v>14</v>
      </c>
      <c r="H2395" s="32" t="s">
        <v>208</v>
      </c>
      <c r="I2395" s="33" t="s">
        <v>862</v>
      </c>
      <c r="J2395" s="33" t="s">
        <v>206</v>
      </c>
      <c r="K2395" s="33" t="str">
        <f t="shared" si="123"/>
        <v>171 , 14</v>
      </c>
      <c r="L2395" s="34" t="s">
        <v>207</v>
      </c>
      <c r="N2395" s="1" t="b">
        <f t="shared" si="124"/>
        <v>0</v>
      </c>
      <c r="O2395" s="1" t="b">
        <f t="shared" si="125"/>
        <v>0</v>
      </c>
      <c r="Q2395" s="4"/>
      <c r="R2395" s="4"/>
    </row>
    <row r="2396" spans="5:18">
      <c r="E2396" s="130">
        <v>171</v>
      </c>
      <c r="F2396" s="130">
        <v>15</v>
      </c>
      <c r="H2396" s="32" t="s">
        <v>208</v>
      </c>
      <c r="I2396" s="33" t="s">
        <v>862</v>
      </c>
      <c r="J2396" s="33" t="s">
        <v>206</v>
      </c>
      <c r="K2396" s="33" t="str">
        <f t="shared" si="123"/>
        <v>171 , 15</v>
      </c>
      <c r="L2396" s="34" t="s">
        <v>207</v>
      </c>
      <c r="N2396" s="1" t="b">
        <f t="shared" si="124"/>
        <v>0</v>
      </c>
      <c r="O2396" s="1" t="b">
        <f t="shared" si="125"/>
        <v>0</v>
      </c>
      <c r="Q2396" s="4"/>
      <c r="R2396" s="4"/>
    </row>
    <row r="2397" spans="5:18">
      <c r="E2397" s="130">
        <v>172</v>
      </c>
      <c r="F2397" s="130">
        <v>1</v>
      </c>
      <c r="H2397" s="32" t="s">
        <v>208</v>
      </c>
      <c r="I2397" s="33" t="s">
        <v>862</v>
      </c>
      <c r="J2397" s="33" t="s">
        <v>206</v>
      </c>
      <c r="K2397" s="33" t="str">
        <f t="shared" si="123"/>
        <v>172 , 1</v>
      </c>
      <c r="L2397" s="34" t="s">
        <v>207</v>
      </c>
      <c r="N2397" s="1" t="b">
        <f t="shared" si="124"/>
        <v>0</v>
      </c>
      <c r="O2397" s="1" t="b">
        <f t="shared" si="125"/>
        <v>0</v>
      </c>
      <c r="Q2397" s="4"/>
      <c r="R2397" s="4"/>
    </row>
    <row r="2398" spans="5:18">
      <c r="E2398" s="130">
        <v>172</v>
      </c>
      <c r="F2398" s="130">
        <v>2</v>
      </c>
      <c r="H2398" s="32" t="s">
        <v>208</v>
      </c>
      <c r="I2398" s="33" t="s">
        <v>862</v>
      </c>
      <c r="J2398" s="33" t="s">
        <v>206</v>
      </c>
      <c r="K2398" s="33" t="str">
        <f t="shared" si="123"/>
        <v>172 , 2</v>
      </c>
      <c r="L2398" s="34" t="s">
        <v>207</v>
      </c>
      <c r="N2398" s="1" t="b">
        <f t="shared" si="124"/>
        <v>0</v>
      </c>
      <c r="O2398" s="1" t="b">
        <f t="shared" si="125"/>
        <v>0</v>
      </c>
      <c r="Q2398" s="4"/>
      <c r="R2398" s="4"/>
    </row>
    <row r="2399" spans="5:18">
      <c r="E2399" s="130">
        <v>172</v>
      </c>
      <c r="F2399" s="130">
        <v>3</v>
      </c>
      <c r="H2399" s="32" t="s">
        <v>208</v>
      </c>
      <c r="I2399" s="33" t="s">
        <v>862</v>
      </c>
      <c r="J2399" s="33" t="s">
        <v>206</v>
      </c>
      <c r="K2399" s="33" t="str">
        <f t="shared" si="123"/>
        <v>172 , 3</v>
      </c>
      <c r="L2399" s="34" t="s">
        <v>207</v>
      </c>
      <c r="N2399" s="1" t="b">
        <f t="shared" si="124"/>
        <v>0</v>
      </c>
      <c r="O2399" s="1" t="b">
        <f t="shared" si="125"/>
        <v>0</v>
      </c>
      <c r="Q2399" s="4"/>
      <c r="R2399" s="4"/>
    </row>
    <row r="2400" spans="5:18">
      <c r="E2400" s="130">
        <v>172</v>
      </c>
      <c r="F2400" s="130">
        <v>4</v>
      </c>
      <c r="H2400" s="32" t="s">
        <v>208</v>
      </c>
      <c r="I2400" s="33" t="s">
        <v>862</v>
      </c>
      <c r="J2400" s="33" t="s">
        <v>206</v>
      </c>
      <c r="K2400" s="33" t="str">
        <f t="shared" si="123"/>
        <v>172 , 4</v>
      </c>
      <c r="L2400" s="34" t="s">
        <v>207</v>
      </c>
      <c r="N2400" s="1" t="b">
        <f t="shared" si="124"/>
        <v>0</v>
      </c>
      <c r="O2400" s="1" t="b">
        <f t="shared" si="125"/>
        <v>0</v>
      </c>
      <c r="Q2400" s="4"/>
      <c r="R2400" s="4"/>
    </row>
    <row r="2401" spans="5:18">
      <c r="E2401" s="130">
        <v>172</v>
      </c>
      <c r="F2401" s="130">
        <v>5</v>
      </c>
      <c r="H2401" s="32" t="s">
        <v>208</v>
      </c>
      <c r="I2401" s="33" t="s">
        <v>862</v>
      </c>
      <c r="J2401" s="33" t="s">
        <v>206</v>
      </c>
      <c r="K2401" s="33" t="str">
        <f t="shared" si="123"/>
        <v>172 , 5</v>
      </c>
      <c r="L2401" s="34" t="s">
        <v>207</v>
      </c>
      <c r="N2401" s="1" t="b">
        <f t="shared" si="124"/>
        <v>0</v>
      </c>
      <c r="O2401" s="1" t="b">
        <f t="shared" si="125"/>
        <v>0</v>
      </c>
      <c r="Q2401" s="4"/>
      <c r="R2401" s="4"/>
    </row>
    <row r="2402" spans="5:18">
      <c r="E2402" s="130">
        <v>172</v>
      </c>
      <c s="130" r="F2402">
        <v>7</v>
      </c>
      <c r="H2402" s="32" t="s">
        <v>208</v>
      </c>
      <c r="I2402" s="33" t="s">
        <v>862</v>
      </c>
      <c r="J2402" s="33" t="s">
        <v>206</v>
      </c>
      <c r="K2402" s="33" t="str">
        <f t="shared" si="123"/>
        <v>172 , 6</v>
      </c>
      <c r="L2402" s="34" t="s">
        <v>207</v>
      </c>
      <c r="N2402" s="1" t="b">
        <f t="shared" si="124"/>
        <v>0</v>
      </c>
      <c r="O2402" s="1" t="b">
        <f t="shared" si="125"/>
        <v>0</v>
      </c>
      <c r="Q2402" s="4"/>
      <c r="R2402" s="4"/>
    </row>
    <row r="2403" spans="5:18">
      <c r="E2403" s="130">
        <v>172</v>
      </c>
      <c r="F2403" s="130">
        <v>8</v>
      </c>
      <c r="H2403" s="32" t="s">
        <v>208</v>
      </c>
      <c r="I2403" s="33" t="s">
        <v>862</v>
      </c>
      <c r="J2403" s="33" t="s">
        <v>206</v>
      </c>
      <c r="K2403" s="33" t="str">
        <f t="shared" si="123"/>
        <v>172 , 8</v>
      </c>
      <c r="L2403" s="34" t="s">
        <v>207</v>
      </c>
      <c r="N2403" s="1" t="b">
        <f t="shared" si="124"/>
        <v>0</v>
      </c>
      <c r="O2403" s="1" t="b">
        <f t="shared" si="125"/>
        <v>0</v>
      </c>
      <c r="Q2403" s="4"/>
      <c r="R2403" s="4"/>
    </row>
    <row r="2404" spans="5:18">
      <c r="E2404" s="130">
        <v>172</v>
      </c>
      <c r="F2404" s="130">
        <v>9</v>
      </c>
      <c r="H2404" s="32" t="s">
        <v>208</v>
      </c>
      <c r="I2404" s="33" t="s">
        <v>862</v>
      </c>
      <c r="J2404" s="33" t="s">
        <v>206</v>
      </c>
      <c r="K2404" s="33" t="str">
        <f t="shared" si="123"/>
        <v>172 , 9</v>
      </c>
      <c r="L2404" s="34" t="s">
        <v>207</v>
      </c>
      <c r="N2404" s="1" t="b">
        <f t="shared" si="124"/>
        <v>0</v>
      </c>
      <c r="O2404" s="1" t="b">
        <f t="shared" si="125"/>
        <v>0</v>
      </c>
      <c r="Q2404" s="4"/>
      <c r="R2404" s="4"/>
    </row>
    <row r="2405" spans="5:18">
      <c r="E2405" s="130">
        <v>172</v>
      </c>
      <c r="F2405" s="130">
        <v>10</v>
      </c>
      <c r="H2405" s="32" t="s">
        <v>208</v>
      </c>
      <c r="I2405" s="33" t="s">
        <v>862</v>
      </c>
      <c r="J2405" s="33" t="s">
        <v>206</v>
      </c>
      <c r="K2405" s="33" t="str">
        <f t="shared" si="123"/>
        <v>172 , 10</v>
      </c>
      <c r="L2405" s="34" t="s">
        <v>207</v>
      </c>
      <c r="N2405" s="1" t="b">
        <f t="shared" si="124"/>
        <v>0</v>
      </c>
      <c r="O2405" s="1" t="b">
        <f t="shared" si="125"/>
        <v>0</v>
      </c>
      <c r="Q2405" s="4"/>
      <c r="R2405" s="4"/>
    </row>
    <row r="2406" spans="5:18">
      <c r="E2406" s="130">
        <v>172</v>
      </c>
      <c r="F2406" s="130">
        <v>11</v>
      </c>
      <c r="H2406" s="32" t="s">
        <v>208</v>
      </c>
      <c r="I2406" s="33" t="s">
        <v>862</v>
      </c>
      <c r="J2406" s="33" t="s">
        <v>206</v>
      </c>
      <c r="K2406" s="33" t="str">
        <f t="shared" si="123"/>
        <v>172 , 11</v>
      </c>
      <c r="L2406" s="34" t="s">
        <v>207</v>
      </c>
      <c r="N2406" s="1" t="b">
        <f t="shared" si="124"/>
        <v>0</v>
      </c>
      <c r="O2406" s="1" t="b">
        <f t="shared" si="125"/>
        <v>0</v>
      </c>
      <c r="Q2406" s="4"/>
      <c r="R2406" s="4"/>
    </row>
    <row r="2407" spans="5:18">
      <c r="E2407" s="130">
        <v>172</v>
      </c>
      <c r="F2407" s="130">
        <v>12</v>
      </c>
      <c r="H2407" s="32" t="s">
        <v>208</v>
      </c>
      <c r="I2407" s="33" t="s">
        <v>862</v>
      </c>
      <c r="J2407" s="33" t="s">
        <v>206</v>
      </c>
      <c r="K2407" s="33" t="str">
        <f t="shared" si="123"/>
        <v>172 , 12</v>
      </c>
      <c r="L2407" s="34" t="s">
        <v>207</v>
      </c>
      <c r="N2407" s="1" t="b">
        <f t="shared" si="124"/>
        <v>0</v>
      </c>
      <c r="O2407" s="1" t="b">
        <f t="shared" si="125"/>
        <v>0</v>
      </c>
      <c r="Q2407" s="4"/>
      <c r="R2407" s="4"/>
    </row>
    <row r="2408" spans="5:18">
      <c r="E2408" s="130">
        <v>172</v>
      </c>
      <c r="F2408" s="130">
        <v>13</v>
      </c>
      <c r="H2408" s="32" t="s">
        <v>208</v>
      </c>
      <c r="I2408" s="33" t="s">
        <v>862</v>
      </c>
      <c r="J2408" s="33" t="s">
        <v>206</v>
      </c>
      <c r="K2408" s="33" t="str">
        <f t="shared" si="123"/>
        <v>172 , 13</v>
      </c>
      <c r="L2408" s="34" t="s">
        <v>207</v>
      </c>
      <c r="N2408" s="1" t="b">
        <f t="shared" si="124"/>
        <v>0</v>
      </c>
      <c r="O2408" s="1" t="b">
        <f t="shared" si="125"/>
        <v>0</v>
      </c>
      <c r="Q2408" s="4"/>
      <c r="R2408" s="4"/>
    </row>
    <row r="2409" spans="5:18">
      <c r="E2409" s="130">
        <v>172</v>
      </c>
      <c r="F2409" s="130">
        <v>14</v>
      </c>
      <c r="H2409" s="32" t="s">
        <v>208</v>
      </c>
      <c r="I2409" s="33" t="s">
        <v>862</v>
      </c>
      <c r="J2409" s="33" t="s">
        <v>206</v>
      </c>
      <c r="K2409" s="33" t="str">
        <f t="shared" si="123"/>
        <v>172 , 14</v>
      </c>
      <c r="L2409" s="34" t="s">
        <v>207</v>
      </c>
      <c r="N2409" s="1" t="b">
        <f t="shared" si="124"/>
        <v>0</v>
      </c>
      <c r="O2409" s="1" t="b">
        <f t="shared" si="125"/>
        <v>0</v>
      </c>
      <c r="Q2409" s="4"/>
      <c r="R2409" s="4"/>
    </row>
    <row r="2410" spans="5:18">
      <c r="E2410" s="130">
        <v>172</v>
      </c>
      <c r="F2410" s="130">
        <v>15</v>
      </c>
      <c r="H2410" s="32" t="s">
        <v>208</v>
      </c>
      <c r="I2410" s="33" t="s">
        <v>862</v>
      </c>
      <c r="J2410" s="33" t="s">
        <v>206</v>
      </c>
      <c r="K2410" s="33" t="str">
        <f t="shared" si="123"/>
        <v>172 , 15</v>
      </c>
      <c r="L2410" s="34" t="s">
        <v>207</v>
      </c>
      <c r="N2410" s="1" t="b">
        <f t="shared" si="124"/>
        <v>0</v>
      </c>
      <c r="O2410" s="1" t="b">
        <f t="shared" si="125"/>
        <v>0</v>
      </c>
      <c r="Q2410" s="4"/>
      <c r="R2410" s="4"/>
    </row>
    <row r="2411" spans="5:18">
      <c r="E2411" s="130">
        <v>173</v>
      </c>
      <c r="F2411" s="130">
        <v>1</v>
      </c>
      <c r="H2411" s="32" t="s">
        <v>208</v>
      </c>
      <c r="I2411" s="33" t="s">
        <v>862</v>
      </c>
      <c r="J2411" s="33" t="s">
        <v>206</v>
      </c>
      <c r="K2411" s="33" t="str">
        <f t="shared" si="123"/>
        <v>173 , 1</v>
      </c>
      <c r="L2411" s="34" t="s">
        <v>207</v>
      </c>
      <c r="N2411" s="1" t="b">
        <f t="shared" si="124"/>
        <v>0</v>
      </c>
      <c r="O2411" s="1" t="b">
        <f t="shared" si="125"/>
        <v>0</v>
      </c>
      <c r="Q2411" s="4"/>
      <c r="R2411" s="4"/>
    </row>
    <row r="2412" spans="5:18">
      <c r="E2412" s="130">
        <v>173</v>
      </c>
      <c r="F2412" s="130">
        <v>2</v>
      </c>
      <c r="H2412" s="32" t="s">
        <v>208</v>
      </c>
      <c r="I2412" s="33" t="s">
        <v>862</v>
      </c>
      <c r="J2412" s="33" t="s">
        <v>206</v>
      </c>
      <c r="K2412" s="33" t="str">
        <f t="shared" si="123"/>
        <v>173 , 2</v>
      </c>
      <c r="L2412" s="34" t="s">
        <v>207</v>
      </c>
      <c r="N2412" s="1" t="b">
        <f t="shared" si="124"/>
        <v>0</v>
      </c>
      <c r="O2412" s="1" t="b">
        <f t="shared" si="125"/>
        <v>0</v>
      </c>
      <c r="Q2412" s="4"/>
      <c r="R2412" s="4"/>
    </row>
    <row r="2413" spans="5:18">
      <c r="E2413" s="130">
        <v>173</v>
      </c>
      <c r="F2413" s="130">
        <v>3</v>
      </c>
      <c r="H2413" s="32" t="s">
        <v>208</v>
      </c>
      <c r="I2413" s="33" t="s">
        <v>862</v>
      </c>
      <c r="J2413" s="33" t="s">
        <v>206</v>
      </c>
      <c r="K2413" s="33" t="str">
        <f t="shared" si="123"/>
        <v>173 , 3</v>
      </c>
      <c r="L2413" s="34" t="s">
        <v>207</v>
      </c>
      <c r="N2413" s="1" t="b">
        <f t="shared" si="124"/>
        <v>0</v>
      </c>
      <c r="O2413" s="1" t="b">
        <f t="shared" si="125"/>
        <v>0</v>
      </c>
      <c r="Q2413" s="4"/>
      <c r="R2413" s="4"/>
    </row>
    <row r="2414" spans="5:18">
      <c r="E2414" s="130">
        <v>173</v>
      </c>
      <c r="F2414" s="130">
        <v>4</v>
      </c>
      <c r="H2414" s="32" t="s">
        <v>208</v>
      </c>
      <c r="I2414" s="33" t="s">
        <v>862</v>
      </c>
      <c r="J2414" s="33" t="s">
        <v>206</v>
      </c>
      <c r="K2414" s="33" t="str">
        <f t="shared" si="123"/>
        <v>173 , 4</v>
      </c>
      <c r="L2414" s="34" t="s">
        <v>207</v>
      </c>
      <c r="N2414" s="1" t="b">
        <f t="shared" si="124"/>
        <v>0</v>
      </c>
      <c r="O2414" s="1" t="b">
        <f t="shared" si="125"/>
        <v>0</v>
      </c>
      <c r="Q2414" s="4"/>
      <c r="R2414" s="4"/>
    </row>
    <row r="2415" spans="5:18">
      <c r="E2415" s="130">
        <v>173</v>
      </c>
      <c r="F2415" s="130">
        <v>5</v>
      </c>
      <c r="H2415" s="32" t="s">
        <v>208</v>
      </c>
      <c r="I2415" s="33" t="s">
        <v>862</v>
      </c>
      <c r="J2415" s="33" t="s">
        <v>206</v>
      </c>
      <c r="K2415" s="33" t="str">
        <f t="shared" si="123"/>
        <v>173 , 5</v>
      </c>
      <c r="L2415" s="34" t="s">
        <v>207</v>
      </c>
      <c r="N2415" s="1" t="b">
        <f t="shared" si="124"/>
        <v>0</v>
      </c>
      <c r="O2415" s="1" t="b">
        <f t="shared" si="125"/>
        <v>0</v>
      </c>
      <c r="Q2415" s="4"/>
      <c r="R2415" s="4"/>
    </row>
    <row r="2416" spans="5:18">
      <c r="E2416" s="130">
        <v>173</v>
      </c>
      <c s="130" r="F2416">
        <v>7</v>
      </c>
      <c r="H2416" s="32" t="s">
        <v>208</v>
      </c>
      <c r="I2416" s="33" t="s">
        <v>862</v>
      </c>
      <c r="J2416" s="33" t="s">
        <v>206</v>
      </c>
      <c r="K2416" s="33" t="str">
        <f t="shared" si="123"/>
        <v>173 , 6</v>
      </c>
      <c r="L2416" s="34" t="s">
        <v>207</v>
      </c>
      <c r="N2416" s="1" t="b">
        <f t="shared" si="124"/>
        <v>0</v>
      </c>
      <c r="O2416" s="1" t="b">
        <f t="shared" si="125"/>
        <v>0</v>
      </c>
      <c r="Q2416" s="4"/>
      <c r="R2416" s="4"/>
    </row>
    <row r="2417" spans="5:18">
      <c r="E2417" s="130">
        <v>173</v>
      </c>
      <c r="F2417" s="130">
        <v>8</v>
      </c>
      <c r="H2417" s="32" t="s">
        <v>208</v>
      </c>
      <c r="I2417" s="33" t="s">
        <v>862</v>
      </c>
      <c r="J2417" s="33" t="s">
        <v>206</v>
      </c>
      <c r="K2417" s="33" t="str">
        <f t="shared" si="123"/>
        <v>173 , 8</v>
      </c>
      <c r="L2417" s="34" t="s">
        <v>207</v>
      </c>
      <c r="N2417" s="1" t="b">
        <f t="shared" si="124"/>
        <v>0</v>
      </c>
      <c r="O2417" s="1" t="b">
        <f t="shared" si="125"/>
        <v>0</v>
      </c>
      <c r="Q2417" s="4"/>
      <c r="R2417" s="4"/>
    </row>
    <row r="2418" spans="5:18">
      <c r="E2418" s="130">
        <v>173</v>
      </c>
      <c r="F2418" s="130">
        <v>9</v>
      </c>
      <c r="H2418" s="32" t="s">
        <v>208</v>
      </c>
      <c r="I2418" s="33" t="s">
        <v>862</v>
      </c>
      <c r="J2418" s="33" t="s">
        <v>206</v>
      </c>
      <c r="K2418" s="33" t="str">
        <f t="shared" si="123"/>
        <v>173 , 9</v>
      </c>
      <c r="L2418" s="34" t="s">
        <v>207</v>
      </c>
      <c r="N2418" s="1" t="b">
        <f t="shared" si="124"/>
        <v>0</v>
      </c>
      <c r="O2418" s="1" t="b">
        <f t="shared" si="125"/>
        <v>0</v>
      </c>
      <c r="Q2418" s="4"/>
      <c r="R2418" s="4"/>
    </row>
    <row r="2419" spans="5:18">
      <c r="E2419" s="130">
        <v>173</v>
      </c>
      <c r="F2419" s="130">
        <v>10</v>
      </c>
      <c r="H2419" s="32" t="s">
        <v>208</v>
      </c>
      <c r="I2419" s="33" t="s">
        <v>862</v>
      </c>
      <c r="J2419" s="33" t="s">
        <v>206</v>
      </c>
      <c r="K2419" s="33" t="str">
        <f t="shared" ref="K2419:K2478" si="126">E2419&amp;" , "&amp;F2419</f>
        <v>173 , 10</v>
      </c>
      <c r="L2419" s="34" t="s">
        <v>207</v>
      </c>
      <c r="N2419" s="1" t="b">
        <f t="shared" ref="N2419:N2478" si="127">IF(E2419="","",EXACT(E2419,Q2419))</f>
        <v>0</v>
      </c>
      <c r="O2419" s="1" t="b">
        <f t="shared" ref="O2419:O2478" si="128">IF(F2419="","",EXACT(F2419,R2419))</f>
        <v>0</v>
      </c>
      <c r="Q2419" s="4"/>
      <c r="R2419" s="4"/>
    </row>
    <row r="2420" spans="5:18">
      <c r="E2420" s="130">
        <v>173</v>
      </c>
      <c r="F2420" s="130">
        <v>11</v>
      </c>
      <c r="H2420" s="32" t="s">
        <v>208</v>
      </c>
      <c r="I2420" s="33" t="s">
        <v>862</v>
      </c>
      <c r="J2420" s="33" t="s">
        <v>206</v>
      </c>
      <c r="K2420" s="33" t="str">
        <f t="shared" si="126"/>
        <v>173 , 11</v>
      </c>
      <c r="L2420" s="34" t="s">
        <v>207</v>
      </c>
      <c r="N2420" s="1" t="b">
        <f t="shared" si="127"/>
        <v>0</v>
      </c>
      <c r="O2420" s="1" t="b">
        <f t="shared" si="128"/>
        <v>0</v>
      </c>
      <c r="Q2420" s="4"/>
      <c r="R2420" s="4"/>
    </row>
    <row r="2421" spans="5:18">
      <c r="E2421" s="130">
        <v>173</v>
      </c>
      <c r="F2421" s="130">
        <v>12</v>
      </c>
      <c r="H2421" s="32" t="s">
        <v>208</v>
      </c>
      <c r="I2421" s="33" t="s">
        <v>862</v>
      </c>
      <c r="J2421" s="33" t="s">
        <v>206</v>
      </c>
      <c r="K2421" s="33" t="str">
        <f t="shared" si="126"/>
        <v>173 , 12</v>
      </c>
      <c r="L2421" s="34" t="s">
        <v>207</v>
      </c>
      <c r="N2421" s="1" t="b">
        <f t="shared" si="127"/>
        <v>0</v>
      </c>
      <c r="O2421" s="1" t="b">
        <f t="shared" si="128"/>
        <v>0</v>
      </c>
      <c r="Q2421" s="4"/>
      <c r="R2421" s="4"/>
    </row>
    <row r="2422" spans="5:18">
      <c r="E2422" s="130">
        <v>173</v>
      </c>
      <c r="F2422" s="130">
        <v>13</v>
      </c>
      <c r="H2422" s="32" t="s">
        <v>208</v>
      </c>
      <c r="I2422" s="33" t="s">
        <v>862</v>
      </c>
      <c r="J2422" s="33" t="s">
        <v>206</v>
      </c>
      <c r="K2422" s="33" t="str">
        <f t="shared" si="126"/>
        <v>173 , 13</v>
      </c>
      <c r="L2422" s="34" t="s">
        <v>207</v>
      </c>
      <c r="N2422" s="1" t="b">
        <f t="shared" si="127"/>
        <v>0</v>
      </c>
      <c r="O2422" s="1" t="b">
        <f t="shared" si="128"/>
        <v>0</v>
      </c>
      <c r="Q2422" s="4"/>
      <c r="R2422" s="4"/>
    </row>
    <row r="2423" spans="5:18">
      <c r="E2423" s="130">
        <v>173</v>
      </c>
      <c r="F2423" s="130">
        <v>14</v>
      </c>
      <c r="H2423" s="32" t="s">
        <v>208</v>
      </c>
      <c r="I2423" s="33" t="s">
        <v>862</v>
      </c>
      <c r="J2423" s="33" t="s">
        <v>206</v>
      </c>
      <c r="K2423" s="33" t="str">
        <f t="shared" si="126"/>
        <v>173 , 14</v>
      </c>
      <c r="L2423" s="34" t="s">
        <v>207</v>
      </c>
      <c r="N2423" s="1" t="b">
        <f t="shared" si="127"/>
        <v>0</v>
      </c>
      <c r="O2423" s="1" t="b">
        <f t="shared" si="128"/>
        <v>0</v>
      </c>
      <c r="Q2423" s="4"/>
      <c r="R2423" s="4"/>
    </row>
    <row r="2424" spans="5:18">
      <c r="E2424" s="130">
        <v>173</v>
      </c>
      <c r="F2424" s="130">
        <v>15</v>
      </c>
      <c r="H2424" s="32" t="s">
        <v>208</v>
      </c>
      <c r="I2424" s="33" t="s">
        <v>862</v>
      </c>
      <c r="J2424" s="33" t="s">
        <v>206</v>
      </c>
      <c r="K2424" s="33" t="str">
        <f t="shared" si="126"/>
        <v>173 , 15</v>
      </c>
      <c r="L2424" s="34" t="s">
        <v>207</v>
      </c>
      <c r="N2424" s="1" t="b">
        <f t="shared" si="127"/>
        <v>0</v>
      </c>
      <c r="O2424" s="1" t="b">
        <f t="shared" si="128"/>
        <v>0</v>
      </c>
      <c r="Q2424" s="4"/>
      <c r="R2424" s="4"/>
    </row>
    <row r="2425" spans="5:18">
      <c r="E2425" s="130">
        <v>174</v>
      </c>
      <c r="F2425" s="130">
        <v>1</v>
      </c>
      <c r="H2425" s="32" t="s">
        <v>208</v>
      </c>
      <c r="I2425" s="33" t="s">
        <v>862</v>
      </c>
      <c r="J2425" s="33" t="s">
        <v>206</v>
      </c>
      <c r="K2425" s="33" t="str">
        <f t="shared" si="126"/>
        <v>174 , 1</v>
      </c>
      <c r="L2425" s="34" t="s">
        <v>207</v>
      </c>
      <c r="N2425" s="1" t="b">
        <f t="shared" si="127"/>
        <v>0</v>
      </c>
      <c r="O2425" s="1" t="b">
        <f t="shared" si="128"/>
        <v>0</v>
      </c>
      <c r="Q2425" s="4"/>
      <c r="R2425" s="4"/>
    </row>
    <row r="2426" spans="5:18">
      <c r="E2426" s="130">
        <v>174</v>
      </c>
      <c r="F2426" s="130">
        <v>2</v>
      </c>
      <c r="H2426" s="32" t="s">
        <v>208</v>
      </c>
      <c r="I2426" s="33" t="s">
        <v>862</v>
      </c>
      <c r="J2426" s="33" t="s">
        <v>206</v>
      </c>
      <c r="K2426" s="33" t="str">
        <f t="shared" si="126"/>
        <v>174 , 2</v>
      </c>
      <c r="L2426" s="34" t="s">
        <v>207</v>
      </c>
      <c r="N2426" s="1" t="b">
        <f t="shared" si="127"/>
        <v>0</v>
      </c>
      <c r="O2426" s="1" t="b">
        <f t="shared" si="128"/>
        <v>0</v>
      </c>
      <c r="Q2426" s="4"/>
      <c r="R2426" s="4"/>
    </row>
    <row r="2427" spans="5:18">
      <c r="E2427" s="130">
        <v>174</v>
      </c>
      <c r="F2427" s="130">
        <v>3</v>
      </c>
      <c r="H2427" s="32" t="s">
        <v>208</v>
      </c>
      <c r="I2427" s="33" t="s">
        <v>862</v>
      </c>
      <c r="J2427" s="33" t="s">
        <v>206</v>
      </c>
      <c r="K2427" s="33" t="str">
        <f t="shared" si="126"/>
        <v>174 , 3</v>
      </c>
      <c r="L2427" s="34" t="s">
        <v>207</v>
      </c>
      <c r="N2427" s="1" t="b">
        <f t="shared" si="127"/>
        <v>0</v>
      </c>
      <c r="O2427" s="1" t="b">
        <f t="shared" si="128"/>
        <v>0</v>
      </c>
      <c r="Q2427" s="4"/>
      <c r="R2427" s="4"/>
    </row>
    <row r="2428" spans="5:18">
      <c r="E2428" s="130">
        <v>174</v>
      </c>
      <c r="F2428" s="130">
        <v>4</v>
      </c>
      <c r="H2428" s="32" t="s">
        <v>208</v>
      </c>
      <c r="I2428" s="33" t="s">
        <v>862</v>
      </c>
      <c r="J2428" s="33" t="s">
        <v>206</v>
      </c>
      <c r="K2428" s="33" t="str">
        <f t="shared" si="126"/>
        <v>174 , 4</v>
      </c>
      <c r="L2428" s="34" t="s">
        <v>207</v>
      </c>
      <c r="N2428" s="1" t="b">
        <f t="shared" si="127"/>
        <v>0</v>
      </c>
      <c r="O2428" s="1" t="b">
        <f t="shared" si="128"/>
        <v>0</v>
      </c>
      <c r="Q2428" s="4"/>
      <c r="R2428" s="4"/>
    </row>
    <row r="2429" spans="5:18">
      <c r="E2429" s="130">
        <v>174</v>
      </c>
      <c r="F2429" s="130">
        <v>5</v>
      </c>
      <c r="H2429" s="32" t="s">
        <v>208</v>
      </c>
      <c r="I2429" s="33" t="s">
        <v>862</v>
      </c>
      <c r="J2429" s="33" t="s">
        <v>206</v>
      </c>
      <c r="K2429" s="33" t="str">
        <f t="shared" si="126"/>
        <v>174 , 5</v>
      </c>
      <c r="L2429" s="34" t="s">
        <v>207</v>
      </c>
      <c r="N2429" s="1" t="b">
        <f t="shared" si="127"/>
        <v>0</v>
      </c>
      <c r="O2429" s="1" t="b">
        <f t="shared" si="128"/>
        <v>0</v>
      </c>
      <c r="Q2429" s="4"/>
      <c r="R2429" s="4"/>
    </row>
    <row r="2430" spans="5:18">
      <c r="E2430" s="130">
        <v>174</v>
      </c>
      <c s="130" r="F2430">
        <v>7</v>
      </c>
      <c r="H2430" s="32" t="s">
        <v>208</v>
      </c>
      <c r="I2430" s="33" t="s">
        <v>862</v>
      </c>
      <c r="J2430" s="33" t="s">
        <v>206</v>
      </c>
      <c r="K2430" s="33" t="str">
        <f t="shared" si="126"/>
        <v>174 , 6</v>
      </c>
      <c r="L2430" s="34" t="s">
        <v>207</v>
      </c>
      <c r="N2430" s="1" t="b">
        <f t="shared" si="127"/>
        <v>0</v>
      </c>
      <c r="O2430" s="1" t="b">
        <f t="shared" si="128"/>
        <v>0</v>
      </c>
      <c r="Q2430" s="4"/>
      <c r="R2430" s="4"/>
    </row>
    <row r="2431" spans="5:18">
      <c r="E2431" s="130">
        <v>174</v>
      </c>
      <c r="F2431" s="130">
        <v>8</v>
      </c>
      <c r="H2431" s="32" t="s">
        <v>208</v>
      </c>
      <c r="I2431" s="33" t="s">
        <v>862</v>
      </c>
      <c r="J2431" s="33" t="s">
        <v>206</v>
      </c>
      <c r="K2431" s="33" t="str">
        <f t="shared" si="126"/>
        <v>174 , 8</v>
      </c>
      <c r="L2431" s="34" t="s">
        <v>207</v>
      </c>
      <c r="N2431" s="1" t="b">
        <f t="shared" si="127"/>
        <v>0</v>
      </c>
      <c r="O2431" s="1" t="b">
        <f t="shared" si="128"/>
        <v>0</v>
      </c>
      <c r="Q2431" s="4"/>
      <c r="R2431" s="4"/>
    </row>
    <row r="2432" spans="5:18">
      <c r="E2432" s="130">
        <v>174</v>
      </c>
      <c r="F2432" s="130">
        <v>9</v>
      </c>
      <c r="H2432" s="32" t="s">
        <v>208</v>
      </c>
      <c r="I2432" s="33" t="s">
        <v>862</v>
      </c>
      <c r="J2432" s="33" t="s">
        <v>206</v>
      </c>
      <c r="K2432" s="33" t="str">
        <f t="shared" si="126"/>
        <v>174 , 9</v>
      </c>
      <c r="L2432" s="34" t="s">
        <v>207</v>
      </c>
      <c r="N2432" s="1" t="b">
        <f t="shared" si="127"/>
        <v>0</v>
      </c>
      <c r="O2432" s="1" t="b">
        <f t="shared" si="128"/>
        <v>0</v>
      </c>
      <c r="Q2432" s="4"/>
      <c r="R2432" s="4"/>
    </row>
    <row r="2433" spans="5:18">
      <c r="E2433" s="130">
        <v>174</v>
      </c>
      <c r="F2433" s="130">
        <v>10</v>
      </c>
      <c r="H2433" s="32" t="s">
        <v>208</v>
      </c>
      <c r="I2433" s="33" t="s">
        <v>862</v>
      </c>
      <c r="J2433" s="33" t="s">
        <v>206</v>
      </c>
      <c r="K2433" s="33" t="str">
        <f t="shared" si="126"/>
        <v>174 , 10</v>
      </c>
      <c r="L2433" s="34" t="s">
        <v>207</v>
      </c>
      <c r="N2433" s="1" t="b">
        <f t="shared" si="127"/>
        <v>0</v>
      </c>
      <c r="O2433" s="1" t="b">
        <f t="shared" si="128"/>
        <v>0</v>
      </c>
      <c r="Q2433" s="4"/>
      <c r="R2433" s="4"/>
    </row>
    <row r="2434" spans="5:18">
      <c r="E2434" s="130">
        <v>174</v>
      </c>
      <c r="F2434" s="130">
        <v>11</v>
      </c>
      <c r="H2434" s="32" t="s">
        <v>208</v>
      </c>
      <c r="I2434" s="33" t="s">
        <v>862</v>
      </c>
      <c r="J2434" s="33" t="s">
        <v>206</v>
      </c>
      <c r="K2434" s="33" t="str">
        <f t="shared" si="126"/>
        <v>174 , 11</v>
      </c>
      <c r="L2434" s="34" t="s">
        <v>207</v>
      </c>
      <c r="N2434" s="1" t="b">
        <f t="shared" si="127"/>
        <v>0</v>
      </c>
      <c r="O2434" s="1" t="b">
        <f t="shared" si="128"/>
        <v>0</v>
      </c>
      <c r="Q2434" s="4"/>
      <c r="R2434" s="4"/>
    </row>
    <row r="2435" spans="5:18">
      <c r="E2435" s="130">
        <v>174</v>
      </c>
      <c r="F2435" s="130">
        <v>12</v>
      </c>
      <c r="H2435" s="32" t="s">
        <v>208</v>
      </c>
      <c r="I2435" s="33" t="s">
        <v>862</v>
      </c>
      <c r="J2435" s="33" t="s">
        <v>206</v>
      </c>
      <c r="K2435" s="33" t="str">
        <f t="shared" si="126"/>
        <v>174 , 12</v>
      </c>
      <c r="L2435" s="34" t="s">
        <v>207</v>
      </c>
      <c r="N2435" s="1" t="b">
        <f t="shared" si="127"/>
        <v>0</v>
      </c>
      <c r="O2435" s="1" t="b">
        <f t="shared" si="128"/>
        <v>0</v>
      </c>
      <c r="Q2435" s="4"/>
      <c r="R2435" s="4"/>
    </row>
    <row r="2436" spans="5:18">
      <c r="E2436" s="130">
        <v>174</v>
      </c>
      <c r="F2436" s="130">
        <v>13</v>
      </c>
      <c r="H2436" s="32" t="s">
        <v>208</v>
      </c>
      <c r="I2436" s="33" t="s">
        <v>862</v>
      </c>
      <c r="J2436" s="33" t="s">
        <v>206</v>
      </c>
      <c r="K2436" s="33" t="str">
        <f t="shared" si="126"/>
        <v>174 , 13</v>
      </c>
      <c r="L2436" s="34" t="s">
        <v>207</v>
      </c>
      <c r="N2436" s="1" t="b">
        <f t="shared" si="127"/>
        <v>0</v>
      </c>
      <c r="O2436" s="1" t="b">
        <f t="shared" si="128"/>
        <v>0</v>
      </c>
      <c r="Q2436" s="4"/>
      <c r="R2436" s="4"/>
    </row>
    <row r="2437" spans="5:18">
      <c r="E2437" s="130">
        <v>174</v>
      </c>
      <c r="F2437" s="130">
        <v>14</v>
      </c>
      <c r="H2437" s="32" t="s">
        <v>208</v>
      </c>
      <c r="I2437" s="33" t="s">
        <v>862</v>
      </c>
      <c r="J2437" s="33" t="s">
        <v>206</v>
      </c>
      <c r="K2437" s="33" t="str">
        <f t="shared" si="126"/>
        <v>174 , 14</v>
      </c>
      <c r="L2437" s="34" t="s">
        <v>207</v>
      </c>
      <c r="N2437" s="1" t="b">
        <f t="shared" si="127"/>
        <v>0</v>
      </c>
      <c r="O2437" s="1" t="b">
        <f t="shared" si="128"/>
        <v>0</v>
      </c>
      <c r="Q2437" s="4"/>
      <c r="R2437" s="4"/>
    </row>
    <row r="2438" spans="5:18">
      <c r="E2438" s="130">
        <v>174</v>
      </c>
      <c r="F2438" s="130">
        <v>15</v>
      </c>
      <c r="H2438" s="32" t="s">
        <v>208</v>
      </c>
      <c r="I2438" s="33" t="s">
        <v>862</v>
      </c>
      <c r="J2438" s="33" t="s">
        <v>206</v>
      </c>
      <c r="K2438" s="33" t="str">
        <f t="shared" si="126"/>
        <v>174 , 15</v>
      </c>
      <c r="L2438" s="34" t="s">
        <v>207</v>
      </c>
      <c r="N2438" s="1" t="b">
        <f t="shared" si="127"/>
        <v>0</v>
      </c>
      <c r="O2438" s="1" t="b">
        <f t="shared" si="128"/>
        <v>0</v>
      </c>
      <c r="Q2438" s="4"/>
      <c r="R2438" s="4"/>
    </row>
    <row r="2439" spans="5:18">
      <c r="E2439" s="130">
        <v>175</v>
      </c>
      <c r="F2439" s="130">
        <v>1</v>
      </c>
      <c r="H2439" s="32" t="s">
        <v>208</v>
      </c>
      <c r="I2439" s="33" t="s">
        <v>862</v>
      </c>
      <c r="J2439" s="33" t="s">
        <v>206</v>
      </c>
      <c r="K2439" s="33" t="str">
        <f t="shared" si="126"/>
        <v>175 , 1</v>
      </c>
      <c r="L2439" s="34" t="s">
        <v>207</v>
      </c>
      <c r="N2439" s="1" t="b">
        <f t="shared" si="127"/>
        <v>0</v>
      </c>
      <c r="O2439" s="1" t="b">
        <f t="shared" si="128"/>
        <v>0</v>
      </c>
      <c r="Q2439" s="4"/>
      <c r="R2439" s="4"/>
    </row>
    <row r="2440" spans="5:18">
      <c r="E2440" s="130">
        <v>175</v>
      </c>
      <c r="F2440" s="130">
        <v>2</v>
      </c>
      <c r="H2440" s="32" t="s">
        <v>208</v>
      </c>
      <c r="I2440" s="33" t="s">
        <v>862</v>
      </c>
      <c r="J2440" s="33" t="s">
        <v>206</v>
      </c>
      <c r="K2440" s="33" t="str">
        <f t="shared" si="126"/>
        <v>175 , 2</v>
      </c>
      <c r="L2440" s="34" t="s">
        <v>207</v>
      </c>
      <c r="N2440" s="1" t="b">
        <f t="shared" si="127"/>
        <v>0</v>
      </c>
      <c r="O2440" s="1" t="b">
        <f t="shared" si="128"/>
        <v>0</v>
      </c>
      <c r="Q2440" s="4"/>
      <c r="R2440" s="4"/>
    </row>
    <row r="2441" spans="5:18">
      <c r="E2441" s="130">
        <v>175</v>
      </c>
      <c r="F2441" s="130">
        <v>3</v>
      </c>
      <c r="H2441" s="32" t="s">
        <v>208</v>
      </c>
      <c r="I2441" s="33" t="s">
        <v>862</v>
      </c>
      <c r="J2441" s="33" t="s">
        <v>206</v>
      </c>
      <c r="K2441" s="33" t="str">
        <f t="shared" si="126"/>
        <v>175 , 3</v>
      </c>
      <c r="L2441" s="34" t="s">
        <v>207</v>
      </c>
      <c r="N2441" s="1" t="b">
        <f t="shared" si="127"/>
        <v>0</v>
      </c>
      <c r="O2441" s="1" t="b">
        <f t="shared" si="128"/>
        <v>0</v>
      </c>
      <c r="Q2441" s="4"/>
      <c r="R2441" s="4"/>
    </row>
    <row r="2442" spans="5:18">
      <c r="E2442" s="130">
        <v>175</v>
      </c>
      <c r="F2442" s="130">
        <v>4</v>
      </c>
      <c r="H2442" s="32" t="s">
        <v>208</v>
      </c>
      <c r="I2442" s="33" t="s">
        <v>862</v>
      </c>
      <c r="J2442" s="33" t="s">
        <v>206</v>
      </c>
      <c r="K2442" s="33" t="str">
        <f t="shared" si="126"/>
        <v>175 , 4</v>
      </c>
      <c r="L2442" s="34" t="s">
        <v>207</v>
      </c>
      <c r="N2442" s="1" t="b">
        <f t="shared" si="127"/>
        <v>0</v>
      </c>
      <c r="O2442" s="1" t="b">
        <f t="shared" si="128"/>
        <v>0</v>
      </c>
      <c r="Q2442" s="4"/>
      <c r="R2442" s="4"/>
    </row>
    <row r="2443" spans="5:18">
      <c r="E2443" s="130">
        <v>175</v>
      </c>
      <c r="F2443" s="130">
        <v>5</v>
      </c>
      <c r="H2443" s="32" t="s">
        <v>208</v>
      </c>
      <c r="I2443" s="33" t="s">
        <v>862</v>
      </c>
      <c r="J2443" s="33" t="s">
        <v>206</v>
      </c>
      <c r="K2443" s="33" t="str">
        <f t="shared" si="126"/>
        <v>175 , 5</v>
      </c>
      <c r="L2443" s="34" t="s">
        <v>207</v>
      </c>
      <c r="N2443" s="1" t="b">
        <f t="shared" si="127"/>
        <v>0</v>
      </c>
      <c r="O2443" s="1" t="b">
        <f t="shared" si="128"/>
        <v>0</v>
      </c>
      <c r="Q2443" s="4"/>
      <c r="R2443" s="4"/>
    </row>
    <row r="2444" spans="5:18">
      <c r="E2444" s="130">
        <v>175</v>
      </c>
      <c s="130" r="F2444">
        <v>7</v>
      </c>
      <c r="H2444" s="32" t="s">
        <v>208</v>
      </c>
      <c r="I2444" s="33" t="s">
        <v>862</v>
      </c>
      <c r="J2444" s="33" t="s">
        <v>206</v>
      </c>
      <c r="K2444" s="33" t="str">
        <f t="shared" si="126"/>
        <v>175 , 6</v>
      </c>
      <c r="L2444" s="34" t="s">
        <v>207</v>
      </c>
      <c r="N2444" s="1" t="b">
        <f t="shared" si="127"/>
        <v>0</v>
      </c>
      <c r="O2444" s="1" t="b">
        <f t="shared" si="128"/>
        <v>0</v>
      </c>
      <c r="Q2444" s="4"/>
      <c r="R2444" s="4"/>
    </row>
    <row r="2445" spans="5:18">
      <c r="E2445" s="130">
        <v>175</v>
      </c>
      <c r="F2445" s="130">
        <v>8</v>
      </c>
      <c r="H2445" s="32" t="s">
        <v>208</v>
      </c>
      <c r="I2445" s="33" t="s">
        <v>862</v>
      </c>
      <c r="J2445" s="33" t="s">
        <v>206</v>
      </c>
      <c r="K2445" s="33" t="str">
        <f t="shared" si="126"/>
        <v>175 , 8</v>
      </c>
      <c r="L2445" s="34" t="s">
        <v>207</v>
      </c>
      <c r="N2445" s="1" t="b">
        <f t="shared" si="127"/>
        <v>0</v>
      </c>
      <c r="O2445" s="1" t="b">
        <f t="shared" si="128"/>
        <v>0</v>
      </c>
      <c r="Q2445" s="4"/>
      <c r="R2445" s="4"/>
    </row>
    <row r="2446" spans="5:18">
      <c r="E2446" s="130">
        <v>175</v>
      </c>
      <c r="F2446" s="130">
        <v>9</v>
      </c>
      <c r="H2446" s="32" t="s">
        <v>208</v>
      </c>
      <c r="I2446" s="33" t="s">
        <v>862</v>
      </c>
      <c r="J2446" s="33" t="s">
        <v>206</v>
      </c>
      <c r="K2446" s="33" t="str">
        <f t="shared" si="126"/>
        <v>175 , 9</v>
      </c>
      <c r="L2446" s="34" t="s">
        <v>207</v>
      </c>
      <c r="N2446" s="1" t="b">
        <f t="shared" si="127"/>
        <v>0</v>
      </c>
      <c r="O2446" s="1" t="b">
        <f t="shared" si="128"/>
        <v>0</v>
      </c>
      <c r="Q2446" s="4"/>
      <c r="R2446" s="4"/>
    </row>
    <row r="2447" spans="5:18">
      <c r="E2447" s="130">
        <v>175</v>
      </c>
      <c r="F2447" s="130">
        <v>10</v>
      </c>
      <c r="H2447" s="32" t="s">
        <v>208</v>
      </c>
      <c r="I2447" s="33" t="s">
        <v>862</v>
      </c>
      <c r="J2447" s="33" t="s">
        <v>206</v>
      </c>
      <c r="K2447" s="33" t="str">
        <f t="shared" si="126"/>
        <v>175 , 10</v>
      </c>
      <c r="L2447" s="34" t="s">
        <v>207</v>
      </c>
      <c r="N2447" s="1" t="b">
        <f t="shared" si="127"/>
        <v>0</v>
      </c>
      <c r="O2447" s="1" t="b">
        <f t="shared" si="128"/>
        <v>0</v>
      </c>
      <c r="Q2447" s="4"/>
      <c r="R2447" s="4"/>
    </row>
    <row r="2448" spans="5:18">
      <c r="E2448" s="130">
        <v>175</v>
      </c>
      <c r="F2448" s="130">
        <v>11</v>
      </c>
      <c r="H2448" s="32" t="s">
        <v>208</v>
      </c>
      <c r="I2448" s="33" t="s">
        <v>862</v>
      </c>
      <c r="J2448" s="33" t="s">
        <v>206</v>
      </c>
      <c r="K2448" s="33" t="str">
        <f t="shared" si="126"/>
        <v>175 , 11</v>
      </c>
      <c r="L2448" s="34" t="s">
        <v>207</v>
      </c>
      <c r="N2448" s="1" t="b">
        <f t="shared" si="127"/>
        <v>0</v>
      </c>
      <c r="O2448" s="1" t="b">
        <f t="shared" si="128"/>
        <v>0</v>
      </c>
      <c r="Q2448" s="4"/>
      <c r="R2448" s="4"/>
    </row>
    <row r="2449" spans="5:18">
      <c r="E2449" s="130">
        <v>175</v>
      </c>
      <c r="F2449" s="130">
        <v>12</v>
      </c>
      <c r="H2449" s="32" t="s">
        <v>208</v>
      </c>
      <c r="I2449" s="33" t="s">
        <v>862</v>
      </c>
      <c r="J2449" s="33" t="s">
        <v>206</v>
      </c>
      <c r="K2449" s="33" t="str">
        <f t="shared" si="126"/>
        <v>175 , 12</v>
      </c>
      <c r="L2449" s="34" t="s">
        <v>207</v>
      </c>
      <c r="N2449" s="1" t="b">
        <f t="shared" si="127"/>
        <v>0</v>
      </c>
      <c r="O2449" s="1" t="b">
        <f t="shared" si="128"/>
        <v>0</v>
      </c>
      <c r="Q2449" s="4"/>
      <c r="R2449" s="4"/>
    </row>
    <row r="2450" spans="5:18">
      <c r="E2450" s="130">
        <v>175</v>
      </c>
      <c r="F2450" s="130">
        <v>13</v>
      </c>
      <c r="H2450" s="32" t="s">
        <v>208</v>
      </c>
      <c r="I2450" s="33" t="s">
        <v>862</v>
      </c>
      <c r="J2450" s="33" t="s">
        <v>206</v>
      </c>
      <c r="K2450" s="33" t="str">
        <f t="shared" si="126"/>
        <v>175 , 13</v>
      </c>
      <c r="L2450" s="34" t="s">
        <v>207</v>
      </c>
      <c r="N2450" s="1" t="b">
        <f t="shared" si="127"/>
        <v>0</v>
      </c>
      <c r="O2450" s="1" t="b">
        <f t="shared" si="128"/>
        <v>0</v>
      </c>
      <c r="Q2450" s="4"/>
      <c r="R2450" s="4"/>
    </row>
    <row r="2451" spans="5:18">
      <c r="E2451" s="130">
        <v>175</v>
      </c>
      <c r="F2451" s="130">
        <v>14</v>
      </c>
      <c r="H2451" s="32" t="s">
        <v>208</v>
      </c>
      <c r="I2451" s="33" t="s">
        <v>862</v>
      </c>
      <c r="J2451" s="33" t="s">
        <v>206</v>
      </c>
      <c r="K2451" s="33" t="str">
        <f t="shared" si="126"/>
        <v>175 , 14</v>
      </c>
      <c r="L2451" s="34" t="s">
        <v>207</v>
      </c>
      <c r="N2451" s="1" t="b">
        <f t="shared" si="127"/>
        <v>0</v>
      </c>
      <c r="O2451" s="1" t="b">
        <f t="shared" si="128"/>
        <v>0</v>
      </c>
      <c r="Q2451" s="4"/>
      <c r="R2451" s="4"/>
    </row>
    <row r="2452" spans="5:18">
      <c r="E2452" s="130">
        <v>175</v>
      </c>
      <c r="F2452" s="130">
        <v>15</v>
      </c>
      <c r="H2452" s="32" t="s">
        <v>208</v>
      </c>
      <c r="I2452" s="33" t="s">
        <v>862</v>
      </c>
      <c r="J2452" s="33" t="s">
        <v>206</v>
      </c>
      <c r="K2452" s="33" t="str">
        <f t="shared" si="126"/>
        <v>175 , 15</v>
      </c>
      <c r="L2452" s="34" t="s">
        <v>207</v>
      </c>
      <c r="N2452" s="1" t="b">
        <f t="shared" si="127"/>
        <v>0</v>
      </c>
      <c r="O2452" s="1" t="b">
        <f t="shared" si="128"/>
        <v>0</v>
      </c>
      <c r="Q2452" s="4"/>
      <c r="R2452" s="4"/>
    </row>
    <row r="2453" spans="5:18">
      <c r="E2453" s="130">
        <v>176</v>
      </c>
      <c r="F2453" s="130">
        <v>1</v>
      </c>
      <c r="H2453" s="32" t="s">
        <v>208</v>
      </c>
      <c r="I2453" s="33" t="s">
        <v>862</v>
      </c>
      <c r="J2453" s="33" t="s">
        <v>206</v>
      </c>
      <c r="K2453" s="33" t="str">
        <f t="shared" si="126"/>
        <v>176 , 1</v>
      </c>
      <c r="L2453" s="34" t="s">
        <v>207</v>
      </c>
      <c r="N2453" s="1" t="b">
        <f t="shared" si="127"/>
        <v>0</v>
      </c>
      <c r="O2453" s="1" t="b">
        <f t="shared" si="128"/>
        <v>0</v>
      </c>
      <c r="Q2453" s="4"/>
      <c r="R2453" s="4"/>
    </row>
    <row r="2454" spans="5:18">
      <c r="E2454" s="130">
        <v>176</v>
      </c>
      <c r="F2454" s="130">
        <v>2</v>
      </c>
      <c r="H2454" s="32" t="s">
        <v>208</v>
      </c>
      <c r="I2454" s="33" t="s">
        <v>862</v>
      </c>
      <c r="J2454" s="33" t="s">
        <v>206</v>
      </c>
      <c r="K2454" s="33" t="str">
        <f t="shared" si="126"/>
        <v>176 , 2</v>
      </c>
      <c r="L2454" s="34" t="s">
        <v>207</v>
      </c>
      <c r="N2454" s="1" t="b">
        <f t="shared" si="127"/>
        <v>0</v>
      </c>
      <c r="O2454" s="1" t="b">
        <f t="shared" si="128"/>
        <v>0</v>
      </c>
      <c r="Q2454" s="4"/>
      <c r="R2454" s="4"/>
    </row>
    <row r="2455" spans="5:18">
      <c r="E2455" s="130">
        <v>176</v>
      </c>
      <c r="F2455" s="130">
        <v>3</v>
      </c>
      <c r="H2455" s="32" t="s">
        <v>208</v>
      </c>
      <c r="I2455" s="33" t="s">
        <v>862</v>
      </c>
      <c r="J2455" s="33" t="s">
        <v>206</v>
      </c>
      <c r="K2455" s="33" t="str">
        <f t="shared" si="126"/>
        <v>176 , 3</v>
      </c>
      <c r="L2455" s="34" t="s">
        <v>207</v>
      </c>
      <c r="N2455" s="1" t="b">
        <f t="shared" si="127"/>
        <v>0</v>
      </c>
      <c r="O2455" s="1" t="b">
        <f t="shared" si="128"/>
        <v>0</v>
      </c>
      <c r="Q2455" s="4"/>
      <c r="R2455" s="4"/>
    </row>
    <row r="2456" spans="5:18">
      <c r="E2456" s="130">
        <v>176</v>
      </c>
      <c r="F2456" s="130">
        <v>4</v>
      </c>
      <c r="H2456" s="32" t="s">
        <v>208</v>
      </c>
      <c r="I2456" s="33" t="s">
        <v>862</v>
      </c>
      <c r="J2456" s="33" t="s">
        <v>206</v>
      </c>
      <c r="K2456" s="33" t="str">
        <f t="shared" si="126"/>
        <v>176 , 4</v>
      </c>
      <c r="L2456" s="34" t="s">
        <v>207</v>
      </c>
      <c r="N2456" s="1" t="b">
        <f t="shared" si="127"/>
        <v>0</v>
      </c>
      <c r="O2456" s="1" t="b">
        <f t="shared" si="128"/>
        <v>0</v>
      </c>
      <c r="Q2456" s="4"/>
      <c r="R2456" s="4"/>
    </row>
    <row r="2457" spans="5:18">
      <c r="E2457" s="130">
        <v>176</v>
      </c>
      <c r="F2457" s="130">
        <v>5</v>
      </c>
      <c r="H2457" s="32" t="s">
        <v>208</v>
      </c>
      <c r="I2457" s="33" t="s">
        <v>862</v>
      </c>
      <c r="J2457" s="33" t="s">
        <v>206</v>
      </c>
      <c r="K2457" s="33" t="str">
        <f t="shared" si="126"/>
        <v>176 , 5</v>
      </c>
      <c r="L2457" s="34" t="s">
        <v>207</v>
      </c>
      <c r="N2457" s="1" t="b">
        <f t="shared" si="127"/>
        <v>0</v>
      </c>
      <c r="O2457" s="1" t="b">
        <f t="shared" si="128"/>
        <v>0</v>
      </c>
      <c r="Q2457" s="4"/>
      <c r="R2457" s="4"/>
    </row>
    <row r="2458" spans="5:18">
      <c r="E2458" s="130">
        <v>176</v>
      </c>
      <c s="130" r="F2458">
        <v>7</v>
      </c>
      <c r="H2458" s="32" t="s">
        <v>208</v>
      </c>
      <c r="I2458" s="33" t="s">
        <v>862</v>
      </c>
      <c r="J2458" s="33" t="s">
        <v>206</v>
      </c>
      <c r="K2458" s="33" t="str">
        <f t="shared" si="126"/>
        <v>176 , 6</v>
      </c>
      <c r="L2458" s="34" t="s">
        <v>207</v>
      </c>
      <c r="N2458" s="1" t="b">
        <f t="shared" si="127"/>
        <v>0</v>
      </c>
      <c r="O2458" s="1" t="b">
        <f t="shared" si="128"/>
        <v>0</v>
      </c>
      <c r="Q2458" s="4"/>
      <c r="R2458" s="4"/>
    </row>
    <row r="2459" spans="5:18">
      <c r="E2459" s="130">
        <v>176</v>
      </c>
      <c r="F2459" s="130">
        <v>8</v>
      </c>
      <c r="H2459" s="32" t="s">
        <v>208</v>
      </c>
      <c r="I2459" s="33" t="s">
        <v>862</v>
      </c>
      <c r="J2459" s="33" t="s">
        <v>206</v>
      </c>
      <c r="K2459" s="33" t="str">
        <f t="shared" si="126"/>
        <v>176 , 8</v>
      </c>
      <c r="L2459" s="34" t="s">
        <v>207</v>
      </c>
      <c r="N2459" s="1" t="b">
        <f t="shared" si="127"/>
        <v>0</v>
      </c>
      <c r="O2459" s="1" t="b">
        <f t="shared" si="128"/>
        <v>0</v>
      </c>
      <c r="Q2459" s="4"/>
      <c r="R2459" s="4"/>
    </row>
    <row r="2460" spans="5:18">
      <c r="E2460" s="130">
        <v>176</v>
      </c>
      <c r="F2460" s="130">
        <v>9</v>
      </c>
      <c r="H2460" s="32" t="s">
        <v>208</v>
      </c>
      <c r="I2460" s="33" t="s">
        <v>862</v>
      </c>
      <c r="J2460" s="33" t="s">
        <v>206</v>
      </c>
      <c r="K2460" s="33" t="str">
        <f t="shared" si="126"/>
        <v>176 , 9</v>
      </c>
      <c r="L2460" s="34" t="s">
        <v>207</v>
      </c>
      <c r="N2460" s="1" t="b">
        <f t="shared" si="127"/>
        <v>0</v>
      </c>
      <c r="O2460" s="1" t="b">
        <f t="shared" si="128"/>
        <v>0</v>
      </c>
      <c r="Q2460" s="4"/>
      <c r="R2460" s="4"/>
    </row>
    <row r="2461" spans="5:18">
      <c r="E2461" s="130">
        <v>176</v>
      </c>
      <c r="F2461" s="130">
        <v>10</v>
      </c>
      <c r="H2461" s="32" t="s">
        <v>208</v>
      </c>
      <c r="I2461" s="33" t="s">
        <v>862</v>
      </c>
      <c r="J2461" s="33" t="s">
        <v>206</v>
      </c>
      <c r="K2461" s="33" t="str">
        <f t="shared" si="126"/>
        <v>176 , 10</v>
      </c>
      <c r="L2461" s="34" t="s">
        <v>207</v>
      </c>
      <c r="N2461" s="1" t="b">
        <f t="shared" si="127"/>
        <v>0</v>
      </c>
      <c r="O2461" s="1" t="b">
        <f t="shared" si="128"/>
        <v>0</v>
      </c>
      <c r="Q2461" s="4"/>
      <c r="R2461" s="4"/>
    </row>
    <row r="2462" spans="5:18">
      <c r="E2462" s="130">
        <v>176</v>
      </c>
      <c r="F2462" s="130">
        <v>11</v>
      </c>
      <c r="H2462" s="32" t="s">
        <v>208</v>
      </c>
      <c r="I2462" s="33" t="s">
        <v>862</v>
      </c>
      <c r="J2462" s="33" t="s">
        <v>206</v>
      </c>
      <c r="K2462" s="33" t="str">
        <f t="shared" si="126"/>
        <v>176 , 11</v>
      </c>
      <c r="L2462" s="34" t="s">
        <v>207</v>
      </c>
      <c r="N2462" s="1" t="b">
        <f t="shared" si="127"/>
        <v>0</v>
      </c>
      <c r="O2462" s="1" t="b">
        <f t="shared" si="128"/>
        <v>0</v>
      </c>
      <c r="Q2462" s="4"/>
      <c r="R2462" s="4"/>
    </row>
    <row r="2463" spans="5:18">
      <c r="E2463" s="130">
        <v>176</v>
      </c>
      <c r="F2463" s="130">
        <v>12</v>
      </c>
      <c r="H2463" s="32" t="s">
        <v>208</v>
      </c>
      <c r="I2463" s="33" t="s">
        <v>862</v>
      </c>
      <c r="J2463" s="33" t="s">
        <v>206</v>
      </c>
      <c r="K2463" s="33" t="str">
        <f t="shared" si="126"/>
        <v>176 , 12</v>
      </c>
      <c r="L2463" s="34" t="s">
        <v>207</v>
      </c>
      <c r="N2463" s="1" t="b">
        <f t="shared" si="127"/>
        <v>0</v>
      </c>
      <c r="O2463" s="1" t="b">
        <f t="shared" si="128"/>
        <v>0</v>
      </c>
      <c r="Q2463" s="4"/>
      <c r="R2463" s="4"/>
    </row>
    <row r="2464" spans="5:18">
      <c r="E2464" s="130">
        <v>176</v>
      </c>
      <c r="F2464" s="130">
        <v>13</v>
      </c>
      <c r="H2464" s="32" t="s">
        <v>208</v>
      </c>
      <c r="I2464" s="33" t="s">
        <v>862</v>
      </c>
      <c r="J2464" s="33" t="s">
        <v>206</v>
      </c>
      <c r="K2464" s="33" t="str">
        <f t="shared" si="126"/>
        <v>176 , 13</v>
      </c>
      <c r="L2464" s="34" t="s">
        <v>207</v>
      </c>
      <c r="N2464" s="1" t="b">
        <f t="shared" si="127"/>
        <v>0</v>
      </c>
      <c r="O2464" s="1" t="b">
        <f t="shared" si="128"/>
        <v>0</v>
      </c>
      <c r="Q2464" s="4"/>
      <c r="R2464" s="4"/>
    </row>
    <row r="2465" spans="5:18">
      <c r="E2465" s="130">
        <v>176</v>
      </c>
      <c r="F2465" s="130">
        <v>14</v>
      </c>
      <c r="H2465" s="32" t="s">
        <v>208</v>
      </c>
      <c r="I2465" s="33" t="s">
        <v>862</v>
      </c>
      <c r="J2465" s="33" t="s">
        <v>206</v>
      </c>
      <c r="K2465" s="33" t="str">
        <f t="shared" si="126"/>
        <v>176 , 14</v>
      </c>
      <c r="L2465" s="34" t="s">
        <v>207</v>
      </c>
      <c r="N2465" s="1" t="b">
        <f t="shared" si="127"/>
        <v>0</v>
      </c>
      <c r="O2465" s="1" t="b">
        <f t="shared" si="128"/>
        <v>0</v>
      </c>
      <c r="Q2465" s="4"/>
      <c r="R2465" s="4"/>
    </row>
    <row r="2466" spans="5:18">
      <c r="E2466" s="130">
        <v>176</v>
      </c>
      <c r="F2466" s="130">
        <v>15</v>
      </c>
      <c r="H2466" s="32" t="s">
        <v>208</v>
      </c>
      <c r="I2466" s="33" t="s">
        <v>862</v>
      </c>
      <c r="J2466" s="33" t="s">
        <v>206</v>
      </c>
      <c r="K2466" s="33" t="str">
        <f t="shared" si="126"/>
        <v>176 , 15</v>
      </c>
      <c r="L2466" s="34" t="s">
        <v>207</v>
      </c>
      <c r="N2466" s="1" t="b">
        <f t="shared" si="127"/>
        <v>0</v>
      </c>
      <c r="O2466" s="1" t="b">
        <f t="shared" si="128"/>
        <v>0</v>
      </c>
      <c r="Q2466" s="4"/>
      <c r="R2466" s="4"/>
    </row>
    <row r="2467" spans="5:18">
      <c r="E2467" s="130">
        <v>177</v>
      </c>
      <c r="F2467" s="130">
        <v>1</v>
      </c>
      <c r="H2467" s="32" t="s">
        <v>208</v>
      </c>
      <c r="I2467" s="33" t="s">
        <v>862</v>
      </c>
      <c r="J2467" s="33" t="s">
        <v>206</v>
      </c>
      <c r="K2467" s="33" t="str">
        <f t="shared" si="126"/>
        <v>177 , 1</v>
      </c>
      <c r="L2467" s="34" t="s">
        <v>207</v>
      </c>
      <c r="N2467" s="1" t="b">
        <f t="shared" si="127"/>
        <v>0</v>
      </c>
      <c r="O2467" s="1" t="b">
        <f t="shared" si="128"/>
        <v>0</v>
      </c>
      <c r="Q2467" s="4"/>
      <c r="R2467" s="4"/>
    </row>
    <row r="2468" spans="5:18">
      <c r="E2468" s="130">
        <v>177</v>
      </c>
      <c r="F2468" s="130">
        <v>2</v>
      </c>
      <c r="H2468" s="32" t="s">
        <v>208</v>
      </c>
      <c r="I2468" s="33" t="s">
        <v>862</v>
      </c>
      <c r="J2468" s="33" t="s">
        <v>206</v>
      </c>
      <c r="K2468" s="33" t="str">
        <f t="shared" si="126"/>
        <v>177 , 2</v>
      </c>
      <c r="L2468" s="34" t="s">
        <v>207</v>
      </c>
      <c r="N2468" s="1" t="b">
        <f t="shared" si="127"/>
        <v>0</v>
      </c>
      <c r="O2468" s="1" t="b">
        <f t="shared" si="128"/>
        <v>0</v>
      </c>
      <c r="Q2468" s="4"/>
      <c r="R2468" s="4"/>
    </row>
    <row r="2469" spans="5:18">
      <c r="E2469" s="130">
        <v>177</v>
      </c>
      <c r="F2469" s="130">
        <v>3</v>
      </c>
      <c r="H2469" s="32" t="s">
        <v>208</v>
      </c>
      <c r="I2469" s="33" t="s">
        <v>862</v>
      </c>
      <c r="J2469" s="33" t="s">
        <v>206</v>
      </c>
      <c r="K2469" s="33" t="str">
        <f t="shared" si="126"/>
        <v>177 , 3</v>
      </c>
      <c r="L2469" s="34" t="s">
        <v>207</v>
      </c>
      <c r="N2469" s="1" t="b">
        <f t="shared" si="127"/>
        <v>0</v>
      </c>
      <c r="O2469" s="1" t="b">
        <f t="shared" si="128"/>
        <v>0</v>
      </c>
      <c r="Q2469" s="4"/>
      <c r="R2469" s="4"/>
    </row>
    <row r="2470" spans="5:18">
      <c r="E2470" s="130">
        <v>177</v>
      </c>
      <c r="F2470" s="130">
        <v>4</v>
      </c>
      <c r="H2470" s="32" t="s">
        <v>208</v>
      </c>
      <c r="I2470" s="33" t="s">
        <v>862</v>
      </c>
      <c r="J2470" s="33" t="s">
        <v>206</v>
      </c>
      <c r="K2470" s="33" t="str">
        <f t="shared" si="126"/>
        <v>177 , 4</v>
      </c>
      <c r="L2470" s="34" t="s">
        <v>207</v>
      </c>
      <c r="N2470" s="1" t="b">
        <f t="shared" si="127"/>
        <v>0</v>
      </c>
      <c r="O2470" s="1" t="b">
        <f t="shared" si="128"/>
        <v>0</v>
      </c>
      <c r="Q2470" s="4"/>
      <c r="R2470" s="4"/>
    </row>
    <row r="2471" spans="5:18">
      <c r="E2471" s="130">
        <v>177</v>
      </c>
      <c r="F2471" s="130">
        <v>5</v>
      </c>
      <c r="H2471" s="32" t="s">
        <v>208</v>
      </c>
      <c r="I2471" s="33" t="s">
        <v>862</v>
      </c>
      <c r="J2471" s="33" t="s">
        <v>206</v>
      </c>
      <c r="K2471" s="33" t="str">
        <f t="shared" si="126"/>
        <v>177 , 5</v>
      </c>
      <c r="L2471" s="34" t="s">
        <v>207</v>
      </c>
      <c r="N2471" s="1" t="b">
        <f t="shared" si="127"/>
        <v>0</v>
      </c>
      <c r="O2471" s="1" t="b">
        <f t="shared" si="128"/>
        <v>0</v>
      </c>
      <c r="Q2471" s="4"/>
      <c r="R2471" s="4"/>
    </row>
    <row r="2472" spans="5:18">
      <c r="E2472" s="130">
        <v>177</v>
      </c>
      <c s="130" r="F2472">
        <v>7</v>
      </c>
      <c r="H2472" s="32" t="s">
        <v>208</v>
      </c>
      <c r="I2472" s="33" t="s">
        <v>862</v>
      </c>
      <c r="J2472" s="33" t="s">
        <v>206</v>
      </c>
      <c r="K2472" s="33" t="str">
        <f t="shared" si="126"/>
        <v>177 , 6</v>
      </c>
      <c r="L2472" s="34" t="s">
        <v>207</v>
      </c>
      <c r="N2472" s="1" t="b">
        <f t="shared" si="127"/>
        <v>0</v>
      </c>
      <c r="O2472" s="1" t="b">
        <f t="shared" si="128"/>
        <v>0</v>
      </c>
      <c r="Q2472" s="4"/>
      <c r="R2472" s="4"/>
    </row>
    <row r="2473" spans="5:18">
      <c r="E2473" s="130">
        <v>177</v>
      </c>
      <c r="F2473" s="130">
        <v>8</v>
      </c>
      <c r="H2473" s="32" t="s">
        <v>208</v>
      </c>
      <c r="I2473" s="33" t="s">
        <v>862</v>
      </c>
      <c r="J2473" s="33" t="s">
        <v>206</v>
      </c>
      <c r="K2473" s="33" t="str">
        <f t="shared" si="126"/>
        <v>177 , 8</v>
      </c>
      <c r="L2473" s="34" t="s">
        <v>207</v>
      </c>
      <c r="N2473" s="1" t="b">
        <f t="shared" si="127"/>
        <v>0</v>
      </c>
      <c r="O2473" s="1" t="b">
        <f t="shared" si="128"/>
        <v>0</v>
      </c>
      <c r="Q2473" s="4"/>
      <c r="R2473" s="4"/>
    </row>
    <row r="2474" spans="5:18">
      <c r="E2474" s="130">
        <v>177</v>
      </c>
      <c r="F2474" s="130">
        <v>9</v>
      </c>
      <c r="H2474" s="32" t="s">
        <v>208</v>
      </c>
      <c r="I2474" s="33" t="s">
        <v>862</v>
      </c>
      <c r="J2474" s="33" t="s">
        <v>206</v>
      </c>
      <c r="K2474" s="33" t="str">
        <f t="shared" si="126"/>
        <v>177 , 9</v>
      </c>
      <c r="L2474" s="34" t="s">
        <v>207</v>
      </c>
      <c r="N2474" s="1" t="b">
        <f t="shared" si="127"/>
        <v>0</v>
      </c>
      <c r="O2474" s="1" t="b">
        <f t="shared" si="128"/>
        <v>0</v>
      </c>
      <c r="Q2474" s="4"/>
      <c r="R2474" s="4"/>
    </row>
    <row r="2475" spans="5:18">
      <c r="E2475" s="130">
        <v>177</v>
      </c>
      <c r="F2475" s="130">
        <v>10</v>
      </c>
      <c r="H2475" s="32" t="s">
        <v>208</v>
      </c>
      <c r="I2475" s="33" t="s">
        <v>862</v>
      </c>
      <c r="J2475" s="33" t="s">
        <v>206</v>
      </c>
      <c r="K2475" s="33" t="str">
        <f t="shared" si="126"/>
        <v>177 , 10</v>
      </c>
      <c r="L2475" s="34" t="s">
        <v>207</v>
      </c>
      <c r="N2475" s="1" t="b">
        <f t="shared" si="127"/>
        <v>0</v>
      </c>
      <c r="O2475" s="1" t="b">
        <f t="shared" si="128"/>
        <v>0</v>
      </c>
      <c r="Q2475" s="4"/>
      <c r="R2475" s="4"/>
    </row>
    <row r="2476" spans="5:18">
      <c r="E2476" s="130">
        <v>177</v>
      </c>
      <c r="F2476" s="130">
        <v>11</v>
      </c>
      <c r="H2476" s="32" t="s">
        <v>208</v>
      </c>
      <c r="I2476" s="33" t="s">
        <v>862</v>
      </c>
      <c r="J2476" s="33" t="s">
        <v>206</v>
      </c>
      <c r="K2476" s="33" t="str">
        <f t="shared" si="126"/>
        <v>177 , 11</v>
      </c>
      <c r="L2476" s="34" t="s">
        <v>207</v>
      </c>
      <c r="N2476" s="1" t="b">
        <f t="shared" si="127"/>
        <v>0</v>
      </c>
      <c r="O2476" s="1" t="b">
        <f t="shared" si="128"/>
        <v>0</v>
      </c>
      <c r="Q2476" s="4"/>
      <c r="R2476" s="4"/>
    </row>
    <row r="2477" spans="5:18">
      <c r="E2477" s="130">
        <v>177</v>
      </c>
      <c r="F2477" s="130">
        <v>12</v>
      </c>
      <c r="H2477" s="32" t="s">
        <v>208</v>
      </c>
      <c r="I2477" s="33" t="s">
        <v>862</v>
      </c>
      <c r="J2477" s="33" t="s">
        <v>206</v>
      </c>
      <c r="K2477" s="33" t="str">
        <f t="shared" si="126"/>
        <v>177 , 12</v>
      </c>
      <c r="L2477" s="34" t="s">
        <v>207</v>
      </c>
      <c r="N2477" s="1" t="b">
        <f t="shared" si="127"/>
        <v>0</v>
      </c>
      <c r="O2477" s="1" t="b">
        <f t="shared" si="128"/>
        <v>0</v>
      </c>
      <c r="Q2477" s="4"/>
      <c r="R2477" s="4"/>
    </row>
    <row r="2478" spans="5:18">
      <c r="E2478" s="130">
        <v>177</v>
      </c>
      <c r="F2478" s="130">
        <v>13</v>
      </c>
      <c r="H2478" s="32" t="s">
        <v>208</v>
      </c>
      <c r="I2478" s="33" t="s">
        <v>862</v>
      </c>
      <c r="J2478" s="33" t="s">
        <v>206</v>
      </c>
      <c r="K2478" s="33" t="str">
        <f t="shared" si="126"/>
        <v>177 , 13</v>
      </c>
      <c r="L2478" s="34" t="s">
        <v>207</v>
      </c>
      <c r="N2478" s="1" t="b">
        <f t="shared" si="127"/>
        <v>0</v>
      </c>
      <c r="O2478" s="1" t="b">
        <f t="shared" si="128"/>
        <v>0</v>
      </c>
      <c r="Q2478" s="4"/>
      <c r="R2478" s="4"/>
    </row>
    <row r="2479" spans="5:18">
      <c r="E2479" s="130">
        <v>177</v>
      </c>
      <c r="F2479" s="130">
        <v>14</v>
      </c>
      <c r="H2479" s="32" t="s">
        <v>208</v>
      </c>
      <c r="I2479" s="33" t="s">
        <v>862</v>
      </c>
      <c r="J2479" s="33" t="s">
        <v>206</v>
      </c>
      <c r="K2479" s="33" t="str">
        <f t="shared" ref="K2479:K2538" si="129">E2479&amp;" , "&amp;F2479</f>
        <v>177 , 14</v>
      </c>
      <c r="L2479" s="34" t="s">
        <v>207</v>
      </c>
      <c r="N2479" s="1" t="b">
        <f t="shared" ref="N2479:N2538" si="130">IF(E2479="","",EXACT(E2479,Q2479))</f>
        <v>0</v>
      </c>
      <c r="O2479" s="1" t="b">
        <f t="shared" ref="O2479:O2538" si="131">IF(F2479="","",EXACT(F2479,R2479))</f>
        <v>0</v>
      </c>
      <c r="Q2479" s="4"/>
      <c r="R2479" s="4"/>
    </row>
    <row r="2480" spans="5:18">
      <c r="E2480" s="130">
        <v>177</v>
      </c>
      <c r="F2480" s="130">
        <v>15</v>
      </c>
      <c r="H2480" s="32" t="s">
        <v>208</v>
      </c>
      <c r="I2480" s="33" t="s">
        <v>862</v>
      </c>
      <c r="J2480" s="33" t="s">
        <v>206</v>
      </c>
      <c r="K2480" s="33" t="str">
        <f t="shared" si="129"/>
        <v>177 , 15</v>
      </c>
      <c r="L2480" s="34" t="s">
        <v>207</v>
      </c>
      <c r="N2480" s="1" t="b">
        <f t="shared" si="130"/>
        <v>0</v>
      </c>
      <c r="O2480" s="1" t="b">
        <f t="shared" si="131"/>
        <v>0</v>
      </c>
      <c r="Q2480" s="4"/>
      <c r="R2480" s="4"/>
    </row>
    <row r="2481" spans="5:18">
      <c r="E2481" s="130">
        <v>178</v>
      </c>
      <c r="F2481" s="130">
        <v>1</v>
      </c>
      <c r="H2481" s="32" t="s">
        <v>208</v>
      </c>
      <c r="I2481" s="33" t="s">
        <v>862</v>
      </c>
      <c r="J2481" s="33" t="s">
        <v>206</v>
      </c>
      <c r="K2481" s="33" t="str">
        <f t="shared" si="129"/>
        <v>178 , 1</v>
      </c>
      <c r="L2481" s="34" t="s">
        <v>207</v>
      </c>
      <c r="N2481" s="1" t="b">
        <f t="shared" si="130"/>
        <v>0</v>
      </c>
      <c r="O2481" s="1" t="b">
        <f t="shared" si="131"/>
        <v>0</v>
      </c>
      <c r="Q2481" s="4"/>
      <c r="R2481" s="4"/>
    </row>
    <row r="2482" spans="5:18">
      <c r="E2482" s="130">
        <v>178</v>
      </c>
      <c r="F2482" s="130">
        <v>2</v>
      </c>
      <c r="H2482" s="32" t="s">
        <v>208</v>
      </c>
      <c r="I2482" s="33" t="s">
        <v>862</v>
      </c>
      <c r="J2482" s="33" t="s">
        <v>206</v>
      </c>
      <c r="K2482" s="33" t="str">
        <f t="shared" si="129"/>
        <v>178 , 2</v>
      </c>
      <c r="L2482" s="34" t="s">
        <v>207</v>
      </c>
      <c r="N2482" s="1" t="b">
        <f t="shared" si="130"/>
        <v>0</v>
      </c>
      <c r="O2482" s="1" t="b">
        <f t="shared" si="131"/>
        <v>0</v>
      </c>
      <c r="Q2482" s="4"/>
      <c r="R2482" s="4"/>
    </row>
    <row r="2483" spans="5:18">
      <c r="E2483" s="130">
        <v>178</v>
      </c>
      <c r="F2483" s="130">
        <v>3</v>
      </c>
      <c r="H2483" s="32" t="s">
        <v>208</v>
      </c>
      <c r="I2483" s="33" t="s">
        <v>862</v>
      </c>
      <c r="J2483" s="33" t="s">
        <v>206</v>
      </c>
      <c r="K2483" s="33" t="str">
        <f t="shared" si="129"/>
        <v>178 , 3</v>
      </c>
      <c r="L2483" s="34" t="s">
        <v>207</v>
      </c>
      <c r="N2483" s="1" t="b">
        <f t="shared" si="130"/>
        <v>0</v>
      </c>
      <c r="O2483" s="1" t="b">
        <f t="shared" si="131"/>
        <v>0</v>
      </c>
      <c r="Q2483" s="4"/>
      <c r="R2483" s="4"/>
    </row>
    <row r="2484" spans="5:18">
      <c r="E2484" s="130">
        <v>178</v>
      </c>
      <c r="F2484" s="130">
        <v>4</v>
      </c>
      <c r="H2484" s="32" t="s">
        <v>208</v>
      </c>
      <c r="I2484" s="33" t="s">
        <v>862</v>
      </c>
      <c r="J2484" s="33" t="s">
        <v>206</v>
      </c>
      <c r="K2484" s="33" t="str">
        <f t="shared" si="129"/>
        <v>178 , 4</v>
      </c>
      <c r="L2484" s="34" t="s">
        <v>207</v>
      </c>
      <c r="N2484" s="1" t="b">
        <f t="shared" si="130"/>
        <v>0</v>
      </c>
      <c r="O2484" s="1" t="b">
        <f t="shared" si="131"/>
        <v>0</v>
      </c>
      <c r="Q2484" s="4"/>
      <c r="R2484" s="4"/>
    </row>
    <row r="2485" spans="5:18">
      <c r="E2485" s="130">
        <v>178</v>
      </c>
      <c r="F2485" s="130">
        <v>5</v>
      </c>
      <c r="H2485" s="32" t="s">
        <v>208</v>
      </c>
      <c r="I2485" s="33" t="s">
        <v>862</v>
      </c>
      <c r="J2485" s="33" t="s">
        <v>206</v>
      </c>
      <c r="K2485" s="33" t="str">
        <f t="shared" si="129"/>
        <v>178 , 5</v>
      </c>
      <c r="L2485" s="34" t="s">
        <v>207</v>
      </c>
      <c r="N2485" s="1" t="b">
        <f t="shared" si="130"/>
        <v>0</v>
      </c>
      <c r="O2485" s="1" t="b">
        <f t="shared" si="131"/>
        <v>0</v>
      </c>
      <c r="Q2485" s="4"/>
      <c r="R2485" s="4"/>
    </row>
    <row r="2486" spans="5:18">
      <c r="E2486" s="130">
        <v>178</v>
      </c>
      <c s="130" r="F2486">
        <v>7</v>
      </c>
      <c r="H2486" s="32" t="s">
        <v>208</v>
      </c>
      <c r="I2486" s="33" t="s">
        <v>862</v>
      </c>
      <c r="J2486" s="33" t="s">
        <v>206</v>
      </c>
      <c r="K2486" s="33" t="str">
        <f t="shared" si="129"/>
        <v>178 , 6</v>
      </c>
      <c r="L2486" s="34" t="s">
        <v>207</v>
      </c>
      <c r="N2486" s="1" t="b">
        <f t="shared" si="130"/>
        <v>0</v>
      </c>
      <c r="O2486" s="1" t="b">
        <f t="shared" si="131"/>
        <v>0</v>
      </c>
      <c r="Q2486" s="4"/>
      <c r="R2486" s="4"/>
    </row>
    <row r="2487" spans="5:18">
      <c r="E2487" s="130">
        <v>178</v>
      </c>
      <c r="F2487" s="130">
        <v>8</v>
      </c>
      <c r="H2487" s="32" t="s">
        <v>208</v>
      </c>
      <c r="I2487" s="33" t="s">
        <v>862</v>
      </c>
      <c r="J2487" s="33" t="s">
        <v>206</v>
      </c>
      <c r="K2487" s="33" t="str">
        <f t="shared" si="129"/>
        <v>178 , 8</v>
      </c>
      <c r="L2487" s="34" t="s">
        <v>207</v>
      </c>
      <c r="N2487" s="1" t="b">
        <f t="shared" si="130"/>
        <v>0</v>
      </c>
      <c r="O2487" s="1" t="b">
        <f t="shared" si="131"/>
        <v>0</v>
      </c>
      <c r="Q2487" s="4"/>
      <c r="R2487" s="4"/>
    </row>
    <row r="2488" spans="5:18">
      <c r="E2488" s="130">
        <v>178</v>
      </c>
      <c r="F2488" s="130">
        <v>9</v>
      </c>
      <c r="H2488" s="32" t="s">
        <v>208</v>
      </c>
      <c r="I2488" s="33" t="s">
        <v>862</v>
      </c>
      <c r="J2488" s="33" t="s">
        <v>206</v>
      </c>
      <c r="K2488" s="33" t="str">
        <f t="shared" si="129"/>
        <v>178 , 9</v>
      </c>
      <c r="L2488" s="34" t="s">
        <v>207</v>
      </c>
      <c r="N2488" s="1" t="b">
        <f t="shared" si="130"/>
        <v>0</v>
      </c>
      <c r="O2488" s="1" t="b">
        <f t="shared" si="131"/>
        <v>0</v>
      </c>
      <c r="Q2488" s="4"/>
      <c r="R2488" s="4"/>
    </row>
    <row r="2489" spans="5:18">
      <c r="E2489" s="130">
        <v>178</v>
      </c>
      <c r="F2489" s="130">
        <v>10</v>
      </c>
      <c r="H2489" s="32" t="s">
        <v>208</v>
      </c>
      <c r="I2489" s="33" t="s">
        <v>862</v>
      </c>
      <c r="J2489" s="33" t="s">
        <v>206</v>
      </c>
      <c r="K2489" s="33" t="str">
        <f t="shared" si="129"/>
        <v>178 , 10</v>
      </c>
      <c r="L2489" s="34" t="s">
        <v>207</v>
      </c>
      <c r="N2489" s="1" t="b">
        <f t="shared" si="130"/>
        <v>0</v>
      </c>
      <c r="O2489" s="1" t="b">
        <f t="shared" si="131"/>
        <v>0</v>
      </c>
      <c r="Q2489" s="4"/>
      <c r="R2489" s="4"/>
    </row>
    <row r="2490" spans="5:18">
      <c r="E2490" s="130">
        <v>178</v>
      </c>
      <c r="F2490" s="130">
        <v>11</v>
      </c>
      <c r="H2490" s="32" t="s">
        <v>208</v>
      </c>
      <c r="I2490" s="33" t="s">
        <v>862</v>
      </c>
      <c r="J2490" s="33" t="s">
        <v>206</v>
      </c>
      <c r="K2490" s="33" t="str">
        <f t="shared" si="129"/>
        <v>178 , 11</v>
      </c>
      <c r="L2490" s="34" t="s">
        <v>207</v>
      </c>
      <c r="N2490" s="1" t="b">
        <f t="shared" si="130"/>
        <v>0</v>
      </c>
      <c r="O2490" s="1" t="b">
        <f t="shared" si="131"/>
        <v>0</v>
      </c>
      <c r="Q2490" s="4"/>
      <c r="R2490" s="4"/>
    </row>
    <row r="2491" spans="5:18">
      <c r="E2491" s="130">
        <v>178</v>
      </c>
      <c r="F2491" s="130">
        <v>12</v>
      </c>
      <c r="H2491" s="32" t="s">
        <v>208</v>
      </c>
      <c r="I2491" s="33" t="s">
        <v>862</v>
      </c>
      <c r="J2491" s="33" t="s">
        <v>206</v>
      </c>
      <c r="K2491" s="33" t="str">
        <f t="shared" si="129"/>
        <v>178 , 12</v>
      </c>
      <c r="L2491" s="34" t="s">
        <v>207</v>
      </c>
      <c r="N2491" s="1" t="b">
        <f t="shared" si="130"/>
        <v>0</v>
      </c>
      <c r="O2491" s="1" t="b">
        <f t="shared" si="131"/>
        <v>0</v>
      </c>
      <c r="Q2491" s="4"/>
      <c r="R2491" s="4"/>
    </row>
    <row r="2492" spans="5:18">
      <c r="E2492" s="130">
        <v>178</v>
      </c>
      <c r="F2492" s="130">
        <v>13</v>
      </c>
      <c r="H2492" s="32" t="s">
        <v>208</v>
      </c>
      <c r="I2492" s="33" t="s">
        <v>862</v>
      </c>
      <c r="J2492" s="33" t="s">
        <v>206</v>
      </c>
      <c r="K2492" s="33" t="str">
        <f t="shared" si="129"/>
        <v>178 , 13</v>
      </c>
      <c r="L2492" s="34" t="s">
        <v>207</v>
      </c>
      <c r="N2492" s="1" t="b">
        <f t="shared" si="130"/>
        <v>0</v>
      </c>
      <c r="O2492" s="1" t="b">
        <f t="shared" si="131"/>
        <v>0</v>
      </c>
      <c r="Q2492" s="4"/>
      <c r="R2492" s="4"/>
    </row>
    <row r="2493" spans="5:18">
      <c r="E2493" s="130">
        <v>178</v>
      </c>
      <c r="F2493" s="130">
        <v>14</v>
      </c>
      <c r="H2493" s="32" t="s">
        <v>208</v>
      </c>
      <c r="I2493" s="33" t="s">
        <v>862</v>
      </c>
      <c r="J2493" s="33" t="s">
        <v>206</v>
      </c>
      <c r="K2493" s="33" t="str">
        <f t="shared" si="129"/>
        <v>178 , 14</v>
      </c>
      <c r="L2493" s="34" t="s">
        <v>207</v>
      </c>
      <c r="N2493" s="1" t="b">
        <f t="shared" si="130"/>
        <v>0</v>
      </c>
      <c r="O2493" s="1" t="b">
        <f t="shared" si="131"/>
        <v>0</v>
      </c>
      <c r="Q2493" s="4"/>
      <c r="R2493" s="4"/>
    </row>
    <row r="2494" spans="5:18">
      <c r="E2494" s="130">
        <v>178</v>
      </c>
      <c r="F2494" s="130">
        <v>15</v>
      </c>
      <c r="H2494" s="32" t="s">
        <v>208</v>
      </c>
      <c r="I2494" s="33" t="s">
        <v>862</v>
      </c>
      <c r="J2494" s="33" t="s">
        <v>206</v>
      </c>
      <c r="K2494" s="33" t="str">
        <f t="shared" si="129"/>
        <v>178 , 15</v>
      </c>
      <c r="L2494" s="34" t="s">
        <v>207</v>
      </c>
      <c r="N2494" s="1" t="b">
        <f t="shared" si="130"/>
        <v>0</v>
      </c>
      <c r="O2494" s="1" t="b">
        <f t="shared" si="131"/>
        <v>0</v>
      </c>
      <c r="Q2494" s="4"/>
      <c r="R2494" s="4"/>
    </row>
    <row r="2495" spans="5:18">
      <c r="E2495" s="130">
        <v>179</v>
      </c>
      <c r="F2495" s="130">
        <v>1</v>
      </c>
      <c r="H2495" s="32" t="s">
        <v>208</v>
      </c>
      <c r="I2495" s="33" t="s">
        <v>862</v>
      </c>
      <c r="J2495" s="33" t="s">
        <v>206</v>
      </c>
      <c r="K2495" s="33" t="str">
        <f t="shared" si="129"/>
        <v>179 , 1</v>
      </c>
      <c r="L2495" s="34" t="s">
        <v>207</v>
      </c>
      <c r="N2495" s="1" t="b">
        <f t="shared" si="130"/>
        <v>0</v>
      </c>
      <c r="O2495" s="1" t="b">
        <f t="shared" si="131"/>
        <v>0</v>
      </c>
      <c r="Q2495" s="4"/>
      <c r="R2495" s="4"/>
    </row>
    <row r="2496" spans="5:18">
      <c r="E2496" s="130">
        <v>179</v>
      </c>
      <c r="F2496" s="130">
        <v>2</v>
      </c>
      <c r="H2496" s="32" t="s">
        <v>208</v>
      </c>
      <c r="I2496" s="33" t="s">
        <v>862</v>
      </c>
      <c r="J2496" s="33" t="s">
        <v>206</v>
      </c>
      <c r="K2496" s="33" t="str">
        <f t="shared" si="129"/>
        <v>179 , 2</v>
      </c>
      <c r="L2496" s="34" t="s">
        <v>207</v>
      </c>
      <c r="N2496" s="1" t="b">
        <f t="shared" si="130"/>
        <v>0</v>
      </c>
      <c r="O2496" s="1" t="b">
        <f t="shared" si="131"/>
        <v>0</v>
      </c>
      <c r="Q2496" s="4"/>
      <c r="R2496" s="4"/>
    </row>
    <row r="2497" spans="5:18">
      <c r="E2497" s="130">
        <v>179</v>
      </c>
      <c r="F2497" s="130">
        <v>3</v>
      </c>
      <c r="H2497" s="32" t="s">
        <v>208</v>
      </c>
      <c r="I2497" s="33" t="s">
        <v>862</v>
      </c>
      <c r="J2497" s="33" t="s">
        <v>206</v>
      </c>
      <c r="K2497" s="33" t="str">
        <f t="shared" si="129"/>
        <v>179 , 3</v>
      </c>
      <c r="L2497" s="34" t="s">
        <v>207</v>
      </c>
      <c r="N2497" s="1" t="b">
        <f t="shared" si="130"/>
        <v>0</v>
      </c>
      <c r="O2497" s="1" t="b">
        <f t="shared" si="131"/>
        <v>0</v>
      </c>
      <c r="Q2497" s="4"/>
      <c r="R2497" s="4"/>
    </row>
    <row r="2498" spans="5:18">
      <c r="E2498" s="130">
        <v>179</v>
      </c>
      <c r="F2498" s="130">
        <v>4</v>
      </c>
      <c r="H2498" s="32" t="s">
        <v>208</v>
      </c>
      <c r="I2498" s="33" t="s">
        <v>862</v>
      </c>
      <c r="J2498" s="33" t="s">
        <v>206</v>
      </c>
      <c r="K2498" s="33" t="str">
        <f t="shared" si="129"/>
        <v>179 , 4</v>
      </c>
      <c r="L2498" s="34" t="s">
        <v>207</v>
      </c>
      <c r="N2498" s="1" t="b">
        <f t="shared" si="130"/>
        <v>0</v>
      </c>
      <c r="O2498" s="1" t="b">
        <f t="shared" si="131"/>
        <v>0</v>
      </c>
      <c r="Q2498" s="4"/>
      <c r="R2498" s="4"/>
    </row>
    <row r="2499" spans="5:18">
      <c r="E2499" s="130">
        <v>179</v>
      </c>
      <c r="F2499" s="130">
        <v>5</v>
      </c>
      <c r="H2499" s="32" t="s">
        <v>208</v>
      </c>
      <c r="I2499" s="33" t="s">
        <v>862</v>
      </c>
      <c r="J2499" s="33" t="s">
        <v>206</v>
      </c>
      <c r="K2499" s="33" t="str">
        <f t="shared" si="129"/>
        <v>179 , 5</v>
      </c>
      <c r="L2499" s="34" t="s">
        <v>207</v>
      </c>
      <c r="N2499" s="1" t="b">
        <f t="shared" si="130"/>
        <v>0</v>
      </c>
      <c r="O2499" s="1" t="b">
        <f t="shared" si="131"/>
        <v>0</v>
      </c>
      <c r="Q2499" s="4"/>
      <c r="R2499" s="4"/>
    </row>
    <row r="2500" spans="5:18">
      <c r="E2500" s="130">
        <v>179</v>
      </c>
      <c s="130" r="F2500">
        <v>7</v>
      </c>
      <c r="H2500" s="32" t="s">
        <v>208</v>
      </c>
      <c r="I2500" s="33" t="s">
        <v>862</v>
      </c>
      <c r="J2500" s="33" t="s">
        <v>206</v>
      </c>
      <c r="K2500" s="33" t="str">
        <f t="shared" si="129"/>
        <v>179 , 6</v>
      </c>
      <c r="L2500" s="34" t="s">
        <v>207</v>
      </c>
      <c r="N2500" s="1" t="b">
        <f t="shared" si="130"/>
        <v>0</v>
      </c>
      <c r="O2500" s="1" t="b">
        <f t="shared" si="131"/>
        <v>0</v>
      </c>
      <c r="Q2500" s="4"/>
      <c r="R2500" s="4"/>
    </row>
    <row r="2501" spans="5:18">
      <c r="E2501" s="130">
        <v>179</v>
      </c>
      <c r="F2501" s="130">
        <v>8</v>
      </c>
      <c r="H2501" s="32" t="s">
        <v>208</v>
      </c>
      <c r="I2501" s="33" t="s">
        <v>862</v>
      </c>
      <c r="J2501" s="33" t="s">
        <v>206</v>
      </c>
      <c r="K2501" s="33" t="str">
        <f t="shared" si="129"/>
        <v>179 , 8</v>
      </c>
      <c r="L2501" s="34" t="s">
        <v>207</v>
      </c>
      <c r="N2501" s="1" t="b">
        <f t="shared" si="130"/>
        <v>0</v>
      </c>
      <c r="O2501" s="1" t="b">
        <f t="shared" si="131"/>
        <v>0</v>
      </c>
      <c r="Q2501" s="4"/>
      <c r="R2501" s="4"/>
    </row>
    <row r="2502" spans="5:18">
      <c r="E2502" s="130">
        <v>179</v>
      </c>
      <c r="F2502" s="130">
        <v>9</v>
      </c>
      <c r="H2502" s="32" t="s">
        <v>208</v>
      </c>
      <c r="I2502" s="33" t="s">
        <v>862</v>
      </c>
      <c r="J2502" s="33" t="s">
        <v>206</v>
      </c>
      <c r="K2502" s="33" t="str">
        <f t="shared" si="129"/>
        <v>179 , 9</v>
      </c>
      <c r="L2502" s="34" t="s">
        <v>207</v>
      </c>
      <c r="N2502" s="1" t="b">
        <f t="shared" si="130"/>
        <v>0</v>
      </c>
      <c r="O2502" s="1" t="b">
        <f t="shared" si="131"/>
        <v>0</v>
      </c>
      <c r="Q2502" s="4"/>
      <c r="R2502" s="4"/>
    </row>
    <row r="2503" spans="5:18">
      <c r="E2503" s="130">
        <v>179</v>
      </c>
      <c r="F2503" s="130">
        <v>10</v>
      </c>
      <c r="H2503" s="32" t="s">
        <v>208</v>
      </c>
      <c r="I2503" s="33" t="s">
        <v>862</v>
      </c>
      <c r="J2503" s="33" t="s">
        <v>206</v>
      </c>
      <c r="K2503" s="33" t="str">
        <f t="shared" si="129"/>
        <v>179 , 10</v>
      </c>
      <c r="L2503" s="34" t="s">
        <v>207</v>
      </c>
      <c r="N2503" s="1" t="b">
        <f t="shared" si="130"/>
        <v>0</v>
      </c>
      <c r="O2503" s="1" t="b">
        <f t="shared" si="131"/>
        <v>0</v>
      </c>
      <c r="Q2503" s="4"/>
      <c r="R2503" s="4"/>
    </row>
    <row r="2504" spans="5:18">
      <c r="E2504" s="130">
        <v>179</v>
      </c>
      <c r="F2504" s="130">
        <v>11</v>
      </c>
      <c r="H2504" s="32" t="s">
        <v>208</v>
      </c>
      <c r="I2504" s="33" t="s">
        <v>862</v>
      </c>
      <c r="J2504" s="33" t="s">
        <v>206</v>
      </c>
      <c r="K2504" s="33" t="str">
        <f t="shared" si="129"/>
        <v>179 , 11</v>
      </c>
      <c r="L2504" s="34" t="s">
        <v>207</v>
      </c>
      <c r="N2504" s="1" t="b">
        <f t="shared" si="130"/>
        <v>0</v>
      </c>
      <c r="O2504" s="1" t="b">
        <f t="shared" si="131"/>
        <v>0</v>
      </c>
      <c r="Q2504" s="4"/>
      <c r="R2504" s="4"/>
    </row>
    <row r="2505" spans="5:18">
      <c r="E2505" s="130">
        <v>179</v>
      </c>
      <c r="F2505" s="130">
        <v>12</v>
      </c>
      <c r="H2505" s="32" t="s">
        <v>208</v>
      </c>
      <c r="I2505" s="33" t="s">
        <v>862</v>
      </c>
      <c r="J2505" s="33" t="s">
        <v>206</v>
      </c>
      <c r="K2505" s="33" t="str">
        <f t="shared" si="129"/>
        <v>179 , 12</v>
      </c>
      <c r="L2505" s="34" t="s">
        <v>207</v>
      </c>
      <c r="N2505" s="1" t="b">
        <f t="shar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v>
      </c>
      <c r="N2506" s="1" t="b">
        <f t="shared" si="130"/>
        <v>0</v>
      </c>
      <c r="O2506" s="1" t="b">
        <f t="shared" si="131"/>
        <v>0</v>
      </c>
      <c r="Q2506" s="4"/>
      <c r="R2506" s="4"/>
    </row>
    <row r="2507" spans="5:18">
      <c r="E2507" s="130">
        <v>179</v>
      </c>
      <c r="F2507" s="130">
        <v>14</v>
      </c>
      <c r="H2507" s="32" t="s">
        <v>208</v>
      </c>
      <c r="I2507" s="33" t="s">
        <v>862</v>
      </c>
      <c r="J2507" s="33" t="s">
        <v>206</v>
      </c>
      <c r="K2507" s="33" t="str">
        <f t="shared" si="129"/>
        <v>179 , 14</v>
      </c>
      <c r="L2507" s="34" t="s">
        <v>207</v>
      </c>
      <c r="N2507" s="1" t="b">
        <f t="shared" si="130"/>
        <v>0</v>
      </c>
      <c r="O2507" s="1" t="b">
        <f t="shared" si="131"/>
        <v>0</v>
      </c>
      <c r="Q2507" s="4"/>
      <c r="R2507" s="4"/>
    </row>
    <row r="2508" spans="5:18">
      <c r="E2508" s="130">
        <v>179</v>
      </c>
      <c r="F2508" s="130">
        <v>15</v>
      </c>
      <c r="H2508" s="32" t="s">
        <v>208</v>
      </c>
      <c r="I2508" s="33" t="s">
        <v>862</v>
      </c>
      <c r="J2508" s="33" t="s">
        <v>206</v>
      </c>
      <c r="K2508" s="33" t="str">
        <f t="shared" si="129"/>
        <v>179 , 15</v>
      </c>
      <c r="L2508" s="34" t="s">
        <v>207</v>
      </c>
      <c r="N2508" s="1" t="b">
        <f t="shared" si="130"/>
        <v>0</v>
      </c>
      <c r="O2508" s="1" t="b">
        <f t="shared" si="131"/>
        <v>0</v>
      </c>
      <c r="Q2508" s="4"/>
      <c r="R2508" s="4"/>
    </row>
    <row r="2509" spans="5:18">
      <c r="E2509" s="130">
        <v>180</v>
      </c>
      <c r="F2509" s="130">
        <v>1</v>
      </c>
      <c r="H2509" s="32" t="s">
        <v>208</v>
      </c>
      <c r="I2509" s="33" t="s">
        <v>862</v>
      </c>
      <c r="J2509" s="33" t="s">
        <v>206</v>
      </c>
      <c r="K2509" s="33" t="str">
        <f t="shared" si="129"/>
        <v>180 , 1</v>
      </c>
      <c r="L2509" s="34" t="s">
        <v>207</v>
      </c>
      <c r="N2509" s="1" t="b">
        <f t="shared" si="130"/>
        <v>0</v>
      </c>
      <c r="O2509" s="1" t="b">
        <f t="shared" si="131"/>
        <v>0</v>
      </c>
      <c r="Q2509" s="4"/>
      <c r="R2509" s="4"/>
    </row>
    <row r="2510" spans="5:18">
      <c r="E2510" s="130">
        <v>180</v>
      </c>
      <c r="F2510" s="130">
        <v>2</v>
      </c>
      <c r="H2510" s="32" t="s">
        <v>208</v>
      </c>
      <c r="I2510" s="33" t="s">
        <v>862</v>
      </c>
      <c r="J2510" s="33" t="s">
        <v>206</v>
      </c>
      <c r="K2510" s="33" t="str">
        <f t="shared" si="129"/>
        <v>180 , 2</v>
      </c>
      <c r="L2510" s="34" t="s">
        <v>207</v>
      </c>
      <c r="N2510" s="1" t="b">
        <f t="shared" si="130"/>
        <v>0</v>
      </c>
      <c r="O2510" s="1" t="b">
        <f t="shared" si="131"/>
        <v>0</v>
      </c>
      <c r="Q2510" s="4"/>
      <c r="R2510" s="4"/>
    </row>
    <row r="2511" spans="5:18">
      <c r="E2511" s="130">
        <v>180</v>
      </c>
      <c r="F2511" s="130">
        <v>3</v>
      </c>
      <c r="H2511" s="32" t="s">
        <v>208</v>
      </c>
      <c r="I2511" s="33" t="s">
        <v>862</v>
      </c>
      <c r="J2511" s="33" t="s">
        <v>206</v>
      </c>
      <c r="K2511" s="33" t="str">
        <f t="shared" si="129"/>
        <v>180 , 3</v>
      </c>
      <c r="L2511" s="34" t="s">
        <v>207</v>
      </c>
      <c r="N2511" s="1" t="b">
        <f t="shared" si="130"/>
        <v>0</v>
      </c>
      <c r="O2511" s="1" t="b">
        <f t="shared" si="131"/>
        <v>0</v>
      </c>
      <c r="Q2511" s="4"/>
      <c r="R2511" s="4"/>
    </row>
    <row r="2512" spans="5:18">
      <c r="E2512" s="130">
        <v>180</v>
      </c>
      <c r="F2512" s="130">
        <v>4</v>
      </c>
      <c r="H2512" s="32" t="s">
        <v>208</v>
      </c>
      <c r="I2512" s="33" t="s">
        <v>862</v>
      </c>
      <c r="J2512" s="33" t="s">
        <v>206</v>
      </c>
      <c r="K2512" s="33" t="str">
        <f t="shared" si="129"/>
        <v>180 , 4</v>
      </c>
      <c r="L2512" s="34" t="s">
        <v>207</v>
      </c>
      <c r="N2512" s="1" t="b">
        <f t="shared" si="130"/>
        <v>0</v>
      </c>
      <c r="O2512" s="1" t="b">
        <f t="shared" si="131"/>
        <v>0</v>
      </c>
      <c r="Q2512" s="4"/>
      <c r="R2512" s="4"/>
    </row>
    <row r="2513" spans="5:18">
      <c r="E2513" s="130">
        <v>180</v>
      </c>
      <c r="F2513" s="130">
        <v>5</v>
      </c>
      <c r="H2513" s="32" t="s">
        <v>208</v>
      </c>
      <c r="I2513" s="33" t="s">
        <v>862</v>
      </c>
      <c r="J2513" s="33" t="s">
        <v>206</v>
      </c>
      <c r="K2513" s="33" t="str">
        <f t="shared" si="129"/>
        <v>180 , 5</v>
      </c>
      <c r="L2513" s="34" t="s">
        <v>207</v>
      </c>
      <c r="N2513" s="1" t="b">
        <f t="shared" si="130"/>
        <v>0</v>
      </c>
      <c r="O2513" s="1" t="b">
        <f t="shared" si="131"/>
        <v>0</v>
      </c>
      <c r="Q2513" s="4"/>
      <c r="R2513" s="4"/>
    </row>
    <row r="2514" spans="5:18">
      <c r="E2514" s="130">
        <v>180</v>
      </c>
      <c s="130" r="F2514">
        <v>7</v>
      </c>
      <c r="H2514" s="32" t="s">
        <v>208</v>
      </c>
      <c r="I2514" s="33" t="s">
        <v>862</v>
      </c>
      <c r="J2514" s="33" t="s">
        <v>206</v>
      </c>
      <c r="K2514" s="33" t="str">
        <f t="shared" si="129"/>
        <v>180 , 6</v>
      </c>
      <c r="L2514" s="34" t="s">
        <v>207</v>
      </c>
      <c r="N2514" s="1" t="b">
        <f t="shared" si="130"/>
        <v>0</v>
      </c>
      <c r="O2514" s="1" t="b">
        <f t="shared" si="131"/>
        <v>0</v>
      </c>
      <c r="Q2514" s="4"/>
      <c r="R2514" s="4"/>
    </row>
    <row r="2515" spans="5:18">
      <c r="E2515" s="130">
        <v>180</v>
      </c>
      <c r="F2515" s="130">
        <v>8</v>
      </c>
      <c r="H2515" s="32" t="s">
        <v>208</v>
      </c>
      <c r="I2515" s="33" t="s">
        <v>862</v>
      </c>
      <c r="J2515" s="33" t="s">
        <v>206</v>
      </c>
      <c r="K2515" s="33" t="str">
        <f t="shared" si="129"/>
        <v>180 , 8</v>
      </c>
      <c r="L2515" s="34" t="s">
        <v>207</v>
      </c>
      <c r="N2515" s="1" t="b">
        <f t="shared" si="130"/>
        <v>0</v>
      </c>
      <c r="O2515" s="1" t="b">
        <f t="shared" si="131"/>
        <v>0</v>
      </c>
      <c r="Q2515" s="4"/>
      <c r="R2515" s="4"/>
    </row>
    <row r="2516" spans="5:18">
      <c r="E2516" s="130">
        <v>180</v>
      </c>
      <c r="F2516" s="130">
        <v>9</v>
      </c>
      <c r="H2516" s="32" t="s">
        <v>208</v>
      </c>
      <c r="I2516" s="33" t="s">
        <v>862</v>
      </c>
      <c r="J2516" s="33" t="s">
        <v>206</v>
      </c>
      <c r="K2516" s="33" t="str">
        <f t="shared" si="129"/>
        <v>180 , 9</v>
      </c>
      <c r="L2516" s="34" t="s">
        <v>207</v>
      </c>
      <c r="N2516" s="1" t="b">
        <f t="shared" si="130"/>
        <v>0</v>
      </c>
      <c r="O2516" s="1" t="b">
        <f t="shared" si="131"/>
        <v>0</v>
      </c>
      <c r="Q2516" s="4"/>
      <c r="R2516" s="4"/>
    </row>
    <row r="2517" spans="5:18">
      <c r="E2517" s="130">
        <v>180</v>
      </c>
      <c r="F2517" s="130">
        <v>10</v>
      </c>
      <c r="H2517" s="32" t="s">
        <v>208</v>
      </c>
      <c r="I2517" s="33" t="s">
        <v>862</v>
      </c>
      <c r="J2517" s="33" t="s">
        <v>206</v>
      </c>
      <c r="K2517" s="33" t="str">
        <f t="shared" si="129"/>
        <v>180 , 10</v>
      </c>
      <c r="L2517" s="34" t="s">
        <v>207</v>
      </c>
      <c r="N2517" s="1" t="b">
        <f t="shared" si="130"/>
        <v>0</v>
      </c>
      <c r="O2517" s="1" t="b">
        <f t="shared" si="131"/>
        <v>0</v>
      </c>
      <c r="Q2517" s="4"/>
      <c r="R2517" s="4"/>
    </row>
    <row r="2518" spans="5:18">
      <c r="E2518" s="130">
        <v>180</v>
      </c>
      <c r="F2518" s="130">
        <v>11</v>
      </c>
      <c r="H2518" s="32" t="s">
        <v>208</v>
      </c>
      <c r="I2518" s="33" t="s">
        <v>862</v>
      </c>
      <c r="J2518" s="33" t="s">
        <v>206</v>
      </c>
      <c r="K2518" s="33" t="str">
        <f t="shared" si="129"/>
        <v>180 , 11</v>
      </c>
      <c r="L2518" s="34" t="s">
        <v>207</v>
      </c>
      <c r="N2518" s="1" t="b">
        <f t="shared" si="130"/>
        <v>0</v>
      </c>
      <c r="O2518" s="1" t="b">
        <f t="shared" si="131"/>
        <v>0</v>
      </c>
      <c r="Q2518" s="4"/>
      <c r="R2518" s="4"/>
    </row>
    <row r="2519" spans="5:18">
      <c r="E2519" s="130">
        <v>180</v>
      </c>
      <c r="F2519" s="130">
        <v>12</v>
      </c>
      <c r="H2519" s="32" t="s">
        <v>208</v>
      </c>
      <c r="I2519" s="33" t="s">
        <v>862</v>
      </c>
      <c r="J2519" s="33" t="s">
        <v>206</v>
      </c>
      <c r="K2519" s="33" t="str">
        <f t="shared" si="129"/>
        <v>180 , 12</v>
      </c>
      <c r="L2519" s="34" t="s">
        <v>207</v>
      </c>
      <c r="N2519" s="1" t="b">
        <f t="shared" si="130"/>
        <v>0</v>
      </c>
      <c r="O2519" s="1" t="b">
        <f t="shared" si="131"/>
        <v>0</v>
      </c>
      <c r="Q2519" s="4"/>
      <c r="R2519" s="4"/>
    </row>
    <row r="2520" spans="5:18">
      <c r="E2520" s="130">
        <v>180</v>
      </c>
      <c r="F2520" s="130">
        <v>13</v>
      </c>
      <c r="H2520" s="32" t="s">
        <v>208</v>
      </c>
      <c r="I2520" s="33" t="s">
        <v>862</v>
      </c>
      <c r="J2520" s="33" t="s">
        <v>206</v>
      </c>
      <c r="K2520" s="33" t="str">
        <f t="shared" si="129"/>
        <v>180 , 13</v>
      </c>
      <c r="L2520" s="34" t="s">
        <v>207</v>
      </c>
      <c r="N2520" s="1" t="b">
        <f t="shared" si="130"/>
        <v>0</v>
      </c>
      <c r="O2520" s="1" t="b">
        <f t="shared" si="131"/>
        <v>0</v>
      </c>
      <c r="Q2520" s="4"/>
      <c r="R2520" s="4"/>
    </row>
    <row r="2521" spans="5:18">
      <c r="E2521" s="130">
        <v>180</v>
      </c>
      <c r="F2521" s="130">
        <v>14</v>
      </c>
      <c r="H2521" s="32" t="s">
        <v>208</v>
      </c>
      <c r="I2521" s="33" t="s">
        <v>862</v>
      </c>
      <c r="J2521" s="33" t="s">
        <v>206</v>
      </c>
      <c r="K2521" s="33" t="str">
        <f t="shared" si="129"/>
        <v>180 , 14</v>
      </c>
      <c r="L2521" s="34" t="s">
        <v>207</v>
      </c>
      <c r="N2521" s="1" t="b">
        <f t="shared" si="130"/>
        <v>0</v>
      </c>
      <c r="O2521" s="1" t="b">
        <f t="shared" si="131"/>
        <v>0</v>
      </c>
      <c r="Q2521" s="4"/>
      <c r="R2521" s="4"/>
    </row>
    <row r="2522" spans="5:18">
      <c r="E2522" s="130">
        <v>180</v>
      </c>
      <c r="F2522" s="130">
        <v>15</v>
      </c>
      <c r="H2522" s="32" t="s">
        <v>208</v>
      </c>
      <c r="I2522" s="33" t="s">
        <v>862</v>
      </c>
      <c r="J2522" s="33" t="s">
        <v>206</v>
      </c>
      <c r="K2522" s="33" t="str">
        <f t="shared" si="129"/>
        <v>180 , 15</v>
      </c>
      <c r="L2522" s="34" t="s">
        <v>207</v>
      </c>
      <c r="N2522" s="1" t="b">
        <f t="shared" si="130"/>
        <v>0</v>
      </c>
      <c r="O2522" s="1" t="b">
        <f t="shared" si="131"/>
        <v>0</v>
      </c>
      <c r="Q2522" s="4"/>
      <c r="R2522" s="4"/>
    </row>
    <row r="2523" spans="5:18">
      <c r="E2523" s="130">
        <v>181</v>
      </c>
      <c r="F2523" s="130">
        <v>1</v>
      </c>
      <c r="H2523" s="32" t="s">
        <v>208</v>
      </c>
      <c r="I2523" s="33" t="s">
        <v>862</v>
      </c>
      <c r="J2523" s="33" t="s">
        <v>206</v>
      </c>
      <c r="K2523" s="33" t="str">
        <f t="shared" si="129"/>
        <v>181 , 1</v>
      </c>
      <c r="L2523" s="34" t="s">
        <v>207</v>
      </c>
      <c r="N2523" s="1" t="b">
        <f t="shared" si="130"/>
        <v>0</v>
      </c>
      <c r="O2523" s="1" t="b">
        <f t="shared" si="131"/>
        <v>0</v>
      </c>
      <c r="Q2523" s="4"/>
      <c r="R2523" s="4"/>
    </row>
    <row r="2524" spans="5:18">
      <c r="E2524" s="130">
        <v>181</v>
      </c>
      <c r="F2524" s="130">
        <v>2</v>
      </c>
      <c r="H2524" s="32" t="s">
        <v>208</v>
      </c>
      <c r="I2524" s="33" t="s">
        <v>862</v>
      </c>
      <c r="J2524" s="33" t="s">
        <v>206</v>
      </c>
      <c r="K2524" s="33" t="str">
        <f t="shared" si="129"/>
        <v>181 , 2</v>
      </c>
      <c r="L2524" s="34" t="s">
        <v>207</v>
      </c>
      <c r="N2524" s="1" t="b">
        <f t="shared" si="130"/>
        <v>0</v>
      </c>
      <c r="O2524" s="1" t="b">
        <f t="shared" si="131"/>
        <v>0</v>
      </c>
      <c r="Q2524" s="4"/>
      <c r="R2524" s="4"/>
    </row>
    <row r="2525" spans="5:18">
      <c r="E2525" s="130">
        <v>181</v>
      </c>
      <c r="F2525" s="130">
        <v>3</v>
      </c>
      <c r="H2525" s="32" t="s">
        <v>208</v>
      </c>
      <c r="I2525" s="33" t="s">
        <v>862</v>
      </c>
      <c r="J2525" s="33" t="s">
        <v>206</v>
      </c>
      <c r="K2525" s="33" t="str">
        <f t="shared" si="129"/>
        <v>181 , 3</v>
      </c>
      <c r="L2525" s="34" t="s">
        <v>207</v>
      </c>
      <c r="N2525" s="1" t="b">
        <f t="shared" si="130"/>
        <v>0</v>
      </c>
      <c r="O2525" s="1" t="b">
        <f t="shared" si="131"/>
        <v>0</v>
      </c>
      <c r="Q2525" s="4"/>
      <c r="R2525" s="4"/>
    </row>
    <row r="2526" spans="5:18">
      <c r="E2526" s="130">
        <v>181</v>
      </c>
      <c r="F2526" s="130">
        <v>4</v>
      </c>
      <c r="H2526" s="32" t="s">
        <v>208</v>
      </c>
      <c r="I2526" s="33" t="s">
        <v>862</v>
      </c>
      <c r="J2526" s="33" t="s">
        <v>206</v>
      </c>
      <c r="K2526" s="33" t="str">
        <f t="shared" si="129"/>
        <v>181 , 4</v>
      </c>
      <c r="L2526" s="34" t="s">
        <v>207</v>
      </c>
      <c r="N2526" s="1" t="b">
        <f t="shared" si="130"/>
        <v>0</v>
      </c>
      <c r="O2526" s="1" t="b">
        <f t="shared" si="131"/>
        <v>0</v>
      </c>
      <c r="Q2526" s="4"/>
      <c r="R2526" s="4"/>
    </row>
    <row r="2527" spans="5:18">
      <c r="E2527" s="130">
        <v>181</v>
      </c>
      <c r="F2527" s="130">
        <v>5</v>
      </c>
      <c r="H2527" s="32" t="s">
        <v>208</v>
      </c>
      <c r="I2527" s="33" t="s">
        <v>862</v>
      </c>
      <c r="J2527" s="33" t="s">
        <v>206</v>
      </c>
      <c r="K2527" s="33" t="str">
        <f t="shared" si="129"/>
        <v>181 , 5</v>
      </c>
      <c r="L2527" s="34" t="s">
        <v>207</v>
      </c>
      <c r="N2527" s="1" t="b">
        <f t="shared" si="130"/>
        <v>0</v>
      </c>
      <c r="O2527" s="1" t="b">
        <f t="shared" si="131"/>
        <v>0</v>
      </c>
      <c r="Q2527" s="4"/>
      <c r="R2527" s="4"/>
    </row>
    <row r="2528" spans="5:18">
      <c r="E2528" s="130">
        <v>181</v>
      </c>
      <c s="130" r="F2528">
        <v>7</v>
      </c>
      <c r="H2528" s="32" t="s">
        <v>208</v>
      </c>
      <c r="I2528" s="33" t="s">
        <v>862</v>
      </c>
      <c r="J2528" s="33" t="s">
        <v>206</v>
      </c>
      <c r="K2528" s="33" t="str">
        <f t="shared" si="129"/>
        <v>181 , 6</v>
      </c>
      <c r="L2528" s="34" t="s">
        <v>207</v>
      </c>
      <c r="N2528" s="1" t="b">
        <f t="shared" si="130"/>
        <v>0</v>
      </c>
      <c r="O2528" s="1" t="b">
        <f t="shared" si="131"/>
        <v>0</v>
      </c>
      <c r="Q2528" s="4"/>
      <c r="R2528" s="4"/>
    </row>
    <row r="2529" spans="5:18">
      <c r="E2529" s="130">
        <v>181</v>
      </c>
      <c r="F2529" s="130">
        <v>8</v>
      </c>
      <c r="H2529" s="32" t="s">
        <v>208</v>
      </c>
      <c r="I2529" s="33" t="s">
        <v>862</v>
      </c>
      <c r="J2529" s="33" t="s">
        <v>206</v>
      </c>
      <c r="K2529" s="33" t="str">
        <f t="shared" si="129"/>
        <v>181 , 8</v>
      </c>
      <c r="L2529" s="34" t="s">
        <v>207</v>
      </c>
      <c r="N2529" s="1" t="b">
        <f t="shared" si="130"/>
        <v>0</v>
      </c>
      <c r="O2529" s="1" t="b">
        <f t="shared" si="131"/>
        <v>0</v>
      </c>
      <c r="Q2529" s="4"/>
      <c r="R2529" s="4"/>
    </row>
    <row r="2530" spans="5:18">
      <c r="E2530" s="130">
        <v>181</v>
      </c>
      <c r="F2530" s="130">
        <v>9</v>
      </c>
      <c r="H2530" s="32" t="s">
        <v>208</v>
      </c>
      <c r="I2530" s="33" t="s">
        <v>862</v>
      </c>
      <c r="J2530" s="33" t="s">
        <v>206</v>
      </c>
      <c r="K2530" s="33" t="str">
        <f t="shared" si="129"/>
        <v>181 , 9</v>
      </c>
      <c r="L2530" s="34" t="s">
        <v>207</v>
      </c>
      <c r="N2530" s="1" t="b">
        <f t="shared" si="130"/>
        <v>0</v>
      </c>
      <c r="O2530" s="1" t="b">
        <f t="shared" si="131"/>
        <v>0</v>
      </c>
      <c r="Q2530" s="4"/>
      <c r="R2530" s="4"/>
    </row>
    <row r="2531" spans="5:18">
      <c r="E2531" s="130">
        <v>181</v>
      </c>
      <c r="F2531" s="130">
        <v>10</v>
      </c>
      <c r="H2531" s="32" t="s">
        <v>208</v>
      </c>
      <c r="I2531" s="33" t="s">
        <v>862</v>
      </c>
      <c r="J2531" s="33" t="s">
        <v>206</v>
      </c>
      <c r="K2531" s="33" t="str">
        <f t="shared" si="129"/>
        <v>181 , 10</v>
      </c>
      <c r="L2531" s="34" t="s">
        <v>207</v>
      </c>
      <c r="N2531" s="1" t="b">
        <f t="shared" si="130"/>
        <v>0</v>
      </c>
      <c r="O2531" s="1" t="b">
        <f t="shared" si="131"/>
        <v>0</v>
      </c>
      <c r="Q2531" s="4"/>
      <c r="R2531" s="4"/>
    </row>
    <row r="2532" spans="5:18">
      <c r="E2532" s="130">
        <v>181</v>
      </c>
      <c r="F2532" s="130">
        <v>11</v>
      </c>
      <c r="H2532" s="32" t="s">
        <v>208</v>
      </c>
      <c r="I2532" s="33" t="s">
        <v>862</v>
      </c>
      <c r="J2532" s="33" t="s">
        <v>206</v>
      </c>
      <c r="K2532" s="33" t="str">
        <f t="shared" si="129"/>
        <v>181 , 11</v>
      </c>
      <c r="L2532" s="34" t="s">
        <v>207</v>
      </c>
      <c r="N2532" s="1" t="b">
        <f t="shared" si="130"/>
        <v>0</v>
      </c>
      <c r="O2532" s="1" t="b">
        <f t="shared" si="131"/>
        <v>0</v>
      </c>
      <c r="Q2532" s="4"/>
      <c r="R2532" s="4"/>
    </row>
    <row r="2533" spans="5:18">
      <c r="E2533" s="130">
        <v>181</v>
      </c>
      <c r="F2533" s="130">
        <v>12</v>
      </c>
      <c r="H2533" s="32" t="s">
        <v>208</v>
      </c>
      <c r="I2533" s="33" t="s">
        <v>862</v>
      </c>
      <c r="J2533" s="33" t="s">
        <v>206</v>
      </c>
      <c r="K2533" s="33" t="str">
        <f t="shared" si="129"/>
        <v>181 , 12</v>
      </c>
      <c r="L2533" s="34" t="s">
        <v>207</v>
      </c>
      <c r="N2533" s="1" t="b">
        <f t="shared" si="130"/>
        <v>0</v>
      </c>
      <c r="O2533" s="1" t="b">
        <f t="shared" si="131"/>
        <v>0</v>
      </c>
      <c r="Q2533" s="4"/>
      <c r="R2533" s="4"/>
    </row>
    <row r="2534" spans="5:18">
      <c r="E2534" s="130">
        <v>181</v>
      </c>
      <c r="F2534" s="130">
        <v>13</v>
      </c>
      <c r="H2534" s="32" t="s">
        <v>208</v>
      </c>
      <c r="I2534" s="33" t="s">
        <v>862</v>
      </c>
      <c r="J2534" s="33" t="s">
        <v>206</v>
      </c>
      <c r="K2534" s="33" t="str">
        <f t="shared" si="129"/>
        <v>181 , 13</v>
      </c>
      <c r="L2534" s="34" t="s">
        <v>207</v>
      </c>
      <c r="N2534" s="1" t="b">
        <f t="shared" si="130"/>
        <v>0</v>
      </c>
      <c r="O2534" s="1" t="b">
        <f t="shared" si="131"/>
        <v>0</v>
      </c>
      <c r="Q2534" s="4"/>
      <c r="R2534" s="4"/>
    </row>
    <row r="2535" spans="5:18">
      <c r="E2535" s="130">
        <v>181</v>
      </c>
      <c r="F2535" s="130">
        <v>14</v>
      </c>
      <c r="H2535" s="32" t="s">
        <v>208</v>
      </c>
      <c r="I2535" s="33" t="s">
        <v>862</v>
      </c>
      <c r="J2535" s="33" t="s">
        <v>206</v>
      </c>
      <c r="K2535" s="33" t="str">
        <f t="shared" si="129"/>
        <v>181 , 14</v>
      </c>
      <c r="L2535" s="34" t="s">
        <v>207</v>
      </c>
      <c r="N2535" s="1" t="b">
        <f t="shared" si="130"/>
        <v>0</v>
      </c>
      <c r="O2535" s="1" t="b">
        <f t="shared" si="131"/>
        <v>0</v>
      </c>
      <c r="Q2535" s="4"/>
      <c r="R2535" s="4"/>
    </row>
    <row r="2536" spans="5:18">
      <c r="E2536" s="130">
        <v>181</v>
      </c>
      <c r="F2536" s="130">
        <v>15</v>
      </c>
      <c r="H2536" s="32" t="s">
        <v>208</v>
      </c>
      <c r="I2536" s="33" t="s">
        <v>862</v>
      </c>
      <c r="J2536" s="33" t="s">
        <v>206</v>
      </c>
      <c r="K2536" s="33" t="str">
        <f t="shared" si="129"/>
        <v>181 , 15</v>
      </c>
      <c r="L2536" s="34" t="s">
        <v>207</v>
      </c>
      <c r="N2536" s="1" t="b">
        <f t="shared" si="130"/>
        <v>0</v>
      </c>
      <c r="O2536" s="1" t="b">
        <f t="shared" si="131"/>
        <v>0</v>
      </c>
      <c r="Q2536" s="4"/>
      <c r="R2536" s="4"/>
    </row>
    <row r="2537" spans="5:18">
      <c r="E2537" s="130">
        <v>182</v>
      </c>
      <c r="F2537" s="130">
        <v>1</v>
      </c>
      <c r="H2537" s="32" t="s">
        <v>208</v>
      </c>
      <c r="I2537" s="33" t="s">
        <v>862</v>
      </c>
      <c r="J2537" s="33" t="s">
        <v>206</v>
      </c>
      <c r="K2537" s="33" t="str">
        <f t="shared" si="129"/>
        <v>182 , 1</v>
      </c>
      <c r="L2537" s="34" t="s">
        <v>207</v>
      </c>
      <c r="N2537" s="1" t="b">
        <f t="shared" si="130"/>
        <v>0</v>
      </c>
      <c r="O2537" s="1" t="b">
        <f t="shared" si="131"/>
        <v>0</v>
      </c>
      <c r="Q2537" s="4"/>
      <c r="R2537" s="4"/>
    </row>
    <row r="2538" spans="5:18">
      <c r="E2538" s="130">
        <v>182</v>
      </c>
      <c r="F2538" s="130">
        <v>2</v>
      </c>
      <c r="H2538" s="32" t="s">
        <v>208</v>
      </c>
      <c r="I2538" s="33" t="s">
        <v>862</v>
      </c>
      <c r="J2538" s="33" t="s">
        <v>206</v>
      </c>
      <c r="K2538" s="33" t="str">
        <f t="shared" si="129"/>
        <v>182 , 2</v>
      </c>
      <c r="L2538" s="34" t="s">
        <v>207</v>
      </c>
      <c r="N2538" s="1" t="b">
        <f t="shared" si="130"/>
        <v>0</v>
      </c>
      <c r="O2538" s="1" t="b">
        <f t="shared" si="131"/>
        <v>0</v>
      </c>
      <c r="Q2538" s="4"/>
      <c r="R2538" s="4"/>
    </row>
    <row r="2539" spans="5:18">
      <c r="E2539" s="130">
        <v>182</v>
      </c>
      <c r="F2539" s="130">
        <v>3</v>
      </c>
      <c r="H2539" s="32" t="s">
        <v>208</v>
      </c>
      <c r="I2539" s="33" t="s">
        <v>862</v>
      </c>
      <c r="J2539" s="33" t="s">
        <v>206</v>
      </c>
      <c r="K2539" s="33" t="str">
        <f t="shared" ref="K2539:K2598" si="132">E2539&amp;" , "&amp;F2539</f>
        <v>182 , 3</v>
      </c>
      <c r="L2539" s="34" t="s">
        <v>207</v>
      </c>
      <c r="N2539" s="1" t="b">
        <f t="shared" ref="N2539:N2598" si="133">IF(E2539="","",EXACT(E2539,Q2539))</f>
        <v>0</v>
      </c>
      <c r="O2539" s="1" t="b">
        <f t="shared" ref="O2539:O2598" si="134">IF(F2539="","",EXACT(F2539,R2539))</f>
        <v>0</v>
      </c>
      <c r="Q2539" s="4"/>
      <c r="R2539" s="4"/>
    </row>
    <row r="2540" spans="5:18">
      <c r="E2540" s="130">
        <v>182</v>
      </c>
      <c r="F2540" s="130">
        <v>4</v>
      </c>
      <c r="H2540" s="32" t="s">
        <v>208</v>
      </c>
      <c r="I2540" s="33" t="s">
        <v>862</v>
      </c>
      <c r="J2540" s="33" t="s">
        <v>206</v>
      </c>
      <c r="K2540" s="33" t="str">
        <f t="shared" si="132"/>
        <v>182 , 4</v>
      </c>
      <c r="L2540" s="34" t="s">
        <v>207</v>
      </c>
      <c r="N2540" s="1" t="b">
        <f t="shared" si="133"/>
        <v>0</v>
      </c>
      <c r="O2540" s="1" t="b">
        <f t="shared" si="134"/>
        <v>0</v>
      </c>
      <c r="Q2540" s="4"/>
      <c r="R2540" s="4"/>
    </row>
    <row r="2541" spans="5:18">
      <c r="E2541" s="130">
        <v>182</v>
      </c>
      <c r="F2541" s="130">
        <v>5</v>
      </c>
      <c r="H2541" s="32" t="s">
        <v>208</v>
      </c>
      <c r="I2541" s="33" t="s">
        <v>862</v>
      </c>
      <c r="J2541" s="33" t="s">
        <v>206</v>
      </c>
      <c r="K2541" s="33" t="str">
        <f t="shared" si="132"/>
        <v>182 , 5</v>
      </c>
      <c r="L2541" s="34" t="s">
        <v>207</v>
      </c>
      <c r="N2541" s="1" t="b">
        <f t="shared" si="133"/>
        <v>0</v>
      </c>
      <c r="O2541" s="1" t="b">
        <f t="shared" si="134"/>
        <v>0</v>
      </c>
      <c r="Q2541" s="4"/>
      <c r="R2541" s="4"/>
    </row>
    <row r="2542" spans="5:18">
      <c r="E2542" s="130">
        <v>182</v>
      </c>
      <c s="130" r="F2542">
        <v>7</v>
      </c>
      <c r="H2542" s="32" t="s">
        <v>208</v>
      </c>
      <c r="I2542" s="33" t="s">
        <v>862</v>
      </c>
      <c r="J2542" s="33" t="s">
        <v>206</v>
      </c>
      <c r="K2542" s="33" t="str">
        <f t="shared" si="132"/>
        <v>182 , 6</v>
      </c>
      <c r="L2542" s="34" t="s">
        <v>207</v>
      </c>
      <c r="N2542" s="1" t="b">
        <f t="shared" si="133"/>
        <v>0</v>
      </c>
      <c r="O2542" s="1" t="b">
        <f t="shared" si="134"/>
        <v>0</v>
      </c>
      <c r="Q2542" s="4"/>
      <c r="R2542" s="4"/>
    </row>
    <row r="2543" spans="5:18">
      <c r="E2543" s="130">
        <v>182</v>
      </c>
      <c r="F2543" s="130">
        <v>8</v>
      </c>
      <c r="H2543" s="32" t="s">
        <v>208</v>
      </c>
      <c r="I2543" s="33" t="s">
        <v>862</v>
      </c>
      <c r="J2543" s="33" t="s">
        <v>206</v>
      </c>
      <c r="K2543" s="33" t="str">
        <f t="shared" si="132"/>
        <v>182 , 8</v>
      </c>
      <c r="L2543" s="34" t="s">
        <v>207</v>
      </c>
      <c r="N2543" s="1" t="b">
        <f t="shared" si="133"/>
        <v>0</v>
      </c>
      <c r="O2543" s="1" t="b">
        <f t="shared" si="134"/>
        <v>0</v>
      </c>
      <c r="Q2543" s="4"/>
      <c r="R2543" s="4"/>
    </row>
    <row r="2544" spans="5:18">
      <c r="E2544" s="130">
        <v>182</v>
      </c>
      <c r="F2544" s="130">
        <v>9</v>
      </c>
      <c r="H2544" s="32" t="s">
        <v>208</v>
      </c>
      <c r="I2544" s="33" t="s">
        <v>862</v>
      </c>
      <c r="J2544" s="33" t="s">
        <v>206</v>
      </c>
      <c r="K2544" s="33" t="str">
        <f t="shared" si="132"/>
        <v>182 , 9</v>
      </c>
      <c r="L2544" s="34" t="s">
        <v>207</v>
      </c>
      <c r="N2544" s="1" t="b">
        <f t="shared" si="133"/>
        <v>0</v>
      </c>
      <c r="O2544" s="1" t="b">
        <f t="shared" si="134"/>
        <v>0</v>
      </c>
      <c r="Q2544" s="4"/>
      <c r="R2544" s="4"/>
    </row>
    <row r="2545" spans="5:18">
      <c r="E2545" s="130">
        <v>182</v>
      </c>
      <c r="F2545" s="130">
        <v>10</v>
      </c>
      <c r="H2545" s="32" t="s">
        <v>208</v>
      </c>
      <c r="I2545" s="33" t="s">
        <v>862</v>
      </c>
      <c r="J2545" s="33" t="s">
        <v>206</v>
      </c>
      <c r="K2545" s="33" t="str">
        <f t="shared" si="132"/>
        <v>182 , 10</v>
      </c>
      <c r="L2545" s="34" t="s">
        <v>207</v>
      </c>
      <c r="N2545" s="1" t="b">
        <f t="shared" si="133"/>
        <v>0</v>
      </c>
      <c r="O2545" s="1" t="b">
        <f t="shared" si="134"/>
        <v>0</v>
      </c>
      <c r="Q2545" s="4"/>
      <c r="R2545" s="4"/>
    </row>
    <row r="2546" spans="5:18">
      <c r="E2546" s="130">
        <v>182</v>
      </c>
      <c r="F2546" s="130">
        <v>11</v>
      </c>
      <c r="H2546" s="32" t="s">
        <v>208</v>
      </c>
      <c r="I2546" s="33" t="s">
        <v>862</v>
      </c>
      <c r="J2546" s="33" t="s">
        <v>206</v>
      </c>
      <c r="K2546" s="33" t="str">
        <f t="shared" si="132"/>
        <v>182 , 11</v>
      </c>
      <c r="L2546" s="34" t="s">
        <v>207</v>
      </c>
      <c r="N2546" s="1" t="b">
        <f t="shared" si="133"/>
        <v>0</v>
      </c>
      <c r="O2546" s="1" t="b">
        <f t="shared" si="134"/>
        <v>0</v>
      </c>
      <c r="Q2546" s="4"/>
      <c r="R2546" s="4"/>
    </row>
    <row r="2547" spans="5:18">
      <c r="E2547" s="130">
        <v>182</v>
      </c>
      <c r="F2547" s="130">
        <v>12</v>
      </c>
      <c r="H2547" s="32" t="s">
        <v>208</v>
      </c>
      <c r="I2547" s="33" t="s">
        <v>862</v>
      </c>
      <c r="J2547" s="33" t="s">
        <v>206</v>
      </c>
      <c r="K2547" s="33" t="str">
        <f t="shared" si="132"/>
        <v>182 , 12</v>
      </c>
      <c r="L2547" s="34" t="s">
        <v>207</v>
      </c>
      <c r="N2547" s="1" t="b">
        <f t="shared" si="133"/>
        <v>0</v>
      </c>
      <c r="O2547" s="1" t="b">
        <f t="shared" si="134"/>
        <v>0</v>
      </c>
      <c r="Q2547" s="4"/>
      <c r="R2547" s="4"/>
    </row>
    <row r="2548" spans="5:18">
      <c r="E2548" s="130">
        <v>182</v>
      </c>
      <c r="F2548" s="130">
        <v>13</v>
      </c>
      <c r="H2548" s="32" t="s">
        <v>208</v>
      </c>
      <c r="I2548" s="33" t="s">
        <v>862</v>
      </c>
      <c r="J2548" s="33" t="s">
        <v>206</v>
      </c>
      <c r="K2548" s="33" t="str">
        <f t="shared" si="132"/>
        <v>182 , 13</v>
      </c>
      <c r="L2548" s="34" t="s">
        <v>207</v>
      </c>
      <c r="N2548" s="1" t="b">
        <f t="shared" si="133"/>
        <v>0</v>
      </c>
      <c r="O2548" s="1" t="b">
        <f t="shared" si="134"/>
        <v>0</v>
      </c>
      <c r="Q2548" s="4"/>
      <c r="R2548" s="4"/>
    </row>
    <row r="2549" spans="5:18">
      <c r="E2549" s="130">
        <v>182</v>
      </c>
      <c r="F2549" s="130">
        <v>14</v>
      </c>
      <c r="H2549" s="32" t="s">
        <v>208</v>
      </c>
      <c r="I2549" s="33" t="s">
        <v>862</v>
      </c>
      <c r="J2549" s="33" t="s">
        <v>206</v>
      </c>
      <c r="K2549" s="33" t="str">
        <f t="shared" si="132"/>
        <v>182 , 14</v>
      </c>
      <c r="L2549" s="34" t="s">
        <v>207</v>
      </c>
      <c r="N2549" s="1" t="b">
        <f t="shared" si="133"/>
        <v>0</v>
      </c>
      <c r="O2549" s="1" t="b">
        <f t="shared" si="134"/>
        <v>0</v>
      </c>
      <c r="Q2549" s="4"/>
      <c r="R2549" s="4"/>
    </row>
    <row r="2550" spans="5:18">
      <c r="E2550" s="130">
        <v>182</v>
      </c>
      <c r="F2550" s="130">
        <v>15</v>
      </c>
      <c r="H2550" s="32" t="s">
        <v>208</v>
      </c>
      <c r="I2550" s="33" t="s">
        <v>862</v>
      </c>
      <c r="J2550" s="33" t="s">
        <v>206</v>
      </c>
      <c r="K2550" s="33" t="str">
        <f t="shared" si="132"/>
        <v>182 , 15</v>
      </c>
      <c r="L2550" s="34" t="s">
        <v>207</v>
      </c>
      <c r="N2550" s="1" t="b">
        <f t="shared" si="133"/>
        <v>0</v>
      </c>
      <c r="O2550" s="1" t="b">
        <f t="shared" si="134"/>
        <v>0</v>
      </c>
      <c r="Q2550" s="4"/>
      <c r="R2550" s="4"/>
    </row>
    <row r="2551" spans="5:18">
      <c r="E2551" s="130">
        <v>183</v>
      </c>
      <c r="F2551" s="130">
        <v>1</v>
      </c>
      <c r="H2551" s="32" t="s">
        <v>208</v>
      </c>
      <c r="I2551" s="33" t="s">
        <v>862</v>
      </c>
      <c r="J2551" s="33" t="s">
        <v>206</v>
      </c>
      <c r="K2551" s="33" t="str">
        <f t="shared" si="132"/>
        <v>183 , 1</v>
      </c>
      <c r="L2551" s="34" t="s">
        <v>207</v>
      </c>
      <c r="N2551" s="1" t="b">
        <f t="shared" si="133"/>
        <v>0</v>
      </c>
      <c r="O2551" s="1" t="b">
        <f t="shared" si="134"/>
        <v>0</v>
      </c>
      <c r="Q2551" s="4"/>
      <c r="R2551" s="4"/>
    </row>
    <row r="2552" spans="5:18">
      <c r="E2552" s="130">
        <v>183</v>
      </c>
      <c r="F2552" s="130">
        <v>2</v>
      </c>
      <c r="H2552" s="32" t="s">
        <v>208</v>
      </c>
      <c r="I2552" s="33" t="s">
        <v>862</v>
      </c>
      <c r="J2552" s="33" t="s">
        <v>206</v>
      </c>
      <c r="K2552" s="33" t="str">
        <f t="shared" si="132"/>
        <v>183 , 2</v>
      </c>
      <c r="L2552" s="34" t="s">
        <v>207</v>
      </c>
      <c r="N2552" s="1" t="b">
        <f t="shared" si="133"/>
        <v>0</v>
      </c>
      <c r="O2552" s="1" t="b">
        <f t="shared" si="134"/>
        <v>0</v>
      </c>
      <c r="Q2552" s="4"/>
      <c r="R2552" s="4"/>
    </row>
    <row r="2553" spans="5:18">
      <c r="E2553" s="130">
        <v>183</v>
      </c>
      <c r="F2553" s="130">
        <v>3</v>
      </c>
      <c r="H2553" s="32" t="s">
        <v>208</v>
      </c>
      <c r="I2553" s="33" t="s">
        <v>862</v>
      </c>
      <c r="J2553" s="33" t="s">
        <v>206</v>
      </c>
      <c r="K2553" s="33" t="str">
        <f t="shared" si="132"/>
        <v>183 , 3</v>
      </c>
      <c r="L2553" s="34" t="s">
        <v>207</v>
      </c>
      <c r="N2553" s="1" t="b">
        <f t="shared" si="133"/>
        <v>0</v>
      </c>
      <c r="O2553" s="1" t="b">
        <f t="shared" si="134"/>
        <v>0</v>
      </c>
      <c r="Q2553" s="4"/>
      <c r="R2553" s="4"/>
    </row>
    <row r="2554" spans="5:18">
      <c r="E2554" s="130">
        <v>183</v>
      </c>
      <c r="F2554" s="130">
        <v>4</v>
      </c>
      <c r="H2554" s="32" t="s">
        <v>208</v>
      </c>
      <c r="I2554" s="33" t="s">
        <v>862</v>
      </c>
      <c r="J2554" s="33" t="s">
        <v>206</v>
      </c>
      <c r="K2554" s="33" t="str">
        <f t="shared" si="132"/>
        <v>183 , 4</v>
      </c>
      <c r="L2554" s="34" t="s">
        <v>207</v>
      </c>
      <c r="N2554" s="1" t="b">
        <f t="shared" si="133"/>
        <v>0</v>
      </c>
      <c r="O2554" s="1" t="b">
        <f t="shared" si="134"/>
        <v>0</v>
      </c>
      <c r="Q2554" s="4"/>
      <c r="R2554" s="4"/>
    </row>
    <row r="2555" spans="5:18">
      <c r="E2555" s="130">
        <v>183</v>
      </c>
      <c r="F2555" s="130">
        <v>5</v>
      </c>
      <c r="H2555" s="32" t="s">
        <v>208</v>
      </c>
      <c r="I2555" s="33" t="s">
        <v>862</v>
      </c>
      <c r="J2555" s="33" t="s">
        <v>206</v>
      </c>
      <c r="K2555" s="33" t="str">
        <f t="shared" si="132"/>
        <v>183 , 5</v>
      </c>
      <c r="L2555" s="34" t="s">
        <v>207</v>
      </c>
      <c r="N2555" s="1" t="b">
        <f t="shared" si="133"/>
        <v>0</v>
      </c>
      <c r="O2555" s="1" t="b">
        <f t="shared" si="134"/>
        <v>0</v>
      </c>
      <c r="Q2555" s="4"/>
      <c r="R2555" s="4"/>
    </row>
    <row r="2556" spans="5:18">
      <c r="E2556" s="130">
        <v>183</v>
      </c>
      <c s="130" r="F2556">
        <v>7</v>
      </c>
      <c r="H2556" s="32" t="s">
        <v>208</v>
      </c>
      <c r="I2556" s="33" t="s">
        <v>862</v>
      </c>
      <c r="J2556" s="33" t="s">
        <v>206</v>
      </c>
      <c r="K2556" s="33" t="str">
        <f t="shared" si="132"/>
        <v>183 , 6</v>
      </c>
      <c r="L2556" s="34" t="s">
        <v>207</v>
      </c>
      <c r="N2556" s="1" t="b">
        <f t="shared" si="133"/>
        <v>0</v>
      </c>
      <c r="O2556" s="1" t="b">
        <f t="shared" si="134"/>
        <v>0</v>
      </c>
      <c r="Q2556" s="4"/>
      <c r="R2556" s="4"/>
    </row>
    <row r="2557" spans="5:18">
      <c r="E2557" s="130">
        <v>183</v>
      </c>
      <c r="F2557" s="130">
        <v>8</v>
      </c>
      <c r="H2557" s="32" t="s">
        <v>208</v>
      </c>
      <c r="I2557" s="33" t="s">
        <v>862</v>
      </c>
      <c r="J2557" s="33" t="s">
        <v>206</v>
      </c>
      <c r="K2557" s="33" t="str">
        <f t="shared" si="132"/>
        <v>183 , 8</v>
      </c>
      <c r="L2557" s="34" t="s">
        <v>207</v>
      </c>
      <c r="N2557" s="1" t="b">
        <f t="shared" si="133"/>
        <v>0</v>
      </c>
      <c r="O2557" s="1" t="b">
        <f t="shared" si="134"/>
        <v>0</v>
      </c>
      <c r="Q2557" s="4"/>
      <c r="R2557" s="4"/>
    </row>
    <row r="2558" spans="5:18">
      <c r="E2558" s="130">
        <v>183</v>
      </c>
      <c r="F2558" s="130">
        <v>9</v>
      </c>
      <c r="H2558" s="32" t="s">
        <v>208</v>
      </c>
      <c r="I2558" s="33" t="s">
        <v>862</v>
      </c>
      <c r="J2558" s="33" t="s">
        <v>206</v>
      </c>
      <c r="K2558" s="33" t="str">
        <f t="shared" si="132"/>
        <v>183 , 9</v>
      </c>
      <c r="L2558" s="34" t="s">
        <v>207</v>
      </c>
      <c r="N2558" s="1" t="b">
        <f t="shared" si="133"/>
        <v>0</v>
      </c>
      <c r="O2558" s="1" t="b">
        <f t="shared" si="134"/>
        <v>0</v>
      </c>
      <c r="Q2558" s="4"/>
      <c r="R2558" s="4"/>
    </row>
    <row r="2559" spans="5:18">
      <c r="E2559" s="130">
        <v>183</v>
      </c>
      <c r="F2559" s="130">
        <v>10</v>
      </c>
      <c r="H2559" s="32" t="s">
        <v>208</v>
      </c>
      <c r="I2559" s="33" t="s">
        <v>862</v>
      </c>
      <c r="J2559" s="33" t="s">
        <v>206</v>
      </c>
      <c r="K2559" s="33" t="str">
        <f t="shared" si="132"/>
        <v>183 , 10</v>
      </c>
      <c r="L2559" s="34" t="s">
        <v>207</v>
      </c>
      <c r="N2559" s="1" t="b">
        <f t="shared" si="133"/>
        <v>0</v>
      </c>
      <c r="O2559" s="1" t="b">
        <f t="shared" si="134"/>
        <v>0</v>
      </c>
      <c r="Q2559" s="4"/>
      <c r="R2559" s="4"/>
    </row>
    <row r="2560" spans="5:18">
      <c r="E2560" s="130">
        <v>183</v>
      </c>
      <c r="F2560" s="130">
        <v>11</v>
      </c>
      <c r="H2560" s="32" t="s">
        <v>208</v>
      </c>
      <c r="I2560" s="33" t="s">
        <v>862</v>
      </c>
      <c r="J2560" s="33" t="s">
        <v>206</v>
      </c>
      <c r="K2560" s="33" t="str">
        <f t="shared" si="132"/>
        <v>183 , 11</v>
      </c>
      <c r="L2560" s="34" t="s">
        <v>207</v>
      </c>
      <c r="N2560" s="1" t="b">
        <f t="shared" si="133"/>
        <v>0</v>
      </c>
      <c r="O2560" s="1" t="b">
        <f t="shared" si="134"/>
        <v>0</v>
      </c>
      <c r="Q2560" s="4"/>
      <c r="R2560" s="4"/>
    </row>
    <row r="2561" spans="5:18">
      <c r="E2561" s="130">
        <v>183</v>
      </c>
      <c r="F2561" s="130">
        <v>12</v>
      </c>
      <c r="H2561" s="32" t="s">
        <v>208</v>
      </c>
      <c r="I2561" s="33" t="s">
        <v>862</v>
      </c>
      <c r="J2561" s="33" t="s">
        <v>206</v>
      </c>
      <c r="K2561" s="33" t="str">
        <f t="shared" si="132"/>
        <v>183 , 12</v>
      </c>
      <c r="L2561" s="34" t="s">
        <v>207</v>
      </c>
      <c r="N2561" s="1" t="b">
        <f t="shared" si="133"/>
        <v>0</v>
      </c>
      <c r="O2561" s="1" t="b">
        <f t="shared" si="134"/>
        <v>0</v>
      </c>
      <c r="Q2561" s="4"/>
      <c r="R2561" s="4"/>
    </row>
    <row r="2562" spans="5:18">
      <c r="E2562" s="130">
        <v>183</v>
      </c>
      <c r="F2562" s="130">
        <v>13</v>
      </c>
      <c r="H2562" s="32" t="s">
        <v>208</v>
      </c>
      <c r="I2562" s="33" t="s">
        <v>862</v>
      </c>
      <c r="J2562" s="33" t="s">
        <v>206</v>
      </c>
      <c r="K2562" s="33" t="str">
        <f t="shared" si="132"/>
        <v>183 , 13</v>
      </c>
      <c r="L2562" s="34" t="s">
        <v>207</v>
      </c>
      <c r="N2562" s="1" t="b">
        <f t="shared" si="133"/>
        <v>0</v>
      </c>
      <c r="O2562" s="1" t="b">
        <f t="shared" si="134"/>
        <v>0</v>
      </c>
      <c r="Q2562" s="4"/>
      <c r="R2562" s="4"/>
    </row>
    <row r="2563" spans="5:18">
      <c r="E2563" s="130">
        <v>183</v>
      </c>
      <c r="F2563" s="130">
        <v>14</v>
      </c>
      <c r="H2563" s="32" t="s">
        <v>208</v>
      </c>
      <c r="I2563" s="33" t="s">
        <v>862</v>
      </c>
      <c r="J2563" s="33" t="s">
        <v>206</v>
      </c>
      <c r="K2563" s="33" t="str">
        <f t="shared" si="132"/>
        <v>183 , 14</v>
      </c>
      <c r="L2563" s="34" t="s">
        <v>207</v>
      </c>
      <c r="N2563" s="1" t="b">
        <f t="shared" si="133"/>
        <v>0</v>
      </c>
      <c r="O2563" s="1" t="b">
        <f t="shared" si="134"/>
        <v>0</v>
      </c>
      <c r="Q2563" s="4"/>
      <c r="R2563" s="4"/>
    </row>
    <row r="2564" spans="5:18">
      <c r="E2564" s="130">
        <v>183</v>
      </c>
      <c r="F2564" s="130">
        <v>15</v>
      </c>
      <c r="H2564" s="32" t="s">
        <v>208</v>
      </c>
      <c r="I2564" s="33" t="s">
        <v>862</v>
      </c>
      <c r="J2564" s="33" t="s">
        <v>206</v>
      </c>
      <c r="K2564" s="33" t="str">
        <f t="shared" si="132"/>
        <v>183 , 15</v>
      </c>
      <c r="L2564" s="34" t="s">
        <v>207</v>
      </c>
      <c r="N2564" s="1" t="b">
        <f t="shared" si="133"/>
        <v>0</v>
      </c>
      <c r="O2564" s="1" t="b">
        <f t="shared" si="134"/>
        <v>0</v>
      </c>
      <c r="Q2564" s="4"/>
      <c r="R2564" s="4"/>
    </row>
    <row r="2565" spans="5:18">
      <c r="E2565" s="130">
        <v>184</v>
      </c>
      <c r="F2565" s="130">
        <v>1</v>
      </c>
      <c r="H2565" s="32" t="s">
        <v>208</v>
      </c>
      <c r="I2565" s="33" t="s">
        <v>862</v>
      </c>
      <c r="J2565" s="33" t="s">
        <v>206</v>
      </c>
      <c r="K2565" s="33" t="str">
        <f t="shared" si="132"/>
        <v>184 , 1</v>
      </c>
      <c r="L2565" s="34" t="s">
        <v>207</v>
      </c>
      <c r="N2565" s="1" t="b">
        <f t="shared" si="133"/>
        <v>0</v>
      </c>
      <c r="O2565" s="1" t="b">
        <f t="shared" si="134"/>
        <v>0</v>
      </c>
      <c r="Q2565" s="4"/>
      <c r="R2565" s="4"/>
    </row>
    <row r="2566" spans="5:18">
      <c r="E2566" s="130">
        <v>184</v>
      </c>
      <c r="F2566" s="130">
        <v>2</v>
      </c>
      <c r="H2566" s="32" t="s">
        <v>208</v>
      </c>
      <c r="I2566" s="33" t="s">
        <v>862</v>
      </c>
      <c r="J2566" s="33" t="s">
        <v>206</v>
      </c>
      <c r="K2566" s="33" t="str">
        <f t="shared" si="132"/>
        <v>184 , 2</v>
      </c>
      <c r="L2566" s="34" t="s">
        <v>207</v>
      </c>
      <c r="N2566" s="1" t="b">
        <f t="shared" si="133"/>
        <v>0</v>
      </c>
      <c r="O2566" s="1" t="b">
        <f t="shared" si="134"/>
        <v>0</v>
      </c>
      <c r="Q2566" s="4"/>
      <c r="R2566" s="4"/>
    </row>
    <row r="2567" spans="5:18">
      <c r="E2567" s="130">
        <v>184</v>
      </c>
      <c r="F2567" s="130">
        <v>3</v>
      </c>
      <c r="H2567" s="32" t="s">
        <v>208</v>
      </c>
      <c r="I2567" s="33" t="s">
        <v>862</v>
      </c>
      <c r="J2567" s="33" t="s">
        <v>206</v>
      </c>
      <c r="K2567" s="33" t="str">
        <f t="shared" si="132"/>
        <v>184 , 3</v>
      </c>
      <c r="L2567" s="34" t="s">
        <v>207</v>
      </c>
      <c r="N2567" s="1" t="b">
        <f t="shared" si="133"/>
        <v>0</v>
      </c>
      <c r="O2567" s="1" t="b">
        <f t="shared" si="134"/>
        <v>0</v>
      </c>
      <c r="Q2567" s="4"/>
      <c r="R2567" s="4"/>
    </row>
    <row r="2568" spans="5:18">
      <c r="E2568" s="130">
        <v>184</v>
      </c>
      <c r="F2568" s="130">
        <v>4</v>
      </c>
      <c r="H2568" s="32" t="s">
        <v>208</v>
      </c>
      <c r="I2568" s="33" t="s">
        <v>862</v>
      </c>
      <c r="J2568" s="33" t="s">
        <v>206</v>
      </c>
      <c r="K2568" s="33" t="str">
        <f t="shared" si="132"/>
        <v>184 , 4</v>
      </c>
      <c r="L2568" s="34" t="s">
        <v>207</v>
      </c>
      <c r="N2568" s="1" t="b">
        <f t="shared" si="133"/>
        <v>0</v>
      </c>
      <c r="O2568" s="1" t="b">
        <f t="shared" si="134"/>
        <v>0</v>
      </c>
      <c r="Q2568" s="4"/>
      <c r="R2568" s="4"/>
    </row>
    <row r="2569" spans="5:18">
      <c r="E2569" s="130">
        <v>184</v>
      </c>
      <c r="F2569" s="130">
        <v>5</v>
      </c>
      <c r="H2569" s="32" t="s">
        <v>208</v>
      </c>
      <c r="I2569" s="33" t="s">
        <v>862</v>
      </c>
      <c r="J2569" s="33" t="s">
        <v>206</v>
      </c>
      <c r="K2569" s="33" t="str">
        <f t="shared" si="132"/>
        <v>184 , 5</v>
      </c>
      <c r="L2569" s="34" t="s">
        <v>207</v>
      </c>
      <c r="N2569" s="1" t="b">
        <f t="shared" si="133"/>
        <v>0</v>
      </c>
      <c r="O2569" s="1" t="b">
        <f t="shared" si="134"/>
        <v>0</v>
      </c>
      <c r="Q2569" s="4"/>
      <c r="R2569" s="4"/>
    </row>
    <row r="2570" spans="5:18">
      <c r="E2570" s="130">
        <v>184</v>
      </c>
      <c s="130" r="F2570">
        <v>7</v>
      </c>
      <c r="H2570" s="32" t="s">
        <v>208</v>
      </c>
      <c r="I2570" s="33" t="s">
        <v>862</v>
      </c>
      <c r="J2570" s="33" t="s">
        <v>206</v>
      </c>
      <c r="K2570" s="33" t="str">
        <f t="shared" si="132"/>
        <v>184 , 6</v>
      </c>
      <c r="L2570" s="34" t="s">
        <v>207</v>
      </c>
      <c r="N2570" s="1" t="b">
        <f t="shared" si="133"/>
        <v>0</v>
      </c>
      <c r="O2570" s="1" t="b">
        <f t="shared" si="134"/>
        <v>0</v>
      </c>
      <c r="Q2570" s="4"/>
      <c r="R2570" s="4"/>
    </row>
    <row r="2571" spans="5:18">
      <c r="E2571" s="130">
        <v>184</v>
      </c>
      <c r="F2571" s="130">
        <v>8</v>
      </c>
      <c r="H2571" s="32" t="s">
        <v>208</v>
      </c>
      <c r="I2571" s="33" t="s">
        <v>862</v>
      </c>
      <c r="J2571" s="33" t="s">
        <v>206</v>
      </c>
      <c r="K2571" s="33" t="str">
        <f t="shared" si="132"/>
        <v>184 , 8</v>
      </c>
      <c r="L2571" s="34" t="s">
        <v>207</v>
      </c>
      <c r="N2571" s="1" t="b">
        <f t="shared" si="133"/>
        <v>0</v>
      </c>
      <c r="O2571" s="1" t="b">
        <f t="shared" si="134"/>
        <v>0</v>
      </c>
      <c r="Q2571" s="4"/>
      <c r="R2571" s="4"/>
    </row>
    <row r="2572" spans="5:18">
      <c r="E2572" s="130">
        <v>184</v>
      </c>
      <c r="F2572" s="130">
        <v>9</v>
      </c>
      <c r="H2572" s="32" t="s">
        <v>208</v>
      </c>
      <c r="I2572" s="33" t="s">
        <v>862</v>
      </c>
      <c r="J2572" s="33" t="s">
        <v>206</v>
      </c>
      <c r="K2572" s="33" t="str">
        <f t="shared" si="132"/>
        <v>184 , 9</v>
      </c>
      <c r="L2572" s="34" t="s">
        <v>207</v>
      </c>
      <c r="N2572" s="1" t="b">
        <f t="shared" si="133"/>
        <v>0</v>
      </c>
      <c r="O2572" s="1" t="b">
        <f t="shared" si="134"/>
        <v>0</v>
      </c>
      <c r="Q2572" s="4"/>
      <c r="R2572" s="4"/>
    </row>
    <row r="2573" spans="5:18">
      <c r="E2573" s="130">
        <v>184</v>
      </c>
      <c r="F2573" s="130">
        <v>10</v>
      </c>
      <c r="H2573" s="32" t="s">
        <v>208</v>
      </c>
      <c r="I2573" s="33" t="s">
        <v>862</v>
      </c>
      <c r="J2573" s="33" t="s">
        <v>206</v>
      </c>
      <c r="K2573" s="33" t="str">
        <f t="shared" si="132"/>
        <v>184 , 10</v>
      </c>
      <c r="L2573" s="34" t="s">
        <v>207</v>
      </c>
      <c r="N2573" s="1" t="b">
        <f t="shared" si="133"/>
        <v>0</v>
      </c>
      <c r="O2573" s="1" t="b">
        <f t="shared" si="134"/>
        <v>0</v>
      </c>
      <c r="Q2573" s="4"/>
      <c r="R2573" s="4"/>
    </row>
    <row r="2574" spans="5:18">
      <c r="E2574" s="130">
        <v>184</v>
      </c>
      <c r="F2574" s="130">
        <v>11</v>
      </c>
      <c r="H2574" s="32" t="s">
        <v>208</v>
      </c>
      <c r="I2574" s="33" t="s">
        <v>862</v>
      </c>
      <c r="J2574" s="33" t="s">
        <v>206</v>
      </c>
      <c r="K2574" s="33" t="str">
        <f t="shared" si="132"/>
        <v>184 , 11</v>
      </c>
      <c r="L2574" s="34" t="s">
        <v>207</v>
      </c>
      <c r="N2574" s="1" t="b">
        <f t="shared" si="133"/>
        <v>0</v>
      </c>
      <c r="O2574" s="1" t="b">
        <f t="shared" si="134"/>
        <v>0</v>
      </c>
      <c r="Q2574" s="4"/>
      <c r="R2574" s="4"/>
    </row>
    <row r="2575" spans="5:18">
      <c r="E2575" s="130">
        <v>184</v>
      </c>
      <c r="F2575" s="130">
        <v>12</v>
      </c>
      <c r="H2575" s="32" t="s">
        <v>208</v>
      </c>
      <c r="I2575" s="33" t="s">
        <v>862</v>
      </c>
      <c r="J2575" s="33" t="s">
        <v>206</v>
      </c>
      <c r="K2575" s="33" t="str">
        <f t="shared" si="132"/>
        <v>184 , 12</v>
      </c>
      <c r="L2575" s="34" t="s">
        <v>207</v>
      </c>
      <c r="N2575" s="1" t="b">
        <f t="shared" si="133"/>
        <v>0</v>
      </c>
      <c r="O2575" s="1" t="b">
        <f t="shared" si="134"/>
        <v>0</v>
      </c>
      <c r="Q2575" s="4"/>
      <c r="R2575" s="4"/>
    </row>
    <row r="2576" spans="5:18">
      <c r="E2576" s="130">
        <v>184</v>
      </c>
      <c r="F2576" s="130">
        <v>13</v>
      </c>
      <c r="H2576" s="32" t="s">
        <v>208</v>
      </c>
      <c r="I2576" s="33" t="s">
        <v>862</v>
      </c>
      <c r="J2576" s="33" t="s">
        <v>206</v>
      </c>
      <c r="K2576" s="33" t="str">
        <f t="shared" si="132"/>
        <v>184 , 13</v>
      </c>
      <c r="L2576" s="34" t="s">
        <v>207</v>
      </c>
      <c r="N2576" s="1" t="b">
        <f t="shared" si="133"/>
        <v>0</v>
      </c>
      <c r="O2576" s="1" t="b">
        <f t="shared" si="134"/>
        <v>0</v>
      </c>
      <c r="Q2576" s="4"/>
      <c r="R2576" s="4"/>
    </row>
    <row r="2577" spans="5:18">
      <c r="E2577" s="130">
        <v>184</v>
      </c>
      <c r="F2577" s="130">
        <v>14</v>
      </c>
      <c r="H2577" s="32" t="s">
        <v>208</v>
      </c>
      <c r="I2577" s="33" t="s">
        <v>862</v>
      </c>
      <c r="J2577" s="33" t="s">
        <v>206</v>
      </c>
      <c r="K2577" s="33" t="str">
        <f t="shared" si="132"/>
        <v>184 , 14</v>
      </c>
      <c r="L2577" s="34" t="s">
        <v>207</v>
      </c>
      <c r="N2577" s="1" t="b">
        <f t="shared" si="133"/>
        <v>0</v>
      </c>
      <c r="O2577" s="1" t="b">
        <f t="shared" si="134"/>
        <v>0</v>
      </c>
      <c r="Q2577" s="4"/>
      <c r="R2577" s="4"/>
    </row>
    <row r="2578" spans="5:18">
      <c r="E2578" s="130">
        <v>184</v>
      </c>
      <c r="F2578" s="130">
        <v>15</v>
      </c>
      <c r="H2578" s="32" t="s">
        <v>208</v>
      </c>
      <c r="I2578" s="33" t="s">
        <v>862</v>
      </c>
      <c r="J2578" s="33" t="s">
        <v>206</v>
      </c>
      <c r="K2578" s="33" t="str">
        <f t="shared" si="132"/>
        <v>184 , 15</v>
      </c>
      <c r="L2578" s="34" t="s">
        <v>207</v>
      </c>
      <c r="N2578" s="1" t="b">
        <f t="shared" si="133"/>
        <v>0</v>
      </c>
      <c r="O2578" s="1" t="b">
        <f t="shared" si="134"/>
        <v>0</v>
      </c>
      <c r="Q2578" s="4"/>
      <c r="R2578" s="4"/>
    </row>
    <row r="2579" spans="5:18">
      <c r="E2579" s="130">
        <v>185</v>
      </c>
      <c r="F2579" s="130">
        <v>1</v>
      </c>
      <c r="H2579" s="32" t="s">
        <v>208</v>
      </c>
      <c r="I2579" s="33" t="s">
        <v>862</v>
      </c>
      <c r="J2579" s="33" t="s">
        <v>206</v>
      </c>
      <c r="K2579" s="33" t="str">
        <f t="shared" si="132"/>
        <v>185 , 1</v>
      </c>
      <c r="L2579" s="34" t="s">
        <v>207</v>
      </c>
      <c r="N2579" s="1" t="b">
        <f t="shared" si="133"/>
        <v>0</v>
      </c>
      <c r="O2579" s="1" t="b">
        <f t="shared" si="134"/>
        <v>0</v>
      </c>
      <c r="Q2579" s="4"/>
      <c r="R2579" s="4"/>
    </row>
    <row r="2580" spans="5:18">
      <c r="E2580" s="130">
        <v>185</v>
      </c>
      <c r="F2580" s="130">
        <v>2</v>
      </c>
      <c r="H2580" s="32" t="s">
        <v>208</v>
      </c>
      <c r="I2580" s="33" t="s">
        <v>862</v>
      </c>
      <c r="J2580" s="33" t="s">
        <v>206</v>
      </c>
      <c r="K2580" s="33" t="str">
        <f t="shared" si="132"/>
        <v>185 , 2</v>
      </c>
      <c r="L2580" s="34" t="s">
        <v>207</v>
      </c>
      <c r="N2580" s="1" t="b">
        <f t="shared" si="133"/>
        <v>0</v>
      </c>
      <c r="O2580" s="1" t="b">
        <f t="shared" si="134"/>
        <v>0</v>
      </c>
      <c r="Q2580" s="4"/>
      <c r="R2580" s="4"/>
    </row>
    <row r="2581" spans="5:18">
      <c r="E2581" s="130">
        <v>185</v>
      </c>
      <c r="F2581" s="130">
        <v>3</v>
      </c>
      <c r="H2581" s="32" t="s">
        <v>208</v>
      </c>
      <c r="I2581" s="33" t="s">
        <v>862</v>
      </c>
      <c r="J2581" s="33" t="s">
        <v>206</v>
      </c>
      <c r="K2581" s="33" t="str">
        <f t="shared" si="132"/>
        <v>185 , 3</v>
      </c>
      <c r="L2581" s="34" t="s">
        <v>207</v>
      </c>
      <c r="N2581" s="1" t="b">
        <f t="shared" si="133"/>
        <v>0</v>
      </c>
      <c r="O2581" s="1" t="b">
        <f t="shared" si="134"/>
        <v>0</v>
      </c>
      <c r="Q2581" s="4"/>
      <c r="R2581" s="4"/>
    </row>
    <row r="2582" spans="5:18">
      <c r="E2582" s="130">
        <v>185</v>
      </c>
      <c r="F2582" s="130">
        <v>4</v>
      </c>
      <c r="H2582" s="32" t="s">
        <v>208</v>
      </c>
      <c r="I2582" s="33" t="s">
        <v>862</v>
      </c>
      <c r="J2582" s="33" t="s">
        <v>206</v>
      </c>
      <c r="K2582" s="33" t="str">
        <f t="shared" si="132"/>
        <v>185 , 4</v>
      </c>
      <c r="L2582" s="34" t="s">
        <v>207</v>
      </c>
      <c r="N2582" s="1" t="b">
        <f t="shared" si="133"/>
        <v>0</v>
      </c>
      <c r="O2582" s="1" t="b">
        <f t="shared" si="134"/>
        <v>0</v>
      </c>
      <c r="Q2582" s="4"/>
      <c r="R2582" s="4"/>
    </row>
    <row r="2583" spans="5:18">
      <c r="E2583" s="130">
        <v>185</v>
      </c>
      <c r="F2583" s="130">
        <v>5</v>
      </c>
      <c r="H2583" s="32" t="s">
        <v>208</v>
      </c>
      <c r="I2583" s="33" t="s">
        <v>862</v>
      </c>
      <c r="J2583" s="33" t="s">
        <v>206</v>
      </c>
      <c r="K2583" s="33" t="str">
        <f t="shared" si="132"/>
        <v>185 , 5</v>
      </c>
      <c r="L2583" s="34" t="s">
        <v>207</v>
      </c>
      <c r="N2583" s="1" t="b">
        <f t="shared" si="133"/>
        <v>0</v>
      </c>
      <c r="O2583" s="1" t="b">
        <f t="shared" si="134"/>
        <v>0</v>
      </c>
      <c r="Q2583" s="4"/>
      <c r="R2583" s="4"/>
    </row>
    <row r="2584" spans="5:18">
      <c r="E2584" s="130">
        <v>185</v>
      </c>
      <c s="130" r="F2584">
        <v>7</v>
      </c>
      <c r="H2584" s="32" t="s">
        <v>208</v>
      </c>
      <c r="I2584" s="33" t="s">
        <v>862</v>
      </c>
      <c r="J2584" s="33" t="s">
        <v>206</v>
      </c>
      <c r="K2584" s="33" t="str">
        <f t="shared" si="132"/>
        <v>185 , 6</v>
      </c>
      <c r="L2584" s="34" t="s">
        <v>207</v>
      </c>
      <c r="N2584" s="1" t="b">
        <f t="shared" si="133"/>
        <v>0</v>
      </c>
      <c r="O2584" s="1" t="b">
        <f t="shared" si="134"/>
        <v>0</v>
      </c>
      <c r="Q2584" s="4"/>
      <c r="R2584" s="4"/>
    </row>
    <row r="2585" spans="5:18">
      <c r="E2585" s="130">
        <v>185</v>
      </c>
      <c r="F2585" s="130">
        <v>8</v>
      </c>
      <c r="H2585" s="32" t="s">
        <v>208</v>
      </c>
      <c r="I2585" s="33" t="s">
        <v>862</v>
      </c>
      <c r="J2585" s="33" t="s">
        <v>206</v>
      </c>
      <c r="K2585" s="33" t="str">
        <f t="shared" si="132"/>
        <v>185 , 8</v>
      </c>
      <c r="L2585" s="34" t="s">
        <v>207</v>
      </c>
      <c r="N2585" s="1" t="b">
        <f t="shared" si="133"/>
        <v>0</v>
      </c>
      <c r="O2585" s="1" t="b">
        <f t="shared" si="134"/>
        <v>0</v>
      </c>
      <c r="Q2585" s="4"/>
      <c r="R2585" s="4"/>
    </row>
    <row r="2586" spans="5:18">
      <c r="E2586" s="130">
        <v>185</v>
      </c>
      <c r="F2586" s="130">
        <v>9</v>
      </c>
      <c r="H2586" s="32" t="s">
        <v>208</v>
      </c>
      <c r="I2586" s="33" t="s">
        <v>862</v>
      </c>
      <c r="J2586" s="33" t="s">
        <v>206</v>
      </c>
      <c r="K2586" s="33" t="str">
        <f t="shared" si="132"/>
        <v>185 , 9</v>
      </c>
      <c r="L2586" s="34" t="s">
        <v>207</v>
      </c>
      <c r="N2586" s="1" t="b">
        <f t="shared" si="133"/>
        <v>0</v>
      </c>
      <c r="O2586" s="1" t="b">
        <f t="shared" si="134"/>
        <v>0</v>
      </c>
      <c r="Q2586" s="4"/>
      <c r="R2586" s="4"/>
    </row>
    <row r="2587" spans="5:18">
      <c r="E2587" s="130">
        <v>185</v>
      </c>
      <c r="F2587" s="130">
        <v>10</v>
      </c>
      <c r="H2587" s="32" t="s">
        <v>208</v>
      </c>
      <c r="I2587" s="33" t="s">
        <v>862</v>
      </c>
      <c r="J2587" s="33" t="s">
        <v>206</v>
      </c>
      <c r="K2587" s="33" t="str">
        <f t="shared" si="132"/>
        <v>185 , 10</v>
      </c>
      <c r="L2587" s="34" t="s">
        <v>207</v>
      </c>
      <c r="N2587" s="1" t="b">
        <f t="shared" si="133"/>
        <v>0</v>
      </c>
      <c r="O2587" s="1" t="b">
        <f t="shared" si="134"/>
        <v>0</v>
      </c>
      <c r="Q2587" s="4"/>
      <c r="R2587" s="4"/>
    </row>
    <row r="2588" spans="5:18">
      <c r="E2588" s="130">
        <v>185</v>
      </c>
      <c r="F2588" s="130">
        <v>11</v>
      </c>
      <c r="H2588" s="32" t="s">
        <v>208</v>
      </c>
      <c r="I2588" s="33" t="s">
        <v>862</v>
      </c>
      <c r="J2588" s="33" t="s">
        <v>206</v>
      </c>
      <c r="K2588" s="33" t="str">
        <f t="shared" si="132"/>
        <v>185 , 11</v>
      </c>
      <c r="L2588" s="34" t="s">
        <v>207</v>
      </c>
      <c r="N2588" s="1" t="b">
        <f t="shared" si="133"/>
        <v>0</v>
      </c>
      <c r="O2588" s="1" t="b">
        <f t="shared" si="134"/>
        <v>0</v>
      </c>
      <c r="Q2588" s="4"/>
      <c r="R2588" s="4"/>
    </row>
    <row r="2589" spans="5:18">
      <c r="E2589" s="130">
        <v>185</v>
      </c>
      <c r="F2589" s="130">
        <v>12</v>
      </c>
      <c r="H2589" s="32" t="s">
        <v>208</v>
      </c>
      <c r="I2589" s="33" t="s">
        <v>862</v>
      </c>
      <c r="J2589" s="33" t="s">
        <v>206</v>
      </c>
      <c r="K2589" s="33" t="str">
        <f t="shared" si="132"/>
        <v>185 , 12</v>
      </c>
      <c r="L2589" s="34" t="s">
        <v>207</v>
      </c>
      <c r="N2589" s="1" t="b">
        <f t="shared" si="133"/>
        <v>0</v>
      </c>
      <c r="O2589" s="1" t="b">
        <f t="shared" si="134"/>
        <v>0</v>
      </c>
      <c r="Q2589" s="4"/>
      <c r="R2589" s="4"/>
    </row>
    <row r="2590" spans="5:18">
      <c r="E2590" s="130">
        <v>185</v>
      </c>
      <c r="F2590" s="130">
        <v>13</v>
      </c>
      <c r="H2590" s="32" t="s">
        <v>208</v>
      </c>
      <c r="I2590" s="33" t="s">
        <v>862</v>
      </c>
      <c r="J2590" s="33" t="s">
        <v>206</v>
      </c>
      <c r="K2590" s="33" t="str">
        <f t="shared" si="132"/>
        <v>185 , 13</v>
      </c>
      <c r="L2590" s="34" t="s">
        <v>207</v>
      </c>
      <c r="N2590" s="1" t="b">
        <f t="shared" si="133"/>
        <v>0</v>
      </c>
      <c r="O2590" s="1" t="b">
        <f t="shared" si="134"/>
        <v>0</v>
      </c>
      <c r="Q2590" s="4"/>
      <c r="R2590" s="4"/>
    </row>
    <row r="2591" spans="5:18">
      <c r="E2591" s="130">
        <v>185</v>
      </c>
      <c r="F2591" s="130">
        <v>14</v>
      </c>
      <c r="H2591" s="32" t="s">
        <v>208</v>
      </c>
      <c r="I2591" s="33" t="s">
        <v>862</v>
      </c>
      <c r="J2591" s="33" t="s">
        <v>206</v>
      </c>
      <c r="K2591" s="33" t="str">
        <f t="shared" si="132"/>
        <v>185 , 14</v>
      </c>
      <c r="L2591" s="34" t="s">
        <v>207</v>
      </c>
      <c r="N2591" s="1" t="b">
        <f t="shared" si="133"/>
        <v>0</v>
      </c>
      <c r="O2591" s="1" t="b">
        <f t="shared" si="134"/>
        <v>0</v>
      </c>
      <c r="Q2591" s="4"/>
      <c r="R2591" s="4"/>
    </row>
    <row r="2592" spans="5:18">
      <c r="E2592" s="130">
        <v>185</v>
      </c>
      <c r="F2592" s="130">
        <v>15</v>
      </c>
      <c r="H2592" s="32" t="s">
        <v>208</v>
      </c>
      <c r="I2592" s="33" t="s">
        <v>862</v>
      </c>
      <c r="J2592" s="33" t="s">
        <v>206</v>
      </c>
      <c r="K2592" s="33" t="str">
        <f t="shared" si="132"/>
        <v>185 , 15</v>
      </c>
      <c r="L2592" s="34" t="s">
        <v>207</v>
      </c>
      <c r="N2592" s="1" t="b">
        <f t="shared" si="133"/>
        <v>0</v>
      </c>
      <c r="O2592" s="1" t="b">
        <f t="shared" si="134"/>
        <v>0</v>
      </c>
      <c r="Q2592" s="4"/>
      <c r="R2592" s="4"/>
    </row>
    <row r="2593" spans="5:18">
      <c r="E2593" s="130">
        <v>186</v>
      </c>
      <c r="F2593" s="130">
        <v>1</v>
      </c>
      <c r="H2593" s="32" t="s">
        <v>208</v>
      </c>
      <c r="I2593" s="33" t="s">
        <v>862</v>
      </c>
      <c r="J2593" s="33" t="s">
        <v>206</v>
      </c>
      <c r="K2593" s="33" t="str">
        <f t="shared" si="132"/>
        <v>186 , 1</v>
      </c>
      <c r="L2593" s="34" t="s">
        <v>207</v>
      </c>
      <c r="N2593" s="1" t="b">
        <f t="shared" si="133"/>
        <v>0</v>
      </c>
      <c r="O2593" s="1" t="b">
        <f t="shared" si="134"/>
        <v>0</v>
      </c>
      <c r="Q2593" s="4"/>
      <c r="R2593" s="4"/>
    </row>
    <row r="2594" spans="5:18">
      <c r="E2594" s="130">
        <v>186</v>
      </c>
      <c r="F2594" s="130">
        <v>2</v>
      </c>
      <c r="H2594" s="32" t="s">
        <v>208</v>
      </c>
      <c r="I2594" s="33" t="s">
        <v>862</v>
      </c>
      <c r="J2594" s="33" t="s">
        <v>206</v>
      </c>
      <c r="K2594" s="33" t="str">
        <f t="shared" si="132"/>
        <v>186 , 2</v>
      </c>
      <c r="L2594" s="34" t="s">
        <v>207</v>
      </c>
      <c r="N2594" s="1" t="b">
        <f t="shared" si="133"/>
        <v>0</v>
      </c>
      <c r="O2594" s="1" t="b">
        <f t="shared" si="134"/>
        <v>0</v>
      </c>
      <c r="Q2594" s="4"/>
      <c r="R2594" s="4"/>
    </row>
    <row r="2595" spans="5:18">
      <c r="E2595" s="130">
        <v>186</v>
      </c>
      <c r="F2595" s="130">
        <v>3</v>
      </c>
      <c r="H2595" s="32" t="s">
        <v>208</v>
      </c>
      <c r="I2595" s="33" t="s">
        <v>862</v>
      </c>
      <c r="J2595" s="33" t="s">
        <v>206</v>
      </c>
      <c r="K2595" s="33" t="str">
        <f t="shared" si="132"/>
        <v>186 , 3</v>
      </c>
      <c r="L2595" s="34" t="s">
        <v>207</v>
      </c>
      <c r="N2595" s="1" t="b">
        <f t="shared" si="133"/>
        <v>0</v>
      </c>
      <c r="O2595" s="1" t="b">
        <f t="shared" si="134"/>
        <v>0</v>
      </c>
      <c r="Q2595" s="4"/>
      <c r="R2595" s="4"/>
    </row>
    <row r="2596" spans="5:18">
      <c r="E2596" s="130">
        <v>186</v>
      </c>
      <c r="F2596" s="130">
        <v>4</v>
      </c>
      <c r="H2596" s="32" t="s">
        <v>208</v>
      </c>
      <c r="I2596" s="33" t="s">
        <v>862</v>
      </c>
      <c r="J2596" s="33" t="s">
        <v>206</v>
      </c>
      <c r="K2596" s="33" t="str">
        <f t="shared" si="132"/>
        <v>186 , 4</v>
      </c>
      <c r="L2596" s="34" t="s">
        <v>207</v>
      </c>
      <c r="N2596" s="1" t="b">
        <f t="shared" si="133"/>
        <v>0</v>
      </c>
      <c r="O2596" s="1" t="b">
        <f t="shared" si="134"/>
        <v>0</v>
      </c>
      <c r="Q2596" s="4"/>
      <c r="R2596" s="4"/>
    </row>
    <row r="2597" spans="5:18">
      <c r="E2597" s="130">
        <v>186</v>
      </c>
      <c r="F2597" s="130">
        <v>5</v>
      </c>
      <c r="H2597" s="32" t="s">
        <v>208</v>
      </c>
      <c r="I2597" s="33" t="s">
        <v>862</v>
      </c>
      <c r="J2597" s="33" t="s">
        <v>206</v>
      </c>
      <c r="K2597" s="33" t="str">
        <f t="shared" si="132"/>
        <v>186 , 5</v>
      </c>
      <c r="L2597" s="34" t="s">
        <v>207</v>
      </c>
      <c r="N2597" s="1" t="b">
        <f t="shared" si="133"/>
        <v>0</v>
      </c>
      <c r="O2597" s="1" t="b">
        <f t="shared" si="134"/>
        <v>0</v>
      </c>
      <c r="Q2597" s="4"/>
      <c r="R2597" s="4"/>
    </row>
    <row r="2598" spans="5:18">
      <c r="E2598" s="130">
        <v>186</v>
      </c>
      <c s="130" r="F2598">
        <v>7</v>
      </c>
      <c r="H2598" s="32" t="s">
        <v>208</v>
      </c>
      <c r="I2598" s="33" t="s">
        <v>862</v>
      </c>
      <c r="J2598" s="33" t="s">
        <v>206</v>
      </c>
      <c r="K2598" s="33" t="str">
        <f t="shared" si="132"/>
        <v>186 , 6</v>
      </c>
      <c r="L2598" s="34" t="s">
        <v>207</v>
      </c>
      <c r="N2598" s="1" t="b">
        <f t="shared" si="133"/>
        <v>0</v>
      </c>
      <c r="O2598" s="1" t="b">
        <f t="shared" si="134"/>
        <v>0</v>
      </c>
      <c r="Q2598" s="4"/>
      <c r="R2598" s="4"/>
    </row>
    <row r="2599" spans="5:18">
      <c r="E2599" s="130">
        <v>186</v>
      </c>
      <c r="F2599" s="130">
        <v>8</v>
      </c>
      <c r="H2599" s="32" t="s">
        <v>208</v>
      </c>
      <c r="I2599" s="33" t="s">
        <v>862</v>
      </c>
      <c r="J2599" s="33" t="s">
        <v>206</v>
      </c>
      <c r="K2599" s="33" t="str">
        <f t="shared" ref="K2599:K2657" si="135">E2599&amp;" , "&amp;F2599</f>
        <v>186 , 8</v>
      </c>
      <c r="L2599" s="34" t="s">
        <v>207</v>
      </c>
      <c r="N2599" s="1" t="b">
        <f t="shared" ref="N2599:N2657" si="136">IF(E2599="","",EXACT(E2599,Q2599))</f>
        <v>0</v>
      </c>
      <c r="O2599" s="1" t="b">
        <f t="shared" ref="O2599:O2657" si="137">IF(F2599="","",EXACT(F2599,R2599))</f>
        <v>0</v>
      </c>
      <c r="Q2599" s="4"/>
      <c r="R2599" s="4"/>
    </row>
    <row r="2600" spans="5:18">
      <c r="E2600" s="130">
        <v>186</v>
      </c>
      <c r="F2600" s="130">
        <v>9</v>
      </c>
      <c r="H2600" s="32" t="s">
        <v>208</v>
      </c>
      <c r="I2600" s="33" t="s">
        <v>862</v>
      </c>
      <c r="J2600" s="33" t="s">
        <v>206</v>
      </c>
      <c r="K2600" s="33" t="str">
        <f t="shared" si="135"/>
        <v>186 , 9</v>
      </c>
      <c r="L2600" s="34" t="s">
        <v>207</v>
      </c>
      <c r="N2600" s="1" t="b">
        <f t="shared" si="136"/>
        <v>0</v>
      </c>
      <c r="O2600" s="1" t="b">
        <f t="shared" si="137"/>
        <v>0</v>
      </c>
      <c r="Q2600" s="4"/>
      <c r="R2600" s="4"/>
    </row>
    <row r="2601" spans="5:18">
      <c r="E2601" s="130">
        <v>186</v>
      </c>
      <c r="F2601" s="130">
        <v>10</v>
      </c>
      <c r="H2601" s="32" t="s">
        <v>208</v>
      </c>
      <c r="I2601" s="33" t="s">
        <v>862</v>
      </c>
      <c r="J2601" s="33" t="s">
        <v>206</v>
      </c>
      <c r="K2601" s="33" t="str">
        <f t="shared" si="135"/>
        <v>186 , 10</v>
      </c>
      <c r="L2601" s="34" t="s">
        <v>207</v>
      </c>
      <c r="N2601" s="1" t="b">
        <f t="shared" si="136"/>
        <v>0</v>
      </c>
      <c r="O2601" s="1" t="b">
        <f t="shared" si="137"/>
        <v>0</v>
      </c>
      <c r="Q2601" s="4"/>
      <c r="R2601" s="4"/>
    </row>
    <row r="2602" spans="5:18">
      <c r="E2602" s="130">
        <v>186</v>
      </c>
      <c r="F2602" s="130">
        <v>11</v>
      </c>
      <c r="H2602" s="32" t="s">
        <v>208</v>
      </c>
      <c r="I2602" s="33" t="s">
        <v>862</v>
      </c>
      <c r="J2602" s="33" t="s">
        <v>206</v>
      </c>
      <c r="K2602" s="33" t="str">
        <f t="shared" si="135"/>
        <v>186 , 11</v>
      </c>
      <c r="L2602" s="34" t="s">
        <v>207</v>
      </c>
      <c r="N2602" s="1" t="b">
        <f t="shared" si="136"/>
        <v>0</v>
      </c>
      <c r="O2602" s="1" t="b">
        <f t="shared" si="137"/>
        <v>0</v>
      </c>
      <c r="Q2602" s="4"/>
      <c r="R2602" s="4"/>
    </row>
    <row r="2603" spans="5:18">
      <c r="E2603" s="130">
        <v>186</v>
      </c>
      <c r="F2603" s="130">
        <v>12</v>
      </c>
      <c r="H2603" s="32" t="s">
        <v>208</v>
      </c>
      <c r="I2603" s="33" t="s">
        <v>862</v>
      </c>
      <c r="J2603" s="33" t="s">
        <v>206</v>
      </c>
      <c r="K2603" s="33" t="str">
        <f t="shared" si="135"/>
        <v>186 , 12</v>
      </c>
      <c r="L2603" s="34" t="s">
        <v>207</v>
      </c>
      <c r="N2603" s="1" t="b">
        <f t="shared" si="136"/>
        <v>0</v>
      </c>
      <c r="O2603" s="1" t="b">
        <f t="shared" si="137"/>
        <v>0</v>
      </c>
      <c r="Q2603" s="4"/>
      <c r="R2603" s="4"/>
    </row>
    <row r="2604" spans="5:18">
      <c r="E2604" s="130">
        <v>186</v>
      </c>
      <c r="F2604" s="130">
        <v>13</v>
      </c>
      <c r="H2604" s="32" t="s">
        <v>208</v>
      </c>
      <c r="I2604" s="33" t="s">
        <v>862</v>
      </c>
      <c r="J2604" s="33" t="s">
        <v>206</v>
      </c>
      <c r="K2604" s="33" t="str">
        <f t="shared" si="135"/>
        <v>186 , 13</v>
      </c>
      <c r="L2604" s="34" t="s">
        <v>207</v>
      </c>
      <c r="N2604" s="1" t="b">
        <f t="shared" si="136"/>
        <v>0</v>
      </c>
      <c r="O2604" s="1" t="b">
        <f t="shared" si="137"/>
        <v>0</v>
      </c>
      <c r="Q2604" s="4"/>
      <c r="R2604" s="4"/>
    </row>
    <row r="2605" spans="5:18">
      <c r="E2605" s="130">
        <v>186</v>
      </c>
      <c r="F2605" s="130">
        <v>14</v>
      </c>
      <c r="H2605" s="32" t="s">
        <v>208</v>
      </c>
      <c r="I2605" s="33" t="s">
        <v>862</v>
      </c>
      <c r="J2605" s="33" t="s">
        <v>206</v>
      </c>
      <c r="K2605" s="33" t="str">
        <f t="shared" si="135"/>
        <v>186 , 14</v>
      </c>
      <c r="L2605" s="34" t="s">
        <v>207</v>
      </c>
      <c r="N2605" s="1" t="b">
        <f t="shared" si="136"/>
        <v>0</v>
      </c>
      <c r="O2605" s="1" t="b">
        <f t="shared" si="137"/>
        <v>0</v>
      </c>
      <c r="Q2605" s="4"/>
      <c r="R2605" s="4"/>
    </row>
    <row r="2606" spans="5:18">
      <c r="E2606" s="130">
        <v>186</v>
      </c>
      <c r="F2606" s="130">
        <v>15</v>
      </c>
      <c r="H2606" s="32" t="s">
        <v>208</v>
      </c>
      <c r="I2606" s="33" t="s">
        <v>862</v>
      </c>
      <c r="J2606" s="33" t="s">
        <v>206</v>
      </c>
      <c r="K2606" s="33" t="str">
        <f t="shared" si="135"/>
        <v>186 , 15</v>
      </c>
      <c r="L2606" s="34" t="s">
        <v>207</v>
      </c>
      <c r="N2606" s="1" t="b">
        <f t="shared" si="136"/>
        <v>0</v>
      </c>
      <c r="O2606" s="1" t="b">
        <f t="shared" si="137"/>
        <v>0</v>
      </c>
      <c r="Q2606" s="4"/>
      <c r="R2606" s="4"/>
    </row>
    <row r="2607" spans="5:18">
      <c r="E2607" s="130">
        <v>187</v>
      </c>
      <c r="F2607" s="130">
        <v>1</v>
      </c>
      <c r="H2607" s="32" t="s">
        <v>208</v>
      </c>
      <c r="I2607" s="33" t="s">
        <v>862</v>
      </c>
      <c r="J2607" s="33" t="s">
        <v>206</v>
      </c>
      <c r="K2607" s="33" t="str">
        <f t="shared" si="135"/>
        <v>187 , 1</v>
      </c>
      <c r="L2607" s="34" t="s">
        <v>207</v>
      </c>
      <c r="N2607" s="1" t="b">
        <f t="shared" si="136"/>
        <v>0</v>
      </c>
      <c r="O2607" s="1" t="b">
        <f t="shared" si="137"/>
        <v>0</v>
      </c>
      <c r="Q2607" s="4"/>
      <c r="R2607" s="4"/>
    </row>
    <row r="2608" spans="5:18">
      <c r="E2608" s="130">
        <v>187</v>
      </c>
      <c r="F2608" s="130">
        <v>2</v>
      </c>
      <c r="H2608" s="32" t="s">
        <v>208</v>
      </c>
      <c r="I2608" s="33" t="s">
        <v>862</v>
      </c>
      <c r="J2608" s="33" t="s">
        <v>206</v>
      </c>
      <c r="K2608" s="33" t="str">
        <f t="shared" si="135"/>
        <v>187 , 2</v>
      </c>
      <c r="L2608" s="34" t="s">
        <v>207</v>
      </c>
      <c r="N2608" s="1" t="b">
        <f t="shared" si="136"/>
        <v>0</v>
      </c>
      <c r="O2608" s="1" t="b">
        <f t="shared" si="137"/>
        <v>0</v>
      </c>
      <c r="Q2608" s="4"/>
      <c r="R2608" s="4"/>
    </row>
    <row r="2609" spans="5:18">
      <c r="E2609" s="130">
        <v>187</v>
      </c>
      <c r="F2609" s="130">
        <v>3</v>
      </c>
      <c r="H2609" s="32" t="s">
        <v>208</v>
      </c>
      <c r="I2609" s="33" t="s">
        <v>862</v>
      </c>
      <c r="J2609" s="33" t="s">
        <v>206</v>
      </c>
      <c r="K2609" s="33" t="str">
        <f t="shared" si="135"/>
        <v>187 , 3</v>
      </c>
      <c r="L2609" s="34" t="s">
        <v>207</v>
      </c>
      <c r="N2609" s="1" t="b">
        <f t="shared" si="136"/>
        <v>0</v>
      </c>
      <c r="O2609" s="1" t="b">
        <f t="shared" si="137"/>
        <v>0</v>
      </c>
      <c r="Q2609" s="4"/>
      <c r="R2609" s="4"/>
    </row>
    <row r="2610" spans="5:18">
      <c r="E2610" s="130">
        <v>187</v>
      </c>
      <c r="F2610" s="130">
        <v>4</v>
      </c>
      <c r="H2610" s="32" t="s">
        <v>208</v>
      </c>
      <c r="I2610" s="33" t="s">
        <v>862</v>
      </c>
      <c r="J2610" s="33" t="s">
        <v>206</v>
      </c>
      <c r="K2610" s="33" t="str">
        <f t="shared" si="135"/>
        <v>187 , 4</v>
      </c>
      <c r="L2610" s="34" t="s">
        <v>207</v>
      </c>
      <c r="N2610" s="1" t="b">
        <f t="shared" si="136"/>
        <v>0</v>
      </c>
      <c r="O2610" s="1" t="b">
        <f t="shared" si="137"/>
        <v>0</v>
      </c>
      <c r="Q2610" s="4"/>
      <c r="R2610" s="4"/>
    </row>
    <row r="2611" spans="5:18">
      <c r="E2611" s="130">
        <v>187</v>
      </c>
      <c r="F2611" s="130">
        <v>5</v>
      </c>
      <c r="H2611" s="32" t="s">
        <v>208</v>
      </c>
      <c r="I2611" s="33" t="s">
        <v>862</v>
      </c>
      <c r="J2611" s="33" t="s">
        <v>206</v>
      </c>
      <c r="K2611" s="33" t="str">
        <f t="shared" si="135"/>
        <v>187 , 5</v>
      </c>
      <c r="L2611" s="34" t="s">
        <v>207</v>
      </c>
      <c r="N2611" s="1" t="b">
        <f t="shared" si="136"/>
        <v>0</v>
      </c>
      <c r="O2611" s="1" t="b">
        <f t="shared" si="137"/>
        <v>0</v>
      </c>
      <c r="Q2611" s="4"/>
      <c r="R2611" s="4"/>
    </row>
    <row r="2612" spans="5:18">
      <c r="E2612" s="130">
        <v>187</v>
      </c>
      <c s="130" r="F2612">
        <v>7</v>
      </c>
      <c r="H2612" s="32" t="s">
        <v>208</v>
      </c>
      <c r="I2612" s="33" t="s">
        <v>862</v>
      </c>
      <c r="J2612" s="33" t="s">
        <v>206</v>
      </c>
      <c r="K2612" s="33" t="str">
        <f t="shared" si="135"/>
        <v>187 , 6</v>
      </c>
      <c r="L2612" s="34" t="s">
        <v>207</v>
      </c>
      <c r="N2612" s="1" t="b">
        <f t="shared" si="136"/>
        <v>0</v>
      </c>
      <c r="O2612" s="1" t="b">
        <f t="shared" si="137"/>
        <v>0</v>
      </c>
      <c r="Q2612" s="4"/>
      <c r="R2612" s="4"/>
    </row>
    <row r="2613" spans="5:18">
      <c r="E2613" s="130">
        <v>187</v>
      </c>
      <c r="F2613" s="130">
        <v>8</v>
      </c>
      <c r="H2613" s="32" t="s">
        <v>208</v>
      </c>
      <c r="I2613" s="33" t="s">
        <v>862</v>
      </c>
      <c r="J2613" s="33" t="s">
        <v>206</v>
      </c>
      <c r="K2613" s="33" t="str">
        <f t="shared" si="135"/>
        <v>187 , 8</v>
      </c>
      <c r="L2613" s="34" t="s">
        <v>207</v>
      </c>
      <c r="N2613" s="1" t="b">
        <f t="shared" si="136"/>
        <v>0</v>
      </c>
      <c r="O2613" s="1" t="b">
        <f t="shared" si="137"/>
        <v>0</v>
      </c>
      <c r="Q2613" s="4"/>
      <c r="R2613" s="4"/>
    </row>
    <row r="2614" spans="5:18">
      <c r="E2614" s="130">
        <v>187</v>
      </c>
      <c r="F2614" s="130">
        <v>9</v>
      </c>
      <c r="H2614" s="32" t="s">
        <v>208</v>
      </c>
      <c r="I2614" s="33" t="s">
        <v>862</v>
      </c>
      <c r="J2614" s="33" t="s">
        <v>206</v>
      </c>
      <c r="K2614" s="33" t="str">
        <f t="shared" si="135"/>
        <v>187 , 9</v>
      </c>
      <c r="L2614" s="34" t="s">
        <v>207</v>
      </c>
      <c r="N2614" s="1" t="b">
        <f t="shared" si="136"/>
        <v>0</v>
      </c>
      <c r="O2614" s="1" t="b">
        <f t="shared" si="137"/>
        <v>0</v>
      </c>
      <c r="Q2614" s="4"/>
      <c r="R2614" s="4"/>
    </row>
    <row r="2615" spans="5:18">
      <c r="E2615" s="130">
        <v>187</v>
      </c>
      <c r="F2615" s="130">
        <v>10</v>
      </c>
      <c r="H2615" s="32" t="s">
        <v>208</v>
      </c>
      <c r="I2615" s="33" t="s">
        <v>862</v>
      </c>
      <c r="J2615" s="33" t="s">
        <v>206</v>
      </c>
      <c r="K2615" s="33" t="str">
        <f t="shared" si="135"/>
        <v>187 , 10</v>
      </c>
      <c r="L2615" s="34" t="s">
        <v>207</v>
      </c>
      <c r="N2615" s="1" t="b">
        <f t="shared" si="136"/>
        <v>0</v>
      </c>
      <c r="O2615" s="1" t="b">
        <f t="shared" si="137"/>
        <v>0</v>
      </c>
      <c r="Q2615" s="4"/>
      <c r="R2615" s="4"/>
    </row>
    <row r="2616" spans="5:18">
      <c r="E2616" s="130">
        <v>187</v>
      </c>
      <c r="F2616" s="130">
        <v>11</v>
      </c>
      <c r="H2616" s="32" t="s">
        <v>208</v>
      </c>
      <c r="I2616" s="33" t="s">
        <v>862</v>
      </c>
      <c r="J2616" s="33" t="s">
        <v>206</v>
      </c>
      <c r="K2616" s="33" t="str">
        <f t="shared" si="135"/>
        <v>187 , 11</v>
      </c>
      <c r="L2616" s="34" t="s">
        <v>207</v>
      </c>
      <c r="N2616" s="1" t="b">
        <f t="shared" si="136"/>
        <v>0</v>
      </c>
      <c r="O2616" s="1" t="b">
        <f t="shared" si="137"/>
        <v>0</v>
      </c>
      <c r="Q2616" s="4"/>
      <c r="R2616" s="4"/>
    </row>
    <row r="2617" spans="5:18">
      <c r="E2617" s="130">
        <v>187</v>
      </c>
      <c r="F2617" s="130">
        <v>12</v>
      </c>
      <c r="H2617" s="32" t="s">
        <v>208</v>
      </c>
      <c r="I2617" s="33" t="s">
        <v>862</v>
      </c>
      <c r="J2617" s="33" t="s">
        <v>206</v>
      </c>
      <c r="K2617" s="33" t="str">
        <f t="shared" si="135"/>
        <v>187 , 12</v>
      </c>
      <c r="L2617" s="34" t="s">
        <v>207</v>
      </c>
      <c r="N2617" s="1" t="b">
        <f t="shared" si="136"/>
        <v>0</v>
      </c>
      <c r="O2617" s="1" t="b">
        <f t="shared" si="137"/>
        <v>0</v>
      </c>
      <c r="Q2617" s="4"/>
      <c r="R2617" s="4"/>
    </row>
    <row r="2618" spans="5:18">
      <c r="E2618" s="130">
        <v>187</v>
      </c>
      <c r="F2618" s="130">
        <v>13</v>
      </c>
      <c r="H2618" s="32" t="s">
        <v>208</v>
      </c>
      <c r="I2618" s="33" t="s">
        <v>862</v>
      </c>
      <c r="J2618" s="33" t="s">
        <v>206</v>
      </c>
      <c r="K2618" s="33" t="str">
        <f t="shared" si="135"/>
        <v>187 , 13</v>
      </c>
      <c r="L2618" s="34" t="s">
        <v>207</v>
      </c>
      <c r="N2618" s="1" t="b">
        <f t="shared" si="136"/>
        <v>0</v>
      </c>
      <c r="O2618" s="1" t="b">
        <f t="shared" si="137"/>
        <v>0</v>
      </c>
      <c r="Q2618" s="4"/>
      <c r="R2618" s="4"/>
    </row>
    <row r="2619" spans="5:18">
      <c r="E2619" s="130">
        <v>187</v>
      </c>
      <c r="F2619" s="130">
        <v>14</v>
      </c>
      <c r="H2619" s="32" t="s">
        <v>208</v>
      </c>
      <c r="I2619" s="33" t="s">
        <v>862</v>
      </c>
      <c r="J2619" s="33" t="s">
        <v>206</v>
      </c>
      <c r="K2619" s="33" t="str">
        <f t="shared" si="135"/>
        <v>187 , 14</v>
      </c>
      <c r="L2619" s="34" t="s">
        <v>207</v>
      </c>
      <c r="N2619" s="1" t="b">
        <f t="shared" si="136"/>
        <v>0</v>
      </c>
      <c r="O2619" s="1" t="b">
        <f t="shared" si="137"/>
        <v>0</v>
      </c>
      <c r="Q2619" s="4"/>
      <c r="R2619" s="4"/>
    </row>
    <row r="2620" spans="5:18">
      <c r="E2620" s="130">
        <v>187</v>
      </c>
      <c r="F2620" s="130">
        <v>15</v>
      </c>
      <c r="H2620" s="32" t="s">
        <v>208</v>
      </c>
      <c r="I2620" s="33" t="s">
        <v>862</v>
      </c>
      <c r="J2620" s="33" t="s">
        <v>206</v>
      </c>
      <c r="K2620" s="33" t="str">
        <f t="shared" si="135"/>
        <v>187 , 15</v>
      </c>
      <c r="L2620" s="34" t="s">
        <v>207</v>
      </c>
      <c r="N2620" s="1" t="b">
        <f t="shared" si="136"/>
        <v>0</v>
      </c>
      <c r="O2620" s="1" t="b">
        <f t="shared" si="137"/>
        <v>0</v>
      </c>
      <c r="Q2620" s="4"/>
      <c r="R2620" s="4"/>
    </row>
    <row r="2621" spans="5:18">
      <c r="E2621" s="130">
        <v>188</v>
      </c>
      <c r="F2621" s="130">
        <v>1</v>
      </c>
      <c r="H2621" s="32" t="s">
        <v>208</v>
      </c>
      <c r="I2621" s="33" t="s">
        <v>862</v>
      </c>
      <c r="J2621" s="33" t="s">
        <v>206</v>
      </c>
      <c r="K2621" s="33" t="str">
        <f t="shared" si="135"/>
        <v>188 , 1</v>
      </c>
      <c r="L2621" s="34" t="s">
        <v>207</v>
      </c>
      <c r="N2621" s="1" t="b">
        <f t="shared" si="136"/>
        <v>0</v>
      </c>
      <c r="O2621" s="1" t="b">
        <f t="shared" si="137"/>
        <v>0</v>
      </c>
      <c r="Q2621" s="4"/>
      <c r="R2621" s="4"/>
    </row>
    <row r="2622" spans="5:18">
      <c r="E2622" s="130">
        <v>188</v>
      </c>
      <c r="F2622" s="130">
        <v>2</v>
      </c>
      <c r="H2622" s="32" t="s">
        <v>208</v>
      </c>
      <c r="I2622" s="33" t="s">
        <v>862</v>
      </c>
      <c r="J2622" s="33" t="s">
        <v>206</v>
      </c>
      <c r="K2622" s="33" t="str">
        <f t="shared" si="135"/>
        <v>188 , 2</v>
      </c>
      <c r="L2622" s="34" t="s">
        <v>207</v>
      </c>
      <c r="N2622" s="1" t="b">
        <f t="shared" si="136"/>
        <v>0</v>
      </c>
      <c r="O2622" s="1" t="b">
        <f t="shared" si="137"/>
        <v>0</v>
      </c>
      <c r="Q2622" s="4"/>
      <c r="R2622" s="4"/>
    </row>
    <row r="2623" spans="5:18">
      <c r="E2623" s="130">
        <v>188</v>
      </c>
      <c r="F2623" s="130">
        <v>3</v>
      </c>
      <c r="H2623" s="32" t="s">
        <v>208</v>
      </c>
      <c r="I2623" s="33" t="s">
        <v>862</v>
      </c>
      <c r="J2623" s="33" t="s">
        <v>206</v>
      </c>
      <c r="K2623" s="33" t="str">
        <f t="shared" si="135"/>
        <v>188 , 3</v>
      </c>
      <c r="L2623" s="34" t="s">
        <v>207</v>
      </c>
      <c r="N2623" s="1" t="b">
        <f t="shared" si="136"/>
        <v>0</v>
      </c>
      <c r="O2623" s="1" t="b">
        <f t="shared" si="137"/>
        <v>0</v>
      </c>
      <c r="Q2623" s="4"/>
      <c r="R2623" s="4"/>
    </row>
    <row r="2624" spans="5:18">
      <c r="E2624" s="130">
        <v>188</v>
      </c>
      <c r="F2624" s="130">
        <v>4</v>
      </c>
      <c r="H2624" s="32" t="s">
        <v>208</v>
      </c>
      <c r="I2624" s="33" t="s">
        <v>862</v>
      </c>
      <c r="J2624" s="33" t="s">
        <v>206</v>
      </c>
      <c r="K2624" s="33" t="str">
        <f t="shared" si="135"/>
        <v>188 , 4</v>
      </c>
      <c r="L2624" s="34" t="s">
        <v>207</v>
      </c>
      <c r="N2624" s="1" t="b">
        <f t="shared" si="136"/>
        <v>0</v>
      </c>
      <c r="O2624" s="1" t="b">
        <f t="shared" si="137"/>
        <v>0</v>
      </c>
      <c r="Q2624" s="4"/>
      <c r="R2624" s="4"/>
    </row>
    <row r="2625" spans="5:18">
      <c r="E2625" s="130">
        <v>188</v>
      </c>
      <c r="F2625" s="130">
        <v>5</v>
      </c>
      <c r="H2625" s="32" t="s">
        <v>208</v>
      </c>
      <c r="I2625" s="33" t="s">
        <v>862</v>
      </c>
      <c r="J2625" s="33" t="s">
        <v>206</v>
      </c>
      <c r="K2625" s="33" t="str">
        <f t="shared" si="135"/>
        <v>188 , 5</v>
      </c>
      <c r="L2625" s="34" t="s">
        <v>207</v>
      </c>
      <c r="N2625" s="1" t="b">
        <f t="shared" si="136"/>
        <v>0</v>
      </c>
      <c r="O2625" s="1" t="b">
        <f t="shared" si="137"/>
        <v>0</v>
      </c>
      <c r="Q2625" s="4"/>
      <c r="R2625" s="4"/>
    </row>
    <row r="2626" spans="5:18">
      <c r="E2626" s="130">
        <v>188</v>
      </c>
      <c s="130" r="F2626">
        <v>7</v>
      </c>
      <c r="H2626" s="32" t="s">
        <v>208</v>
      </c>
      <c r="I2626" s="33" t="s">
        <v>862</v>
      </c>
      <c r="J2626" s="33" t="s">
        <v>206</v>
      </c>
      <c r="K2626" s="33" t="str">
        <f t="shared" si="135"/>
        <v>188 , 6</v>
      </c>
      <c r="L2626" s="34" t="s">
        <v>207</v>
      </c>
      <c r="N2626" s="1" t="b">
        <f t="shared" si="136"/>
        <v>0</v>
      </c>
      <c r="O2626" s="1" t="b">
        <f t="shared" si="137"/>
        <v>0</v>
      </c>
      <c r="Q2626" s="4"/>
      <c r="R2626" s="4"/>
    </row>
    <row r="2627" spans="5:18">
      <c r="E2627" s="130">
        <v>188</v>
      </c>
      <c r="F2627" s="130">
        <v>8</v>
      </c>
      <c r="H2627" s="32" t="s">
        <v>208</v>
      </c>
      <c r="I2627" s="33" t="s">
        <v>862</v>
      </c>
      <c r="J2627" s="33" t="s">
        <v>206</v>
      </c>
      <c r="K2627" s="33" t="str">
        <f t="shared" si="135"/>
        <v>188 , 8</v>
      </c>
      <c r="L2627" s="34" t="s">
        <v>207</v>
      </c>
      <c r="N2627" s="1" t="b">
        <f t="shared" si="136"/>
        <v>0</v>
      </c>
      <c r="O2627" s="1" t="b">
        <f t="shared" si="137"/>
        <v>0</v>
      </c>
      <c r="Q2627" s="4"/>
      <c r="R2627" s="4"/>
    </row>
    <row r="2628" spans="5:18">
      <c r="E2628" s="130">
        <v>188</v>
      </c>
      <c r="F2628" s="130">
        <v>9</v>
      </c>
      <c r="H2628" s="32" t="s">
        <v>208</v>
      </c>
      <c r="I2628" s="33" t="s">
        <v>862</v>
      </c>
      <c r="J2628" s="33" t="s">
        <v>206</v>
      </c>
      <c r="K2628" s="33" t="str">
        <f t="shared" si="135"/>
        <v>188 , 9</v>
      </c>
      <c r="L2628" s="34" t="s">
        <v>207</v>
      </c>
      <c r="N2628" s="1" t="b">
        <f t="shared" si="136"/>
        <v>0</v>
      </c>
      <c r="O2628" s="1" t="b">
        <f t="shared" si="137"/>
        <v>0</v>
      </c>
      <c r="Q2628" s="4"/>
      <c r="R2628" s="4"/>
    </row>
    <row r="2629" spans="5:18">
      <c r="E2629" s="130">
        <v>188</v>
      </c>
      <c r="F2629" s="130">
        <v>10</v>
      </c>
      <c r="H2629" s="32" t="s">
        <v>208</v>
      </c>
      <c r="I2629" s="33" t="s">
        <v>862</v>
      </c>
      <c r="J2629" s="33" t="s">
        <v>206</v>
      </c>
      <c r="K2629" s="33" t="str">
        <f t="shared" si="135"/>
        <v>188 , 10</v>
      </c>
      <c r="L2629" s="34" t="s">
        <v>207</v>
      </c>
      <c r="N2629" s="1" t="b">
        <f t="shared" si="136"/>
        <v>0</v>
      </c>
      <c r="O2629" s="1" t="b">
        <f t="shared" si="137"/>
        <v>0</v>
      </c>
      <c r="Q2629" s="4"/>
      <c r="R2629" s="4"/>
    </row>
    <row r="2630" spans="5:18">
      <c r="E2630" s="130">
        <v>188</v>
      </c>
      <c r="F2630" s="130">
        <v>11</v>
      </c>
      <c r="H2630" s="32" t="s">
        <v>208</v>
      </c>
      <c r="I2630" s="33" t="s">
        <v>862</v>
      </c>
      <c r="J2630" s="33" t="s">
        <v>206</v>
      </c>
      <c r="K2630" s="33" t="str">
        <f t="shared" si="135"/>
        <v>188 , 11</v>
      </c>
      <c r="L2630" s="34" t="s">
        <v>207</v>
      </c>
      <c r="N2630" s="1" t="b">
        <f t="shared" si="136"/>
        <v>0</v>
      </c>
      <c r="O2630" s="1" t="b">
        <f t="shared" si="137"/>
        <v>0</v>
      </c>
      <c r="Q2630" s="4"/>
      <c r="R2630" s="4"/>
    </row>
    <row r="2631" spans="5:18">
      <c r="E2631" s="130">
        <v>188</v>
      </c>
      <c r="F2631" s="130">
        <v>12</v>
      </c>
      <c r="H2631" s="32" t="s">
        <v>208</v>
      </c>
      <c r="I2631" s="33" t="s">
        <v>862</v>
      </c>
      <c r="J2631" s="33" t="s">
        <v>206</v>
      </c>
      <c r="K2631" s="33" t="str">
        <f t="shared" si="135"/>
        <v>188 , 12</v>
      </c>
      <c r="L2631" s="34" t="s">
        <v>207</v>
      </c>
      <c r="N2631" s="1" t="b">
        <f t="shared" si="136"/>
        <v>0</v>
      </c>
      <c r="O2631" s="1" t="b">
        <f t="shared" si="137"/>
        <v>0</v>
      </c>
      <c r="Q2631" s="4"/>
      <c r="R2631" s="4"/>
    </row>
    <row r="2632" spans="5:18">
      <c r="E2632" s="130">
        <v>188</v>
      </c>
      <c r="F2632" s="130">
        <v>13</v>
      </c>
      <c r="H2632" s="32" t="s">
        <v>208</v>
      </c>
      <c r="I2632" s="33" t="s">
        <v>862</v>
      </c>
      <c r="J2632" s="33" t="s">
        <v>206</v>
      </c>
      <c r="K2632" s="33" t="str">
        <f t="shared" si="135"/>
        <v>188 , 13</v>
      </c>
      <c r="L2632" s="34" t="s">
        <v>207</v>
      </c>
      <c r="N2632" s="1" t="b">
        <f t="shared" si="136"/>
        <v>0</v>
      </c>
      <c r="O2632" s="1" t="b">
        <f t="shared" si="137"/>
        <v>0</v>
      </c>
      <c r="Q2632" s="4"/>
      <c r="R2632" s="4"/>
    </row>
    <row r="2633" spans="5:18">
      <c r="E2633" s="130">
        <v>188</v>
      </c>
      <c r="F2633" s="130">
        <v>14</v>
      </c>
      <c r="H2633" s="32" t="s">
        <v>208</v>
      </c>
      <c r="I2633" s="33" t="s">
        <v>862</v>
      </c>
      <c r="J2633" s="33" t="s">
        <v>206</v>
      </c>
      <c r="K2633" s="33" t="str">
        <f t="shared" si="135"/>
        <v>188 , 14</v>
      </c>
      <c r="L2633" s="34" t="s">
        <v>207</v>
      </c>
      <c r="N2633" s="1" t="b">
        <f t="shared" si="136"/>
        <v>0</v>
      </c>
      <c r="O2633" s="1" t="b">
        <f t="shared" si="137"/>
        <v>0</v>
      </c>
      <c r="Q2633" s="4"/>
      <c r="R2633" s="4"/>
    </row>
    <row r="2634" spans="5:18">
      <c r="E2634" s="130">
        <v>188</v>
      </c>
      <c r="F2634" s="130">
        <v>15</v>
      </c>
      <c r="H2634" s="32" t="s">
        <v>208</v>
      </c>
      <c r="I2634" s="33" t="s">
        <v>862</v>
      </c>
      <c r="J2634" s="33" t="s">
        <v>206</v>
      </c>
      <c r="K2634" s="33" t="str">
        <f t="shared" si="135"/>
        <v>188 , 15</v>
      </c>
      <c r="L2634" s="34" t="s">
        <v>207</v>
      </c>
      <c r="N2634" s="1" t="b">
        <f t="shared" si="136"/>
        <v>0</v>
      </c>
      <c r="O2634" s="1" t="b">
        <f t="shared" si="137"/>
        <v>0</v>
      </c>
      <c r="Q2634" s="4"/>
      <c r="R2634" s="4"/>
    </row>
    <row r="2635" spans="5:18">
      <c r="E2635" s="130">
        <v>189</v>
      </c>
      <c r="F2635" s="130">
        <v>1</v>
      </c>
      <c r="H2635" s="32" t="s">
        <v>208</v>
      </c>
      <c r="I2635" s="33" t="s">
        <v>862</v>
      </c>
      <c r="J2635" s="33" t="s">
        <v>206</v>
      </c>
      <c r="K2635" s="33" t="str">
        <f t="shared" si="135"/>
        <v>189 , 1</v>
      </c>
      <c r="L2635" s="34" t="s">
        <v>207</v>
      </c>
      <c r="N2635" s="1" t="b">
        <f t="shared" si="136"/>
        <v>0</v>
      </c>
      <c r="O2635" s="1" t="b">
        <f t="shared" si="137"/>
        <v>0</v>
      </c>
      <c r="Q2635" s="4"/>
      <c r="R2635" s="4"/>
    </row>
    <row r="2636" spans="5:18">
      <c r="E2636" s="130">
        <v>189</v>
      </c>
      <c r="F2636" s="130">
        <v>2</v>
      </c>
      <c r="H2636" s="32" t="s">
        <v>208</v>
      </c>
      <c r="I2636" s="33" t="s">
        <v>862</v>
      </c>
      <c r="J2636" s="33" t="s">
        <v>206</v>
      </c>
      <c r="K2636" s="33" t="str">
        <f t="shared" si="135"/>
        <v>189 , 2</v>
      </c>
      <c r="L2636" s="34" t="s">
        <v>207</v>
      </c>
      <c r="N2636" s="1" t="b">
        <f t="shared" si="136"/>
        <v>0</v>
      </c>
      <c r="O2636" s="1" t="b">
        <f t="shared" si="137"/>
        <v>0</v>
      </c>
      <c r="Q2636" s="4"/>
      <c r="R2636" s="4"/>
    </row>
    <row r="2637" spans="5:18">
      <c r="E2637" s="130">
        <v>189</v>
      </c>
      <c r="F2637" s="130">
        <v>3</v>
      </c>
      <c r="H2637" s="32" t="s">
        <v>208</v>
      </c>
      <c r="I2637" s="33" t="s">
        <v>862</v>
      </c>
      <c r="J2637" s="33" t="s">
        <v>206</v>
      </c>
      <c r="K2637" s="33" t="str">
        <f t="shared" si="135"/>
        <v>189 , 3</v>
      </c>
      <c r="L2637" s="34" t="s">
        <v>207</v>
      </c>
      <c r="N2637" s="1" t="b">
        <f t="shared" si="136"/>
        <v>0</v>
      </c>
      <c r="O2637" s="1" t="b">
        <f t="shared" si="137"/>
        <v>0</v>
      </c>
      <c r="Q2637" s="4"/>
      <c r="R2637" s="4"/>
    </row>
    <row r="2638" spans="5:18">
      <c r="E2638" s="130">
        <v>189</v>
      </c>
      <c r="F2638" s="130">
        <v>4</v>
      </c>
      <c r="H2638" s="32" t="s">
        <v>208</v>
      </c>
      <c r="I2638" s="33" t="s">
        <v>862</v>
      </c>
      <c r="J2638" s="33" t="s">
        <v>206</v>
      </c>
      <c r="K2638" s="33" t="str">
        <f t="shared" si="135"/>
        <v>189 , 4</v>
      </c>
      <c r="L2638" s="34" t="s">
        <v>207</v>
      </c>
      <c r="N2638" s="1" t="b">
        <f t="shared" si="136"/>
        <v>0</v>
      </c>
      <c r="O2638" s="1" t="b">
        <f t="shared" si="137"/>
        <v>0</v>
      </c>
      <c r="Q2638" s="4"/>
      <c r="R2638" s="4"/>
    </row>
    <row r="2639" spans="5:18">
      <c r="E2639" s="130">
        <v>189</v>
      </c>
      <c r="F2639" s="130">
        <v>5</v>
      </c>
      <c r="H2639" s="32" t="s">
        <v>208</v>
      </c>
      <c r="I2639" s="33" t="s">
        <v>862</v>
      </c>
      <c r="J2639" s="33" t="s">
        <v>206</v>
      </c>
      <c r="K2639" s="33" t="str">
        <f t="shared" si="135"/>
        <v>189 , 5</v>
      </c>
      <c r="L2639" s="34" t="s">
        <v>207</v>
      </c>
      <c r="N2639" s="1" t="b">
        <f t="shared" si="136"/>
        <v>0</v>
      </c>
      <c r="O2639" s="1" t="b">
        <f t="shared" si="137"/>
        <v>0</v>
      </c>
      <c r="Q2639" s="4"/>
      <c r="R2639" s="4"/>
    </row>
    <row r="2640" spans="5:18">
      <c r="E2640" s="130">
        <v>189</v>
      </c>
      <c s="130" r="F2640">
        <v>7</v>
      </c>
      <c r="H2640" s="32" t="s">
        <v>208</v>
      </c>
      <c r="I2640" s="33" t="s">
        <v>862</v>
      </c>
      <c r="J2640" s="33" t="s">
        <v>206</v>
      </c>
      <c r="K2640" s="33" t="str">
        <f t="shared" si="135"/>
        <v>189 , 6</v>
      </c>
      <c r="L2640" s="34" t="s">
        <v>207</v>
      </c>
      <c r="N2640" s="1" t="b">
        <f t="shared" si="136"/>
        <v>0</v>
      </c>
      <c r="O2640" s="1" t="b">
        <f t="shared" si="137"/>
        <v>0</v>
      </c>
      <c r="Q2640" s="4"/>
      <c r="R2640" s="4"/>
    </row>
    <row r="2641" spans="5:18">
      <c r="E2641" s="130">
        <v>189</v>
      </c>
      <c r="F2641" s="130">
        <v>8</v>
      </c>
      <c r="H2641" s="32" t="s">
        <v>208</v>
      </c>
      <c r="I2641" s="33" t="s">
        <v>862</v>
      </c>
      <c r="J2641" s="33" t="s">
        <v>206</v>
      </c>
      <c r="K2641" s="33" t="str">
        <f t="shared" si="135"/>
        <v>189 , 8</v>
      </c>
      <c r="L2641" s="34" t="s">
        <v>207</v>
      </c>
      <c r="N2641" s="1" t="b">
        <f t="shared" si="136"/>
        <v>0</v>
      </c>
      <c r="O2641" s="1" t="b">
        <f t="shared" si="137"/>
        <v>0</v>
      </c>
      <c r="Q2641" s="4"/>
      <c r="R2641" s="4"/>
    </row>
    <row r="2642" spans="5:18">
      <c r="E2642" s="130">
        <v>189</v>
      </c>
      <c r="F2642" s="130">
        <v>9</v>
      </c>
      <c r="H2642" s="32" t="s">
        <v>208</v>
      </c>
      <c r="I2642" s="33" t="s">
        <v>862</v>
      </c>
      <c r="J2642" s="33" t="s">
        <v>206</v>
      </c>
      <c r="K2642" s="33" t="str">
        <f t="shared" si="135"/>
        <v>189 , 9</v>
      </c>
      <c r="L2642" s="34" t="s">
        <v>207</v>
      </c>
      <c r="N2642" s="1" t="b">
        <f t="shared" si="136"/>
        <v>0</v>
      </c>
      <c r="O2642" s="1" t="b">
        <f t="shared" si="137"/>
        <v>0</v>
      </c>
      <c r="Q2642" s="4"/>
      <c r="R2642" s="4"/>
    </row>
    <row r="2643" spans="5:18">
      <c r="E2643" s="130">
        <v>189</v>
      </c>
      <c r="F2643" s="130">
        <v>10</v>
      </c>
      <c r="H2643" s="32" t="s">
        <v>208</v>
      </c>
      <c r="I2643" s="33" t="s">
        <v>862</v>
      </c>
      <c r="J2643" s="33" t="s">
        <v>206</v>
      </c>
      <c r="K2643" s="33" t="str">
        <f t="shared" si="135"/>
        <v>189 , 10</v>
      </c>
      <c r="L2643" s="34" t="s">
        <v>207</v>
      </c>
      <c r="N2643" s="1" t="b">
        <f t="shared" si="136"/>
        <v>0</v>
      </c>
      <c r="O2643" s="1" t="b">
        <f t="shared" si="137"/>
        <v>0</v>
      </c>
      <c r="Q2643" s="4"/>
      <c r="R2643" s="4"/>
    </row>
    <row r="2644" spans="5:18">
      <c r="E2644" s="130">
        <v>189</v>
      </c>
      <c r="F2644" s="130">
        <v>11</v>
      </c>
      <c r="H2644" s="32" t="s">
        <v>208</v>
      </c>
      <c r="I2644" s="33" t="s">
        <v>862</v>
      </c>
      <c r="J2644" s="33" t="s">
        <v>206</v>
      </c>
      <c r="K2644" s="33" t="str">
        <f t="shared" si="135"/>
        <v>189 , 11</v>
      </c>
      <c r="L2644" s="34" t="s">
        <v>207</v>
      </c>
      <c r="N2644" s="1" t="b">
        <f t="shared" si="136"/>
        <v>0</v>
      </c>
      <c r="O2644" s="1" t="b">
        <f t="shared" si="137"/>
        <v>0</v>
      </c>
      <c r="Q2644" s="4"/>
      <c r="R2644" s="4"/>
    </row>
    <row r="2645" spans="5:18">
      <c r="E2645" s="130">
        <v>189</v>
      </c>
      <c r="F2645" s="130">
        <v>12</v>
      </c>
      <c r="H2645" s="32" t="s">
        <v>208</v>
      </c>
      <c r="I2645" s="33" t="s">
        <v>862</v>
      </c>
      <c r="J2645" s="33" t="s">
        <v>206</v>
      </c>
      <c r="K2645" s="33" t="str">
        <f t="shared" si="135"/>
        <v>189 , 12</v>
      </c>
      <c r="L2645" s="34" t="s">
        <v>207</v>
      </c>
      <c r="N2645" s="1" t="b">
        <f t="shared" si="136"/>
        <v>0</v>
      </c>
      <c r="O2645" s="1" t="b">
        <f t="shared" si="137"/>
        <v>0</v>
      </c>
      <c r="Q2645" s="4"/>
      <c r="R2645" s="4"/>
    </row>
    <row r="2646" spans="5:18">
      <c r="E2646" s="130">
        <v>189</v>
      </c>
      <c r="F2646" s="130">
        <v>13</v>
      </c>
      <c r="H2646" s="32" t="s">
        <v>208</v>
      </c>
      <c r="I2646" s="33" t="s">
        <v>862</v>
      </c>
      <c r="J2646" s="33" t="s">
        <v>206</v>
      </c>
      <c r="K2646" s="33" t="str">
        <f t="shared" si="135"/>
        <v>189 , 13</v>
      </c>
      <c r="L2646" s="34" t="s">
        <v>207</v>
      </c>
      <c r="N2646" s="1" t="b">
        <f t="shared" si="136"/>
        <v>0</v>
      </c>
      <c r="O2646" s="1" t="b">
        <f t="shared" si="137"/>
        <v>0</v>
      </c>
      <c r="Q2646" s="4"/>
      <c r="R2646" s="4"/>
    </row>
    <row r="2647" spans="5:18">
      <c r="E2647" s="130">
        <v>189</v>
      </c>
      <c r="F2647" s="130">
        <v>14</v>
      </c>
      <c r="H2647" s="32" t="s">
        <v>208</v>
      </c>
      <c r="I2647" s="33" t="s">
        <v>862</v>
      </c>
      <c r="J2647" s="33" t="s">
        <v>206</v>
      </c>
      <c r="K2647" s="33" t="str">
        <f t="shared" si="135"/>
        <v>189 , 14</v>
      </c>
      <c r="L2647" s="34" t="s">
        <v>207</v>
      </c>
      <c r="N2647" s="1" t="b">
        <f t="shared" si="136"/>
        <v>0</v>
      </c>
      <c r="O2647" s="1" t="b">
        <f t="shared" si="137"/>
        <v>0</v>
      </c>
      <c r="Q2647" s="4"/>
      <c r="R2647" s="4"/>
    </row>
    <row r="2648" spans="5:18">
      <c r="E2648" s="130">
        <v>189</v>
      </c>
      <c r="F2648" s="130">
        <v>15</v>
      </c>
      <c r="H2648" s="32" t="s">
        <v>208</v>
      </c>
      <c r="I2648" s="33" t="s">
        <v>862</v>
      </c>
      <c r="J2648" s="33" t="s">
        <v>206</v>
      </c>
      <c r="K2648" s="33" t="str">
        <f t="shared" si="135"/>
        <v>189 , 15</v>
      </c>
      <c r="L2648" s="34" t="s">
        <v>207</v>
      </c>
      <c r="N2648" s="1" t="b">
        <f t="shared" si="136"/>
        <v>0</v>
      </c>
      <c r="O2648" s="1" t="b">
        <f t="shared" si="137"/>
        <v>0</v>
      </c>
      <c r="Q2648" s="4"/>
      <c r="R2648" s="4"/>
    </row>
    <row r="2649" spans="5:18">
      <c r="E2649" s="130">
        <v>190</v>
      </c>
      <c r="F2649" s="130">
        <v>1</v>
      </c>
      <c r="H2649" s="32" t="s">
        <v>208</v>
      </c>
      <c r="I2649" s="33" t="s">
        <v>862</v>
      </c>
      <c r="J2649" s="33" t="s">
        <v>206</v>
      </c>
      <c r="K2649" s="33" t="str">
        <f t="shared" si="135"/>
        <v>190 , 1</v>
      </c>
      <c r="L2649" s="34" t="s">
        <v>207</v>
      </c>
      <c r="N2649" s="1" t="b">
        <f t="shared" si="136"/>
        <v>0</v>
      </c>
      <c r="O2649" s="1" t="b">
        <f t="shared" si="137"/>
        <v>0</v>
      </c>
      <c r="Q2649" s="4"/>
      <c r="R2649" s="4"/>
    </row>
    <row r="2650" spans="5:18">
      <c r="E2650" s="130">
        <v>190</v>
      </c>
      <c r="F2650" s="130">
        <v>2</v>
      </c>
      <c r="H2650" s="32" t="s">
        <v>208</v>
      </c>
      <c r="I2650" s="33" t="s">
        <v>862</v>
      </c>
      <c r="J2650" s="33" t="s">
        <v>206</v>
      </c>
      <c r="K2650" s="33" t="str">
        <f t="shared" si="135"/>
        <v>190 , 2</v>
      </c>
      <c r="L2650" s="34" t="s">
        <v>207</v>
      </c>
      <c r="N2650" s="1" t="b">
        <f t="shared" si="136"/>
        <v>0</v>
      </c>
      <c r="O2650" s="1" t="b">
        <f t="shared" si="137"/>
        <v>0</v>
      </c>
      <c r="Q2650" s="4"/>
      <c r="R2650" s="4"/>
    </row>
    <row r="2651" spans="5:18">
      <c r="E2651" s="130">
        <v>190</v>
      </c>
      <c r="F2651" s="130">
        <v>3</v>
      </c>
      <c r="H2651" s="32" t="s">
        <v>208</v>
      </c>
      <c r="I2651" s="33" t="s">
        <v>862</v>
      </c>
      <c r="J2651" s="33" t="s">
        <v>206</v>
      </c>
      <c r="K2651" s="33" t="str">
        <f t="shared" si="135"/>
        <v>190 , 3</v>
      </c>
      <c r="L2651" s="34" t="s">
        <v>207</v>
      </c>
      <c r="N2651" s="1" t="b">
        <f t="shared" si="136"/>
        <v>0</v>
      </c>
      <c r="O2651" s="1" t="b">
        <f t="shared" si="137"/>
        <v>0</v>
      </c>
      <c r="Q2651" s="4"/>
      <c r="R2651" s="4"/>
    </row>
    <row r="2652" spans="5:18">
      <c r="E2652" s="130">
        <v>190</v>
      </c>
      <c r="F2652" s="130">
        <v>4</v>
      </c>
      <c r="H2652" s="32" t="s">
        <v>208</v>
      </c>
      <c r="I2652" s="33" t="s">
        <v>862</v>
      </c>
      <c r="J2652" s="33" t="s">
        <v>206</v>
      </c>
      <c r="K2652" s="33" t="str">
        <f t="shared" si="135"/>
        <v>190 , 4</v>
      </c>
      <c r="L2652" s="34" t="s">
        <v>207</v>
      </c>
      <c r="N2652" s="1" t="b">
        <f t="shared" si="136"/>
        <v>0</v>
      </c>
      <c r="O2652" s="1" t="b">
        <f t="shared" si="137"/>
        <v>0</v>
      </c>
      <c r="Q2652" s="4"/>
      <c r="R2652" s="4"/>
    </row>
    <row r="2653" spans="5:18">
      <c r="E2653" s="130">
        <v>190</v>
      </c>
      <c r="F2653" s="130">
        <v>5</v>
      </c>
      <c r="H2653" s="32" t="s">
        <v>208</v>
      </c>
      <c r="I2653" s="33" t="s">
        <v>862</v>
      </c>
      <c r="J2653" s="33" t="s">
        <v>206</v>
      </c>
      <c r="K2653" s="33" t="str">
        <f t="shared" si="135"/>
        <v>190 , 5</v>
      </c>
      <c r="L2653" s="34" t="s">
        <v>207</v>
      </c>
      <c r="N2653" s="1" t="b">
        <f t="shared" si="136"/>
        <v>0</v>
      </c>
      <c r="O2653" s="1" t="b">
        <f t="shared" si="137"/>
        <v>0</v>
      </c>
      <c r="Q2653" s="4"/>
      <c r="R2653" s="4"/>
    </row>
    <row r="2654" spans="5:18">
      <c r="E2654" s="130">
        <v>190</v>
      </c>
      <c s="130" r="F2654">
        <v>7</v>
      </c>
      <c r="H2654" s="32" t="s">
        <v>208</v>
      </c>
      <c r="I2654" s="33" t="s">
        <v>862</v>
      </c>
      <c r="J2654" s="33" t="s">
        <v>206</v>
      </c>
      <c r="K2654" s="33" t="str">
        <f t="shared" si="135"/>
        <v>190 , 6</v>
      </c>
      <c r="L2654" s="34" t="s">
        <v>207</v>
      </c>
      <c r="N2654" s="1" t="b">
        <f t="shared" si="136"/>
        <v>0</v>
      </c>
      <c r="O2654" s="1" t="b">
        <f t="shared" si="137"/>
        <v>0</v>
      </c>
      <c r="Q2654" s="4"/>
      <c r="R2654" s="4"/>
    </row>
    <row r="2655" spans="5:18">
      <c r="E2655" s="130">
        <v>190</v>
      </c>
      <c r="F2655" s="130">
        <v>8</v>
      </c>
      <c r="H2655" s="32" t="s">
        <v>208</v>
      </c>
      <c r="I2655" s="33" t="s">
        <v>862</v>
      </c>
      <c r="J2655" s="33" t="s">
        <v>206</v>
      </c>
      <c r="K2655" s="33" t="str">
        <f t="shared" si="135"/>
        <v>190 , 8</v>
      </c>
      <c r="L2655" s="34" t="s">
        <v>207</v>
      </c>
      <c r="N2655" s="1" t="b">
        <f t="shared" si="136"/>
        <v>0</v>
      </c>
      <c r="O2655" s="1" t="b">
        <f t="shared" si="137"/>
        <v>0</v>
      </c>
      <c r="Q2655" s="4"/>
      <c r="R2655" s="4"/>
    </row>
    <row r="2656" spans="5:18">
      <c r="E2656" s="130">
        <v>190</v>
      </c>
      <c r="F2656" s="130">
        <v>9</v>
      </c>
      <c r="H2656" s="32" t="s">
        <v>208</v>
      </c>
      <c r="I2656" s="33" t="s">
        <v>862</v>
      </c>
      <c r="J2656" s="33" t="s">
        <v>206</v>
      </c>
      <c r="K2656" s="33" t="str">
        <f t="shared" si="135"/>
        <v>190 , 9</v>
      </c>
      <c r="L2656" s="34" t="s">
        <v>207</v>
      </c>
      <c r="N2656" s="1" t="b">
        <f t="shared" si="136"/>
        <v>0</v>
      </c>
      <c r="O2656" s="1" t="b">
        <f t="shared" si="137"/>
        <v>0</v>
      </c>
      <c r="Q2656" s="4"/>
      <c r="R2656" s="4"/>
    </row>
    <row r="2657" spans="5:18">
      <c r="E2657" s="130">
        <v>190</v>
      </c>
      <c r="F2657" s="130">
        <v>10</v>
      </c>
      <c r="H2657" s="32" t="s">
        <v>208</v>
      </c>
      <c r="I2657" s="33" t="s">
        <v>862</v>
      </c>
      <c r="J2657" s="33" t="s">
        <v>206</v>
      </c>
      <c r="K2657" s="33" t="str">
        <f t="shared" si="135"/>
        <v>190 , 10</v>
      </c>
      <c r="L2657" s="34" t="s">
        <v>207</v>
      </c>
      <c r="N2657" s="1" t="b">
        <f t="shared" si="136"/>
        <v>0</v>
      </c>
      <c r="O2657" s="1" t="b">
        <f t="shared" si="137"/>
        <v>0</v>
      </c>
      <c r="Q2657" s="4"/>
      <c r="R2657" s="4"/>
    </row>
    <row r="2658" spans="5:18">
      <c r="E2658" s="130">
        <v>190</v>
      </c>
      <c r="F2658" s="130">
        <v>11</v>
      </c>
      <c r="H2658" s="32" t="s">
        <v>208</v>
      </c>
      <c r="I2658" s="33" t="s">
        <v>862</v>
      </c>
      <c r="J2658" s="33" t="s">
        <v>206</v>
      </c>
      <c r="K2658" s="33" t="str">
        <f t="shared" ref="K2658:K2717" si="138">E2658&amp;" , "&amp;F2658</f>
        <v>190 , 11</v>
      </c>
      <c r="L2658" s="34" t="s">
        <v>207</v>
      </c>
      <c r="N2658" s="1" t="b">
        <f t="shared" ref="N2658:N2717" si="139">IF(E2658="","",EXACT(E2658,Q2658))</f>
        <v>0</v>
      </c>
      <c r="O2658" s="1" t="b">
        <f t="shared" ref="O2658:O2717" si="140">IF(F2658="","",EXACT(F2658,R2658))</f>
        <v>0</v>
      </c>
      <c r="Q2658" s="4"/>
      <c r="R2658" s="4"/>
    </row>
    <row r="2659" spans="5:18">
      <c r="E2659" s="130">
        <v>190</v>
      </c>
      <c r="F2659" s="130">
        <v>12</v>
      </c>
      <c r="H2659" s="32" t="s">
        <v>208</v>
      </c>
      <c r="I2659" s="33" t="s">
        <v>862</v>
      </c>
      <c r="J2659" s="33" t="s">
        <v>206</v>
      </c>
      <c r="K2659" s="33" t="str">
        <f t="shared" si="138"/>
        <v>190 , 12</v>
      </c>
      <c r="L2659" s="34" t="s">
        <v>207</v>
      </c>
      <c r="N2659" s="1" t="b">
        <f t="shared" si="139"/>
        <v>0</v>
      </c>
      <c r="O2659" s="1" t="b">
        <f t="shared" si="140"/>
        <v>0</v>
      </c>
      <c r="Q2659" s="4"/>
      <c r="R2659" s="4"/>
    </row>
    <row r="2660" spans="5:18">
      <c r="E2660" s="130">
        <v>190</v>
      </c>
      <c r="F2660" s="130">
        <v>13</v>
      </c>
      <c r="H2660" s="32" t="s">
        <v>208</v>
      </c>
      <c r="I2660" s="33" t="s">
        <v>862</v>
      </c>
      <c r="J2660" s="33" t="s">
        <v>206</v>
      </c>
      <c r="K2660" s="33" t="str">
        <f t="shared" si="138"/>
        <v>190 , 13</v>
      </c>
      <c r="L2660" s="34" t="s">
        <v>207</v>
      </c>
      <c r="N2660" s="1" t="b">
        <f t="shared" si="139"/>
        <v>0</v>
      </c>
      <c r="O2660" s="1" t="b">
        <f t="shared" si="140"/>
        <v>0</v>
      </c>
      <c r="Q2660" s="4"/>
      <c r="R2660" s="4"/>
    </row>
    <row r="2661" spans="5:18">
      <c r="E2661" s="130">
        <v>190</v>
      </c>
      <c r="F2661" s="130">
        <v>14</v>
      </c>
      <c r="H2661" s="32" t="s">
        <v>208</v>
      </c>
      <c r="I2661" s="33" t="s">
        <v>862</v>
      </c>
      <c r="J2661" s="33" t="s">
        <v>206</v>
      </c>
      <c r="K2661" s="33" t="str">
        <f t="shared" si="138"/>
        <v>190 , 14</v>
      </c>
      <c r="L2661" s="34" t="s">
        <v>207</v>
      </c>
      <c r="N2661" s="1" t="b">
        <f t="shared" si="139"/>
        <v>0</v>
      </c>
      <c r="O2661" s="1" t="b">
        <f t="shared" si="140"/>
        <v>0</v>
      </c>
      <c r="Q2661" s="4"/>
      <c r="R2661" s="4"/>
    </row>
    <row r="2662" spans="5:18">
      <c r="E2662" s="130">
        <v>190</v>
      </c>
      <c r="F2662" s="130">
        <v>15</v>
      </c>
      <c r="H2662" s="32" t="s">
        <v>208</v>
      </c>
      <c r="I2662" s="33" t="s">
        <v>862</v>
      </c>
      <c r="J2662" s="33" t="s">
        <v>206</v>
      </c>
      <c r="K2662" s="33" t="str">
        <f t="shared" si="138"/>
        <v>190 , 15</v>
      </c>
      <c r="L2662" s="34" t="s">
        <v>207</v>
      </c>
      <c r="N2662" s="1" t="b">
        <f t="shared" si="139"/>
        <v>0</v>
      </c>
      <c r="O2662" s="1" t="b">
        <f t="shared" si="140"/>
        <v>0</v>
      </c>
      <c r="Q2662" s="4"/>
      <c r="R2662" s="4"/>
    </row>
    <row r="2663" spans="5:18">
      <c r="E2663" s="130">
        <v>191</v>
      </c>
      <c r="F2663" s="130">
        <v>1</v>
      </c>
      <c r="H2663" s="32" t="s">
        <v>208</v>
      </c>
      <c r="I2663" s="33" t="s">
        <v>862</v>
      </c>
      <c r="J2663" s="33" t="s">
        <v>206</v>
      </c>
      <c r="K2663" s="33" t="str">
        <f t="shared" si="138"/>
        <v>191 , 1</v>
      </c>
      <c r="L2663" s="34" t="s">
        <v>207</v>
      </c>
      <c r="N2663" s="1" t="b">
        <f t="shared" si="139"/>
        <v>0</v>
      </c>
      <c r="O2663" s="1" t="b">
        <f t="shared" si="140"/>
        <v>0</v>
      </c>
      <c r="Q2663" s="4"/>
      <c r="R2663" s="4"/>
    </row>
    <row r="2664" spans="5:18">
      <c r="E2664" s="130">
        <v>191</v>
      </c>
      <c r="F2664" s="130">
        <v>2</v>
      </c>
      <c r="H2664" s="32" t="s">
        <v>208</v>
      </c>
      <c r="I2664" s="33" t="s">
        <v>862</v>
      </c>
      <c r="J2664" s="33" t="s">
        <v>206</v>
      </c>
      <c r="K2664" s="33" t="str">
        <f t="shared" si="138"/>
        <v>191 , 2</v>
      </c>
      <c r="L2664" s="34" t="s">
        <v>207</v>
      </c>
      <c r="N2664" s="1" t="b">
        <f t="shared" si="139"/>
        <v>0</v>
      </c>
      <c r="O2664" s="1" t="b">
        <f t="shared" si="140"/>
        <v>0</v>
      </c>
      <c r="Q2664" s="4"/>
      <c r="R2664" s="4"/>
    </row>
    <row r="2665" spans="5:18">
      <c r="E2665" s="130">
        <v>191</v>
      </c>
      <c r="F2665" s="130">
        <v>3</v>
      </c>
      <c r="H2665" s="32" t="s">
        <v>208</v>
      </c>
      <c r="I2665" s="33" t="s">
        <v>862</v>
      </c>
      <c r="J2665" s="33" t="s">
        <v>206</v>
      </c>
      <c r="K2665" s="33" t="str">
        <f t="shared" si="138"/>
        <v>191 , 3</v>
      </c>
      <c r="L2665" s="34" t="s">
        <v>207</v>
      </c>
      <c r="N2665" s="1" t="b">
        <f t="shared" si="139"/>
        <v>0</v>
      </c>
      <c r="O2665" s="1" t="b">
        <f t="shared" si="140"/>
        <v>0</v>
      </c>
      <c r="Q2665" s="4"/>
      <c r="R2665" s="4"/>
    </row>
    <row r="2666" spans="5:18">
      <c r="E2666" s="130">
        <v>191</v>
      </c>
      <c r="F2666" s="130">
        <v>4</v>
      </c>
      <c r="H2666" s="32" t="s">
        <v>208</v>
      </c>
      <c r="I2666" s="33" t="s">
        <v>862</v>
      </c>
      <c r="J2666" s="33" t="s">
        <v>206</v>
      </c>
      <c r="K2666" s="33" t="str">
        <f t="shared" si="138"/>
        <v>191 , 4</v>
      </c>
      <c r="L2666" s="34" t="s">
        <v>207</v>
      </c>
      <c r="N2666" s="1" t="b">
        <f t="shared" si="139"/>
        <v>0</v>
      </c>
      <c r="O2666" s="1" t="b">
        <f t="shared" si="140"/>
        <v>0</v>
      </c>
      <c r="Q2666" s="4"/>
      <c r="R2666" s="4"/>
    </row>
    <row r="2667" spans="5:18">
      <c r="E2667" s="130">
        <v>191</v>
      </c>
      <c r="F2667" s="130">
        <v>5</v>
      </c>
      <c r="H2667" s="32" t="s">
        <v>208</v>
      </c>
      <c r="I2667" s="33" t="s">
        <v>862</v>
      </c>
      <c r="J2667" s="33" t="s">
        <v>206</v>
      </c>
      <c r="K2667" s="33" t="str">
        <f t="shared" si="138"/>
        <v>191 , 5</v>
      </c>
      <c r="L2667" s="34" t="s">
        <v>207</v>
      </c>
      <c r="N2667" s="1" t="b">
        <f t="shared" si="139"/>
        <v>0</v>
      </c>
      <c r="O2667" s="1" t="b">
        <f t="shared" si="140"/>
        <v>0</v>
      </c>
      <c r="Q2667" s="4"/>
      <c r="R2667" s="4"/>
    </row>
    <row r="2668" spans="5:18">
      <c r="E2668" s="130">
        <v>191</v>
      </c>
      <c s="130" r="F2668">
        <v>7</v>
      </c>
      <c r="H2668" s="32" t="s">
        <v>208</v>
      </c>
      <c r="I2668" s="33" t="s">
        <v>862</v>
      </c>
      <c r="J2668" s="33" t="s">
        <v>206</v>
      </c>
      <c r="K2668" s="33" t="str">
        <f t="shared" si="138"/>
        <v>191 , 6</v>
      </c>
      <c r="L2668" s="34" t="s">
        <v>207</v>
      </c>
      <c r="N2668" s="1" t="b">
        <f t="shared" si="139"/>
        <v>0</v>
      </c>
      <c r="O2668" s="1" t="b">
        <f t="shared" si="140"/>
        <v>0</v>
      </c>
      <c r="Q2668" s="4"/>
      <c r="R2668" s="4"/>
    </row>
    <row r="2669" spans="5:18">
      <c r="E2669" s="130">
        <v>191</v>
      </c>
      <c r="F2669" s="130">
        <v>8</v>
      </c>
      <c r="H2669" s="32" t="s">
        <v>208</v>
      </c>
      <c r="I2669" s="33" t="s">
        <v>862</v>
      </c>
      <c r="J2669" s="33" t="s">
        <v>206</v>
      </c>
      <c r="K2669" s="33" t="str">
        <f t="shared" si="138"/>
        <v>191 , 8</v>
      </c>
      <c r="L2669" s="34" t="s">
        <v>207</v>
      </c>
      <c r="N2669" s="1" t="b">
        <f t="shared" si="139"/>
        <v>0</v>
      </c>
      <c r="O2669" s="1" t="b">
        <f t="shared" si="140"/>
        <v>0</v>
      </c>
      <c r="Q2669" s="4"/>
      <c r="R2669" s="4"/>
    </row>
    <row r="2670" spans="5:18">
      <c r="E2670" s="130">
        <v>191</v>
      </c>
      <c r="F2670" s="130">
        <v>9</v>
      </c>
      <c r="H2670" s="32" t="s">
        <v>208</v>
      </c>
      <c r="I2670" s="33" t="s">
        <v>862</v>
      </c>
      <c r="J2670" s="33" t="s">
        <v>206</v>
      </c>
      <c r="K2670" s="33" t="str">
        <f t="shared" si="138"/>
        <v>191 , 9</v>
      </c>
      <c r="L2670" s="34" t="s">
        <v>207</v>
      </c>
      <c r="N2670" s="1" t="b">
        <f t="shared" si="139"/>
        <v>0</v>
      </c>
      <c r="O2670" s="1" t="b">
        <f t="shared" si="140"/>
        <v>0</v>
      </c>
      <c r="Q2670" s="4"/>
      <c r="R2670" s="4"/>
    </row>
    <row r="2671" spans="5:18">
      <c r="E2671" s="130">
        <v>191</v>
      </c>
      <c r="F2671" s="130">
        <v>10</v>
      </c>
      <c r="H2671" s="32" t="s">
        <v>208</v>
      </c>
      <c r="I2671" s="33" t="s">
        <v>862</v>
      </c>
      <c r="J2671" s="33" t="s">
        <v>206</v>
      </c>
      <c r="K2671" s="33" t="str">
        <f t="shared" si="138"/>
        <v>191 , 10</v>
      </c>
      <c r="L2671" s="34" t="s">
        <v>207</v>
      </c>
      <c r="N2671" s="1" t="b">
        <f t="shared" si="139"/>
        <v>0</v>
      </c>
      <c r="O2671" s="1" t="b">
        <f t="shared" si="140"/>
        <v>0</v>
      </c>
      <c r="Q2671" s="4"/>
      <c r="R2671" s="4"/>
    </row>
    <row r="2672" spans="5:18">
      <c r="E2672" s="130">
        <v>191</v>
      </c>
      <c r="F2672" s="130">
        <v>11</v>
      </c>
      <c r="H2672" s="32" t="s">
        <v>208</v>
      </c>
      <c r="I2672" s="33" t="s">
        <v>862</v>
      </c>
      <c r="J2672" s="33" t="s">
        <v>206</v>
      </c>
      <c r="K2672" s="33" t="str">
        <f t="shared" si="138"/>
        <v>191 , 11</v>
      </c>
      <c r="L2672" s="34" t="s">
        <v>207</v>
      </c>
      <c r="N2672" s="1" t="b">
        <f t="shared" si="139"/>
        <v>0</v>
      </c>
      <c r="O2672" s="1" t="b">
        <f t="shared" si="140"/>
        <v>0</v>
      </c>
      <c r="Q2672" s="4"/>
      <c r="R2672" s="4"/>
    </row>
    <row r="2673" spans="5:18">
      <c r="E2673" s="130">
        <v>191</v>
      </c>
      <c r="F2673" s="130">
        <v>12</v>
      </c>
      <c r="H2673" s="32" t="s">
        <v>208</v>
      </c>
      <c r="I2673" s="33" t="s">
        <v>862</v>
      </c>
      <c r="J2673" s="33" t="s">
        <v>206</v>
      </c>
      <c r="K2673" s="33" t="str">
        <f t="shared" si="138"/>
        <v>191 , 12</v>
      </c>
      <c r="L2673" s="34" t="s">
        <v>207</v>
      </c>
      <c r="N2673" s="1" t="b">
        <f t="shared" si="139"/>
        <v>0</v>
      </c>
      <c r="O2673" s="1" t="b">
        <f t="shared" si="140"/>
        <v>0</v>
      </c>
      <c r="Q2673" s="4"/>
      <c r="R2673" s="4"/>
    </row>
    <row r="2674" spans="5:18">
      <c r="E2674" s="130">
        <v>191</v>
      </c>
      <c r="F2674" s="130">
        <v>13</v>
      </c>
      <c r="H2674" s="32" t="s">
        <v>208</v>
      </c>
      <c r="I2674" s="33" t="s">
        <v>862</v>
      </c>
      <c r="J2674" s="33" t="s">
        <v>206</v>
      </c>
      <c r="K2674" s="33" t="str">
        <f t="shared" si="138"/>
        <v>191 , 13</v>
      </c>
      <c r="L2674" s="34" t="s">
        <v>207</v>
      </c>
      <c r="N2674" s="1" t="b">
        <f t="shared" si="139"/>
        <v>0</v>
      </c>
      <c r="O2674" s="1" t="b">
        <f t="shared" si="140"/>
        <v>0</v>
      </c>
      <c r="Q2674" s="4"/>
      <c r="R2674" s="4"/>
    </row>
    <row r="2675" spans="5:18">
      <c r="E2675" s="130">
        <v>191</v>
      </c>
      <c r="F2675" s="130">
        <v>14</v>
      </c>
      <c r="H2675" s="32" t="s">
        <v>208</v>
      </c>
      <c r="I2675" s="33" t="s">
        <v>862</v>
      </c>
      <c r="J2675" s="33" t="s">
        <v>206</v>
      </c>
      <c r="K2675" s="33" t="str">
        <f t="shared" si="138"/>
        <v>191 , 14</v>
      </c>
      <c r="L2675" s="34" t="s">
        <v>207</v>
      </c>
      <c r="N2675" s="1" t="b">
        <f t="shared" si="139"/>
        <v>0</v>
      </c>
      <c r="O2675" s="1" t="b">
        <f t="shared" si="140"/>
        <v>0</v>
      </c>
      <c r="Q2675" s="4"/>
      <c r="R2675" s="4"/>
    </row>
    <row r="2676" spans="5:18">
      <c r="E2676" s="130">
        <v>191</v>
      </c>
      <c r="F2676" s="130">
        <v>15</v>
      </c>
      <c r="H2676" s="32" t="s">
        <v>208</v>
      </c>
      <c r="I2676" s="33" t="s">
        <v>862</v>
      </c>
      <c r="J2676" s="33" t="s">
        <v>206</v>
      </c>
      <c r="K2676" s="33" t="str">
        <f t="shared" si="138"/>
        <v>191 , 15</v>
      </c>
      <c r="L2676" s="34" t="s">
        <v>207</v>
      </c>
      <c r="N2676" s="1" t="b">
        <f t="shared" si="139"/>
        <v>0</v>
      </c>
      <c r="O2676" s="1" t="b">
        <f t="shared" si="140"/>
        <v>0</v>
      </c>
      <c r="Q2676" s="4"/>
      <c r="R2676" s="4"/>
    </row>
    <row r="2677" spans="5:18">
      <c r="E2677" s="130">
        <v>192</v>
      </c>
      <c r="F2677" s="130">
        <v>1</v>
      </c>
      <c r="H2677" s="32" t="s">
        <v>208</v>
      </c>
      <c r="I2677" s="33" t="s">
        <v>862</v>
      </c>
      <c r="J2677" s="33" t="s">
        <v>206</v>
      </c>
      <c r="K2677" s="33" t="str">
        <f t="shared" si="138"/>
        <v>192 , 1</v>
      </c>
      <c r="L2677" s="34" t="s">
        <v>207</v>
      </c>
      <c r="N2677" s="1" t="b">
        <f t="shared" si="139"/>
        <v>0</v>
      </c>
      <c r="O2677" s="1" t="b">
        <f t="shared" si="140"/>
        <v>0</v>
      </c>
      <c r="Q2677" s="4"/>
      <c r="R2677" s="4"/>
    </row>
    <row r="2678" spans="5:18">
      <c r="E2678" s="130">
        <v>192</v>
      </c>
      <c r="F2678" s="130">
        <v>2</v>
      </c>
      <c r="H2678" s="32" t="s">
        <v>208</v>
      </c>
      <c r="I2678" s="33" t="s">
        <v>862</v>
      </c>
      <c r="J2678" s="33" t="s">
        <v>206</v>
      </c>
      <c r="K2678" s="33" t="str">
        <f t="shared" si="138"/>
        <v>192 , 2</v>
      </c>
      <c r="L2678" s="34" t="s">
        <v>207</v>
      </c>
      <c r="N2678" s="1" t="b">
        <f t="shared" si="139"/>
        <v>0</v>
      </c>
      <c r="O2678" s="1" t="b">
        <f t="shared" si="140"/>
        <v>0</v>
      </c>
      <c r="Q2678" s="4"/>
      <c r="R2678" s="4"/>
    </row>
    <row r="2679" spans="5:18">
      <c r="E2679" s="130">
        <v>192</v>
      </c>
      <c r="F2679" s="130">
        <v>3</v>
      </c>
      <c r="H2679" s="32" t="s">
        <v>208</v>
      </c>
      <c r="I2679" s="33" t="s">
        <v>862</v>
      </c>
      <c r="J2679" s="33" t="s">
        <v>206</v>
      </c>
      <c r="K2679" s="33" t="str">
        <f t="shared" si="138"/>
        <v>192 , 3</v>
      </c>
      <c r="L2679" s="34" t="s">
        <v>207</v>
      </c>
      <c r="N2679" s="1" t="b">
        <f t="shared" si="139"/>
        <v>0</v>
      </c>
      <c r="O2679" s="1" t="b">
        <f t="shared" si="140"/>
        <v>0</v>
      </c>
      <c r="Q2679" s="4"/>
      <c r="R2679" s="4"/>
    </row>
    <row r="2680" spans="5:18">
      <c r="E2680" s="130">
        <v>192</v>
      </c>
      <c r="F2680" s="130">
        <v>4</v>
      </c>
      <c r="H2680" s="32" t="s">
        <v>208</v>
      </c>
      <c r="I2680" s="33" t="s">
        <v>862</v>
      </c>
      <c r="J2680" s="33" t="s">
        <v>206</v>
      </c>
      <c r="K2680" s="33" t="str">
        <f t="shared" si="138"/>
        <v>192 , 4</v>
      </c>
      <c r="L2680" s="34" t="s">
        <v>207</v>
      </c>
      <c r="N2680" s="1" t="b">
        <f t="shared" si="139"/>
        <v>0</v>
      </c>
      <c r="O2680" s="1" t="b">
        <f t="shared" si="140"/>
        <v>0</v>
      </c>
      <c r="Q2680" s="4"/>
      <c r="R2680" s="4"/>
    </row>
    <row r="2681" spans="5:18">
      <c r="E2681" s="130">
        <v>192</v>
      </c>
      <c r="F2681" s="130">
        <v>5</v>
      </c>
      <c r="H2681" s="32" t="s">
        <v>208</v>
      </c>
      <c r="I2681" s="33" t="s">
        <v>862</v>
      </c>
      <c r="J2681" s="33" t="s">
        <v>206</v>
      </c>
      <c r="K2681" s="33" t="str">
        <f t="shared" si="138"/>
        <v>192 , 5</v>
      </c>
      <c r="L2681" s="34" t="s">
        <v>207</v>
      </c>
      <c r="N2681" s="1" t="b">
        <f t="shared" si="139"/>
        <v>0</v>
      </c>
      <c r="O2681" s="1" t="b">
        <f t="shared" si="140"/>
        <v>0</v>
      </c>
      <c r="Q2681" s="4"/>
      <c r="R2681" s="4"/>
    </row>
    <row r="2682" spans="5:18">
      <c r="E2682" s="130">
        <v>192</v>
      </c>
      <c s="130" r="F2682">
        <v>7</v>
      </c>
      <c r="H2682" s="32" t="s">
        <v>208</v>
      </c>
      <c r="I2682" s="33" t="s">
        <v>862</v>
      </c>
      <c r="J2682" s="33" t="s">
        <v>206</v>
      </c>
      <c r="K2682" s="33" t="str">
        <f t="shared" si="138"/>
        <v>192 , 6</v>
      </c>
      <c r="L2682" s="34" t="s">
        <v>207</v>
      </c>
      <c r="N2682" s="1" t="b">
        <f t="shared" si="139"/>
        <v>0</v>
      </c>
      <c r="O2682" s="1" t="b">
        <f t="shared" si="140"/>
        <v>0</v>
      </c>
      <c r="Q2682" s="4"/>
      <c r="R2682" s="4"/>
    </row>
    <row r="2683" spans="5:18">
      <c r="E2683" s="130">
        <v>192</v>
      </c>
      <c r="F2683" s="130">
        <v>8</v>
      </c>
      <c r="H2683" s="32" t="s">
        <v>208</v>
      </c>
      <c r="I2683" s="33" t="s">
        <v>862</v>
      </c>
      <c r="J2683" s="33" t="s">
        <v>206</v>
      </c>
      <c r="K2683" s="33" t="str">
        <f t="shared" si="138"/>
        <v>192 , 8</v>
      </c>
      <c r="L2683" s="34" t="s">
        <v>207</v>
      </c>
      <c r="N2683" s="1" t="b">
        <f t="shared" si="139"/>
        <v>0</v>
      </c>
      <c r="O2683" s="1" t="b">
        <f t="shared" si="140"/>
        <v>0</v>
      </c>
      <c r="Q2683" s="4"/>
      <c r="R2683" s="4"/>
    </row>
    <row r="2684" spans="5:18">
      <c r="E2684" s="130">
        <v>192</v>
      </c>
      <c r="F2684" s="130">
        <v>9</v>
      </c>
      <c r="H2684" s="32" t="s">
        <v>208</v>
      </c>
      <c r="I2684" s="33" t="s">
        <v>862</v>
      </c>
      <c r="J2684" s="33" t="s">
        <v>206</v>
      </c>
      <c r="K2684" s="33" t="str">
        <f t="shared" si="138"/>
        <v>192 , 9</v>
      </c>
      <c r="L2684" s="34" t="s">
        <v>207</v>
      </c>
      <c r="N2684" s="1" t="b">
        <f t="shared" si="139"/>
        <v>0</v>
      </c>
      <c r="O2684" s="1" t="b">
        <f t="shared" si="140"/>
        <v>0</v>
      </c>
      <c r="Q2684" s="4"/>
      <c r="R2684" s="4"/>
    </row>
    <row r="2685" spans="5:18">
      <c r="E2685" s="130">
        <v>192</v>
      </c>
      <c r="F2685" s="130">
        <v>10</v>
      </c>
      <c r="H2685" s="32" t="s">
        <v>208</v>
      </c>
      <c r="I2685" s="33" t="s">
        <v>862</v>
      </c>
      <c r="J2685" s="33" t="s">
        <v>206</v>
      </c>
      <c r="K2685" s="33" t="str">
        <f t="shared" si="138"/>
        <v>192 , 10</v>
      </c>
      <c r="L2685" s="34" t="s">
        <v>207</v>
      </c>
      <c r="N2685" s="1" t="b">
        <f t="shared" si="139"/>
        <v>0</v>
      </c>
      <c r="O2685" s="1" t="b">
        <f t="shared" si="140"/>
        <v>0</v>
      </c>
      <c r="Q2685" s="4"/>
      <c r="R2685" s="4"/>
    </row>
    <row r="2686" spans="5:18">
      <c r="E2686" s="130">
        <v>192</v>
      </c>
      <c r="F2686" s="130">
        <v>11</v>
      </c>
      <c r="H2686" s="32" t="s">
        <v>208</v>
      </c>
      <c r="I2686" s="33" t="s">
        <v>862</v>
      </c>
      <c r="J2686" s="33" t="s">
        <v>206</v>
      </c>
      <c r="K2686" s="33" t="str">
        <f t="shared" si="138"/>
        <v>192 , 11</v>
      </c>
      <c r="L2686" s="34" t="s">
        <v>207</v>
      </c>
      <c r="N2686" s="1" t="b">
        <f t="shared" si="139"/>
        <v>0</v>
      </c>
      <c r="O2686" s="1" t="b">
        <f t="shared" si="140"/>
        <v>0</v>
      </c>
      <c r="Q2686" s="4"/>
      <c r="R2686" s="4"/>
    </row>
    <row r="2687" spans="5:18">
      <c r="E2687" s="130">
        <v>192</v>
      </c>
      <c r="F2687" s="130">
        <v>12</v>
      </c>
      <c r="H2687" s="32" t="s">
        <v>208</v>
      </c>
      <c r="I2687" s="33" t="s">
        <v>862</v>
      </c>
      <c r="J2687" s="33" t="s">
        <v>206</v>
      </c>
      <c r="K2687" s="33" t="str">
        <f t="shared" si="138"/>
        <v>192 , 12</v>
      </c>
      <c r="L2687" s="34" t="s">
        <v>207</v>
      </c>
      <c r="N2687" s="1" t="b">
        <f t="shared" si="139"/>
        <v>0</v>
      </c>
      <c r="O2687" s="1" t="b">
        <f t="shared" si="140"/>
        <v>0</v>
      </c>
      <c r="Q2687" s="4"/>
      <c r="R2687" s="4"/>
    </row>
    <row r="2688" spans="5:18">
      <c r="E2688" s="130">
        <v>192</v>
      </c>
      <c r="F2688" s="130">
        <v>13</v>
      </c>
      <c r="H2688" s="32" t="s">
        <v>208</v>
      </c>
      <c r="I2688" s="33" t="s">
        <v>862</v>
      </c>
      <c r="J2688" s="33" t="s">
        <v>206</v>
      </c>
      <c r="K2688" s="33" t="str">
        <f t="shared" si="138"/>
        <v>192 , 13</v>
      </c>
      <c r="L2688" s="34" t="s">
        <v>207</v>
      </c>
      <c r="N2688" s="1" t="b">
        <f t="shared" si="139"/>
        <v>0</v>
      </c>
      <c r="O2688" s="1" t="b">
        <f t="shared" si="140"/>
        <v>0</v>
      </c>
      <c r="Q2688" s="4"/>
      <c r="R2688" s="4"/>
    </row>
    <row r="2689" spans="5:18">
      <c r="E2689" s="130">
        <v>192</v>
      </c>
      <c r="F2689" s="130">
        <v>14</v>
      </c>
      <c r="H2689" s="32" t="s">
        <v>208</v>
      </c>
      <c r="I2689" s="33" t="s">
        <v>862</v>
      </c>
      <c r="J2689" s="33" t="s">
        <v>206</v>
      </c>
      <c r="K2689" s="33" t="str">
        <f t="shared" si="138"/>
        <v>192 , 14</v>
      </c>
      <c r="L2689" s="34" t="s">
        <v>207</v>
      </c>
      <c r="N2689" s="1" t="b">
        <f t="shared" si="139"/>
        <v>0</v>
      </c>
      <c r="O2689" s="1" t="b">
        <f t="shared" si="140"/>
        <v>0</v>
      </c>
      <c r="Q2689" s="4"/>
      <c r="R2689" s="4"/>
    </row>
    <row r="2690" spans="5:18">
      <c r="E2690" s="130">
        <v>192</v>
      </c>
      <c r="F2690" s="130">
        <v>15</v>
      </c>
      <c r="H2690" s="32" t="s">
        <v>208</v>
      </c>
      <c r="I2690" s="33" t="s">
        <v>862</v>
      </c>
      <c r="J2690" s="33" t="s">
        <v>206</v>
      </c>
      <c r="K2690" s="33" t="str">
        <f t="shared" si="138"/>
        <v>192 , 15</v>
      </c>
      <c r="L2690" s="34" t="s">
        <v>207</v>
      </c>
      <c r="N2690" s="1" t="b">
        <f t="shared" si="139"/>
        <v>0</v>
      </c>
      <c r="O2690" s="1" t="b">
        <f t="shared" si="140"/>
        <v>0</v>
      </c>
      <c r="Q2690" s="4"/>
      <c r="R2690" s="4"/>
    </row>
    <row r="2691" spans="5:18">
      <c r="E2691" s="130">
        <v>193</v>
      </c>
      <c r="F2691" s="130">
        <v>1</v>
      </c>
      <c r="H2691" s="32" t="s">
        <v>208</v>
      </c>
      <c r="I2691" s="33" t="s">
        <v>862</v>
      </c>
      <c r="J2691" s="33" t="s">
        <v>206</v>
      </c>
      <c r="K2691" s="33" t="str">
        <f t="shared" si="138"/>
        <v>193 , 1</v>
      </c>
      <c r="L2691" s="34" t="s">
        <v>207</v>
      </c>
      <c r="N2691" s="1" t="b">
        <f t="shared" si="139"/>
        <v>0</v>
      </c>
      <c r="O2691" s="1" t="b">
        <f t="shared" si="140"/>
        <v>0</v>
      </c>
      <c r="Q2691" s="4"/>
      <c r="R2691" s="4"/>
    </row>
    <row r="2692" spans="5:18">
      <c r="E2692" s="130">
        <v>193</v>
      </c>
      <c r="F2692" s="130">
        <v>2</v>
      </c>
      <c r="H2692" s="32" t="s">
        <v>208</v>
      </c>
      <c r="I2692" s="33" t="s">
        <v>862</v>
      </c>
      <c r="J2692" s="33" t="s">
        <v>206</v>
      </c>
      <c r="K2692" s="33" t="str">
        <f t="shared" si="138"/>
        <v>193 , 2</v>
      </c>
      <c r="L2692" s="34" t="s">
        <v>207</v>
      </c>
      <c r="N2692" s="1" t="b">
        <f t="shared" si="139"/>
        <v>0</v>
      </c>
      <c r="O2692" s="1" t="b">
        <f t="shared" si="140"/>
        <v>0</v>
      </c>
      <c r="Q2692" s="4"/>
      <c r="R2692" s="4"/>
    </row>
    <row r="2693" spans="5:18">
      <c r="E2693" s="130">
        <v>193</v>
      </c>
      <c r="F2693" s="130">
        <v>3</v>
      </c>
      <c r="H2693" s="32" t="s">
        <v>208</v>
      </c>
      <c r="I2693" s="33" t="s">
        <v>862</v>
      </c>
      <c r="J2693" s="33" t="s">
        <v>206</v>
      </c>
      <c r="K2693" s="33" t="str">
        <f t="shared" si="138"/>
        <v>193 , 3</v>
      </c>
      <c r="L2693" s="34" t="s">
        <v>207</v>
      </c>
      <c r="N2693" s="1" t="b">
        <f t="shared" si="139"/>
        <v>0</v>
      </c>
      <c r="O2693" s="1" t="b">
        <f t="shared" si="140"/>
        <v>0</v>
      </c>
      <c r="Q2693" s="4"/>
      <c r="R2693" s="4"/>
    </row>
    <row r="2694" spans="5:18">
      <c r="E2694" s="130">
        <v>193</v>
      </c>
      <c r="F2694" s="130">
        <v>4</v>
      </c>
      <c r="H2694" s="32" t="s">
        <v>208</v>
      </c>
      <c r="I2694" s="33" t="s">
        <v>862</v>
      </c>
      <c r="J2694" s="33" t="s">
        <v>206</v>
      </c>
      <c r="K2694" s="33" t="str">
        <f t="shared" si="138"/>
        <v>193 , 4</v>
      </c>
      <c r="L2694" s="34" t="s">
        <v>207</v>
      </c>
      <c r="N2694" s="1" t="b">
        <f t="shared" si="139"/>
        <v>0</v>
      </c>
      <c r="O2694" s="1" t="b">
        <f t="shared" si="140"/>
        <v>0</v>
      </c>
      <c r="Q2694" s="4"/>
      <c r="R2694" s="4"/>
    </row>
    <row r="2695" spans="5:18">
      <c r="E2695" s="130">
        <v>193</v>
      </c>
      <c r="F2695" s="130">
        <v>5</v>
      </c>
      <c r="H2695" s="32" t="s">
        <v>208</v>
      </c>
      <c r="I2695" s="33" t="s">
        <v>862</v>
      </c>
      <c r="J2695" s="33" t="s">
        <v>206</v>
      </c>
      <c r="K2695" s="33" t="str">
        <f t="shared" si="138"/>
        <v>193 , 5</v>
      </c>
      <c r="L2695" s="34" t="s">
        <v>207</v>
      </c>
      <c r="N2695" s="1" t="b">
        <f t="shared" si="139"/>
        <v>0</v>
      </c>
      <c r="O2695" s="1" t="b">
        <f t="shared" si="140"/>
        <v>0</v>
      </c>
      <c r="Q2695" s="4"/>
      <c r="R2695" s="4"/>
    </row>
    <row r="2696" spans="5:18">
      <c r="E2696" s="130">
        <v>193</v>
      </c>
      <c s="130" r="F2696">
        <v>7</v>
      </c>
      <c r="H2696" s="32" t="s">
        <v>208</v>
      </c>
      <c r="I2696" s="33" t="s">
        <v>862</v>
      </c>
      <c r="J2696" s="33" t="s">
        <v>206</v>
      </c>
      <c r="K2696" s="33" t="str">
        <f t="shared" si="138"/>
        <v>193 , 6</v>
      </c>
      <c r="L2696" s="34" t="s">
        <v>207</v>
      </c>
      <c r="N2696" s="1" t="b">
        <f t="shared" si="139"/>
        <v>0</v>
      </c>
      <c r="O2696" s="1" t="b">
        <f t="shared" si="140"/>
        <v>0</v>
      </c>
      <c r="Q2696" s="4"/>
      <c r="R2696" s="4"/>
    </row>
    <row r="2697" spans="5:18">
      <c r="E2697" s="130">
        <v>193</v>
      </c>
      <c r="F2697" s="130">
        <v>8</v>
      </c>
      <c r="H2697" s="32" t="s">
        <v>208</v>
      </c>
      <c r="I2697" s="33" t="s">
        <v>862</v>
      </c>
      <c r="J2697" s="33" t="s">
        <v>206</v>
      </c>
      <c r="K2697" s="33" t="str">
        <f t="shared" si="138"/>
        <v>193 , 8</v>
      </c>
      <c r="L2697" s="34" t="s">
        <v>207</v>
      </c>
      <c r="N2697" s="1" t="b">
        <f t="shared" si="139"/>
        <v>0</v>
      </c>
      <c r="O2697" s="1" t="b">
        <f t="shared" si="140"/>
        <v>0</v>
      </c>
      <c r="Q2697" s="4"/>
      <c r="R2697" s="4"/>
    </row>
    <row r="2698" spans="5:18">
      <c r="E2698" s="130">
        <v>193</v>
      </c>
      <c r="F2698" s="130">
        <v>9</v>
      </c>
      <c r="H2698" s="32" t="s">
        <v>208</v>
      </c>
      <c r="I2698" s="33" t="s">
        <v>862</v>
      </c>
      <c r="J2698" s="33" t="s">
        <v>206</v>
      </c>
      <c r="K2698" s="33" t="str">
        <f t="shared" si="138"/>
        <v>193 , 9</v>
      </c>
      <c r="L2698" s="34" t="s">
        <v>207</v>
      </c>
      <c r="N2698" s="1" t="b">
        <f t="shared" si="139"/>
        <v>0</v>
      </c>
      <c r="O2698" s="1" t="b">
        <f t="shared" si="140"/>
        <v>0</v>
      </c>
      <c r="Q2698" s="4"/>
      <c r="R2698" s="4"/>
    </row>
    <row r="2699" spans="5:18">
      <c r="E2699" s="130">
        <v>193</v>
      </c>
      <c r="F2699" s="130">
        <v>10</v>
      </c>
      <c r="H2699" s="32" t="s">
        <v>208</v>
      </c>
      <c r="I2699" s="33" t="s">
        <v>862</v>
      </c>
      <c r="J2699" s="33" t="s">
        <v>206</v>
      </c>
      <c r="K2699" s="33" t="str">
        <f t="shared" si="138"/>
        <v>193 , 10</v>
      </c>
      <c r="L2699" s="34" t="s">
        <v>207</v>
      </c>
      <c r="N2699" s="1" t="b">
        <f t="shared" si="139"/>
        <v>0</v>
      </c>
      <c r="O2699" s="1" t="b">
        <f t="shared" si="140"/>
        <v>0</v>
      </c>
      <c r="Q2699" s="4"/>
      <c r="R2699" s="4"/>
    </row>
    <row r="2700" spans="5:18">
      <c r="E2700" s="130">
        <v>193</v>
      </c>
      <c r="F2700" s="130">
        <v>11</v>
      </c>
      <c r="H2700" s="32" t="s">
        <v>208</v>
      </c>
      <c r="I2700" s="33" t="s">
        <v>862</v>
      </c>
      <c r="J2700" s="33" t="s">
        <v>206</v>
      </c>
      <c r="K2700" s="33" t="str">
        <f t="shared" si="138"/>
        <v>193 , 11</v>
      </c>
      <c r="L2700" s="34" t="s">
        <v>207</v>
      </c>
      <c r="N2700" s="1" t="b">
        <f t="shared" si="139"/>
        <v>0</v>
      </c>
      <c r="O2700" s="1" t="b">
        <f t="shared" si="140"/>
        <v>0</v>
      </c>
      <c r="Q2700" s="4"/>
      <c r="R2700" s="4"/>
    </row>
    <row r="2701" spans="5:18">
      <c r="E2701" s="130">
        <v>193</v>
      </c>
      <c r="F2701" s="130">
        <v>12</v>
      </c>
      <c r="H2701" s="32" t="s">
        <v>208</v>
      </c>
      <c r="I2701" s="33" t="s">
        <v>862</v>
      </c>
      <c r="J2701" s="33" t="s">
        <v>206</v>
      </c>
      <c r="K2701" s="33" t="str">
        <f t="shared" si="138"/>
        <v>193 , 12</v>
      </c>
      <c r="L2701" s="34" t="s">
        <v>207</v>
      </c>
      <c r="N2701" s="1" t="b">
        <f t="shared" si="139"/>
        <v>0</v>
      </c>
      <c r="O2701" s="1" t="b">
        <f t="shared" si="140"/>
        <v>0</v>
      </c>
      <c r="Q2701" s="4"/>
      <c r="R2701" s="4"/>
    </row>
    <row r="2702" spans="5:18">
      <c r="E2702" s="130">
        <v>193</v>
      </c>
      <c r="F2702" s="130">
        <v>13</v>
      </c>
      <c r="H2702" s="32" t="s">
        <v>208</v>
      </c>
      <c r="I2702" s="33" t="s">
        <v>862</v>
      </c>
      <c r="J2702" s="33" t="s">
        <v>206</v>
      </c>
      <c r="K2702" s="33" t="str">
        <f t="shared" si="138"/>
        <v>193 , 13</v>
      </c>
      <c r="L2702" s="34" t="s">
        <v>207</v>
      </c>
      <c r="N2702" s="1" t="b">
        <f t="shared" si="139"/>
        <v>0</v>
      </c>
      <c r="O2702" s="1" t="b">
        <f t="shared" si="140"/>
        <v>0</v>
      </c>
      <c r="Q2702" s="4"/>
      <c r="R2702" s="4"/>
    </row>
    <row r="2703" spans="5:18">
      <c r="E2703" s="130">
        <v>193</v>
      </c>
      <c r="F2703" s="130">
        <v>14</v>
      </c>
      <c r="H2703" s="32" t="s">
        <v>208</v>
      </c>
      <c r="I2703" s="33" t="s">
        <v>862</v>
      </c>
      <c r="J2703" s="33" t="s">
        <v>206</v>
      </c>
      <c r="K2703" s="33" t="str">
        <f t="shared" si="138"/>
        <v>193 , 14</v>
      </c>
      <c r="L2703" s="34" t="s">
        <v>207</v>
      </c>
      <c r="N2703" s="1" t="b">
        <f t="shared" si="139"/>
        <v>0</v>
      </c>
      <c r="O2703" s="1" t="b">
        <f t="shared" si="140"/>
        <v>0</v>
      </c>
      <c r="Q2703" s="4"/>
      <c r="R2703" s="4"/>
    </row>
    <row r="2704" spans="5:18">
      <c r="E2704" s="130">
        <v>193</v>
      </c>
      <c r="F2704" s="130">
        <v>15</v>
      </c>
      <c r="H2704" s="32" t="s">
        <v>208</v>
      </c>
      <c r="I2704" s="33" t="s">
        <v>862</v>
      </c>
      <c r="J2704" s="33" t="s">
        <v>206</v>
      </c>
      <c r="K2704" s="33" t="str">
        <f t="shared" si="138"/>
        <v>193 , 15</v>
      </c>
      <c r="L2704" s="34" t="s">
        <v>207</v>
      </c>
      <c r="N2704" s="1" t="b">
        <f t="shared" si="139"/>
        <v>0</v>
      </c>
      <c r="O2704" s="1" t="b">
        <f t="shared" si="140"/>
        <v>0</v>
      </c>
      <c r="Q2704" s="4"/>
      <c r="R2704" s="4"/>
    </row>
    <row r="2705" spans="5:18">
      <c r="E2705" s="130">
        <v>194</v>
      </c>
      <c r="F2705" s="130">
        <v>1</v>
      </c>
      <c r="H2705" s="32" t="s">
        <v>208</v>
      </c>
      <c r="I2705" s="33" t="s">
        <v>862</v>
      </c>
      <c r="J2705" s="33" t="s">
        <v>206</v>
      </c>
      <c r="K2705" s="33" t="str">
        <f t="shared" si="138"/>
        <v>194 , 1</v>
      </c>
      <c r="L2705" s="34" t="s">
        <v>207</v>
      </c>
      <c r="N2705" s="1" t="b">
        <f t="shared" si="139"/>
        <v>0</v>
      </c>
      <c r="O2705" s="1" t="b">
        <f t="shared" si="140"/>
        <v>0</v>
      </c>
      <c r="Q2705" s="4"/>
      <c r="R2705" s="4"/>
    </row>
    <row r="2706" spans="5:18">
      <c r="E2706" s="130">
        <v>194</v>
      </c>
      <c r="F2706" s="130">
        <v>2</v>
      </c>
      <c r="H2706" s="32" t="s">
        <v>208</v>
      </c>
      <c r="I2706" s="33" t="s">
        <v>862</v>
      </c>
      <c r="J2706" s="33" t="s">
        <v>206</v>
      </c>
      <c r="K2706" s="33" t="str">
        <f t="shared" si="138"/>
        <v>194 , 2</v>
      </c>
      <c r="L2706" s="34" t="s">
        <v>207</v>
      </c>
      <c r="N2706" s="1" t="b">
        <f t="shared" si="139"/>
        <v>0</v>
      </c>
      <c r="O2706" s="1" t="b">
        <f t="shared" si="140"/>
        <v>0</v>
      </c>
      <c r="Q2706" s="4"/>
      <c r="R2706" s="4"/>
    </row>
    <row r="2707" spans="5:18">
      <c r="E2707" s="130">
        <v>194</v>
      </c>
      <c r="F2707" s="130">
        <v>3</v>
      </c>
      <c r="H2707" s="32" t="s">
        <v>208</v>
      </c>
      <c r="I2707" s="33" t="s">
        <v>862</v>
      </c>
      <c r="J2707" s="33" t="s">
        <v>206</v>
      </c>
      <c r="K2707" s="33" t="str">
        <f t="shared" si="138"/>
        <v>194 , 3</v>
      </c>
      <c r="L2707" s="34" t="s">
        <v>207</v>
      </c>
      <c r="N2707" s="1" t="b">
        <f t="shared" si="139"/>
        <v>0</v>
      </c>
      <c r="O2707" s="1" t="b">
        <f t="shared" si="140"/>
        <v>0</v>
      </c>
      <c r="Q2707" s="4"/>
      <c r="R2707" s="4"/>
    </row>
    <row r="2708" spans="5:18">
      <c r="E2708" s="130">
        <v>194</v>
      </c>
      <c r="F2708" s="130">
        <v>4</v>
      </c>
      <c r="H2708" s="32" t="s">
        <v>208</v>
      </c>
      <c r="I2708" s="33" t="s">
        <v>862</v>
      </c>
      <c r="J2708" s="33" t="s">
        <v>206</v>
      </c>
      <c r="K2708" s="33" t="str">
        <f t="shared" si="138"/>
        <v>194 , 4</v>
      </c>
      <c r="L2708" s="34" t="s">
        <v>207</v>
      </c>
      <c r="N2708" s="1" t="b">
        <f t="shared" si="139"/>
        <v>0</v>
      </c>
      <c r="O2708" s="1" t="b">
        <f t="shared" si="140"/>
        <v>0</v>
      </c>
      <c r="Q2708" s="4"/>
      <c r="R2708" s="4"/>
    </row>
    <row r="2709" spans="5:18">
      <c r="E2709" s="130">
        <v>194</v>
      </c>
      <c r="F2709" s="130">
        <v>5</v>
      </c>
      <c r="H2709" s="32" t="s">
        <v>208</v>
      </c>
      <c r="I2709" s="33" t="s">
        <v>862</v>
      </c>
      <c r="J2709" s="33" t="s">
        <v>206</v>
      </c>
      <c r="K2709" s="33" t="str">
        <f t="shared" si="138"/>
        <v>194 , 5</v>
      </c>
      <c r="L2709" s="34" t="s">
        <v>207</v>
      </c>
      <c r="N2709" s="1" t="b">
        <f t="shared" si="139"/>
        <v>0</v>
      </c>
      <c r="O2709" s="1" t="b">
        <f t="shared" si="140"/>
        <v>0</v>
      </c>
      <c r="Q2709" s="4"/>
      <c r="R2709" s="4"/>
    </row>
    <row r="2710" spans="5:18">
      <c r="E2710" s="130">
        <v>194</v>
      </c>
      <c s="130" r="F2710">
        <v>7</v>
      </c>
      <c r="H2710" s="32" t="s">
        <v>208</v>
      </c>
      <c r="I2710" s="33" t="s">
        <v>862</v>
      </c>
      <c r="J2710" s="33" t="s">
        <v>206</v>
      </c>
      <c r="K2710" s="33" t="str">
        <f t="shared" si="138"/>
        <v>194 , 6</v>
      </c>
      <c r="L2710" s="34" t="s">
        <v>207</v>
      </c>
      <c r="N2710" s="1" t="b">
        <f t="shared" si="139"/>
        <v>0</v>
      </c>
      <c r="O2710" s="1" t="b">
        <f t="shared" si="140"/>
        <v>0</v>
      </c>
      <c r="Q2710" s="4"/>
      <c r="R2710" s="4"/>
    </row>
    <row r="2711" spans="5:18">
      <c r="E2711" s="130">
        <v>194</v>
      </c>
      <c r="F2711" s="130">
        <v>8</v>
      </c>
      <c r="H2711" s="32" t="s">
        <v>208</v>
      </c>
      <c r="I2711" s="33" t="s">
        <v>862</v>
      </c>
      <c r="J2711" s="33" t="s">
        <v>206</v>
      </c>
      <c r="K2711" s="33" t="str">
        <f t="shared" si="138"/>
        <v>194 , 8</v>
      </c>
      <c r="L2711" s="34" t="s">
        <v>207</v>
      </c>
      <c r="N2711" s="1" t="b">
        <f t="shared" si="139"/>
        <v>0</v>
      </c>
      <c r="O2711" s="1" t="b">
        <f t="shared" si="140"/>
        <v>0</v>
      </c>
      <c r="Q2711" s="4"/>
      <c r="R2711" s="4"/>
    </row>
    <row r="2712" spans="5:18">
      <c r="E2712" s="130">
        <v>194</v>
      </c>
      <c r="F2712" s="130">
        <v>9</v>
      </c>
      <c r="H2712" s="32" t="s">
        <v>208</v>
      </c>
      <c r="I2712" s="33" t="s">
        <v>862</v>
      </c>
      <c r="J2712" s="33" t="s">
        <v>206</v>
      </c>
      <c r="K2712" s="33" t="str">
        <f t="shared" si="138"/>
        <v>194 , 9</v>
      </c>
      <c r="L2712" s="34" t="s">
        <v>207</v>
      </c>
      <c r="N2712" s="1" t="b">
        <f t="shared" si="139"/>
        <v>0</v>
      </c>
      <c r="O2712" s="1" t="b">
        <f t="shared" si="140"/>
        <v>0</v>
      </c>
      <c r="Q2712" s="4"/>
      <c r="R2712" s="4"/>
    </row>
    <row r="2713" spans="5:18">
      <c r="E2713" s="130">
        <v>194</v>
      </c>
      <c r="F2713" s="130">
        <v>10</v>
      </c>
      <c r="H2713" s="32" t="s">
        <v>208</v>
      </c>
      <c r="I2713" s="33" t="s">
        <v>862</v>
      </c>
      <c r="J2713" s="33" t="s">
        <v>206</v>
      </c>
      <c r="K2713" s="33" t="str">
        <f t="shared" si="138"/>
        <v>194 , 10</v>
      </c>
      <c r="L2713" s="34" t="s">
        <v>207</v>
      </c>
      <c r="N2713" s="1" t="b">
        <f t="shared" si="139"/>
        <v>0</v>
      </c>
      <c r="O2713" s="1" t="b">
        <f t="shared" si="140"/>
        <v>0</v>
      </c>
      <c r="Q2713" s="4"/>
      <c r="R2713" s="4"/>
    </row>
    <row r="2714" spans="5:18">
      <c r="E2714" s="130">
        <v>194</v>
      </c>
      <c r="F2714" s="130">
        <v>11</v>
      </c>
      <c r="H2714" s="32" t="s">
        <v>208</v>
      </c>
      <c r="I2714" s="33" t="s">
        <v>862</v>
      </c>
      <c r="J2714" s="33" t="s">
        <v>206</v>
      </c>
      <c r="K2714" s="33" t="str">
        <f t="shared" si="138"/>
        <v>194 , 11</v>
      </c>
      <c r="L2714" s="34" t="s">
        <v>207</v>
      </c>
      <c r="N2714" s="1" t="b">
        <f t="shared" si="139"/>
        <v>0</v>
      </c>
      <c r="O2714" s="1" t="b">
        <f t="shared" si="140"/>
        <v>0</v>
      </c>
      <c r="Q2714" s="4"/>
      <c r="R2714" s="4"/>
    </row>
    <row r="2715" spans="5:18">
      <c r="E2715" s="130">
        <v>194</v>
      </c>
      <c r="F2715" s="130">
        <v>12</v>
      </c>
      <c r="H2715" s="32" t="s">
        <v>208</v>
      </c>
      <c r="I2715" s="33" t="s">
        <v>862</v>
      </c>
      <c r="J2715" s="33" t="s">
        <v>206</v>
      </c>
      <c r="K2715" s="33" t="str">
        <f t="shared" si="138"/>
        <v>194 , 12</v>
      </c>
      <c r="L2715" s="34" t="s">
        <v>207</v>
      </c>
      <c r="N2715" s="1" t="b">
        <f t="shared" si="139"/>
        <v>0</v>
      </c>
      <c r="O2715" s="1" t="b">
        <f t="shared" si="140"/>
        <v>0</v>
      </c>
      <c r="Q2715" s="4"/>
      <c r="R2715" s="4"/>
    </row>
    <row r="2716" spans="5:18">
      <c r="E2716" s="130">
        <v>194</v>
      </c>
      <c r="F2716" s="130">
        <v>13</v>
      </c>
      <c r="H2716" s="32" t="s">
        <v>208</v>
      </c>
      <c r="I2716" s="33" t="s">
        <v>862</v>
      </c>
      <c r="J2716" s="33" t="s">
        <v>206</v>
      </c>
      <c r="K2716" s="33" t="str">
        <f t="shared" si="138"/>
        <v>194 , 13</v>
      </c>
      <c r="L2716" s="34" t="s">
        <v>207</v>
      </c>
      <c r="N2716" s="1" t="b">
        <f t="shared" si="139"/>
        <v>0</v>
      </c>
      <c r="O2716" s="1" t="b">
        <f t="shared" si="140"/>
        <v>0</v>
      </c>
      <c r="Q2716" s="4"/>
      <c r="R2716" s="4"/>
    </row>
    <row r="2717" spans="5:18">
      <c r="E2717" s="130">
        <v>194</v>
      </c>
      <c r="F2717" s="130">
        <v>14</v>
      </c>
      <c r="H2717" s="32" t="s">
        <v>208</v>
      </c>
      <c r="I2717" s="33" t="s">
        <v>862</v>
      </c>
      <c r="J2717" s="33" t="s">
        <v>206</v>
      </c>
      <c r="K2717" s="33" t="str">
        <f t="shared" si="138"/>
        <v>194 , 14</v>
      </c>
      <c r="L2717" s="34" t="s">
        <v>207</v>
      </c>
      <c r="N2717" s="1" t="b">
        <f t="shared" si="139"/>
        <v>0</v>
      </c>
      <c r="O2717" s="1" t="b">
        <f t="shared" si="140"/>
        <v>0</v>
      </c>
      <c r="Q2717" s="4"/>
      <c r="R2717" s="4"/>
    </row>
    <row r="2718" spans="5:18">
      <c r="E2718" s="130">
        <v>194</v>
      </c>
      <c r="F2718" s="130">
        <v>15</v>
      </c>
      <c r="H2718" s="32" t="s">
        <v>208</v>
      </c>
      <c r="I2718" s="33" t="s">
        <v>862</v>
      </c>
      <c r="J2718" s="33" t="s">
        <v>206</v>
      </c>
      <c r="K2718" s="33" t="str">
        <f t="shared" ref="K2718:K2777" si="141">E2718&amp;" , "&amp;F2718</f>
        <v>194 , 15</v>
      </c>
      <c r="L2718" s="34" t="s">
        <v>207</v>
      </c>
      <c r="N2718" s="1" t="b">
        <f t="shared" ref="N2718:N2777" si="142">IF(E2718="","",EXACT(E2718,Q2718))</f>
        <v>0</v>
      </c>
      <c r="O2718" s="1" t="b">
        <f t="shared" ref="O2718:O2777" si="143">IF(F2718="","",EXACT(F2718,R2718))</f>
        <v>0</v>
      </c>
      <c r="Q2718" s="4"/>
      <c r="R2718" s="4"/>
    </row>
    <row r="2719" spans="5:18">
      <c r="E2719" s="130">
        <v>195</v>
      </c>
      <c r="F2719" s="130">
        <v>1</v>
      </c>
      <c r="H2719" s="32" t="s">
        <v>208</v>
      </c>
      <c r="I2719" s="33" t="s">
        <v>862</v>
      </c>
      <c r="J2719" s="33" t="s">
        <v>206</v>
      </c>
      <c r="K2719" s="33" t="str">
        <f t="shared" si="141"/>
        <v>195 , 1</v>
      </c>
      <c r="L2719" s="34" t="s">
        <v>207</v>
      </c>
      <c r="N2719" s="1" t="b">
        <f t="shared" si="142"/>
        <v>0</v>
      </c>
      <c r="O2719" s="1" t="b">
        <f t="shared" si="143"/>
        <v>0</v>
      </c>
      <c r="Q2719" s="4"/>
      <c r="R2719" s="4"/>
    </row>
    <row r="2720" spans="5:18">
      <c r="E2720" s="130">
        <v>195</v>
      </c>
      <c r="F2720" s="130">
        <v>2</v>
      </c>
      <c r="H2720" s="32" t="s">
        <v>208</v>
      </c>
      <c r="I2720" s="33" t="s">
        <v>862</v>
      </c>
      <c r="J2720" s="33" t="s">
        <v>206</v>
      </c>
      <c r="K2720" s="33" t="str">
        <f t="shared" si="141"/>
        <v>195 , 2</v>
      </c>
      <c r="L2720" s="34" t="s">
        <v>207</v>
      </c>
      <c r="N2720" s="1" t="b">
        <f t="shared" si="142"/>
        <v>0</v>
      </c>
      <c r="O2720" s="1" t="b">
        <f t="shared" si="143"/>
        <v>0</v>
      </c>
      <c r="Q2720" s="4"/>
      <c r="R2720" s="4"/>
    </row>
    <row r="2721" spans="5:18">
      <c r="E2721" s="130">
        <v>195</v>
      </c>
      <c r="F2721" s="130">
        <v>3</v>
      </c>
      <c r="H2721" s="32" t="s">
        <v>208</v>
      </c>
      <c r="I2721" s="33" t="s">
        <v>862</v>
      </c>
      <c r="J2721" s="33" t="s">
        <v>206</v>
      </c>
      <c r="K2721" s="33" t="str">
        <f t="shared" si="141"/>
        <v>195 , 3</v>
      </c>
      <c r="L2721" s="34" t="s">
        <v>207</v>
      </c>
      <c r="N2721" s="1" t="b">
        <f t="shared" si="142"/>
        <v>0</v>
      </c>
      <c r="O2721" s="1" t="b">
        <f t="shared" si="143"/>
        <v>0</v>
      </c>
      <c r="Q2721" s="4"/>
      <c r="R2721" s="4"/>
    </row>
    <row r="2722" spans="5:18">
      <c r="E2722" s="130">
        <v>195</v>
      </c>
      <c r="F2722" s="130">
        <v>4</v>
      </c>
      <c r="H2722" s="32" t="s">
        <v>208</v>
      </c>
      <c r="I2722" s="33" t="s">
        <v>862</v>
      </c>
      <c r="J2722" s="33" t="s">
        <v>206</v>
      </c>
      <c r="K2722" s="33" t="str">
        <f t="shared" si="141"/>
        <v>195 , 4</v>
      </c>
      <c r="L2722" s="34" t="s">
        <v>207</v>
      </c>
      <c r="N2722" s="1" t="b">
        <f t="shared" si="142"/>
        <v>0</v>
      </c>
      <c r="O2722" s="1" t="b">
        <f t="shared" si="143"/>
        <v>0</v>
      </c>
      <c r="Q2722" s="4"/>
      <c r="R2722" s="4"/>
    </row>
    <row r="2723" spans="5:18">
      <c r="E2723" s="130">
        <v>195</v>
      </c>
      <c r="F2723" s="130">
        <v>5</v>
      </c>
      <c r="H2723" s="32" t="s">
        <v>208</v>
      </c>
      <c r="I2723" s="33" t="s">
        <v>862</v>
      </c>
      <c r="J2723" s="33" t="s">
        <v>206</v>
      </c>
      <c r="K2723" s="33" t="str">
        <f t="shared" si="141"/>
        <v>195 , 5</v>
      </c>
      <c r="L2723" s="34" t="s">
        <v>207</v>
      </c>
      <c r="N2723" s="1" t="b">
        <f t="shared" si="142"/>
        <v>0</v>
      </c>
      <c r="O2723" s="1" t="b">
        <f t="shared" si="143"/>
        <v>0</v>
      </c>
      <c r="Q2723" s="4"/>
      <c r="R2723" s="4"/>
    </row>
    <row r="2724" spans="5:18">
      <c r="E2724" s="130">
        <v>195</v>
      </c>
      <c s="130" r="F2724">
        <v>7</v>
      </c>
      <c r="H2724" s="32" t="s">
        <v>208</v>
      </c>
      <c r="I2724" s="33" t="s">
        <v>862</v>
      </c>
      <c r="J2724" s="33" t="s">
        <v>206</v>
      </c>
      <c r="K2724" s="33" t="str">
        <f t="shared" si="141"/>
        <v>195 , 6</v>
      </c>
      <c r="L2724" s="34" t="s">
        <v>207</v>
      </c>
      <c r="N2724" s="1" t="b">
        <f t="shared" si="142"/>
        <v>0</v>
      </c>
      <c r="O2724" s="1" t="b">
        <f t="shared" si="143"/>
        <v>0</v>
      </c>
      <c r="Q2724" s="4"/>
      <c r="R2724" s="4"/>
    </row>
    <row r="2725" spans="5:18">
      <c r="E2725" s="130">
        <v>195</v>
      </c>
      <c r="F2725" s="130">
        <v>8</v>
      </c>
      <c r="H2725" s="32" t="s">
        <v>208</v>
      </c>
      <c r="I2725" s="33" t="s">
        <v>862</v>
      </c>
      <c r="J2725" s="33" t="s">
        <v>206</v>
      </c>
      <c r="K2725" s="33" t="str">
        <f t="shared" si="141"/>
        <v>195 , 8</v>
      </c>
      <c r="L2725" s="34" t="s">
        <v>207</v>
      </c>
      <c r="N2725" s="1" t="b">
        <f t="shared" si="142"/>
        <v>0</v>
      </c>
      <c r="O2725" s="1" t="b">
        <f t="shared" si="143"/>
        <v>0</v>
      </c>
      <c r="Q2725" s="4"/>
      <c r="R2725" s="4"/>
    </row>
    <row r="2726" spans="5:18">
      <c r="E2726" s="130">
        <v>195</v>
      </c>
      <c r="F2726" s="130">
        <v>9</v>
      </c>
      <c r="H2726" s="32" t="s">
        <v>208</v>
      </c>
      <c r="I2726" s="33" t="s">
        <v>862</v>
      </c>
      <c r="J2726" s="33" t="s">
        <v>206</v>
      </c>
      <c r="K2726" s="33" t="str">
        <f t="shared" si="141"/>
        <v>195 , 9</v>
      </c>
      <c r="L2726" s="34" t="s">
        <v>207</v>
      </c>
      <c r="N2726" s="1" t="b">
        <f t="shared" si="142"/>
        <v>0</v>
      </c>
      <c r="O2726" s="1" t="b">
        <f t="shared" si="143"/>
        <v>0</v>
      </c>
      <c r="Q2726" s="4"/>
      <c r="R2726" s="4"/>
    </row>
    <row r="2727" spans="5:18">
      <c r="E2727" s="130">
        <v>195</v>
      </c>
      <c r="F2727" s="130">
        <v>10</v>
      </c>
      <c r="H2727" s="32" t="s">
        <v>208</v>
      </c>
      <c r="I2727" s="33" t="s">
        <v>862</v>
      </c>
      <c r="J2727" s="33" t="s">
        <v>206</v>
      </c>
      <c r="K2727" s="33" t="str">
        <f t="shared" si="141"/>
        <v>195 , 10</v>
      </c>
      <c r="L2727" s="34" t="s">
        <v>207</v>
      </c>
      <c r="N2727" s="1" t="b">
        <f t="shared" si="142"/>
        <v>0</v>
      </c>
      <c r="O2727" s="1" t="b">
        <f t="shared" si="143"/>
        <v>0</v>
      </c>
      <c r="Q2727" s="4"/>
      <c r="R2727" s="4"/>
    </row>
    <row r="2728" spans="5:18">
      <c r="E2728" s="130">
        <v>195</v>
      </c>
      <c r="F2728" s="130">
        <v>11</v>
      </c>
      <c r="H2728" s="32" t="s">
        <v>208</v>
      </c>
      <c r="I2728" s="33" t="s">
        <v>862</v>
      </c>
      <c r="J2728" s="33" t="s">
        <v>206</v>
      </c>
      <c r="K2728" s="33" t="str">
        <f t="shared" si="141"/>
        <v>195 , 11</v>
      </c>
      <c r="L2728" s="34" t="s">
        <v>207</v>
      </c>
      <c r="N2728" s="1" t="b">
        <f t="shared" si="142"/>
        <v>0</v>
      </c>
      <c r="O2728" s="1" t="b">
        <f t="shared" si="143"/>
        <v>0</v>
      </c>
      <c r="Q2728" s="4"/>
      <c r="R2728" s="4"/>
    </row>
    <row r="2729" spans="5:18">
      <c r="E2729" s="130">
        <v>195</v>
      </c>
      <c r="F2729" s="130">
        <v>12</v>
      </c>
      <c r="H2729" s="32" t="s">
        <v>208</v>
      </c>
      <c r="I2729" s="33" t="s">
        <v>862</v>
      </c>
      <c r="J2729" s="33" t="s">
        <v>206</v>
      </c>
      <c r="K2729" s="33" t="str">
        <f t="shared" si="141"/>
        <v>195 , 12</v>
      </c>
      <c r="L2729" s="34" t="s">
        <v>207</v>
      </c>
      <c r="N2729" s="1" t="b">
        <f t="shared" si="142"/>
        <v>0</v>
      </c>
      <c r="O2729" s="1" t="b">
        <f t="shared" si="143"/>
        <v>0</v>
      </c>
      <c r="Q2729" s="4"/>
      <c r="R2729" s="4"/>
    </row>
    <row r="2730" spans="5:18">
      <c r="E2730" s="130">
        <v>195</v>
      </c>
      <c r="F2730" s="130">
        <v>13</v>
      </c>
      <c r="H2730" s="32" t="s">
        <v>208</v>
      </c>
      <c r="I2730" s="33" t="s">
        <v>862</v>
      </c>
      <c r="J2730" s="33" t="s">
        <v>206</v>
      </c>
      <c r="K2730" s="33" t="str">
        <f t="shared" si="141"/>
        <v>195 , 13</v>
      </c>
      <c r="L2730" s="34" t="s">
        <v>207</v>
      </c>
      <c r="N2730" s="1" t="b">
        <f t="shared" si="142"/>
        <v>0</v>
      </c>
      <c r="O2730" s="1" t="b">
        <f t="shared" si="143"/>
        <v>0</v>
      </c>
      <c r="Q2730" s="4"/>
      <c r="R2730" s="4"/>
    </row>
    <row r="2731" spans="5:18">
      <c r="E2731" s="130">
        <v>195</v>
      </c>
      <c r="F2731" s="130">
        <v>14</v>
      </c>
      <c r="H2731" s="32" t="s">
        <v>208</v>
      </c>
      <c r="I2731" s="33" t="s">
        <v>862</v>
      </c>
      <c r="J2731" s="33" t="s">
        <v>206</v>
      </c>
      <c r="K2731" s="33" t="str">
        <f t="shared" si="141"/>
        <v>195 , 14</v>
      </c>
      <c r="L2731" s="34" t="s">
        <v>207</v>
      </c>
      <c r="N2731" s="1" t="b">
        <f t="shared" si="142"/>
        <v>0</v>
      </c>
      <c r="O2731" s="1" t="b">
        <f t="shared" si="143"/>
        <v>0</v>
      </c>
      <c r="Q2731" s="4"/>
      <c r="R2731" s="4"/>
    </row>
    <row r="2732" spans="5:18">
      <c r="E2732" s="130">
        <v>195</v>
      </c>
      <c r="F2732" s="130">
        <v>15</v>
      </c>
      <c r="H2732" s="32" t="s">
        <v>208</v>
      </c>
      <c r="I2732" s="33" t="s">
        <v>862</v>
      </c>
      <c r="J2732" s="33" t="s">
        <v>206</v>
      </c>
      <c r="K2732" s="33" t="str">
        <f t="shared" si="141"/>
        <v>195 , 15</v>
      </c>
      <c r="L2732" s="34" t="s">
        <v>207</v>
      </c>
      <c r="N2732" s="1" t="b">
        <f t="shared" si="142"/>
        <v>0</v>
      </c>
      <c r="O2732" s="1" t="b">
        <f t="shared" si="143"/>
        <v>0</v>
      </c>
      <c r="Q2732" s="4"/>
      <c r="R2732" s="4"/>
    </row>
    <row r="2733" spans="5:18">
      <c r="E2733" s="130">
        <v>196</v>
      </c>
      <c r="F2733" s="130">
        <v>1</v>
      </c>
      <c r="H2733" s="32" t="s">
        <v>208</v>
      </c>
      <c r="I2733" s="33" t="s">
        <v>862</v>
      </c>
      <c r="J2733" s="33" t="s">
        <v>206</v>
      </c>
      <c r="K2733" s="33" t="str">
        <f t="shared" si="141"/>
        <v>196 , 1</v>
      </c>
      <c r="L2733" s="34" t="s">
        <v>207</v>
      </c>
      <c r="N2733" s="1" t="b">
        <f t="shared" si="142"/>
        <v>0</v>
      </c>
      <c r="O2733" s="1" t="b">
        <f t="shared" si="143"/>
        <v>0</v>
      </c>
      <c r="Q2733" s="4"/>
      <c r="R2733" s="4"/>
    </row>
    <row r="2734" spans="5:18">
      <c r="E2734" s="130">
        <v>196</v>
      </c>
      <c r="F2734" s="130">
        <v>2</v>
      </c>
      <c r="H2734" s="32" t="s">
        <v>208</v>
      </c>
      <c r="I2734" s="33" t="s">
        <v>862</v>
      </c>
      <c r="J2734" s="33" t="s">
        <v>206</v>
      </c>
      <c r="K2734" s="33" t="str">
        <f t="shared" si="141"/>
        <v>196 , 2</v>
      </c>
      <c r="L2734" s="34" t="s">
        <v>207</v>
      </c>
      <c r="N2734" s="1" t="b">
        <f t="shared" si="142"/>
        <v>0</v>
      </c>
      <c r="O2734" s="1" t="b">
        <f t="shared" si="143"/>
        <v>0</v>
      </c>
      <c r="Q2734" s="4"/>
      <c r="R2734" s="4"/>
    </row>
    <row r="2735" spans="5:18">
      <c r="E2735" s="130">
        <v>196</v>
      </c>
      <c r="F2735" s="130">
        <v>3</v>
      </c>
      <c r="H2735" s="32" t="s">
        <v>208</v>
      </c>
      <c r="I2735" s="33" t="s">
        <v>862</v>
      </c>
      <c r="J2735" s="33" t="s">
        <v>206</v>
      </c>
      <c r="K2735" s="33" t="str">
        <f t="shared" si="141"/>
        <v>196 , 3</v>
      </c>
      <c r="L2735" s="34" t="s">
        <v>207</v>
      </c>
      <c r="N2735" s="1" t="b">
        <f t="shared" si="142"/>
        <v>0</v>
      </c>
      <c r="O2735" s="1" t="b">
        <f t="shared" si="143"/>
        <v>0</v>
      </c>
      <c r="Q2735" s="4"/>
      <c r="R2735" s="4"/>
    </row>
    <row r="2736" spans="5:18">
      <c r="E2736" s="130">
        <v>196</v>
      </c>
      <c r="F2736" s="130">
        <v>4</v>
      </c>
      <c r="H2736" s="32" t="s">
        <v>208</v>
      </c>
      <c r="I2736" s="33" t="s">
        <v>862</v>
      </c>
      <c r="J2736" s="33" t="s">
        <v>206</v>
      </c>
      <c r="K2736" s="33" t="str">
        <f t="shared" si="141"/>
        <v>196 , 4</v>
      </c>
      <c r="L2736" s="34" t="s">
        <v>207</v>
      </c>
      <c r="N2736" s="1" t="b">
        <f t="shared" si="142"/>
        <v>0</v>
      </c>
      <c r="O2736" s="1" t="b">
        <f t="shared" si="143"/>
        <v>0</v>
      </c>
      <c r="Q2736" s="4"/>
      <c r="R2736" s="4"/>
    </row>
    <row r="2737" spans="5:18">
      <c r="E2737" s="130">
        <v>196</v>
      </c>
      <c r="F2737" s="130">
        <v>5</v>
      </c>
      <c r="H2737" s="32" t="s">
        <v>208</v>
      </c>
      <c r="I2737" s="33" t="s">
        <v>862</v>
      </c>
      <c r="J2737" s="33" t="s">
        <v>206</v>
      </c>
      <c r="K2737" s="33" t="str">
        <f t="shared" si="141"/>
        <v>196 , 5</v>
      </c>
      <c r="L2737" s="34" t="s">
        <v>207</v>
      </c>
      <c r="N2737" s="1" t="b">
        <f t="shared" si="142"/>
        <v>0</v>
      </c>
      <c r="O2737" s="1" t="b">
        <f t="shared" si="143"/>
        <v>0</v>
      </c>
      <c r="Q2737" s="4"/>
      <c r="R2737" s="4"/>
    </row>
    <row r="2738" spans="5:18">
      <c r="E2738" s="130">
        <v>196</v>
      </c>
      <c s="130" r="F2738">
        <v>7</v>
      </c>
      <c r="H2738" s="32" t="s">
        <v>208</v>
      </c>
      <c r="I2738" s="33" t="s">
        <v>862</v>
      </c>
      <c r="J2738" s="33" t="s">
        <v>206</v>
      </c>
      <c r="K2738" s="33" t="str">
        <f t="shared" si="141"/>
        <v>196 , 6</v>
      </c>
      <c r="L2738" s="34" t="s">
        <v>207</v>
      </c>
      <c r="N2738" s="1" t="b">
        <f t="shared" si="142"/>
        <v>0</v>
      </c>
      <c r="O2738" s="1" t="b">
        <f t="shared" si="143"/>
        <v>0</v>
      </c>
      <c r="Q2738" s="4"/>
      <c r="R2738" s="4"/>
    </row>
    <row r="2739" spans="5:18">
      <c r="E2739" s="130">
        <v>196</v>
      </c>
      <c r="F2739" s="130">
        <v>8</v>
      </c>
      <c r="H2739" s="32" t="s">
        <v>208</v>
      </c>
      <c r="I2739" s="33" t="s">
        <v>862</v>
      </c>
      <c r="J2739" s="33" t="s">
        <v>206</v>
      </c>
      <c r="K2739" s="33" t="str">
        <f t="shared" si="141"/>
        <v>196 , 8</v>
      </c>
      <c r="L2739" s="34" t="s">
        <v>207</v>
      </c>
      <c r="N2739" s="1" t="b">
        <f t="shared" si="142"/>
        <v>0</v>
      </c>
      <c r="O2739" s="1" t="b">
        <f t="shared" si="143"/>
        <v>0</v>
      </c>
      <c r="Q2739" s="4"/>
      <c r="R2739" s="4"/>
    </row>
    <row r="2740" spans="5:18">
      <c r="E2740" s="130">
        <v>196</v>
      </c>
      <c r="F2740" s="130">
        <v>9</v>
      </c>
      <c r="H2740" s="32" t="s">
        <v>208</v>
      </c>
      <c r="I2740" s="33" t="s">
        <v>862</v>
      </c>
      <c r="J2740" s="33" t="s">
        <v>206</v>
      </c>
      <c r="K2740" s="33" t="str">
        <f t="shared" si="141"/>
        <v>196 , 9</v>
      </c>
      <c r="L2740" s="34" t="s">
        <v>207</v>
      </c>
      <c r="N2740" s="1" t="b">
        <f t="shared" si="142"/>
        <v>0</v>
      </c>
      <c r="O2740" s="1" t="b">
        <f t="shared" si="143"/>
        <v>0</v>
      </c>
      <c r="Q2740" s="4"/>
      <c r="R2740" s="4"/>
    </row>
    <row r="2741" spans="5:18">
      <c r="E2741" s="130">
        <v>196</v>
      </c>
      <c r="F2741" s="130">
        <v>10</v>
      </c>
      <c r="H2741" s="32" t="s">
        <v>208</v>
      </c>
      <c r="I2741" s="33" t="s">
        <v>862</v>
      </c>
      <c r="J2741" s="33" t="s">
        <v>206</v>
      </c>
      <c r="K2741" s="33" t="str">
        <f t="shared" si="141"/>
        <v>196 , 10</v>
      </c>
      <c r="L2741" s="34" t="s">
        <v>207</v>
      </c>
      <c r="N2741" s="1" t="b">
        <f t="shared" si="142"/>
        <v>0</v>
      </c>
      <c r="O2741" s="1" t="b">
        <f t="shared" si="143"/>
        <v>0</v>
      </c>
      <c r="Q2741" s="4"/>
      <c r="R2741" s="4"/>
    </row>
    <row r="2742" spans="5:18">
      <c r="E2742" s="130">
        <v>196</v>
      </c>
      <c r="F2742" s="130">
        <v>11</v>
      </c>
      <c r="H2742" s="32" t="s">
        <v>208</v>
      </c>
      <c r="I2742" s="33" t="s">
        <v>862</v>
      </c>
      <c r="J2742" s="33" t="s">
        <v>206</v>
      </c>
      <c r="K2742" s="33" t="str">
        <f t="shared" si="141"/>
        <v>196 , 11</v>
      </c>
      <c r="L2742" s="34" t="s">
        <v>207</v>
      </c>
      <c r="N2742" s="1" t="b">
        <f t="shared" si="142"/>
        <v>0</v>
      </c>
      <c r="O2742" s="1" t="b">
        <f t="shared" si="143"/>
        <v>0</v>
      </c>
      <c r="Q2742" s="4"/>
      <c r="R2742" s="4"/>
    </row>
    <row r="2743" spans="5:18">
      <c r="E2743" s="130">
        <v>196</v>
      </c>
      <c r="F2743" s="130">
        <v>12</v>
      </c>
      <c r="H2743" s="32" t="s">
        <v>208</v>
      </c>
      <c r="I2743" s="33" t="s">
        <v>862</v>
      </c>
      <c r="J2743" s="33" t="s">
        <v>206</v>
      </c>
      <c r="K2743" s="33" t="str">
        <f t="shared" si="141"/>
        <v>196 , 12</v>
      </c>
      <c r="L2743" s="34" t="s">
        <v>207</v>
      </c>
      <c r="N2743" s="1" t="b">
        <f t="shared" si="142"/>
        <v>0</v>
      </c>
      <c r="O2743" s="1" t="b">
        <f t="shared" si="143"/>
        <v>0</v>
      </c>
      <c r="Q2743" s="4"/>
      <c r="R2743" s="4"/>
    </row>
    <row r="2744" spans="5:18">
      <c r="E2744" s="130">
        <v>196</v>
      </c>
      <c r="F2744" s="130">
        <v>13</v>
      </c>
      <c r="H2744" s="32" t="s">
        <v>208</v>
      </c>
      <c r="I2744" s="33" t="s">
        <v>862</v>
      </c>
      <c r="J2744" s="33" t="s">
        <v>206</v>
      </c>
      <c r="K2744" s="33" t="str">
        <f t="shared" si="141"/>
        <v>196 , 13</v>
      </c>
      <c r="L2744" s="34" t="s">
        <v>207</v>
      </c>
      <c r="N2744" s="1" t="b">
        <f t="shared" si="142"/>
        <v>0</v>
      </c>
      <c r="O2744" s="1" t="b">
        <f t="shared" si="143"/>
        <v>0</v>
      </c>
      <c r="Q2744" s="4"/>
      <c r="R2744" s="4"/>
    </row>
    <row r="2745" spans="5:18">
      <c r="E2745" s="130">
        <v>196</v>
      </c>
      <c r="F2745" s="130">
        <v>14</v>
      </c>
      <c r="H2745" s="32" t="s">
        <v>208</v>
      </c>
      <c r="I2745" s="33" t="s">
        <v>862</v>
      </c>
      <c r="J2745" s="33" t="s">
        <v>206</v>
      </c>
      <c r="K2745" s="33" t="str">
        <f t="shared" si="141"/>
        <v>196 , 14</v>
      </c>
      <c r="L2745" s="34" t="s">
        <v>207</v>
      </c>
      <c r="N2745" s="1" t="b">
        <f t="shared" si="142"/>
        <v>0</v>
      </c>
      <c r="O2745" s="1" t="b">
        <f t="shared" si="143"/>
        <v>0</v>
      </c>
      <c r="Q2745" s="4"/>
      <c r="R2745" s="4"/>
    </row>
    <row r="2746" spans="5:18">
      <c r="E2746" s="130">
        <v>196</v>
      </c>
      <c r="F2746" s="130">
        <v>15</v>
      </c>
      <c r="H2746" s="32" t="s">
        <v>208</v>
      </c>
      <c r="I2746" s="33" t="s">
        <v>862</v>
      </c>
      <c r="J2746" s="33" t="s">
        <v>206</v>
      </c>
      <c r="K2746" s="33" t="str">
        <f t="shared" si="141"/>
        <v>196 , 15</v>
      </c>
      <c r="L2746" s="34" t="s">
        <v>207</v>
      </c>
      <c r="N2746" s="1" t="b">
        <f t="shared" si="142"/>
        <v>0</v>
      </c>
      <c r="O2746" s="1" t="b">
        <f t="shared" si="143"/>
        <v>0</v>
      </c>
      <c r="Q2746" s="4"/>
      <c r="R2746" s="4"/>
    </row>
    <row r="2747" spans="5:18">
      <c r="E2747" s="130">
        <v>197</v>
      </c>
      <c r="F2747" s="130">
        <v>1</v>
      </c>
      <c r="H2747" s="32" t="s">
        <v>208</v>
      </c>
      <c r="I2747" s="33" t="s">
        <v>862</v>
      </c>
      <c r="J2747" s="33" t="s">
        <v>206</v>
      </c>
      <c r="K2747" s="33" t="str">
        <f t="shared" si="141"/>
        <v>197 , 1</v>
      </c>
      <c r="L2747" s="34" t="s">
        <v>207</v>
      </c>
      <c r="N2747" s="1" t="b">
        <f t="shared" si="142"/>
        <v>0</v>
      </c>
      <c r="O2747" s="1" t="b">
        <f t="shared" si="143"/>
        <v>0</v>
      </c>
      <c r="Q2747" s="4"/>
      <c r="R2747" s="4"/>
    </row>
    <row r="2748" spans="5:18">
      <c r="E2748" s="130">
        <v>197</v>
      </c>
      <c r="F2748" s="130">
        <v>2</v>
      </c>
      <c r="H2748" s="32" t="s">
        <v>208</v>
      </c>
      <c r="I2748" s="33" t="s">
        <v>862</v>
      </c>
      <c r="J2748" s="33" t="s">
        <v>206</v>
      </c>
      <c r="K2748" s="33" t="str">
        <f t="shared" si="141"/>
        <v>197 , 2</v>
      </c>
      <c r="L2748" s="34" t="s">
        <v>207</v>
      </c>
      <c r="N2748" s="1" t="b">
        <f t="shared" si="142"/>
        <v>0</v>
      </c>
      <c r="O2748" s="1" t="b">
        <f t="shared" si="143"/>
        <v>0</v>
      </c>
      <c r="Q2748" s="4"/>
      <c r="R2748" s="4"/>
    </row>
    <row r="2749" spans="5:18">
      <c r="E2749" s="130">
        <v>197</v>
      </c>
      <c r="F2749" s="130">
        <v>3</v>
      </c>
      <c r="H2749" s="32" t="s">
        <v>208</v>
      </c>
      <c r="I2749" s="33" t="s">
        <v>862</v>
      </c>
      <c r="J2749" s="33" t="s">
        <v>206</v>
      </c>
      <c r="K2749" s="33" t="str">
        <f t="shared" si="141"/>
        <v>197 , 3</v>
      </c>
      <c r="L2749" s="34" t="s">
        <v>207</v>
      </c>
      <c r="N2749" s="1" t="b">
        <f t="shared" si="142"/>
        <v>0</v>
      </c>
      <c r="O2749" s="1" t="b">
        <f t="shared" si="143"/>
        <v>0</v>
      </c>
      <c r="Q2749" s="4"/>
      <c r="R2749" s="4"/>
    </row>
    <row r="2750" spans="5:18">
      <c r="E2750" s="130">
        <v>197</v>
      </c>
      <c r="F2750" s="130">
        <v>4</v>
      </c>
      <c r="H2750" s="32" t="s">
        <v>208</v>
      </c>
      <c r="I2750" s="33" t="s">
        <v>862</v>
      </c>
      <c r="J2750" s="33" t="s">
        <v>206</v>
      </c>
      <c r="K2750" s="33" t="str">
        <f t="shared" si="141"/>
        <v>197 , 4</v>
      </c>
      <c r="L2750" s="34" t="s">
        <v>207</v>
      </c>
      <c r="N2750" s="1" t="b">
        <f t="shared" si="142"/>
        <v>0</v>
      </c>
      <c r="O2750" s="1" t="b">
        <f t="shared" si="143"/>
        <v>0</v>
      </c>
      <c r="Q2750" s="4"/>
      <c r="R2750" s="4"/>
    </row>
    <row r="2751" spans="5:18">
      <c r="E2751" s="130">
        <v>197</v>
      </c>
      <c r="F2751" s="130">
        <v>5</v>
      </c>
      <c r="H2751" s="32" t="s">
        <v>208</v>
      </c>
      <c r="I2751" s="33" t="s">
        <v>862</v>
      </c>
      <c r="J2751" s="33" t="s">
        <v>206</v>
      </c>
      <c r="K2751" s="33" t="str">
        <f t="shared" si="141"/>
        <v>197 , 5</v>
      </c>
      <c r="L2751" s="34" t="s">
        <v>207</v>
      </c>
      <c r="N2751" s="1" t="b">
        <f t="shared" si="142"/>
        <v>0</v>
      </c>
      <c r="O2751" s="1" t="b">
        <f t="shared" si="143"/>
        <v>0</v>
      </c>
      <c r="Q2751" s="4"/>
      <c r="R2751" s="4"/>
    </row>
    <row r="2752" spans="5:18">
      <c r="E2752" s="130">
        <v>197</v>
      </c>
      <c s="130" r="F2752">
        <v>7</v>
      </c>
      <c r="H2752" s="32" t="s">
        <v>208</v>
      </c>
      <c r="I2752" s="33" t="s">
        <v>862</v>
      </c>
      <c r="J2752" s="33" t="s">
        <v>206</v>
      </c>
      <c r="K2752" s="33" t="str">
        <f t="shared" si="141"/>
        <v>197 , 6</v>
      </c>
      <c r="L2752" s="34" t="s">
        <v>207</v>
      </c>
      <c r="N2752" s="1" t="b">
        <f t="shared" si="142"/>
        <v>0</v>
      </c>
      <c r="O2752" s="1" t="b">
        <f t="shared" si="143"/>
        <v>0</v>
      </c>
      <c r="Q2752" s="4"/>
      <c r="R2752" s="4"/>
    </row>
    <row r="2753" spans="5:18">
      <c r="E2753" s="130">
        <v>197</v>
      </c>
      <c r="F2753" s="130">
        <v>8</v>
      </c>
      <c r="H2753" s="32" t="s">
        <v>208</v>
      </c>
      <c r="I2753" s="33" t="s">
        <v>862</v>
      </c>
      <c r="J2753" s="33" t="s">
        <v>206</v>
      </c>
      <c r="K2753" s="33" t="str">
        <f t="shared" si="141"/>
        <v>197 , 8</v>
      </c>
      <c r="L2753" s="34" t="s">
        <v>207</v>
      </c>
      <c r="N2753" s="1" t="b">
        <f t="shared" si="142"/>
        <v>0</v>
      </c>
      <c r="O2753" s="1" t="b">
        <f t="shared" si="143"/>
        <v>0</v>
      </c>
      <c r="Q2753" s="4"/>
      <c r="R2753" s="4"/>
    </row>
    <row r="2754" spans="5:18">
      <c r="E2754" s="130">
        <v>197</v>
      </c>
      <c r="F2754" s="130">
        <v>9</v>
      </c>
      <c r="H2754" s="32" t="s">
        <v>208</v>
      </c>
      <c r="I2754" s="33" t="s">
        <v>862</v>
      </c>
      <c r="J2754" s="33" t="s">
        <v>206</v>
      </c>
      <c r="K2754" s="33" t="str">
        <f t="shared" si="141"/>
        <v>197 , 9</v>
      </c>
      <c r="L2754" s="34" t="s">
        <v>207</v>
      </c>
      <c r="N2754" s="1" t="b">
        <f t="shared" si="142"/>
        <v>0</v>
      </c>
      <c r="O2754" s="1" t="b">
        <f t="shared" si="143"/>
        <v>0</v>
      </c>
      <c r="Q2754" s="4"/>
      <c r="R2754" s="4"/>
    </row>
    <row r="2755" spans="5:18">
      <c r="E2755" s="130">
        <v>197</v>
      </c>
      <c r="F2755" s="130">
        <v>10</v>
      </c>
      <c r="H2755" s="32" t="s">
        <v>208</v>
      </c>
      <c r="I2755" s="33" t="s">
        <v>862</v>
      </c>
      <c r="J2755" s="33" t="s">
        <v>206</v>
      </c>
      <c r="K2755" s="33" t="str">
        <f t="shared" si="141"/>
        <v>197 , 10</v>
      </c>
      <c r="L2755" s="34" t="s">
        <v>207</v>
      </c>
      <c r="N2755" s="1" t="b">
        <f t="shared" si="142"/>
        <v>0</v>
      </c>
      <c r="O2755" s="1" t="b">
        <f t="shared" si="143"/>
        <v>0</v>
      </c>
      <c r="Q2755" s="4"/>
      <c r="R2755" s="4"/>
    </row>
    <row r="2756" spans="5:18">
      <c r="E2756" s="130">
        <v>197</v>
      </c>
      <c r="F2756" s="130">
        <v>11</v>
      </c>
      <c r="H2756" s="32" t="s">
        <v>208</v>
      </c>
      <c r="I2756" s="33" t="s">
        <v>862</v>
      </c>
      <c r="J2756" s="33" t="s">
        <v>206</v>
      </c>
      <c r="K2756" s="33" t="str">
        <f t="shared" si="141"/>
        <v>197 , 11</v>
      </c>
      <c r="L2756" s="34" t="s">
        <v>207</v>
      </c>
      <c r="N2756" s="1" t="b">
        <f t="shared" si="142"/>
        <v>0</v>
      </c>
      <c r="O2756" s="1" t="b">
        <f t="shared" si="143"/>
        <v>0</v>
      </c>
      <c r="Q2756" s="4"/>
      <c r="R2756" s="4"/>
    </row>
    <row r="2757" spans="5:18">
      <c r="E2757" s="130">
        <v>197</v>
      </c>
      <c r="F2757" s="130">
        <v>12</v>
      </c>
      <c r="H2757" s="32" t="s">
        <v>208</v>
      </c>
      <c r="I2757" s="33" t="s">
        <v>862</v>
      </c>
      <c r="J2757" s="33" t="s">
        <v>206</v>
      </c>
      <c r="K2757" s="33" t="str">
        <f t="shared" si="141"/>
        <v>197 , 12</v>
      </c>
      <c r="L2757" s="34" t="s">
        <v>207</v>
      </c>
      <c r="N2757" s="1" t="b">
        <f t="shared" si="142"/>
        <v>0</v>
      </c>
      <c r="O2757" s="1" t="b">
        <f t="shared" si="143"/>
        <v>0</v>
      </c>
      <c r="Q2757" s="4"/>
      <c r="R2757" s="4"/>
    </row>
    <row r="2758" spans="5:18">
      <c r="E2758" s="130">
        <v>197</v>
      </c>
      <c r="F2758" s="130">
        <v>13</v>
      </c>
      <c r="H2758" s="32" t="s">
        <v>208</v>
      </c>
      <c r="I2758" s="33" t="s">
        <v>862</v>
      </c>
      <c r="J2758" s="33" t="s">
        <v>206</v>
      </c>
      <c r="K2758" s="33" t="str">
        <f t="shared" si="141"/>
        <v>197 , 13</v>
      </c>
      <c r="L2758" s="34" t="s">
        <v>207</v>
      </c>
      <c r="N2758" s="1" t="b">
        <f t="shared" si="142"/>
        <v>0</v>
      </c>
      <c r="O2758" s="1" t="b">
        <f t="shared" si="143"/>
        <v>0</v>
      </c>
      <c r="Q2758" s="4"/>
      <c r="R2758" s="4"/>
    </row>
    <row r="2759" spans="5:18">
      <c r="E2759" s="130">
        <v>197</v>
      </c>
      <c r="F2759" s="130">
        <v>14</v>
      </c>
      <c r="H2759" s="32" t="s">
        <v>208</v>
      </c>
      <c r="I2759" s="33" t="s">
        <v>862</v>
      </c>
      <c r="J2759" s="33" t="s">
        <v>206</v>
      </c>
      <c r="K2759" s="33" t="str">
        <f t="shared" si="141"/>
        <v>197 , 14</v>
      </c>
      <c r="L2759" s="34" t="s">
        <v>207</v>
      </c>
      <c r="N2759" s="1" t="b">
        <f t="shared" si="142"/>
        <v>0</v>
      </c>
      <c r="O2759" s="1" t="b">
        <f t="shared" si="143"/>
        <v>0</v>
      </c>
      <c r="Q2759" s="4"/>
      <c r="R2759" s="4"/>
    </row>
    <row r="2760" spans="5:18">
      <c r="E2760" s="130">
        <v>197</v>
      </c>
      <c r="F2760" s="130">
        <v>15</v>
      </c>
      <c r="H2760" s="32" t="s">
        <v>208</v>
      </c>
      <c r="I2760" s="33" t="s">
        <v>862</v>
      </c>
      <c r="J2760" s="33" t="s">
        <v>206</v>
      </c>
      <c r="K2760" s="33" t="str">
        <f t="shared" si="141"/>
        <v>197 , 15</v>
      </c>
      <c r="L2760" s="34" t="s">
        <v>207</v>
      </c>
      <c r="N2760" s="1" t="b">
        <f t="shared" si="142"/>
        <v>0</v>
      </c>
      <c r="O2760" s="1" t="b">
        <f t="shared" si="143"/>
        <v>0</v>
      </c>
      <c r="Q2760" s="4"/>
      <c r="R2760" s="4"/>
    </row>
    <row r="2761" spans="5:18">
      <c r="E2761" s="130">
        <v>198</v>
      </c>
      <c r="F2761" s="130">
        <v>1</v>
      </c>
      <c r="H2761" s="32" t="s">
        <v>208</v>
      </c>
      <c r="I2761" s="33" t="s">
        <v>862</v>
      </c>
      <c r="J2761" s="33" t="s">
        <v>206</v>
      </c>
      <c r="K2761" s="33" t="str">
        <f t="shared" si="141"/>
        <v>198 , 1</v>
      </c>
      <c r="L2761" s="34" t="s">
        <v>207</v>
      </c>
      <c r="N2761" s="1" t="b">
        <f t="shared" si="142"/>
        <v>0</v>
      </c>
      <c r="O2761" s="1" t="b">
        <f t="shared" si="143"/>
        <v>0</v>
      </c>
      <c r="Q2761" s="4"/>
      <c r="R2761" s="4"/>
    </row>
    <row r="2762" spans="5:18">
      <c r="E2762" s="130">
        <v>198</v>
      </c>
      <c r="F2762" s="130">
        <v>2</v>
      </c>
      <c r="H2762" s="32" t="s">
        <v>208</v>
      </c>
      <c r="I2762" s="33" t="s">
        <v>862</v>
      </c>
      <c r="J2762" s="33" t="s">
        <v>206</v>
      </c>
      <c r="K2762" s="33" t="str">
        <f t="shared" si="141"/>
        <v>198 , 2</v>
      </c>
      <c r="L2762" s="34" t="s">
        <v>207</v>
      </c>
      <c r="N2762" s="1" t="b">
        <f t="shared" si="142"/>
        <v>0</v>
      </c>
      <c r="O2762" s="1" t="b">
        <f t="shared" si="143"/>
        <v>0</v>
      </c>
      <c r="Q2762" s="4"/>
      <c r="R2762" s="4"/>
    </row>
    <row r="2763" spans="5:18">
      <c r="E2763" s="130">
        <v>198</v>
      </c>
      <c r="F2763" s="130">
        <v>3</v>
      </c>
      <c r="H2763" s="32" t="s">
        <v>208</v>
      </c>
      <c r="I2763" s="33" t="s">
        <v>862</v>
      </c>
      <c r="J2763" s="33" t="s">
        <v>206</v>
      </c>
      <c r="K2763" s="33" t="str">
        <f t="shared" si="141"/>
        <v>198 , 3</v>
      </c>
      <c r="L2763" s="34" t="s">
        <v>207</v>
      </c>
      <c r="N2763" s="1" t="b">
        <f t="shared" si="142"/>
        <v>0</v>
      </c>
      <c r="O2763" s="1" t="b">
        <f t="shared" si="143"/>
        <v>0</v>
      </c>
      <c r="Q2763" s="4"/>
      <c r="R2763" s="4"/>
    </row>
    <row r="2764" spans="5:18">
      <c r="E2764" s="130">
        <v>198</v>
      </c>
      <c r="F2764" s="130">
        <v>4</v>
      </c>
      <c r="H2764" s="32" t="s">
        <v>208</v>
      </c>
      <c r="I2764" s="33" t="s">
        <v>862</v>
      </c>
      <c r="J2764" s="33" t="s">
        <v>206</v>
      </c>
      <c r="K2764" s="33" t="str">
        <f t="shared" si="141"/>
        <v>198 , 4</v>
      </c>
      <c r="L2764" s="34" t="s">
        <v>207</v>
      </c>
      <c r="N2764" s="1" t="b">
        <f t="shared" si="142"/>
        <v>0</v>
      </c>
      <c r="O2764" s="1" t="b">
        <f t="shared" si="143"/>
        <v>0</v>
      </c>
      <c r="Q2764" s="4"/>
      <c r="R2764" s="4"/>
    </row>
    <row r="2765" spans="5:18">
      <c r="E2765" s="130">
        <v>198</v>
      </c>
      <c r="F2765" s="130">
        <v>5</v>
      </c>
      <c r="H2765" s="32" t="s">
        <v>208</v>
      </c>
      <c r="I2765" s="33" t="s">
        <v>862</v>
      </c>
      <c r="J2765" s="33" t="s">
        <v>206</v>
      </c>
      <c r="K2765" s="33" t="str">
        <f t="shared" si="141"/>
        <v>198 , 5</v>
      </c>
      <c r="L2765" s="34" t="s">
        <v>207</v>
      </c>
      <c r="N2765" s="1" t="b">
        <f t="shared" si="142"/>
        <v>0</v>
      </c>
      <c r="O2765" s="1" t="b">
        <f t="shared" si="143"/>
        <v>0</v>
      </c>
      <c r="Q2765" s="4"/>
      <c r="R2765" s="4"/>
    </row>
    <row r="2766" spans="5:18">
      <c r="E2766" s="130">
        <v>198</v>
      </c>
      <c s="130" r="F2766">
        <v>7</v>
      </c>
      <c r="H2766" s="32" t="s">
        <v>208</v>
      </c>
      <c r="I2766" s="33" t="s">
        <v>862</v>
      </c>
      <c r="J2766" s="33" t="s">
        <v>206</v>
      </c>
      <c r="K2766" s="33" t="str">
        <f t="shared" si="141"/>
        <v>198 , 6</v>
      </c>
      <c r="L2766" s="34" t="s">
        <v>207</v>
      </c>
      <c r="N2766" s="1" t="b">
        <f t="shared" si="142"/>
        <v>0</v>
      </c>
      <c r="O2766" s="1" t="b">
        <f t="shared" si="143"/>
        <v>0</v>
      </c>
      <c r="Q2766" s="4"/>
      <c r="R2766" s="4"/>
    </row>
    <row r="2767" spans="5:18">
      <c r="E2767" s="130">
        <v>198</v>
      </c>
      <c r="F2767" s="130">
        <v>8</v>
      </c>
      <c r="H2767" s="32" t="s">
        <v>208</v>
      </c>
      <c r="I2767" s="33" t="s">
        <v>862</v>
      </c>
      <c r="J2767" s="33" t="s">
        <v>206</v>
      </c>
      <c r="K2767" s="33" t="str">
        <f t="shared" si="141"/>
        <v>198 , 8</v>
      </c>
      <c r="L2767" s="34" t="s">
        <v>207</v>
      </c>
      <c r="N2767" s="1" t="b">
        <f t="shared" si="142"/>
        <v>0</v>
      </c>
      <c r="O2767" s="1" t="b">
        <f t="shared" si="143"/>
        <v>0</v>
      </c>
      <c r="Q2767" s="4"/>
      <c r="R2767" s="4"/>
    </row>
    <row r="2768" spans="5:18">
      <c r="E2768" s="130">
        <v>198</v>
      </c>
      <c r="F2768" s="130">
        <v>9</v>
      </c>
      <c r="H2768" s="32" t="s">
        <v>208</v>
      </c>
      <c r="I2768" s="33" t="s">
        <v>862</v>
      </c>
      <c r="J2768" s="33" t="s">
        <v>206</v>
      </c>
      <c r="K2768" s="33" t="str">
        <f t="shared" si="141"/>
        <v>198 , 9</v>
      </c>
      <c r="L2768" s="34" t="s">
        <v>207</v>
      </c>
      <c r="N2768" s="1" t="b">
        <f t="shared" si="142"/>
        <v>0</v>
      </c>
      <c r="O2768" s="1" t="b">
        <f t="shared" si="143"/>
        <v>0</v>
      </c>
      <c r="Q2768" s="4"/>
      <c r="R2768" s="4"/>
    </row>
    <row r="2769" spans="5:18">
      <c r="E2769" s="130">
        <v>198</v>
      </c>
      <c r="F2769" s="130">
        <v>10</v>
      </c>
      <c r="H2769" s="32" t="s">
        <v>208</v>
      </c>
      <c r="I2769" s="33" t="s">
        <v>862</v>
      </c>
      <c r="J2769" s="33" t="s">
        <v>206</v>
      </c>
      <c r="K2769" s="33" t="str">
        <f t="shared" si="141"/>
        <v>198 , 10</v>
      </c>
      <c r="L2769" s="34" t="s">
        <v>207</v>
      </c>
      <c r="N2769" s="1" t="b">
        <f t="shared" si="142"/>
        <v>0</v>
      </c>
      <c r="O2769" s="1" t="b">
        <f t="shared" si="143"/>
        <v>0</v>
      </c>
      <c r="Q2769" s="4"/>
      <c r="R2769" s="4"/>
    </row>
    <row r="2770" spans="5:18">
      <c r="E2770" s="130">
        <v>198</v>
      </c>
      <c r="F2770" s="130">
        <v>11</v>
      </c>
      <c r="H2770" s="32" t="s">
        <v>208</v>
      </c>
      <c r="I2770" s="33" t="s">
        <v>862</v>
      </c>
      <c r="J2770" s="33" t="s">
        <v>206</v>
      </c>
      <c r="K2770" s="33" t="str">
        <f t="shared" si="141"/>
        <v>198 , 11</v>
      </c>
      <c r="L2770" s="34" t="s">
        <v>207</v>
      </c>
      <c r="N2770" s="1" t="b">
        <f t="shared" si="142"/>
        <v>0</v>
      </c>
      <c r="O2770" s="1" t="b">
        <f t="shared" si="143"/>
        <v>0</v>
      </c>
      <c r="Q2770" s="4"/>
      <c r="R2770" s="4"/>
    </row>
    <row r="2771" spans="5:18">
      <c r="E2771" s="130">
        <v>198</v>
      </c>
      <c r="F2771" s="130">
        <v>12</v>
      </c>
      <c r="H2771" s="32" t="s">
        <v>208</v>
      </c>
      <c r="I2771" s="33" t="s">
        <v>862</v>
      </c>
      <c r="J2771" s="33" t="s">
        <v>206</v>
      </c>
      <c r="K2771" s="33" t="str">
        <f t="shared" si="141"/>
        <v>198 , 12</v>
      </c>
      <c r="L2771" s="34" t="s">
        <v>207</v>
      </c>
      <c r="N2771" s="1" t="b">
        <f t="shared" si="142"/>
        <v>0</v>
      </c>
      <c r="O2771" s="1" t="b">
        <f t="shared" si="143"/>
        <v>0</v>
      </c>
      <c r="Q2771" s="4"/>
      <c r="R2771" s="4"/>
    </row>
    <row r="2772" spans="5:18">
      <c r="E2772" s="130">
        <v>198</v>
      </c>
      <c r="F2772" s="130">
        <v>13</v>
      </c>
      <c r="H2772" s="32" t="s">
        <v>208</v>
      </c>
      <c r="I2772" s="33" t="s">
        <v>862</v>
      </c>
      <c r="J2772" s="33" t="s">
        <v>206</v>
      </c>
      <c r="K2772" s="33" t="str">
        <f t="shared" si="141"/>
        <v>198 , 13</v>
      </c>
      <c r="L2772" s="34" t="s">
        <v>207</v>
      </c>
      <c r="N2772" s="1" t="b">
        <f t="shared" si="142"/>
        <v>0</v>
      </c>
      <c r="O2772" s="1" t="b">
        <f t="shared" si="143"/>
        <v>0</v>
      </c>
      <c r="Q2772" s="4"/>
      <c r="R2772" s="4"/>
    </row>
    <row r="2773" spans="5:18">
      <c r="E2773" s="130">
        <v>198</v>
      </c>
      <c r="F2773" s="130">
        <v>14</v>
      </c>
      <c r="H2773" s="32" t="s">
        <v>208</v>
      </c>
      <c r="I2773" s="33" t="s">
        <v>862</v>
      </c>
      <c r="J2773" s="33" t="s">
        <v>206</v>
      </c>
      <c r="K2773" s="33" t="str">
        <f t="shared" si="141"/>
        <v>198 , 14</v>
      </c>
      <c r="L2773" s="34" t="s">
        <v>207</v>
      </c>
      <c r="N2773" s="1" t="b">
        <f t="shared" si="142"/>
        <v>0</v>
      </c>
      <c r="O2773" s="1" t="b">
        <f t="shared" si="143"/>
        <v>0</v>
      </c>
      <c r="Q2773" s="4"/>
      <c r="R2773" s="4"/>
    </row>
    <row r="2774" spans="5:18">
      <c r="E2774" s="130">
        <v>198</v>
      </c>
      <c r="F2774" s="130">
        <v>15</v>
      </c>
      <c r="H2774" s="32" t="s">
        <v>208</v>
      </c>
      <c r="I2774" s="33" t="s">
        <v>862</v>
      </c>
      <c r="J2774" s="33" t="s">
        <v>206</v>
      </c>
      <c r="K2774" s="33" t="str">
        <f t="shared" si="141"/>
        <v>198 , 15</v>
      </c>
      <c r="L2774" s="34" t="s">
        <v>207</v>
      </c>
      <c r="N2774" s="1" t="b">
        <f t="shared" si="142"/>
        <v>0</v>
      </c>
      <c r="O2774" s="1" t="b">
        <f t="shared" si="143"/>
        <v>0</v>
      </c>
      <c r="Q2774" s="4"/>
      <c r="R2774" s="4"/>
    </row>
    <row r="2775" spans="5:18">
      <c r="E2775" s="130">
        <v>199</v>
      </c>
      <c r="F2775" s="130">
        <v>1</v>
      </c>
      <c r="H2775" s="32" t="s">
        <v>208</v>
      </c>
      <c r="I2775" s="33" t="s">
        <v>862</v>
      </c>
      <c r="J2775" s="33" t="s">
        <v>206</v>
      </c>
      <c r="K2775" s="33" t="str">
        <f t="shared" si="141"/>
        <v>199 , 1</v>
      </c>
      <c r="L2775" s="34" t="s">
        <v>207</v>
      </c>
      <c r="N2775" s="1" t="b">
        <f t="shared" si="142"/>
        <v>0</v>
      </c>
      <c r="O2775" s="1" t="b">
        <f t="shared" si="143"/>
        <v>0</v>
      </c>
      <c r="Q2775" s="4"/>
      <c r="R2775" s="4"/>
    </row>
    <row r="2776" spans="5:18">
      <c r="E2776" s="130">
        <v>199</v>
      </c>
      <c r="F2776" s="130">
        <v>2</v>
      </c>
      <c r="H2776" s="32" t="s">
        <v>208</v>
      </c>
      <c r="I2776" s="33" t="s">
        <v>862</v>
      </c>
      <c r="J2776" s="33" t="s">
        <v>206</v>
      </c>
      <c r="K2776" s="33" t="str">
        <f t="shared" si="141"/>
        <v>199 , 2</v>
      </c>
      <c r="L2776" s="34" t="s">
        <v>207</v>
      </c>
      <c r="N2776" s="1" t="b">
        <f t="shared" si="142"/>
        <v>0</v>
      </c>
      <c r="O2776" s="1" t="b">
        <f t="shared" si="143"/>
        <v>0</v>
      </c>
      <c r="Q2776" s="4"/>
      <c r="R2776" s="4"/>
    </row>
    <row r="2777" spans="5:18">
      <c r="E2777" s="130">
        <v>199</v>
      </c>
      <c r="F2777" s="130">
        <v>3</v>
      </c>
      <c r="H2777" s="32" t="s">
        <v>208</v>
      </c>
      <c r="I2777" s="33" t="s">
        <v>862</v>
      </c>
      <c r="J2777" s="33" t="s">
        <v>206</v>
      </c>
      <c r="K2777" s="33" t="str">
        <f t="shared" si="141"/>
        <v>199 , 3</v>
      </c>
      <c r="L2777" s="34" t="s">
        <v>207</v>
      </c>
      <c r="N2777" s="1" t="b">
        <f t="shared" si="142"/>
        <v>0</v>
      </c>
      <c r="O2777" s="1" t="b">
        <f t="shared" si="143"/>
        <v>0</v>
      </c>
      <c r="Q2777" s="4"/>
      <c r="R2777" s="4"/>
    </row>
    <row r="2778" spans="5:18">
      <c r="E2778" s="130">
        <v>199</v>
      </c>
      <c r="F2778" s="130">
        <v>4</v>
      </c>
      <c r="H2778" s="32" t="s">
        <v>208</v>
      </c>
      <c r="I2778" s="33" t="s">
        <v>862</v>
      </c>
      <c r="J2778" s="33" t="s">
        <v>206</v>
      </c>
      <c r="K2778" s="33" t="str">
        <f t="shared" ref="K2778:K2836" si="144">E2778&amp;" , "&amp;F2778</f>
        <v>199 , 4</v>
      </c>
      <c r="L2778" s="34" t="s">
        <v>207</v>
      </c>
      <c r="N2778" s="1" t="b">
        <f t="shared" ref="N2778:N2836" si="145">IF(E2778="","",EXACT(E2778,Q2778))</f>
        <v>0</v>
      </c>
      <c r="O2778" s="1" t="b">
        <f t="shared" ref="O2778:O2836" si="146">IF(F2778="","",EXACT(F2778,R2778))</f>
        <v>0</v>
      </c>
      <c r="Q2778" s="4"/>
      <c r="R2778" s="4"/>
    </row>
    <row r="2779" spans="5:18">
      <c r="E2779" s="130">
        <v>199</v>
      </c>
      <c r="F2779" s="130">
        <v>5</v>
      </c>
      <c r="H2779" s="32" t="s">
        <v>208</v>
      </c>
      <c r="I2779" s="33" t="s">
        <v>862</v>
      </c>
      <c r="J2779" s="33" t="s">
        <v>206</v>
      </c>
      <c r="K2779" s="33" t="str">
        <f t="shared" si="144"/>
        <v>199 , 5</v>
      </c>
      <c r="L2779" s="34" t="s">
        <v>207</v>
      </c>
      <c r="N2779" s="1" t="b">
        <f t="shared" si="145"/>
        <v>0</v>
      </c>
      <c r="O2779" s="1" t="b">
        <f t="shared" si="146"/>
        <v>0</v>
      </c>
      <c r="Q2779" s="4"/>
      <c r="R2779" s="4"/>
    </row>
    <row r="2780" spans="5:18">
      <c r="E2780" s="130">
        <v>199</v>
      </c>
      <c s="130" r="F2780">
        <v>7</v>
      </c>
      <c r="H2780" s="32" t="s">
        <v>208</v>
      </c>
      <c r="I2780" s="33" t="s">
        <v>862</v>
      </c>
      <c r="J2780" s="33" t="s">
        <v>206</v>
      </c>
      <c r="K2780" s="33" t="str">
        <f t="shared" si="144"/>
        <v>199 , 6</v>
      </c>
      <c r="L2780" s="34" t="s">
        <v>207</v>
      </c>
      <c r="N2780" s="1" t="b">
        <f t="shared" si="145"/>
        <v>0</v>
      </c>
      <c r="O2780" s="1" t="b">
        <f t="shared" si="146"/>
        <v>0</v>
      </c>
      <c r="Q2780" s="4"/>
      <c r="R2780" s="4"/>
    </row>
    <row r="2781" spans="5:18">
      <c r="E2781" s="130">
        <v>199</v>
      </c>
      <c r="F2781" s="130">
        <v>8</v>
      </c>
      <c r="H2781" s="32" t="s">
        <v>208</v>
      </c>
      <c r="I2781" s="33" t="s">
        <v>862</v>
      </c>
      <c r="J2781" s="33" t="s">
        <v>206</v>
      </c>
      <c r="K2781" s="33" t="str">
        <f t="shared" si="144"/>
        <v>199 , 8</v>
      </c>
      <c r="L2781" s="34" t="s">
        <v>207</v>
      </c>
      <c r="N2781" s="1" t="b">
        <f t="shared" si="145"/>
        <v>0</v>
      </c>
      <c r="O2781" s="1" t="b">
        <f t="shared" si="146"/>
        <v>0</v>
      </c>
      <c r="Q2781" s="4"/>
      <c r="R2781" s="4"/>
    </row>
    <row r="2782" spans="5:18">
      <c r="E2782" s="130">
        <v>199</v>
      </c>
      <c r="F2782" s="130">
        <v>9</v>
      </c>
      <c r="H2782" s="32" t="s">
        <v>208</v>
      </c>
      <c r="I2782" s="33" t="s">
        <v>862</v>
      </c>
      <c r="J2782" s="33" t="s">
        <v>206</v>
      </c>
      <c r="K2782" s="33" t="str">
        <f t="shared" si="144"/>
        <v>199 , 9</v>
      </c>
      <c r="L2782" s="34" t="s">
        <v>207</v>
      </c>
      <c r="N2782" s="1" t="b">
        <f t="shared" si="145"/>
        <v>0</v>
      </c>
      <c r="O2782" s="1" t="b">
        <f t="shared" si="146"/>
        <v>0</v>
      </c>
      <c r="Q2782" s="4"/>
      <c r="R2782" s="4"/>
    </row>
    <row r="2783" spans="5:18">
      <c r="E2783" s="130">
        <v>199</v>
      </c>
      <c r="F2783" s="130">
        <v>10</v>
      </c>
      <c r="H2783" s="32" t="s">
        <v>208</v>
      </c>
      <c r="I2783" s="33" t="s">
        <v>862</v>
      </c>
      <c r="J2783" s="33" t="s">
        <v>206</v>
      </c>
      <c r="K2783" s="33" t="str">
        <f t="shared" si="144"/>
        <v>199 , 10</v>
      </c>
      <c r="L2783" s="34" t="s">
        <v>207</v>
      </c>
      <c r="N2783" s="1" t="b">
        <f t="shared" si="145"/>
        <v>0</v>
      </c>
      <c r="O2783" s="1" t="b">
        <f t="shared" si="146"/>
        <v>0</v>
      </c>
      <c r="Q2783" s="4"/>
      <c r="R2783" s="4"/>
    </row>
    <row r="2784" spans="5:18">
      <c r="E2784" s="130">
        <v>199</v>
      </c>
      <c r="F2784" s="130">
        <v>11</v>
      </c>
      <c r="H2784" s="32" t="s">
        <v>208</v>
      </c>
      <c r="I2784" s="33" t="s">
        <v>862</v>
      </c>
      <c r="J2784" s="33" t="s">
        <v>206</v>
      </c>
      <c r="K2784" s="33" t="str">
        <f t="shared" si="144"/>
        <v>199 , 11</v>
      </c>
      <c r="L2784" s="34" t="s">
        <v>207</v>
      </c>
      <c r="N2784" s="1" t="b">
        <f t="shared" si="145"/>
        <v>0</v>
      </c>
      <c r="O2784" s="1" t="b">
        <f t="shared" si="146"/>
        <v>0</v>
      </c>
      <c r="Q2784" s="4"/>
      <c r="R2784" s="4"/>
    </row>
    <row r="2785" spans="5:18">
      <c r="E2785" s="130">
        <v>199</v>
      </c>
      <c r="F2785" s="130">
        <v>12</v>
      </c>
      <c r="H2785" s="32" t="s">
        <v>208</v>
      </c>
      <c r="I2785" s="33" t="s">
        <v>862</v>
      </c>
      <c r="J2785" s="33" t="s">
        <v>206</v>
      </c>
      <c r="K2785" s="33" t="str">
        <f t="shared" si="144"/>
        <v>199 , 12</v>
      </c>
      <c r="L2785" s="34" t="s">
        <v>207</v>
      </c>
      <c r="N2785" s="1" t="b">
        <f t="shared" si="145"/>
        <v>0</v>
      </c>
      <c r="O2785" s="1" t="b">
        <f t="shared" si="146"/>
        <v>0</v>
      </c>
      <c r="Q2785" s="4"/>
      <c r="R2785" s="4"/>
    </row>
    <row r="2786" spans="5:18">
      <c r="E2786" s="130">
        <v>199</v>
      </c>
      <c r="F2786" s="130">
        <v>13</v>
      </c>
      <c r="H2786" s="32" t="s">
        <v>208</v>
      </c>
      <c r="I2786" s="33" t="s">
        <v>862</v>
      </c>
      <c r="J2786" s="33" t="s">
        <v>206</v>
      </c>
      <c r="K2786" s="33" t="str">
        <f t="shared" si="144"/>
        <v>199 , 13</v>
      </c>
      <c r="L2786" s="34" t="s">
        <v>207</v>
      </c>
      <c r="N2786" s="1" t="b">
        <f t="shared" si="145"/>
        <v>0</v>
      </c>
      <c r="O2786" s="1" t="b">
        <f t="shared" si="146"/>
        <v>0</v>
      </c>
      <c r="Q2786" s="4"/>
      <c r="R2786" s="4"/>
    </row>
    <row r="2787" spans="5:18">
      <c r="E2787" s="130">
        <v>199</v>
      </c>
      <c r="F2787" s="130">
        <v>14</v>
      </c>
      <c r="H2787" s="32" t="s">
        <v>208</v>
      </c>
      <c r="I2787" s="33" t="s">
        <v>862</v>
      </c>
      <c r="J2787" s="33" t="s">
        <v>206</v>
      </c>
      <c r="K2787" s="33" t="str">
        <f t="shared" si="144"/>
        <v>199 , 14</v>
      </c>
      <c r="L2787" s="34" t="s">
        <v>207</v>
      </c>
      <c r="N2787" s="1" t="b">
        <f t="shared" si="145"/>
        <v>0</v>
      </c>
      <c r="O2787" s="1" t="b">
        <f t="shared" si="146"/>
        <v>0</v>
      </c>
      <c r="Q2787" s="4"/>
      <c r="R2787" s="4"/>
    </row>
    <row r="2788" spans="5:18">
      <c r="E2788" s="130">
        <v>199</v>
      </c>
      <c r="F2788" s="130">
        <v>15</v>
      </c>
      <c r="H2788" s="32" t="s">
        <v>208</v>
      </c>
      <c r="I2788" s="33" t="s">
        <v>862</v>
      </c>
      <c r="J2788" s="33" t="s">
        <v>206</v>
      </c>
      <c r="K2788" s="33" t="str">
        <f t="shared" si="144"/>
        <v>199 , 15</v>
      </c>
      <c r="L2788" s="34" t="s">
        <v>207</v>
      </c>
      <c r="N2788" s="1" t="b">
        <f t="shared" si="145"/>
        <v>0</v>
      </c>
      <c r="O2788" s="1" t="b">
        <f t="shared" si="146"/>
        <v>0</v>
      </c>
      <c r="Q2788" s="4"/>
      <c r="R2788" s="4"/>
    </row>
    <row r="2789" spans="5:18">
      <c r="E2789" s="130">
        <v>200</v>
      </c>
      <c r="F2789" s="130">
        <v>1</v>
      </c>
      <c r="H2789" s="32" t="s">
        <v>208</v>
      </c>
      <c r="I2789" s="33" t="s">
        <v>862</v>
      </c>
      <c r="J2789" s="33" t="s">
        <v>206</v>
      </c>
      <c r="K2789" s="33" t="str">
        <f t="shared" si="144"/>
        <v>200 , 1</v>
      </c>
      <c r="L2789" s="34" t="s">
        <v>207</v>
      </c>
      <c r="N2789" s="1" t="b">
        <f t="shared" si="145"/>
        <v>0</v>
      </c>
      <c r="O2789" s="1" t="b">
        <f t="shared" si="146"/>
        <v>0</v>
      </c>
      <c r="Q2789" s="4"/>
      <c r="R2789" s="4"/>
    </row>
    <row r="2790" spans="5:18">
      <c r="E2790" s="130">
        <v>200</v>
      </c>
      <c r="F2790" s="130">
        <v>2</v>
      </c>
      <c r="H2790" s="32" t="s">
        <v>208</v>
      </c>
      <c r="I2790" s="33" t="s">
        <v>862</v>
      </c>
      <c r="J2790" s="33" t="s">
        <v>206</v>
      </c>
      <c r="K2790" s="33" t="str">
        <f t="shared" si="144"/>
        <v>200 , 2</v>
      </c>
      <c r="L2790" s="34" t="s">
        <v>207</v>
      </c>
      <c r="N2790" s="1" t="b">
        <f t="shared" si="145"/>
        <v>0</v>
      </c>
      <c r="O2790" s="1" t="b">
        <f t="shared" si="146"/>
        <v>0</v>
      </c>
      <c r="Q2790" s="4"/>
      <c r="R2790" s="4"/>
    </row>
    <row r="2791" spans="5:18">
      <c r="E2791" s="130">
        <v>200</v>
      </c>
      <c r="F2791" s="130">
        <v>3</v>
      </c>
      <c r="H2791" s="32" t="s">
        <v>208</v>
      </c>
      <c r="I2791" s="33" t="s">
        <v>862</v>
      </c>
      <c r="J2791" s="33" t="s">
        <v>206</v>
      </c>
      <c r="K2791" s="33" t="str">
        <f t="shared" si="144"/>
        <v>200 , 3</v>
      </c>
      <c r="L2791" s="34" t="s">
        <v>207</v>
      </c>
      <c r="N2791" s="1" t="b">
        <f t="shared" si="145"/>
        <v>0</v>
      </c>
      <c r="O2791" s="1" t="b">
        <f t="shared" si="146"/>
        <v>0</v>
      </c>
      <c r="Q2791" s="4"/>
      <c r="R2791" s="4"/>
    </row>
    <row r="2792" spans="5:18">
      <c r="E2792" s="130">
        <v>200</v>
      </c>
      <c r="F2792" s="130">
        <v>4</v>
      </c>
      <c r="H2792" s="32" t="s">
        <v>208</v>
      </c>
      <c r="I2792" s="33" t="s">
        <v>862</v>
      </c>
      <c r="J2792" s="33" t="s">
        <v>206</v>
      </c>
      <c r="K2792" s="33" t="str">
        <f t="shared" si="144"/>
        <v>200 , 4</v>
      </c>
      <c r="L2792" s="34" t="s">
        <v>207</v>
      </c>
      <c r="N2792" s="1" t="b">
        <f t="shared" si="145"/>
        <v>0</v>
      </c>
      <c r="O2792" s="1" t="b">
        <f t="shared" si="146"/>
        <v>0</v>
      </c>
      <c r="Q2792" s="4"/>
      <c r="R2792" s="4"/>
    </row>
    <row r="2793" spans="5:18">
      <c r="E2793" s="130">
        <v>200</v>
      </c>
      <c r="F2793" s="130">
        <v>5</v>
      </c>
      <c r="H2793" s="32" t="s">
        <v>208</v>
      </c>
      <c r="I2793" s="33" t="s">
        <v>862</v>
      </c>
      <c r="J2793" s="33" t="s">
        <v>206</v>
      </c>
      <c r="K2793" s="33" t="str">
        <f t="shared" si="144"/>
        <v>200 , 5</v>
      </c>
      <c r="L2793" s="34" t="s">
        <v>207</v>
      </c>
      <c r="N2793" s="1" t="b">
        <f t="shared" si="145"/>
        <v>0</v>
      </c>
      <c r="O2793" s="1" t="b">
        <f t="shared" si="146"/>
        <v>0</v>
      </c>
      <c r="Q2793" s="4"/>
      <c r="R2793" s="4"/>
    </row>
    <row r="2794" spans="5:18">
      <c r="E2794" s="130">
        <v>200</v>
      </c>
      <c s="130" r="F2794">
        <v>7</v>
      </c>
      <c r="H2794" s="32" t="s">
        <v>208</v>
      </c>
      <c r="I2794" s="33" t="s">
        <v>862</v>
      </c>
      <c r="J2794" s="33" t="s">
        <v>206</v>
      </c>
      <c r="K2794" s="33" t="str">
        <f t="shared" si="144"/>
        <v>200 , 6</v>
      </c>
      <c r="L2794" s="34" t="s">
        <v>207</v>
      </c>
      <c r="N2794" s="1" t="b">
        <f t="shared" si="145"/>
        <v>0</v>
      </c>
      <c r="O2794" s="1" t="b">
        <f t="shared" si="146"/>
        <v>0</v>
      </c>
      <c r="Q2794" s="4"/>
      <c r="R2794" s="4"/>
    </row>
    <row r="2795" spans="5:18">
      <c r="E2795" s="130">
        <v>200</v>
      </c>
      <c r="F2795" s="130">
        <v>8</v>
      </c>
      <c r="H2795" s="32" t="s">
        <v>208</v>
      </c>
      <c r="I2795" s="33" t="s">
        <v>862</v>
      </c>
      <c r="J2795" s="33" t="s">
        <v>206</v>
      </c>
      <c r="K2795" s="33" t="str">
        <f t="shared" si="144"/>
        <v>200 , 8</v>
      </c>
      <c r="L2795" s="34" t="s">
        <v>207</v>
      </c>
      <c r="N2795" s="1" t="b">
        <f t="shared" si="145"/>
        <v>0</v>
      </c>
      <c r="O2795" s="1" t="b">
        <f t="shared" si="146"/>
        <v>0</v>
      </c>
      <c r="Q2795" s="4"/>
      <c r="R2795" s="4"/>
    </row>
    <row r="2796" spans="5:18">
      <c r="E2796" s="130">
        <v>200</v>
      </c>
      <c r="F2796" s="130">
        <v>9</v>
      </c>
      <c r="H2796" s="32" t="s">
        <v>208</v>
      </c>
      <c r="I2796" s="33" t="s">
        <v>862</v>
      </c>
      <c r="J2796" s="33" t="s">
        <v>206</v>
      </c>
      <c r="K2796" s="33" t="str">
        <f t="shared" si="144"/>
        <v>200 , 9</v>
      </c>
      <c r="L2796" s="34" t="s">
        <v>207</v>
      </c>
      <c r="N2796" s="1" t="b">
        <f t="shared" si="145"/>
        <v>0</v>
      </c>
      <c r="O2796" s="1" t="b">
        <f t="shared" si="146"/>
        <v>0</v>
      </c>
      <c r="Q2796" s="4"/>
      <c r="R2796" s="4"/>
    </row>
    <row r="2797" spans="5:18">
      <c r="E2797" s="130">
        <v>200</v>
      </c>
      <c r="F2797" s="130">
        <v>10</v>
      </c>
      <c r="H2797" s="32" t="s">
        <v>208</v>
      </c>
      <c r="I2797" s="33" t="s">
        <v>862</v>
      </c>
      <c r="J2797" s="33" t="s">
        <v>206</v>
      </c>
      <c r="K2797" s="33" t="str">
        <f t="shared" si="144"/>
        <v>200 , 10</v>
      </c>
      <c r="L2797" s="34" t="s">
        <v>207</v>
      </c>
      <c r="N2797" s="1" t="b">
        <f t="shared" si="145"/>
        <v>0</v>
      </c>
      <c r="O2797" s="1" t="b">
        <f t="shared" si="146"/>
        <v>0</v>
      </c>
      <c r="Q2797" s="4"/>
      <c r="R2797" s="4"/>
    </row>
    <row r="2798" spans="5:18">
      <c r="E2798" s="130">
        <v>200</v>
      </c>
      <c r="F2798" s="130">
        <v>11</v>
      </c>
      <c r="H2798" s="32" t="s">
        <v>208</v>
      </c>
      <c r="I2798" s="33" t="s">
        <v>862</v>
      </c>
      <c r="J2798" s="33" t="s">
        <v>206</v>
      </c>
      <c r="K2798" s="33" t="str">
        <f t="shared" si="144"/>
        <v>200 , 11</v>
      </c>
      <c r="L2798" s="34" t="s">
        <v>207</v>
      </c>
      <c r="N2798" s="1" t="b">
        <f t="shared" si="145"/>
        <v>0</v>
      </c>
      <c r="O2798" s="1" t="b">
        <f t="shared" si="146"/>
        <v>0</v>
      </c>
      <c r="Q2798" s="4"/>
      <c r="R2798" s="4"/>
    </row>
    <row r="2799" spans="5:18">
      <c r="E2799" s="130">
        <v>200</v>
      </c>
      <c r="F2799" s="130">
        <v>12</v>
      </c>
      <c r="H2799" s="32" t="s">
        <v>208</v>
      </c>
      <c r="I2799" s="33" t="s">
        <v>862</v>
      </c>
      <c r="J2799" s="33" t="s">
        <v>206</v>
      </c>
      <c r="K2799" s="33" t="str">
        <f t="shared" si="144"/>
        <v>200 , 12</v>
      </c>
      <c r="L2799" s="34" t="s">
        <v>207</v>
      </c>
      <c r="N2799" s="1" t="b">
        <f t="shared" si="145"/>
        <v>0</v>
      </c>
      <c r="O2799" s="1" t="b">
        <f t="shared" si="146"/>
        <v>0</v>
      </c>
      <c r="Q2799" s="4"/>
      <c r="R2799" s="4"/>
    </row>
    <row r="2800" spans="5:18">
      <c r="E2800" s="130">
        <v>200</v>
      </c>
      <c r="F2800" s="130">
        <v>13</v>
      </c>
      <c r="H2800" s="32" t="s">
        <v>208</v>
      </c>
      <c r="I2800" s="33" t="s">
        <v>862</v>
      </c>
      <c r="J2800" s="33" t="s">
        <v>206</v>
      </c>
      <c r="K2800" s="33" t="str">
        <f t="shared" si="144"/>
        <v>200 , 13</v>
      </c>
      <c r="L2800" s="34" t="s">
        <v>207</v>
      </c>
      <c r="N2800" s="1" t="b">
        <f t="shared" si="145"/>
        <v>0</v>
      </c>
      <c r="O2800" s="1" t="b">
        <f t="shared" si="146"/>
        <v>0</v>
      </c>
      <c r="Q2800" s="4"/>
      <c r="R2800" s="4"/>
    </row>
    <row r="2801" spans="5:18">
      <c r="E2801" s="130">
        <v>200</v>
      </c>
      <c r="F2801" s="130">
        <v>14</v>
      </c>
      <c r="H2801" s="32" t="s">
        <v>208</v>
      </c>
      <c r="I2801" s="33" t="s">
        <v>862</v>
      </c>
      <c r="J2801" s="33" t="s">
        <v>206</v>
      </c>
      <c r="K2801" s="33" t="str">
        <f t="shared" si="144"/>
        <v>200 , 14</v>
      </c>
      <c r="L2801" s="34" t="s">
        <v>207</v>
      </c>
      <c r="N2801" s="1" t="b">
        <f t="shared" si="145"/>
        <v>0</v>
      </c>
      <c r="O2801" s="1" t="b">
        <f t="shared" si="146"/>
        <v>0</v>
      </c>
      <c r="Q2801" s="4"/>
      <c r="R2801" s="4"/>
    </row>
    <row r="2802" spans="5:18">
      <c r="E2802" s="130">
        <v>200</v>
      </c>
      <c r="F2802" s="130">
        <v>15</v>
      </c>
      <c r="H2802" s="32" t="s">
        <v>208</v>
      </c>
      <c r="I2802" s="33" t="s">
        <v>862</v>
      </c>
      <c r="J2802" s="33" t="s">
        <v>206</v>
      </c>
      <c r="K2802" s="33" t="str">
        <f t="shared" si="144"/>
        <v>200 , 15</v>
      </c>
      <c r="L2802" s="34" t="s">
        <v>207</v>
      </c>
      <c r="N2802" s="1" t="b">
        <f t="shared" si="145"/>
        <v>0</v>
      </c>
      <c r="O2802" s="1" t="b">
        <f t="shared" si="146"/>
        <v>0</v>
      </c>
      <c r="Q2802" s="4"/>
      <c r="R2802" s="4"/>
    </row>
    <row r="2803" spans="5:18">
      <c r="E2803" s="130">
        <v>201</v>
      </c>
      <c r="F2803" s="130">
        <v>1</v>
      </c>
      <c r="H2803" s="32" t="s">
        <v>208</v>
      </c>
      <c r="I2803" s="33" t="s">
        <v>862</v>
      </c>
      <c r="J2803" s="33" t="s">
        <v>206</v>
      </c>
      <c r="K2803" s="33" t="str">
        <f t="shared" si="144"/>
        <v>201 , 1</v>
      </c>
      <c r="L2803" s="34" t="s">
        <v>207</v>
      </c>
      <c r="N2803" s="1" t="b">
        <f t="shared" si="145"/>
        <v>0</v>
      </c>
      <c r="O2803" s="1" t="b">
        <f t="shared" si="146"/>
        <v>0</v>
      </c>
      <c r="Q2803" s="4"/>
      <c r="R2803" s="4"/>
    </row>
    <row r="2804" spans="5:18">
      <c r="E2804" s="130">
        <v>201</v>
      </c>
      <c r="F2804" s="130">
        <v>2</v>
      </c>
      <c r="H2804" s="32" t="s">
        <v>208</v>
      </c>
      <c r="I2804" s="33" t="s">
        <v>862</v>
      </c>
      <c r="J2804" s="33" t="s">
        <v>206</v>
      </c>
      <c r="K2804" s="33" t="str">
        <f t="shared" si="144"/>
        <v>201 , 2</v>
      </c>
      <c r="L2804" s="34" t="s">
        <v>207</v>
      </c>
      <c r="N2804" s="1" t="b">
        <f t="shared" si="145"/>
        <v>0</v>
      </c>
      <c r="O2804" s="1" t="b">
        <f t="shared" si="146"/>
        <v>0</v>
      </c>
      <c r="Q2804" s="4"/>
      <c r="R2804" s="4"/>
    </row>
    <row r="2805" spans="5:18">
      <c r="E2805" s="130">
        <v>201</v>
      </c>
      <c r="F2805" s="130">
        <v>3</v>
      </c>
      <c r="H2805" s="32" t="s">
        <v>208</v>
      </c>
      <c r="I2805" s="33" t="s">
        <v>862</v>
      </c>
      <c r="J2805" s="33" t="s">
        <v>206</v>
      </c>
      <c r="K2805" s="33" t="str">
        <f t="shared" si="144"/>
        <v>201 , 3</v>
      </c>
      <c r="L2805" s="34" t="s">
        <v>207</v>
      </c>
      <c r="N2805" s="1" t="b">
        <f t="shared" si="145"/>
        <v>0</v>
      </c>
      <c r="O2805" s="1" t="b">
        <f t="shared" si="146"/>
        <v>0</v>
      </c>
      <c r="Q2805" s="4"/>
      <c r="R2805" s="4"/>
    </row>
    <row r="2806" spans="5:18">
      <c r="E2806" s="130">
        <v>201</v>
      </c>
      <c r="F2806" s="130">
        <v>4</v>
      </c>
      <c r="H2806" s="32" t="s">
        <v>208</v>
      </c>
      <c r="I2806" s="33" t="s">
        <v>862</v>
      </c>
      <c r="J2806" s="33" t="s">
        <v>206</v>
      </c>
      <c r="K2806" s="33" t="str">
        <f t="shared" si="144"/>
        <v>201 , 4</v>
      </c>
      <c r="L2806" s="34" t="s">
        <v>207</v>
      </c>
      <c r="N2806" s="1" t="b">
        <f t="shared" si="145"/>
        <v>0</v>
      </c>
      <c r="O2806" s="1" t="b">
        <f t="shared" si="146"/>
        <v>0</v>
      </c>
      <c r="Q2806" s="4"/>
      <c r="R2806" s="4"/>
    </row>
    <row r="2807" spans="5:18">
      <c r="E2807" s="130">
        <v>201</v>
      </c>
      <c r="F2807" s="130">
        <v>5</v>
      </c>
      <c r="H2807" s="32" t="s">
        <v>208</v>
      </c>
      <c r="I2807" s="33" t="s">
        <v>862</v>
      </c>
      <c r="J2807" s="33" t="s">
        <v>206</v>
      </c>
      <c r="K2807" s="33" t="str">
        <f t="shared" si="144"/>
        <v>201 , 5</v>
      </c>
      <c r="L2807" s="34" t="s">
        <v>207</v>
      </c>
      <c r="N2807" s="1" t="b">
        <f t="shared" si="145"/>
        <v>0</v>
      </c>
      <c r="O2807" s="1" t="b">
        <f t="shared" si="146"/>
        <v>0</v>
      </c>
      <c r="Q2807" s="4"/>
      <c r="R2807" s="4"/>
    </row>
    <row r="2808" spans="5:18">
      <c r="E2808" s="130">
        <v>201</v>
      </c>
      <c s="130" r="F2808">
        <v>7</v>
      </c>
      <c r="H2808" s="32" t="s">
        <v>208</v>
      </c>
      <c r="I2808" s="33" t="s">
        <v>862</v>
      </c>
      <c r="J2808" s="33" t="s">
        <v>206</v>
      </c>
      <c r="K2808" s="33" t="str">
        <f t="shared" si="144"/>
        <v>201 , 6</v>
      </c>
      <c r="L2808" s="34" t="s">
        <v>207</v>
      </c>
      <c r="N2808" s="1" t="b">
        <f t="shared" si="145"/>
        <v>0</v>
      </c>
      <c r="O2808" s="1" t="b">
        <f t="shared" si="146"/>
        <v>0</v>
      </c>
      <c r="Q2808" s="4"/>
      <c r="R2808" s="4"/>
    </row>
    <row r="2809" spans="5:18">
      <c r="E2809" s="130">
        <v>201</v>
      </c>
      <c r="F2809" s="130">
        <v>8</v>
      </c>
      <c r="H2809" s="32" t="s">
        <v>208</v>
      </c>
      <c r="I2809" s="33" t="s">
        <v>862</v>
      </c>
      <c r="J2809" s="33" t="s">
        <v>206</v>
      </c>
      <c r="K2809" s="33" t="str">
        <f t="shared" si="144"/>
        <v>201 , 8</v>
      </c>
      <c r="L2809" s="34" t="s">
        <v>207</v>
      </c>
      <c r="N2809" s="1" t="b">
        <f t="shared" si="145"/>
        <v>0</v>
      </c>
      <c r="O2809" s="1" t="b">
        <f t="shared" si="146"/>
        <v>0</v>
      </c>
      <c r="Q2809" s="4"/>
      <c r="R2809" s="4"/>
    </row>
    <row r="2810" spans="5:18">
      <c r="E2810" s="130">
        <v>201</v>
      </c>
      <c r="F2810" s="130">
        <v>9</v>
      </c>
      <c r="H2810" s="32" t="s">
        <v>208</v>
      </c>
      <c r="I2810" s="33" t="s">
        <v>862</v>
      </c>
      <c r="J2810" s="33" t="s">
        <v>206</v>
      </c>
      <c r="K2810" s="33" t="str">
        <f t="shared" si="144"/>
        <v>201 , 9</v>
      </c>
      <c r="L2810" s="34" t="s">
        <v>207</v>
      </c>
      <c r="N2810" s="1" t="b">
        <f t="shared" si="145"/>
        <v>0</v>
      </c>
      <c r="O2810" s="1" t="b">
        <f t="shared" si="146"/>
        <v>0</v>
      </c>
      <c r="Q2810" s="4"/>
      <c r="R2810" s="4"/>
    </row>
    <row r="2811" spans="5:18">
      <c r="E2811" s="130">
        <v>201</v>
      </c>
      <c r="F2811" s="130">
        <v>10</v>
      </c>
      <c r="H2811" s="32" t="s">
        <v>208</v>
      </c>
      <c r="I2811" s="33" t="s">
        <v>862</v>
      </c>
      <c r="J2811" s="33" t="s">
        <v>206</v>
      </c>
      <c r="K2811" s="33" t="str">
        <f t="shared" si="144"/>
        <v>201 , 10</v>
      </c>
      <c r="L2811" s="34" t="s">
        <v>207</v>
      </c>
      <c r="N2811" s="1" t="b">
        <f t="shared" si="145"/>
        <v>0</v>
      </c>
      <c r="O2811" s="1" t="b">
        <f t="shared" si="146"/>
        <v>0</v>
      </c>
      <c r="Q2811" s="4"/>
      <c r="R2811" s="4"/>
    </row>
    <row r="2812" spans="5:18">
      <c r="E2812" s="130">
        <v>201</v>
      </c>
      <c r="F2812" s="130">
        <v>11</v>
      </c>
      <c r="H2812" s="32" t="s">
        <v>208</v>
      </c>
      <c r="I2812" s="33" t="s">
        <v>862</v>
      </c>
      <c r="J2812" s="33" t="s">
        <v>206</v>
      </c>
      <c r="K2812" s="33" t="str">
        <f t="shared" si="144"/>
        <v>201 , 11</v>
      </c>
      <c r="L2812" s="34" t="s">
        <v>207</v>
      </c>
      <c r="N2812" s="1" t="b">
        <f t="shared" si="145"/>
        <v>0</v>
      </c>
      <c r="O2812" s="1" t="b">
        <f t="shared" si="146"/>
        <v>0</v>
      </c>
      <c r="Q2812" s="4"/>
      <c r="R2812" s="4"/>
    </row>
    <row r="2813" spans="5:18">
      <c r="E2813" s="130">
        <v>201</v>
      </c>
      <c r="F2813" s="130">
        <v>12</v>
      </c>
      <c r="H2813" s="32" t="s">
        <v>208</v>
      </c>
      <c r="I2813" s="33" t="s">
        <v>862</v>
      </c>
      <c r="J2813" s="33" t="s">
        <v>206</v>
      </c>
      <c r="K2813" s="33" t="str">
        <f t="shared" si="144"/>
        <v>201 , 12</v>
      </c>
      <c r="L2813" s="34" t="s">
        <v>207</v>
      </c>
      <c r="N2813" s="1" t="b">
        <f t="shared" si="145"/>
        <v>0</v>
      </c>
      <c r="O2813" s="1" t="b">
        <f t="shared" si="146"/>
        <v>0</v>
      </c>
      <c r="Q2813" s="4"/>
      <c r="R2813" s="4"/>
    </row>
    <row r="2814" spans="5:18">
      <c r="E2814" s="130">
        <v>201</v>
      </c>
      <c r="F2814" s="130">
        <v>13</v>
      </c>
      <c r="H2814" s="32" t="s">
        <v>208</v>
      </c>
      <c r="I2814" s="33" t="s">
        <v>862</v>
      </c>
      <c r="J2814" s="33" t="s">
        <v>206</v>
      </c>
      <c r="K2814" s="33" t="str">
        <f t="shared" si="144"/>
        <v>201 , 13</v>
      </c>
      <c r="L2814" s="34" t="s">
        <v>207</v>
      </c>
      <c r="N2814" s="1" t="b">
        <f t="shared" si="145"/>
        <v>0</v>
      </c>
      <c r="O2814" s="1" t="b">
        <f t="shared" si="146"/>
        <v>0</v>
      </c>
      <c r="Q2814" s="4"/>
      <c r="R2814" s="4"/>
    </row>
    <row r="2815" spans="5:18">
      <c r="E2815" s="130">
        <v>201</v>
      </c>
      <c r="F2815" s="130">
        <v>14</v>
      </c>
      <c r="H2815" s="32" t="s">
        <v>208</v>
      </c>
      <c r="I2815" s="33" t="s">
        <v>862</v>
      </c>
      <c r="J2815" s="33" t="s">
        <v>206</v>
      </c>
      <c r="K2815" s="33" t="str">
        <f t="shared" si="144"/>
        <v>201 , 14</v>
      </c>
      <c r="L2815" s="34" t="s">
        <v>207</v>
      </c>
      <c r="N2815" s="1" t="b">
        <f t="shared" si="145"/>
        <v>0</v>
      </c>
      <c r="O2815" s="1" t="b">
        <f t="shared" si="146"/>
        <v>0</v>
      </c>
      <c r="Q2815" s="4"/>
      <c r="R2815" s="4"/>
    </row>
    <row r="2816" spans="5:18">
      <c r="E2816" s="130">
        <v>201</v>
      </c>
      <c r="F2816" s="130">
        <v>15</v>
      </c>
      <c r="H2816" s="32" t="s">
        <v>208</v>
      </c>
      <c r="I2816" s="33" t="s">
        <v>862</v>
      </c>
      <c r="J2816" s="33" t="s">
        <v>206</v>
      </c>
      <c r="K2816" s="33" t="str">
        <f t="shared" si="144"/>
        <v>201 , 15</v>
      </c>
      <c r="L2816" s="34" t="s">
        <v>207</v>
      </c>
      <c r="N2816" s="1" t="b">
        <f t="shared" si="145"/>
        <v>0</v>
      </c>
      <c r="O2816" s="1" t="b">
        <f t="shared" si="146"/>
        <v>0</v>
      </c>
      <c r="Q2816" s="4"/>
      <c r="R2816" s="4"/>
    </row>
    <row r="2817" spans="5:18">
      <c r="E2817" s="130">
        <v>202</v>
      </c>
      <c r="F2817" s="130">
        <v>1</v>
      </c>
      <c r="H2817" s="32" t="s">
        <v>208</v>
      </c>
      <c r="I2817" s="33" t="s">
        <v>862</v>
      </c>
      <c r="J2817" s="33" t="s">
        <v>206</v>
      </c>
      <c r="K2817" s="33" t="str">
        <f t="shared" si="144"/>
        <v>202 , 1</v>
      </c>
      <c r="L2817" s="34" t="s">
        <v>207</v>
      </c>
      <c r="N2817" s="1" t="b">
        <f t="shared" si="145"/>
        <v>0</v>
      </c>
      <c r="O2817" s="1" t="b">
        <f t="shared" si="146"/>
        <v>0</v>
      </c>
      <c r="Q2817" s="4"/>
      <c r="R2817" s="4"/>
    </row>
    <row r="2818" spans="5:18">
      <c r="E2818" s="130">
        <v>202</v>
      </c>
      <c r="F2818" s="130">
        <v>2</v>
      </c>
      <c r="H2818" s="32" t="s">
        <v>208</v>
      </c>
      <c r="I2818" s="33" t="s">
        <v>862</v>
      </c>
      <c r="J2818" s="33" t="s">
        <v>206</v>
      </c>
      <c r="K2818" s="33" t="str">
        <f t="shared" si="144"/>
        <v>202 , 2</v>
      </c>
      <c r="L2818" s="34" t="s">
        <v>207</v>
      </c>
      <c r="N2818" s="1" t="b">
        <f t="shared" si="145"/>
        <v>0</v>
      </c>
      <c r="O2818" s="1" t="b">
        <f t="shared" si="146"/>
        <v>0</v>
      </c>
      <c r="Q2818" s="4"/>
      <c r="R2818" s="4"/>
    </row>
    <row r="2819" spans="5:18">
      <c r="E2819" s="130">
        <v>202</v>
      </c>
      <c r="F2819" s="130">
        <v>3</v>
      </c>
      <c r="H2819" s="32" t="s">
        <v>208</v>
      </c>
      <c r="I2819" s="33" t="s">
        <v>862</v>
      </c>
      <c r="J2819" s="33" t="s">
        <v>206</v>
      </c>
      <c r="K2819" s="33" t="str">
        <f t="shared" si="144"/>
        <v>202 , 3</v>
      </c>
      <c r="L2819" s="34" t="s">
        <v>207</v>
      </c>
      <c r="N2819" s="1" t="b">
        <f t="shared" si="145"/>
        <v>0</v>
      </c>
      <c r="O2819" s="1" t="b">
        <f t="shared" si="146"/>
        <v>0</v>
      </c>
      <c r="Q2819" s="4"/>
      <c r="R2819" s="4"/>
    </row>
    <row r="2820" spans="5:18">
      <c r="E2820" s="130">
        <v>202</v>
      </c>
      <c r="F2820" s="130">
        <v>4</v>
      </c>
      <c r="H2820" s="32" t="s">
        <v>208</v>
      </c>
      <c r="I2820" s="33" t="s">
        <v>862</v>
      </c>
      <c r="J2820" s="33" t="s">
        <v>206</v>
      </c>
      <c r="K2820" s="33" t="str">
        <f t="shared" si="144"/>
        <v>202 , 4</v>
      </c>
      <c r="L2820" s="34" t="s">
        <v>207</v>
      </c>
      <c r="N2820" s="1" t="b">
        <f t="shared" si="145"/>
        <v>0</v>
      </c>
      <c r="O2820" s="1" t="b">
        <f t="shared" si="146"/>
        <v>0</v>
      </c>
      <c r="Q2820" s="4"/>
      <c r="R2820" s="4"/>
    </row>
    <row r="2821" spans="5:18">
      <c r="E2821" s="130">
        <v>202</v>
      </c>
      <c r="F2821" s="130">
        <v>5</v>
      </c>
      <c r="H2821" s="32" t="s">
        <v>208</v>
      </c>
      <c r="I2821" s="33" t="s">
        <v>862</v>
      </c>
      <c r="J2821" s="33" t="s">
        <v>206</v>
      </c>
      <c r="K2821" s="33" t="str">
        <f t="shared" si="144"/>
        <v>202 , 5</v>
      </c>
      <c r="L2821" s="34" t="s">
        <v>207</v>
      </c>
      <c r="N2821" s="1" t="b">
        <f t="shared" si="145"/>
        <v>0</v>
      </c>
      <c r="O2821" s="1" t="b">
        <f t="shared" si="146"/>
        <v>0</v>
      </c>
      <c r="Q2821" s="4"/>
      <c r="R2821" s="4"/>
    </row>
    <row r="2822" spans="5:18">
      <c r="E2822" s="130">
        <v>202</v>
      </c>
      <c s="130" r="F2822">
        <v>7</v>
      </c>
      <c r="H2822" s="32" t="s">
        <v>208</v>
      </c>
      <c r="I2822" s="33" t="s">
        <v>862</v>
      </c>
      <c r="J2822" s="33" t="s">
        <v>206</v>
      </c>
      <c r="K2822" s="33" t="str">
        <f t="shared" si="144"/>
        <v>202 , 6</v>
      </c>
      <c r="L2822" s="34" t="s">
        <v>207</v>
      </c>
      <c r="N2822" s="1" t="b">
        <f t="shared" si="145"/>
        <v>0</v>
      </c>
      <c r="O2822" s="1" t="b">
        <f t="shared" si="146"/>
        <v>0</v>
      </c>
      <c r="Q2822" s="4"/>
      <c r="R2822" s="4"/>
    </row>
    <row r="2823" spans="5:18">
      <c r="E2823" s="130">
        <v>202</v>
      </c>
      <c r="F2823" s="130">
        <v>8</v>
      </c>
      <c r="H2823" s="32" t="s">
        <v>208</v>
      </c>
      <c r="I2823" s="33" t="s">
        <v>862</v>
      </c>
      <c r="J2823" s="33" t="s">
        <v>206</v>
      </c>
      <c r="K2823" s="33" t="str">
        <f t="shared" si="144"/>
        <v>202 , 8</v>
      </c>
      <c r="L2823" s="34" t="s">
        <v>207</v>
      </c>
      <c r="N2823" s="1" t="b">
        <f t="shared" si="145"/>
        <v>0</v>
      </c>
      <c r="O2823" s="1" t="b">
        <f t="shared" si="146"/>
        <v>0</v>
      </c>
      <c r="Q2823" s="4"/>
      <c r="R2823" s="4"/>
    </row>
    <row r="2824" spans="5:18">
      <c r="E2824" s="130">
        <v>202</v>
      </c>
      <c r="F2824" s="130">
        <v>9</v>
      </c>
      <c r="H2824" s="32" t="s">
        <v>208</v>
      </c>
      <c r="I2824" s="33" t="s">
        <v>862</v>
      </c>
      <c r="J2824" s="33" t="s">
        <v>206</v>
      </c>
      <c r="K2824" s="33" t="str">
        <f t="shared" si="144"/>
        <v>202 , 9</v>
      </c>
      <c r="L2824" s="34" t="s">
        <v>207</v>
      </c>
      <c r="N2824" s="1" t="b">
        <f t="shared" si="145"/>
        <v>0</v>
      </c>
      <c r="O2824" s="1" t="b">
        <f t="shared" si="146"/>
        <v>0</v>
      </c>
      <c r="Q2824" s="4"/>
      <c r="R2824" s="4"/>
    </row>
    <row r="2825" spans="5:18">
      <c r="E2825" s="130">
        <v>202</v>
      </c>
      <c r="F2825" s="130">
        <v>10</v>
      </c>
      <c r="H2825" s="32" t="s">
        <v>208</v>
      </c>
      <c r="I2825" s="33" t="s">
        <v>862</v>
      </c>
      <c r="J2825" s="33" t="s">
        <v>206</v>
      </c>
      <c r="K2825" s="33" t="str">
        <f t="shared" si="144"/>
        <v>202 , 10</v>
      </c>
      <c r="L2825" s="34" t="s">
        <v>207</v>
      </c>
      <c r="N2825" s="1" t="b">
        <f t="shared" si="145"/>
        <v>0</v>
      </c>
      <c r="O2825" s="1" t="b">
        <f t="shared" si="146"/>
        <v>0</v>
      </c>
      <c r="Q2825" s="4"/>
      <c r="R2825" s="4"/>
    </row>
    <row r="2826" spans="5:18">
      <c r="E2826" s="130">
        <v>202</v>
      </c>
      <c r="F2826" s="130">
        <v>11</v>
      </c>
      <c r="H2826" s="32" t="s">
        <v>208</v>
      </c>
      <c r="I2826" s="33" t="s">
        <v>862</v>
      </c>
      <c r="J2826" s="33" t="s">
        <v>206</v>
      </c>
      <c r="K2826" s="33" t="str">
        <f t="shared" si="144"/>
        <v>202 , 11</v>
      </c>
      <c r="L2826" s="34" t="s">
        <v>207</v>
      </c>
      <c r="N2826" s="1" t="b">
        <f t="shared" si="145"/>
        <v>0</v>
      </c>
      <c r="O2826" s="1" t="b">
        <f t="shared" si="146"/>
        <v>0</v>
      </c>
      <c r="Q2826" s="4"/>
      <c r="R2826" s="4"/>
    </row>
    <row r="2827" spans="5:18">
      <c r="E2827" s="130">
        <v>202</v>
      </c>
      <c r="F2827" s="130">
        <v>12</v>
      </c>
      <c r="H2827" s="32" t="s">
        <v>208</v>
      </c>
      <c r="I2827" s="33" t="s">
        <v>862</v>
      </c>
      <c r="J2827" s="33" t="s">
        <v>206</v>
      </c>
      <c r="K2827" s="33" t="str">
        <f t="shared" si="144"/>
        <v>202 , 12</v>
      </c>
      <c r="L2827" s="34" t="s">
        <v>207</v>
      </c>
      <c r="N2827" s="1" t="b">
        <f t="shared" si="145"/>
        <v>0</v>
      </c>
      <c r="O2827" s="1" t="b">
        <f t="shared" si="146"/>
        <v>0</v>
      </c>
      <c r="Q2827" s="4"/>
      <c r="R2827" s="4"/>
    </row>
    <row r="2828" spans="5:18">
      <c r="E2828" s="130">
        <v>202</v>
      </c>
      <c r="F2828" s="130">
        <v>13</v>
      </c>
      <c r="H2828" s="32" t="s">
        <v>208</v>
      </c>
      <c r="I2828" s="33" t="s">
        <v>862</v>
      </c>
      <c r="J2828" s="33" t="s">
        <v>206</v>
      </c>
      <c r="K2828" s="33" t="str">
        <f t="shared" si="144"/>
        <v>202 , 13</v>
      </c>
      <c r="L2828" s="34" t="s">
        <v>207</v>
      </c>
      <c r="N2828" s="1" t="b">
        <f t="shared" si="145"/>
        <v>0</v>
      </c>
      <c r="O2828" s="1" t="b">
        <f t="shared" si="146"/>
        <v>0</v>
      </c>
      <c r="Q2828" s="4"/>
      <c r="R2828" s="4"/>
    </row>
    <row r="2829" spans="5:18">
      <c r="E2829" s="130">
        <v>202</v>
      </c>
      <c r="F2829" s="130">
        <v>14</v>
      </c>
      <c r="H2829" s="32" t="s">
        <v>208</v>
      </c>
      <c r="I2829" s="33" t="s">
        <v>862</v>
      </c>
      <c r="J2829" s="33" t="s">
        <v>206</v>
      </c>
      <c r="K2829" s="33" t="str">
        <f t="shared" si="144"/>
        <v>202 , 14</v>
      </c>
      <c r="L2829" s="34" t="s">
        <v>207</v>
      </c>
      <c r="N2829" s="1" t="b">
        <f t="shared" si="145"/>
        <v>0</v>
      </c>
      <c r="O2829" s="1" t="b">
        <f t="shared" si="146"/>
        <v>0</v>
      </c>
      <c r="Q2829" s="4"/>
      <c r="R2829" s="4"/>
    </row>
    <row r="2830" spans="5:18">
      <c r="E2830" s="130">
        <v>202</v>
      </c>
      <c r="F2830" s="130">
        <v>15</v>
      </c>
      <c r="H2830" s="32" t="s">
        <v>208</v>
      </c>
      <c r="I2830" s="33" t="s">
        <v>862</v>
      </c>
      <c r="J2830" s="33" t="s">
        <v>206</v>
      </c>
      <c r="K2830" s="33" t="str">
        <f t="shared" si="144"/>
        <v>202 , 15</v>
      </c>
      <c r="L2830" s="34" t="s">
        <v>207</v>
      </c>
      <c r="N2830" s="1" t="b">
        <f t="shared" si="145"/>
        <v>0</v>
      </c>
      <c r="O2830" s="1" t="b">
        <f t="shared" si="146"/>
        <v>0</v>
      </c>
      <c r="Q2830" s="4"/>
      <c r="R2830" s="4"/>
    </row>
    <row r="2831" spans="5:18">
      <c r="E2831" s="130">
        <v>203</v>
      </c>
      <c r="F2831" s="130">
        <v>1</v>
      </c>
      <c r="H2831" s="32" t="s">
        <v>208</v>
      </c>
      <c r="I2831" s="33" t="s">
        <v>862</v>
      </c>
      <c r="J2831" s="33" t="s">
        <v>206</v>
      </c>
      <c r="K2831" s="33" t="str">
        <f t="shared" si="144"/>
        <v>203 , 1</v>
      </c>
      <c r="L2831" s="34" t="s">
        <v>207</v>
      </c>
      <c r="N2831" s="1" t="b">
        <f t="shared" si="145"/>
        <v>0</v>
      </c>
      <c r="O2831" s="1" t="b">
        <f t="shared" si="146"/>
        <v>0</v>
      </c>
      <c r="Q2831" s="4"/>
      <c r="R2831" s="4"/>
    </row>
    <row r="2832" spans="5:18">
      <c r="E2832" s="130">
        <v>203</v>
      </c>
      <c r="F2832" s="130">
        <v>2</v>
      </c>
      <c r="H2832" s="32" t="s">
        <v>208</v>
      </c>
      <c r="I2832" s="33" t="s">
        <v>862</v>
      </c>
      <c r="J2832" s="33" t="s">
        <v>206</v>
      </c>
      <c r="K2832" s="33" t="str">
        <f t="shared" si="144"/>
        <v>203 , 2</v>
      </c>
      <c r="L2832" s="34" t="s">
        <v>207</v>
      </c>
      <c r="N2832" s="1" t="b">
        <f t="shared" si="145"/>
        <v>0</v>
      </c>
      <c r="O2832" s="1" t="b">
        <f t="shared" si="146"/>
        <v>0</v>
      </c>
      <c r="Q2832" s="4"/>
      <c r="R2832" s="4"/>
    </row>
    <row r="2833" spans="5:18">
      <c r="E2833" s="130">
        <v>203</v>
      </c>
      <c r="F2833" s="130">
        <v>3</v>
      </c>
      <c r="H2833" s="32" t="s">
        <v>208</v>
      </c>
      <c r="I2833" s="33" t="s">
        <v>862</v>
      </c>
      <c r="J2833" s="33" t="s">
        <v>206</v>
      </c>
      <c r="K2833" s="33" t="str">
        <f t="shared" si="144"/>
        <v>203 , 3</v>
      </c>
      <c r="L2833" s="34" t="s">
        <v>207</v>
      </c>
      <c r="N2833" s="1" t="b">
        <f t="shared" si="145"/>
        <v>0</v>
      </c>
      <c r="O2833" s="1" t="b">
        <f t="shared" si="146"/>
        <v>0</v>
      </c>
      <c r="Q2833" s="4"/>
      <c r="R2833" s="4"/>
    </row>
    <row r="2834" spans="5:18">
      <c r="E2834" s="130">
        <v>203</v>
      </c>
      <c r="F2834" s="130">
        <v>4</v>
      </c>
      <c r="H2834" s="32" t="s">
        <v>208</v>
      </c>
      <c r="I2834" s="33" t="s">
        <v>862</v>
      </c>
      <c r="J2834" s="33" t="s">
        <v>206</v>
      </c>
      <c r="K2834" s="33" t="str">
        <f t="shared" si="144"/>
        <v>203 , 4</v>
      </c>
      <c r="L2834" s="34" t="s">
        <v>207</v>
      </c>
      <c r="N2834" s="1" t="b">
        <f t="shared" si="145"/>
        <v>0</v>
      </c>
      <c r="O2834" s="1" t="b">
        <f t="shared" si="146"/>
        <v>0</v>
      </c>
      <c r="Q2834" s="4"/>
      <c r="R2834" s="4"/>
    </row>
    <row r="2835" spans="5:18">
      <c r="E2835" s="130">
        <v>203</v>
      </c>
      <c r="F2835" s="130">
        <v>5</v>
      </c>
      <c r="H2835" s="32" t="s">
        <v>208</v>
      </c>
      <c r="I2835" s="33" t="s">
        <v>862</v>
      </c>
      <c r="J2835" s="33" t="s">
        <v>206</v>
      </c>
      <c r="K2835" s="33" t="str">
        <f t="shared" si="144"/>
        <v>203 , 5</v>
      </c>
      <c r="L2835" s="34" t="s">
        <v>207</v>
      </c>
      <c r="N2835" s="1" t="b">
        <f t="shared" si="145"/>
        <v>0</v>
      </c>
      <c r="O2835" s="1" t="b">
        <f t="shared" si="146"/>
        <v>0</v>
      </c>
      <c r="Q2835" s="4"/>
      <c r="R2835" s="4"/>
    </row>
    <row r="2836" spans="5:18">
      <c r="E2836" s="130">
        <v>203</v>
      </c>
      <c s="130" r="F2836">
        <v>7</v>
      </c>
      <c r="H2836" s="32" t="s">
        <v>208</v>
      </c>
      <c r="I2836" s="33" t="s">
        <v>862</v>
      </c>
      <c r="J2836" s="33" t="s">
        <v>206</v>
      </c>
      <c r="K2836" s="33" t="str">
        <f t="shared" si="144"/>
        <v>203 , 6</v>
      </c>
      <c r="L2836" s="34" t="s">
        <v>207</v>
      </c>
      <c r="N2836" s="1" t="b">
        <f t="shared" si="145"/>
        <v>0</v>
      </c>
      <c r="O2836" s="1" t="b">
        <f t="shared" si="146"/>
        <v>0</v>
      </c>
      <c r="Q2836" s="4"/>
      <c r="R2836" s="4"/>
    </row>
    <row r="2837" spans="5:18">
      <c r="E2837" s="130">
        <v>203</v>
      </c>
      <c r="F2837" s="130">
        <v>8</v>
      </c>
      <c r="H2837" s="32" t="s">
        <v>208</v>
      </c>
      <c r="I2837" s="33" t="s">
        <v>862</v>
      </c>
      <c r="J2837" s="33" t="s">
        <v>206</v>
      </c>
      <c r="K2837" s="33" t="str">
        <f t="shared" ref="K2837:K2896" si="147">E2837&amp;" , "&amp;F2837</f>
        <v>203 , 8</v>
      </c>
      <c r="L2837" s="34" t="s">
        <v>207</v>
      </c>
      <c r="N2837" s="1" t="b">
        <f t="shared" ref="N2837:N2896" si="148">IF(E2837="","",EXACT(E2837,Q2837))</f>
        <v>0</v>
      </c>
      <c r="O2837" s="1" t="b">
        <f t="shared" ref="O2837:O2896" si="149">IF(F2837="","",EXACT(F2837,R2837))</f>
        <v>0</v>
      </c>
      <c r="Q2837" s="4"/>
      <c r="R2837" s="4"/>
    </row>
    <row r="2838" spans="5:18">
      <c r="E2838" s="130">
        <v>203</v>
      </c>
      <c r="F2838" s="130">
        <v>9</v>
      </c>
      <c r="H2838" s="32" t="s">
        <v>208</v>
      </c>
      <c r="I2838" s="33" t="s">
        <v>862</v>
      </c>
      <c r="J2838" s="33" t="s">
        <v>206</v>
      </c>
      <c r="K2838" s="33" t="str">
        <f t="shared" si="147"/>
        <v>203 , 9</v>
      </c>
      <c r="L2838" s="34" t="s">
        <v>207</v>
      </c>
      <c r="N2838" s="1" t="b">
        <f t="shared" si="148"/>
        <v>0</v>
      </c>
      <c r="O2838" s="1" t="b">
        <f t="shared" si="149"/>
        <v>0</v>
      </c>
      <c r="Q2838" s="4"/>
      <c r="R2838" s="4"/>
    </row>
    <row r="2839" spans="5:18">
      <c r="E2839" s="130">
        <v>203</v>
      </c>
      <c r="F2839" s="130">
        <v>10</v>
      </c>
      <c r="H2839" s="32" t="s">
        <v>208</v>
      </c>
      <c r="I2839" s="33" t="s">
        <v>862</v>
      </c>
      <c r="J2839" s="33" t="s">
        <v>206</v>
      </c>
      <c r="K2839" s="33" t="str">
        <f t="shared" si="147"/>
        <v>203 , 10</v>
      </c>
      <c r="L2839" s="34" t="s">
        <v>207</v>
      </c>
      <c r="N2839" s="1" t="b">
        <f t="shared" si="148"/>
        <v>0</v>
      </c>
      <c r="O2839" s="1" t="b">
        <f t="shared" si="149"/>
        <v>0</v>
      </c>
      <c r="Q2839" s="4"/>
      <c r="R2839" s="4"/>
    </row>
    <row r="2840" spans="5:18">
      <c r="E2840" s="130">
        <v>203</v>
      </c>
      <c r="F2840" s="130">
        <v>11</v>
      </c>
      <c r="H2840" s="32" t="s">
        <v>208</v>
      </c>
      <c r="I2840" s="33" t="s">
        <v>862</v>
      </c>
      <c r="J2840" s="33" t="s">
        <v>206</v>
      </c>
      <c r="K2840" s="33" t="str">
        <f t="shared" si="147"/>
        <v>203 , 11</v>
      </c>
      <c r="L2840" s="34" t="s">
        <v>207</v>
      </c>
      <c r="N2840" s="1" t="b">
        <f t="shared" si="148"/>
        <v>0</v>
      </c>
      <c r="O2840" s="1" t="b">
        <f t="shared" si="149"/>
        <v>0</v>
      </c>
      <c r="Q2840" s="4"/>
      <c r="R2840" s="4"/>
    </row>
    <row r="2841" spans="5:18">
      <c r="E2841" s="130">
        <v>203</v>
      </c>
      <c r="F2841" s="130">
        <v>12</v>
      </c>
      <c r="H2841" s="32" t="s">
        <v>208</v>
      </c>
      <c r="I2841" s="33" t="s">
        <v>862</v>
      </c>
      <c r="J2841" s="33" t="s">
        <v>206</v>
      </c>
      <c r="K2841" s="33" t="str">
        <f t="shared" si="147"/>
        <v>203 , 12</v>
      </c>
      <c r="L2841" s="34" t="s">
        <v>207</v>
      </c>
      <c r="N2841" s="1" t="b">
        <f t="shared" si="148"/>
        <v>0</v>
      </c>
      <c r="O2841" s="1" t="b">
        <f t="shared" si="149"/>
        <v>0</v>
      </c>
      <c r="Q2841" s="4"/>
      <c r="R2841" s="4"/>
    </row>
    <row r="2842" spans="5:18">
      <c r="E2842" s="130">
        <v>203</v>
      </c>
      <c r="F2842" s="130">
        <v>13</v>
      </c>
      <c r="H2842" s="32" t="s">
        <v>208</v>
      </c>
      <c r="I2842" s="33" t="s">
        <v>862</v>
      </c>
      <c r="J2842" s="33" t="s">
        <v>206</v>
      </c>
      <c r="K2842" s="33" t="str">
        <f t="shared" si="147"/>
        <v>203 , 13</v>
      </c>
      <c r="L2842" s="34" t="s">
        <v>207</v>
      </c>
      <c r="N2842" s="1" t="b">
        <f t="shared" si="148"/>
        <v>0</v>
      </c>
      <c r="O2842" s="1" t="b">
        <f t="shared" si="149"/>
        <v>0</v>
      </c>
      <c r="Q2842" s="4"/>
      <c r="R2842" s="4"/>
    </row>
    <row r="2843" spans="5:18">
      <c r="E2843" s="130">
        <v>203</v>
      </c>
      <c r="F2843" s="130">
        <v>14</v>
      </c>
      <c r="H2843" s="32" t="s">
        <v>208</v>
      </c>
      <c r="I2843" s="33" t="s">
        <v>862</v>
      </c>
      <c r="J2843" s="33" t="s">
        <v>206</v>
      </c>
      <c r="K2843" s="33" t="str">
        <f t="shared" si="147"/>
        <v>203 , 14</v>
      </c>
      <c r="L2843" s="34" t="s">
        <v>207</v>
      </c>
      <c r="N2843" s="1" t="b">
        <f t="shared" si="148"/>
        <v>0</v>
      </c>
      <c r="O2843" s="1" t="b">
        <f t="shared" si="149"/>
        <v>0</v>
      </c>
      <c r="Q2843" s="4"/>
      <c r="R2843" s="4"/>
    </row>
    <row r="2844" spans="5:18">
      <c r="E2844" s="130">
        <v>203</v>
      </c>
      <c r="F2844" s="130">
        <v>15</v>
      </c>
      <c r="H2844" s="32" t="s">
        <v>208</v>
      </c>
      <c r="I2844" s="33" t="s">
        <v>862</v>
      </c>
      <c r="J2844" s="33" t="s">
        <v>206</v>
      </c>
      <c r="K2844" s="33" t="str">
        <f t="shared" si="147"/>
        <v>203 , 15</v>
      </c>
      <c r="L2844" s="34" t="s">
        <v>207</v>
      </c>
      <c r="N2844" s="1" t="b">
        <f t="shared" si="148"/>
        <v>0</v>
      </c>
      <c r="O2844" s="1" t="b">
        <f t="shared" si="149"/>
        <v>0</v>
      </c>
      <c r="Q2844" s="4"/>
      <c r="R2844" s="4"/>
    </row>
    <row r="2845" spans="5:18">
      <c r="E2845" s="130">
        <v>204</v>
      </c>
      <c r="F2845" s="130">
        <v>1</v>
      </c>
      <c r="H2845" s="32" t="s">
        <v>208</v>
      </c>
      <c r="I2845" s="33" t="s">
        <v>862</v>
      </c>
      <c r="J2845" s="33" t="s">
        <v>206</v>
      </c>
      <c r="K2845" s="33" t="str">
        <f t="shared" si="147"/>
        <v>204 , 1</v>
      </c>
      <c r="L2845" s="34" t="s">
        <v>207</v>
      </c>
      <c r="N2845" s="1" t="b">
        <f t="shared" si="148"/>
        <v>0</v>
      </c>
      <c r="O2845" s="1" t="b">
        <f t="shared" si="149"/>
        <v>0</v>
      </c>
      <c r="Q2845" s="4"/>
      <c r="R2845" s="4"/>
    </row>
    <row r="2846" spans="5:18">
      <c r="E2846" s="130">
        <v>204</v>
      </c>
      <c r="F2846" s="130">
        <v>2</v>
      </c>
      <c r="H2846" s="32" t="s">
        <v>208</v>
      </c>
      <c r="I2846" s="33" t="s">
        <v>862</v>
      </c>
      <c r="J2846" s="33" t="s">
        <v>206</v>
      </c>
      <c r="K2846" s="33" t="str">
        <f t="shared" si="147"/>
        <v>204 , 2</v>
      </c>
      <c r="L2846" s="34" t="s">
        <v>207</v>
      </c>
      <c r="N2846" s="1" t="b">
        <f t="shared" si="148"/>
        <v>0</v>
      </c>
      <c r="O2846" s="1" t="b">
        <f t="shared" si="149"/>
        <v>0</v>
      </c>
      <c r="Q2846" s="4"/>
      <c r="R2846" s="4"/>
    </row>
    <row r="2847" spans="5:18">
      <c r="E2847" s="130">
        <v>204</v>
      </c>
      <c r="F2847" s="130">
        <v>3</v>
      </c>
      <c r="H2847" s="32" t="s">
        <v>208</v>
      </c>
      <c r="I2847" s="33" t="s">
        <v>862</v>
      </c>
      <c r="J2847" s="33" t="s">
        <v>206</v>
      </c>
      <c r="K2847" s="33" t="str">
        <f t="shared" si="147"/>
        <v>204 , 3</v>
      </c>
      <c r="L2847" s="34" t="s">
        <v>207</v>
      </c>
      <c r="N2847" s="1" t="b">
        <f t="shared" si="148"/>
        <v>0</v>
      </c>
      <c r="O2847" s="1" t="b">
        <f t="shared" si="149"/>
        <v>0</v>
      </c>
      <c r="Q2847" s="4"/>
      <c r="R2847" s="4"/>
    </row>
    <row r="2848" spans="5:18">
      <c r="E2848" s="130">
        <v>204</v>
      </c>
      <c r="F2848" s="130">
        <v>4</v>
      </c>
      <c r="H2848" s="32" t="s">
        <v>208</v>
      </c>
      <c r="I2848" s="33" t="s">
        <v>862</v>
      </c>
      <c r="J2848" s="33" t="s">
        <v>206</v>
      </c>
      <c r="K2848" s="33" t="str">
        <f t="shared" si="147"/>
        <v>204 , 4</v>
      </c>
      <c r="L2848" s="34" t="s">
        <v>207</v>
      </c>
      <c r="N2848" s="1" t="b">
        <f t="shared" si="148"/>
        <v>0</v>
      </c>
      <c r="O2848" s="1" t="b">
        <f t="shared" si="149"/>
        <v>0</v>
      </c>
      <c r="Q2848" s="4"/>
      <c r="R2848" s="4"/>
    </row>
    <row r="2849" spans="5:18">
      <c r="E2849" s="130">
        <v>204</v>
      </c>
      <c r="F2849" s="130">
        <v>5</v>
      </c>
      <c r="H2849" s="32" t="s">
        <v>208</v>
      </c>
      <c r="I2849" s="33" t="s">
        <v>862</v>
      </c>
      <c r="J2849" s="33" t="s">
        <v>206</v>
      </c>
      <c r="K2849" s="33" t="str">
        <f t="shared" si="147"/>
        <v>204 , 5</v>
      </c>
      <c r="L2849" s="34" t="s">
        <v>207</v>
      </c>
      <c r="N2849" s="1" t="b">
        <f t="shared" si="148"/>
        <v>0</v>
      </c>
      <c r="O2849" s="1" t="b">
        <f t="shared" si="149"/>
        <v>0</v>
      </c>
      <c r="Q2849" s="4"/>
      <c r="R2849" s="4"/>
    </row>
    <row r="2850" spans="5:18">
      <c r="E2850" s="130">
        <v>204</v>
      </c>
      <c s="130" r="F2850">
        <v>7</v>
      </c>
      <c r="H2850" s="32" t="s">
        <v>208</v>
      </c>
      <c r="I2850" s="33" t="s">
        <v>862</v>
      </c>
      <c r="J2850" s="33" t="s">
        <v>206</v>
      </c>
      <c r="K2850" s="33" t="str">
        <f t="shared" si="147"/>
        <v>204 , 6</v>
      </c>
      <c r="L2850" s="34" t="s">
        <v>207</v>
      </c>
      <c r="N2850" s="1" t="b">
        <f t="shared" si="148"/>
        <v>0</v>
      </c>
      <c r="O2850" s="1" t="b">
        <f t="shared" si="149"/>
        <v>0</v>
      </c>
      <c r="Q2850" s="4"/>
      <c r="R2850" s="4"/>
    </row>
    <row r="2851" spans="5:18">
      <c r="E2851" s="130">
        <v>204</v>
      </c>
      <c r="F2851" s="130">
        <v>8</v>
      </c>
      <c r="H2851" s="32" t="s">
        <v>208</v>
      </c>
      <c r="I2851" s="33" t="s">
        <v>862</v>
      </c>
      <c r="J2851" s="33" t="s">
        <v>206</v>
      </c>
      <c r="K2851" s="33" t="str">
        <f t="shared" si="147"/>
        <v>204 , 8</v>
      </c>
      <c r="L2851" s="34" t="s">
        <v>207</v>
      </c>
      <c r="N2851" s="1" t="b">
        <f t="shared" si="148"/>
        <v>0</v>
      </c>
      <c r="O2851" s="1" t="b">
        <f t="shared" si="149"/>
        <v>0</v>
      </c>
      <c r="Q2851" s="4"/>
      <c r="R2851" s="4"/>
    </row>
    <row r="2852" spans="5:18">
      <c r="E2852" s="130">
        <v>204</v>
      </c>
      <c r="F2852" s="130">
        <v>9</v>
      </c>
      <c r="H2852" s="32" t="s">
        <v>208</v>
      </c>
      <c r="I2852" s="33" t="s">
        <v>862</v>
      </c>
      <c r="J2852" s="33" t="s">
        <v>206</v>
      </c>
      <c r="K2852" s="33" t="str">
        <f t="shared" si="147"/>
        <v>204 , 9</v>
      </c>
      <c r="L2852" s="34" t="s">
        <v>207</v>
      </c>
      <c r="N2852" s="1" t="b">
        <f t="shared" si="148"/>
        <v>0</v>
      </c>
      <c r="O2852" s="1" t="b">
        <f t="shared" si="149"/>
        <v>0</v>
      </c>
      <c r="Q2852" s="4"/>
      <c r="R2852" s="4"/>
    </row>
    <row r="2853" spans="5:18">
      <c r="E2853" s="130">
        <v>204</v>
      </c>
      <c r="F2853" s="130">
        <v>10</v>
      </c>
      <c r="H2853" s="32" t="s">
        <v>208</v>
      </c>
      <c r="I2853" s="33" t="s">
        <v>862</v>
      </c>
      <c r="J2853" s="33" t="s">
        <v>206</v>
      </c>
      <c r="K2853" s="33" t="str">
        <f t="shared" si="147"/>
        <v>204 , 10</v>
      </c>
      <c r="L2853" s="34" t="s">
        <v>207</v>
      </c>
      <c r="N2853" s="1" t="b">
        <f t="shared" si="148"/>
        <v>0</v>
      </c>
      <c r="O2853" s="1" t="b">
        <f t="shared" si="149"/>
        <v>0</v>
      </c>
      <c r="Q2853" s="4"/>
      <c r="R2853" s="4"/>
    </row>
    <row r="2854" spans="5:18">
      <c r="E2854" s="130">
        <v>204</v>
      </c>
      <c r="F2854" s="130">
        <v>11</v>
      </c>
      <c r="H2854" s="32" t="s">
        <v>208</v>
      </c>
      <c r="I2854" s="33" t="s">
        <v>862</v>
      </c>
      <c r="J2854" s="33" t="s">
        <v>206</v>
      </c>
      <c r="K2854" s="33" t="str">
        <f t="shared" si="147"/>
        <v>204 , 11</v>
      </c>
      <c r="L2854" s="34" t="s">
        <v>207</v>
      </c>
      <c r="N2854" s="1" t="b">
        <f t="shared" si="148"/>
        <v>0</v>
      </c>
      <c r="O2854" s="1" t="b">
        <f t="shared" si="149"/>
        <v>0</v>
      </c>
      <c r="Q2854" s="4"/>
      <c r="R2854" s="4"/>
    </row>
    <row r="2855" spans="5:18">
      <c r="E2855" s="130">
        <v>204</v>
      </c>
      <c r="F2855" s="130">
        <v>12</v>
      </c>
      <c r="H2855" s="32" t="s">
        <v>208</v>
      </c>
      <c r="I2855" s="33" t="s">
        <v>862</v>
      </c>
      <c r="J2855" s="33" t="s">
        <v>206</v>
      </c>
      <c r="K2855" s="33" t="str">
        <f t="shared" si="147"/>
        <v>204 , 12</v>
      </c>
      <c r="L2855" s="34" t="s">
        <v>207</v>
      </c>
      <c r="N2855" s="1" t="b">
        <f t="shared" si="148"/>
        <v>0</v>
      </c>
      <c r="O2855" s="1" t="b">
        <f t="shared" si="149"/>
        <v>0</v>
      </c>
      <c r="Q2855" s="4"/>
      <c r="R2855" s="4"/>
    </row>
    <row r="2856" spans="5:18">
      <c r="E2856" s="130">
        <v>204</v>
      </c>
      <c r="F2856" s="130">
        <v>13</v>
      </c>
      <c r="H2856" s="32" t="s">
        <v>208</v>
      </c>
      <c r="I2856" s="33" t="s">
        <v>862</v>
      </c>
      <c r="J2856" s="33" t="s">
        <v>206</v>
      </c>
      <c r="K2856" s="33" t="str">
        <f t="shared" si="147"/>
        <v>204 , 13</v>
      </c>
      <c r="L2856" s="34" t="s">
        <v>207</v>
      </c>
      <c r="N2856" s="1" t="b">
        <f t="shared" si="148"/>
        <v>0</v>
      </c>
      <c r="O2856" s="1" t="b">
        <f t="shared" si="149"/>
        <v>0</v>
      </c>
      <c r="Q2856" s="4"/>
      <c r="R2856" s="4"/>
    </row>
    <row r="2857" spans="5:18">
      <c r="E2857" s="130">
        <v>204</v>
      </c>
      <c r="F2857" s="130">
        <v>14</v>
      </c>
      <c r="H2857" s="32" t="s">
        <v>208</v>
      </c>
      <c r="I2857" s="33" t="s">
        <v>862</v>
      </c>
      <c r="J2857" s="33" t="s">
        <v>206</v>
      </c>
      <c r="K2857" s="33" t="str">
        <f t="shared" si="147"/>
        <v>204 , 14</v>
      </c>
      <c r="L2857" s="34" t="s">
        <v>207</v>
      </c>
      <c r="N2857" s="1" t="b">
        <f t="shared" si="148"/>
        <v>0</v>
      </c>
      <c r="O2857" s="1" t="b">
        <f t="shared" si="149"/>
        <v>0</v>
      </c>
      <c r="Q2857" s="4"/>
      <c r="R2857" s="4"/>
    </row>
    <row r="2858" spans="5:18">
      <c r="E2858" s="130">
        <v>204</v>
      </c>
      <c r="F2858" s="130">
        <v>15</v>
      </c>
      <c r="H2858" s="32" t="s">
        <v>208</v>
      </c>
      <c r="I2858" s="33" t="s">
        <v>862</v>
      </c>
      <c r="J2858" s="33" t="s">
        <v>206</v>
      </c>
      <c r="K2858" s="33" t="str">
        <f t="shared" si="147"/>
        <v>204 , 15</v>
      </c>
      <c r="L2858" s="34" t="s">
        <v>207</v>
      </c>
      <c r="N2858" s="1" t="b">
        <f t="shared" si="148"/>
        <v>0</v>
      </c>
      <c r="O2858" s="1" t="b">
        <f t="shared" si="149"/>
        <v>0</v>
      </c>
      <c r="Q2858" s="4"/>
      <c r="R2858" s="4"/>
    </row>
    <row r="2859" spans="5:18">
      <c r="E2859" s="130">
        <v>205</v>
      </c>
      <c r="F2859" s="130">
        <v>1</v>
      </c>
      <c r="H2859" s="32" t="s">
        <v>208</v>
      </c>
      <c r="I2859" s="33" t="s">
        <v>862</v>
      </c>
      <c r="J2859" s="33" t="s">
        <v>206</v>
      </c>
      <c r="K2859" s="33" t="str">
        <f t="shared" si="147"/>
        <v>205 , 1</v>
      </c>
      <c r="L2859" s="34" t="s">
        <v>207</v>
      </c>
      <c r="N2859" s="1" t="b">
        <f t="shared" si="148"/>
        <v>0</v>
      </c>
      <c r="O2859" s="1" t="b">
        <f t="shared" si="149"/>
        <v>0</v>
      </c>
      <c r="Q2859" s="4"/>
      <c r="R2859" s="4"/>
    </row>
    <row r="2860" spans="5:18">
      <c r="E2860" s="130">
        <v>205</v>
      </c>
      <c r="F2860" s="130">
        <v>2</v>
      </c>
      <c r="H2860" s="32" t="s">
        <v>208</v>
      </c>
      <c r="I2860" s="33" t="s">
        <v>862</v>
      </c>
      <c r="J2860" s="33" t="s">
        <v>206</v>
      </c>
      <c r="K2860" s="33" t="str">
        <f t="shared" si="147"/>
        <v>205 , 2</v>
      </c>
      <c r="L2860" s="34" t="s">
        <v>207</v>
      </c>
      <c r="N2860" s="1" t="b">
        <f t="shared" si="148"/>
        <v>0</v>
      </c>
      <c r="O2860" s="1" t="b">
        <f t="shared" si="149"/>
        <v>0</v>
      </c>
      <c r="Q2860" s="4"/>
      <c r="R2860" s="4"/>
    </row>
    <row r="2861" spans="5:18">
      <c r="E2861" s="130">
        <v>205</v>
      </c>
      <c r="F2861" s="130">
        <v>3</v>
      </c>
      <c r="H2861" s="32" t="s">
        <v>208</v>
      </c>
      <c r="I2861" s="33" t="s">
        <v>862</v>
      </c>
      <c r="J2861" s="33" t="s">
        <v>206</v>
      </c>
      <c r="K2861" s="33" t="str">
        <f t="shared" si="147"/>
        <v>205 , 3</v>
      </c>
      <c r="L2861" s="34" t="s">
        <v>207</v>
      </c>
      <c r="N2861" s="1" t="b">
        <f t="shared" si="148"/>
        <v>0</v>
      </c>
      <c r="O2861" s="1" t="b">
        <f t="shared" si="149"/>
        <v>0</v>
      </c>
      <c r="Q2861" s="4"/>
      <c r="R2861" s="4"/>
    </row>
    <row r="2862" spans="5:18">
      <c r="E2862" s="130">
        <v>205</v>
      </c>
      <c r="F2862" s="130">
        <v>4</v>
      </c>
      <c r="H2862" s="32" t="s">
        <v>208</v>
      </c>
      <c r="I2862" s="33" t="s">
        <v>862</v>
      </c>
      <c r="J2862" s="33" t="s">
        <v>206</v>
      </c>
      <c r="K2862" s="33" t="str">
        <f t="shared" si="147"/>
        <v>205 , 4</v>
      </c>
      <c r="L2862" s="34" t="s">
        <v>207</v>
      </c>
      <c r="N2862" s="1" t="b">
        <f t="shared" si="148"/>
        <v>0</v>
      </c>
      <c r="O2862" s="1" t="b">
        <f t="shared" si="149"/>
        <v>0</v>
      </c>
      <c r="Q2862" s="4"/>
      <c r="R2862" s="4"/>
    </row>
    <row r="2863" spans="5:18">
      <c r="E2863" s="130">
        <v>205</v>
      </c>
      <c r="F2863" s="130">
        <v>5</v>
      </c>
      <c r="H2863" s="32" t="s">
        <v>208</v>
      </c>
      <c r="I2863" s="33" t="s">
        <v>862</v>
      </c>
      <c r="J2863" s="33" t="s">
        <v>206</v>
      </c>
      <c r="K2863" s="33" t="str">
        <f t="shared" si="147"/>
        <v>205 , 5</v>
      </c>
      <c r="L2863" s="34" t="s">
        <v>207</v>
      </c>
      <c r="N2863" s="1" t="b">
        <f t="shared" si="148"/>
        <v>0</v>
      </c>
      <c r="O2863" s="1" t="b">
        <f t="shared" si="149"/>
        <v>0</v>
      </c>
      <c r="Q2863" s="4"/>
      <c r="R2863" s="4"/>
    </row>
    <row r="2864" spans="5:18">
      <c r="E2864" s="130">
        <v>205</v>
      </c>
      <c s="130" r="F2864">
        <v>7</v>
      </c>
      <c r="H2864" s="32" t="s">
        <v>208</v>
      </c>
      <c r="I2864" s="33" t="s">
        <v>862</v>
      </c>
      <c r="J2864" s="33" t="s">
        <v>206</v>
      </c>
      <c r="K2864" s="33" t="str">
        <f t="shared" si="147"/>
        <v>205 , 6</v>
      </c>
      <c r="L2864" s="34" t="s">
        <v>207</v>
      </c>
      <c r="N2864" s="1" t="b">
        <f t="shared" si="148"/>
        <v>0</v>
      </c>
      <c r="O2864" s="1" t="b">
        <f t="shared" si="149"/>
        <v>0</v>
      </c>
      <c r="Q2864" s="4"/>
      <c r="R2864" s="4"/>
    </row>
    <row r="2865" spans="5:18">
      <c r="E2865" s="130">
        <v>205</v>
      </c>
      <c r="F2865" s="130">
        <v>8</v>
      </c>
      <c r="H2865" s="32" t="s">
        <v>208</v>
      </c>
      <c r="I2865" s="33" t="s">
        <v>862</v>
      </c>
      <c r="J2865" s="33" t="s">
        <v>206</v>
      </c>
      <c r="K2865" s="33" t="str">
        <f t="shared" si="147"/>
        <v>205 , 8</v>
      </c>
      <c r="L2865" s="34" t="s">
        <v>207</v>
      </c>
      <c r="N2865" s="1" t="b">
        <f t="shared" si="148"/>
        <v>0</v>
      </c>
      <c r="O2865" s="1" t="b">
        <f t="shared" si="149"/>
        <v>0</v>
      </c>
      <c r="Q2865" s="4"/>
      <c r="R2865" s="4"/>
    </row>
    <row r="2866" spans="5:18">
      <c r="E2866" s="130">
        <v>205</v>
      </c>
      <c r="F2866" s="130">
        <v>9</v>
      </c>
      <c r="H2866" s="32" t="s">
        <v>208</v>
      </c>
      <c r="I2866" s="33" t="s">
        <v>862</v>
      </c>
      <c r="J2866" s="33" t="s">
        <v>206</v>
      </c>
      <c r="K2866" s="33" t="str">
        <f t="shared" si="147"/>
        <v>205 , 9</v>
      </c>
      <c r="L2866" s="34" t="s">
        <v>207</v>
      </c>
      <c r="N2866" s="1" t="b">
        <f t="shared" si="148"/>
        <v>0</v>
      </c>
      <c r="O2866" s="1" t="b">
        <f t="shared" si="149"/>
        <v>0</v>
      </c>
      <c r="Q2866" s="4"/>
      <c r="R2866" s="4"/>
    </row>
    <row r="2867" spans="5:18">
      <c r="E2867" s="130">
        <v>205</v>
      </c>
      <c r="F2867" s="130">
        <v>10</v>
      </c>
      <c r="H2867" s="32" t="s">
        <v>208</v>
      </c>
      <c r="I2867" s="33" t="s">
        <v>862</v>
      </c>
      <c r="J2867" s="33" t="s">
        <v>206</v>
      </c>
      <c r="K2867" s="33" t="str">
        <f t="shared" si="147"/>
        <v>205 , 10</v>
      </c>
      <c r="L2867" s="34" t="s">
        <v>207</v>
      </c>
      <c r="N2867" s="1" t="b">
        <f t="shared" si="148"/>
        <v>0</v>
      </c>
      <c r="O2867" s="1" t="b">
        <f t="shared" si="149"/>
        <v>0</v>
      </c>
      <c r="Q2867" s="4"/>
      <c r="R2867" s="4"/>
    </row>
    <row r="2868" spans="5:18">
      <c r="E2868" s="130">
        <v>205</v>
      </c>
      <c r="F2868" s="130">
        <v>11</v>
      </c>
      <c r="H2868" s="32" t="s">
        <v>208</v>
      </c>
      <c r="I2868" s="33" t="s">
        <v>862</v>
      </c>
      <c r="J2868" s="33" t="s">
        <v>206</v>
      </c>
      <c r="K2868" s="33" t="str">
        <f t="shared" si="147"/>
        <v>205 , 11</v>
      </c>
      <c r="L2868" s="34" t="s">
        <v>207</v>
      </c>
      <c r="N2868" s="1" t="b">
        <f t="shared" si="148"/>
        <v>0</v>
      </c>
      <c r="O2868" s="1" t="b">
        <f t="shared" si="149"/>
        <v>0</v>
      </c>
      <c r="Q2868" s="4"/>
      <c r="R2868" s="4"/>
    </row>
    <row r="2869" spans="5:18">
      <c r="E2869" s="130">
        <v>205</v>
      </c>
      <c r="F2869" s="130">
        <v>12</v>
      </c>
      <c r="H2869" s="32" t="s">
        <v>208</v>
      </c>
      <c r="I2869" s="33" t="s">
        <v>862</v>
      </c>
      <c r="J2869" s="33" t="s">
        <v>206</v>
      </c>
      <c r="K2869" s="33" t="str">
        <f t="shared" si="147"/>
        <v>205 , 12</v>
      </c>
      <c r="L2869" s="34" t="s">
        <v>207</v>
      </c>
      <c r="N2869" s="1" t="b">
        <f t="shared" si="148"/>
        <v>0</v>
      </c>
      <c r="O2869" s="1" t="b">
        <f t="shared" si="149"/>
        <v>0</v>
      </c>
      <c r="Q2869" s="4"/>
      <c r="R2869" s="4"/>
    </row>
    <row r="2870" spans="5:18">
      <c r="E2870" s="130">
        <v>205</v>
      </c>
      <c r="F2870" s="130">
        <v>13</v>
      </c>
      <c r="H2870" s="32" t="s">
        <v>208</v>
      </c>
      <c r="I2870" s="33" t="s">
        <v>862</v>
      </c>
      <c r="J2870" s="33" t="s">
        <v>206</v>
      </c>
      <c r="K2870" s="33" t="str">
        <f t="shared" si="147"/>
        <v>205 , 13</v>
      </c>
      <c r="L2870" s="34" t="s">
        <v>207</v>
      </c>
      <c r="N2870" s="1" t="b">
        <f t="shared" si="148"/>
        <v>0</v>
      </c>
      <c r="O2870" s="1" t="b">
        <f t="shared" si="149"/>
        <v>0</v>
      </c>
      <c r="Q2870" s="4"/>
      <c r="R2870" s="4"/>
    </row>
    <row r="2871" spans="5:18">
      <c r="E2871" s="130">
        <v>205</v>
      </c>
      <c r="F2871" s="130">
        <v>14</v>
      </c>
      <c r="H2871" s="32" t="s">
        <v>208</v>
      </c>
      <c r="I2871" s="33" t="s">
        <v>862</v>
      </c>
      <c r="J2871" s="33" t="s">
        <v>206</v>
      </c>
      <c r="K2871" s="33" t="str">
        <f t="shared" si="147"/>
        <v>205 , 14</v>
      </c>
      <c r="L2871" s="34" t="s">
        <v>207</v>
      </c>
      <c r="N2871" s="1" t="b">
        <f t="shared" si="148"/>
        <v>0</v>
      </c>
      <c r="O2871" s="1" t="b">
        <f t="shared" si="149"/>
        <v>0</v>
      </c>
      <c r="Q2871" s="4"/>
      <c r="R2871" s="4"/>
    </row>
    <row r="2872" spans="5:18">
      <c r="E2872" s="130">
        <v>205</v>
      </c>
      <c r="F2872" s="130">
        <v>15</v>
      </c>
      <c r="H2872" s="32" t="s">
        <v>208</v>
      </c>
      <c r="I2872" s="33" t="s">
        <v>862</v>
      </c>
      <c r="J2872" s="33" t="s">
        <v>206</v>
      </c>
      <c r="K2872" s="33" t="str">
        <f t="shared" si="147"/>
        <v>205 , 15</v>
      </c>
      <c r="L2872" s="34" t="s">
        <v>207</v>
      </c>
      <c r="N2872" s="1" t="b">
        <f t="shared" si="148"/>
        <v>0</v>
      </c>
      <c r="O2872" s="1" t="b">
        <f t="shared" si="149"/>
        <v>0</v>
      </c>
      <c r="Q2872" s="4"/>
      <c r="R2872" s="4"/>
    </row>
    <row r="2873" spans="5:18">
      <c r="E2873" s="130">
        <v>206</v>
      </c>
      <c r="F2873" s="130">
        <v>1</v>
      </c>
      <c r="H2873" s="32" t="s">
        <v>208</v>
      </c>
      <c r="I2873" s="33" t="s">
        <v>862</v>
      </c>
      <c r="J2873" s="33" t="s">
        <v>206</v>
      </c>
      <c r="K2873" s="33" t="str">
        <f t="shared" si="147"/>
        <v>206 , 1</v>
      </c>
      <c r="L2873" s="34" t="s">
        <v>207</v>
      </c>
      <c r="N2873" s="1" t="b">
        <f t="shared" si="148"/>
        <v>0</v>
      </c>
      <c r="O2873" s="1" t="b">
        <f t="shared" si="149"/>
        <v>0</v>
      </c>
      <c r="Q2873" s="4"/>
      <c r="R2873" s="4"/>
    </row>
    <row r="2874" spans="5:18">
      <c r="E2874" s="130">
        <v>206</v>
      </c>
      <c r="F2874" s="130">
        <v>2</v>
      </c>
      <c r="H2874" s="32" t="s">
        <v>208</v>
      </c>
      <c r="I2874" s="33" t="s">
        <v>862</v>
      </c>
      <c r="J2874" s="33" t="s">
        <v>206</v>
      </c>
      <c r="K2874" s="33" t="str">
        <f t="shared" si="147"/>
        <v>206 , 2</v>
      </c>
      <c r="L2874" s="34" t="s">
        <v>207</v>
      </c>
      <c r="N2874" s="1" t="b">
        <f t="shared" si="148"/>
        <v>0</v>
      </c>
      <c r="O2874" s="1" t="b">
        <f t="shared" si="149"/>
        <v>0</v>
      </c>
      <c r="Q2874" s="4"/>
      <c r="R2874" s="4"/>
    </row>
    <row r="2875" spans="5:18">
      <c r="E2875" s="130">
        <v>206</v>
      </c>
      <c r="F2875" s="130">
        <v>3</v>
      </c>
      <c r="H2875" s="32" t="s">
        <v>208</v>
      </c>
      <c r="I2875" s="33" t="s">
        <v>862</v>
      </c>
      <c r="J2875" s="33" t="s">
        <v>206</v>
      </c>
      <c r="K2875" s="33" t="str">
        <f t="shared" si="147"/>
        <v>206 , 3</v>
      </c>
      <c r="L2875" s="34" t="s">
        <v>207</v>
      </c>
      <c r="N2875" s="1" t="b">
        <f t="shared" si="148"/>
        <v>0</v>
      </c>
      <c r="O2875" s="1" t="b">
        <f t="shared" si="149"/>
        <v>0</v>
      </c>
      <c r="Q2875" s="4"/>
      <c r="R2875" s="4"/>
    </row>
    <row r="2876" spans="5:18">
      <c r="E2876" s="130">
        <v>206</v>
      </c>
      <c r="F2876" s="130">
        <v>4</v>
      </c>
      <c r="H2876" s="32" t="s">
        <v>208</v>
      </c>
      <c r="I2876" s="33" t="s">
        <v>862</v>
      </c>
      <c r="J2876" s="33" t="s">
        <v>206</v>
      </c>
      <c r="K2876" s="33" t="str">
        <f t="shared" si="147"/>
        <v>206 , 4</v>
      </c>
      <c r="L2876" s="34" t="s">
        <v>207</v>
      </c>
      <c r="N2876" s="1" t="b">
        <f t="shared" si="148"/>
        <v>0</v>
      </c>
      <c r="O2876" s="1" t="b">
        <f t="shared" si="149"/>
        <v>0</v>
      </c>
      <c r="Q2876" s="4"/>
      <c r="R2876" s="4"/>
    </row>
    <row r="2877" spans="5:18">
      <c r="E2877" s="130">
        <v>206</v>
      </c>
      <c r="F2877" s="130">
        <v>5</v>
      </c>
      <c r="H2877" s="32" t="s">
        <v>208</v>
      </c>
      <c r="I2877" s="33" t="s">
        <v>862</v>
      </c>
      <c r="J2877" s="33" t="s">
        <v>206</v>
      </c>
      <c r="K2877" s="33" t="str">
        <f t="shared" si="147"/>
        <v>206 , 5</v>
      </c>
      <c r="L2877" s="34" t="s">
        <v>207</v>
      </c>
      <c r="N2877" s="1" t="b">
        <f t="shared" si="148"/>
        <v>0</v>
      </c>
      <c r="O2877" s="1" t="b">
        <f t="shared" si="149"/>
        <v>0</v>
      </c>
      <c r="Q2877" s="4"/>
      <c r="R2877" s="4"/>
    </row>
    <row r="2878" spans="5:18">
      <c r="E2878" s="130">
        <v>206</v>
      </c>
      <c s="130" r="F2878">
        <v>7</v>
      </c>
      <c r="H2878" s="32" t="s">
        <v>208</v>
      </c>
      <c r="I2878" s="33" t="s">
        <v>862</v>
      </c>
      <c r="J2878" s="33" t="s">
        <v>206</v>
      </c>
      <c r="K2878" s="33" t="str">
        <f t="shared" si="147"/>
        <v>206 , 6</v>
      </c>
      <c r="L2878" s="34" t="s">
        <v>207</v>
      </c>
      <c r="N2878" s="1" t="b">
        <f t="shared" si="148"/>
        <v>0</v>
      </c>
      <c r="O2878" s="1" t="b">
        <f t="shared" si="149"/>
        <v>0</v>
      </c>
      <c r="Q2878" s="4"/>
      <c r="R2878" s="4"/>
    </row>
    <row r="2879" spans="5:18">
      <c r="E2879" s="130">
        <v>206</v>
      </c>
      <c r="F2879" s="130">
        <v>8</v>
      </c>
      <c r="H2879" s="32" t="s">
        <v>208</v>
      </c>
      <c r="I2879" s="33" t="s">
        <v>862</v>
      </c>
      <c r="J2879" s="33" t="s">
        <v>206</v>
      </c>
      <c r="K2879" s="33" t="str">
        <f t="shared" si="147"/>
        <v>206 , 8</v>
      </c>
      <c r="L2879" s="34" t="s">
        <v>207</v>
      </c>
      <c r="N2879" s="1" t="b">
        <f t="shared" si="148"/>
        <v>0</v>
      </c>
      <c r="O2879" s="1" t="b">
        <f t="shared" si="149"/>
        <v>0</v>
      </c>
      <c r="Q2879" s="4"/>
      <c r="R2879" s="4"/>
    </row>
    <row r="2880" spans="5:18">
      <c r="E2880" s="130">
        <v>206</v>
      </c>
      <c r="F2880" s="130">
        <v>9</v>
      </c>
      <c r="H2880" s="32" t="s">
        <v>208</v>
      </c>
      <c r="I2880" s="33" t="s">
        <v>862</v>
      </c>
      <c r="J2880" s="33" t="s">
        <v>206</v>
      </c>
      <c r="K2880" s="33" t="str">
        <f t="shared" si="147"/>
        <v>206 , 9</v>
      </c>
      <c r="L2880" s="34" t="s">
        <v>207</v>
      </c>
      <c r="N2880" s="1" t="b">
        <f t="shared" si="148"/>
        <v>0</v>
      </c>
      <c r="O2880" s="1" t="b">
        <f t="shared" si="149"/>
        <v>0</v>
      </c>
      <c r="Q2880" s="4"/>
      <c r="R2880" s="4"/>
    </row>
    <row r="2881" spans="5:18">
      <c r="E2881" s="130">
        <v>206</v>
      </c>
      <c r="F2881" s="130">
        <v>10</v>
      </c>
      <c r="H2881" s="32" t="s">
        <v>208</v>
      </c>
      <c r="I2881" s="33" t="s">
        <v>862</v>
      </c>
      <c r="J2881" s="33" t="s">
        <v>206</v>
      </c>
      <c r="K2881" s="33" t="str">
        <f t="shared" si="147"/>
        <v>206 , 10</v>
      </c>
      <c r="L2881" s="34" t="s">
        <v>207</v>
      </c>
      <c r="N2881" s="1" t="b">
        <f t="shared" si="148"/>
        <v>0</v>
      </c>
      <c r="O2881" s="1" t="b">
        <f t="shared" si="149"/>
        <v>0</v>
      </c>
      <c r="Q2881" s="4"/>
      <c r="R2881" s="4"/>
    </row>
    <row r="2882" spans="5:18">
      <c r="E2882" s="130">
        <v>206</v>
      </c>
      <c r="F2882" s="130">
        <v>11</v>
      </c>
      <c r="H2882" s="32" t="s">
        <v>208</v>
      </c>
      <c r="I2882" s="33" t="s">
        <v>862</v>
      </c>
      <c r="J2882" s="33" t="s">
        <v>206</v>
      </c>
      <c r="K2882" s="33" t="str">
        <f t="shared" si="147"/>
        <v>206 , 11</v>
      </c>
      <c r="L2882" s="34" t="s">
        <v>207</v>
      </c>
      <c r="N2882" s="1" t="b">
        <f t="shared" si="148"/>
        <v>0</v>
      </c>
      <c r="O2882" s="1" t="b">
        <f t="shared" si="149"/>
        <v>0</v>
      </c>
      <c r="Q2882" s="4"/>
      <c r="R2882" s="4"/>
    </row>
    <row r="2883" spans="5:18">
      <c r="E2883" s="130">
        <v>206</v>
      </c>
      <c r="F2883" s="130">
        <v>12</v>
      </c>
      <c r="H2883" s="32" t="s">
        <v>208</v>
      </c>
      <c r="I2883" s="33" t="s">
        <v>862</v>
      </c>
      <c r="J2883" s="33" t="s">
        <v>206</v>
      </c>
      <c r="K2883" s="33" t="str">
        <f t="shared" si="147"/>
        <v>206 , 12</v>
      </c>
      <c r="L2883" s="34" t="s">
        <v>207</v>
      </c>
      <c r="N2883" s="1" t="b">
        <f t="shared" si="148"/>
        <v>0</v>
      </c>
      <c r="O2883" s="1" t="b">
        <f t="shared" si="149"/>
        <v>0</v>
      </c>
      <c r="Q2883" s="4"/>
      <c r="R2883" s="4"/>
    </row>
    <row r="2884" spans="5:18">
      <c r="E2884" s="130">
        <v>206</v>
      </c>
      <c r="F2884" s="130">
        <v>13</v>
      </c>
      <c r="H2884" s="32" t="s">
        <v>208</v>
      </c>
      <c r="I2884" s="33" t="s">
        <v>862</v>
      </c>
      <c r="J2884" s="33" t="s">
        <v>206</v>
      </c>
      <c r="K2884" s="33" t="str">
        <f t="shared" si="147"/>
        <v>206 , 13</v>
      </c>
      <c r="L2884" s="34" t="s">
        <v>207</v>
      </c>
      <c r="N2884" s="1" t="b">
        <f t="shared" si="148"/>
        <v>0</v>
      </c>
      <c r="O2884" s="1" t="b">
        <f t="shared" si="149"/>
        <v>0</v>
      </c>
      <c r="Q2884" s="4"/>
      <c r="R2884" s="4"/>
    </row>
    <row r="2885" spans="5:18">
      <c r="E2885" s="130">
        <v>206</v>
      </c>
      <c r="F2885" s="130">
        <v>14</v>
      </c>
      <c r="H2885" s="32" t="s">
        <v>208</v>
      </c>
      <c r="I2885" s="33" t="s">
        <v>862</v>
      </c>
      <c r="J2885" s="33" t="s">
        <v>206</v>
      </c>
      <c r="K2885" s="33" t="str">
        <f t="shared" si="147"/>
        <v>206 , 14</v>
      </c>
      <c r="L2885" s="34" t="s">
        <v>207</v>
      </c>
      <c r="N2885" s="1" t="b">
        <f t="shared" si="148"/>
        <v>0</v>
      </c>
      <c r="O2885" s="1" t="b">
        <f t="shared" si="149"/>
        <v>0</v>
      </c>
      <c r="Q2885" s="4"/>
      <c r="R2885" s="4"/>
    </row>
    <row r="2886" spans="5:18">
      <c r="E2886" s="130">
        <v>206</v>
      </c>
      <c r="F2886" s="130">
        <v>15</v>
      </c>
      <c r="H2886" s="32" t="s">
        <v>208</v>
      </c>
      <c r="I2886" s="33" t="s">
        <v>862</v>
      </c>
      <c r="J2886" s="33" t="s">
        <v>206</v>
      </c>
      <c r="K2886" s="33" t="str">
        <f t="shared" si="147"/>
        <v>206 , 15</v>
      </c>
      <c r="L2886" s="34" t="s">
        <v>207</v>
      </c>
      <c r="N2886" s="1" t="b">
        <f t="shared" si="148"/>
        <v>0</v>
      </c>
      <c r="O2886" s="1" t="b">
        <f t="shared" si="149"/>
        <v>0</v>
      </c>
      <c r="Q2886" s="4"/>
      <c r="R2886" s="4"/>
    </row>
    <row r="2887" spans="5:18">
      <c r="E2887" s="130">
        <v>207</v>
      </c>
      <c r="F2887" s="130">
        <v>1</v>
      </c>
      <c r="H2887" s="32" t="s">
        <v>208</v>
      </c>
      <c r="I2887" s="33" t="s">
        <v>862</v>
      </c>
      <c r="J2887" s="33" t="s">
        <v>206</v>
      </c>
      <c r="K2887" s="33" t="str">
        <f t="shared" si="147"/>
        <v>207 , 1</v>
      </c>
      <c r="L2887" s="34" t="s">
        <v>207</v>
      </c>
      <c r="N2887" s="1" t="b">
        <f t="shared" si="148"/>
        <v>0</v>
      </c>
      <c r="O2887" s="1" t="b">
        <f t="shared" si="149"/>
        <v>0</v>
      </c>
      <c r="Q2887" s="4"/>
      <c r="R2887" s="4"/>
    </row>
    <row r="2888" spans="5:18">
      <c r="E2888" s="130">
        <v>207</v>
      </c>
      <c r="F2888" s="130">
        <v>2</v>
      </c>
      <c r="H2888" s="32" t="s">
        <v>208</v>
      </c>
      <c r="I2888" s="33" t="s">
        <v>862</v>
      </c>
      <c r="J2888" s="33" t="s">
        <v>206</v>
      </c>
      <c r="K2888" s="33" t="str">
        <f t="shared" si="147"/>
        <v>207 , 2</v>
      </c>
      <c r="L2888" s="34" t="s">
        <v>207</v>
      </c>
      <c r="N2888" s="1" t="b">
        <f t="shared" si="148"/>
        <v>0</v>
      </c>
      <c r="O2888" s="1" t="b">
        <f t="shared" si="149"/>
        <v>0</v>
      </c>
      <c r="Q2888" s="4"/>
      <c r="R2888" s="4"/>
    </row>
    <row r="2889" spans="5:18">
      <c r="E2889" s="130">
        <v>207</v>
      </c>
      <c r="F2889" s="130">
        <v>3</v>
      </c>
      <c r="H2889" s="32" t="s">
        <v>208</v>
      </c>
      <c r="I2889" s="33" t="s">
        <v>862</v>
      </c>
      <c r="J2889" s="33" t="s">
        <v>206</v>
      </c>
      <c r="K2889" s="33" t="str">
        <f t="shared" si="147"/>
        <v>207 , 3</v>
      </c>
      <c r="L2889" s="34" t="s">
        <v>207</v>
      </c>
      <c r="N2889" s="1" t="b">
        <f t="shared" si="148"/>
        <v>0</v>
      </c>
      <c r="O2889" s="1" t="b">
        <f t="shared" si="149"/>
        <v>0</v>
      </c>
      <c r="Q2889" s="4"/>
      <c r="R2889" s="4"/>
    </row>
    <row r="2890" spans="5:18">
      <c r="E2890" s="130">
        <v>207</v>
      </c>
      <c r="F2890" s="130">
        <v>4</v>
      </c>
      <c r="H2890" s="32" t="s">
        <v>208</v>
      </c>
      <c r="I2890" s="33" t="s">
        <v>862</v>
      </c>
      <c r="J2890" s="33" t="s">
        <v>206</v>
      </c>
      <c r="K2890" s="33" t="str">
        <f t="shared" si="147"/>
        <v>207 , 4</v>
      </c>
      <c r="L2890" s="34" t="s">
        <v>207</v>
      </c>
      <c r="N2890" s="1" t="b">
        <f t="shared" si="148"/>
        <v>0</v>
      </c>
      <c r="O2890" s="1" t="b">
        <f t="shared" si="149"/>
        <v>0</v>
      </c>
      <c r="Q2890" s="4"/>
      <c r="R2890" s="4"/>
    </row>
    <row r="2891" spans="5:18">
      <c r="E2891" s="130">
        <v>207</v>
      </c>
      <c r="F2891" s="130">
        <v>5</v>
      </c>
      <c r="H2891" s="32" t="s">
        <v>208</v>
      </c>
      <c r="I2891" s="33" t="s">
        <v>862</v>
      </c>
      <c r="J2891" s="33" t="s">
        <v>206</v>
      </c>
      <c r="K2891" s="33" t="str">
        <f t="shared" si="147"/>
        <v>207 , 5</v>
      </c>
      <c r="L2891" s="34" t="s">
        <v>207</v>
      </c>
      <c r="N2891" s="1" t="b">
        <f t="shared" si="148"/>
        <v>0</v>
      </c>
      <c r="O2891" s="1" t="b">
        <f t="shared" si="149"/>
        <v>0</v>
      </c>
      <c r="Q2891" s="4"/>
      <c r="R2891" s="4"/>
    </row>
    <row r="2892" spans="5:18">
      <c r="E2892" s="130">
        <v>207</v>
      </c>
      <c s="130" r="F2892">
        <v>7</v>
      </c>
      <c r="H2892" s="32" t="s">
        <v>208</v>
      </c>
      <c r="I2892" s="33" t="s">
        <v>862</v>
      </c>
      <c r="J2892" s="33" t="s">
        <v>206</v>
      </c>
      <c r="K2892" s="33" t="str">
        <f t="shared" si="147"/>
        <v>207 , 6</v>
      </c>
      <c r="L2892" s="34" t="s">
        <v>207</v>
      </c>
      <c r="N2892" s="1" t="b">
        <f t="shared" si="148"/>
        <v>0</v>
      </c>
      <c r="O2892" s="1" t="b">
        <f t="shared" si="149"/>
        <v>0</v>
      </c>
      <c r="Q2892" s="4"/>
      <c r="R2892" s="4"/>
    </row>
    <row r="2893" spans="5:18">
      <c r="E2893" s="130">
        <v>207</v>
      </c>
      <c r="F2893" s="130">
        <v>8</v>
      </c>
      <c r="H2893" s="32" t="s">
        <v>208</v>
      </c>
      <c r="I2893" s="33" t="s">
        <v>862</v>
      </c>
      <c r="J2893" s="33" t="s">
        <v>206</v>
      </c>
      <c r="K2893" s="33" t="str">
        <f t="shared" si="147"/>
        <v>207 , 8</v>
      </c>
      <c r="L2893" s="34" t="s">
        <v>207</v>
      </c>
      <c r="N2893" s="1" t="b">
        <f t="shared" si="148"/>
        <v>0</v>
      </c>
      <c r="O2893" s="1" t="b">
        <f t="shared" si="149"/>
        <v>0</v>
      </c>
      <c r="Q2893" s="4"/>
      <c r="R2893" s="4"/>
    </row>
    <row r="2894" spans="5:18">
      <c r="E2894" s="130">
        <v>207</v>
      </c>
      <c r="F2894" s="130">
        <v>9</v>
      </c>
      <c r="H2894" s="32" t="s">
        <v>208</v>
      </c>
      <c r="I2894" s="33" t="s">
        <v>862</v>
      </c>
      <c r="J2894" s="33" t="s">
        <v>206</v>
      </c>
      <c r="K2894" s="33" t="str">
        <f t="shared" si="147"/>
        <v>207 , 9</v>
      </c>
      <c r="L2894" s="34" t="s">
        <v>207</v>
      </c>
      <c r="N2894" s="1" t="b">
        <f t="shared" si="148"/>
        <v>0</v>
      </c>
      <c r="O2894" s="1" t="b">
        <f t="shared" si="149"/>
        <v>0</v>
      </c>
      <c r="Q2894" s="4"/>
      <c r="R2894" s="4"/>
    </row>
    <row r="2895" spans="5:18">
      <c r="E2895" s="130">
        <v>207</v>
      </c>
      <c r="F2895" s="130">
        <v>10</v>
      </c>
      <c r="H2895" s="32" t="s">
        <v>208</v>
      </c>
      <c r="I2895" s="33" t="s">
        <v>862</v>
      </c>
      <c r="J2895" s="33" t="s">
        <v>206</v>
      </c>
      <c r="K2895" s="33" t="str">
        <f t="shared" si="147"/>
        <v>207 , 10</v>
      </c>
      <c r="L2895" s="34" t="s">
        <v>207</v>
      </c>
      <c r="N2895" s="1" t="b">
        <f t="shared" si="148"/>
        <v>0</v>
      </c>
      <c r="O2895" s="1" t="b">
        <f t="shared" si="149"/>
        <v>0</v>
      </c>
      <c r="Q2895" s="4"/>
      <c r="R2895" s="4"/>
    </row>
    <row r="2896" spans="5:18">
      <c r="E2896" s="130">
        <v>207</v>
      </c>
      <c r="F2896" s="130">
        <v>11</v>
      </c>
      <c r="H2896" s="32" t="s">
        <v>208</v>
      </c>
      <c r="I2896" s="33" t="s">
        <v>862</v>
      </c>
      <c r="J2896" s="33" t="s">
        <v>206</v>
      </c>
      <c r="K2896" s="33" t="str">
        <f t="shared" si="147"/>
        <v>207 , 11</v>
      </c>
      <c r="L2896" s="34" t="s">
        <v>207</v>
      </c>
      <c r="N2896" s="1" t="b">
        <f t="shared" si="148"/>
        <v>0</v>
      </c>
      <c r="O2896" s="1" t="b">
        <f t="shared" si="149"/>
        <v>0</v>
      </c>
      <c r="Q2896" s="4"/>
      <c r="R2896" s="4"/>
    </row>
    <row r="2897" spans="5:18">
      <c r="E2897" s="130">
        <v>207</v>
      </c>
      <c r="F2897" s="130">
        <v>12</v>
      </c>
      <c r="H2897" s="32" t="s">
        <v>208</v>
      </c>
      <c r="I2897" s="33" t="s">
        <v>862</v>
      </c>
      <c r="J2897" s="33" t="s">
        <v>206</v>
      </c>
      <c r="K2897" s="33" t="str">
        <f t="shared" ref="K2897:K2956" si="150">E2897&amp;" , "&amp;F2897</f>
        <v>207 , 12</v>
      </c>
      <c r="L2897" s="34" t="s">
        <v>207</v>
      </c>
      <c r="N2897" s="1" t="b">
        <f t="shared" ref="N2897:N2956" si="151">IF(E2897="","",EXACT(E2897,Q2897))</f>
        <v>0</v>
      </c>
      <c r="O2897" s="1" t="b">
        <f t="shared" ref="O2897:O2956" si="152">IF(F2897="","",EXACT(F2897,R2897))</f>
        <v>0</v>
      </c>
      <c r="Q2897" s="4"/>
      <c r="R2897" s="4"/>
    </row>
    <row r="2898" spans="5:18">
      <c r="E2898" s="130">
        <v>207</v>
      </c>
      <c r="F2898" s="130">
        <v>13</v>
      </c>
      <c r="H2898" s="32" t="s">
        <v>208</v>
      </c>
      <c r="I2898" s="33" t="s">
        <v>862</v>
      </c>
      <c r="J2898" s="33" t="s">
        <v>206</v>
      </c>
      <c r="K2898" s="33" t="str">
        <f t="shared" si="150"/>
        <v>207 , 13</v>
      </c>
      <c r="L2898" s="34" t="s">
        <v>207</v>
      </c>
      <c r="N2898" s="1" t="b">
        <f t="shared" si="151"/>
        <v>0</v>
      </c>
      <c r="O2898" s="1" t="b">
        <f t="shared" si="152"/>
        <v>0</v>
      </c>
      <c r="Q2898" s="4"/>
      <c r="R2898" s="4"/>
    </row>
    <row r="2899" spans="5:18">
      <c r="E2899" s="130">
        <v>207</v>
      </c>
      <c r="F2899" s="130">
        <v>14</v>
      </c>
      <c r="H2899" s="32" t="s">
        <v>208</v>
      </c>
      <c r="I2899" s="33" t="s">
        <v>862</v>
      </c>
      <c r="J2899" s="33" t="s">
        <v>206</v>
      </c>
      <c r="K2899" s="33" t="str">
        <f t="shared" si="150"/>
        <v>207 , 14</v>
      </c>
      <c r="L2899" s="34" t="s">
        <v>207</v>
      </c>
      <c r="N2899" s="1" t="b">
        <f t="shared" si="151"/>
        <v>0</v>
      </c>
      <c r="O2899" s="1" t="b">
        <f t="shared" si="152"/>
        <v>0</v>
      </c>
      <c r="Q2899" s="4"/>
      <c r="R2899" s="4"/>
    </row>
    <row r="2900" spans="5:18">
      <c r="E2900" s="130">
        <v>207</v>
      </c>
      <c r="F2900" s="130">
        <v>15</v>
      </c>
      <c r="H2900" s="32" t="s">
        <v>208</v>
      </c>
      <c r="I2900" s="33" t="s">
        <v>862</v>
      </c>
      <c r="J2900" s="33" t="s">
        <v>206</v>
      </c>
      <c r="K2900" s="33" t="str">
        <f t="shared" si="150"/>
        <v>207 , 15</v>
      </c>
      <c r="L2900" s="34" t="s">
        <v>207</v>
      </c>
      <c r="N2900" s="1" t="b">
        <f t="shared" si="151"/>
        <v>0</v>
      </c>
      <c r="O2900" s="1" t="b">
        <f t="shared" si="152"/>
        <v>0</v>
      </c>
      <c r="Q2900" s="4"/>
      <c r="R2900" s="4"/>
    </row>
    <row r="2901" spans="5:18">
      <c r="E2901" s="130">
        <v>208</v>
      </c>
      <c r="F2901" s="130">
        <v>1</v>
      </c>
      <c r="H2901" s="32" t="s">
        <v>208</v>
      </c>
      <c r="I2901" s="33" t="s">
        <v>862</v>
      </c>
      <c r="J2901" s="33" t="s">
        <v>206</v>
      </c>
      <c r="K2901" s="33" t="str">
        <f t="shared" si="150"/>
        <v>208 , 1</v>
      </c>
      <c r="L2901" s="34" t="s">
        <v>207</v>
      </c>
      <c r="N2901" s="1" t="b">
        <f t="shared" si="151"/>
        <v>0</v>
      </c>
      <c r="O2901" s="1" t="b">
        <f t="shared" si="152"/>
        <v>0</v>
      </c>
      <c r="Q2901" s="4"/>
      <c r="R2901" s="4"/>
    </row>
    <row r="2902" spans="5:18">
      <c r="E2902" s="130">
        <v>208</v>
      </c>
      <c r="F2902" s="130">
        <v>2</v>
      </c>
      <c r="H2902" s="32" t="s">
        <v>208</v>
      </c>
      <c r="I2902" s="33" t="s">
        <v>862</v>
      </c>
      <c r="J2902" s="33" t="s">
        <v>206</v>
      </c>
      <c r="K2902" s="33" t="str">
        <f t="shared" si="150"/>
        <v>208 , 2</v>
      </c>
      <c r="L2902" s="34" t="s">
        <v>207</v>
      </c>
      <c r="N2902" s="1" t="b">
        <f t="shared" si="151"/>
        <v>0</v>
      </c>
      <c r="O2902" s="1" t="b">
        <f t="shared" si="152"/>
        <v>0</v>
      </c>
      <c r="Q2902" s="4"/>
      <c r="R2902" s="4"/>
    </row>
    <row r="2903" spans="5:18">
      <c r="E2903" s="130">
        <v>208</v>
      </c>
      <c r="F2903" s="130">
        <v>3</v>
      </c>
      <c r="H2903" s="32" t="s">
        <v>208</v>
      </c>
      <c r="I2903" s="33" t="s">
        <v>862</v>
      </c>
      <c r="J2903" s="33" t="s">
        <v>206</v>
      </c>
      <c r="K2903" s="33" t="str">
        <f t="shared" si="150"/>
        <v>208 , 3</v>
      </c>
      <c r="L2903" s="34" t="s">
        <v>207</v>
      </c>
      <c r="N2903" s="1" t="b">
        <f t="shared" si="151"/>
        <v>0</v>
      </c>
      <c r="O2903" s="1" t="b">
        <f t="shared" si="152"/>
        <v>0</v>
      </c>
      <c r="Q2903" s="4"/>
      <c r="R2903" s="4"/>
    </row>
    <row r="2904" spans="5:18">
      <c r="E2904" s="130">
        <v>208</v>
      </c>
      <c r="F2904" s="130">
        <v>4</v>
      </c>
      <c r="H2904" s="32" t="s">
        <v>208</v>
      </c>
      <c r="I2904" s="33" t="s">
        <v>862</v>
      </c>
      <c r="J2904" s="33" t="s">
        <v>206</v>
      </c>
      <c r="K2904" s="33" t="str">
        <f t="shared" si="150"/>
        <v>208 , 4</v>
      </c>
      <c r="L2904" s="34" t="s">
        <v>207</v>
      </c>
      <c r="N2904" s="1" t="b">
        <f t="shared" si="151"/>
        <v>0</v>
      </c>
      <c r="O2904" s="1" t="b">
        <f t="shared" si="152"/>
        <v>0</v>
      </c>
      <c r="Q2904" s="4"/>
      <c r="R2904" s="4"/>
    </row>
    <row r="2905" spans="5:18">
      <c r="E2905" s="130">
        <v>208</v>
      </c>
      <c r="F2905" s="130">
        <v>5</v>
      </c>
      <c r="H2905" s="32" t="s">
        <v>208</v>
      </c>
      <c r="I2905" s="33" t="s">
        <v>862</v>
      </c>
      <c r="J2905" s="33" t="s">
        <v>206</v>
      </c>
      <c r="K2905" s="33" t="str">
        <f t="shared" si="150"/>
        <v>208 , 5</v>
      </c>
      <c r="L2905" s="34" t="s">
        <v>207</v>
      </c>
      <c r="N2905" s="1" t="b">
        <f t="shared" si="151"/>
        <v>0</v>
      </c>
      <c r="O2905" s="1" t="b">
        <f t="shared" si="152"/>
        <v>0</v>
      </c>
      <c r="Q2905" s="4"/>
      <c r="R2905" s="4"/>
    </row>
    <row r="2906" spans="5:18">
      <c r="E2906" s="130">
        <v>208</v>
      </c>
      <c s="130" r="F2906">
        <v>7</v>
      </c>
      <c r="H2906" s="32" t="s">
        <v>208</v>
      </c>
      <c r="I2906" s="33" t="s">
        <v>862</v>
      </c>
      <c r="J2906" s="33" t="s">
        <v>206</v>
      </c>
      <c r="K2906" s="33" t="str">
        <f t="shared" si="150"/>
        <v>208 , 6</v>
      </c>
      <c r="L2906" s="34" t="s">
        <v>207</v>
      </c>
      <c r="N2906" s="1" t="b">
        <f t="shared" si="151"/>
        <v>0</v>
      </c>
      <c r="O2906" s="1" t="b">
        <f t="shared" si="152"/>
        <v>0</v>
      </c>
      <c r="Q2906" s="4"/>
      <c r="R2906" s="4"/>
    </row>
    <row r="2907" spans="5:18">
      <c r="E2907" s="130">
        <v>208</v>
      </c>
      <c r="F2907" s="130">
        <v>8</v>
      </c>
      <c r="H2907" s="32" t="s">
        <v>208</v>
      </c>
      <c r="I2907" s="33" t="s">
        <v>862</v>
      </c>
      <c r="J2907" s="33" t="s">
        <v>206</v>
      </c>
      <c r="K2907" s="33" t="str">
        <f t="shared" si="150"/>
        <v>208 , 8</v>
      </c>
      <c r="L2907" s="34" t="s">
        <v>207</v>
      </c>
      <c r="N2907" s="1" t="b">
        <f t="shared" si="151"/>
        <v>0</v>
      </c>
      <c r="O2907" s="1" t="b">
        <f t="shared" si="152"/>
        <v>0</v>
      </c>
      <c r="Q2907" s="4"/>
      <c r="R2907" s="4"/>
    </row>
    <row r="2908" spans="5:18">
      <c r="E2908" s="130">
        <v>208</v>
      </c>
      <c r="F2908" s="130">
        <v>9</v>
      </c>
      <c r="H2908" s="32" t="s">
        <v>208</v>
      </c>
      <c r="I2908" s="33" t="s">
        <v>862</v>
      </c>
      <c r="J2908" s="33" t="s">
        <v>206</v>
      </c>
      <c r="K2908" s="33" t="str">
        <f t="shared" si="150"/>
        <v>208 , 9</v>
      </c>
      <c r="L2908" s="34" t="s">
        <v>207</v>
      </c>
      <c r="N2908" s="1" t="b">
        <f t="shared" si="151"/>
        <v>0</v>
      </c>
      <c r="O2908" s="1" t="b">
        <f t="shared" si="152"/>
        <v>0</v>
      </c>
      <c r="Q2908" s="4"/>
      <c r="R2908" s="4"/>
    </row>
    <row r="2909" spans="5:18">
      <c r="E2909" s="130">
        <v>208</v>
      </c>
      <c r="F2909" s="130">
        <v>10</v>
      </c>
      <c r="H2909" s="32" t="s">
        <v>208</v>
      </c>
      <c r="I2909" s="33" t="s">
        <v>862</v>
      </c>
      <c r="J2909" s="33" t="s">
        <v>206</v>
      </c>
      <c r="K2909" s="33" t="str">
        <f t="shared" si="150"/>
        <v>208 , 10</v>
      </c>
      <c r="L2909" s="34" t="s">
        <v>207</v>
      </c>
      <c r="N2909" s="1" t="b">
        <f t="shared" si="151"/>
        <v>0</v>
      </c>
      <c r="O2909" s="1" t="b">
        <f t="shared" si="152"/>
        <v>0</v>
      </c>
      <c r="Q2909" s="4"/>
      <c r="R2909" s="4"/>
    </row>
    <row r="2910" spans="5:18">
      <c r="E2910" s="130">
        <v>208</v>
      </c>
      <c r="F2910" s="130">
        <v>11</v>
      </c>
      <c r="H2910" s="32" t="s">
        <v>208</v>
      </c>
      <c r="I2910" s="33" t="s">
        <v>862</v>
      </c>
      <c r="J2910" s="33" t="s">
        <v>206</v>
      </c>
      <c r="K2910" s="33" t="str">
        <f t="shared" si="150"/>
        <v>208 , 11</v>
      </c>
      <c r="L2910" s="34" t="s">
        <v>207</v>
      </c>
      <c r="N2910" s="1" t="b">
        <f t="shared" si="151"/>
        <v>0</v>
      </c>
      <c r="O2910" s="1" t="b">
        <f t="shared" si="152"/>
        <v>0</v>
      </c>
      <c r="Q2910" s="4"/>
      <c r="R2910" s="4"/>
    </row>
    <row r="2911" spans="5:18">
      <c r="E2911" s="130">
        <v>208</v>
      </c>
      <c r="F2911" s="130">
        <v>12</v>
      </c>
      <c r="H2911" s="32" t="s">
        <v>208</v>
      </c>
      <c r="I2911" s="33" t="s">
        <v>862</v>
      </c>
      <c r="J2911" s="33" t="s">
        <v>206</v>
      </c>
      <c r="K2911" s="33" t="str">
        <f t="shared" si="150"/>
        <v>208 , 12</v>
      </c>
      <c r="L2911" s="34" t="s">
        <v>207</v>
      </c>
      <c r="N2911" s="1" t="b">
        <f t="shared" si="151"/>
        <v>0</v>
      </c>
      <c r="O2911" s="1" t="b">
        <f t="shared" si="152"/>
        <v>0</v>
      </c>
      <c r="Q2911" s="4"/>
      <c r="R2911" s="4"/>
    </row>
    <row r="2912" spans="5:18">
      <c r="E2912" s="130">
        <v>208</v>
      </c>
      <c r="F2912" s="130">
        <v>13</v>
      </c>
      <c r="H2912" s="32" t="s">
        <v>208</v>
      </c>
      <c r="I2912" s="33" t="s">
        <v>862</v>
      </c>
      <c r="J2912" s="33" t="s">
        <v>206</v>
      </c>
      <c r="K2912" s="33" t="str">
        <f t="shared" si="150"/>
        <v>208 , 13</v>
      </c>
      <c r="L2912" s="34" t="s">
        <v>207</v>
      </c>
      <c r="N2912" s="1" t="b">
        <f t="shared" si="151"/>
        <v>0</v>
      </c>
      <c r="O2912" s="1" t="b">
        <f t="shared" si="152"/>
        <v>0</v>
      </c>
      <c r="Q2912" s="4"/>
      <c r="R2912" s="4"/>
    </row>
    <row r="2913" spans="5:18">
      <c r="E2913" s="130">
        <v>208</v>
      </c>
      <c r="F2913" s="130">
        <v>14</v>
      </c>
      <c r="H2913" s="32" t="s">
        <v>208</v>
      </c>
      <c r="I2913" s="33" t="s">
        <v>862</v>
      </c>
      <c r="J2913" s="33" t="s">
        <v>206</v>
      </c>
      <c r="K2913" s="33" t="str">
        <f t="shared" si="150"/>
        <v>208 , 14</v>
      </c>
      <c r="L2913" s="34" t="s">
        <v>207</v>
      </c>
      <c r="N2913" s="1" t="b">
        <f t="shared" si="151"/>
        <v>0</v>
      </c>
      <c r="O2913" s="1" t="b">
        <f t="shared" si="152"/>
        <v>0</v>
      </c>
      <c r="Q2913" s="4"/>
      <c r="R2913" s="4"/>
    </row>
    <row r="2914" spans="5:18">
      <c r="E2914" s="130">
        <v>208</v>
      </c>
      <c r="F2914" s="130">
        <v>15</v>
      </c>
      <c r="H2914" s="32" t="s">
        <v>208</v>
      </c>
      <c r="I2914" s="33" t="s">
        <v>862</v>
      </c>
      <c r="J2914" s="33" t="s">
        <v>206</v>
      </c>
      <c r="K2914" s="33" t="str">
        <f t="shared" si="150"/>
        <v>208 , 15</v>
      </c>
      <c r="L2914" s="34" t="s">
        <v>207</v>
      </c>
      <c r="N2914" s="1" t="b">
        <f t="shared" si="151"/>
        <v>0</v>
      </c>
      <c r="O2914" s="1" t="b">
        <f t="shared" si="152"/>
        <v>0</v>
      </c>
      <c r="Q2914" s="4"/>
      <c r="R2914" s="4"/>
    </row>
    <row r="2915" spans="5:18">
      <c r="E2915" s="130">
        <v>209</v>
      </c>
      <c r="F2915" s="130">
        <v>1</v>
      </c>
      <c r="H2915" s="32" t="s">
        <v>208</v>
      </c>
      <c r="I2915" s="33" t="s">
        <v>862</v>
      </c>
      <c r="J2915" s="33" t="s">
        <v>206</v>
      </c>
      <c r="K2915" s="33" t="str">
        <f t="shared" si="150"/>
        <v>209 , 1</v>
      </c>
      <c r="L2915" s="34" t="s">
        <v>207</v>
      </c>
      <c r="N2915" s="1" t="b">
        <f t="shared" si="151"/>
        <v>0</v>
      </c>
      <c r="O2915" s="1" t="b">
        <f t="shared" si="152"/>
        <v>0</v>
      </c>
      <c r="Q2915" s="4"/>
      <c r="R2915" s="4"/>
    </row>
    <row r="2916" spans="5:18">
      <c r="E2916" s="130">
        <v>209</v>
      </c>
      <c r="F2916" s="130">
        <v>2</v>
      </c>
      <c r="H2916" s="32" t="s">
        <v>208</v>
      </c>
      <c r="I2916" s="33" t="s">
        <v>862</v>
      </c>
      <c r="J2916" s="33" t="s">
        <v>206</v>
      </c>
      <c r="K2916" s="33" t="str">
        <f t="shared" si="150"/>
        <v>209 , 2</v>
      </c>
      <c r="L2916" s="34" t="s">
        <v>207</v>
      </c>
      <c r="N2916" s="1" t="b">
        <f t="shared" si="151"/>
        <v>0</v>
      </c>
      <c r="O2916" s="1" t="b">
        <f t="shared" si="152"/>
        <v>0</v>
      </c>
      <c r="Q2916" s="4"/>
      <c r="R2916" s="4"/>
    </row>
    <row r="2917" spans="5:18">
      <c r="E2917" s="130">
        <v>209</v>
      </c>
      <c r="F2917" s="130">
        <v>3</v>
      </c>
      <c r="H2917" s="32" t="s">
        <v>208</v>
      </c>
      <c r="I2917" s="33" t="s">
        <v>862</v>
      </c>
      <c r="J2917" s="33" t="s">
        <v>206</v>
      </c>
      <c r="K2917" s="33" t="str">
        <f t="shared" si="150"/>
        <v>209 , 3</v>
      </c>
      <c r="L2917" s="34" t="s">
        <v>207</v>
      </c>
      <c r="N2917" s="1" t="b">
        <f t="shared" si="151"/>
        <v>0</v>
      </c>
      <c r="O2917" s="1" t="b">
        <f t="shared" si="152"/>
        <v>0</v>
      </c>
      <c r="Q2917" s="4"/>
      <c r="R2917" s="4"/>
    </row>
    <row r="2918" spans="5:18">
      <c r="E2918" s="130">
        <v>209</v>
      </c>
      <c r="F2918" s="130">
        <v>4</v>
      </c>
      <c r="H2918" s="32" t="s">
        <v>208</v>
      </c>
      <c r="I2918" s="33" t="s">
        <v>862</v>
      </c>
      <c r="J2918" s="33" t="s">
        <v>206</v>
      </c>
      <c r="K2918" s="33" t="str">
        <f t="shared" si="150"/>
        <v>209 , 4</v>
      </c>
      <c r="L2918" s="34" t="s">
        <v>207</v>
      </c>
      <c r="N2918" s="1" t="b">
        <f t="shared" si="151"/>
        <v>0</v>
      </c>
      <c r="O2918" s="1" t="b">
        <f t="shared" si="152"/>
        <v>0</v>
      </c>
      <c r="Q2918" s="4"/>
      <c r="R2918" s="4"/>
    </row>
    <row r="2919" spans="5:18">
      <c r="E2919" s="130">
        <v>209</v>
      </c>
      <c r="F2919" s="130">
        <v>5</v>
      </c>
      <c r="H2919" s="32" t="s">
        <v>208</v>
      </c>
      <c r="I2919" s="33" t="s">
        <v>862</v>
      </c>
      <c r="J2919" s="33" t="s">
        <v>206</v>
      </c>
      <c r="K2919" s="33" t="str">
        <f t="shared" si="150"/>
        <v>209 , 5</v>
      </c>
      <c r="L2919" s="34" t="s">
        <v>207</v>
      </c>
      <c r="N2919" s="1" t="b">
        <f t="shared" si="151"/>
        <v>0</v>
      </c>
      <c r="O2919" s="1" t="b">
        <f t="shared" si="152"/>
        <v>0</v>
      </c>
      <c r="Q2919" s="4"/>
      <c r="R2919" s="4"/>
    </row>
    <row r="2920" spans="5:18">
      <c r="E2920" s="130">
        <v>209</v>
      </c>
      <c s="130" r="F2920">
        <v>7</v>
      </c>
      <c r="H2920" s="32" t="s">
        <v>208</v>
      </c>
      <c r="I2920" s="33" t="s">
        <v>862</v>
      </c>
      <c r="J2920" s="33" t="s">
        <v>206</v>
      </c>
      <c r="K2920" s="33" t="str">
        <f t="shared" si="150"/>
        <v>209 , 6</v>
      </c>
      <c r="L2920" s="34" t="s">
        <v>207</v>
      </c>
      <c r="N2920" s="1" t="b">
        <f t="shared" si="151"/>
        <v>0</v>
      </c>
      <c r="O2920" s="1" t="b">
        <f t="shared" si="152"/>
        <v>0</v>
      </c>
      <c r="Q2920" s="4"/>
      <c r="R2920" s="4"/>
    </row>
    <row r="2921" spans="5:18">
      <c r="E2921" s="130">
        <v>209</v>
      </c>
      <c r="F2921" s="130">
        <v>8</v>
      </c>
      <c r="H2921" s="32" t="s">
        <v>208</v>
      </c>
      <c r="I2921" s="33" t="s">
        <v>862</v>
      </c>
      <c r="J2921" s="33" t="s">
        <v>206</v>
      </c>
      <c r="K2921" s="33" t="str">
        <f t="shared" si="150"/>
        <v>209 , 8</v>
      </c>
      <c r="L2921" s="34" t="s">
        <v>207</v>
      </c>
      <c r="N2921" s="1" t="b">
        <f t="shared" si="151"/>
        <v>0</v>
      </c>
      <c r="O2921" s="1" t="b">
        <f t="shared" si="152"/>
        <v>0</v>
      </c>
      <c r="Q2921" s="4"/>
      <c r="R2921" s="4"/>
    </row>
    <row r="2922" spans="5:18">
      <c r="E2922" s="130">
        <v>209</v>
      </c>
      <c r="F2922" s="130">
        <v>9</v>
      </c>
      <c r="H2922" s="32" t="s">
        <v>208</v>
      </c>
      <c r="I2922" s="33" t="s">
        <v>862</v>
      </c>
      <c r="J2922" s="33" t="s">
        <v>206</v>
      </c>
      <c r="K2922" s="33" t="str">
        <f t="shared" si="150"/>
        <v>209 , 9</v>
      </c>
      <c r="L2922" s="34" t="s">
        <v>207</v>
      </c>
      <c r="N2922" s="1" t="b">
        <f t="shared" si="151"/>
        <v>0</v>
      </c>
      <c r="O2922" s="1" t="b">
        <f t="shared" si="152"/>
        <v>0</v>
      </c>
      <c r="Q2922" s="4"/>
      <c r="R2922" s="4"/>
    </row>
    <row r="2923" spans="5:18">
      <c r="E2923" s="130">
        <v>209</v>
      </c>
      <c r="F2923" s="130">
        <v>10</v>
      </c>
      <c r="H2923" s="32" t="s">
        <v>208</v>
      </c>
      <c r="I2923" s="33" t="s">
        <v>862</v>
      </c>
      <c r="J2923" s="33" t="s">
        <v>206</v>
      </c>
      <c r="K2923" s="33" t="str">
        <f t="shared" si="150"/>
        <v>209 , 10</v>
      </c>
      <c r="L2923" s="34" t="s">
        <v>207</v>
      </c>
      <c r="N2923" s="1" t="b">
        <f t="shared" si="151"/>
        <v>0</v>
      </c>
      <c r="O2923" s="1" t="b">
        <f t="shared" si="152"/>
        <v>0</v>
      </c>
      <c r="Q2923" s="4"/>
      <c r="R2923" s="4"/>
    </row>
    <row r="2924" spans="5:18">
      <c r="E2924" s="130">
        <v>209</v>
      </c>
      <c r="F2924" s="130">
        <v>11</v>
      </c>
      <c r="H2924" s="32" t="s">
        <v>208</v>
      </c>
      <c r="I2924" s="33" t="s">
        <v>862</v>
      </c>
      <c r="J2924" s="33" t="s">
        <v>206</v>
      </c>
      <c r="K2924" s="33" t="str">
        <f t="shared" si="150"/>
        <v>209 , 11</v>
      </c>
      <c r="L2924" s="34" t="s">
        <v>207</v>
      </c>
      <c r="N2924" s="1" t="b">
        <f t="shared" si="151"/>
        <v>0</v>
      </c>
      <c r="O2924" s="1" t="b">
        <f t="shared" si="152"/>
        <v>0</v>
      </c>
      <c r="Q2924" s="4"/>
      <c r="R2924" s="4"/>
    </row>
    <row r="2925" spans="5:18">
      <c r="E2925" s="130">
        <v>209</v>
      </c>
      <c r="F2925" s="130">
        <v>12</v>
      </c>
      <c r="H2925" s="32" t="s">
        <v>208</v>
      </c>
      <c r="I2925" s="33" t="s">
        <v>862</v>
      </c>
      <c r="J2925" s="33" t="s">
        <v>206</v>
      </c>
      <c r="K2925" s="33" t="str">
        <f t="shared" si="150"/>
        <v>209 , 12</v>
      </c>
      <c r="L2925" s="34" t="s">
        <v>207</v>
      </c>
      <c r="N2925" s="1" t="b">
        <f t="shared" si="151"/>
        <v>0</v>
      </c>
      <c r="O2925" s="1" t="b">
        <f t="shared" si="152"/>
        <v>0</v>
      </c>
      <c r="Q2925" s="4"/>
      <c r="R2925" s="4"/>
    </row>
    <row r="2926" spans="5:18">
      <c r="E2926" s="130">
        <v>209</v>
      </c>
      <c r="F2926" s="130">
        <v>13</v>
      </c>
      <c r="H2926" s="32" t="s">
        <v>208</v>
      </c>
      <c r="I2926" s="33" t="s">
        <v>862</v>
      </c>
      <c r="J2926" s="33" t="s">
        <v>206</v>
      </c>
      <c r="K2926" s="33" t="str">
        <f t="shared" si="150"/>
        <v>209 , 13</v>
      </c>
      <c r="L2926" s="34" t="s">
        <v>207</v>
      </c>
      <c r="N2926" s="1" t="b">
        <f t="shared" si="151"/>
        <v>0</v>
      </c>
      <c r="O2926" s="1" t="b">
        <f t="shared" si="152"/>
        <v>0</v>
      </c>
      <c r="Q2926" s="4"/>
      <c r="R2926" s="4"/>
    </row>
    <row r="2927" spans="5:18">
      <c r="E2927" s="130">
        <v>209</v>
      </c>
      <c r="F2927" s="130">
        <v>14</v>
      </c>
      <c r="H2927" s="32" t="s">
        <v>208</v>
      </c>
      <c r="I2927" s="33" t="s">
        <v>862</v>
      </c>
      <c r="J2927" s="33" t="s">
        <v>206</v>
      </c>
      <c r="K2927" s="33" t="str">
        <f t="shared" si="150"/>
        <v>209 , 14</v>
      </c>
      <c r="L2927" s="34" t="s">
        <v>207</v>
      </c>
      <c r="N2927" s="1" t="b">
        <f t="shared" si="151"/>
        <v>0</v>
      </c>
      <c r="O2927" s="1" t="b">
        <f t="shared" si="152"/>
        <v>0</v>
      </c>
      <c r="Q2927" s="4"/>
      <c r="R2927" s="4"/>
    </row>
    <row r="2928" spans="5:18">
      <c r="E2928" s="130">
        <v>209</v>
      </c>
      <c r="F2928" s="130">
        <v>15</v>
      </c>
      <c r="H2928" s="32" t="s">
        <v>208</v>
      </c>
      <c r="I2928" s="33" t="s">
        <v>862</v>
      </c>
      <c r="J2928" s="33" t="s">
        <v>206</v>
      </c>
      <c r="K2928" s="33" t="str">
        <f t="shared" si="150"/>
        <v>209 , 15</v>
      </c>
      <c r="L2928" s="34" t="s">
        <v>207</v>
      </c>
      <c r="N2928" s="1" t="b">
        <f t="shared" si="151"/>
        <v>0</v>
      </c>
      <c r="O2928" s="1" t="b">
        <f t="shared" si="152"/>
        <v>0</v>
      </c>
      <c r="Q2928" s="4"/>
      <c r="R2928" s="4"/>
    </row>
    <row r="2929" spans="5:18">
      <c r="E2929" s="130">
        <v>210</v>
      </c>
      <c r="F2929" s="130">
        <v>1</v>
      </c>
      <c r="H2929" s="32" t="s">
        <v>208</v>
      </c>
      <c r="I2929" s="33" t="s">
        <v>862</v>
      </c>
      <c r="J2929" s="33" t="s">
        <v>206</v>
      </c>
      <c r="K2929" s="33" t="str">
        <f t="shared" si="150"/>
        <v>210 , 1</v>
      </c>
      <c r="L2929" s="34" t="s">
        <v>207</v>
      </c>
      <c r="N2929" s="1" t="b">
        <f t="shared" si="151"/>
        <v>0</v>
      </c>
      <c r="O2929" s="1" t="b">
        <f t="shared" si="152"/>
        <v>0</v>
      </c>
      <c r="Q2929" s="4"/>
      <c r="R2929" s="4"/>
    </row>
    <row r="2930" spans="5:18">
      <c r="E2930" s="130">
        <v>210</v>
      </c>
      <c r="F2930" s="130">
        <v>2</v>
      </c>
      <c r="H2930" s="32" t="s">
        <v>208</v>
      </c>
      <c r="I2930" s="33" t="s">
        <v>862</v>
      </c>
      <c r="J2930" s="33" t="s">
        <v>206</v>
      </c>
      <c r="K2930" s="33" t="str">
        <f t="shared" si="150"/>
        <v>210 , 2</v>
      </c>
      <c r="L2930" s="34" t="s">
        <v>207</v>
      </c>
      <c r="N2930" s="1" t="b">
        <f t="shared" si="151"/>
        <v>0</v>
      </c>
      <c r="O2930" s="1" t="b">
        <f t="shared" si="152"/>
        <v>0</v>
      </c>
      <c r="Q2930" s="4"/>
      <c r="R2930" s="4"/>
    </row>
    <row r="2931" spans="5:18">
      <c r="E2931" s="130">
        <v>210</v>
      </c>
      <c r="F2931" s="130">
        <v>3</v>
      </c>
      <c r="H2931" s="32" t="s">
        <v>208</v>
      </c>
      <c r="I2931" s="33" t="s">
        <v>862</v>
      </c>
      <c r="J2931" s="33" t="s">
        <v>206</v>
      </c>
      <c r="K2931" s="33" t="str">
        <f t="shared" si="150"/>
        <v>210 , 3</v>
      </c>
      <c r="L2931" s="34" t="s">
        <v>207</v>
      </c>
      <c r="N2931" s="1" t="b">
        <f t="shared" si="151"/>
        <v>0</v>
      </c>
      <c r="O2931" s="1" t="b">
        <f t="shared" si="152"/>
        <v>0</v>
      </c>
      <c r="Q2931" s="4"/>
      <c r="R2931" s="4"/>
    </row>
    <row r="2932" spans="5:18">
      <c r="E2932" s="130">
        <v>210</v>
      </c>
      <c r="F2932" s="130">
        <v>4</v>
      </c>
      <c r="H2932" s="32" t="s">
        <v>208</v>
      </c>
      <c r="I2932" s="33" t="s">
        <v>862</v>
      </c>
      <c r="J2932" s="33" t="s">
        <v>206</v>
      </c>
      <c r="K2932" s="33" t="str">
        <f t="shared" si="150"/>
        <v>210 , 4</v>
      </c>
      <c r="L2932" s="34" t="s">
        <v>207</v>
      </c>
      <c r="N2932" s="1" t="b">
        <f t="shared" si="151"/>
        <v>0</v>
      </c>
      <c r="O2932" s="1" t="b">
        <f t="shared" si="152"/>
        <v>0</v>
      </c>
      <c r="Q2932" s="4"/>
      <c r="R2932" s="4"/>
    </row>
    <row r="2933" spans="5:18">
      <c r="E2933" s="130">
        <v>210</v>
      </c>
      <c r="F2933" s="130">
        <v>5</v>
      </c>
      <c r="H2933" s="32" t="s">
        <v>208</v>
      </c>
      <c r="I2933" s="33" t="s">
        <v>862</v>
      </c>
      <c r="J2933" s="33" t="s">
        <v>206</v>
      </c>
      <c r="K2933" s="33" t="str">
        <f t="shared" si="150"/>
        <v>210 , 5</v>
      </c>
      <c r="L2933" s="34" t="s">
        <v>207</v>
      </c>
      <c r="N2933" s="1" t="b">
        <f t="shared" si="151"/>
        <v>0</v>
      </c>
      <c r="O2933" s="1" t="b">
        <f t="shared" si="152"/>
        <v>0</v>
      </c>
      <c r="Q2933" s="4"/>
      <c r="R2933" s="4"/>
    </row>
    <row r="2934" spans="5:18">
      <c r="E2934" s="130">
        <v>210</v>
      </c>
      <c s="130" r="F2934">
        <v>7</v>
      </c>
      <c r="H2934" s="32" t="s">
        <v>208</v>
      </c>
      <c r="I2934" s="33" t="s">
        <v>862</v>
      </c>
      <c r="J2934" s="33" t="s">
        <v>206</v>
      </c>
      <c r="K2934" s="33" t="str">
        <f t="shared" si="150"/>
        <v>210 , 6</v>
      </c>
      <c r="L2934" s="34" t="s">
        <v>207</v>
      </c>
      <c r="N2934" s="1" t="b">
        <f t="shared" si="151"/>
        <v>0</v>
      </c>
      <c r="O2934" s="1" t="b">
        <f t="shared" si="152"/>
        <v>0</v>
      </c>
      <c r="Q2934" s="4"/>
      <c r="R2934" s="4"/>
    </row>
    <row r="2935" spans="5:18">
      <c r="E2935" s="130">
        <v>210</v>
      </c>
      <c r="F2935" s="130">
        <v>8</v>
      </c>
      <c r="H2935" s="32" t="s">
        <v>208</v>
      </c>
      <c r="I2935" s="33" t="s">
        <v>862</v>
      </c>
      <c r="J2935" s="33" t="s">
        <v>206</v>
      </c>
      <c r="K2935" s="33" t="str">
        <f t="shared" si="150"/>
        <v>210 , 8</v>
      </c>
      <c r="L2935" s="34" t="s">
        <v>207</v>
      </c>
      <c r="N2935" s="1" t="b">
        <f t="shared" si="151"/>
        <v>0</v>
      </c>
      <c r="O2935" s="1" t="b">
        <f t="shared" si="152"/>
        <v>0</v>
      </c>
      <c r="Q2935" s="4"/>
      <c r="R2935" s="4"/>
    </row>
    <row r="2936" spans="5:18">
      <c r="E2936" s="130">
        <v>210</v>
      </c>
      <c r="F2936" s="130">
        <v>9</v>
      </c>
      <c r="H2936" s="32" t="s">
        <v>208</v>
      </c>
      <c r="I2936" s="33" t="s">
        <v>862</v>
      </c>
      <c r="J2936" s="33" t="s">
        <v>206</v>
      </c>
      <c r="K2936" s="33" t="str">
        <f t="shared" si="150"/>
        <v>210 , 9</v>
      </c>
      <c r="L2936" s="34" t="s">
        <v>207</v>
      </c>
      <c r="N2936" s="1" t="b">
        <f t="shared" si="151"/>
        <v>0</v>
      </c>
      <c r="O2936" s="1" t="b">
        <f t="shared" si="152"/>
        <v>0</v>
      </c>
      <c r="Q2936" s="4"/>
      <c r="R2936" s="4"/>
    </row>
    <row r="2937" spans="5:18">
      <c r="E2937" s="130">
        <v>210</v>
      </c>
      <c r="F2937" s="130">
        <v>10</v>
      </c>
      <c r="H2937" s="32" t="s">
        <v>208</v>
      </c>
      <c r="I2937" s="33" t="s">
        <v>862</v>
      </c>
      <c r="J2937" s="33" t="s">
        <v>206</v>
      </c>
      <c r="K2937" s="33" t="str">
        <f t="shared" si="150"/>
        <v>210 , 10</v>
      </c>
      <c r="L2937" s="34" t="s">
        <v>207</v>
      </c>
      <c r="N2937" s="1" t="b">
        <f t="shared" si="151"/>
        <v>0</v>
      </c>
      <c r="O2937" s="1" t="b">
        <f t="shared" si="152"/>
        <v>0</v>
      </c>
      <c r="Q2937" s="4"/>
      <c r="R2937" s="4"/>
    </row>
    <row r="2938" spans="5:18">
      <c r="E2938" s="130">
        <v>210</v>
      </c>
      <c r="F2938" s="130">
        <v>11</v>
      </c>
      <c r="H2938" s="32" t="s">
        <v>208</v>
      </c>
      <c r="I2938" s="33" t="s">
        <v>862</v>
      </c>
      <c r="J2938" s="33" t="s">
        <v>206</v>
      </c>
      <c r="K2938" s="33" t="str">
        <f t="shared" si="150"/>
        <v>210 , 11</v>
      </c>
      <c r="L2938" s="34" t="s">
        <v>207</v>
      </c>
      <c r="N2938" s="1" t="b">
        <f t="shared" si="151"/>
        <v>0</v>
      </c>
      <c r="O2938" s="1" t="b">
        <f t="shared" si="152"/>
        <v>0</v>
      </c>
      <c r="Q2938" s="4"/>
      <c r="R2938" s="4"/>
    </row>
    <row r="2939" spans="5:18">
      <c r="E2939" s="130">
        <v>210</v>
      </c>
      <c r="F2939" s="130">
        <v>12</v>
      </c>
      <c r="H2939" s="32" t="s">
        <v>208</v>
      </c>
      <c r="I2939" s="33" t="s">
        <v>862</v>
      </c>
      <c r="J2939" s="33" t="s">
        <v>206</v>
      </c>
      <c r="K2939" s="33" t="str">
        <f t="shared" si="150"/>
        <v>210 , 12</v>
      </c>
      <c r="L2939" s="34" t="s">
        <v>207</v>
      </c>
      <c r="N2939" s="1" t="b">
        <f t="shared" si="151"/>
        <v>0</v>
      </c>
      <c r="O2939" s="1" t="b">
        <f t="shared" si="152"/>
        <v>0</v>
      </c>
      <c r="Q2939" s="4"/>
      <c r="R2939" s="4"/>
    </row>
    <row r="2940" spans="5:18">
      <c r="E2940" s="130">
        <v>210</v>
      </c>
      <c r="F2940" s="130">
        <v>13</v>
      </c>
      <c r="H2940" s="32" t="s">
        <v>208</v>
      </c>
      <c r="I2940" s="33" t="s">
        <v>862</v>
      </c>
      <c r="J2940" s="33" t="s">
        <v>206</v>
      </c>
      <c r="K2940" s="33" t="str">
        <f t="shared" si="150"/>
        <v>210 , 13</v>
      </c>
      <c r="L2940" s="34" t="s">
        <v>207</v>
      </c>
      <c r="N2940" s="1" t="b">
        <f t="shared" si="151"/>
        <v>0</v>
      </c>
      <c r="O2940" s="1" t="b">
        <f t="shared" si="152"/>
        <v>0</v>
      </c>
      <c r="Q2940" s="4"/>
      <c r="R2940" s="4"/>
    </row>
    <row r="2941" spans="5:18">
      <c r="E2941" s="130">
        <v>210</v>
      </c>
      <c r="F2941" s="130">
        <v>14</v>
      </c>
      <c r="H2941" s="32" t="s">
        <v>208</v>
      </c>
      <c r="I2941" s="33" t="s">
        <v>862</v>
      </c>
      <c r="J2941" s="33" t="s">
        <v>206</v>
      </c>
      <c r="K2941" s="33" t="str">
        <f t="shared" si="150"/>
        <v>210 , 14</v>
      </c>
      <c r="L2941" s="34" t="s">
        <v>207</v>
      </c>
      <c r="N2941" s="1" t="b">
        <f t="shared" si="151"/>
        <v>0</v>
      </c>
      <c r="O2941" s="1" t="b">
        <f t="shared" si="152"/>
        <v>0</v>
      </c>
      <c r="Q2941" s="4"/>
      <c r="R2941" s="4"/>
    </row>
    <row r="2942" spans="5:18">
      <c r="E2942" s="130">
        <v>210</v>
      </c>
      <c r="F2942" s="130">
        <v>15</v>
      </c>
      <c r="H2942" s="32" t="s">
        <v>208</v>
      </c>
      <c r="I2942" s="33" t="s">
        <v>862</v>
      </c>
      <c r="J2942" s="33" t="s">
        <v>206</v>
      </c>
      <c r="K2942" s="33" t="str">
        <f t="shared" si="150"/>
        <v>210 , 15</v>
      </c>
      <c r="L2942" s="34" t="s">
        <v>207</v>
      </c>
      <c r="N2942" s="1" t="b">
        <f t="shared" si="151"/>
        <v>0</v>
      </c>
      <c r="O2942" s="1" t="b">
        <f t="shared" si="152"/>
        <v>0</v>
      </c>
      <c r="Q2942" s="4"/>
      <c r="R2942" s="4"/>
    </row>
    <row r="2943" spans="5:18">
      <c r="E2943" s="130">
        <v>211</v>
      </c>
      <c r="F2943" s="130">
        <v>1</v>
      </c>
      <c r="H2943" s="32" t="s">
        <v>208</v>
      </c>
      <c r="I2943" s="33" t="s">
        <v>862</v>
      </c>
      <c r="J2943" s="33" t="s">
        <v>206</v>
      </c>
      <c r="K2943" s="33" t="str">
        <f t="shared" si="150"/>
        <v>211 , 1</v>
      </c>
      <c r="L2943" s="34" t="s">
        <v>207</v>
      </c>
      <c r="N2943" s="1" t="b">
        <f t="shared" si="151"/>
        <v>0</v>
      </c>
      <c r="O2943" s="1" t="b">
        <f t="shared" si="152"/>
        <v>0</v>
      </c>
      <c r="Q2943" s="4"/>
      <c r="R2943" s="4"/>
    </row>
    <row r="2944" spans="5:18">
      <c r="E2944" s="130">
        <v>211</v>
      </c>
      <c r="F2944" s="130">
        <v>2</v>
      </c>
      <c r="H2944" s="32" t="s">
        <v>208</v>
      </c>
      <c r="I2944" s="33" t="s">
        <v>862</v>
      </c>
      <c r="J2944" s="33" t="s">
        <v>206</v>
      </c>
      <c r="K2944" s="33" t="str">
        <f t="shared" si="150"/>
        <v>211 , 2</v>
      </c>
      <c r="L2944" s="34" t="s">
        <v>207</v>
      </c>
      <c r="N2944" s="1" t="b">
        <f t="shared" si="151"/>
        <v>0</v>
      </c>
      <c r="O2944" s="1" t="b">
        <f t="shared" si="152"/>
        <v>0</v>
      </c>
      <c r="Q2944" s="4"/>
      <c r="R2944" s="4"/>
    </row>
    <row r="2945" spans="5:18">
      <c r="E2945" s="130">
        <v>211</v>
      </c>
      <c r="F2945" s="130">
        <v>3</v>
      </c>
      <c r="H2945" s="32" t="s">
        <v>208</v>
      </c>
      <c r="I2945" s="33" t="s">
        <v>862</v>
      </c>
      <c r="J2945" s="33" t="s">
        <v>206</v>
      </c>
      <c r="K2945" s="33" t="str">
        <f t="shared" si="150"/>
        <v>211 , 3</v>
      </c>
      <c r="L2945" s="34" t="s">
        <v>207</v>
      </c>
      <c r="N2945" s="1" t="b">
        <f t="shared" si="151"/>
        <v>0</v>
      </c>
      <c r="O2945" s="1" t="b">
        <f t="shared" si="152"/>
        <v>0</v>
      </c>
      <c r="Q2945" s="4"/>
      <c r="R2945" s="4"/>
    </row>
    <row r="2946" spans="5:18">
      <c r="E2946" s="130">
        <v>211</v>
      </c>
      <c r="F2946" s="130">
        <v>4</v>
      </c>
      <c r="H2946" s="32" t="s">
        <v>208</v>
      </c>
      <c r="I2946" s="33" t="s">
        <v>862</v>
      </c>
      <c r="J2946" s="33" t="s">
        <v>206</v>
      </c>
      <c r="K2946" s="33" t="str">
        <f t="shared" si="150"/>
        <v>211 , 4</v>
      </c>
      <c r="L2946" s="34" t="s">
        <v>207</v>
      </c>
      <c r="N2946" s="1" t="b">
        <f t="shared" si="151"/>
        <v>0</v>
      </c>
      <c r="O2946" s="1" t="b">
        <f t="shared" si="152"/>
        <v>0</v>
      </c>
      <c r="Q2946" s="4"/>
      <c r="R2946" s="4"/>
    </row>
    <row r="2947" spans="5:18">
      <c r="E2947" s="130">
        <v>211</v>
      </c>
      <c r="F2947" s="130">
        <v>5</v>
      </c>
      <c r="H2947" s="32" t="s">
        <v>208</v>
      </c>
      <c r="I2947" s="33" t="s">
        <v>862</v>
      </c>
      <c r="J2947" s="33" t="s">
        <v>206</v>
      </c>
      <c r="K2947" s="33" t="str">
        <f t="shared" si="150"/>
        <v>211 , 5</v>
      </c>
      <c r="L2947" s="34" t="s">
        <v>207</v>
      </c>
      <c r="N2947" s="1" t="b">
        <f t="shared" si="151"/>
        <v>0</v>
      </c>
      <c r="O2947" s="1" t="b">
        <f t="shared" si="152"/>
        <v>0</v>
      </c>
      <c r="Q2947" s="4"/>
      <c r="R2947" s="4"/>
    </row>
    <row r="2948" spans="5:18">
      <c r="E2948" s="130">
        <v>211</v>
      </c>
      <c s="130" r="F2948">
        <v>7</v>
      </c>
      <c r="H2948" s="32" t="s">
        <v>208</v>
      </c>
      <c r="I2948" s="33" t="s">
        <v>862</v>
      </c>
      <c r="J2948" s="33" t="s">
        <v>206</v>
      </c>
      <c r="K2948" s="33" t="str">
        <f t="shared" si="150"/>
        <v>211 , 6</v>
      </c>
      <c r="L2948" s="34" t="s">
        <v>207</v>
      </c>
      <c r="N2948" s="1" t="b">
        <f t="shared" si="151"/>
        <v>0</v>
      </c>
      <c r="O2948" s="1" t="b">
        <f t="shared" si="152"/>
        <v>0</v>
      </c>
      <c r="Q2948" s="4"/>
      <c r="R2948" s="4"/>
    </row>
    <row r="2949" spans="5:18">
      <c r="E2949" s="130">
        <v>211</v>
      </c>
      <c r="F2949" s="130">
        <v>8</v>
      </c>
      <c r="H2949" s="32" t="s">
        <v>208</v>
      </c>
      <c r="I2949" s="33" t="s">
        <v>862</v>
      </c>
      <c r="J2949" s="33" t="s">
        <v>206</v>
      </c>
      <c r="K2949" s="33" t="str">
        <f t="shared" si="150"/>
        <v>211 , 8</v>
      </c>
      <c r="L2949" s="34" t="s">
        <v>207</v>
      </c>
      <c r="N2949" s="1" t="b">
        <f t="shared" si="151"/>
        <v>0</v>
      </c>
      <c r="O2949" s="1" t="b">
        <f t="shared" si="152"/>
        <v>0</v>
      </c>
      <c r="Q2949" s="4"/>
      <c r="R2949" s="4"/>
    </row>
    <row r="2950" spans="5:18">
      <c r="E2950" s="130">
        <v>211</v>
      </c>
      <c r="F2950" s="130">
        <v>9</v>
      </c>
      <c r="H2950" s="32" t="s">
        <v>208</v>
      </c>
      <c r="I2950" s="33" t="s">
        <v>862</v>
      </c>
      <c r="J2950" s="33" t="s">
        <v>206</v>
      </c>
      <c r="K2950" s="33" t="str">
        <f t="shared" si="150"/>
        <v>211 , 9</v>
      </c>
      <c r="L2950" s="34" t="s">
        <v>207</v>
      </c>
      <c r="N2950" s="1" t="b">
        <f t="shared" si="151"/>
        <v>0</v>
      </c>
      <c r="O2950" s="1" t="b">
        <f t="shared" si="152"/>
        <v>0</v>
      </c>
      <c r="Q2950" s="4"/>
      <c r="R2950" s="4"/>
    </row>
    <row r="2951" spans="5:18">
      <c r="E2951" s="130">
        <v>211</v>
      </c>
      <c r="F2951" s="130">
        <v>10</v>
      </c>
      <c r="H2951" s="32" t="s">
        <v>208</v>
      </c>
      <c r="I2951" s="33" t="s">
        <v>862</v>
      </c>
      <c r="J2951" s="33" t="s">
        <v>206</v>
      </c>
      <c r="K2951" s="33" t="str">
        <f t="shared" si="150"/>
        <v>211 , 10</v>
      </c>
      <c r="L2951" s="34" t="s">
        <v>207</v>
      </c>
      <c r="N2951" s="1" t="b">
        <f t="shared" si="151"/>
        <v>0</v>
      </c>
      <c r="O2951" s="1" t="b">
        <f t="shared" si="152"/>
        <v>0</v>
      </c>
      <c r="Q2951" s="4"/>
      <c r="R2951" s="4"/>
    </row>
    <row r="2952" spans="5:18">
      <c r="E2952" s="130">
        <v>211</v>
      </c>
      <c r="F2952" s="130">
        <v>11</v>
      </c>
      <c r="H2952" s="32" t="s">
        <v>208</v>
      </c>
      <c r="I2952" s="33" t="s">
        <v>862</v>
      </c>
      <c r="J2952" s="33" t="s">
        <v>206</v>
      </c>
      <c r="K2952" s="33" t="str">
        <f t="shared" si="150"/>
        <v>211 , 11</v>
      </c>
      <c r="L2952" s="34" t="s">
        <v>207</v>
      </c>
      <c r="N2952" s="1" t="b">
        <f t="shared" si="151"/>
        <v>0</v>
      </c>
      <c r="O2952" s="1" t="b">
        <f t="shared" si="152"/>
        <v>0</v>
      </c>
      <c r="Q2952" s="4"/>
      <c r="R2952" s="4"/>
    </row>
    <row r="2953" spans="5:18">
      <c r="E2953" s="130">
        <v>211</v>
      </c>
      <c r="F2953" s="130">
        <v>12</v>
      </c>
      <c r="H2953" s="32" t="s">
        <v>208</v>
      </c>
      <c r="I2953" s="33" t="s">
        <v>862</v>
      </c>
      <c r="J2953" s="33" t="s">
        <v>206</v>
      </c>
      <c r="K2953" s="33" t="str">
        <f t="shared" si="150"/>
        <v>211 , 12</v>
      </c>
      <c r="L2953" s="34" t="s">
        <v>207</v>
      </c>
      <c r="N2953" s="1" t="b">
        <f t="shared" si="151"/>
        <v>0</v>
      </c>
      <c r="O2953" s="1" t="b">
        <f t="shared" si="152"/>
        <v>0</v>
      </c>
      <c r="Q2953" s="4"/>
      <c r="R2953" s="4"/>
    </row>
    <row r="2954" spans="5:18">
      <c r="E2954" s="130">
        <v>211</v>
      </c>
      <c r="F2954" s="130">
        <v>13</v>
      </c>
      <c r="H2954" s="32" t="s">
        <v>208</v>
      </c>
      <c r="I2954" s="33" t="s">
        <v>862</v>
      </c>
      <c r="J2954" s="33" t="s">
        <v>206</v>
      </c>
      <c r="K2954" s="33" t="str">
        <f t="shared" si="150"/>
        <v>211 , 13</v>
      </c>
      <c r="L2954" s="34" t="s">
        <v>207</v>
      </c>
      <c r="N2954" s="1" t="b">
        <f t="shared" si="151"/>
        <v>0</v>
      </c>
      <c r="O2954" s="1" t="b">
        <f t="shared" si="152"/>
        <v>0</v>
      </c>
      <c r="Q2954" s="4"/>
      <c r="R2954" s="4"/>
    </row>
    <row r="2955" spans="5:18">
      <c r="E2955" s="130">
        <v>211</v>
      </c>
      <c r="F2955" s="130">
        <v>14</v>
      </c>
      <c r="H2955" s="32" t="s">
        <v>208</v>
      </c>
      <c r="I2955" s="33" t="s">
        <v>862</v>
      </c>
      <c r="J2955" s="33" t="s">
        <v>206</v>
      </c>
      <c r="K2955" s="33" t="str">
        <f t="shared" si="150"/>
        <v>211 , 14</v>
      </c>
      <c r="L2955" s="34" t="s">
        <v>207</v>
      </c>
      <c r="N2955" s="1" t="b">
        <f t="shared" si="151"/>
        <v>0</v>
      </c>
      <c r="O2955" s="1" t="b">
        <f t="shared" si="152"/>
        <v>0</v>
      </c>
      <c r="Q2955" s="4"/>
      <c r="R2955" s="4"/>
    </row>
    <row r="2956" spans="5:18">
      <c r="E2956" s="130">
        <v>211</v>
      </c>
      <c r="F2956" s="130">
        <v>15</v>
      </c>
      <c r="H2956" s="32" t="s">
        <v>208</v>
      </c>
      <c r="I2956" s="33" t="s">
        <v>862</v>
      </c>
      <c r="J2956" s="33" t="s">
        <v>206</v>
      </c>
      <c r="K2956" s="33" t="str">
        <f t="shared" si="150"/>
        <v>211 , 15</v>
      </c>
      <c r="L2956" s="34" t="s">
        <v>207</v>
      </c>
      <c r="N2956" s="1" t="b">
        <f t="shared" si="151"/>
        <v>0</v>
      </c>
      <c r="O2956" s="1" t="b">
        <f t="shared" si="152"/>
        <v>0</v>
      </c>
      <c r="Q2956" s="4"/>
      <c r="R2956" s="4"/>
    </row>
    <row r="2957" spans="5:18">
      <c r="E2957" s="130">
        <v>212</v>
      </c>
      <c r="F2957" s="130">
        <v>1</v>
      </c>
      <c r="H2957" s="32" t="s">
        <v>208</v>
      </c>
      <c r="I2957" s="33" t="s">
        <v>862</v>
      </c>
      <c r="J2957" s="33" t="s">
        <v>206</v>
      </c>
      <c r="K2957" s="33" t="str">
        <f t="shared" ref="K2957:K3016" si="153">E2957&amp;" , "&amp;F2957</f>
        <v>212 , 1</v>
      </c>
      <c r="L2957" s="34" t="s">
        <v>207</v>
      </c>
      <c r="N2957" s="1" t="b">
        <f t="shared" ref="N2957:N3016" si="154">IF(E2957="","",EXACT(E2957,Q2957))</f>
        <v>0</v>
      </c>
      <c r="O2957" s="1" t="b">
        <f t="shared" ref="O2957:O3016" si="155">IF(F2957="","",EXACT(F2957,R2957))</f>
        <v>0</v>
      </c>
      <c r="Q2957" s="4"/>
      <c r="R2957" s="4"/>
    </row>
    <row r="2958" spans="5:18">
      <c r="E2958" s="130">
        <v>212</v>
      </c>
      <c r="F2958" s="130">
        <v>2</v>
      </c>
      <c r="H2958" s="32" t="s">
        <v>208</v>
      </c>
      <c r="I2958" s="33" t="s">
        <v>862</v>
      </c>
      <c r="J2958" s="33" t="s">
        <v>206</v>
      </c>
      <c r="K2958" s="33" t="str">
        <f t="shared" si="153"/>
        <v>212 , 2</v>
      </c>
      <c r="L2958" s="34" t="s">
        <v>207</v>
      </c>
      <c r="N2958" s="1" t="b">
        <f t="shared" si="154"/>
        <v>0</v>
      </c>
      <c r="O2958" s="1" t="b">
        <f t="shared" si="155"/>
        <v>0</v>
      </c>
      <c r="Q2958" s="4"/>
      <c r="R2958" s="4"/>
    </row>
    <row r="2959" spans="5:18">
      <c r="E2959" s="130">
        <v>212</v>
      </c>
      <c r="F2959" s="130">
        <v>3</v>
      </c>
      <c r="H2959" s="32" t="s">
        <v>208</v>
      </c>
      <c r="I2959" s="33" t="s">
        <v>862</v>
      </c>
      <c r="J2959" s="33" t="s">
        <v>206</v>
      </c>
      <c r="K2959" s="33" t="str">
        <f t="shared" si="153"/>
        <v>212 , 3</v>
      </c>
      <c r="L2959" s="34" t="s">
        <v>207</v>
      </c>
      <c r="N2959" s="1" t="b">
        <f t="shared" si="154"/>
        <v>0</v>
      </c>
      <c r="O2959" s="1" t="b">
        <f t="shared" si="155"/>
        <v>0</v>
      </c>
      <c r="Q2959" s="4"/>
      <c r="R2959" s="4"/>
    </row>
    <row r="2960" spans="5:18">
      <c r="E2960" s="130">
        <v>212</v>
      </c>
      <c r="F2960" s="130">
        <v>4</v>
      </c>
      <c r="H2960" s="32" t="s">
        <v>208</v>
      </c>
      <c r="I2960" s="33" t="s">
        <v>862</v>
      </c>
      <c r="J2960" s="33" t="s">
        <v>206</v>
      </c>
      <c r="K2960" s="33" t="str">
        <f t="shared" si="153"/>
        <v>212 , 4</v>
      </c>
      <c r="L2960" s="34" t="s">
        <v>207</v>
      </c>
      <c r="N2960" s="1" t="b">
        <f t="shared" si="154"/>
        <v>0</v>
      </c>
      <c r="O2960" s="1" t="b">
        <f t="shared" si="155"/>
        <v>0</v>
      </c>
      <c r="Q2960" s="4"/>
      <c r="R2960" s="4"/>
    </row>
    <row r="2961" spans="5:18">
      <c r="E2961" s="130">
        <v>212</v>
      </c>
      <c r="F2961" s="130">
        <v>5</v>
      </c>
      <c r="H2961" s="32" t="s">
        <v>208</v>
      </c>
      <c r="I2961" s="33" t="s">
        <v>862</v>
      </c>
      <c r="J2961" s="33" t="s">
        <v>206</v>
      </c>
      <c r="K2961" s="33" t="str">
        <f t="shared" si="153"/>
        <v>212 , 5</v>
      </c>
      <c r="L2961" s="34" t="s">
        <v>207</v>
      </c>
      <c r="N2961" s="1" t="b">
        <f t="shared" si="154"/>
        <v>0</v>
      </c>
      <c r="O2961" s="1" t="b">
        <f t="shared" si="155"/>
        <v>0</v>
      </c>
      <c r="Q2961" s="4"/>
      <c r="R2961" s="4"/>
    </row>
    <row r="2962" spans="5:18">
      <c r="E2962" s="130">
        <v>212</v>
      </c>
      <c s="130" r="F2962">
        <v>7</v>
      </c>
      <c r="H2962" s="32" t="s">
        <v>208</v>
      </c>
      <c r="I2962" s="33" t="s">
        <v>862</v>
      </c>
      <c r="J2962" s="33" t="s">
        <v>206</v>
      </c>
      <c r="K2962" s="33" t="str">
        <f t="shared" si="153"/>
        <v>212 , 6</v>
      </c>
      <c r="L2962" s="34" t="s">
        <v>207</v>
      </c>
      <c r="N2962" s="1" t="b">
        <f t="shared" si="154"/>
        <v>0</v>
      </c>
      <c r="O2962" s="1" t="b">
        <f t="shared" si="155"/>
        <v>0</v>
      </c>
      <c r="Q2962" s="4"/>
      <c r="R2962" s="4"/>
    </row>
    <row r="2963" spans="5:18">
      <c r="E2963" s="130">
        <v>212</v>
      </c>
      <c r="F2963" s="130">
        <v>8</v>
      </c>
      <c r="H2963" s="32" t="s">
        <v>208</v>
      </c>
      <c r="I2963" s="33" t="s">
        <v>862</v>
      </c>
      <c r="J2963" s="33" t="s">
        <v>206</v>
      </c>
      <c r="K2963" s="33" t="str">
        <f t="shared" si="153"/>
        <v>212 , 8</v>
      </c>
      <c r="L2963" s="34" t="s">
        <v>207</v>
      </c>
      <c r="N2963" s="1" t="b">
        <f t="shared" si="154"/>
        <v>0</v>
      </c>
      <c r="O2963" s="1" t="b">
        <f t="shared" si="155"/>
        <v>0</v>
      </c>
      <c r="Q2963" s="4"/>
      <c r="R2963" s="4"/>
    </row>
    <row r="2964" spans="5:18">
      <c r="E2964" s="130">
        <v>212</v>
      </c>
      <c r="F2964" s="130">
        <v>9</v>
      </c>
      <c r="H2964" s="32" t="s">
        <v>208</v>
      </c>
      <c r="I2964" s="33" t="s">
        <v>862</v>
      </c>
      <c r="J2964" s="33" t="s">
        <v>206</v>
      </c>
      <c r="K2964" s="33" t="str">
        <f t="shared" si="153"/>
        <v>212 , 9</v>
      </c>
      <c r="L2964" s="34" t="s">
        <v>207</v>
      </c>
      <c r="N2964" s="1" t="b">
        <f t="shared" si="154"/>
        <v>0</v>
      </c>
      <c r="O2964" s="1" t="b">
        <f t="shared" si="155"/>
        <v>0</v>
      </c>
      <c r="Q2964" s="4"/>
      <c r="R2964" s="4"/>
    </row>
    <row r="2965" spans="5:18">
      <c r="E2965" s="130">
        <v>212</v>
      </c>
      <c r="F2965" s="130">
        <v>10</v>
      </c>
      <c r="H2965" s="32" t="s">
        <v>208</v>
      </c>
      <c r="I2965" s="33" t="s">
        <v>862</v>
      </c>
      <c r="J2965" s="33" t="s">
        <v>206</v>
      </c>
      <c r="K2965" s="33" t="str">
        <f t="shared" si="153"/>
        <v>212 , 10</v>
      </c>
      <c r="L2965" s="34" t="s">
        <v>207</v>
      </c>
      <c r="N2965" s="1" t="b">
        <f t="shared" si="154"/>
        <v>0</v>
      </c>
      <c r="O2965" s="1" t="b">
        <f t="shared" si="155"/>
        <v>0</v>
      </c>
      <c r="Q2965" s="4"/>
      <c r="R2965" s="4"/>
    </row>
    <row r="2966" spans="5:18">
      <c r="E2966" s="130">
        <v>212</v>
      </c>
      <c r="F2966" s="130">
        <v>11</v>
      </c>
      <c r="H2966" s="32" t="s">
        <v>208</v>
      </c>
      <c r="I2966" s="33" t="s">
        <v>862</v>
      </c>
      <c r="J2966" s="33" t="s">
        <v>206</v>
      </c>
      <c r="K2966" s="33" t="str">
        <f t="shared" si="153"/>
        <v>212 , 11</v>
      </c>
      <c r="L2966" s="34" t="s">
        <v>207</v>
      </c>
      <c r="N2966" s="1" t="b">
        <f t="shared" si="154"/>
        <v>0</v>
      </c>
      <c r="O2966" s="1" t="b">
        <f t="shared" si="155"/>
        <v>0</v>
      </c>
      <c r="Q2966" s="4"/>
      <c r="R2966" s="4"/>
    </row>
    <row r="2967" spans="5:18">
      <c r="E2967" s="130">
        <v>212</v>
      </c>
      <c r="F2967" s="130">
        <v>12</v>
      </c>
      <c r="H2967" s="32" t="s">
        <v>208</v>
      </c>
      <c r="I2967" s="33" t="s">
        <v>862</v>
      </c>
      <c r="J2967" s="33" t="s">
        <v>206</v>
      </c>
      <c r="K2967" s="33" t="str">
        <f t="shared" si="153"/>
        <v>212 , 12</v>
      </c>
      <c r="L2967" s="34" t="s">
        <v>207</v>
      </c>
      <c r="N2967" s="1" t="b">
        <f t="shared" si="154"/>
        <v>0</v>
      </c>
      <c r="O2967" s="1" t="b">
        <f t="shared" si="155"/>
        <v>0</v>
      </c>
      <c r="Q2967" s="4"/>
      <c r="R2967" s="4"/>
    </row>
    <row r="2968" spans="5:18">
      <c r="E2968" s="130">
        <v>212</v>
      </c>
      <c r="F2968" s="130">
        <v>13</v>
      </c>
      <c r="H2968" s="32" t="s">
        <v>208</v>
      </c>
      <c r="I2968" s="33" t="s">
        <v>862</v>
      </c>
      <c r="J2968" s="33" t="s">
        <v>206</v>
      </c>
      <c r="K2968" s="33" t="str">
        <f t="shared" si="153"/>
        <v>212 , 13</v>
      </c>
      <c r="L2968" s="34" t="s">
        <v>207</v>
      </c>
      <c r="N2968" s="1" t="b">
        <f t="shared" si="154"/>
        <v>0</v>
      </c>
      <c r="O2968" s="1" t="b">
        <f t="shared" si="155"/>
        <v>0</v>
      </c>
      <c r="Q2968" s="4"/>
      <c r="R2968" s="4"/>
    </row>
    <row r="2969" spans="5:18">
      <c r="E2969" s="130">
        <v>212</v>
      </c>
      <c r="F2969" s="130">
        <v>14</v>
      </c>
      <c r="H2969" s="32" t="s">
        <v>208</v>
      </c>
      <c r="I2969" s="33" t="s">
        <v>862</v>
      </c>
      <c r="J2969" s="33" t="s">
        <v>206</v>
      </c>
      <c r="K2969" s="33" t="str">
        <f t="shared" si="153"/>
        <v>212 , 14</v>
      </c>
      <c r="L2969" s="34" t="s">
        <v>207</v>
      </c>
      <c r="N2969" s="1" t="b">
        <f t="shared" si="154"/>
        <v>0</v>
      </c>
      <c r="O2969" s="1" t="b">
        <f t="shared" si="155"/>
        <v>0</v>
      </c>
      <c r="Q2969" s="4"/>
      <c r="R2969" s="4"/>
    </row>
    <row r="2970" spans="5:18">
      <c r="E2970" s="130">
        <v>212</v>
      </c>
      <c r="F2970" s="130">
        <v>15</v>
      </c>
      <c r="H2970" s="32" t="s">
        <v>208</v>
      </c>
      <c r="I2970" s="33" t="s">
        <v>862</v>
      </c>
      <c r="J2970" s="33" t="s">
        <v>206</v>
      </c>
      <c r="K2970" s="33" t="str">
        <f t="shared" si="153"/>
        <v>212 , 15</v>
      </c>
      <c r="L2970" s="34" t="s">
        <v>207</v>
      </c>
      <c r="N2970" s="1" t="b">
        <f t="shared" si="154"/>
        <v>0</v>
      </c>
      <c r="O2970" s="1" t="b">
        <f t="shared" si="155"/>
        <v>0</v>
      </c>
      <c r="Q2970" s="4"/>
      <c r="R2970" s="4"/>
    </row>
    <row r="2971" spans="5:18">
      <c r="E2971" s="130">
        <v>213</v>
      </c>
      <c r="F2971" s="130">
        <v>1</v>
      </c>
      <c r="H2971" s="32" t="s">
        <v>208</v>
      </c>
      <c r="I2971" s="33" t="s">
        <v>862</v>
      </c>
      <c r="J2971" s="33" t="s">
        <v>206</v>
      </c>
      <c r="K2971" s="33" t="str">
        <f t="shared" si="153"/>
        <v>213 , 1</v>
      </c>
      <c r="L2971" s="34" t="s">
        <v>207</v>
      </c>
      <c r="N2971" s="1" t="b">
        <f t="shared" si="154"/>
        <v>0</v>
      </c>
      <c r="O2971" s="1" t="b">
        <f t="shared" si="155"/>
        <v>0</v>
      </c>
      <c r="Q2971" s="4"/>
      <c r="R2971" s="4"/>
    </row>
    <row r="2972" spans="5:18">
      <c r="E2972" s="130">
        <v>213</v>
      </c>
      <c r="F2972" s="130">
        <v>2</v>
      </c>
      <c r="H2972" s="32" t="s">
        <v>208</v>
      </c>
      <c r="I2972" s="33" t="s">
        <v>862</v>
      </c>
      <c r="J2972" s="33" t="s">
        <v>206</v>
      </c>
      <c r="K2972" s="33" t="str">
        <f t="shared" si="153"/>
        <v>213 , 2</v>
      </c>
      <c r="L2972" s="34" t="s">
        <v>207</v>
      </c>
      <c r="N2972" s="1" t="b">
        <f t="shared" si="154"/>
        <v>0</v>
      </c>
      <c r="O2972" s="1" t="b">
        <f t="shared" si="155"/>
        <v>0</v>
      </c>
      <c r="Q2972" s="4"/>
      <c r="R2972" s="4"/>
    </row>
    <row r="2973" spans="5:18">
      <c r="E2973" s="130">
        <v>213</v>
      </c>
      <c r="F2973" s="130">
        <v>3</v>
      </c>
      <c r="H2973" s="32" t="s">
        <v>208</v>
      </c>
      <c r="I2973" s="33" t="s">
        <v>862</v>
      </c>
      <c r="J2973" s="33" t="s">
        <v>206</v>
      </c>
      <c r="K2973" s="33" t="str">
        <f t="shared" si="153"/>
        <v>213 , 3</v>
      </c>
      <c r="L2973" s="34" t="s">
        <v>207</v>
      </c>
      <c r="N2973" s="1" t="b">
        <f t="shared" si="154"/>
        <v>0</v>
      </c>
      <c r="O2973" s="1" t="b">
        <f t="shared" si="155"/>
        <v>0</v>
      </c>
      <c r="Q2973" s="4"/>
      <c r="R2973" s="4"/>
    </row>
    <row r="2974" spans="5:18">
      <c r="E2974" s="130">
        <v>213</v>
      </c>
      <c r="F2974" s="130">
        <v>4</v>
      </c>
      <c r="H2974" s="32" t="s">
        <v>208</v>
      </c>
      <c r="I2974" s="33" t="s">
        <v>862</v>
      </c>
      <c r="J2974" s="33" t="s">
        <v>206</v>
      </c>
      <c r="K2974" s="33" t="str">
        <f t="shared" si="153"/>
        <v>213 , 4</v>
      </c>
      <c r="L2974" s="34" t="s">
        <v>207</v>
      </c>
      <c r="N2974" s="1" t="b">
        <f t="shared" si="154"/>
        <v>0</v>
      </c>
      <c r="O2974" s="1" t="b">
        <f t="shared" si="155"/>
        <v>0</v>
      </c>
      <c r="Q2974" s="4"/>
      <c r="R2974" s="4"/>
    </row>
    <row r="2975" spans="5:18">
      <c r="E2975" s="130">
        <v>213</v>
      </c>
      <c r="F2975" s="130">
        <v>5</v>
      </c>
      <c r="H2975" s="32" t="s">
        <v>208</v>
      </c>
      <c r="I2975" s="33" t="s">
        <v>862</v>
      </c>
      <c r="J2975" s="33" t="s">
        <v>206</v>
      </c>
      <c r="K2975" s="33" t="str">
        <f t="shared" si="153"/>
        <v>213 , 5</v>
      </c>
      <c r="L2975" s="34" t="s">
        <v>207</v>
      </c>
      <c r="N2975" s="1" t="b">
        <f t="shared" si="154"/>
        <v>0</v>
      </c>
      <c r="O2975" s="1" t="b">
        <f t="shared" si="155"/>
        <v>0</v>
      </c>
      <c r="Q2975" s="4"/>
      <c r="R2975" s="4"/>
    </row>
    <row r="2976" spans="5:18">
      <c r="E2976" s="130">
        <v>213</v>
      </c>
      <c s="130" r="F2976">
        <v>7</v>
      </c>
      <c r="H2976" s="32" t="s">
        <v>208</v>
      </c>
      <c r="I2976" s="33" t="s">
        <v>862</v>
      </c>
      <c r="J2976" s="33" t="s">
        <v>206</v>
      </c>
      <c r="K2976" s="33" t="str">
        <f t="shared" si="153"/>
        <v>213 , 6</v>
      </c>
      <c r="L2976" s="34" t="s">
        <v>207</v>
      </c>
      <c r="N2976" s="1" t="b">
        <f t="shared" si="154"/>
        <v>0</v>
      </c>
      <c r="O2976" s="1" t="b">
        <f t="shared" si="155"/>
        <v>0</v>
      </c>
      <c r="Q2976" s="4"/>
      <c r="R2976" s="4"/>
    </row>
    <row r="2977" spans="5:18">
      <c r="E2977" s="130">
        <v>213</v>
      </c>
      <c r="F2977" s="130">
        <v>8</v>
      </c>
      <c r="H2977" s="32" t="s">
        <v>208</v>
      </c>
      <c r="I2977" s="33" t="s">
        <v>862</v>
      </c>
      <c r="J2977" s="33" t="s">
        <v>206</v>
      </c>
      <c r="K2977" s="33" t="str">
        <f t="shared" si="153"/>
        <v>213 , 8</v>
      </c>
      <c r="L2977" s="34" t="s">
        <v>207</v>
      </c>
      <c r="N2977" s="1" t="b">
        <f t="shared" si="154"/>
        <v>0</v>
      </c>
      <c r="O2977" s="1" t="b">
        <f t="shared" si="155"/>
        <v>0</v>
      </c>
      <c r="Q2977" s="4"/>
      <c r="R2977" s="4"/>
    </row>
    <row r="2978" spans="5:18">
      <c r="E2978" s="130">
        <v>213</v>
      </c>
      <c r="F2978" s="130">
        <v>9</v>
      </c>
      <c r="H2978" s="32" t="s">
        <v>208</v>
      </c>
      <c r="I2978" s="33" t="s">
        <v>862</v>
      </c>
      <c r="J2978" s="33" t="s">
        <v>206</v>
      </c>
      <c r="K2978" s="33" t="str">
        <f t="shared" si="153"/>
        <v>213 , 9</v>
      </c>
      <c r="L2978" s="34" t="s">
        <v>207</v>
      </c>
      <c r="N2978" s="1" t="b">
        <f t="shared" si="154"/>
        <v>0</v>
      </c>
      <c r="O2978" s="1" t="b">
        <f t="shared" si="155"/>
        <v>0</v>
      </c>
      <c r="Q2978" s="4"/>
      <c r="R2978" s="4"/>
    </row>
    <row r="2979" spans="5:18">
      <c r="E2979" s="130">
        <v>213</v>
      </c>
      <c r="F2979" s="130">
        <v>10</v>
      </c>
      <c r="H2979" s="32" t="s">
        <v>208</v>
      </c>
      <c r="I2979" s="33" t="s">
        <v>862</v>
      </c>
      <c r="J2979" s="33" t="s">
        <v>206</v>
      </c>
      <c r="K2979" s="33" t="str">
        <f t="shared" si="153"/>
        <v>213 , 10</v>
      </c>
      <c r="L2979" s="34" t="s">
        <v>207</v>
      </c>
      <c r="N2979" s="1" t="b">
        <f t="shared" si="154"/>
        <v>0</v>
      </c>
      <c r="O2979" s="1" t="b">
        <f t="shared" si="155"/>
        <v>0</v>
      </c>
      <c r="Q2979" s="4"/>
      <c r="R2979" s="4"/>
    </row>
    <row r="2980" spans="5:18">
      <c r="E2980" s="130">
        <v>213</v>
      </c>
      <c r="F2980" s="130">
        <v>11</v>
      </c>
      <c r="H2980" s="32" t="s">
        <v>208</v>
      </c>
      <c r="I2980" s="33" t="s">
        <v>862</v>
      </c>
      <c r="J2980" s="33" t="s">
        <v>206</v>
      </c>
      <c r="K2980" s="33" t="str">
        <f t="shared" si="153"/>
        <v>213 , 11</v>
      </c>
      <c r="L2980" s="34" t="s">
        <v>207</v>
      </c>
      <c r="N2980" s="1" t="b">
        <f t="shared" si="154"/>
        <v>0</v>
      </c>
      <c r="O2980" s="1" t="b">
        <f t="shared" si="155"/>
        <v>0</v>
      </c>
      <c r="Q2980" s="4"/>
      <c r="R2980" s="4"/>
    </row>
    <row r="2981" spans="5:18">
      <c r="E2981" s="130">
        <v>213</v>
      </c>
      <c r="F2981" s="130">
        <v>12</v>
      </c>
      <c r="H2981" s="32" t="s">
        <v>208</v>
      </c>
      <c r="I2981" s="33" t="s">
        <v>862</v>
      </c>
      <c r="J2981" s="33" t="s">
        <v>206</v>
      </c>
      <c r="K2981" s="33" t="str">
        <f t="shared" si="153"/>
        <v>213 , 12</v>
      </c>
      <c r="L2981" s="34" t="s">
        <v>207</v>
      </c>
      <c r="N2981" s="1" t="b">
        <f t="shared" si="154"/>
        <v>0</v>
      </c>
      <c r="O2981" s="1" t="b">
        <f t="shared" si="155"/>
        <v>0</v>
      </c>
      <c r="Q2981" s="4"/>
      <c r="R2981" s="4"/>
    </row>
    <row r="2982" spans="5:18">
      <c r="E2982" s="130">
        <v>213</v>
      </c>
      <c r="F2982" s="130">
        <v>13</v>
      </c>
      <c r="H2982" s="32" t="s">
        <v>208</v>
      </c>
      <c r="I2982" s="33" t="s">
        <v>862</v>
      </c>
      <c r="J2982" s="33" t="s">
        <v>206</v>
      </c>
      <c r="K2982" s="33" t="str">
        <f t="shared" si="153"/>
        <v>213 , 13</v>
      </c>
      <c r="L2982" s="34" t="s">
        <v>207</v>
      </c>
      <c r="N2982" s="1" t="b">
        <f t="shared" si="154"/>
        <v>0</v>
      </c>
      <c r="O2982" s="1" t="b">
        <f t="shared" si="155"/>
        <v>0</v>
      </c>
      <c r="Q2982" s="4"/>
      <c r="R2982" s="4"/>
    </row>
    <row r="2983" spans="5:18">
      <c r="E2983" s="130">
        <v>213</v>
      </c>
      <c r="F2983" s="130">
        <v>14</v>
      </c>
      <c r="H2983" s="32" t="s">
        <v>208</v>
      </c>
      <c r="I2983" s="33" t="s">
        <v>862</v>
      </c>
      <c r="J2983" s="33" t="s">
        <v>206</v>
      </c>
      <c r="K2983" s="33" t="str">
        <f t="shared" si="153"/>
        <v>213 , 14</v>
      </c>
      <c r="L2983" s="34" t="s">
        <v>207</v>
      </c>
      <c r="N2983" s="1" t="b">
        <f t="shared" si="154"/>
        <v>0</v>
      </c>
      <c r="O2983" s="1" t="b">
        <f t="shared" si="155"/>
        <v>0</v>
      </c>
      <c r="Q2983" s="4"/>
      <c r="R2983" s="4"/>
    </row>
    <row r="2984" spans="5:18">
      <c r="E2984" s="130">
        <v>213</v>
      </c>
      <c r="F2984" s="130">
        <v>15</v>
      </c>
      <c r="H2984" s="32" t="s">
        <v>208</v>
      </c>
      <c r="I2984" s="33" t="s">
        <v>862</v>
      </c>
      <c r="J2984" s="33" t="s">
        <v>206</v>
      </c>
      <c r="K2984" s="33" t="str">
        <f t="shared" si="153"/>
        <v>213 , 15</v>
      </c>
      <c r="L2984" s="34" t="s">
        <v>207</v>
      </c>
      <c r="N2984" s="1" t="b">
        <f t="shared" si="154"/>
        <v>0</v>
      </c>
      <c r="O2984" s="1" t="b">
        <f t="shared" si="155"/>
        <v>0</v>
      </c>
      <c r="Q2984" s="4"/>
      <c r="R2984" s="4"/>
    </row>
    <row r="2985" spans="5:18">
      <c r="E2985" s="130">
        <v>214</v>
      </c>
      <c r="F2985" s="130">
        <v>1</v>
      </c>
      <c r="H2985" s="32" t="s">
        <v>208</v>
      </c>
      <c r="I2985" s="33" t="s">
        <v>862</v>
      </c>
      <c r="J2985" s="33" t="s">
        <v>206</v>
      </c>
      <c r="K2985" s="33" t="str">
        <f t="shared" si="153"/>
        <v>214 , 1</v>
      </c>
      <c r="L2985" s="34" t="s">
        <v>207</v>
      </c>
      <c r="N2985" s="1" t="b">
        <f t="shared" si="154"/>
        <v>0</v>
      </c>
      <c r="O2985" s="1" t="b">
        <f t="shared" si="155"/>
        <v>0</v>
      </c>
      <c r="Q2985" s="4"/>
      <c r="R2985" s="4"/>
    </row>
    <row r="2986" spans="5:18">
      <c r="E2986" s="130">
        <v>214</v>
      </c>
      <c r="F2986" s="130">
        <v>2</v>
      </c>
      <c r="H2986" s="32" t="s">
        <v>208</v>
      </c>
      <c r="I2986" s="33" t="s">
        <v>862</v>
      </c>
      <c r="J2986" s="33" t="s">
        <v>206</v>
      </c>
      <c r="K2986" s="33" t="str">
        <f t="shared" si="153"/>
        <v>214 , 2</v>
      </c>
      <c r="L2986" s="34" t="s">
        <v>207</v>
      </c>
      <c r="N2986" s="1" t="b">
        <f t="shared" si="154"/>
        <v>0</v>
      </c>
      <c r="O2986" s="1" t="b">
        <f t="shared" si="155"/>
        <v>0</v>
      </c>
      <c r="Q2986" s="4"/>
      <c r="R2986" s="4"/>
    </row>
    <row r="2987" spans="5:18">
      <c r="E2987" s="130">
        <v>214</v>
      </c>
      <c r="F2987" s="130">
        <v>3</v>
      </c>
      <c r="H2987" s="32" t="s">
        <v>208</v>
      </c>
      <c r="I2987" s="33" t="s">
        <v>862</v>
      </c>
      <c r="J2987" s="33" t="s">
        <v>206</v>
      </c>
      <c r="K2987" s="33" t="str">
        <f t="shared" si="153"/>
        <v>214 , 3</v>
      </c>
      <c r="L2987" s="34" t="s">
        <v>207</v>
      </c>
      <c r="N2987" s="1" t="b">
        <f t="shared" si="154"/>
        <v>0</v>
      </c>
      <c r="O2987" s="1" t="b">
        <f t="shared" si="155"/>
        <v>0</v>
      </c>
      <c r="Q2987" s="4"/>
      <c r="R2987" s="4"/>
    </row>
    <row r="2988" spans="5:18">
      <c r="E2988" s="130">
        <v>214</v>
      </c>
      <c r="F2988" s="130">
        <v>4</v>
      </c>
      <c r="H2988" s="32" t="s">
        <v>208</v>
      </c>
      <c r="I2988" s="33" t="s">
        <v>862</v>
      </c>
      <c r="J2988" s="33" t="s">
        <v>206</v>
      </c>
      <c r="K2988" s="33" t="str">
        <f t="shared" si="153"/>
        <v>214 , 4</v>
      </c>
      <c r="L2988" s="34" t="s">
        <v>207</v>
      </c>
      <c r="N2988" s="1" t="b">
        <f t="shared" si="154"/>
        <v>0</v>
      </c>
      <c r="O2988" s="1" t="b">
        <f t="shared" si="155"/>
        <v>0</v>
      </c>
      <c r="Q2988" s="4"/>
      <c r="R2988" s="4"/>
    </row>
    <row r="2989" spans="5:18">
      <c r="E2989" s="130">
        <v>214</v>
      </c>
      <c r="F2989" s="130">
        <v>5</v>
      </c>
      <c r="H2989" s="32" t="s">
        <v>208</v>
      </c>
      <c r="I2989" s="33" t="s">
        <v>862</v>
      </c>
      <c r="J2989" s="33" t="s">
        <v>206</v>
      </c>
      <c r="K2989" s="33" t="str">
        <f t="shared" si="153"/>
        <v>214 , 5</v>
      </c>
      <c r="L2989" s="34" t="s">
        <v>207</v>
      </c>
      <c r="N2989" s="1" t="b">
        <f t="shared" si="154"/>
        <v>0</v>
      </c>
      <c r="O2989" s="1" t="b">
        <f t="shared" si="155"/>
        <v>0</v>
      </c>
      <c r="Q2989" s="4"/>
      <c r="R2989" s="4"/>
    </row>
    <row r="2990" spans="5:18">
      <c r="E2990" s="130">
        <v>214</v>
      </c>
      <c s="130" r="F2990">
        <v>7</v>
      </c>
      <c r="H2990" s="32" t="s">
        <v>208</v>
      </c>
      <c r="I2990" s="33" t="s">
        <v>862</v>
      </c>
      <c r="J2990" s="33" t="s">
        <v>206</v>
      </c>
      <c r="K2990" s="33" t="str">
        <f t="shared" si="153"/>
        <v>214 , 6</v>
      </c>
      <c r="L2990" s="34" t="s">
        <v>207</v>
      </c>
      <c r="N2990" s="1" t="b">
        <f t="shared" si="154"/>
        <v>0</v>
      </c>
      <c r="O2990" s="1" t="b">
        <f t="shared" si="155"/>
        <v>0</v>
      </c>
      <c r="Q2990" s="4"/>
      <c r="R2990" s="4"/>
    </row>
    <row r="2991" spans="5:18">
      <c r="E2991" s="130">
        <v>214</v>
      </c>
      <c r="F2991" s="130">
        <v>8</v>
      </c>
      <c r="H2991" s="32" t="s">
        <v>208</v>
      </c>
      <c r="I2991" s="33" t="s">
        <v>862</v>
      </c>
      <c r="J2991" s="33" t="s">
        <v>206</v>
      </c>
      <c r="K2991" s="33" t="str">
        <f t="shared" si="153"/>
        <v>214 , 8</v>
      </c>
      <c r="L2991" s="34" t="s">
        <v>207</v>
      </c>
      <c r="N2991" s="1" t="b">
        <f t="shared" si="154"/>
        <v>0</v>
      </c>
      <c r="O2991" s="1" t="b">
        <f t="shared" si="155"/>
        <v>0</v>
      </c>
      <c r="Q2991" s="4"/>
      <c r="R2991" s="4"/>
    </row>
    <row r="2992" spans="5:18">
      <c r="E2992" s="130">
        <v>214</v>
      </c>
      <c r="F2992" s="130">
        <v>9</v>
      </c>
      <c r="H2992" s="32" t="s">
        <v>208</v>
      </c>
      <c r="I2992" s="33" t="s">
        <v>862</v>
      </c>
      <c r="J2992" s="33" t="s">
        <v>206</v>
      </c>
      <c r="K2992" s="33" t="str">
        <f t="shared" si="153"/>
        <v>214 , 9</v>
      </c>
      <c r="L2992" s="34" t="s">
        <v>207</v>
      </c>
      <c r="N2992" s="1" t="b">
        <f t="shared" si="154"/>
        <v>0</v>
      </c>
      <c r="O2992" s="1" t="b">
        <f t="shared" si="155"/>
        <v>0</v>
      </c>
      <c r="Q2992" s="4"/>
      <c r="R2992" s="4"/>
    </row>
    <row r="2993" spans="5:18">
      <c r="E2993" s="130">
        <v>214</v>
      </c>
      <c r="F2993" s="130">
        <v>10</v>
      </c>
      <c r="H2993" s="32" t="s">
        <v>208</v>
      </c>
      <c r="I2993" s="33" t="s">
        <v>862</v>
      </c>
      <c r="J2993" s="33" t="s">
        <v>206</v>
      </c>
      <c r="K2993" s="33" t="str">
        <f t="shared" si="153"/>
        <v>214 , 10</v>
      </c>
      <c r="L2993" s="34" t="s">
        <v>207</v>
      </c>
      <c r="N2993" s="1" t="b">
        <f t="shared" si="154"/>
        <v>0</v>
      </c>
      <c r="O2993" s="1" t="b">
        <f t="shared" si="155"/>
        <v>0</v>
      </c>
      <c r="Q2993" s="4"/>
      <c r="R2993" s="4"/>
    </row>
    <row r="2994" spans="5:18">
      <c r="E2994" s="130">
        <v>214</v>
      </c>
      <c r="F2994" s="130">
        <v>11</v>
      </c>
      <c r="H2994" s="32" t="s">
        <v>208</v>
      </c>
      <c r="I2994" s="33" t="s">
        <v>862</v>
      </c>
      <c r="J2994" s="33" t="s">
        <v>206</v>
      </c>
      <c r="K2994" s="33" t="str">
        <f t="shared" si="153"/>
        <v>214 , 11</v>
      </c>
      <c r="L2994" s="34" t="s">
        <v>207</v>
      </c>
      <c r="N2994" s="1" t="b">
        <f t="shared" si="154"/>
        <v>0</v>
      </c>
      <c r="O2994" s="1" t="b">
        <f t="shared" si="155"/>
        <v>0</v>
      </c>
      <c r="Q2994" s="4"/>
      <c r="R2994" s="4"/>
    </row>
    <row r="2995" spans="5:18">
      <c r="E2995" s="130">
        <v>214</v>
      </c>
      <c r="F2995" s="130">
        <v>12</v>
      </c>
      <c r="H2995" s="32" t="s">
        <v>208</v>
      </c>
      <c r="I2995" s="33" t="s">
        <v>862</v>
      </c>
      <c r="J2995" s="33" t="s">
        <v>206</v>
      </c>
      <c r="K2995" s="33" t="str">
        <f t="shared" si="153"/>
        <v>214 , 12</v>
      </c>
      <c r="L2995" s="34" t="s">
        <v>207</v>
      </c>
      <c r="N2995" s="1" t="b">
        <f t="shared" si="154"/>
        <v>0</v>
      </c>
      <c r="O2995" s="1" t="b">
        <f t="shared" si="155"/>
        <v>0</v>
      </c>
      <c r="Q2995" s="4"/>
      <c r="R2995" s="4"/>
    </row>
    <row r="2996" spans="5:18">
      <c r="E2996" s="130">
        <v>214</v>
      </c>
      <c r="F2996" s="130">
        <v>13</v>
      </c>
      <c r="H2996" s="32" t="s">
        <v>208</v>
      </c>
      <c r="I2996" s="33" t="s">
        <v>862</v>
      </c>
      <c r="J2996" s="33" t="s">
        <v>206</v>
      </c>
      <c r="K2996" s="33" t="str">
        <f t="shared" si="153"/>
        <v>214 , 13</v>
      </c>
      <c r="L2996" s="34" t="s">
        <v>207</v>
      </c>
      <c r="N2996" s="1" t="b">
        <f t="shared" si="154"/>
        <v>0</v>
      </c>
      <c r="O2996" s="1" t="b">
        <f t="shared" si="155"/>
        <v>0</v>
      </c>
      <c r="Q2996" s="4"/>
      <c r="R2996" s="4"/>
    </row>
    <row r="2997" spans="5:18">
      <c r="E2997" s="130">
        <v>214</v>
      </c>
      <c r="F2997" s="130">
        <v>14</v>
      </c>
      <c r="H2997" s="32" t="s">
        <v>208</v>
      </c>
      <c r="I2997" s="33" t="s">
        <v>862</v>
      </c>
      <c r="J2997" s="33" t="s">
        <v>206</v>
      </c>
      <c r="K2997" s="33" t="str">
        <f t="shared" si="153"/>
        <v>214 , 14</v>
      </c>
      <c r="L2997" s="34" t="s">
        <v>207</v>
      </c>
      <c r="N2997" s="1" t="b">
        <f t="shared" si="154"/>
        <v>0</v>
      </c>
      <c r="O2997" s="1" t="b">
        <f t="shared" si="155"/>
        <v>0</v>
      </c>
      <c r="Q2997" s="4"/>
      <c r="R2997" s="4"/>
    </row>
    <row r="2998" spans="5:18">
      <c r="E2998" s="130">
        <v>214</v>
      </c>
      <c r="F2998" s="130">
        <v>15</v>
      </c>
      <c r="H2998" s="32" t="s">
        <v>208</v>
      </c>
      <c r="I2998" s="33" t="s">
        <v>862</v>
      </c>
      <c r="J2998" s="33" t="s">
        <v>206</v>
      </c>
      <c r="K2998" s="33" t="str">
        <f t="shared" si="153"/>
        <v>214 , 15</v>
      </c>
      <c r="L2998" s="34" t="s">
        <v>207</v>
      </c>
      <c r="N2998" s="1" t="b">
        <f t="shared" si="154"/>
        <v>0</v>
      </c>
      <c r="O2998" s="1" t="b">
        <f t="shared" si="155"/>
        <v>0</v>
      </c>
      <c r="Q2998" s="4"/>
      <c r="R2998" s="4"/>
    </row>
    <row r="2999" spans="5:18">
      <c r="E2999" s="130">
        <v>215</v>
      </c>
      <c r="F2999" s="130">
        <v>1</v>
      </c>
      <c r="H2999" s="32" t="s">
        <v>208</v>
      </c>
      <c r="I2999" s="33" t="s">
        <v>862</v>
      </c>
      <c r="J2999" s="33" t="s">
        <v>206</v>
      </c>
      <c r="K2999" s="33" t="str">
        <f t="shared" si="153"/>
        <v>215 , 1</v>
      </c>
      <c r="L2999" s="34" t="s">
        <v>207</v>
      </c>
      <c r="N2999" s="1" t="b">
        <f t="shared" si="154"/>
        <v>0</v>
      </c>
      <c r="O2999" s="1" t="b">
        <f t="shared" si="155"/>
        <v>0</v>
      </c>
      <c r="Q2999" s="4"/>
      <c r="R2999" s="4"/>
    </row>
    <row r="3000" spans="5:18">
      <c r="E3000" s="130">
        <v>215</v>
      </c>
      <c r="F3000" s="130">
        <v>2</v>
      </c>
      <c r="H3000" s="32" t="s">
        <v>208</v>
      </c>
      <c r="I3000" s="33" t="s">
        <v>862</v>
      </c>
      <c r="J3000" s="33" t="s">
        <v>206</v>
      </c>
      <c r="K3000" s="33" t="str">
        <f t="shared" si="153"/>
        <v>215 , 2</v>
      </c>
      <c r="L3000" s="34" t="s">
        <v>207</v>
      </c>
      <c r="N3000" s="1" t="b">
        <f t="shared" si="154"/>
        <v>0</v>
      </c>
      <c r="O3000" s="1" t="b">
        <f t="shared" si="155"/>
        <v>0</v>
      </c>
      <c r="Q3000" s="4"/>
      <c r="R3000" s="4"/>
    </row>
    <row r="3001" spans="5:18">
      <c r="E3001" s="130">
        <v>215</v>
      </c>
      <c r="F3001" s="130">
        <v>3</v>
      </c>
      <c r="H3001" s="32" t="s">
        <v>208</v>
      </c>
      <c r="I3001" s="33" t="s">
        <v>862</v>
      </c>
      <c r="J3001" s="33" t="s">
        <v>206</v>
      </c>
      <c r="K3001" s="33" t="str">
        <f t="shared" si="153"/>
        <v>215 , 3</v>
      </c>
      <c r="L3001" s="34" t="s">
        <v>207</v>
      </c>
      <c r="N3001" s="1" t="b">
        <f t="shared" si="154"/>
        <v>0</v>
      </c>
      <c r="O3001" s="1" t="b">
        <f t="shared" si="155"/>
        <v>0</v>
      </c>
      <c r="Q3001" s="4"/>
      <c r="R3001" s="4"/>
    </row>
    <row r="3002" spans="5:18">
      <c r="E3002" s="130">
        <v>215</v>
      </c>
      <c r="F3002" s="130">
        <v>4</v>
      </c>
      <c r="H3002" s="32" t="s">
        <v>208</v>
      </c>
      <c r="I3002" s="33" t="s">
        <v>862</v>
      </c>
      <c r="J3002" s="33" t="s">
        <v>206</v>
      </c>
      <c r="K3002" s="33" t="str">
        <f t="shared" si="153"/>
        <v>215 , 4</v>
      </c>
      <c r="L3002" s="34" t="s">
        <v>207</v>
      </c>
      <c r="N3002" s="1" t="b">
        <f t="shared" si="154"/>
        <v>0</v>
      </c>
      <c r="O3002" s="1" t="b">
        <f t="shared" si="155"/>
        <v>0</v>
      </c>
      <c r="Q3002" s="4"/>
      <c r="R3002" s="4"/>
    </row>
    <row r="3003" spans="5:18">
      <c r="E3003" s="130">
        <v>215</v>
      </c>
      <c r="F3003" s="130">
        <v>5</v>
      </c>
      <c r="H3003" s="32" t="s">
        <v>208</v>
      </c>
      <c r="I3003" s="33" t="s">
        <v>862</v>
      </c>
      <c r="J3003" s="33" t="s">
        <v>206</v>
      </c>
      <c r="K3003" s="33" t="str">
        <f t="shared" si="153"/>
        <v>215 , 5</v>
      </c>
      <c r="L3003" s="34" t="s">
        <v>207</v>
      </c>
      <c r="N3003" s="1" t="b">
        <f t="shared" si="154"/>
        <v>0</v>
      </c>
      <c r="O3003" s="1" t="b">
        <f t="shared" si="155"/>
        <v>0</v>
      </c>
      <c r="Q3003" s="4"/>
      <c r="R3003" s="4"/>
    </row>
    <row r="3004" spans="5:18">
      <c r="E3004" s="130">
        <v>215</v>
      </c>
      <c s="130" r="F3004">
        <v>7</v>
      </c>
      <c r="H3004" s="32" t="s">
        <v>208</v>
      </c>
      <c r="I3004" s="33" t="s">
        <v>862</v>
      </c>
      <c r="J3004" s="33" t="s">
        <v>206</v>
      </c>
      <c r="K3004" s="33" t="str">
        <f t="shared" si="153"/>
        <v>215 , 6</v>
      </c>
      <c r="L3004" s="34" t="s">
        <v>207</v>
      </c>
      <c r="N3004" s="1" t="b">
        <f t="shared" si="154"/>
        <v>0</v>
      </c>
      <c r="O3004" s="1" t="b">
        <f t="shared" si="155"/>
        <v>0</v>
      </c>
      <c r="Q3004" s="4"/>
      <c r="R3004" s="4"/>
    </row>
    <row r="3005" spans="5:18">
      <c r="E3005" s="130">
        <v>215</v>
      </c>
      <c r="F3005" s="130">
        <v>8</v>
      </c>
      <c r="H3005" s="32" t="s">
        <v>208</v>
      </c>
      <c r="I3005" s="33" t="s">
        <v>862</v>
      </c>
      <c r="J3005" s="33" t="s">
        <v>206</v>
      </c>
      <c r="K3005" s="33" t="str">
        <f t="shared" si="153"/>
        <v>215 , 8</v>
      </c>
      <c r="L3005" s="34" t="s">
        <v>207</v>
      </c>
      <c r="N3005" s="1" t="b">
        <f t="shared" si="154"/>
        <v>0</v>
      </c>
      <c r="O3005" s="1" t="b">
        <f t="shared" si="155"/>
        <v>0</v>
      </c>
      <c r="Q3005" s="4"/>
      <c r="R3005" s="4"/>
    </row>
    <row r="3006" spans="5:18">
      <c r="E3006" s="130">
        <v>215</v>
      </c>
      <c r="F3006" s="130">
        <v>9</v>
      </c>
      <c r="H3006" s="32" t="s">
        <v>208</v>
      </c>
      <c r="I3006" s="33" t="s">
        <v>862</v>
      </c>
      <c r="J3006" s="33" t="s">
        <v>206</v>
      </c>
      <c r="K3006" s="33" t="str">
        <f t="shared" si="153"/>
        <v>215 , 9</v>
      </c>
      <c r="L3006" s="34" t="s">
        <v>207</v>
      </c>
      <c r="N3006" s="1" t="b">
        <f t="shared" si="154"/>
        <v>0</v>
      </c>
      <c r="O3006" s="1" t="b">
        <f t="shared" si="155"/>
        <v>0</v>
      </c>
      <c r="Q3006" s="4"/>
      <c r="R3006" s="4"/>
    </row>
    <row r="3007" spans="5:18">
      <c r="E3007" s="130">
        <v>215</v>
      </c>
      <c r="F3007" s="130">
        <v>10</v>
      </c>
      <c r="H3007" s="32" t="s">
        <v>208</v>
      </c>
      <c r="I3007" s="33" t="s">
        <v>862</v>
      </c>
      <c r="J3007" s="33" t="s">
        <v>206</v>
      </c>
      <c r="K3007" s="33" t="str">
        <f t="shared" si="153"/>
        <v>215 , 10</v>
      </c>
      <c r="L3007" s="34" t="s">
        <v>207</v>
      </c>
      <c r="N3007" s="1" t="b">
        <f t="shared" si="154"/>
        <v>0</v>
      </c>
      <c r="O3007" s="1" t="b">
        <f t="shared" si="155"/>
        <v>0</v>
      </c>
      <c r="Q3007" s="4"/>
      <c r="R3007" s="4"/>
    </row>
    <row r="3008" spans="5:18">
      <c r="E3008" s="130">
        <v>215</v>
      </c>
      <c r="F3008" s="130">
        <v>11</v>
      </c>
      <c r="H3008" s="32" t="s">
        <v>208</v>
      </c>
      <c r="I3008" s="33" t="s">
        <v>862</v>
      </c>
      <c r="J3008" s="33" t="s">
        <v>206</v>
      </c>
      <c r="K3008" s="33" t="str">
        <f t="shared" si="153"/>
        <v>215 , 11</v>
      </c>
      <c r="L3008" s="34" t="s">
        <v>207</v>
      </c>
      <c r="N3008" s="1" t="b">
        <f t="shared" si="154"/>
        <v>0</v>
      </c>
      <c r="O3008" s="1" t="b">
        <f t="shared" si="155"/>
        <v>0</v>
      </c>
      <c r="Q3008" s="4"/>
      <c r="R3008" s="4"/>
    </row>
    <row r="3009" spans="5:18">
      <c r="E3009" s="130">
        <v>215</v>
      </c>
      <c r="F3009" s="130">
        <v>12</v>
      </c>
      <c r="H3009" s="32" t="s">
        <v>208</v>
      </c>
      <c r="I3009" s="33" t="s">
        <v>862</v>
      </c>
      <c r="J3009" s="33" t="s">
        <v>206</v>
      </c>
      <c r="K3009" s="33" t="str">
        <f t="shared" si="153"/>
        <v>215 , 12</v>
      </c>
      <c r="L3009" s="34" t="s">
        <v>207</v>
      </c>
      <c r="N3009" s="1" t="b">
        <f t="shared" si="154"/>
        <v>0</v>
      </c>
      <c r="O3009" s="1" t="b">
        <f t="shared" si="155"/>
        <v>0</v>
      </c>
      <c r="Q3009" s="4"/>
      <c r="R3009" s="4"/>
    </row>
    <row r="3010" spans="5:18">
      <c r="E3010" s="130">
        <v>215</v>
      </c>
      <c r="F3010" s="130">
        <v>13</v>
      </c>
      <c r="H3010" s="32" t="s">
        <v>208</v>
      </c>
      <c r="I3010" s="33" t="s">
        <v>862</v>
      </c>
      <c r="J3010" s="33" t="s">
        <v>206</v>
      </c>
      <c r="K3010" s="33" t="str">
        <f t="shared" si="153"/>
        <v>215 , 13</v>
      </c>
      <c r="L3010" s="34" t="s">
        <v>207</v>
      </c>
      <c r="N3010" s="1" t="b">
        <f t="shared" si="154"/>
        <v>0</v>
      </c>
      <c r="O3010" s="1" t="b">
        <f t="shared" si="155"/>
        <v>0</v>
      </c>
      <c r="Q3010" s="4"/>
      <c r="R3010" s="4"/>
    </row>
    <row r="3011" spans="5:18">
      <c r="E3011" s="130">
        <v>215</v>
      </c>
      <c r="F3011" s="130">
        <v>14</v>
      </c>
      <c r="H3011" s="32" t="s">
        <v>208</v>
      </c>
      <c r="I3011" s="33" t="s">
        <v>862</v>
      </c>
      <c r="J3011" s="33" t="s">
        <v>206</v>
      </c>
      <c r="K3011" s="33" t="str">
        <f t="shared" si="153"/>
        <v>215 , 14</v>
      </c>
      <c r="L3011" s="34" t="s">
        <v>207</v>
      </c>
      <c r="N3011" s="1" t="b">
        <f t="shared" si="154"/>
        <v>0</v>
      </c>
      <c r="O3011" s="1" t="b">
        <f t="shared" si="155"/>
        <v>0</v>
      </c>
      <c r="Q3011" s="4"/>
      <c r="R3011" s="4"/>
    </row>
    <row r="3012" spans="5:18">
      <c r="E3012" s="130">
        <v>215</v>
      </c>
      <c r="F3012" s="130">
        <v>15</v>
      </c>
      <c r="H3012" s="32" t="s">
        <v>208</v>
      </c>
      <c r="I3012" s="33" t="s">
        <v>862</v>
      </c>
      <c r="J3012" s="33" t="s">
        <v>206</v>
      </c>
      <c r="K3012" s="33" t="str">
        <f t="shared" si="153"/>
        <v>215 , 15</v>
      </c>
      <c r="L3012" s="34" t="s">
        <v>207</v>
      </c>
      <c r="N3012" s="1" t="b">
        <f t="shared" si="154"/>
        <v>0</v>
      </c>
      <c r="O3012" s="1" t="b">
        <f t="shared" si="155"/>
        <v>0</v>
      </c>
      <c r="Q3012" s="4"/>
      <c r="R3012" s="4"/>
    </row>
    <row r="3013" spans="5:18">
      <c r="E3013" s="130">
        <v>216</v>
      </c>
      <c r="F3013" s="130">
        <v>1</v>
      </c>
      <c r="H3013" s="32" t="s">
        <v>208</v>
      </c>
      <c r="I3013" s="33" t="s">
        <v>862</v>
      </c>
      <c r="J3013" s="33" t="s">
        <v>206</v>
      </c>
      <c r="K3013" s="33" t="str">
        <f t="shared" si="153"/>
        <v>216 , 1</v>
      </c>
      <c r="L3013" s="34" t="s">
        <v>207</v>
      </c>
      <c r="N3013" s="1" t="b">
        <f t="shared" si="154"/>
        <v>0</v>
      </c>
      <c r="O3013" s="1" t="b">
        <f t="shared" si="155"/>
        <v>0</v>
      </c>
      <c r="Q3013" s="4"/>
      <c r="R3013" s="4"/>
    </row>
    <row r="3014" spans="5:18">
      <c r="E3014" s="130">
        <v>216</v>
      </c>
      <c r="F3014" s="130">
        <v>2</v>
      </c>
      <c r="H3014" s="32" t="s">
        <v>208</v>
      </c>
      <c r="I3014" s="33" t="s">
        <v>862</v>
      </c>
      <c r="J3014" s="33" t="s">
        <v>206</v>
      </c>
      <c r="K3014" s="33" t="str">
        <f t="shared" si="153"/>
        <v>216 , 2</v>
      </c>
      <c r="L3014" s="34" t="s">
        <v>207</v>
      </c>
      <c r="N3014" s="1" t="b">
        <f t="shared" si="154"/>
        <v>0</v>
      </c>
      <c r="O3014" s="1" t="b">
        <f t="shared" si="155"/>
        <v>0</v>
      </c>
      <c r="Q3014" s="4"/>
      <c r="R3014" s="4"/>
    </row>
    <row r="3015" spans="5:18">
      <c r="E3015" s="130">
        <v>216</v>
      </c>
      <c r="F3015" s="130">
        <v>3</v>
      </c>
      <c r="H3015" s="32" t="s">
        <v>208</v>
      </c>
      <c r="I3015" s="33" t="s">
        <v>862</v>
      </c>
      <c r="J3015" s="33" t="s">
        <v>206</v>
      </c>
      <c r="K3015" s="33" t="str">
        <f t="shared" si="153"/>
        <v>216 , 3</v>
      </c>
      <c r="L3015" s="34" t="s">
        <v>207</v>
      </c>
      <c r="N3015" s="1" t="b">
        <f t="shared" si="154"/>
        <v>0</v>
      </c>
      <c r="O3015" s="1" t="b">
        <f t="shared" si="155"/>
        <v>0</v>
      </c>
      <c r="Q3015" s="4"/>
      <c r="R3015" s="4"/>
    </row>
    <row r="3016" spans="5:18">
      <c r="E3016" s="130">
        <v>216</v>
      </c>
      <c r="F3016" s="130">
        <v>4</v>
      </c>
      <c r="H3016" s="32" t="s">
        <v>208</v>
      </c>
      <c r="I3016" s="33" t="s">
        <v>862</v>
      </c>
      <c r="J3016" s="33" t="s">
        <v>206</v>
      </c>
      <c r="K3016" s="33" t="str">
        <f t="shared" si="153"/>
        <v>216 , 4</v>
      </c>
      <c r="L3016" s="34" t="s">
        <v>207</v>
      </c>
      <c r="N3016" s="1" t="b">
        <f t="shared" si="154"/>
        <v>0</v>
      </c>
      <c r="O3016" s="1" t="b">
        <f t="shared" si="155"/>
        <v>0</v>
      </c>
      <c r="Q3016" s="4"/>
      <c r="R3016" s="4"/>
    </row>
    <row r="3017" spans="5:18">
      <c r="E3017" s="130">
        <v>216</v>
      </c>
      <c r="F3017" s="130">
        <v>5</v>
      </c>
      <c r="H3017" s="32" t="s">
        <v>208</v>
      </c>
      <c r="I3017" s="33" t="s">
        <v>862</v>
      </c>
      <c r="J3017" s="33" t="s">
        <v>206</v>
      </c>
      <c r="K3017" s="33" t="str">
        <f t="shared" ref="K3017:K3075" si="156">E3017&amp;" , "&amp;F3017</f>
        <v>216 , 5</v>
      </c>
      <c r="L3017" s="34" t="s">
        <v>207</v>
      </c>
      <c r="N3017" s="1" t="b">
        <f t="shared" ref="N3017:N3075" si="157">IF(E3017="","",EXACT(E3017,Q3017))</f>
        <v>0</v>
      </c>
      <c r="O3017" s="1" t="b">
        <f t="shared" ref="O3017:O3075" si="158">IF(F3017="","",EXACT(F3017,R3017))</f>
        <v>0</v>
      </c>
      <c r="Q3017" s="4"/>
      <c r="R3017" s="4"/>
    </row>
    <row r="3018" spans="5:18">
      <c r="E3018" s="130">
        <v>216</v>
      </c>
      <c s="130" r="F3018">
        <v>7</v>
      </c>
      <c r="H3018" s="32" t="s">
        <v>208</v>
      </c>
      <c r="I3018" s="33" t="s">
        <v>862</v>
      </c>
      <c r="J3018" s="33" t="s">
        <v>206</v>
      </c>
      <c r="K3018" s="33" t="str">
        <f t="shared" si="156"/>
        <v>216 , 6</v>
      </c>
      <c r="L3018" s="34" t="s">
        <v>207</v>
      </c>
      <c r="N3018" s="1" t="b">
        <f t="shared" si="157"/>
        <v>0</v>
      </c>
      <c r="O3018" s="1" t="b">
        <f t="shared" si="158"/>
        <v>0</v>
      </c>
      <c r="Q3018" s="4"/>
      <c r="R3018" s="4"/>
    </row>
    <row r="3019" spans="5:18">
      <c r="E3019" s="130">
        <v>216</v>
      </c>
      <c r="F3019" s="130">
        <v>8</v>
      </c>
      <c r="H3019" s="32" t="s">
        <v>208</v>
      </c>
      <c r="I3019" s="33" t="s">
        <v>862</v>
      </c>
      <c r="J3019" s="33" t="s">
        <v>206</v>
      </c>
      <c r="K3019" s="33" t="str">
        <f t="shared" si="156"/>
        <v>216 , 8</v>
      </c>
      <c r="L3019" s="34" t="s">
        <v>207</v>
      </c>
      <c r="N3019" s="1" t="b">
        <f t="shared" si="157"/>
        <v>0</v>
      </c>
      <c r="O3019" s="1" t="b">
        <f t="shared" si="158"/>
        <v>0</v>
      </c>
      <c r="Q3019" s="4"/>
      <c r="R3019" s="4"/>
    </row>
    <row r="3020" spans="5:18">
      <c r="E3020" s="130">
        <v>216</v>
      </c>
      <c r="F3020" s="130">
        <v>9</v>
      </c>
      <c r="H3020" s="32" t="s">
        <v>208</v>
      </c>
      <c r="I3020" s="33" t="s">
        <v>862</v>
      </c>
      <c r="J3020" s="33" t="s">
        <v>206</v>
      </c>
      <c r="K3020" s="33" t="str">
        <f t="shared" si="156"/>
        <v>216 , 9</v>
      </c>
      <c r="L3020" s="34" t="s">
        <v>207</v>
      </c>
      <c r="N3020" s="1" t="b">
        <f t="shared" si="157"/>
        <v>0</v>
      </c>
      <c r="O3020" s="1" t="b">
        <f t="shared" si="158"/>
        <v>0</v>
      </c>
      <c r="Q3020" s="4"/>
      <c r="R3020" s="4"/>
    </row>
    <row r="3021" spans="5:18">
      <c r="E3021" s="130">
        <v>216</v>
      </c>
      <c r="F3021" s="130">
        <v>10</v>
      </c>
      <c r="H3021" s="32" t="s">
        <v>208</v>
      </c>
      <c r="I3021" s="33" t="s">
        <v>862</v>
      </c>
      <c r="J3021" s="33" t="s">
        <v>206</v>
      </c>
      <c r="K3021" s="33" t="str">
        <f t="shared" si="156"/>
        <v>216 , 10</v>
      </c>
      <c r="L3021" s="34" t="s">
        <v>207</v>
      </c>
      <c r="N3021" s="1" t="b">
        <f t="shared" si="157"/>
        <v>0</v>
      </c>
      <c r="O3021" s="1" t="b">
        <f t="shared" si="158"/>
        <v>0</v>
      </c>
      <c r="Q3021" s="4"/>
      <c r="R3021" s="4"/>
    </row>
    <row r="3022" spans="5:18">
      <c r="E3022" s="130">
        <v>216</v>
      </c>
      <c r="F3022" s="130">
        <v>11</v>
      </c>
      <c r="H3022" s="32" t="s">
        <v>208</v>
      </c>
      <c r="I3022" s="33" t="s">
        <v>862</v>
      </c>
      <c r="J3022" s="33" t="s">
        <v>206</v>
      </c>
      <c r="K3022" s="33" t="str">
        <f t="shared" si="156"/>
        <v>216 , 11</v>
      </c>
      <c r="L3022" s="34" t="s">
        <v>207</v>
      </c>
      <c r="N3022" s="1" t="b">
        <f t="shared" si="157"/>
        <v>0</v>
      </c>
      <c r="O3022" s="1" t="b">
        <f t="shared" si="158"/>
        <v>0</v>
      </c>
      <c r="Q3022" s="4"/>
      <c r="R3022" s="4"/>
    </row>
    <row r="3023" spans="5:18">
      <c r="E3023" s="130">
        <v>216</v>
      </c>
      <c r="F3023" s="130">
        <v>12</v>
      </c>
      <c r="H3023" s="32" t="s">
        <v>208</v>
      </c>
      <c r="I3023" s="33" t="s">
        <v>862</v>
      </c>
      <c r="J3023" s="33" t="s">
        <v>206</v>
      </c>
      <c r="K3023" s="33" t="str">
        <f t="shared" si="156"/>
        <v>216 , 12</v>
      </c>
      <c r="L3023" s="34" t="s">
        <v>207</v>
      </c>
      <c r="N3023" s="1" t="b">
        <f t="shared" si="157"/>
        <v>0</v>
      </c>
      <c r="O3023" s="1" t="b">
        <f t="shared" si="158"/>
        <v>0</v>
      </c>
      <c r="Q3023" s="4"/>
      <c r="R3023" s="4"/>
    </row>
    <row r="3024" spans="5:18">
      <c r="E3024" s="130">
        <v>216</v>
      </c>
      <c r="F3024" s="130">
        <v>13</v>
      </c>
      <c r="H3024" s="32" t="s">
        <v>208</v>
      </c>
      <c r="I3024" s="33" t="s">
        <v>862</v>
      </c>
      <c r="J3024" s="33" t="s">
        <v>206</v>
      </c>
      <c r="K3024" s="33" t="str">
        <f t="shared" si="156"/>
        <v>216 , 13</v>
      </c>
      <c r="L3024" s="34" t="s">
        <v>207</v>
      </c>
      <c r="N3024" s="1" t="b">
        <f t="shared" si="157"/>
        <v>0</v>
      </c>
      <c r="O3024" s="1" t="b">
        <f t="shared" si="158"/>
        <v>0</v>
      </c>
      <c r="Q3024" s="4"/>
      <c r="R3024" s="4"/>
    </row>
    <row r="3025" spans="5:18">
      <c r="E3025" s="130">
        <v>216</v>
      </c>
      <c r="F3025" s="130">
        <v>14</v>
      </c>
      <c r="H3025" s="32" t="s">
        <v>208</v>
      </c>
      <c r="I3025" s="33" t="s">
        <v>862</v>
      </c>
      <c r="J3025" s="33" t="s">
        <v>206</v>
      </c>
      <c r="K3025" s="33" t="str">
        <f t="shared" si="156"/>
        <v>216 , 14</v>
      </c>
      <c r="L3025" s="34" t="s">
        <v>207</v>
      </c>
      <c r="N3025" s="1" t="b">
        <f t="shared" si="157"/>
        <v>0</v>
      </c>
      <c r="O3025" s="1" t="b">
        <f t="shared" si="158"/>
        <v>0</v>
      </c>
      <c r="Q3025" s="4"/>
      <c r="R3025" s="4"/>
    </row>
    <row r="3026" spans="5:18">
      <c r="E3026" s="130">
        <v>216</v>
      </c>
      <c r="F3026" s="130">
        <v>15</v>
      </c>
      <c r="H3026" s="32" t="s">
        <v>208</v>
      </c>
      <c r="I3026" s="33" t="s">
        <v>862</v>
      </c>
      <c r="J3026" s="33" t="s">
        <v>206</v>
      </c>
      <c r="K3026" s="33" t="str">
        <f t="shared" si="156"/>
        <v>216 , 15</v>
      </c>
      <c r="L3026" s="34" t="s">
        <v>207</v>
      </c>
      <c r="N3026" s="1" t="b">
        <f t="shared" si="157"/>
        <v>0</v>
      </c>
      <c r="O3026" s="1" t="b">
        <f t="shared" si="158"/>
        <v>0</v>
      </c>
      <c r="Q3026" s="4"/>
      <c r="R3026" s="4"/>
    </row>
    <row r="3027" spans="5:18">
      <c r="E3027" s="130">
        <v>217</v>
      </c>
      <c r="F3027" s="130">
        <v>1</v>
      </c>
      <c r="H3027" s="32" t="s">
        <v>208</v>
      </c>
      <c r="I3027" s="33" t="s">
        <v>862</v>
      </c>
      <c r="J3027" s="33" t="s">
        <v>206</v>
      </c>
      <c r="K3027" s="33" t="str">
        <f t="shared" si="156"/>
        <v>217 , 1</v>
      </c>
      <c r="L3027" s="34" t="s">
        <v>207</v>
      </c>
      <c r="N3027" s="1" t="b">
        <f t="shared" si="157"/>
        <v>0</v>
      </c>
      <c r="O3027" s="1" t="b">
        <f t="shared" si="158"/>
        <v>0</v>
      </c>
      <c r="Q3027" s="4"/>
      <c r="R3027" s="4"/>
    </row>
    <row r="3028" spans="5:18">
      <c r="E3028" s="130">
        <v>217</v>
      </c>
      <c r="F3028" s="130">
        <v>2</v>
      </c>
      <c r="H3028" s="32" t="s">
        <v>208</v>
      </c>
      <c r="I3028" s="33" t="s">
        <v>862</v>
      </c>
      <c r="J3028" s="33" t="s">
        <v>206</v>
      </c>
      <c r="K3028" s="33" t="str">
        <f t="shared" si="156"/>
        <v>217 , 2</v>
      </c>
      <c r="L3028" s="34" t="s">
        <v>207</v>
      </c>
      <c r="N3028" s="1" t="b">
        <f t="shared" si="157"/>
        <v>0</v>
      </c>
      <c r="O3028" s="1" t="b">
        <f t="shared" si="158"/>
        <v>0</v>
      </c>
      <c r="Q3028" s="4"/>
      <c r="R3028" s="4"/>
    </row>
    <row r="3029" spans="5:18">
      <c r="E3029" s="130">
        <v>217</v>
      </c>
      <c r="F3029" s="130">
        <v>3</v>
      </c>
      <c r="H3029" s="32" t="s">
        <v>208</v>
      </c>
      <c r="I3029" s="33" t="s">
        <v>862</v>
      </c>
      <c r="J3029" s="33" t="s">
        <v>206</v>
      </c>
      <c r="K3029" s="33" t="str">
        <f t="shared" si="156"/>
        <v>217 , 3</v>
      </c>
      <c r="L3029" s="34" t="s">
        <v>207</v>
      </c>
      <c r="N3029" s="1" t="b">
        <f t="shared" si="157"/>
        <v>0</v>
      </c>
      <c r="O3029" s="1" t="b">
        <f t="shared" si="158"/>
        <v>0</v>
      </c>
      <c r="Q3029" s="4"/>
      <c r="R3029" s="4"/>
    </row>
    <row r="3030" spans="5:18">
      <c r="E3030" s="130">
        <v>217</v>
      </c>
      <c r="F3030" s="130">
        <v>4</v>
      </c>
      <c r="H3030" s="32" t="s">
        <v>208</v>
      </c>
      <c r="I3030" s="33" t="s">
        <v>862</v>
      </c>
      <c r="J3030" s="33" t="s">
        <v>206</v>
      </c>
      <c r="K3030" s="33" t="str">
        <f t="shared" si="156"/>
        <v>217 , 4</v>
      </c>
      <c r="L3030" s="34" t="s">
        <v>207</v>
      </c>
      <c r="N3030" s="1" t="b">
        <f t="shared" si="157"/>
        <v>0</v>
      </c>
      <c r="O3030" s="1" t="b">
        <f t="shared" si="158"/>
        <v>0</v>
      </c>
      <c r="Q3030" s="4"/>
      <c r="R3030" s="4"/>
    </row>
    <row r="3031" spans="5:18">
      <c r="E3031" s="130">
        <v>217</v>
      </c>
      <c r="F3031" s="130">
        <v>5</v>
      </c>
      <c r="H3031" s="32" t="s">
        <v>208</v>
      </c>
      <c r="I3031" s="33" t="s">
        <v>862</v>
      </c>
      <c r="J3031" s="33" t="s">
        <v>206</v>
      </c>
      <c r="K3031" s="33" t="str">
        <f t="shared" si="156"/>
        <v>217 , 5</v>
      </c>
      <c r="L3031" s="34" t="s">
        <v>207</v>
      </c>
      <c r="N3031" s="1" t="b">
        <f t="shared" si="157"/>
        <v>0</v>
      </c>
      <c r="O3031" s="1" t="b">
        <f t="shared" si="158"/>
        <v>0</v>
      </c>
      <c r="Q3031" s="4"/>
      <c r="R3031" s="4"/>
    </row>
    <row r="3032" spans="5:18">
      <c r="E3032" s="130">
        <v>217</v>
      </c>
      <c s="130" r="F3032">
        <v>7</v>
      </c>
      <c r="H3032" s="32" t="s">
        <v>208</v>
      </c>
      <c r="I3032" s="33" t="s">
        <v>862</v>
      </c>
      <c r="J3032" s="33" t="s">
        <v>206</v>
      </c>
      <c r="K3032" s="33" t="str">
        <f t="shared" si="156"/>
        <v>217 , 6</v>
      </c>
      <c r="L3032" s="34" t="s">
        <v>207</v>
      </c>
      <c r="N3032" s="1" t="b">
        <f t="shared" si="157"/>
        <v>0</v>
      </c>
      <c r="O3032" s="1" t="b">
        <f t="shared" si="158"/>
        <v>0</v>
      </c>
      <c r="Q3032" s="4"/>
      <c r="R3032" s="4"/>
    </row>
    <row r="3033" spans="5:18">
      <c r="E3033" s="130">
        <v>217</v>
      </c>
      <c r="F3033" s="130">
        <v>8</v>
      </c>
      <c r="H3033" s="32" t="s">
        <v>208</v>
      </c>
      <c r="I3033" s="33" t="s">
        <v>862</v>
      </c>
      <c r="J3033" s="33" t="s">
        <v>206</v>
      </c>
      <c r="K3033" s="33" t="str">
        <f t="shared" si="156"/>
        <v>217 , 8</v>
      </c>
      <c r="L3033" s="34" t="s">
        <v>207</v>
      </c>
      <c r="N3033" s="1" t="b">
        <f t="shared" si="157"/>
        <v>0</v>
      </c>
      <c r="O3033" s="1" t="b">
        <f t="shared" si="158"/>
        <v>0</v>
      </c>
      <c r="Q3033" s="4"/>
      <c r="R3033" s="4"/>
    </row>
    <row r="3034" spans="5:18">
      <c r="E3034" s="130">
        <v>217</v>
      </c>
      <c r="F3034" s="130">
        <v>9</v>
      </c>
      <c r="H3034" s="32" t="s">
        <v>208</v>
      </c>
      <c r="I3034" s="33" t="s">
        <v>862</v>
      </c>
      <c r="J3034" s="33" t="s">
        <v>206</v>
      </c>
      <c r="K3034" s="33" t="str">
        <f t="shared" si="156"/>
        <v>217 , 9</v>
      </c>
      <c r="L3034" s="34" t="s">
        <v>207</v>
      </c>
      <c r="N3034" s="1" t="b">
        <f t="shared" si="157"/>
        <v>0</v>
      </c>
      <c r="O3034" s="1" t="b">
        <f t="shared" si="158"/>
        <v>0</v>
      </c>
      <c r="Q3034" s="4"/>
      <c r="R3034" s="4"/>
    </row>
    <row r="3035" spans="5:18">
      <c r="E3035" s="130">
        <v>217</v>
      </c>
      <c r="F3035" s="130">
        <v>10</v>
      </c>
      <c r="H3035" s="32" t="s">
        <v>208</v>
      </c>
      <c r="I3035" s="33" t="s">
        <v>862</v>
      </c>
      <c r="J3035" s="33" t="s">
        <v>206</v>
      </c>
      <c r="K3035" s="33" t="str">
        <f t="shared" si="156"/>
        <v>217 , 10</v>
      </c>
      <c r="L3035" s="34" t="s">
        <v>207</v>
      </c>
      <c r="N3035" s="1" t="b">
        <f t="shared" si="157"/>
        <v>0</v>
      </c>
      <c r="O3035" s="1" t="b">
        <f t="shared" si="158"/>
        <v>0</v>
      </c>
      <c r="Q3035" s="4"/>
      <c r="R3035" s="4"/>
    </row>
    <row r="3036" spans="5:18">
      <c r="E3036" s="130">
        <v>217</v>
      </c>
      <c r="F3036" s="130">
        <v>11</v>
      </c>
      <c r="H3036" s="32" t="s">
        <v>208</v>
      </c>
      <c r="I3036" s="33" t="s">
        <v>862</v>
      </c>
      <c r="J3036" s="33" t="s">
        <v>206</v>
      </c>
      <c r="K3036" s="33" t="str">
        <f t="shared" si="156"/>
        <v>217 , 11</v>
      </c>
      <c r="L3036" s="34" t="s">
        <v>207</v>
      </c>
      <c r="N3036" s="1" t="b">
        <f t="shared" si="157"/>
        <v>0</v>
      </c>
      <c r="O3036" s="1" t="b">
        <f t="shared" si="158"/>
        <v>0</v>
      </c>
      <c r="Q3036" s="4"/>
      <c r="R3036" s="4"/>
    </row>
    <row r="3037" spans="5:18">
      <c r="E3037" s="130">
        <v>217</v>
      </c>
      <c r="F3037" s="130">
        <v>12</v>
      </c>
      <c r="H3037" s="32" t="s">
        <v>208</v>
      </c>
      <c r="I3037" s="33" t="s">
        <v>862</v>
      </c>
      <c r="J3037" s="33" t="s">
        <v>206</v>
      </c>
      <c r="K3037" s="33" t="str">
        <f t="shared" si="156"/>
        <v>217 , 12</v>
      </c>
      <c r="L3037" s="34" t="s">
        <v>207</v>
      </c>
      <c r="N3037" s="1" t="b">
        <f t="shared" si="157"/>
        <v>0</v>
      </c>
      <c r="O3037" s="1" t="b">
        <f t="shared" si="158"/>
        <v>0</v>
      </c>
      <c r="Q3037" s="4"/>
      <c r="R3037" s="4"/>
    </row>
    <row r="3038" spans="5:18">
      <c r="E3038" s="130">
        <v>217</v>
      </c>
      <c r="F3038" s="130">
        <v>13</v>
      </c>
      <c r="H3038" s="32" t="s">
        <v>208</v>
      </c>
      <c r="I3038" s="33" t="s">
        <v>862</v>
      </c>
      <c r="J3038" s="33" t="s">
        <v>206</v>
      </c>
      <c r="K3038" s="33" t="str">
        <f t="shared" si="156"/>
        <v>217 , 13</v>
      </c>
      <c r="L3038" s="34" t="s">
        <v>207</v>
      </c>
      <c r="N3038" s="1" t="b">
        <f t="shared" si="157"/>
        <v>0</v>
      </c>
      <c r="O3038" s="1" t="b">
        <f t="shared" si="158"/>
        <v>0</v>
      </c>
      <c r="Q3038" s="4"/>
      <c r="R3038" s="4"/>
    </row>
    <row r="3039" spans="5:18">
      <c r="E3039" s="130">
        <v>217</v>
      </c>
      <c r="F3039" s="130">
        <v>14</v>
      </c>
      <c r="H3039" s="32" t="s">
        <v>208</v>
      </c>
      <c r="I3039" s="33" t="s">
        <v>862</v>
      </c>
      <c r="J3039" s="33" t="s">
        <v>206</v>
      </c>
      <c r="K3039" s="33" t="str">
        <f t="shared" si="156"/>
        <v>217 , 14</v>
      </c>
      <c r="L3039" s="34" t="s">
        <v>207</v>
      </c>
      <c r="N3039" s="1" t="b">
        <f t="shared" si="157"/>
        <v>0</v>
      </c>
      <c r="O3039" s="1" t="b">
        <f t="shared" si="158"/>
        <v>0</v>
      </c>
      <c r="Q3039" s="4"/>
      <c r="R3039" s="4"/>
    </row>
    <row r="3040" spans="5:18">
      <c r="E3040" s="130">
        <v>217</v>
      </c>
      <c r="F3040" s="130">
        <v>15</v>
      </c>
      <c r="H3040" s="32" t="s">
        <v>208</v>
      </c>
      <c r="I3040" s="33" t="s">
        <v>862</v>
      </c>
      <c r="J3040" s="33" t="s">
        <v>206</v>
      </c>
      <c r="K3040" s="33" t="str">
        <f t="shared" si="156"/>
        <v>217 , 15</v>
      </c>
      <c r="L3040" s="34" t="s">
        <v>207</v>
      </c>
      <c r="N3040" s="1" t="b">
        <f t="shared" si="157"/>
        <v>0</v>
      </c>
      <c r="O3040" s="1" t="b">
        <f t="shared" si="158"/>
        <v>0</v>
      </c>
      <c r="Q3040" s="4"/>
      <c r="R3040" s="4"/>
    </row>
    <row r="3041" spans="5:18">
      <c r="E3041" s="130">
        <v>218</v>
      </c>
      <c r="F3041" s="130">
        <v>1</v>
      </c>
      <c r="H3041" s="32" t="s">
        <v>208</v>
      </c>
      <c r="I3041" s="33" t="s">
        <v>862</v>
      </c>
      <c r="J3041" s="33" t="s">
        <v>206</v>
      </c>
      <c r="K3041" s="33" t="str">
        <f t="shared" si="156"/>
        <v>218 , 1</v>
      </c>
      <c r="L3041" s="34" t="s">
        <v>207</v>
      </c>
      <c r="N3041" s="1" t="b">
        <f t="shared" si="157"/>
        <v>0</v>
      </c>
      <c r="O3041" s="1" t="b">
        <f t="shared" si="158"/>
        <v>0</v>
      </c>
      <c r="Q3041" s="4"/>
      <c r="R3041" s="4"/>
    </row>
    <row r="3042" spans="5:18">
      <c r="E3042" s="130">
        <v>218</v>
      </c>
      <c r="F3042" s="130">
        <v>2</v>
      </c>
      <c r="H3042" s="32" t="s">
        <v>208</v>
      </c>
      <c r="I3042" s="33" t="s">
        <v>862</v>
      </c>
      <c r="J3042" s="33" t="s">
        <v>206</v>
      </c>
      <c r="K3042" s="33" t="str">
        <f t="shared" si="156"/>
        <v>218 , 2</v>
      </c>
      <c r="L3042" s="34" t="s">
        <v>207</v>
      </c>
      <c r="N3042" s="1" t="b">
        <f t="shared" si="157"/>
        <v>0</v>
      </c>
      <c r="O3042" s="1" t="b">
        <f t="shared" si="158"/>
        <v>0</v>
      </c>
      <c r="Q3042" s="4"/>
      <c r="R3042" s="4"/>
    </row>
    <row r="3043" spans="5:18">
      <c r="E3043" s="130">
        <v>218</v>
      </c>
      <c r="F3043" s="130">
        <v>3</v>
      </c>
      <c r="H3043" s="32" t="s">
        <v>208</v>
      </c>
      <c r="I3043" s="33" t="s">
        <v>862</v>
      </c>
      <c r="J3043" s="33" t="s">
        <v>206</v>
      </c>
      <c r="K3043" s="33" t="str">
        <f t="shared" si="156"/>
        <v>218 , 3</v>
      </c>
      <c r="L3043" s="34" t="s">
        <v>207</v>
      </c>
      <c r="N3043" s="1" t="b">
        <f t="shared" si="157"/>
        <v>0</v>
      </c>
      <c r="O3043" s="1" t="b">
        <f t="shared" si="158"/>
        <v>0</v>
      </c>
      <c r="Q3043" s="4"/>
      <c r="R3043" s="4"/>
    </row>
    <row r="3044" spans="5:18">
      <c r="E3044" s="130">
        <v>218</v>
      </c>
      <c r="F3044" s="130">
        <v>4</v>
      </c>
      <c r="H3044" s="32" t="s">
        <v>208</v>
      </c>
      <c r="I3044" s="33" t="s">
        <v>862</v>
      </c>
      <c r="J3044" s="33" t="s">
        <v>206</v>
      </c>
      <c r="K3044" s="33" t="str">
        <f t="shared" si="156"/>
        <v>218 , 4</v>
      </c>
      <c r="L3044" s="34" t="s">
        <v>207</v>
      </c>
      <c r="N3044" s="1" t="b">
        <f t="shared" si="157"/>
        <v>0</v>
      </c>
      <c r="O3044" s="1" t="b">
        <f t="shared" si="158"/>
        <v>0</v>
      </c>
      <c r="Q3044" s="4"/>
      <c r="R3044" s="4"/>
    </row>
    <row r="3045" spans="5:18">
      <c r="E3045" s="130">
        <v>218</v>
      </c>
      <c r="F3045" s="130">
        <v>5</v>
      </c>
      <c r="H3045" s="32" t="s">
        <v>208</v>
      </c>
      <c r="I3045" s="33" t="s">
        <v>862</v>
      </c>
      <c r="J3045" s="33" t="s">
        <v>206</v>
      </c>
      <c r="K3045" s="33" t="str">
        <f t="shared" si="156"/>
        <v>218 , 5</v>
      </c>
      <c r="L3045" s="34" t="s">
        <v>207</v>
      </c>
      <c r="N3045" s="1" t="b">
        <f t="shared" si="157"/>
        <v>0</v>
      </c>
      <c r="O3045" s="1" t="b">
        <f t="shared" si="158"/>
        <v>0</v>
      </c>
      <c r="Q3045" s="4"/>
      <c r="R3045" s="4"/>
    </row>
    <row r="3046" spans="5:18">
      <c r="E3046" s="130">
        <v>218</v>
      </c>
      <c s="130" r="F3046">
        <v>7</v>
      </c>
      <c r="H3046" s="32" t="s">
        <v>208</v>
      </c>
      <c r="I3046" s="33" t="s">
        <v>862</v>
      </c>
      <c r="J3046" s="33" t="s">
        <v>206</v>
      </c>
      <c r="K3046" s="33" t="str">
        <f t="shared" si="156"/>
        <v>218 , 6</v>
      </c>
      <c r="L3046" s="34" t="s">
        <v>207</v>
      </c>
      <c r="N3046" s="1" t="b">
        <f t="shared" si="157"/>
        <v>0</v>
      </c>
      <c r="O3046" s="1" t="b">
        <f t="shared" si="158"/>
        <v>0</v>
      </c>
      <c r="Q3046" s="4"/>
      <c r="R3046" s="4"/>
    </row>
    <row r="3047" spans="5:18">
      <c r="E3047" s="130">
        <v>218</v>
      </c>
      <c r="F3047" s="130">
        <v>8</v>
      </c>
      <c r="H3047" s="32" t="s">
        <v>208</v>
      </c>
      <c r="I3047" s="33" t="s">
        <v>862</v>
      </c>
      <c r="J3047" s="33" t="s">
        <v>206</v>
      </c>
      <c r="K3047" s="33" t="str">
        <f t="shared" si="156"/>
        <v>218 , 8</v>
      </c>
      <c r="L3047" s="34" t="s">
        <v>207</v>
      </c>
      <c r="N3047" s="1" t="b">
        <f t="shared" si="157"/>
        <v>0</v>
      </c>
      <c r="O3047" s="1" t="b">
        <f t="shared" si="158"/>
        <v>0</v>
      </c>
      <c r="Q3047" s="4"/>
      <c r="R3047" s="4"/>
    </row>
    <row r="3048" spans="5:18">
      <c r="E3048" s="130">
        <v>218</v>
      </c>
      <c r="F3048" s="130">
        <v>9</v>
      </c>
      <c r="H3048" s="32" t="s">
        <v>208</v>
      </c>
      <c r="I3048" s="33" t="s">
        <v>862</v>
      </c>
      <c r="J3048" s="33" t="s">
        <v>206</v>
      </c>
      <c r="K3048" s="33" t="str">
        <f t="shared" si="156"/>
        <v>218 , 9</v>
      </c>
      <c r="L3048" s="34" t="s">
        <v>207</v>
      </c>
      <c r="N3048" s="1" t="b">
        <f t="shared" si="157"/>
        <v>0</v>
      </c>
      <c r="O3048" s="1" t="b">
        <f t="shared" si="158"/>
        <v>0</v>
      </c>
      <c r="Q3048" s="4"/>
      <c r="R3048" s="4"/>
    </row>
    <row r="3049" spans="5:18">
      <c r="E3049" s="130">
        <v>218</v>
      </c>
      <c r="F3049" s="130">
        <v>10</v>
      </c>
      <c r="H3049" s="32" t="s">
        <v>208</v>
      </c>
      <c r="I3049" s="33" t="s">
        <v>862</v>
      </c>
      <c r="J3049" s="33" t="s">
        <v>206</v>
      </c>
      <c r="K3049" s="33" t="str">
        <f t="shared" si="156"/>
        <v>218 , 10</v>
      </c>
      <c r="L3049" s="34" t="s">
        <v>207</v>
      </c>
      <c r="N3049" s="1" t="b">
        <f t="shared" si="157"/>
        <v>0</v>
      </c>
      <c r="O3049" s="1" t="b">
        <f t="shared" si="158"/>
        <v>0</v>
      </c>
      <c r="Q3049" s="4"/>
      <c r="R3049" s="4"/>
    </row>
    <row r="3050" spans="5:18">
      <c r="E3050" s="130">
        <v>218</v>
      </c>
      <c r="F3050" s="130">
        <v>11</v>
      </c>
      <c r="H3050" s="32" t="s">
        <v>208</v>
      </c>
      <c r="I3050" s="33" t="s">
        <v>862</v>
      </c>
      <c r="J3050" s="33" t="s">
        <v>206</v>
      </c>
      <c r="K3050" s="33" t="str">
        <f t="shared" si="156"/>
        <v>218 , 11</v>
      </c>
      <c r="L3050" s="34" t="s">
        <v>207</v>
      </c>
      <c r="N3050" s="1" t="b">
        <f t="shared" si="157"/>
        <v>0</v>
      </c>
      <c r="O3050" s="1" t="b">
        <f t="shared" si="158"/>
        <v>0</v>
      </c>
      <c r="Q3050" s="4"/>
      <c r="R3050" s="4"/>
    </row>
    <row r="3051" spans="5:18">
      <c r="E3051" s="130">
        <v>218</v>
      </c>
      <c r="F3051" s="130">
        <v>12</v>
      </c>
      <c r="H3051" s="32" t="s">
        <v>208</v>
      </c>
      <c r="I3051" s="33" t="s">
        <v>862</v>
      </c>
      <c r="J3051" s="33" t="s">
        <v>206</v>
      </c>
      <c r="K3051" s="33" t="str">
        <f t="shared" si="156"/>
        <v>218 , 12</v>
      </c>
      <c r="L3051" s="34" t="s">
        <v>207</v>
      </c>
      <c r="N3051" s="1" t="b">
        <f t="shared" si="157"/>
        <v>0</v>
      </c>
      <c r="O3051" s="1" t="b">
        <f t="shared" si="158"/>
        <v>0</v>
      </c>
      <c r="Q3051" s="4"/>
      <c r="R3051" s="4"/>
    </row>
    <row r="3052" spans="5:18">
      <c r="E3052" s="130">
        <v>218</v>
      </c>
      <c r="F3052" s="130">
        <v>13</v>
      </c>
      <c r="H3052" s="32" t="s">
        <v>208</v>
      </c>
      <c r="I3052" s="33" t="s">
        <v>862</v>
      </c>
      <c r="J3052" s="33" t="s">
        <v>206</v>
      </c>
      <c r="K3052" s="33" t="str">
        <f t="shared" si="156"/>
        <v>218 , 13</v>
      </c>
      <c r="L3052" s="34" t="s">
        <v>207</v>
      </c>
      <c r="N3052" s="1" t="b">
        <f t="shared" si="157"/>
        <v>0</v>
      </c>
      <c r="O3052" s="1" t="b">
        <f t="shared" si="158"/>
        <v>0</v>
      </c>
      <c r="Q3052" s="4"/>
      <c r="R3052" s="4"/>
    </row>
    <row r="3053" spans="5:18">
      <c r="E3053" s="130">
        <v>218</v>
      </c>
      <c r="F3053" s="130">
        <v>14</v>
      </c>
      <c r="H3053" s="32" t="s">
        <v>208</v>
      </c>
      <c r="I3053" s="33" t="s">
        <v>862</v>
      </c>
      <c r="J3053" s="33" t="s">
        <v>206</v>
      </c>
      <c r="K3053" s="33" t="str">
        <f t="shared" si="156"/>
        <v>218 , 14</v>
      </c>
      <c r="L3053" s="34" t="s">
        <v>207</v>
      </c>
      <c r="N3053" s="1" t="b">
        <f t="shared" si="157"/>
        <v>0</v>
      </c>
      <c r="O3053" s="1" t="b">
        <f t="shared" si="158"/>
        <v>0</v>
      </c>
      <c r="Q3053" s="4"/>
      <c r="R3053" s="4"/>
    </row>
    <row r="3054" spans="5:18">
      <c r="E3054" s="130">
        <v>218</v>
      </c>
      <c r="F3054" s="130">
        <v>15</v>
      </c>
      <c r="H3054" s="32" t="s">
        <v>208</v>
      </c>
      <c r="I3054" s="33" t="s">
        <v>862</v>
      </c>
      <c r="J3054" s="33" t="s">
        <v>206</v>
      </c>
      <c r="K3054" s="33" t="str">
        <f t="shared" si="156"/>
        <v>218 , 15</v>
      </c>
      <c r="L3054" s="34" t="s">
        <v>207</v>
      </c>
      <c r="N3054" s="1" t="b">
        <f t="shared" si="157"/>
        <v>0</v>
      </c>
      <c r="O3054" s="1" t="b">
        <f t="shared" si="158"/>
        <v>0</v>
      </c>
      <c r="Q3054" s="4"/>
      <c r="R3054" s="4"/>
    </row>
    <row r="3055" spans="5:18">
      <c r="E3055" s="130">
        <v>219</v>
      </c>
      <c r="F3055" s="130">
        <v>1</v>
      </c>
      <c r="H3055" s="32" t="s">
        <v>208</v>
      </c>
      <c r="I3055" s="33" t="s">
        <v>862</v>
      </c>
      <c r="J3055" s="33" t="s">
        <v>206</v>
      </c>
      <c r="K3055" s="33" t="str">
        <f t="shared" si="156"/>
        <v>219 , 1</v>
      </c>
      <c r="L3055" s="34" t="s">
        <v>207</v>
      </c>
      <c r="N3055" s="1" t="b">
        <f t="shared" si="157"/>
        <v>0</v>
      </c>
      <c r="O3055" s="1" t="b">
        <f t="shared" si="158"/>
        <v>0</v>
      </c>
      <c r="Q3055" s="4"/>
      <c r="R3055" s="4"/>
    </row>
    <row r="3056" spans="5:18">
      <c r="E3056" s="130">
        <v>219</v>
      </c>
      <c r="F3056" s="130">
        <v>2</v>
      </c>
      <c r="H3056" s="32" t="s">
        <v>208</v>
      </c>
      <c r="I3056" s="33" t="s">
        <v>862</v>
      </c>
      <c r="J3056" s="33" t="s">
        <v>206</v>
      </c>
      <c r="K3056" s="33" t="str">
        <f t="shared" si="156"/>
        <v>219 , 2</v>
      </c>
      <c r="L3056" s="34" t="s">
        <v>207</v>
      </c>
      <c r="N3056" s="1" t="b">
        <f t="shared" si="157"/>
        <v>0</v>
      </c>
      <c r="O3056" s="1" t="b">
        <f t="shared" si="158"/>
        <v>0</v>
      </c>
      <c r="Q3056" s="4"/>
      <c r="R3056" s="4"/>
    </row>
    <row r="3057" spans="5:18">
      <c r="E3057" s="130">
        <v>219</v>
      </c>
      <c r="F3057" s="130">
        <v>3</v>
      </c>
      <c r="H3057" s="32" t="s">
        <v>208</v>
      </c>
      <c r="I3057" s="33" t="s">
        <v>862</v>
      </c>
      <c r="J3057" s="33" t="s">
        <v>206</v>
      </c>
      <c r="K3057" s="33" t="str">
        <f t="shared" si="156"/>
        <v>219 , 3</v>
      </c>
      <c r="L3057" s="34" t="s">
        <v>207</v>
      </c>
      <c r="N3057" s="1" t="b">
        <f t="shared" si="157"/>
        <v>0</v>
      </c>
      <c r="O3057" s="1" t="b">
        <f t="shared" si="158"/>
        <v>0</v>
      </c>
      <c r="Q3057" s="4"/>
      <c r="R3057" s="4"/>
    </row>
    <row r="3058" spans="5:18">
      <c r="E3058" s="130">
        <v>219</v>
      </c>
      <c r="F3058" s="130">
        <v>4</v>
      </c>
      <c r="H3058" s="32" t="s">
        <v>208</v>
      </c>
      <c r="I3058" s="33" t="s">
        <v>862</v>
      </c>
      <c r="J3058" s="33" t="s">
        <v>206</v>
      </c>
      <c r="K3058" s="33" t="str">
        <f t="shared" si="156"/>
        <v>219 , 4</v>
      </c>
      <c r="L3058" s="34" t="s">
        <v>207</v>
      </c>
      <c r="N3058" s="1" t="b">
        <f t="shared" si="157"/>
        <v>0</v>
      </c>
      <c r="O3058" s="1" t="b">
        <f t="shared" si="158"/>
        <v>0</v>
      </c>
      <c r="Q3058" s="4"/>
      <c r="R3058" s="4"/>
    </row>
    <row r="3059" spans="5:18">
      <c r="E3059" s="130">
        <v>219</v>
      </c>
      <c r="F3059" s="130">
        <v>5</v>
      </c>
      <c r="H3059" s="32" t="s">
        <v>208</v>
      </c>
      <c r="I3059" s="33" t="s">
        <v>862</v>
      </c>
      <c r="J3059" s="33" t="s">
        <v>206</v>
      </c>
      <c r="K3059" s="33" t="str">
        <f t="shared" si="156"/>
        <v>219 , 5</v>
      </c>
      <c r="L3059" s="34" t="s">
        <v>207</v>
      </c>
      <c r="N3059" s="1" t="b">
        <f t="shared" si="157"/>
        <v>0</v>
      </c>
      <c r="O3059" s="1" t="b">
        <f t="shared" si="158"/>
        <v>0</v>
      </c>
      <c r="Q3059" s="4"/>
      <c r="R3059" s="4"/>
    </row>
    <row r="3060" spans="5:18">
      <c r="E3060" s="130">
        <v>219</v>
      </c>
      <c s="130" r="F3060">
        <v>7</v>
      </c>
      <c r="H3060" s="32" t="s">
        <v>208</v>
      </c>
      <c r="I3060" s="33" t="s">
        <v>862</v>
      </c>
      <c r="J3060" s="33" t="s">
        <v>206</v>
      </c>
      <c r="K3060" s="33" t="str">
        <f t="shared" si="156"/>
        <v>219 , 6</v>
      </c>
      <c r="L3060" s="34" t="s">
        <v>207</v>
      </c>
      <c r="N3060" s="1" t="b">
        <f t="shared" si="157"/>
        <v>0</v>
      </c>
      <c r="O3060" s="1" t="b">
        <f t="shared" si="158"/>
        <v>0</v>
      </c>
      <c r="Q3060" s="4"/>
      <c r="R3060" s="4"/>
    </row>
    <row r="3061" spans="5:18">
      <c r="E3061" s="130">
        <v>219</v>
      </c>
      <c r="F3061" s="130">
        <v>8</v>
      </c>
      <c r="H3061" s="32" t="s">
        <v>208</v>
      </c>
      <c r="I3061" s="33" t="s">
        <v>862</v>
      </c>
      <c r="J3061" s="33" t="s">
        <v>206</v>
      </c>
      <c r="K3061" s="33" t="str">
        <f t="shared" si="156"/>
        <v>219 , 8</v>
      </c>
      <c r="L3061" s="34" t="s">
        <v>207</v>
      </c>
      <c r="N3061" s="1" t="b">
        <f t="shared" si="157"/>
        <v>0</v>
      </c>
      <c r="O3061" s="1" t="b">
        <f t="shared" si="158"/>
        <v>0</v>
      </c>
      <c r="Q3061" s="4"/>
      <c r="R3061" s="4"/>
    </row>
    <row r="3062" spans="5:18">
      <c r="E3062" s="130">
        <v>219</v>
      </c>
      <c r="F3062" s="130">
        <v>9</v>
      </c>
      <c r="H3062" s="32" t="s">
        <v>208</v>
      </c>
      <c r="I3062" s="33" t="s">
        <v>862</v>
      </c>
      <c r="J3062" s="33" t="s">
        <v>206</v>
      </c>
      <c r="K3062" s="33" t="str">
        <f t="shared" si="156"/>
        <v>219 , 9</v>
      </c>
      <c r="L3062" s="34" t="s">
        <v>207</v>
      </c>
      <c r="N3062" s="1" t="b">
        <f t="shared" si="157"/>
        <v>0</v>
      </c>
      <c r="O3062" s="1" t="b">
        <f t="shared" si="158"/>
        <v>0</v>
      </c>
      <c r="Q3062" s="4"/>
      <c r="R3062" s="4"/>
    </row>
    <row r="3063" spans="5:18">
      <c r="E3063" s="130">
        <v>219</v>
      </c>
      <c r="F3063" s="130">
        <v>10</v>
      </c>
      <c r="H3063" s="32" t="s">
        <v>208</v>
      </c>
      <c r="I3063" s="33" t="s">
        <v>862</v>
      </c>
      <c r="J3063" s="33" t="s">
        <v>206</v>
      </c>
      <c r="K3063" s="33" t="str">
        <f t="shared" si="156"/>
        <v>219 , 10</v>
      </c>
      <c r="L3063" s="34" t="s">
        <v>207</v>
      </c>
      <c r="N3063" s="1" t="b">
        <f t="shared" si="157"/>
        <v>0</v>
      </c>
      <c r="O3063" s="1" t="b">
        <f t="shared" si="158"/>
        <v>0</v>
      </c>
      <c r="Q3063" s="4"/>
      <c r="R3063" s="4"/>
    </row>
    <row r="3064" spans="5:18">
      <c r="E3064" s="130">
        <v>219</v>
      </c>
      <c r="F3064" s="130">
        <v>11</v>
      </c>
      <c r="H3064" s="32" t="s">
        <v>208</v>
      </c>
      <c r="I3064" s="33" t="s">
        <v>862</v>
      </c>
      <c r="J3064" s="33" t="s">
        <v>206</v>
      </c>
      <c r="K3064" s="33" t="str">
        <f t="shared" si="156"/>
        <v>219 , 11</v>
      </c>
      <c r="L3064" s="34" t="s">
        <v>207</v>
      </c>
      <c r="N3064" s="1" t="b">
        <f t="shared" si="157"/>
        <v>0</v>
      </c>
      <c r="O3064" s="1" t="b">
        <f t="shared" si="158"/>
        <v>0</v>
      </c>
      <c r="Q3064" s="4"/>
      <c r="R3064" s="4"/>
    </row>
    <row r="3065" spans="5:18">
      <c r="E3065" s="130">
        <v>219</v>
      </c>
      <c r="F3065" s="130">
        <v>12</v>
      </c>
      <c r="H3065" s="32" t="s">
        <v>208</v>
      </c>
      <c r="I3065" s="33" t="s">
        <v>862</v>
      </c>
      <c r="J3065" s="33" t="s">
        <v>206</v>
      </c>
      <c r="K3065" s="33" t="str">
        <f t="shared" si="156"/>
        <v>219 , 12</v>
      </c>
      <c r="L3065" s="34" t="s">
        <v>207</v>
      </c>
      <c r="N3065" s="1" t="b">
        <f t="shared" si="157"/>
        <v>0</v>
      </c>
      <c r="O3065" s="1" t="b">
        <f t="shared" si="158"/>
        <v>0</v>
      </c>
      <c r="Q3065" s="4"/>
      <c r="R3065" s="4"/>
    </row>
    <row r="3066" spans="5:18">
      <c r="E3066" s="130">
        <v>219</v>
      </c>
      <c r="F3066" s="130">
        <v>13</v>
      </c>
      <c r="H3066" s="32" t="s">
        <v>208</v>
      </c>
      <c r="I3066" s="33" t="s">
        <v>862</v>
      </c>
      <c r="J3066" s="33" t="s">
        <v>206</v>
      </c>
      <c r="K3066" s="33" t="str">
        <f t="shared" si="156"/>
        <v>219 , 13</v>
      </c>
      <c r="L3066" s="34" t="s">
        <v>207</v>
      </c>
      <c r="N3066" s="1" t="b">
        <f t="shared" si="157"/>
        <v>0</v>
      </c>
      <c r="O3066" s="1" t="b">
        <f t="shared" si="158"/>
        <v>0</v>
      </c>
      <c r="Q3066" s="4"/>
      <c r="R3066" s="4"/>
    </row>
    <row r="3067" spans="5:18">
      <c r="E3067" s="130">
        <v>219</v>
      </c>
      <c r="F3067" s="130">
        <v>14</v>
      </c>
      <c r="H3067" s="32" t="s">
        <v>208</v>
      </c>
      <c r="I3067" s="33" t="s">
        <v>862</v>
      </c>
      <c r="J3067" s="33" t="s">
        <v>206</v>
      </c>
      <c r="K3067" s="33" t="str">
        <f t="shared" si="156"/>
        <v>219 , 14</v>
      </c>
      <c r="L3067" s="34" t="s">
        <v>207</v>
      </c>
      <c r="N3067" s="1" t="b">
        <f t="shared" si="157"/>
        <v>0</v>
      </c>
      <c r="O3067" s="1" t="b">
        <f t="shared" si="158"/>
        <v>0</v>
      </c>
      <c r="Q3067" s="4"/>
      <c r="R3067" s="4"/>
    </row>
    <row r="3068" spans="5:18">
      <c r="E3068" s="130">
        <v>219</v>
      </c>
      <c r="F3068" s="130">
        <v>15</v>
      </c>
      <c r="H3068" s="32" t="s">
        <v>208</v>
      </c>
      <c r="I3068" s="33" t="s">
        <v>862</v>
      </c>
      <c r="J3068" s="33" t="s">
        <v>206</v>
      </c>
      <c r="K3068" s="33" t="str">
        <f t="shared" si="156"/>
        <v>219 , 15</v>
      </c>
      <c r="L3068" s="34" t="s">
        <v>207</v>
      </c>
      <c r="N3068" s="1" t="b">
        <f t="shared" si="157"/>
        <v>0</v>
      </c>
      <c r="O3068" s="1" t="b">
        <f t="shared" si="158"/>
        <v>0</v>
      </c>
      <c r="Q3068" s="4"/>
      <c r="R3068" s="4"/>
    </row>
    <row r="3069" spans="5:18">
      <c r="E3069" s="130">
        <v>220</v>
      </c>
      <c r="F3069" s="130">
        <v>1</v>
      </c>
      <c r="H3069" s="32" t="s">
        <v>208</v>
      </c>
      <c r="I3069" s="33" t="s">
        <v>862</v>
      </c>
      <c r="J3069" s="33" t="s">
        <v>206</v>
      </c>
      <c r="K3069" s="33" t="str">
        <f t="shared" si="156"/>
        <v>220 , 1</v>
      </c>
      <c r="L3069" s="34" t="s">
        <v>207</v>
      </c>
      <c r="N3069" s="1" t="b">
        <f t="shared" si="157"/>
        <v>0</v>
      </c>
      <c r="O3069" s="1" t="b">
        <f t="shared" si="158"/>
        <v>0</v>
      </c>
      <c r="Q3069" s="4"/>
      <c r="R3069" s="4"/>
    </row>
    <row r="3070" spans="5:18">
      <c r="E3070" s="130">
        <v>220</v>
      </c>
      <c r="F3070" s="130">
        <v>2</v>
      </c>
      <c r="H3070" s="32" t="s">
        <v>208</v>
      </c>
      <c r="I3070" s="33" t="s">
        <v>862</v>
      </c>
      <c r="J3070" s="33" t="s">
        <v>206</v>
      </c>
      <c r="K3070" s="33" t="str">
        <f t="shared" si="156"/>
        <v>220 , 2</v>
      </c>
      <c r="L3070" s="34" t="s">
        <v>207</v>
      </c>
      <c r="N3070" s="1" t="b">
        <f t="shared" si="157"/>
        <v>0</v>
      </c>
      <c r="O3070" s="1" t="b">
        <f t="shared" si="158"/>
        <v>0</v>
      </c>
      <c r="Q3070" s="4"/>
      <c r="R3070" s="4"/>
    </row>
    <row r="3071" spans="5:18">
      <c r="E3071" s="130">
        <v>220</v>
      </c>
      <c r="F3071" s="130">
        <v>3</v>
      </c>
      <c r="H3071" s="32" t="s">
        <v>208</v>
      </c>
      <c r="I3071" s="33" t="s">
        <v>862</v>
      </c>
      <c r="J3071" s="33" t="s">
        <v>206</v>
      </c>
      <c r="K3071" s="33" t="str">
        <f t="shared" si="156"/>
        <v>220 , 3</v>
      </c>
      <c r="L3071" s="34" t="s">
        <v>207</v>
      </c>
      <c r="N3071" s="1" t="b">
        <f t="shared" si="157"/>
        <v>0</v>
      </c>
      <c r="O3071" s="1" t="b">
        <f t="shared" si="158"/>
        <v>0</v>
      </c>
      <c r="Q3071" s="4"/>
      <c r="R3071" s="4"/>
    </row>
    <row r="3072" spans="5:18">
      <c r="E3072" s="130">
        <v>220</v>
      </c>
      <c r="F3072" s="130">
        <v>4</v>
      </c>
      <c r="H3072" s="32" t="s">
        <v>208</v>
      </c>
      <c r="I3072" s="33" t="s">
        <v>862</v>
      </c>
      <c r="J3072" s="33" t="s">
        <v>206</v>
      </c>
      <c r="K3072" s="33" t="str">
        <f t="shared" si="156"/>
        <v>220 , 4</v>
      </c>
      <c r="L3072" s="34" t="s">
        <v>207</v>
      </c>
      <c r="N3072" s="1" t="b">
        <f t="shared" si="157"/>
        <v>0</v>
      </c>
      <c r="O3072" s="1" t="b">
        <f t="shared" si="158"/>
        <v>0</v>
      </c>
      <c r="Q3072" s="4"/>
      <c r="R3072" s="4"/>
    </row>
    <row r="3073" spans="5:18">
      <c r="E3073" s="130">
        <v>220</v>
      </c>
      <c r="F3073" s="130">
        <v>5</v>
      </c>
      <c r="H3073" s="32" t="s">
        <v>208</v>
      </c>
      <c r="I3073" s="33" t="s">
        <v>862</v>
      </c>
      <c r="J3073" s="33" t="s">
        <v>206</v>
      </c>
      <c r="K3073" s="33" t="str">
        <f t="shared" si="156"/>
        <v>220 , 5</v>
      </c>
      <c r="L3073" s="34" t="s">
        <v>207</v>
      </c>
      <c r="N3073" s="1" t="b">
        <f t="shared" si="157"/>
        <v>0</v>
      </c>
      <c r="O3073" s="1" t="b">
        <f t="shared" si="158"/>
        <v>0</v>
      </c>
      <c r="Q3073" s="4"/>
      <c r="R3073" s="4"/>
    </row>
    <row r="3074" spans="5:18">
      <c r="E3074" s="130">
        <v>220</v>
      </c>
      <c s="130" r="F3074">
        <v>7</v>
      </c>
      <c r="H3074" s="32" t="s">
        <v>208</v>
      </c>
      <c r="I3074" s="33" t="s">
        <v>862</v>
      </c>
      <c r="J3074" s="33" t="s">
        <v>206</v>
      </c>
      <c r="K3074" s="33" t="str">
        <f t="shared" si="156"/>
        <v>220 , 6</v>
      </c>
      <c r="L3074" s="34" t="s">
        <v>207</v>
      </c>
      <c r="N3074" s="1" t="b">
        <f t="shared" si="157"/>
        <v>0</v>
      </c>
      <c r="O3074" s="1" t="b">
        <f t="shared" si="158"/>
        <v>0</v>
      </c>
      <c r="Q3074" s="4"/>
      <c r="R3074" s="4"/>
    </row>
    <row r="3075" spans="5:18">
      <c r="E3075" s="130">
        <v>220</v>
      </c>
      <c r="F3075" s="130">
        <v>8</v>
      </c>
      <c r="H3075" s="32" t="s">
        <v>208</v>
      </c>
      <c r="I3075" s="33" t="s">
        <v>862</v>
      </c>
      <c r="J3075" s="33" t="s">
        <v>206</v>
      </c>
      <c r="K3075" s="33" t="str">
        <f t="shared" si="156"/>
        <v>220 , 8</v>
      </c>
      <c r="L3075" s="34" t="s">
        <v>207</v>
      </c>
      <c r="N3075" s="1" t="b">
        <f t="shared" si="157"/>
        <v>0</v>
      </c>
      <c r="O3075" s="1" t="b">
        <f t="shared" si="158"/>
        <v>0</v>
      </c>
      <c r="Q3075" s="4"/>
      <c r="R3075" s="4"/>
    </row>
    <row r="3076" spans="5:18">
      <c r="E3076" s="130">
        <v>220</v>
      </c>
      <c r="F3076" s="130">
        <v>9</v>
      </c>
      <c r="H3076" s="32" t="s">
        <v>208</v>
      </c>
      <c r="I3076" s="33" t="s">
        <v>862</v>
      </c>
      <c r="J3076" s="33" t="s">
        <v>206</v>
      </c>
      <c r="K3076" s="33" t="str">
        <f t="shared" ref="K3076:K3135" si="159">E3076&amp;" , "&amp;F3076</f>
        <v>220 , 9</v>
      </c>
      <c r="L3076" s="34" t="s">
        <v>207</v>
      </c>
      <c r="N3076" s="1" t="b">
        <f t="shared" ref="N3076:N3135" si="160">IF(E3076="","",EXACT(E3076,Q3076))</f>
        <v>0</v>
      </c>
      <c r="O3076" s="1" t="b">
        <f t="shared" ref="O3076:O3135" si="161">IF(F3076="","",EXACT(F3076,R3076))</f>
        <v>0</v>
      </c>
      <c r="Q3076" s="4"/>
      <c r="R3076" s="4"/>
    </row>
    <row r="3077" spans="5:18">
      <c r="E3077" s="130">
        <v>220</v>
      </c>
      <c r="F3077" s="130">
        <v>10</v>
      </c>
      <c r="H3077" s="32" t="s">
        <v>208</v>
      </c>
      <c r="I3077" s="33" t="s">
        <v>862</v>
      </c>
      <c r="J3077" s="33" t="s">
        <v>206</v>
      </c>
      <c r="K3077" s="33" t="str">
        <f t="shared" si="159"/>
        <v>220 , 10</v>
      </c>
      <c r="L3077" s="34" t="s">
        <v>207</v>
      </c>
      <c r="N3077" s="1" t="b">
        <f t="shared" si="160"/>
        <v>0</v>
      </c>
      <c r="O3077" s="1" t="b">
        <f t="shared" si="161"/>
        <v>0</v>
      </c>
      <c r="Q3077" s="4"/>
      <c r="R3077" s="4"/>
    </row>
    <row r="3078" spans="5:18">
      <c r="E3078" s="130">
        <v>220</v>
      </c>
      <c r="F3078" s="130">
        <v>11</v>
      </c>
      <c r="H3078" s="32" t="s">
        <v>208</v>
      </c>
      <c r="I3078" s="33" t="s">
        <v>862</v>
      </c>
      <c r="J3078" s="33" t="s">
        <v>206</v>
      </c>
      <c r="K3078" s="33" t="str">
        <f t="shared" si="159"/>
        <v>220 , 11</v>
      </c>
      <c r="L3078" s="34" t="s">
        <v>207</v>
      </c>
      <c r="N3078" s="1" t="b">
        <f t="shared" si="160"/>
        <v>0</v>
      </c>
      <c r="O3078" s="1" t="b">
        <f t="shared" si="161"/>
        <v>0</v>
      </c>
      <c r="Q3078" s="4"/>
      <c r="R3078" s="4"/>
    </row>
    <row r="3079" spans="5:18">
      <c r="E3079" s="130">
        <v>220</v>
      </c>
      <c r="F3079" s="130">
        <v>12</v>
      </c>
      <c r="H3079" s="32" t="s">
        <v>208</v>
      </c>
      <c r="I3079" s="33" t="s">
        <v>862</v>
      </c>
      <c r="J3079" s="33" t="s">
        <v>206</v>
      </c>
      <c r="K3079" s="33" t="str">
        <f t="shared" si="159"/>
        <v>220 , 12</v>
      </c>
      <c r="L3079" s="34" t="s">
        <v>207</v>
      </c>
      <c r="N3079" s="1" t="b">
        <f t="shared" si="160"/>
        <v>0</v>
      </c>
      <c r="O3079" s="1" t="b">
        <f t="shared" si="161"/>
        <v>0</v>
      </c>
      <c r="Q3079" s="4"/>
      <c r="R3079" s="4"/>
    </row>
    <row r="3080" spans="5:18">
      <c r="E3080" s="130">
        <v>220</v>
      </c>
      <c r="F3080" s="130">
        <v>13</v>
      </c>
      <c r="H3080" s="32" t="s">
        <v>208</v>
      </c>
      <c r="I3080" s="33" t="s">
        <v>862</v>
      </c>
      <c r="J3080" s="33" t="s">
        <v>206</v>
      </c>
      <c r="K3080" s="33" t="str">
        <f t="shared" si="159"/>
        <v>220 , 13</v>
      </c>
      <c r="L3080" s="34" t="s">
        <v>207</v>
      </c>
      <c r="N3080" s="1" t="b">
        <f t="shared" si="160"/>
        <v>0</v>
      </c>
      <c r="O3080" s="1" t="b">
        <f t="shared" si="161"/>
        <v>0</v>
      </c>
      <c r="Q3080" s="4"/>
      <c r="R3080" s="4"/>
    </row>
    <row r="3081" spans="5:18">
      <c r="E3081" s="130">
        <v>220</v>
      </c>
      <c r="F3081" s="130">
        <v>14</v>
      </c>
      <c r="H3081" s="32" t="s">
        <v>208</v>
      </c>
      <c r="I3081" s="33" t="s">
        <v>862</v>
      </c>
      <c r="J3081" s="33" t="s">
        <v>206</v>
      </c>
      <c r="K3081" s="33" t="str">
        <f t="shared" si="159"/>
        <v>220 , 14</v>
      </c>
      <c r="L3081" s="34" t="s">
        <v>207</v>
      </c>
      <c r="N3081" s="1" t="b">
        <f t="shared" si="160"/>
        <v>0</v>
      </c>
      <c r="O3081" s="1" t="b">
        <f t="shared" si="161"/>
        <v>0</v>
      </c>
      <c r="Q3081" s="4"/>
      <c r="R3081" s="4"/>
    </row>
    <row r="3082" spans="5:18">
      <c r="E3082" s="130">
        <v>220</v>
      </c>
      <c r="F3082" s="130">
        <v>15</v>
      </c>
      <c r="H3082" s="32" t="s">
        <v>208</v>
      </c>
      <c r="I3082" s="33" t="s">
        <v>862</v>
      </c>
      <c r="J3082" s="33" t="s">
        <v>206</v>
      </c>
      <c r="K3082" s="33" t="str">
        <f t="shared" si="159"/>
        <v>220 , 15</v>
      </c>
      <c r="L3082" s="34" t="s">
        <v>207</v>
      </c>
      <c r="N3082" s="1" t="b">
        <f t="shared" si="160"/>
        <v>0</v>
      </c>
      <c r="O3082" s="1" t="b">
        <f t="shared" si="161"/>
        <v>0</v>
      </c>
      <c r="Q3082" s="4"/>
      <c r="R3082" s="4"/>
    </row>
    <row r="3083" spans="5:18">
      <c r="E3083" s="130">
        <v>221</v>
      </c>
      <c r="F3083" s="130">
        <v>1</v>
      </c>
      <c r="H3083" s="32" t="s">
        <v>208</v>
      </c>
      <c r="I3083" s="33" t="s">
        <v>862</v>
      </c>
      <c r="J3083" s="33" t="s">
        <v>206</v>
      </c>
      <c r="K3083" s="33" t="str">
        <f t="shared" si="159"/>
        <v>221 , 1</v>
      </c>
      <c r="L3083" s="34" t="s">
        <v>207</v>
      </c>
      <c r="N3083" s="1" t="b">
        <f t="shared" si="160"/>
        <v>0</v>
      </c>
      <c r="O3083" s="1" t="b">
        <f t="shared" si="161"/>
        <v>0</v>
      </c>
      <c r="Q3083" s="4"/>
      <c r="R3083" s="4"/>
    </row>
    <row r="3084" spans="5:18">
      <c r="E3084" s="130">
        <v>221</v>
      </c>
      <c r="F3084" s="130">
        <v>2</v>
      </c>
      <c r="H3084" s="32" t="s">
        <v>208</v>
      </c>
      <c r="I3084" s="33" t="s">
        <v>862</v>
      </c>
      <c r="J3084" s="33" t="s">
        <v>206</v>
      </c>
      <c r="K3084" s="33" t="str">
        <f t="shared" si="159"/>
        <v>221 , 2</v>
      </c>
      <c r="L3084" s="34" t="s">
        <v>207</v>
      </c>
      <c r="N3084" s="1" t="b">
        <f t="shared" si="160"/>
        <v>0</v>
      </c>
      <c r="O3084" s="1" t="b">
        <f t="shared" si="161"/>
        <v>0</v>
      </c>
      <c r="Q3084" s="4"/>
      <c r="R3084" s="4"/>
    </row>
    <row r="3085" spans="5:18">
      <c r="E3085" s="130">
        <v>221</v>
      </c>
      <c r="F3085" s="130">
        <v>3</v>
      </c>
      <c r="H3085" s="32" t="s">
        <v>208</v>
      </c>
      <c r="I3085" s="33" t="s">
        <v>862</v>
      </c>
      <c r="J3085" s="33" t="s">
        <v>206</v>
      </c>
      <c r="K3085" s="33" t="str">
        <f t="shared" si="159"/>
        <v>221 , 3</v>
      </c>
      <c r="L3085" s="34" t="s">
        <v>207</v>
      </c>
      <c r="N3085" s="1" t="b">
        <f t="shared" si="160"/>
        <v>0</v>
      </c>
      <c r="O3085" s="1" t="b">
        <f t="shared" si="161"/>
        <v>0</v>
      </c>
      <c r="Q3085" s="4"/>
      <c r="R3085" s="4"/>
    </row>
    <row r="3086" spans="5:18">
      <c r="E3086" s="130">
        <v>221</v>
      </c>
      <c r="F3086" s="130">
        <v>4</v>
      </c>
      <c r="H3086" s="32" t="s">
        <v>208</v>
      </c>
      <c r="I3086" s="33" t="s">
        <v>862</v>
      </c>
      <c r="J3086" s="33" t="s">
        <v>206</v>
      </c>
      <c r="K3086" s="33" t="str">
        <f t="shared" si="159"/>
        <v>221 , 4</v>
      </c>
      <c r="L3086" s="34" t="s">
        <v>207</v>
      </c>
      <c r="N3086" s="1" t="b">
        <f t="shared" si="160"/>
        <v>0</v>
      </c>
      <c r="O3086" s="1" t="b">
        <f t="shared" si="161"/>
        <v>0</v>
      </c>
      <c r="Q3086" s="4"/>
      <c r="R3086" s="4"/>
    </row>
    <row r="3087" spans="5:18">
      <c r="E3087" s="130">
        <v>221</v>
      </c>
      <c r="F3087" s="130">
        <v>5</v>
      </c>
      <c r="H3087" s="32" t="s">
        <v>208</v>
      </c>
      <c r="I3087" s="33" t="s">
        <v>862</v>
      </c>
      <c r="J3087" s="33" t="s">
        <v>206</v>
      </c>
      <c r="K3087" s="33" t="str">
        <f t="shared" si="159"/>
        <v>221 , 5</v>
      </c>
      <c r="L3087" s="34" t="s">
        <v>207</v>
      </c>
      <c r="N3087" s="1" t="b">
        <f t="shared" si="160"/>
        <v>0</v>
      </c>
      <c r="O3087" s="1" t="b">
        <f t="shared" si="161"/>
        <v>0</v>
      </c>
      <c r="Q3087" s="4"/>
      <c r="R3087" s="4"/>
    </row>
    <row r="3088" spans="5:18">
      <c r="E3088" s="130">
        <v>221</v>
      </c>
      <c s="130" r="F3088">
        <v>7</v>
      </c>
      <c r="H3088" s="32" t="s">
        <v>208</v>
      </c>
      <c r="I3088" s="33" t="s">
        <v>862</v>
      </c>
      <c r="J3088" s="33" t="s">
        <v>206</v>
      </c>
      <c r="K3088" s="33" t="str">
        <f t="shared" si="159"/>
        <v>221 , 6</v>
      </c>
      <c r="L3088" s="34" t="s">
        <v>207</v>
      </c>
      <c r="N3088" s="1" t="b">
        <f t="shared" si="160"/>
        <v>0</v>
      </c>
      <c r="O3088" s="1" t="b">
        <f t="shared" si="161"/>
        <v>0</v>
      </c>
      <c r="Q3088" s="4"/>
      <c r="R3088" s="4"/>
    </row>
    <row r="3089" spans="5:18">
      <c r="E3089" s="130">
        <v>221</v>
      </c>
      <c r="F3089" s="130">
        <v>8</v>
      </c>
      <c r="H3089" s="32" t="s">
        <v>208</v>
      </c>
      <c r="I3089" s="33" t="s">
        <v>862</v>
      </c>
      <c r="J3089" s="33" t="s">
        <v>206</v>
      </c>
      <c r="K3089" s="33" t="str">
        <f t="shared" si="159"/>
        <v>221 , 8</v>
      </c>
      <c r="L3089" s="34" t="s">
        <v>207</v>
      </c>
      <c r="N3089" s="1" t="b">
        <f t="shared" si="160"/>
        <v>0</v>
      </c>
      <c r="O3089" s="1" t="b">
        <f t="shared" si="161"/>
        <v>0</v>
      </c>
      <c r="Q3089" s="4"/>
      <c r="R3089" s="4"/>
    </row>
    <row r="3090" spans="5:18">
      <c r="E3090" s="130">
        <v>221</v>
      </c>
      <c r="F3090" s="130">
        <v>9</v>
      </c>
      <c r="H3090" s="32" t="s">
        <v>208</v>
      </c>
      <c r="I3090" s="33" t="s">
        <v>862</v>
      </c>
      <c r="J3090" s="33" t="s">
        <v>206</v>
      </c>
      <c r="K3090" s="33" t="str">
        <f t="shared" si="159"/>
        <v>221 , 9</v>
      </c>
      <c r="L3090" s="34" t="s">
        <v>207</v>
      </c>
      <c r="N3090" s="1" t="b">
        <f t="shared" si="160"/>
        <v>0</v>
      </c>
      <c r="O3090" s="1" t="b">
        <f t="shared" si="161"/>
        <v>0</v>
      </c>
      <c r="Q3090" s="4"/>
      <c r="R3090" s="4"/>
    </row>
    <row r="3091" spans="5:18">
      <c r="E3091" s="130">
        <v>221</v>
      </c>
      <c r="F3091" s="130">
        <v>10</v>
      </c>
      <c r="H3091" s="32" t="s">
        <v>208</v>
      </c>
      <c r="I3091" s="33" t="s">
        <v>862</v>
      </c>
      <c r="J3091" s="33" t="s">
        <v>206</v>
      </c>
      <c r="K3091" s="33" t="str">
        <f t="shared" si="159"/>
        <v>221 , 10</v>
      </c>
      <c r="L3091" s="34" t="s">
        <v>207</v>
      </c>
      <c r="N3091" s="1" t="b">
        <f t="shared" si="160"/>
        <v>0</v>
      </c>
      <c r="O3091" s="1" t="b">
        <f t="shared" si="161"/>
        <v>0</v>
      </c>
      <c r="Q3091" s="4"/>
      <c r="R3091" s="4"/>
    </row>
    <row r="3092" spans="5:18">
      <c r="E3092" s="130">
        <v>221</v>
      </c>
      <c r="F3092" s="130">
        <v>11</v>
      </c>
      <c r="H3092" s="32" t="s">
        <v>208</v>
      </c>
      <c r="I3092" s="33" t="s">
        <v>862</v>
      </c>
      <c r="J3092" s="33" t="s">
        <v>206</v>
      </c>
      <c r="K3092" s="33" t="str">
        <f t="shared" si="159"/>
        <v>221 , 11</v>
      </c>
      <c r="L3092" s="34" t="s">
        <v>207</v>
      </c>
      <c r="N3092" s="1" t="b">
        <f t="shared" si="160"/>
        <v>0</v>
      </c>
      <c r="O3092" s="1" t="b">
        <f t="shared" si="161"/>
        <v>0</v>
      </c>
      <c r="Q3092" s="4"/>
      <c r="R3092" s="4"/>
    </row>
    <row r="3093" spans="5:18">
      <c r="E3093" s="130">
        <v>221</v>
      </c>
      <c r="F3093" s="130">
        <v>12</v>
      </c>
      <c r="H3093" s="32" t="s">
        <v>208</v>
      </c>
      <c r="I3093" s="33" t="s">
        <v>862</v>
      </c>
      <c r="J3093" s="33" t="s">
        <v>206</v>
      </c>
      <c r="K3093" s="33" t="str">
        <f t="shared" si="159"/>
        <v>221 , 12</v>
      </c>
      <c r="L3093" s="34" t="s">
        <v>207</v>
      </c>
      <c r="N3093" s="1" t="b">
        <f t="shared" si="160"/>
        <v>0</v>
      </c>
      <c r="O3093" s="1" t="b">
        <f t="shared" si="161"/>
        <v>0</v>
      </c>
      <c r="Q3093" s="4"/>
      <c r="R3093" s="4"/>
    </row>
    <row r="3094" spans="5:18">
      <c r="E3094" s="130">
        <v>221</v>
      </c>
      <c r="F3094" s="130">
        <v>13</v>
      </c>
      <c r="H3094" s="32" t="s">
        <v>208</v>
      </c>
      <c r="I3094" s="33" t="s">
        <v>862</v>
      </c>
      <c r="J3094" s="33" t="s">
        <v>206</v>
      </c>
      <c r="K3094" s="33" t="str">
        <f t="shared" si="159"/>
        <v>221 , 13</v>
      </c>
      <c r="L3094" s="34" t="s">
        <v>207</v>
      </c>
      <c r="N3094" s="1" t="b">
        <f t="shared" si="160"/>
        <v>0</v>
      </c>
      <c r="O3094" s="1" t="b">
        <f t="shared" si="161"/>
        <v>0</v>
      </c>
      <c r="Q3094" s="4"/>
      <c r="R3094" s="4"/>
    </row>
    <row r="3095" spans="5:18">
      <c r="E3095" s="130">
        <v>221</v>
      </c>
      <c r="F3095" s="130">
        <v>14</v>
      </c>
      <c r="H3095" s="32" t="s">
        <v>208</v>
      </c>
      <c r="I3095" s="33" t="s">
        <v>862</v>
      </c>
      <c r="J3095" s="33" t="s">
        <v>206</v>
      </c>
      <c r="K3095" s="33" t="str">
        <f t="shared" si="159"/>
        <v>221 , 14</v>
      </c>
      <c r="L3095" s="34" t="s">
        <v>207</v>
      </c>
      <c r="N3095" s="1" t="b">
        <f t="shared" si="160"/>
        <v>0</v>
      </c>
      <c r="O3095" s="1" t="b">
        <f t="shared" si="161"/>
        <v>0</v>
      </c>
      <c r="Q3095" s="4"/>
      <c r="R3095" s="4"/>
    </row>
    <row r="3096" spans="5:18">
      <c r="E3096" s="130">
        <v>221</v>
      </c>
      <c r="F3096" s="130">
        <v>15</v>
      </c>
      <c r="H3096" s="32" t="s">
        <v>208</v>
      </c>
      <c r="I3096" s="33" t="s">
        <v>862</v>
      </c>
      <c r="J3096" s="33" t="s">
        <v>206</v>
      </c>
      <c r="K3096" s="33" t="str">
        <f t="shared" si="159"/>
        <v>221 , 15</v>
      </c>
      <c r="L3096" s="34" t="s">
        <v>207</v>
      </c>
      <c r="N3096" s="1" t="b">
        <f t="shared" si="160"/>
        <v>0</v>
      </c>
      <c r="O3096" s="1" t="b">
        <f t="shared" si="161"/>
        <v>0</v>
      </c>
      <c r="Q3096" s="4"/>
      <c r="R3096" s="4"/>
    </row>
    <row r="3097" spans="5:18">
      <c r="E3097" s="130">
        <v>222</v>
      </c>
      <c r="F3097" s="130">
        <v>1</v>
      </c>
      <c r="H3097" s="32" t="s">
        <v>208</v>
      </c>
      <c r="I3097" s="33" t="s">
        <v>862</v>
      </c>
      <c r="J3097" s="33" t="s">
        <v>206</v>
      </c>
      <c r="K3097" s="33" t="str">
        <f t="shared" si="159"/>
        <v>222 , 1</v>
      </c>
      <c r="L3097" s="34" t="s">
        <v>207</v>
      </c>
      <c r="N3097" s="1" t="b">
        <f t="shared" si="160"/>
        <v>0</v>
      </c>
      <c r="O3097" s="1" t="b">
        <f t="shared" si="161"/>
        <v>0</v>
      </c>
      <c r="Q3097" s="4"/>
      <c r="R3097" s="4"/>
    </row>
    <row r="3098" spans="5:18">
      <c r="E3098" s="130">
        <v>222</v>
      </c>
      <c r="F3098" s="130">
        <v>2</v>
      </c>
      <c r="H3098" s="32" t="s">
        <v>208</v>
      </c>
      <c r="I3098" s="33" t="s">
        <v>862</v>
      </c>
      <c r="J3098" s="33" t="s">
        <v>206</v>
      </c>
      <c r="K3098" s="33" t="str">
        <f t="shared" si="159"/>
        <v>222 , 2</v>
      </c>
      <c r="L3098" s="34" t="s">
        <v>207</v>
      </c>
      <c r="N3098" s="1" t="b">
        <f t="shared" si="160"/>
        <v>0</v>
      </c>
      <c r="O3098" s="1" t="b">
        <f t="shared" si="161"/>
        <v>0</v>
      </c>
      <c r="Q3098" s="4"/>
      <c r="R3098" s="4"/>
    </row>
    <row r="3099" spans="5:18">
      <c r="E3099" s="130">
        <v>222</v>
      </c>
      <c r="F3099" s="130">
        <v>3</v>
      </c>
      <c r="H3099" s="32" t="s">
        <v>208</v>
      </c>
      <c r="I3099" s="33" t="s">
        <v>862</v>
      </c>
      <c r="J3099" s="33" t="s">
        <v>206</v>
      </c>
      <c r="K3099" s="33" t="str">
        <f t="shared" si="159"/>
        <v>222 , 3</v>
      </c>
      <c r="L3099" s="34" t="s">
        <v>207</v>
      </c>
      <c r="N3099" s="1" t="b">
        <f t="shared" si="160"/>
        <v>0</v>
      </c>
      <c r="O3099" s="1" t="b">
        <f t="shared" si="161"/>
        <v>0</v>
      </c>
      <c r="Q3099" s="4"/>
      <c r="R3099" s="4"/>
    </row>
    <row r="3100" spans="5:18">
      <c r="E3100" s="130">
        <v>222</v>
      </c>
      <c r="F3100" s="130">
        <v>4</v>
      </c>
      <c r="H3100" s="32" t="s">
        <v>208</v>
      </c>
      <c r="I3100" s="33" t="s">
        <v>862</v>
      </c>
      <c r="J3100" s="33" t="s">
        <v>206</v>
      </c>
      <c r="K3100" s="33" t="str">
        <f t="shared" si="159"/>
        <v>222 , 4</v>
      </c>
      <c r="L3100" s="34" t="s">
        <v>207</v>
      </c>
      <c r="N3100" s="1" t="b">
        <f t="shared" si="160"/>
        <v>0</v>
      </c>
      <c r="O3100" s="1" t="b">
        <f t="shared" si="161"/>
        <v>0</v>
      </c>
      <c r="Q3100" s="4"/>
      <c r="R3100" s="4"/>
    </row>
    <row r="3101" spans="5:18">
      <c r="E3101" s="130">
        <v>222</v>
      </c>
      <c r="F3101" s="130">
        <v>5</v>
      </c>
      <c r="H3101" s="32" t="s">
        <v>208</v>
      </c>
      <c r="I3101" s="33" t="s">
        <v>862</v>
      </c>
      <c r="J3101" s="33" t="s">
        <v>206</v>
      </c>
      <c r="K3101" s="33" t="str">
        <f t="shared" si="159"/>
        <v>222 , 5</v>
      </c>
      <c r="L3101" s="34" t="s">
        <v>207</v>
      </c>
      <c r="N3101" s="1" t="b">
        <f t="shared" si="160"/>
        <v>0</v>
      </c>
      <c r="O3101" s="1" t="b">
        <f t="shared" si="161"/>
        <v>0</v>
      </c>
      <c r="Q3101" s="4"/>
      <c r="R3101" s="4"/>
    </row>
    <row r="3102" spans="5:18">
      <c r="E3102" s="130">
        <v>222</v>
      </c>
      <c s="130" r="F3102">
        <v>7</v>
      </c>
      <c r="H3102" s="32" t="s">
        <v>208</v>
      </c>
      <c r="I3102" s="33" t="s">
        <v>862</v>
      </c>
      <c r="J3102" s="33" t="s">
        <v>206</v>
      </c>
      <c r="K3102" s="33" t="str">
        <f t="shared" si="159"/>
        <v>222 , 6</v>
      </c>
      <c r="L3102" s="34" t="s">
        <v>207</v>
      </c>
      <c r="N3102" s="1" t="b">
        <f t="shared" si="160"/>
        <v>0</v>
      </c>
      <c r="O3102" s="1" t="b">
        <f t="shared" si="161"/>
        <v>0</v>
      </c>
      <c r="Q3102" s="4"/>
      <c r="R3102" s="4"/>
    </row>
    <row r="3103" spans="5:18">
      <c r="E3103" s="130">
        <v>222</v>
      </c>
      <c r="F3103" s="130">
        <v>8</v>
      </c>
      <c r="H3103" s="32" t="s">
        <v>208</v>
      </c>
      <c r="I3103" s="33" t="s">
        <v>862</v>
      </c>
      <c r="J3103" s="33" t="s">
        <v>206</v>
      </c>
      <c r="K3103" s="33" t="str">
        <f t="shared" si="159"/>
        <v>222 , 8</v>
      </c>
      <c r="L3103" s="34" t="s">
        <v>207</v>
      </c>
      <c r="N3103" s="1" t="b">
        <f t="shared" si="160"/>
        <v>0</v>
      </c>
      <c r="O3103" s="1" t="b">
        <f t="shared" si="161"/>
        <v>0</v>
      </c>
      <c r="Q3103" s="4"/>
      <c r="R3103" s="4"/>
    </row>
    <row r="3104" spans="5:18">
      <c r="E3104" s="130">
        <v>222</v>
      </c>
      <c r="F3104" s="130">
        <v>9</v>
      </c>
      <c r="H3104" s="32" t="s">
        <v>208</v>
      </c>
      <c r="I3104" s="33" t="s">
        <v>862</v>
      </c>
      <c r="J3104" s="33" t="s">
        <v>206</v>
      </c>
      <c r="K3104" s="33" t="str">
        <f t="shared" si="159"/>
        <v>222 , 9</v>
      </c>
      <c r="L3104" s="34" t="s">
        <v>207</v>
      </c>
      <c r="N3104" s="1" t="b">
        <f t="shared" si="160"/>
        <v>0</v>
      </c>
      <c r="O3104" s="1" t="b">
        <f t="shared" si="161"/>
        <v>0</v>
      </c>
      <c r="Q3104" s="4"/>
      <c r="R3104" s="4"/>
    </row>
    <row r="3105" spans="5:18">
      <c r="E3105" s="130">
        <v>222</v>
      </c>
      <c r="F3105" s="130">
        <v>10</v>
      </c>
      <c r="H3105" s="32" t="s">
        <v>208</v>
      </c>
      <c r="I3105" s="33" t="s">
        <v>862</v>
      </c>
      <c r="J3105" s="33" t="s">
        <v>206</v>
      </c>
      <c r="K3105" s="33" t="str">
        <f t="shared" si="159"/>
        <v>222 , 10</v>
      </c>
      <c r="L3105" s="34" t="s">
        <v>207</v>
      </c>
      <c r="N3105" s="1" t="b">
        <f t="shared" si="160"/>
        <v>0</v>
      </c>
      <c r="O3105" s="1" t="b">
        <f t="shared" si="161"/>
        <v>0</v>
      </c>
      <c r="Q3105" s="4"/>
      <c r="R3105" s="4"/>
    </row>
    <row r="3106" spans="5:18">
      <c r="E3106" s="130">
        <v>222</v>
      </c>
      <c r="F3106" s="130">
        <v>11</v>
      </c>
      <c r="H3106" s="32" t="s">
        <v>208</v>
      </c>
      <c r="I3106" s="33" t="s">
        <v>862</v>
      </c>
      <c r="J3106" s="33" t="s">
        <v>206</v>
      </c>
      <c r="K3106" s="33" t="str">
        <f t="shared" si="159"/>
        <v>222 , 11</v>
      </c>
      <c r="L3106" s="34" t="s">
        <v>207</v>
      </c>
      <c r="N3106" s="1" t="b">
        <f t="shared" si="160"/>
        <v>0</v>
      </c>
      <c r="O3106" s="1" t="b">
        <f t="shared" si="161"/>
        <v>0</v>
      </c>
      <c r="Q3106" s="4"/>
      <c r="R3106" s="4"/>
    </row>
    <row r="3107" spans="5:18">
      <c r="E3107" s="130">
        <v>222</v>
      </c>
      <c r="F3107" s="130">
        <v>12</v>
      </c>
      <c r="H3107" s="32" t="s">
        <v>208</v>
      </c>
      <c r="I3107" s="33" t="s">
        <v>862</v>
      </c>
      <c r="J3107" s="33" t="s">
        <v>206</v>
      </c>
      <c r="K3107" s="33" t="str">
        <f t="shared" si="159"/>
        <v>222 , 12</v>
      </c>
      <c r="L3107" s="34" t="s">
        <v>207</v>
      </c>
      <c r="N3107" s="1" t="b">
        <f t="shared" si="160"/>
        <v>0</v>
      </c>
      <c r="O3107" s="1" t="b">
        <f t="shared" si="161"/>
        <v>0</v>
      </c>
      <c r="Q3107" s="4"/>
      <c r="R3107" s="4"/>
    </row>
    <row r="3108" spans="5:18">
      <c r="E3108" s="130">
        <v>222</v>
      </c>
      <c r="F3108" s="130">
        <v>13</v>
      </c>
      <c r="H3108" s="32" t="s">
        <v>208</v>
      </c>
      <c r="I3108" s="33" t="s">
        <v>862</v>
      </c>
      <c r="J3108" s="33" t="s">
        <v>206</v>
      </c>
      <c r="K3108" s="33" t="str">
        <f t="shared" si="159"/>
        <v>222 , 13</v>
      </c>
      <c r="L3108" s="34" t="s">
        <v>207</v>
      </c>
      <c r="N3108" s="1" t="b">
        <f t="shared" si="160"/>
        <v>0</v>
      </c>
      <c r="O3108" s="1" t="b">
        <f t="shared" si="161"/>
        <v>0</v>
      </c>
      <c r="Q3108" s="4"/>
      <c r="R3108" s="4"/>
    </row>
    <row r="3109" spans="5:18">
      <c r="E3109" s="130">
        <v>222</v>
      </c>
      <c r="F3109" s="130">
        <v>14</v>
      </c>
      <c r="H3109" s="32" t="s">
        <v>208</v>
      </c>
      <c r="I3109" s="33" t="s">
        <v>862</v>
      </c>
      <c r="J3109" s="33" t="s">
        <v>206</v>
      </c>
      <c r="K3109" s="33" t="str">
        <f t="shared" si="159"/>
        <v>222 , 14</v>
      </c>
      <c r="L3109" s="34" t="s">
        <v>207</v>
      </c>
      <c r="N3109" s="1" t="b">
        <f t="shared" si="160"/>
        <v>0</v>
      </c>
      <c r="O3109" s="1" t="b">
        <f t="shared" si="161"/>
        <v>0</v>
      </c>
      <c r="Q3109" s="4"/>
      <c r="R3109" s="4"/>
    </row>
    <row r="3110" spans="5:18">
      <c r="E3110" s="130">
        <v>222</v>
      </c>
      <c r="F3110" s="130">
        <v>15</v>
      </c>
      <c r="H3110" s="32" t="s">
        <v>208</v>
      </c>
      <c r="I3110" s="33" t="s">
        <v>862</v>
      </c>
      <c r="J3110" s="33" t="s">
        <v>206</v>
      </c>
      <c r="K3110" s="33" t="str">
        <f t="shared" si="159"/>
        <v>222 , 15</v>
      </c>
      <c r="L3110" s="34" t="s">
        <v>207</v>
      </c>
      <c r="N3110" s="1" t="b">
        <f t="shared" si="160"/>
        <v>0</v>
      </c>
      <c r="O3110" s="1" t="b">
        <f t="shared" si="161"/>
        <v>0</v>
      </c>
      <c r="Q3110" s="4"/>
      <c r="R3110" s="4"/>
    </row>
    <row r="3111" spans="5:18">
      <c r="E3111" s="130">
        <v>223</v>
      </c>
      <c r="F3111" s="130">
        <v>1</v>
      </c>
      <c r="H3111" s="32" t="s">
        <v>208</v>
      </c>
      <c r="I3111" s="33" t="s">
        <v>862</v>
      </c>
      <c r="J3111" s="33" t="s">
        <v>206</v>
      </c>
      <c r="K3111" s="33" t="str">
        <f t="shared" si="159"/>
        <v>223 , 1</v>
      </c>
      <c r="L3111" s="34" t="s">
        <v>207</v>
      </c>
      <c r="N3111" s="1" t="b">
        <f t="shared" si="160"/>
        <v>0</v>
      </c>
      <c r="O3111" s="1" t="b">
        <f t="shared" si="161"/>
        <v>0</v>
      </c>
      <c r="Q3111" s="4"/>
      <c r="R3111" s="4"/>
    </row>
    <row r="3112" spans="5:18">
      <c r="E3112" s="130">
        <v>223</v>
      </c>
      <c r="F3112" s="130">
        <v>2</v>
      </c>
      <c r="H3112" s="32" t="s">
        <v>208</v>
      </c>
      <c r="I3112" s="33" t="s">
        <v>862</v>
      </c>
      <c r="J3112" s="33" t="s">
        <v>206</v>
      </c>
      <c r="K3112" s="33" t="str">
        <f t="shared" si="159"/>
        <v>223 , 2</v>
      </c>
      <c r="L3112" s="34" t="s">
        <v>207</v>
      </c>
      <c r="N3112" s="1" t="b">
        <f t="shared" si="160"/>
        <v>0</v>
      </c>
      <c r="O3112" s="1" t="b">
        <f t="shared" si="161"/>
        <v>0</v>
      </c>
      <c r="Q3112" s="4"/>
      <c r="R3112" s="4"/>
    </row>
    <row r="3113" spans="5:18">
      <c r="E3113" s="130">
        <v>223</v>
      </c>
      <c r="F3113" s="130">
        <v>3</v>
      </c>
      <c r="H3113" s="32" t="s">
        <v>208</v>
      </c>
      <c r="I3113" s="33" t="s">
        <v>862</v>
      </c>
      <c r="J3113" s="33" t="s">
        <v>206</v>
      </c>
      <c r="K3113" s="33" t="str">
        <f t="shared" si="159"/>
        <v>223 , 3</v>
      </c>
      <c r="L3113" s="34" t="s">
        <v>207</v>
      </c>
      <c r="N3113" s="1" t="b">
        <f t="shared" si="160"/>
        <v>0</v>
      </c>
      <c r="O3113" s="1" t="b">
        <f t="shared" si="161"/>
        <v>0</v>
      </c>
      <c r="Q3113" s="4"/>
      <c r="R3113" s="4"/>
    </row>
    <row r="3114" spans="5:18">
      <c r="E3114" s="130">
        <v>223</v>
      </c>
      <c r="F3114" s="130">
        <v>4</v>
      </c>
      <c r="H3114" s="32" t="s">
        <v>208</v>
      </c>
      <c r="I3114" s="33" t="s">
        <v>862</v>
      </c>
      <c r="J3114" s="33" t="s">
        <v>206</v>
      </c>
      <c r="K3114" s="33" t="str">
        <f t="shared" si="159"/>
        <v>223 , 4</v>
      </c>
      <c r="L3114" s="34" t="s">
        <v>207</v>
      </c>
      <c r="N3114" s="1" t="b">
        <f t="shared" si="160"/>
        <v>0</v>
      </c>
      <c r="O3114" s="1" t="b">
        <f t="shared" si="161"/>
        <v>0</v>
      </c>
      <c r="Q3114" s="4"/>
      <c r="R3114" s="4"/>
    </row>
    <row r="3115" spans="5:18">
      <c r="E3115" s="130">
        <v>223</v>
      </c>
      <c r="F3115" s="130">
        <v>5</v>
      </c>
      <c r="H3115" s="32" t="s">
        <v>208</v>
      </c>
      <c r="I3115" s="33" t="s">
        <v>862</v>
      </c>
      <c r="J3115" s="33" t="s">
        <v>206</v>
      </c>
      <c r="K3115" s="33" t="str">
        <f t="shared" si="159"/>
        <v>223 , 5</v>
      </c>
      <c r="L3115" s="34" t="s">
        <v>207</v>
      </c>
      <c r="N3115" s="1" t="b">
        <f t="shared" si="160"/>
        <v>0</v>
      </c>
      <c r="O3115" s="1" t="b">
        <f t="shared" si="161"/>
        <v>0</v>
      </c>
      <c r="Q3115" s="4"/>
      <c r="R3115" s="4"/>
    </row>
    <row r="3116" spans="5:18">
      <c r="E3116" s="130">
        <v>223</v>
      </c>
      <c s="130" r="F3116">
        <v>7</v>
      </c>
      <c r="H3116" s="32" t="s">
        <v>208</v>
      </c>
      <c r="I3116" s="33" t="s">
        <v>862</v>
      </c>
      <c r="J3116" s="33" t="s">
        <v>206</v>
      </c>
      <c r="K3116" s="33" t="str">
        <f t="shared" si="159"/>
        <v>223 , 6</v>
      </c>
      <c r="L3116" s="34" t="s">
        <v>207</v>
      </c>
      <c r="N3116" s="1" t="b">
        <f t="shared" si="160"/>
        <v>0</v>
      </c>
      <c r="O3116" s="1" t="b">
        <f t="shared" si="161"/>
        <v>0</v>
      </c>
      <c r="Q3116" s="4"/>
      <c r="R3116" s="4"/>
    </row>
    <row r="3117" spans="5:18">
      <c r="E3117" s="130">
        <v>223</v>
      </c>
      <c r="F3117" s="130">
        <v>8</v>
      </c>
      <c r="H3117" s="32" t="s">
        <v>208</v>
      </c>
      <c r="I3117" s="33" t="s">
        <v>862</v>
      </c>
      <c r="J3117" s="33" t="s">
        <v>206</v>
      </c>
      <c r="K3117" s="33" t="str">
        <f t="shared" si="159"/>
        <v>223 , 8</v>
      </c>
      <c r="L3117" s="34" t="s">
        <v>207</v>
      </c>
      <c r="N3117" s="1" t="b">
        <f t="shared" si="160"/>
        <v>0</v>
      </c>
      <c r="O3117" s="1" t="b">
        <f t="shared" si="161"/>
        <v>0</v>
      </c>
      <c r="Q3117" s="4"/>
      <c r="R3117" s="4"/>
    </row>
    <row r="3118" spans="5:18">
      <c r="E3118" s="130">
        <v>223</v>
      </c>
      <c r="F3118" s="130">
        <v>9</v>
      </c>
      <c r="H3118" s="32" t="s">
        <v>208</v>
      </c>
      <c r="I3118" s="33" t="s">
        <v>862</v>
      </c>
      <c r="J3118" s="33" t="s">
        <v>206</v>
      </c>
      <c r="K3118" s="33" t="str">
        <f t="shared" si="159"/>
        <v>223 , 9</v>
      </c>
      <c r="L3118" s="34" t="s">
        <v>207</v>
      </c>
      <c r="N3118" s="1" t="b">
        <f t="shared" si="160"/>
        <v>0</v>
      </c>
      <c r="O3118" s="1" t="b">
        <f t="shared" si="161"/>
        <v>0</v>
      </c>
      <c r="Q3118" s="4"/>
      <c r="R3118" s="4"/>
    </row>
    <row r="3119" spans="5:18">
      <c r="E3119" s="130">
        <v>223</v>
      </c>
      <c r="F3119" s="130">
        <v>10</v>
      </c>
      <c r="H3119" s="32" t="s">
        <v>208</v>
      </c>
      <c r="I3119" s="33" t="s">
        <v>862</v>
      </c>
      <c r="J3119" s="33" t="s">
        <v>206</v>
      </c>
      <c r="K3119" s="33" t="str">
        <f t="shared" si="159"/>
        <v>223 , 10</v>
      </c>
      <c r="L3119" s="34" t="s">
        <v>207</v>
      </c>
      <c r="N3119" s="1" t="b">
        <f t="shared" si="160"/>
        <v>0</v>
      </c>
      <c r="O3119" s="1" t="b">
        <f t="shared" si="161"/>
        <v>0</v>
      </c>
      <c r="Q3119" s="4"/>
      <c r="R3119" s="4"/>
    </row>
    <row r="3120" spans="5:18">
      <c r="E3120" s="130">
        <v>223</v>
      </c>
      <c r="F3120" s="130">
        <v>11</v>
      </c>
      <c r="H3120" s="32" t="s">
        <v>208</v>
      </c>
      <c r="I3120" s="33" t="s">
        <v>862</v>
      </c>
      <c r="J3120" s="33" t="s">
        <v>206</v>
      </c>
      <c r="K3120" s="33" t="str">
        <f t="shared" si="159"/>
        <v>223 , 11</v>
      </c>
      <c r="L3120" s="34" t="s">
        <v>207</v>
      </c>
      <c r="N3120" s="1" t="b">
        <f t="shared" si="160"/>
        <v>0</v>
      </c>
      <c r="O3120" s="1" t="b">
        <f t="shared" si="161"/>
        <v>0</v>
      </c>
      <c r="Q3120" s="4"/>
      <c r="R3120" s="4"/>
    </row>
    <row r="3121" spans="5:18">
      <c r="E3121" s="130">
        <v>223</v>
      </c>
      <c r="F3121" s="130">
        <v>12</v>
      </c>
      <c r="H3121" s="32" t="s">
        <v>208</v>
      </c>
      <c r="I3121" s="33" t="s">
        <v>862</v>
      </c>
      <c r="J3121" s="33" t="s">
        <v>206</v>
      </c>
      <c r="K3121" s="33" t="str">
        <f t="shared" si="159"/>
        <v>223 , 12</v>
      </c>
      <c r="L3121" s="34" t="s">
        <v>207</v>
      </c>
      <c r="N3121" s="1" t="b">
        <f t="shared" si="160"/>
        <v>0</v>
      </c>
      <c r="O3121" s="1" t="b">
        <f t="shared" si="161"/>
        <v>0</v>
      </c>
      <c r="Q3121" s="4"/>
      <c r="R3121" s="4"/>
    </row>
    <row r="3122" spans="5:18">
      <c r="E3122" s="130">
        <v>223</v>
      </c>
      <c r="F3122" s="130">
        <v>13</v>
      </c>
      <c r="H3122" s="32" t="s">
        <v>208</v>
      </c>
      <c r="I3122" s="33" t="s">
        <v>862</v>
      </c>
      <c r="J3122" s="33" t="s">
        <v>206</v>
      </c>
      <c r="K3122" s="33" t="str">
        <f t="shared" si="159"/>
        <v>223 , 13</v>
      </c>
      <c r="L3122" s="34" t="s">
        <v>207</v>
      </c>
      <c r="N3122" s="1" t="b">
        <f t="shared" si="160"/>
        <v>0</v>
      </c>
      <c r="O3122" s="1" t="b">
        <f t="shared" si="161"/>
        <v>0</v>
      </c>
      <c r="Q3122" s="4"/>
      <c r="R3122" s="4"/>
    </row>
    <row r="3123" spans="5:18">
      <c r="E3123" s="130">
        <v>223</v>
      </c>
      <c r="F3123" s="130">
        <v>14</v>
      </c>
      <c r="H3123" s="32" t="s">
        <v>208</v>
      </c>
      <c r="I3123" s="33" t="s">
        <v>862</v>
      </c>
      <c r="J3123" s="33" t="s">
        <v>206</v>
      </c>
      <c r="K3123" s="33" t="str">
        <f t="shared" si="159"/>
        <v>223 , 14</v>
      </c>
      <c r="L3123" s="34" t="s">
        <v>207</v>
      </c>
      <c r="N3123" s="1" t="b">
        <f t="shared" si="160"/>
        <v>0</v>
      </c>
      <c r="O3123" s="1" t="b">
        <f t="shared" si="161"/>
        <v>0</v>
      </c>
      <c r="Q3123" s="4"/>
      <c r="R3123" s="4"/>
    </row>
    <row r="3124" spans="5:18">
      <c r="E3124" s="130">
        <v>223</v>
      </c>
      <c r="F3124" s="130">
        <v>15</v>
      </c>
      <c r="H3124" s="32" t="s">
        <v>208</v>
      </c>
      <c r="I3124" s="33" t="s">
        <v>862</v>
      </c>
      <c r="J3124" s="33" t="s">
        <v>206</v>
      </c>
      <c r="K3124" s="33" t="str">
        <f t="shared" si="159"/>
        <v>223 , 15</v>
      </c>
      <c r="L3124" s="34" t="s">
        <v>207</v>
      </c>
      <c r="N3124" s="1" t="b">
        <f t="shared" si="160"/>
        <v>0</v>
      </c>
      <c r="O3124" s="1" t="b">
        <f t="shared" si="161"/>
        <v>0</v>
      </c>
      <c r="Q3124" s="4"/>
      <c r="R3124" s="4"/>
    </row>
    <row r="3125" spans="5:18">
      <c r="E3125" s="130">
        <v>224</v>
      </c>
      <c r="F3125" s="130">
        <v>1</v>
      </c>
      <c r="H3125" s="32" t="s">
        <v>208</v>
      </c>
      <c r="I3125" s="33" t="s">
        <v>862</v>
      </c>
      <c r="J3125" s="33" t="s">
        <v>206</v>
      </c>
      <c r="K3125" s="33" t="str">
        <f t="shared" si="159"/>
        <v>224 , 1</v>
      </c>
      <c r="L3125" s="34" t="s">
        <v>207</v>
      </c>
      <c r="N3125" s="1" t="b">
        <f t="shared" si="160"/>
        <v>0</v>
      </c>
      <c r="O3125" s="1" t="b">
        <f t="shared" si="161"/>
        <v>0</v>
      </c>
      <c r="Q3125" s="4"/>
      <c r="R3125" s="4"/>
    </row>
    <row r="3126" spans="5:18">
      <c r="E3126" s="130">
        <v>224</v>
      </c>
      <c r="F3126" s="130">
        <v>2</v>
      </c>
      <c r="H3126" s="32" t="s">
        <v>208</v>
      </c>
      <c r="I3126" s="33" t="s">
        <v>862</v>
      </c>
      <c r="J3126" s="33" t="s">
        <v>206</v>
      </c>
      <c r="K3126" s="33" t="str">
        <f t="shared" si="159"/>
        <v>224 , 2</v>
      </c>
      <c r="L3126" s="34" t="s">
        <v>207</v>
      </c>
      <c r="N3126" s="1" t="b">
        <f t="shared" si="160"/>
        <v>0</v>
      </c>
      <c r="O3126" s="1" t="b">
        <f t="shared" si="161"/>
        <v>0</v>
      </c>
      <c r="Q3126" s="4"/>
      <c r="R3126" s="4"/>
    </row>
    <row r="3127" spans="5:18">
      <c r="E3127" s="130">
        <v>224</v>
      </c>
      <c r="F3127" s="130">
        <v>3</v>
      </c>
      <c r="H3127" s="32" t="s">
        <v>208</v>
      </c>
      <c r="I3127" s="33" t="s">
        <v>862</v>
      </c>
      <c r="J3127" s="33" t="s">
        <v>206</v>
      </c>
      <c r="K3127" s="33" t="str">
        <f t="shared" si="159"/>
        <v>224 , 3</v>
      </c>
      <c r="L3127" s="34" t="s">
        <v>207</v>
      </c>
      <c r="N3127" s="1" t="b">
        <f t="shared" si="160"/>
        <v>0</v>
      </c>
      <c r="O3127" s="1" t="b">
        <f t="shared" si="161"/>
        <v>0</v>
      </c>
      <c r="Q3127" s="4"/>
      <c r="R3127" s="4"/>
    </row>
    <row r="3128" spans="5:18">
      <c r="E3128" s="130">
        <v>224</v>
      </c>
      <c r="F3128" s="130">
        <v>4</v>
      </c>
      <c r="H3128" s="32" t="s">
        <v>208</v>
      </c>
      <c r="I3128" s="33" t="s">
        <v>862</v>
      </c>
      <c r="J3128" s="33" t="s">
        <v>206</v>
      </c>
      <c r="K3128" s="33" t="str">
        <f t="shared" si="159"/>
        <v>224 , 4</v>
      </c>
      <c r="L3128" s="34" t="s">
        <v>207</v>
      </c>
      <c r="N3128" s="1" t="b">
        <f t="shared" si="160"/>
        <v>0</v>
      </c>
      <c r="O3128" s="1" t="b">
        <f t="shared" si="161"/>
        <v>0</v>
      </c>
      <c r="Q3128" s="4"/>
      <c r="R3128" s="4"/>
    </row>
    <row r="3129" spans="5:18">
      <c r="E3129" s="130">
        <v>224</v>
      </c>
      <c r="F3129" s="130">
        <v>5</v>
      </c>
      <c r="H3129" s="32" t="s">
        <v>208</v>
      </c>
      <c r="I3129" s="33" t="s">
        <v>862</v>
      </c>
      <c r="J3129" s="33" t="s">
        <v>206</v>
      </c>
      <c r="K3129" s="33" t="str">
        <f t="shared" si="159"/>
        <v>224 , 5</v>
      </c>
      <c r="L3129" s="34" t="s">
        <v>207</v>
      </c>
      <c r="N3129" s="1" t="b">
        <f t="shared" si="160"/>
        <v>0</v>
      </c>
      <c r="O3129" s="1" t="b">
        <f t="shared" si="161"/>
        <v>0</v>
      </c>
      <c r="Q3129" s="4"/>
      <c r="R3129" s="4"/>
    </row>
    <row r="3130" spans="5:18">
      <c r="E3130" s="130">
        <v>224</v>
      </c>
      <c s="130" r="F3130">
        <v>7</v>
      </c>
      <c r="H3130" s="32" t="s">
        <v>208</v>
      </c>
      <c r="I3130" s="33" t="s">
        <v>862</v>
      </c>
      <c r="J3130" s="33" t="s">
        <v>206</v>
      </c>
      <c r="K3130" s="33" t="str">
        <f t="shared" si="159"/>
        <v>224 , 6</v>
      </c>
      <c r="L3130" s="34" t="s">
        <v>207</v>
      </c>
      <c r="N3130" s="1" t="b">
        <f t="shared" si="160"/>
        <v>0</v>
      </c>
      <c r="O3130" s="1" t="b">
        <f t="shared" si="161"/>
        <v>0</v>
      </c>
      <c r="Q3130" s="4"/>
      <c r="R3130" s="4"/>
    </row>
    <row r="3131" spans="5:18">
      <c r="E3131" s="130">
        <v>224</v>
      </c>
      <c r="F3131" s="130">
        <v>8</v>
      </c>
      <c r="H3131" s="32" t="s">
        <v>208</v>
      </c>
      <c r="I3131" s="33" t="s">
        <v>862</v>
      </c>
      <c r="J3131" s="33" t="s">
        <v>206</v>
      </c>
      <c r="K3131" s="33" t="str">
        <f t="shared" si="159"/>
        <v>224 , 8</v>
      </c>
      <c r="L3131" s="34" t="s">
        <v>207</v>
      </c>
      <c r="N3131" s="1" t="b">
        <f t="shared" si="160"/>
        <v>0</v>
      </c>
      <c r="O3131" s="1" t="b">
        <f t="shared" si="161"/>
        <v>0</v>
      </c>
      <c r="Q3131" s="4"/>
      <c r="R3131" s="4"/>
    </row>
    <row r="3132" spans="5:18">
      <c r="E3132" s="130">
        <v>224</v>
      </c>
      <c r="F3132" s="130">
        <v>9</v>
      </c>
      <c r="H3132" s="32" t="s">
        <v>208</v>
      </c>
      <c r="I3132" s="33" t="s">
        <v>862</v>
      </c>
      <c r="J3132" s="33" t="s">
        <v>206</v>
      </c>
      <c r="K3132" s="33" t="str">
        <f t="shared" si="159"/>
        <v>224 , 9</v>
      </c>
      <c r="L3132" s="34" t="s">
        <v>207</v>
      </c>
      <c r="N3132" s="1" t="b">
        <f t="shared" si="160"/>
        <v>0</v>
      </c>
      <c r="O3132" s="1" t="b">
        <f t="shared" si="161"/>
        <v>0</v>
      </c>
      <c r="Q3132" s="4"/>
      <c r="R3132" s="4"/>
    </row>
    <row r="3133" spans="5:18">
      <c r="E3133" s="130">
        <v>224</v>
      </c>
      <c r="F3133" s="130">
        <v>10</v>
      </c>
      <c r="H3133" s="32" t="s">
        <v>208</v>
      </c>
      <c r="I3133" s="33" t="s">
        <v>862</v>
      </c>
      <c r="J3133" s="33" t="s">
        <v>206</v>
      </c>
      <c r="K3133" s="33" t="str">
        <f t="shared" si="159"/>
        <v>224 , 10</v>
      </c>
      <c r="L3133" s="34" t="s">
        <v>207</v>
      </c>
      <c r="N3133" s="1" t="b">
        <f t="shared" si="160"/>
        <v>0</v>
      </c>
      <c r="O3133" s="1" t="b">
        <f t="shared" si="161"/>
        <v>0</v>
      </c>
      <c r="Q3133" s="4"/>
      <c r="R3133" s="4"/>
    </row>
    <row r="3134" spans="5:18">
      <c r="E3134" s="130">
        <v>224</v>
      </c>
      <c r="F3134" s="130">
        <v>11</v>
      </c>
      <c r="H3134" s="32" t="s">
        <v>208</v>
      </c>
      <c r="I3134" s="33" t="s">
        <v>862</v>
      </c>
      <c r="J3134" s="33" t="s">
        <v>206</v>
      </c>
      <c r="K3134" s="33" t="str">
        <f t="shared" si="159"/>
        <v>224 , 11</v>
      </c>
      <c r="L3134" s="34" t="s">
        <v>207</v>
      </c>
      <c r="N3134" s="1" t="b">
        <f t="shared" si="160"/>
        <v>0</v>
      </c>
      <c r="O3134" s="1" t="b">
        <f t="shared" si="161"/>
        <v>0</v>
      </c>
      <c r="Q3134" s="4"/>
      <c r="R3134" s="4"/>
    </row>
    <row r="3135" spans="5:18">
      <c r="E3135" s="130">
        <v>224</v>
      </c>
      <c r="F3135" s="130">
        <v>12</v>
      </c>
      <c r="H3135" s="32" t="s">
        <v>208</v>
      </c>
      <c r="I3135" s="33" t="s">
        <v>862</v>
      </c>
      <c r="J3135" s="33" t="s">
        <v>206</v>
      </c>
      <c r="K3135" s="33" t="str">
        <f t="shared" si="159"/>
        <v>224 , 12</v>
      </c>
      <c r="L3135" s="34" t="s">
        <v>207</v>
      </c>
      <c r="N3135" s="1" t="b">
        <f t="shared" si="160"/>
        <v>0</v>
      </c>
      <c r="O3135" s="1" t="b">
        <f t="shared" si="161"/>
        <v>0</v>
      </c>
      <c r="Q3135" s="4"/>
      <c r="R3135" s="4"/>
    </row>
    <row r="3136" spans="5:18">
      <c r="E3136" s="130">
        <v>224</v>
      </c>
      <c r="F3136" s="130">
        <v>13</v>
      </c>
      <c r="H3136" s="32" t="s">
        <v>208</v>
      </c>
      <c r="I3136" s="33" t="s">
        <v>862</v>
      </c>
      <c r="J3136" s="33" t="s">
        <v>206</v>
      </c>
      <c r="K3136" s="33" t="str">
        <f t="shared" ref="K3136:K3195" si="162">E3136&amp;" , "&amp;F3136</f>
        <v>224 , 13</v>
      </c>
      <c r="L3136" s="34" t="s">
        <v>207</v>
      </c>
      <c r="N3136" s="1" t="b">
        <f t="shared" ref="N3136:N3195" si="163">IF(E3136="","",EXACT(E3136,Q3136))</f>
        <v>0</v>
      </c>
      <c r="O3136" s="1" t="b">
        <f t="shared" ref="O3136:O3195" si="164">IF(F3136="","",EXACT(F3136,R3136))</f>
        <v>0</v>
      </c>
      <c r="Q3136" s="4"/>
      <c r="R3136" s="4"/>
    </row>
    <row r="3137" spans="5:18">
      <c r="E3137" s="130">
        <v>224</v>
      </c>
      <c r="F3137" s="130">
        <v>14</v>
      </c>
      <c r="H3137" s="32" t="s">
        <v>208</v>
      </c>
      <c r="I3137" s="33" t="s">
        <v>862</v>
      </c>
      <c r="J3137" s="33" t="s">
        <v>206</v>
      </c>
      <c r="K3137" s="33" t="str">
        <f t="shared" si="162"/>
        <v>224 , 14</v>
      </c>
      <c r="L3137" s="34" t="s">
        <v>207</v>
      </c>
      <c r="N3137" s="1" t="b">
        <f t="shared" si="163"/>
        <v>0</v>
      </c>
      <c r="O3137" s="1" t="b">
        <f t="shared" si="164"/>
        <v>0</v>
      </c>
      <c r="Q3137" s="4"/>
      <c r="R3137" s="4"/>
    </row>
    <row r="3138" spans="5:18">
      <c r="E3138" s="130">
        <v>224</v>
      </c>
      <c r="F3138" s="130">
        <v>15</v>
      </c>
      <c r="H3138" s="32" t="s">
        <v>208</v>
      </c>
      <c r="I3138" s="33" t="s">
        <v>862</v>
      </c>
      <c r="J3138" s="33" t="s">
        <v>206</v>
      </c>
      <c r="K3138" s="33" t="str">
        <f t="shared" si="162"/>
        <v>224 , 15</v>
      </c>
      <c r="L3138" s="34" t="s">
        <v>207</v>
      </c>
      <c r="N3138" s="1" t="b">
        <f t="shared" si="163"/>
        <v>0</v>
      </c>
      <c r="O3138" s="1" t="b">
        <f t="shared" si="164"/>
        <v>0</v>
      </c>
      <c r="Q3138" s="4"/>
      <c r="R3138" s="4"/>
    </row>
    <row r="3139" spans="5:18">
      <c r="E3139" s="130">
        <v>225</v>
      </c>
      <c r="F3139" s="130">
        <v>1</v>
      </c>
      <c r="H3139" s="32" t="s">
        <v>208</v>
      </c>
      <c r="I3139" s="33" t="s">
        <v>862</v>
      </c>
      <c r="J3139" s="33" t="s">
        <v>206</v>
      </c>
      <c r="K3139" s="33" t="str">
        <f t="shared" si="162"/>
        <v>225 , 1</v>
      </c>
      <c r="L3139" s="34" t="s">
        <v>207</v>
      </c>
      <c r="N3139" s="1" t="b">
        <f t="shared" si="163"/>
        <v>0</v>
      </c>
      <c r="O3139" s="1" t="b">
        <f t="shared" si="164"/>
        <v>0</v>
      </c>
      <c r="Q3139" s="4"/>
      <c r="R3139" s="4"/>
    </row>
    <row r="3140" spans="5:18">
      <c r="E3140" s="130">
        <v>225</v>
      </c>
      <c r="F3140" s="130">
        <v>2</v>
      </c>
      <c r="H3140" s="32" t="s">
        <v>208</v>
      </c>
      <c r="I3140" s="33" t="s">
        <v>862</v>
      </c>
      <c r="J3140" s="33" t="s">
        <v>206</v>
      </c>
      <c r="K3140" s="33" t="str">
        <f t="shared" si="162"/>
        <v>225 , 2</v>
      </c>
      <c r="L3140" s="34" t="s">
        <v>207</v>
      </c>
      <c r="N3140" s="1" t="b">
        <f t="shared" si="163"/>
        <v>0</v>
      </c>
      <c r="O3140" s="1" t="b">
        <f t="shared" si="164"/>
        <v>0</v>
      </c>
      <c r="Q3140" s="4"/>
      <c r="R3140" s="4"/>
    </row>
    <row r="3141" spans="5:18">
      <c r="E3141" s="130">
        <v>225</v>
      </c>
      <c r="F3141" s="130">
        <v>3</v>
      </c>
      <c r="H3141" s="32" t="s">
        <v>208</v>
      </c>
      <c r="I3141" s="33" t="s">
        <v>862</v>
      </c>
      <c r="J3141" s="33" t="s">
        <v>206</v>
      </c>
      <c r="K3141" s="33" t="str">
        <f t="shared" si="162"/>
        <v>225 , 3</v>
      </c>
      <c r="L3141" s="34" t="s">
        <v>207</v>
      </c>
      <c r="N3141" s="1" t="b">
        <f t="shared" si="163"/>
        <v>0</v>
      </c>
      <c r="O3141" s="1" t="b">
        <f t="shared" si="164"/>
        <v>0</v>
      </c>
      <c r="Q3141" s="4"/>
      <c r="R3141" s="4"/>
    </row>
    <row r="3142" spans="5:18">
      <c r="E3142" s="130">
        <v>225</v>
      </c>
      <c r="F3142" s="130">
        <v>4</v>
      </c>
      <c r="H3142" s="32" t="s">
        <v>208</v>
      </c>
      <c r="I3142" s="33" t="s">
        <v>862</v>
      </c>
      <c r="J3142" s="33" t="s">
        <v>206</v>
      </c>
      <c r="K3142" s="33" t="str">
        <f t="shared" si="162"/>
        <v>225 , 4</v>
      </c>
      <c r="L3142" s="34" t="s">
        <v>207</v>
      </c>
      <c r="N3142" s="1" t="b">
        <f t="shared" si="163"/>
        <v>0</v>
      </c>
      <c r="O3142" s="1" t="b">
        <f t="shared" si="164"/>
        <v>0</v>
      </c>
      <c r="Q3142" s="4"/>
      <c r="R3142" s="4"/>
    </row>
    <row r="3143" spans="5:18">
      <c r="E3143" s="130">
        <v>225</v>
      </c>
      <c r="F3143" s="130">
        <v>5</v>
      </c>
      <c r="H3143" s="32" t="s">
        <v>208</v>
      </c>
      <c r="I3143" s="33" t="s">
        <v>862</v>
      </c>
      <c r="J3143" s="33" t="s">
        <v>206</v>
      </c>
      <c r="K3143" s="33" t="str">
        <f t="shared" si="162"/>
        <v>225 , 5</v>
      </c>
      <c r="L3143" s="34" t="s">
        <v>207</v>
      </c>
      <c r="N3143" s="1" t="b">
        <f t="shared" si="163"/>
        <v>0</v>
      </c>
      <c r="O3143" s="1" t="b">
        <f t="shared" si="164"/>
        <v>0</v>
      </c>
      <c r="Q3143" s="4"/>
      <c r="R3143" s="4"/>
    </row>
    <row r="3144" spans="5:18">
      <c r="E3144" s="130">
        <v>225</v>
      </c>
      <c s="130" r="F3144">
        <v>7</v>
      </c>
      <c r="H3144" s="32" t="s">
        <v>208</v>
      </c>
      <c r="I3144" s="33" t="s">
        <v>862</v>
      </c>
      <c r="J3144" s="33" t="s">
        <v>206</v>
      </c>
      <c r="K3144" s="33" t="str">
        <f t="shared" si="162"/>
        <v>225 , 6</v>
      </c>
      <c r="L3144" s="34" t="s">
        <v>207</v>
      </c>
      <c r="N3144" s="1" t="b">
        <f t="shared" si="163"/>
        <v>0</v>
      </c>
      <c r="O3144" s="1" t="b">
        <f t="shared" si="164"/>
        <v>0</v>
      </c>
      <c r="Q3144" s="4"/>
      <c r="R3144" s="4"/>
    </row>
    <row r="3145" spans="5:18">
      <c r="E3145" s="130">
        <v>225</v>
      </c>
      <c r="F3145" s="130">
        <v>8</v>
      </c>
      <c r="H3145" s="32" t="s">
        <v>208</v>
      </c>
      <c r="I3145" s="33" t="s">
        <v>862</v>
      </c>
      <c r="J3145" s="33" t="s">
        <v>206</v>
      </c>
      <c r="K3145" s="33" t="str">
        <f t="shared" si="162"/>
        <v>225 , 8</v>
      </c>
      <c r="L3145" s="34" t="s">
        <v>207</v>
      </c>
      <c r="N3145" s="1" t="b">
        <f t="shared" si="163"/>
        <v>0</v>
      </c>
      <c r="O3145" s="1" t="b">
        <f t="shared" si="164"/>
        <v>0</v>
      </c>
      <c r="Q3145" s="4"/>
      <c r="R3145" s="4"/>
    </row>
    <row r="3146" spans="5:18">
      <c r="E3146" s="130">
        <v>225</v>
      </c>
      <c r="F3146" s="130">
        <v>9</v>
      </c>
      <c r="H3146" s="32" t="s">
        <v>208</v>
      </c>
      <c r="I3146" s="33" t="s">
        <v>862</v>
      </c>
      <c r="J3146" s="33" t="s">
        <v>206</v>
      </c>
      <c r="K3146" s="33" t="str">
        <f t="shared" si="162"/>
        <v>225 , 9</v>
      </c>
      <c r="L3146" s="34" t="s">
        <v>207</v>
      </c>
      <c r="N3146" s="1" t="b">
        <f t="shared" si="163"/>
        <v>0</v>
      </c>
      <c r="O3146" s="1" t="b">
        <f t="shared" si="164"/>
        <v>0</v>
      </c>
      <c r="Q3146" s="4"/>
      <c r="R3146" s="4"/>
    </row>
    <row r="3147" spans="5:18">
      <c r="E3147" s="130">
        <v>225</v>
      </c>
      <c r="F3147" s="130">
        <v>10</v>
      </c>
      <c r="H3147" s="32" t="s">
        <v>208</v>
      </c>
      <c r="I3147" s="33" t="s">
        <v>862</v>
      </c>
      <c r="J3147" s="33" t="s">
        <v>206</v>
      </c>
      <c r="K3147" s="33" t="str">
        <f t="shared" si="162"/>
        <v>225 , 10</v>
      </c>
      <c r="L3147" s="34" t="s">
        <v>207</v>
      </c>
      <c r="N3147" s="1" t="b">
        <f t="shared" si="163"/>
        <v>0</v>
      </c>
      <c r="O3147" s="1" t="b">
        <f t="shared" si="164"/>
        <v>0</v>
      </c>
      <c r="Q3147" s="4"/>
      <c r="R3147" s="4"/>
    </row>
    <row r="3148" spans="5:18">
      <c r="E3148" s="130">
        <v>225</v>
      </c>
      <c r="F3148" s="130">
        <v>11</v>
      </c>
      <c r="H3148" s="32" t="s">
        <v>208</v>
      </c>
      <c r="I3148" s="33" t="s">
        <v>862</v>
      </c>
      <c r="J3148" s="33" t="s">
        <v>206</v>
      </c>
      <c r="K3148" s="33" t="str">
        <f t="shared" si="162"/>
        <v>225 , 11</v>
      </c>
      <c r="L3148" s="34" t="s">
        <v>207</v>
      </c>
      <c r="N3148" s="1" t="b">
        <f t="shared" si="163"/>
        <v>0</v>
      </c>
      <c r="O3148" s="1" t="b">
        <f t="shared" si="164"/>
        <v>0</v>
      </c>
      <c r="Q3148" s="4"/>
      <c r="R3148" s="4"/>
    </row>
    <row r="3149" spans="5:18">
      <c r="E3149" s="130">
        <v>225</v>
      </c>
      <c r="F3149" s="130">
        <v>12</v>
      </c>
      <c r="H3149" s="32" t="s">
        <v>208</v>
      </c>
      <c r="I3149" s="33" t="s">
        <v>862</v>
      </c>
      <c r="J3149" s="33" t="s">
        <v>206</v>
      </c>
      <c r="K3149" s="33" t="str">
        <f t="shared" si="162"/>
        <v>225 , 12</v>
      </c>
      <c r="L3149" s="34" t="s">
        <v>207</v>
      </c>
      <c r="N3149" s="1" t="b">
        <f t="shared" si="163"/>
        <v>0</v>
      </c>
      <c r="O3149" s="1" t="b">
        <f t="shared" si="164"/>
        <v>0</v>
      </c>
      <c r="Q3149" s="4"/>
      <c r="R3149" s="4"/>
    </row>
    <row r="3150" spans="5:18">
      <c r="E3150" s="130">
        <v>225</v>
      </c>
      <c r="F3150" s="130">
        <v>13</v>
      </c>
      <c r="H3150" s="32" t="s">
        <v>208</v>
      </c>
      <c r="I3150" s="33" t="s">
        <v>862</v>
      </c>
      <c r="J3150" s="33" t="s">
        <v>206</v>
      </c>
      <c r="K3150" s="33" t="str">
        <f t="shared" si="162"/>
        <v>225 , 13</v>
      </c>
      <c r="L3150" s="34" t="s">
        <v>207</v>
      </c>
      <c r="N3150" s="1" t="b">
        <f t="shared" si="163"/>
        <v>0</v>
      </c>
      <c r="O3150" s="1" t="b">
        <f t="shared" si="164"/>
        <v>0</v>
      </c>
      <c r="Q3150" s="4"/>
      <c r="R3150" s="4"/>
    </row>
    <row r="3151" spans="5:18">
      <c r="E3151" s="130">
        <v>225</v>
      </c>
      <c r="F3151" s="130">
        <v>14</v>
      </c>
      <c r="H3151" s="32" t="s">
        <v>208</v>
      </c>
      <c r="I3151" s="33" t="s">
        <v>862</v>
      </c>
      <c r="J3151" s="33" t="s">
        <v>206</v>
      </c>
      <c r="K3151" s="33" t="str">
        <f t="shared" si="162"/>
        <v>225 , 14</v>
      </c>
      <c r="L3151" s="34" t="s">
        <v>207</v>
      </c>
      <c r="N3151" s="1" t="b">
        <f t="shared" si="163"/>
        <v>0</v>
      </c>
      <c r="O3151" s="1" t="b">
        <f t="shared" si="164"/>
        <v>0</v>
      </c>
      <c r="Q3151" s="4"/>
      <c r="R3151" s="4"/>
    </row>
    <row r="3152" spans="5:18">
      <c r="E3152" s="130">
        <v>225</v>
      </c>
      <c r="F3152" s="130">
        <v>15</v>
      </c>
      <c r="H3152" s="32" t="s">
        <v>208</v>
      </c>
      <c r="I3152" s="33" t="s">
        <v>862</v>
      </c>
      <c r="J3152" s="33" t="s">
        <v>206</v>
      </c>
      <c r="K3152" s="33" t="str">
        <f t="shared" si="162"/>
        <v>225 , 15</v>
      </c>
      <c r="L3152" s="34" t="s">
        <v>207</v>
      </c>
      <c r="N3152" s="1" t="b">
        <f t="shared" si="163"/>
        <v>0</v>
      </c>
      <c r="O3152" s="1" t="b">
        <f t="shared" si="164"/>
        <v>0</v>
      </c>
      <c r="Q3152" s="4"/>
      <c r="R3152" s="4"/>
    </row>
    <row r="3153" spans="5:18">
      <c r="E3153" s="130">
        <v>226</v>
      </c>
      <c r="F3153" s="130">
        <v>1</v>
      </c>
      <c r="H3153" s="32" t="s">
        <v>208</v>
      </c>
      <c r="I3153" s="33" t="s">
        <v>862</v>
      </c>
      <c r="J3153" s="33" t="s">
        <v>206</v>
      </c>
      <c r="K3153" s="33" t="str">
        <f t="shared" si="162"/>
        <v>226 , 1</v>
      </c>
      <c r="L3153" s="34" t="s">
        <v>207</v>
      </c>
      <c r="N3153" s="1" t="b">
        <f t="shared" si="163"/>
        <v>0</v>
      </c>
      <c r="O3153" s="1" t="b">
        <f t="shared" si="164"/>
        <v>0</v>
      </c>
      <c r="Q3153" s="4"/>
      <c r="R3153" s="4"/>
    </row>
    <row r="3154" spans="5:18">
      <c r="E3154" s="130">
        <v>226</v>
      </c>
      <c r="F3154" s="130">
        <v>2</v>
      </c>
      <c r="H3154" s="32" t="s">
        <v>208</v>
      </c>
      <c r="I3154" s="33" t="s">
        <v>862</v>
      </c>
      <c r="J3154" s="33" t="s">
        <v>206</v>
      </c>
      <c r="K3154" s="33" t="str">
        <f t="shared" si="162"/>
        <v>226 , 2</v>
      </c>
      <c r="L3154" s="34" t="s">
        <v>207</v>
      </c>
      <c r="N3154" s="1" t="b">
        <f t="shared" si="163"/>
        <v>0</v>
      </c>
      <c r="O3154" s="1" t="b">
        <f t="shared" si="164"/>
        <v>0</v>
      </c>
      <c r="Q3154" s="4"/>
      <c r="R3154" s="4"/>
    </row>
    <row r="3155" spans="5:18">
      <c r="E3155" s="130">
        <v>226</v>
      </c>
      <c r="F3155" s="130">
        <v>3</v>
      </c>
      <c r="H3155" s="32" t="s">
        <v>208</v>
      </c>
      <c r="I3155" s="33" t="s">
        <v>862</v>
      </c>
      <c r="J3155" s="33" t="s">
        <v>206</v>
      </c>
      <c r="K3155" s="33" t="str">
        <f t="shared" si="162"/>
        <v>226 , 3</v>
      </c>
      <c r="L3155" s="34" t="s">
        <v>207</v>
      </c>
      <c r="N3155" s="1" t="b">
        <f t="shared" si="163"/>
        <v>0</v>
      </c>
      <c r="O3155" s="1" t="b">
        <f t="shared" si="164"/>
        <v>0</v>
      </c>
      <c r="Q3155" s="4"/>
      <c r="R3155" s="4"/>
    </row>
    <row r="3156" spans="5:18">
      <c r="E3156" s="130">
        <v>226</v>
      </c>
      <c r="F3156" s="130">
        <v>4</v>
      </c>
      <c r="H3156" s="32" t="s">
        <v>208</v>
      </c>
      <c r="I3156" s="33" t="s">
        <v>862</v>
      </c>
      <c r="J3156" s="33" t="s">
        <v>206</v>
      </c>
      <c r="K3156" s="33" t="str">
        <f t="shared" si="162"/>
        <v>226 , 4</v>
      </c>
      <c r="L3156" s="34" t="s">
        <v>207</v>
      </c>
      <c r="N3156" s="1" t="b">
        <f t="shared" si="163"/>
        <v>0</v>
      </c>
      <c r="O3156" s="1" t="b">
        <f t="shared" si="164"/>
        <v>0</v>
      </c>
      <c r="Q3156" s="4"/>
      <c r="R3156" s="4"/>
    </row>
    <row r="3157" spans="5:18">
      <c r="E3157" s="130">
        <v>226</v>
      </c>
      <c r="F3157" s="130">
        <v>5</v>
      </c>
      <c r="H3157" s="32" t="s">
        <v>208</v>
      </c>
      <c r="I3157" s="33" t="s">
        <v>862</v>
      </c>
      <c r="J3157" s="33" t="s">
        <v>206</v>
      </c>
      <c r="K3157" s="33" t="str">
        <f t="shared" si="162"/>
        <v>226 , 5</v>
      </c>
      <c r="L3157" s="34" t="s">
        <v>207</v>
      </c>
      <c r="N3157" s="1" t="b">
        <f t="shared" si="163"/>
        <v>0</v>
      </c>
      <c r="O3157" s="1" t="b">
        <f t="shared" si="164"/>
        <v>0</v>
      </c>
      <c r="Q3157" s="4"/>
      <c r="R3157" s="4"/>
    </row>
    <row r="3158" spans="5:18">
      <c r="E3158" s="130">
        <v>226</v>
      </c>
      <c s="130" r="F3158">
        <v>7</v>
      </c>
      <c r="H3158" s="32" t="s">
        <v>208</v>
      </c>
      <c r="I3158" s="33" t="s">
        <v>862</v>
      </c>
      <c r="J3158" s="33" t="s">
        <v>206</v>
      </c>
      <c r="K3158" s="33" t="str">
        <f t="shared" si="162"/>
        <v>226 , 6</v>
      </c>
      <c r="L3158" s="34" t="s">
        <v>207</v>
      </c>
      <c r="N3158" s="1" t="b">
        <f t="shared" si="163"/>
        <v>0</v>
      </c>
      <c r="O3158" s="1" t="b">
        <f t="shared" si="164"/>
        <v>0</v>
      </c>
      <c r="Q3158" s="4"/>
      <c r="R3158" s="4"/>
    </row>
    <row r="3159" spans="5:18">
      <c r="E3159" s="130">
        <v>226</v>
      </c>
      <c r="F3159" s="130">
        <v>8</v>
      </c>
      <c r="H3159" s="32" t="s">
        <v>208</v>
      </c>
      <c r="I3159" s="33" t="s">
        <v>862</v>
      </c>
      <c r="J3159" s="33" t="s">
        <v>206</v>
      </c>
      <c r="K3159" s="33" t="str">
        <f t="shared" si="162"/>
        <v>226 , 8</v>
      </c>
      <c r="L3159" s="34" t="s">
        <v>207</v>
      </c>
      <c r="N3159" s="1" t="b">
        <f t="shared" si="163"/>
        <v>0</v>
      </c>
      <c r="O3159" s="1" t="b">
        <f t="shared" si="164"/>
        <v>0</v>
      </c>
      <c r="Q3159" s="4"/>
      <c r="R3159" s="4"/>
    </row>
    <row r="3160" spans="5:18">
      <c r="E3160" s="130">
        <v>226</v>
      </c>
      <c r="F3160" s="130">
        <v>9</v>
      </c>
      <c r="H3160" s="32" t="s">
        <v>208</v>
      </c>
      <c r="I3160" s="33" t="s">
        <v>862</v>
      </c>
      <c r="J3160" s="33" t="s">
        <v>206</v>
      </c>
      <c r="K3160" s="33" t="str">
        <f t="shared" si="162"/>
        <v>226 , 9</v>
      </c>
      <c r="L3160" s="34" t="s">
        <v>207</v>
      </c>
      <c r="N3160" s="1" t="b">
        <f t="shared" si="163"/>
        <v>0</v>
      </c>
      <c r="O3160" s="1" t="b">
        <f t="shared" si="164"/>
        <v>0</v>
      </c>
      <c r="Q3160" s="4"/>
      <c r="R3160" s="4"/>
    </row>
    <row r="3161" spans="5:18">
      <c r="E3161" s="130">
        <v>226</v>
      </c>
      <c r="F3161" s="130">
        <v>10</v>
      </c>
      <c r="H3161" s="32" t="s">
        <v>208</v>
      </c>
      <c r="I3161" s="33" t="s">
        <v>862</v>
      </c>
      <c r="J3161" s="33" t="s">
        <v>206</v>
      </c>
      <c r="K3161" s="33" t="str">
        <f t="shared" si="162"/>
        <v>226 , 10</v>
      </c>
      <c r="L3161" s="34" t="s">
        <v>207</v>
      </c>
      <c r="N3161" s="1" t="b">
        <f t="shared" si="163"/>
        <v>0</v>
      </c>
      <c r="O3161" s="1" t="b">
        <f t="shared" si="164"/>
        <v>0</v>
      </c>
      <c r="Q3161" s="4"/>
      <c r="R3161" s="4"/>
    </row>
    <row r="3162" spans="5:18">
      <c r="E3162" s="130">
        <v>226</v>
      </c>
      <c r="F3162" s="130">
        <v>11</v>
      </c>
      <c r="H3162" s="32" t="s">
        <v>208</v>
      </c>
      <c r="I3162" s="33" t="s">
        <v>862</v>
      </c>
      <c r="J3162" s="33" t="s">
        <v>206</v>
      </c>
      <c r="K3162" s="33" t="str">
        <f t="shared" si="162"/>
        <v>226 , 11</v>
      </c>
      <c r="L3162" s="34" t="s">
        <v>207</v>
      </c>
      <c r="N3162" s="1" t="b">
        <f t="shared" si="163"/>
        <v>0</v>
      </c>
      <c r="O3162" s="1" t="b">
        <f t="shared" si="164"/>
        <v>0</v>
      </c>
      <c r="Q3162" s="4"/>
      <c r="R3162" s="4"/>
    </row>
    <row r="3163" spans="5:18">
      <c r="E3163" s="130">
        <v>226</v>
      </c>
      <c r="F3163" s="130">
        <v>12</v>
      </c>
      <c r="H3163" s="32" t="s">
        <v>208</v>
      </c>
      <c r="I3163" s="33" t="s">
        <v>862</v>
      </c>
      <c r="J3163" s="33" t="s">
        <v>206</v>
      </c>
      <c r="K3163" s="33" t="str">
        <f t="shared" si="162"/>
        <v>226 , 12</v>
      </c>
      <c r="L3163" s="34" t="s">
        <v>207</v>
      </c>
      <c r="N3163" s="1" t="b">
        <f t="shared" si="163"/>
        <v>0</v>
      </c>
      <c r="O3163" s="1" t="b">
        <f t="shared" si="164"/>
        <v>0</v>
      </c>
      <c r="Q3163" s="4"/>
      <c r="R3163" s="4"/>
    </row>
    <row r="3164" spans="5:18">
      <c r="E3164" s="130">
        <v>226</v>
      </c>
      <c r="F3164" s="130">
        <v>13</v>
      </c>
      <c r="H3164" s="32" t="s">
        <v>208</v>
      </c>
      <c r="I3164" s="33" t="s">
        <v>862</v>
      </c>
      <c r="J3164" s="33" t="s">
        <v>206</v>
      </c>
      <c r="K3164" s="33" t="str">
        <f t="shared" si="162"/>
        <v>226 , 13</v>
      </c>
      <c r="L3164" s="34" t="s">
        <v>207</v>
      </c>
      <c r="N3164" s="1" t="b">
        <f t="shared" si="163"/>
        <v>0</v>
      </c>
      <c r="O3164" s="1" t="b">
        <f t="shared" si="164"/>
        <v>0</v>
      </c>
      <c r="Q3164" s="4"/>
      <c r="R3164" s="4"/>
    </row>
    <row r="3165" spans="5:18">
      <c r="E3165" s="130">
        <v>226</v>
      </c>
      <c r="F3165" s="130">
        <v>14</v>
      </c>
      <c r="H3165" s="32" t="s">
        <v>208</v>
      </c>
      <c r="I3165" s="33" t="s">
        <v>862</v>
      </c>
      <c r="J3165" s="33" t="s">
        <v>206</v>
      </c>
      <c r="K3165" s="33" t="str">
        <f t="shared" si="162"/>
        <v>226 , 14</v>
      </c>
      <c r="L3165" s="34" t="s">
        <v>207</v>
      </c>
      <c r="N3165" s="1" t="b">
        <f t="shared" si="163"/>
        <v>0</v>
      </c>
      <c r="O3165" s="1" t="b">
        <f t="shared" si="164"/>
        <v>0</v>
      </c>
      <c r="Q3165" s="4"/>
      <c r="R3165" s="4"/>
    </row>
    <row r="3166" spans="5:18">
      <c r="E3166" s="130">
        <v>226</v>
      </c>
      <c r="F3166" s="130">
        <v>15</v>
      </c>
      <c r="H3166" s="32" t="s">
        <v>208</v>
      </c>
      <c r="I3166" s="33" t="s">
        <v>862</v>
      </c>
      <c r="J3166" s="33" t="s">
        <v>206</v>
      </c>
      <c r="K3166" s="33" t="str">
        <f t="shared" si="162"/>
        <v>226 , 15</v>
      </c>
      <c r="L3166" s="34" t="s">
        <v>207</v>
      </c>
      <c r="N3166" s="1" t="b">
        <f t="shared" si="163"/>
        <v>0</v>
      </c>
      <c r="O3166" s="1" t="b">
        <f t="shared" si="164"/>
        <v>0</v>
      </c>
      <c r="Q3166" s="4"/>
      <c r="R3166" s="4"/>
    </row>
    <row r="3167" spans="5:18">
      <c r="E3167" s="130">
        <v>227</v>
      </c>
      <c r="F3167" s="130">
        <v>1</v>
      </c>
      <c r="H3167" s="32" t="s">
        <v>208</v>
      </c>
      <c r="I3167" s="33" t="s">
        <v>862</v>
      </c>
      <c r="J3167" s="33" t="s">
        <v>206</v>
      </c>
      <c r="K3167" s="33" t="str">
        <f t="shared" si="162"/>
        <v>227 , 1</v>
      </c>
      <c r="L3167" s="34" t="s">
        <v>207</v>
      </c>
      <c r="N3167" s="1" t="b">
        <f t="shared" si="163"/>
        <v>0</v>
      </c>
      <c r="O3167" s="1" t="b">
        <f t="shared" si="164"/>
        <v>0</v>
      </c>
      <c r="Q3167" s="4"/>
      <c r="R3167" s="4"/>
    </row>
    <row r="3168" spans="5:18">
      <c r="E3168" s="130">
        <v>227</v>
      </c>
      <c r="F3168" s="130">
        <v>2</v>
      </c>
      <c r="H3168" s="32" t="s">
        <v>208</v>
      </c>
      <c r="I3168" s="33" t="s">
        <v>862</v>
      </c>
      <c r="J3168" s="33" t="s">
        <v>206</v>
      </c>
      <c r="K3168" s="33" t="str">
        <f t="shared" si="162"/>
        <v>227 , 2</v>
      </c>
      <c r="L3168" s="34" t="s">
        <v>207</v>
      </c>
      <c r="N3168" s="1" t="b">
        <f t="shared" si="163"/>
        <v>0</v>
      </c>
      <c r="O3168" s="1" t="b">
        <f t="shared" si="164"/>
        <v>0</v>
      </c>
      <c r="Q3168" s="4"/>
      <c r="R3168" s="4"/>
    </row>
    <row r="3169" spans="5:18">
      <c r="E3169" s="130">
        <v>227</v>
      </c>
      <c r="F3169" s="130">
        <v>3</v>
      </c>
      <c r="H3169" s="32" t="s">
        <v>208</v>
      </c>
      <c r="I3169" s="33" t="s">
        <v>862</v>
      </c>
      <c r="J3169" s="33" t="s">
        <v>206</v>
      </c>
      <c r="K3169" s="33" t="str">
        <f t="shared" si="162"/>
        <v>227 , 3</v>
      </c>
      <c r="L3169" s="34" t="s">
        <v>207</v>
      </c>
      <c r="N3169" s="1" t="b">
        <f t="shared" si="163"/>
        <v>0</v>
      </c>
      <c r="O3169" s="1" t="b">
        <f t="shared" si="164"/>
        <v>0</v>
      </c>
      <c r="Q3169" s="4"/>
      <c r="R3169" s="4"/>
    </row>
    <row r="3170" spans="5:18">
      <c r="E3170" s="130">
        <v>227</v>
      </c>
      <c r="F3170" s="130">
        <v>4</v>
      </c>
      <c r="H3170" s="32" t="s">
        <v>208</v>
      </c>
      <c r="I3170" s="33" t="s">
        <v>862</v>
      </c>
      <c r="J3170" s="33" t="s">
        <v>206</v>
      </c>
      <c r="K3170" s="33" t="str">
        <f t="shared" si="162"/>
        <v>227 , 4</v>
      </c>
      <c r="L3170" s="34" t="s">
        <v>207</v>
      </c>
      <c r="N3170" s="1" t="b">
        <f t="shared" si="163"/>
        <v>0</v>
      </c>
      <c r="O3170" s="1" t="b">
        <f t="shared" si="164"/>
        <v>0</v>
      </c>
      <c r="Q3170" s="4"/>
      <c r="R3170" s="4"/>
    </row>
    <row r="3171" spans="5:18">
      <c r="E3171" s="130">
        <v>227</v>
      </c>
      <c r="F3171" s="130">
        <v>5</v>
      </c>
      <c r="H3171" s="32" t="s">
        <v>208</v>
      </c>
      <c r="I3171" s="33" t="s">
        <v>862</v>
      </c>
      <c r="J3171" s="33" t="s">
        <v>206</v>
      </c>
      <c r="K3171" s="33" t="str">
        <f t="shared" si="162"/>
        <v>227 , 5</v>
      </c>
      <c r="L3171" s="34" t="s">
        <v>207</v>
      </c>
      <c r="N3171" s="1" t="b">
        <f t="shared" si="163"/>
        <v>0</v>
      </c>
      <c r="O3171" s="1" t="b">
        <f t="shared" si="164"/>
        <v>0</v>
      </c>
      <c r="Q3171" s="4"/>
      <c r="R3171" s="4"/>
    </row>
    <row r="3172" spans="5:18">
      <c r="E3172" s="130">
        <v>227</v>
      </c>
      <c s="130" r="F3172">
        <v>7</v>
      </c>
      <c r="H3172" s="32" t="s">
        <v>208</v>
      </c>
      <c r="I3172" s="33" t="s">
        <v>862</v>
      </c>
      <c r="J3172" s="33" t="s">
        <v>206</v>
      </c>
      <c r="K3172" s="33" t="str">
        <f t="shared" si="162"/>
        <v>227 , 6</v>
      </c>
      <c r="L3172" s="34" t="s">
        <v>207</v>
      </c>
      <c r="N3172" s="1" t="b">
        <f t="shared" si="163"/>
        <v>0</v>
      </c>
      <c r="O3172" s="1" t="b">
        <f t="shared" si="164"/>
        <v>0</v>
      </c>
      <c r="Q3172" s="4"/>
      <c r="R3172" s="4"/>
    </row>
    <row r="3173" spans="5:18">
      <c r="E3173" s="130">
        <v>227</v>
      </c>
      <c r="F3173" s="130">
        <v>8</v>
      </c>
      <c r="H3173" s="32" t="s">
        <v>208</v>
      </c>
      <c r="I3173" s="33" t="s">
        <v>862</v>
      </c>
      <c r="J3173" s="33" t="s">
        <v>206</v>
      </c>
      <c r="K3173" s="33" t="str">
        <f t="shared" si="162"/>
        <v>227 , 8</v>
      </c>
      <c r="L3173" s="34" t="s">
        <v>207</v>
      </c>
      <c r="N3173" s="1" t="b">
        <f t="shared" si="163"/>
        <v>0</v>
      </c>
      <c r="O3173" s="1" t="b">
        <f t="shared" si="164"/>
        <v>0</v>
      </c>
      <c r="Q3173" s="4"/>
      <c r="R3173" s="4"/>
    </row>
    <row r="3174" spans="5:18">
      <c r="E3174" s="130">
        <v>227</v>
      </c>
      <c r="F3174" s="130">
        <v>9</v>
      </c>
      <c r="H3174" s="32" t="s">
        <v>208</v>
      </c>
      <c r="I3174" s="33" t="s">
        <v>862</v>
      </c>
      <c r="J3174" s="33" t="s">
        <v>206</v>
      </c>
      <c r="K3174" s="33" t="str">
        <f t="shared" si="162"/>
        <v>227 , 9</v>
      </c>
      <c r="L3174" s="34" t="s">
        <v>207</v>
      </c>
      <c r="N3174" s="1" t="b">
        <f t="shared" si="163"/>
        <v>0</v>
      </c>
      <c r="O3174" s="1" t="b">
        <f t="shared" si="164"/>
        <v>0</v>
      </c>
      <c r="Q3174" s="4"/>
      <c r="R3174" s="4"/>
    </row>
    <row r="3175" spans="5:18">
      <c r="E3175" s="130">
        <v>227</v>
      </c>
      <c r="F3175" s="130">
        <v>10</v>
      </c>
      <c r="H3175" s="32" t="s">
        <v>208</v>
      </c>
      <c r="I3175" s="33" t="s">
        <v>862</v>
      </c>
      <c r="J3175" s="33" t="s">
        <v>206</v>
      </c>
      <c r="K3175" s="33" t="str">
        <f t="shared" si="162"/>
        <v>227 , 10</v>
      </c>
      <c r="L3175" s="34" t="s">
        <v>207</v>
      </c>
      <c r="N3175" s="1" t="b">
        <f t="shared" si="163"/>
        <v>0</v>
      </c>
      <c r="O3175" s="1" t="b">
        <f t="shared" si="164"/>
        <v>0</v>
      </c>
      <c r="Q3175" s="4"/>
      <c r="R3175" s="4"/>
    </row>
    <row r="3176" spans="5:18">
      <c r="E3176" s="130">
        <v>227</v>
      </c>
      <c r="F3176" s="130">
        <v>11</v>
      </c>
      <c r="H3176" s="32" t="s">
        <v>208</v>
      </c>
      <c r="I3176" s="33" t="s">
        <v>862</v>
      </c>
      <c r="J3176" s="33" t="s">
        <v>206</v>
      </c>
      <c r="K3176" s="33" t="str">
        <f t="shared" si="162"/>
        <v>227 , 11</v>
      </c>
      <c r="L3176" s="34" t="s">
        <v>207</v>
      </c>
      <c r="N3176" s="1" t="b">
        <f t="shared" si="163"/>
        <v>0</v>
      </c>
      <c r="O3176" s="1" t="b">
        <f t="shared" si="164"/>
        <v>0</v>
      </c>
      <c r="Q3176" s="4"/>
      <c r="R3176" s="4"/>
    </row>
    <row r="3177" spans="5:18">
      <c r="E3177" s="130">
        <v>227</v>
      </c>
      <c r="F3177" s="130">
        <v>12</v>
      </c>
      <c r="H3177" s="32" t="s">
        <v>208</v>
      </c>
      <c r="I3177" s="33" t="s">
        <v>862</v>
      </c>
      <c r="J3177" s="33" t="s">
        <v>206</v>
      </c>
      <c r="K3177" s="33" t="str">
        <f t="shared" si="162"/>
        <v>227 , 12</v>
      </c>
      <c r="L3177" s="34" t="s">
        <v>207</v>
      </c>
      <c r="N3177" s="1" t="b">
        <f t="shared" si="163"/>
        <v>0</v>
      </c>
      <c r="O3177" s="1" t="b">
        <f t="shared" si="164"/>
        <v>0</v>
      </c>
      <c r="Q3177" s="4"/>
      <c r="R3177" s="4"/>
    </row>
    <row r="3178" spans="5:18">
      <c r="E3178" s="130">
        <v>227</v>
      </c>
      <c r="F3178" s="130">
        <v>13</v>
      </c>
      <c r="H3178" s="32" t="s">
        <v>208</v>
      </c>
      <c r="I3178" s="33" t="s">
        <v>862</v>
      </c>
      <c r="J3178" s="33" t="s">
        <v>206</v>
      </c>
      <c r="K3178" s="33" t="str">
        <f t="shared" si="162"/>
        <v>227 , 13</v>
      </c>
      <c r="L3178" s="34" t="s">
        <v>207</v>
      </c>
      <c r="N3178" s="1" t="b">
        <f t="shared" si="163"/>
        <v>0</v>
      </c>
      <c r="O3178" s="1" t="b">
        <f t="shared" si="164"/>
        <v>0</v>
      </c>
      <c r="Q3178" s="4"/>
      <c r="R3178" s="4"/>
    </row>
    <row r="3179" spans="5:18">
      <c r="E3179" s="130">
        <v>227</v>
      </c>
      <c r="F3179" s="130">
        <v>14</v>
      </c>
      <c r="H3179" s="32" t="s">
        <v>208</v>
      </c>
      <c r="I3179" s="33" t="s">
        <v>862</v>
      </c>
      <c r="J3179" s="33" t="s">
        <v>206</v>
      </c>
      <c r="K3179" s="33" t="str">
        <f t="shared" si="162"/>
        <v>227 , 14</v>
      </c>
      <c r="L3179" s="34" t="s">
        <v>207</v>
      </c>
      <c r="N3179" s="1" t="b">
        <f t="shared" si="163"/>
        <v>0</v>
      </c>
      <c r="O3179" s="1" t="b">
        <f t="shared" si="164"/>
        <v>0</v>
      </c>
      <c r="Q3179" s="4"/>
      <c r="R3179" s="4"/>
    </row>
    <row r="3180" spans="5:18">
      <c r="E3180" s="130">
        <v>227</v>
      </c>
      <c r="F3180" s="130">
        <v>15</v>
      </c>
      <c r="H3180" s="32" t="s">
        <v>208</v>
      </c>
      <c r="I3180" s="33" t="s">
        <v>862</v>
      </c>
      <c r="J3180" s="33" t="s">
        <v>206</v>
      </c>
      <c r="K3180" s="33" t="str">
        <f t="shared" si="162"/>
        <v>227 , 15</v>
      </c>
      <c r="L3180" s="34" t="s">
        <v>207</v>
      </c>
      <c r="N3180" s="1" t="b">
        <f t="shared" si="163"/>
        <v>0</v>
      </c>
      <c r="O3180" s="1" t="b">
        <f t="shared" si="164"/>
        <v>0</v>
      </c>
      <c r="Q3180" s="4"/>
      <c r="R3180" s="4"/>
    </row>
    <row r="3181" spans="5:18">
      <c r="E3181" s="130">
        <v>228</v>
      </c>
      <c r="F3181" s="130">
        <v>1</v>
      </c>
      <c r="H3181" s="32" t="s">
        <v>208</v>
      </c>
      <c r="I3181" s="33" t="s">
        <v>862</v>
      </c>
      <c r="J3181" s="33" t="s">
        <v>206</v>
      </c>
      <c r="K3181" s="33" t="str">
        <f t="shared" si="162"/>
        <v>228 , 1</v>
      </c>
      <c r="L3181" s="34" t="s">
        <v>207</v>
      </c>
      <c r="N3181" s="1" t="b">
        <f t="shared" si="163"/>
        <v>0</v>
      </c>
      <c r="O3181" s="1" t="b">
        <f t="shared" si="164"/>
        <v>0</v>
      </c>
      <c r="Q3181" s="4"/>
      <c r="R3181" s="4"/>
    </row>
    <row r="3182" spans="5:18">
      <c r="E3182" s="130">
        <v>228</v>
      </c>
      <c r="F3182" s="130">
        <v>2</v>
      </c>
      <c r="H3182" s="32" t="s">
        <v>208</v>
      </c>
      <c r="I3182" s="33" t="s">
        <v>862</v>
      </c>
      <c r="J3182" s="33" t="s">
        <v>206</v>
      </c>
      <c r="K3182" s="33" t="str">
        <f t="shared" si="162"/>
        <v>228 , 2</v>
      </c>
      <c r="L3182" s="34" t="s">
        <v>207</v>
      </c>
      <c r="N3182" s="1" t="b">
        <f t="shared" si="163"/>
        <v>0</v>
      </c>
      <c r="O3182" s="1" t="b">
        <f t="shared" si="164"/>
        <v>0</v>
      </c>
      <c r="Q3182" s="4"/>
      <c r="R3182" s="4"/>
    </row>
    <row r="3183" spans="5:18">
      <c r="E3183" s="130">
        <v>228</v>
      </c>
      <c r="F3183" s="130">
        <v>3</v>
      </c>
      <c r="H3183" s="32" t="s">
        <v>208</v>
      </c>
      <c r="I3183" s="33" t="s">
        <v>862</v>
      </c>
      <c r="J3183" s="33" t="s">
        <v>206</v>
      </c>
      <c r="K3183" s="33" t="str">
        <f t="shared" si="162"/>
        <v>228 , 3</v>
      </c>
      <c r="L3183" s="34" t="s">
        <v>207</v>
      </c>
      <c r="N3183" s="1" t="b">
        <f t="shared" si="163"/>
        <v>0</v>
      </c>
      <c r="O3183" s="1" t="b">
        <f t="shared" si="164"/>
        <v>0</v>
      </c>
      <c r="Q3183" s="4"/>
      <c r="R3183" s="4"/>
    </row>
    <row r="3184" spans="5:18">
      <c r="E3184" s="130">
        <v>228</v>
      </c>
      <c r="F3184" s="130">
        <v>4</v>
      </c>
      <c r="H3184" s="32" t="s">
        <v>208</v>
      </c>
      <c r="I3184" s="33" t="s">
        <v>862</v>
      </c>
      <c r="J3184" s="33" t="s">
        <v>206</v>
      </c>
      <c r="K3184" s="33" t="str">
        <f t="shared" si="162"/>
        <v>228 , 4</v>
      </c>
      <c r="L3184" s="34" t="s">
        <v>207</v>
      </c>
      <c r="N3184" s="1" t="b">
        <f t="shared" si="163"/>
        <v>0</v>
      </c>
      <c r="O3184" s="1" t="b">
        <f t="shared" si="164"/>
        <v>0</v>
      </c>
      <c r="Q3184" s="4"/>
      <c r="R3184" s="4"/>
    </row>
    <row r="3185" spans="5:18">
      <c r="E3185" s="130">
        <v>228</v>
      </c>
      <c r="F3185" s="130">
        <v>5</v>
      </c>
      <c r="H3185" s="32" t="s">
        <v>208</v>
      </c>
      <c r="I3185" s="33" t="s">
        <v>862</v>
      </c>
      <c r="J3185" s="33" t="s">
        <v>206</v>
      </c>
      <c r="K3185" s="33" t="str">
        <f t="shared" si="162"/>
        <v>228 , 5</v>
      </c>
      <c r="L3185" s="34" t="s">
        <v>207</v>
      </c>
      <c r="N3185" s="1" t="b">
        <f t="shared" si="163"/>
        <v>0</v>
      </c>
      <c r="O3185" s="1" t="b">
        <f t="shared" si="164"/>
        <v>0</v>
      </c>
      <c r="Q3185" s="4"/>
      <c r="R3185" s="4"/>
    </row>
    <row r="3186" spans="5:18">
      <c r="E3186" s="130">
        <v>228</v>
      </c>
      <c s="130" r="F3186">
        <v>7</v>
      </c>
      <c r="H3186" s="32" t="s">
        <v>208</v>
      </c>
      <c r="I3186" s="33" t="s">
        <v>862</v>
      </c>
      <c r="J3186" s="33" t="s">
        <v>206</v>
      </c>
      <c r="K3186" s="33" t="str">
        <f t="shared" si="162"/>
        <v>228 , 6</v>
      </c>
      <c r="L3186" s="34" t="s">
        <v>207</v>
      </c>
      <c r="N3186" s="1" t="b">
        <f t="shared" si="163"/>
        <v>0</v>
      </c>
      <c r="O3186" s="1" t="b">
        <f t="shared" si="164"/>
        <v>0</v>
      </c>
      <c r="Q3186" s="4"/>
      <c r="R3186" s="4"/>
    </row>
    <row r="3187" spans="5:18">
      <c r="E3187" s="130">
        <v>228</v>
      </c>
      <c r="F3187" s="130">
        <v>8</v>
      </c>
      <c r="H3187" s="32" t="s">
        <v>208</v>
      </c>
      <c r="I3187" s="33" t="s">
        <v>862</v>
      </c>
      <c r="J3187" s="33" t="s">
        <v>206</v>
      </c>
      <c r="K3187" s="33" t="str">
        <f t="shared" si="162"/>
        <v>228 , 8</v>
      </c>
      <c r="L3187" s="34" t="s">
        <v>207</v>
      </c>
      <c r="N3187" s="1" t="b">
        <f t="shared" si="163"/>
        <v>0</v>
      </c>
      <c r="O3187" s="1" t="b">
        <f t="shared" si="164"/>
        <v>0</v>
      </c>
      <c r="Q3187" s="4"/>
      <c r="R3187" s="4"/>
    </row>
    <row r="3188" spans="5:18">
      <c r="E3188" s="130">
        <v>228</v>
      </c>
      <c r="F3188" s="130">
        <v>9</v>
      </c>
      <c r="H3188" s="32" t="s">
        <v>208</v>
      </c>
      <c r="I3188" s="33" t="s">
        <v>862</v>
      </c>
      <c r="J3188" s="33" t="s">
        <v>206</v>
      </c>
      <c r="K3188" s="33" t="str">
        <f t="shared" si="162"/>
        <v>228 , 9</v>
      </c>
      <c r="L3188" s="34" t="s">
        <v>207</v>
      </c>
      <c r="N3188" s="1" t="b">
        <f t="shared" si="163"/>
        <v>0</v>
      </c>
      <c r="O3188" s="1" t="b">
        <f t="shared" si="164"/>
        <v>0</v>
      </c>
      <c r="Q3188" s="4"/>
      <c r="R3188" s="4"/>
    </row>
    <row r="3189" spans="5:18">
      <c r="E3189" s="130">
        <v>228</v>
      </c>
      <c r="F3189" s="130">
        <v>10</v>
      </c>
      <c r="H3189" s="32" t="s">
        <v>208</v>
      </c>
      <c r="I3189" s="33" t="s">
        <v>862</v>
      </c>
      <c r="J3189" s="33" t="s">
        <v>206</v>
      </c>
      <c r="K3189" s="33" t="str">
        <f t="shared" si="162"/>
        <v>228 , 10</v>
      </c>
      <c r="L3189" s="34" t="s">
        <v>207</v>
      </c>
      <c r="N3189" s="1" t="b">
        <f t="shared" si="163"/>
        <v>0</v>
      </c>
      <c r="O3189" s="1" t="b">
        <f t="shared" si="164"/>
        <v>0</v>
      </c>
      <c r="Q3189" s="4"/>
      <c r="R3189" s="4"/>
    </row>
    <row r="3190" spans="5:18">
      <c r="E3190" s="130">
        <v>228</v>
      </c>
      <c r="F3190" s="130">
        <v>11</v>
      </c>
      <c r="H3190" s="32" t="s">
        <v>208</v>
      </c>
      <c r="I3190" s="33" t="s">
        <v>862</v>
      </c>
      <c r="J3190" s="33" t="s">
        <v>206</v>
      </c>
      <c r="K3190" s="33" t="str">
        <f t="shared" si="162"/>
        <v>228 , 11</v>
      </c>
      <c r="L3190" s="34" t="s">
        <v>207</v>
      </c>
      <c r="N3190" s="1" t="b">
        <f t="shared" si="163"/>
        <v>0</v>
      </c>
      <c r="O3190" s="1" t="b">
        <f t="shared" si="164"/>
        <v>0</v>
      </c>
      <c r="Q3190" s="4"/>
      <c r="R3190" s="4"/>
    </row>
    <row r="3191" spans="5:18">
      <c r="E3191" s="130">
        <v>228</v>
      </c>
      <c r="F3191" s="130">
        <v>12</v>
      </c>
      <c r="H3191" s="32" t="s">
        <v>208</v>
      </c>
      <c r="I3191" s="33" t="s">
        <v>862</v>
      </c>
      <c r="J3191" s="33" t="s">
        <v>206</v>
      </c>
      <c r="K3191" s="33" t="str">
        <f t="shared" si="162"/>
        <v>228 , 12</v>
      </c>
      <c r="L3191" s="34" t="s">
        <v>207</v>
      </c>
      <c r="N3191" s="1" t="b">
        <f t="shared" si="163"/>
        <v>0</v>
      </c>
      <c r="O3191" s="1" t="b">
        <f t="shared" si="164"/>
        <v>0</v>
      </c>
      <c r="Q3191" s="4"/>
      <c r="R3191" s="4"/>
    </row>
    <row r="3192" spans="5:18">
      <c r="E3192" s="130">
        <v>228</v>
      </c>
      <c r="F3192" s="130">
        <v>13</v>
      </c>
      <c r="H3192" s="32" t="s">
        <v>208</v>
      </c>
      <c r="I3192" s="33" t="s">
        <v>862</v>
      </c>
      <c r="J3192" s="33" t="s">
        <v>206</v>
      </c>
      <c r="K3192" s="33" t="str">
        <f t="shared" si="162"/>
        <v>228 , 13</v>
      </c>
      <c r="L3192" s="34" t="s">
        <v>207</v>
      </c>
      <c r="N3192" s="1" t="b">
        <f t="shared" si="163"/>
        <v>0</v>
      </c>
      <c r="O3192" s="1" t="b">
        <f t="shared" si="164"/>
        <v>0</v>
      </c>
      <c r="Q3192" s="4"/>
      <c r="R3192" s="4"/>
    </row>
    <row r="3193" spans="5:18">
      <c r="E3193" s="130">
        <v>228</v>
      </c>
      <c r="F3193" s="130">
        <v>14</v>
      </c>
      <c r="H3193" s="32" t="s">
        <v>208</v>
      </c>
      <c r="I3193" s="33" t="s">
        <v>862</v>
      </c>
      <c r="J3193" s="33" t="s">
        <v>206</v>
      </c>
      <c r="K3193" s="33" t="str">
        <f t="shared" si="162"/>
        <v>228 , 14</v>
      </c>
      <c r="L3193" s="34" t="s">
        <v>207</v>
      </c>
      <c r="N3193" s="1" t="b">
        <f t="shared" si="163"/>
        <v>0</v>
      </c>
      <c r="O3193" s="1" t="b">
        <f t="shared" si="164"/>
        <v>0</v>
      </c>
      <c r="Q3193" s="4"/>
      <c r="R3193" s="4"/>
    </row>
    <row r="3194" spans="5:18">
      <c r="E3194" s="130">
        <v>228</v>
      </c>
      <c r="F3194" s="130">
        <v>15</v>
      </c>
      <c r="H3194" s="32" t="s">
        <v>208</v>
      </c>
      <c r="I3194" s="33" t="s">
        <v>862</v>
      </c>
      <c r="J3194" s="33" t="s">
        <v>206</v>
      </c>
      <c r="K3194" s="33" t="str">
        <f t="shared" si="162"/>
        <v>228 , 15</v>
      </c>
      <c r="L3194" s="34" t="s">
        <v>207</v>
      </c>
      <c r="N3194" s="1" t="b">
        <f t="shared" si="163"/>
        <v>0</v>
      </c>
      <c r="O3194" s="1" t="b">
        <f t="shared" si="164"/>
        <v>0</v>
      </c>
      <c r="Q3194" s="4"/>
      <c r="R3194" s="4"/>
    </row>
    <row r="3195" spans="5:18">
      <c r="E3195" s="130">
        <v>229</v>
      </c>
      <c r="F3195" s="130">
        <v>1</v>
      </c>
      <c r="H3195" s="32" t="s">
        <v>208</v>
      </c>
      <c r="I3195" s="33" t="s">
        <v>862</v>
      </c>
      <c r="J3195" s="33" t="s">
        <v>206</v>
      </c>
      <c r="K3195" s="33" t="str">
        <f t="shared" si="162"/>
        <v>229 , 1</v>
      </c>
      <c r="L3195" s="34" t="s">
        <v>207</v>
      </c>
      <c r="N3195" s="1" t="b">
        <f t="shared" si="163"/>
        <v>0</v>
      </c>
      <c r="O3195" s="1" t="b">
        <f t="shared" si="164"/>
        <v>0</v>
      </c>
      <c r="Q3195" s="4"/>
      <c r="R3195" s="4"/>
    </row>
    <row r="3196" spans="5:18">
      <c r="E3196" s="130">
        <v>229</v>
      </c>
      <c r="F3196" s="130">
        <v>2</v>
      </c>
      <c r="H3196" s="32" t="s">
        <v>208</v>
      </c>
      <c r="I3196" s="33" t="s">
        <v>862</v>
      </c>
      <c r="J3196" s="33" t="s">
        <v>206</v>
      </c>
      <c r="K3196" s="33" t="str">
        <f t="shared" ref="K3196:K3255" si="165">E3196&amp;" , "&amp;F3196</f>
        <v>229 , 2</v>
      </c>
      <c r="L3196" s="34" t="s">
        <v>207</v>
      </c>
      <c r="N3196" s="1" t="b">
        <f t="shared" ref="N3196:N3255" si="166">IF(E3196="","",EXACT(E3196,Q3196))</f>
        <v>0</v>
      </c>
      <c r="O3196" s="1" t="b">
        <f t="shared" ref="O3196:O3255" si="167">IF(F3196="","",EXACT(F3196,R3196))</f>
        <v>0</v>
      </c>
      <c r="Q3196" s="4"/>
      <c r="R3196" s="4"/>
    </row>
    <row r="3197" spans="5:18">
      <c r="E3197" s="130">
        <v>229</v>
      </c>
      <c r="F3197" s="130">
        <v>3</v>
      </c>
      <c r="H3197" s="32" t="s">
        <v>208</v>
      </c>
      <c r="I3197" s="33" t="s">
        <v>862</v>
      </c>
      <c r="J3197" s="33" t="s">
        <v>206</v>
      </c>
      <c r="K3197" s="33" t="str">
        <f t="shared" si="165"/>
        <v>229 , 3</v>
      </c>
      <c r="L3197" s="34" t="s">
        <v>207</v>
      </c>
      <c r="N3197" s="1" t="b">
        <f t="shared" si="166"/>
        <v>0</v>
      </c>
      <c r="O3197" s="1" t="b">
        <f t="shared" si="167"/>
        <v>0</v>
      </c>
      <c r="Q3197" s="4"/>
      <c r="R3197" s="4"/>
    </row>
    <row r="3198" spans="5:18">
      <c r="E3198" s="130">
        <v>229</v>
      </c>
      <c r="F3198" s="130">
        <v>4</v>
      </c>
      <c r="H3198" s="32" t="s">
        <v>208</v>
      </c>
      <c r="I3198" s="33" t="s">
        <v>862</v>
      </c>
      <c r="J3198" s="33" t="s">
        <v>206</v>
      </c>
      <c r="K3198" s="33" t="str">
        <f t="shared" si="165"/>
        <v>229 , 4</v>
      </c>
      <c r="L3198" s="34" t="s">
        <v>207</v>
      </c>
      <c r="N3198" s="1" t="b">
        <f t="shared" si="166"/>
        <v>0</v>
      </c>
      <c r="O3198" s="1" t="b">
        <f t="shared" si="167"/>
        <v>0</v>
      </c>
      <c r="Q3198" s="4"/>
      <c r="R3198" s="4"/>
    </row>
    <row r="3199" spans="5:18">
      <c r="E3199" s="130">
        <v>229</v>
      </c>
      <c r="F3199" s="130">
        <v>5</v>
      </c>
      <c r="H3199" s="32" t="s">
        <v>208</v>
      </c>
      <c r="I3199" s="33" t="s">
        <v>862</v>
      </c>
      <c r="J3199" s="33" t="s">
        <v>206</v>
      </c>
      <c r="K3199" s="33" t="str">
        <f t="shared" si="165"/>
        <v>229 , 5</v>
      </c>
      <c r="L3199" s="34" t="s">
        <v>207</v>
      </c>
      <c r="N3199" s="1" t="b">
        <f t="shared" si="166"/>
        <v>0</v>
      </c>
      <c r="O3199" s="1" t="b">
        <f t="shared" si="167"/>
        <v>0</v>
      </c>
      <c r="Q3199" s="4"/>
      <c r="R3199" s="4"/>
    </row>
    <row r="3200" spans="5:18">
      <c r="E3200" s="130">
        <v>229</v>
      </c>
      <c s="130" r="F3200">
        <v>7</v>
      </c>
      <c r="H3200" s="32" t="s">
        <v>208</v>
      </c>
      <c r="I3200" s="33" t="s">
        <v>862</v>
      </c>
      <c r="J3200" s="33" t="s">
        <v>206</v>
      </c>
      <c r="K3200" s="33" t="str">
        <f t="shared" si="165"/>
        <v>229 , 6</v>
      </c>
      <c r="L3200" s="34" t="s">
        <v>207</v>
      </c>
      <c r="N3200" s="1" t="b">
        <f t="shared" si="166"/>
        <v>0</v>
      </c>
      <c r="O3200" s="1" t="b">
        <f t="shared" si="167"/>
        <v>0</v>
      </c>
      <c r="Q3200" s="4"/>
      <c r="R3200" s="4"/>
    </row>
    <row r="3201" spans="5:18">
      <c r="E3201" s="130">
        <v>229</v>
      </c>
      <c r="F3201" s="130">
        <v>8</v>
      </c>
      <c r="H3201" s="32" t="s">
        <v>208</v>
      </c>
      <c r="I3201" s="33" t="s">
        <v>862</v>
      </c>
      <c r="J3201" s="33" t="s">
        <v>206</v>
      </c>
      <c r="K3201" s="33" t="str">
        <f t="shared" si="165"/>
        <v>229 , 8</v>
      </c>
      <c r="L3201" s="34" t="s">
        <v>207</v>
      </c>
      <c r="N3201" s="1" t="b">
        <f t="shared" si="166"/>
        <v>0</v>
      </c>
      <c r="O3201" s="1" t="b">
        <f t="shared" si="167"/>
        <v>0</v>
      </c>
      <c r="Q3201" s="4"/>
      <c r="R3201" s="4"/>
    </row>
    <row r="3202" spans="5:18">
      <c r="E3202" s="130">
        <v>229</v>
      </c>
      <c r="F3202" s="130">
        <v>9</v>
      </c>
      <c r="H3202" s="32" t="s">
        <v>208</v>
      </c>
      <c r="I3202" s="33" t="s">
        <v>862</v>
      </c>
      <c r="J3202" s="33" t="s">
        <v>206</v>
      </c>
      <c r="K3202" s="33" t="str">
        <f t="shared" si="165"/>
        <v>229 , 9</v>
      </c>
      <c r="L3202" s="34" t="s">
        <v>207</v>
      </c>
      <c r="N3202" s="1" t="b">
        <f t="shared" si="166"/>
        <v>0</v>
      </c>
      <c r="O3202" s="1" t="b">
        <f t="shared" si="167"/>
        <v>0</v>
      </c>
      <c r="Q3202" s="4"/>
      <c r="R3202" s="4"/>
    </row>
    <row r="3203" spans="5:18">
      <c r="E3203" s="130">
        <v>229</v>
      </c>
      <c r="F3203" s="130">
        <v>10</v>
      </c>
      <c r="H3203" s="32" t="s">
        <v>208</v>
      </c>
      <c r="I3203" s="33" t="s">
        <v>862</v>
      </c>
      <c r="J3203" s="33" t="s">
        <v>206</v>
      </c>
      <c r="K3203" s="33" t="str">
        <f t="shared" si="165"/>
        <v>229 , 10</v>
      </c>
      <c r="L3203" s="34" t="s">
        <v>207</v>
      </c>
      <c r="N3203" s="1" t="b">
        <f t="shared" si="166"/>
        <v>0</v>
      </c>
      <c r="O3203" s="1" t="b">
        <f t="shared" si="167"/>
        <v>0</v>
      </c>
      <c r="Q3203" s="4"/>
      <c r="R3203" s="4"/>
    </row>
    <row r="3204" spans="5:18">
      <c r="E3204" s="130">
        <v>229</v>
      </c>
      <c r="F3204" s="130">
        <v>11</v>
      </c>
      <c r="H3204" s="32" t="s">
        <v>208</v>
      </c>
      <c r="I3204" s="33" t="s">
        <v>862</v>
      </c>
      <c r="J3204" s="33" t="s">
        <v>206</v>
      </c>
      <c r="K3204" s="33" t="str">
        <f t="shared" si="165"/>
        <v>229 , 11</v>
      </c>
      <c r="L3204" s="34" t="s">
        <v>207</v>
      </c>
      <c r="N3204" s="1" t="b">
        <f t="shared" si="166"/>
        <v>0</v>
      </c>
      <c r="O3204" s="1" t="b">
        <f t="shared" si="167"/>
        <v>0</v>
      </c>
      <c r="Q3204" s="4"/>
      <c r="R3204" s="4"/>
    </row>
    <row r="3205" spans="5:18">
      <c r="E3205" s="130">
        <v>229</v>
      </c>
      <c r="F3205" s="130">
        <v>12</v>
      </c>
      <c r="H3205" s="32" t="s">
        <v>208</v>
      </c>
      <c r="I3205" s="33" t="s">
        <v>862</v>
      </c>
      <c r="J3205" s="33" t="s">
        <v>206</v>
      </c>
      <c r="K3205" s="33" t="str">
        <f t="shared" si="165"/>
        <v>229 , 12</v>
      </c>
      <c r="L3205" s="34" t="s">
        <v>207</v>
      </c>
      <c r="N3205" s="1" t="b">
        <f t="shared" si="166"/>
        <v>0</v>
      </c>
      <c r="O3205" s="1" t="b">
        <f t="shared" si="167"/>
        <v>0</v>
      </c>
      <c r="Q3205" s="4"/>
      <c r="R3205" s="4"/>
    </row>
    <row r="3206" spans="5:18">
      <c r="E3206" s="130">
        <v>229</v>
      </c>
      <c r="F3206" s="130">
        <v>13</v>
      </c>
      <c r="H3206" s="32" t="s">
        <v>208</v>
      </c>
      <c r="I3206" s="33" t="s">
        <v>862</v>
      </c>
      <c r="J3206" s="33" t="s">
        <v>206</v>
      </c>
      <c r="K3206" s="33" t="str">
        <f t="shared" si="165"/>
        <v>229 , 13</v>
      </c>
      <c r="L3206" s="34" t="s">
        <v>207</v>
      </c>
      <c r="N3206" s="1" t="b">
        <f t="shared" si="166"/>
        <v>0</v>
      </c>
      <c r="O3206" s="1" t="b">
        <f t="shared" si="167"/>
        <v>0</v>
      </c>
      <c r="Q3206" s="4"/>
      <c r="R3206" s="4"/>
    </row>
    <row r="3207" spans="5:18">
      <c r="E3207" s="130">
        <v>229</v>
      </c>
      <c r="F3207" s="130">
        <v>14</v>
      </c>
      <c r="H3207" s="32" t="s">
        <v>208</v>
      </c>
      <c r="I3207" s="33" t="s">
        <v>862</v>
      </c>
      <c r="J3207" s="33" t="s">
        <v>206</v>
      </c>
      <c r="K3207" s="33" t="str">
        <f t="shared" si="165"/>
        <v>229 , 14</v>
      </c>
      <c r="L3207" s="34" t="s">
        <v>207</v>
      </c>
      <c r="N3207" s="1" t="b">
        <f t="shared" si="166"/>
        <v>0</v>
      </c>
      <c r="O3207" s="1" t="b">
        <f t="shared" si="167"/>
        <v>0</v>
      </c>
      <c r="Q3207" s="4"/>
      <c r="R3207" s="4"/>
    </row>
    <row r="3208" spans="5:18">
      <c r="E3208" s="130">
        <v>229</v>
      </c>
      <c r="F3208" s="130">
        <v>15</v>
      </c>
      <c r="H3208" s="32" t="s">
        <v>208</v>
      </c>
      <c r="I3208" s="33" t="s">
        <v>862</v>
      </c>
      <c r="J3208" s="33" t="s">
        <v>206</v>
      </c>
      <c r="K3208" s="33" t="str">
        <f t="shared" si="165"/>
        <v>229 , 15</v>
      </c>
      <c r="L3208" s="34" t="s">
        <v>207</v>
      </c>
      <c r="N3208" s="1" t="b">
        <f t="shared" si="166"/>
        <v>0</v>
      </c>
      <c r="O3208" s="1" t="b">
        <f t="shared" si="167"/>
        <v>0</v>
      </c>
      <c r="Q3208" s="4"/>
      <c r="R3208" s="4"/>
    </row>
    <row r="3209" spans="5:18">
      <c r="E3209" s="130">
        <v>230</v>
      </c>
      <c r="F3209" s="130">
        <v>1</v>
      </c>
      <c r="H3209" s="32" t="s">
        <v>208</v>
      </c>
      <c r="I3209" s="33" t="s">
        <v>862</v>
      </c>
      <c r="J3209" s="33" t="s">
        <v>206</v>
      </c>
      <c r="K3209" s="33" t="str">
        <f t="shared" si="165"/>
        <v>230 , 1</v>
      </c>
      <c r="L3209" s="34" t="s">
        <v>207</v>
      </c>
      <c r="N3209" s="1" t="b">
        <f t="shared" si="166"/>
        <v>0</v>
      </c>
      <c r="O3209" s="1" t="b">
        <f t="shared" si="167"/>
        <v>0</v>
      </c>
      <c r="Q3209" s="4"/>
      <c r="R3209" s="4"/>
    </row>
    <row r="3210" spans="5:18">
      <c r="E3210" s="130">
        <v>230</v>
      </c>
      <c r="F3210" s="130">
        <v>2</v>
      </c>
      <c r="H3210" s="32" t="s">
        <v>208</v>
      </c>
      <c r="I3210" s="33" t="s">
        <v>862</v>
      </c>
      <c r="J3210" s="33" t="s">
        <v>206</v>
      </c>
      <c r="K3210" s="33" t="str">
        <f t="shared" si="165"/>
        <v>230 , 2</v>
      </c>
      <c r="L3210" s="34" t="s">
        <v>207</v>
      </c>
      <c r="N3210" s="1" t="b">
        <f t="shared" si="166"/>
        <v>0</v>
      </c>
      <c r="O3210" s="1" t="b">
        <f t="shared" si="167"/>
        <v>0</v>
      </c>
      <c r="Q3210" s="4"/>
      <c r="R3210" s="4"/>
    </row>
    <row r="3211" spans="5:18">
      <c r="E3211" s="130">
        <v>230</v>
      </c>
      <c r="F3211" s="130">
        <v>3</v>
      </c>
      <c r="H3211" s="32" t="s">
        <v>208</v>
      </c>
      <c r="I3211" s="33" t="s">
        <v>862</v>
      </c>
      <c r="J3211" s="33" t="s">
        <v>206</v>
      </c>
      <c r="K3211" s="33" t="str">
        <f t="shared" si="165"/>
        <v>230 , 3</v>
      </c>
      <c r="L3211" s="34" t="s">
        <v>207</v>
      </c>
      <c r="N3211" s="1" t="b">
        <f t="shared" si="166"/>
        <v>0</v>
      </c>
      <c r="O3211" s="1" t="b">
        <f t="shared" si="167"/>
        <v>0</v>
      </c>
      <c r="Q3211" s="4"/>
      <c r="R3211" s="4"/>
    </row>
    <row r="3212" spans="5:18">
      <c r="E3212" s="130">
        <v>230</v>
      </c>
      <c r="F3212" s="130">
        <v>4</v>
      </c>
      <c r="H3212" s="32" t="s">
        <v>208</v>
      </c>
      <c r="I3212" s="33" t="s">
        <v>862</v>
      </c>
      <c r="J3212" s="33" t="s">
        <v>206</v>
      </c>
      <c r="K3212" s="33" t="str">
        <f t="shared" si="165"/>
        <v>230 , 4</v>
      </c>
      <c r="L3212" s="34" t="s">
        <v>207</v>
      </c>
      <c r="N3212" s="1" t="b">
        <f t="shared" si="166"/>
        <v>0</v>
      </c>
      <c r="O3212" s="1" t="b">
        <f t="shared" si="167"/>
        <v>0</v>
      </c>
      <c r="Q3212" s="4"/>
      <c r="R3212" s="4"/>
    </row>
    <row r="3213" spans="5:18">
      <c r="E3213" s="130">
        <v>230</v>
      </c>
      <c r="F3213" s="130">
        <v>5</v>
      </c>
      <c r="H3213" s="32" t="s">
        <v>208</v>
      </c>
      <c r="I3213" s="33" t="s">
        <v>862</v>
      </c>
      <c r="J3213" s="33" t="s">
        <v>206</v>
      </c>
      <c r="K3213" s="33" t="str">
        <f t="shared" si="165"/>
        <v>230 , 5</v>
      </c>
      <c r="L3213" s="34" t="s">
        <v>207</v>
      </c>
      <c r="N3213" s="1" t="b">
        <f t="shared" si="166"/>
        <v>0</v>
      </c>
      <c r="O3213" s="1" t="b">
        <f t="shared" si="167"/>
        <v>0</v>
      </c>
      <c r="Q3213" s="4"/>
      <c r="R3213" s="4"/>
    </row>
    <row r="3214" spans="5:18">
      <c r="E3214" s="130">
        <v>230</v>
      </c>
      <c s="130" r="F3214">
        <v>7</v>
      </c>
      <c r="H3214" s="32" t="s">
        <v>208</v>
      </c>
      <c r="I3214" s="33" t="s">
        <v>862</v>
      </c>
      <c r="J3214" s="33" t="s">
        <v>206</v>
      </c>
      <c r="K3214" s="33" t="str">
        <f t="shared" si="165"/>
        <v>230 , 6</v>
      </c>
      <c r="L3214" s="34" t="s">
        <v>207</v>
      </c>
      <c r="N3214" s="1" t="b">
        <f t="shared" si="166"/>
        <v>0</v>
      </c>
      <c r="O3214" s="1" t="b">
        <f t="shared" si="167"/>
        <v>0</v>
      </c>
      <c r="Q3214" s="4"/>
      <c r="R3214" s="4"/>
    </row>
    <row r="3215" spans="5:18">
      <c r="E3215" s="130">
        <v>230</v>
      </c>
      <c r="F3215" s="130">
        <v>8</v>
      </c>
      <c r="H3215" s="32" t="s">
        <v>208</v>
      </c>
      <c r="I3215" s="33" t="s">
        <v>862</v>
      </c>
      <c r="J3215" s="33" t="s">
        <v>206</v>
      </c>
      <c r="K3215" s="33" t="str">
        <f t="shared" si="165"/>
        <v>230 , 8</v>
      </c>
      <c r="L3215" s="34" t="s">
        <v>207</v>
      </c>
      <c r="N3215" s="1" t="b">
        <f t="shared" si="166"/>
        <v>0</v>
      </c>
      <c r="O3215" s="1" t="b">
        <f t="shared" si="167"/>
        <v>0</v>
      </c>
      <c r="Q3215" s="4"/>
      <c r="R3215" s="4"/>
    </row>
    <row r="3216" spans="5:18">
      <c r="E3216" s="130">
        <v>230</v>
      </c>
      <c r="F3216" s="130">
        <v>9</v>
      </c>
      <c r="H3216" s="32" t="s">
        <v>208</v>
      </c>
      <c r="I3216" s="33" t="s">
        <v>862</v>
      </c>
      <c r="J3216" s="33" t="s">
        <v>206</v>
      </c>
      <c r="K3216" s="33" t="str">
        <f t="shared" si="165"/>
        <v>230 , 9</v>
      </c>
      <c r="L3216" s="34" t="s">
        <v>207</v>
      </c>
      <c r="N3216" s="1" t="b">
        <f t="shared" si="166"/>
        <v>0</v>
      </c>
      <c r="O3216" s="1" t="b">
        <f t="shared" si="167"/>
        <v>0</v>
      </c>
      <c r="Q3216" s="4"/>
      <c r="R3216" s="4"/>
    </row>
    <row r="3217" spans="5:18">
      <c r="E3217" s="130">
        <v>230</v>
      </c>
      <c r="F3217" s="130">
        <v>10</v>
      </c>
      <c r="H3217" s="32" t="s">
        <v>208</v>
      </c>
      <c r="I3217" s="33" t="s">
        <v>862</v>
      </c>
      <c r="J3217" s="33" t="s">
        <v>206</v>
      </c>
      <c r="K3217" s="33" t="str">
        <f t="shared" si="165"/>
        <v>230 , 10</v>
      </c>
      <c r="L3217" s="34" t="s">
        <v>207</v>
      </c>
      <c r="N3217" s="1" t="b">
        <f t="shared" si="166"/>
        <v>0</v>
      </c>
      <c r="O3217" s="1" t="b">
        <f t="shared" si="167"/>
        <v>0</v>
      </c>
      <c r="Q3217" s="4"/>
      <c r="R3217" s="4"/>
    </row>
    <row r="3218" spans="5:18">
      <c r="E3218" s="130">
        <v>230</v>
      </c>
      <c r="F3218" s="130">
        <v>11</v>
      </c>
      <c r="H3218" s="32" t="s">
        <v>208</v>
      </c>
      <c r="I3218" s="33" t="s">
        <v>862</v>
      </c>
      <c r="J3218" s="33" t="s">
        <v>206</v>
      </c>
      <c r="K3218" s="33" t="str">
        <f t="shared" si="165"/>
        <v>230 , 11</v>
      </c>
      <c r="L3218" s="34" t="s">
        <v>207</v>
      </c>
      <c r="N3218" s="1" t="b">
        <f t="shared" si="166"/>
        <v>0</v>
      </c>
      <c r="O3218" s="1" t="b">
        <f t="shared" si="167"/>
        <v>0</v>
      </c>
      <c r="Q3218" s="4"/>
      <c r="R3218" s="4"/>
    </row>
    <row r="3219" spans="5:18">
      <c r="E3219" s="130">
        <v>230</v>
      </c>
      <c r="F3219" s="130">
        <v>12</v>
      </c>
      <c r="H3219" s="32" t="s">
        <v>208</v>
      </c>
      <c r="I3219" s="33" t="s">
        <v>862</v>
      </c>
      <c r="J3219" s="33" t="s">
        <v>206</v>
      </c>
      <c r="K3219" s="33" t="str">
        <f t="shared" si="165"/>
        <v>230 , 12</v>
      </c>
      <c r="L3219" s="34" t="s">
        <v>207</v>
      </c>
      <c r="N3219" s="1" t="b">
        <f t="shared" si="166"/>
        <v>0</v>
      </c>
      <c r="O3219" s="1" t="b">
        <f t="shared" si="167"/>
        <v>0</v>
      </c>
      <c r="Q3219" s="4"/>
      <c r="R3219" s="4"/>
    </row>
    <row r="3220" spans="5:18">
      <c r="E3220" s="130">
        <v>230</v>
      </c>
      <c r="F3220" s="130">
        <v>13</v>
      </c>
      <c r="H3220" s="32" t="s">
        <v>208</v>
      </c>
      <c r="I3220" s="33" t="s">
        <v>862</v>
      </c>
      <c r="J3220" s="33" t="s">
        <v>206</v>
      </c>
      <c r="K3220" s="33" t="str">
        <f t="shared" si="165"/>
        <v>230 , 13</v>
      </c>
      <c r="L3220" s="34" t="s">
        <v>207</v>
      </c>
      <c r="N3220" s="1" t="b">
        <f t="shared" si="166"/>
        <v>0</v>
      </c>
      <c r="O3220" s="1" t="b">
        <f t="shared" si="167"/>
        <v>0</v>
      </c>
      <c r="Q3220" s="4"/>
      <c r="R3220" s="4"/>
    </row>
    <row r="3221" spans="5:18">
      <c r="E3221" s="130">
        <v>230</v>
      </c>
      <c r="F3221" s="130">
        <v>14</v>
      </c>
      <c r="H3221" s="32" t="s">
        <v>208</v>
      </c>
      <c r="I3221" s="33" t="s">
        <v>862</v>
      </c>
      <c r="J3221" s="33" t="s">
        <v>206</v>
      </c>
      <c r="K3221" s="33" t="str">
        <f t="shared" si="165"/>
        <v>230 , 14</v>
      </c>
      <c r="L3221" s="34" t="s">
        <v>207</v>
      </c>
      <c r="N3221" s="1" t="b">
        <f t="shared" si="166"/>
        <v>0</v>
      </c>
      <c r="O3221" s="1" t="b">
        <f t="shared" si="167"/>
        <v>0</v>
      </c>
      <c r="Q3221" s="4"/>
      <c r="R3221" s="4"/>
    </row>
    <row r="3222" spans="5:18">
      <c r="E3222" s="130">
        <v>230</v>
      </c>
      <c r="F3222" s="130">
        <v>15</v>
      </c>
      <c r="H3222" s="32" t="s">
        <v>208</v>
      </c>
      <c r="I3222" s="33" t="s">
        <v>862</v>
      </c>
      <c r="J3222" s="33" t="s">
        <v>206</v>
      </c>
      <c r="K3222" s="33" t="str">
        <f t="shared" si="165"/>
        <v>230 , 15</v>
      </c>
      <c r="L3222" s="34" t="s">
        <v>207</v>
      </c>
      <c r="N3222" s="1" t="b">
        <f t="shared" si="166"/>
        <v>0</v>
      </c>
      <c r="O3222" s="1" t="b">
        <f t="shared" si="167"/>
        <v>0</v>
      </c>
      <c r="Q3222" s="4"/>
      <c r="R3222" s="4"/>
    </row>
    <row r="3223" spans="5:18">
      <c r="E3223" s="130">
        <v>231</v>
      </c>
      <c r="F3223" s="130">
        <v>1</v>
      </c>
      <c r="H3223" s="32" t="s">
        <v>208</v>
      </c>
      <c r="I3223" s="33" t="s">
        <v>862</v>
      </c>
      <c r="J3223" s="33" t="s">
        <v>206</v>
      </c>
      <c r="K3223" s="33" t="str">
        <f t="shared" si="165"/>
        <v>231 , 1</v>
      </c>
      <c r="L3223" s="34" t="s">
        <v>207</v>
      </c>
      <c r="N3223" s="1" t="b">
        <f t="shared" si="166"/>
        <v>0</v>
      </c>
      <c r="O3223" s="1" t="b">
        <f t="shared" si="167"/>
        <v>0</v>
      </c>
      <c r="Q3223" s="4"/>
      <c r="R3223" s="4"/>
    </row>
    <row r="3224" spans="5:18">
      <c r="E3224" s="130">
        <v>231</v>
      </c>
      <c r="F3224" s="130">
        <v>2</v>
      </c>
      <c r="H3224" s="32" t="s">
        <v>208</v>
      </c>
      <c r="I3224" s="33" t="s">
        <v>862</v>
      </c>
      <c r="J3224" s="33" t="s">
        <v>206</v>
      </c>
      <c r="K3224" s="33" t="str">
        <f t="shared" si="165"/>
        <v>231 , 2</v>
      </c>
      <c r="L3224" s="34" t="s">
        <v>207</v>
      </c>
      <c r="N3224" s="1" t="b">
        <f t="shared" si="166"/>
        <v>0</v>
      </c>
      <c r="O3224" s="1" t="b">
        <f t="shared" si="167"/>
        <v>0</v>
      </c>
      <c r="Q3224" s="4"/>
      <c r="R3224" s="4"/>
    </row>
    <row r="3225" spans="5:18">
      <c r="E3225" s="130">
        <v>231</v>
      </c>
      <c r="F3225" s="130">
        <v>3</v>
      </c>
      <c r="H3225" s="32" t="s">
        <v>208</v>
      </c>
      <c r="I3225" s="33" t="s">
        <v>862</v>
      </c>
      <c r="J3225" s="33" t="s">
        <v>206</v>
      </c>
      <c r="K3225" s="33" t="str">
        <f t="shared" si="165"/>
        <v>231 , 3</v>
      </c>
      <c r="L3225" s="34" t="s">
        <v>207</v>
      </c>
      <c r="N3225" s="1" t="b">
        <f t="shared" si="166"/>
        <v>0</v>
      </c>
      <c r="O3225" s="1" t="b">
        <f t="shared" si="167"/>
        <v>0</v>
      </c>
      <c r="Q3225" s="4"/>
      <c r="R3225" s="4"/>
    </row>
    <row r="3226" spans="5:18">
      <c r="E3226" s="130">
        <v>231</v>
      </c>
      <c r="F3226" s="130">
        <v>4</v>
      </c>
      <c r="H3226" s="32" t="s">
        <v>208</v>
      </c>
      <c r="I3226" s="33" t="s">
        <v>862</v>
      </c>
      <c r="J3226" s="33" t="s">
        <v>206</v>
      </c>
      <c r="K3226" s="33" t="str">
        <f t="shared" si="165"/>
        <v>231 , 4</v>
      </c>
      <c r="L3226" s="34" t="s">
        <v>207</v>
      </c>
      <c r="N3226" s="1" t="b">
        <f t="shared" si="166"/>
        <v>0</v>
      </c>
      <c r="O3226" s="1" t="b">
        <f t="shared" si="167"/>
        <v>0</v>
      </c>
      <c r="Q3226" s="4"/>
      <c r="R3226" s="4"/>
    </row>
    <row r="3227" spans="5:18">
      <c r="E3227" s="130">
        <v>231</v>
      </c>
      <c r="F3227" s="130">
        <v>5</v>
      </c>
      <c r="H3227" s="32" t="s">
        <v>208</v>
      </c>
      <c r="I3227" s="33" t="s">
        <v>862</v>
      </c>
      <c r="J3227" s="33" t="s">
        <v>206</v>
      </c>
      <c r="K3227" s="33" t="str">
        <f t="shared" si="165"/>
        <v>231 , 5</v>
      </c>
      <c r="L3227" s="34" t="s">
        <v>207</v>
      </c>
      <c r="N3227" s="1" t="b">
        <f t="shared" si="166"/>
        <v>0</v>
      </c>
      <c r="O3227" s="1" t="b">
        <f t="shared" si="167"/>
        <v>0</v>
      </c>
      <c r="Q3227" s="4"/>
      <c r="R3227" s="4"/>
    </row>
    <row r="3228" spans="5:18">
      <c r="E3228" s="130">
        <v>231</v>
      </c>
      <c s="130" r="F3228">
        <v>7</v>
      </c>
      <c r="H3228" s="32" t="s">
        <v>208</v>
      </c>
      <c r="I3228" s="33" t="s">
        <v>862</v>
      </c>
      <c r="J3228" s="33" t="s">
        <v>206</v>
      </c>
      <c r="K3228" s="33" t="str">
        <f t="shared" si="165"/>
        <v>231 , 6</v>
      </c>
      <c r="L3228" s="34" t="s">
        <v>207</v>
      </c>
      <c r="N3228" s="1" t="b">
        <f t="shared" si="166"/>
        <v>0</v>
      </c>
      <c r="O3228" s="1" t="b">
        <f t="shared" si="167"/>
        <v>0</v>
      </c>
      <c r="Q3228" s="4"/>
      <c r="R3228" s="4"/>
    </row>
    <row r="3229" spans="5:18">
      <c r="E3229" s="130">
        <v>231</v>
      </c>
      <c r="F3229" s="130">
        <v>8</v>
      </c>
      <c r="H3229" s="32" t="s">
        <v>208</v>
      </c>
      <c r="I3229" s="33" t="s">
        <v>862</v>
      </c>
      <c r="J3229" s="33" t="s">
        <v>206</v>
      </c>
      <c r="K3229" s="33" t="str">
        <f t="shared" si="165"/>
        <v>231 , 8</v>
      </c>
      <c r="L3229" s="34" t="s">
        <v>207</v>
      </c>
      <c r="N3229" s="1" t="b">
        <f t="shared" si="166"/>
        <v>0</v>
      </c>
      <c r="O3229" s="1" t="b">
        <f t="shared" si="167"/>
        <v>0</v>
      </c>
      <c r="Q3229" s="4"/>
      <c r="R3229" s="4"/>
    </row>
    <row r="3230" spans="5:18">
      <c r="E3230" s="130">
        <v>231</v>
      </c>
      <c r="F3230" s="130">
        <v>9</v>
      </c>
      <c r="H3230" s="32" t="s">
        <v>208</v>
      </c>
      <c r="I3230" s="33" t="s">
        <v>862</v>
      </c>
      <c r="J3230" s="33" t="s">
        <v>206</v>
      </c>
      <c r="K3230" s="33" t="str">
        <f t="shared" si="165"/>
        <v>231 , 9</v>
      </c>
      <c r="L3230" s="34" t="s">
        <v>207</v>
      </c>
      <c r="N3230" s="1" t="b">
        <f t="shared" si="166"/>
        <v>0</v>
      </c>
      <c r="O3230" s="1" t="b">
        <f t="shared" si="167"/>
        <v>0</v>
      </c>
      <c r="Q3230" s="4"/>
      <c r="R3230" s="4"/>
    </row>
    <row r="3231" spans="5:18">
      <c r="E3231" s="130">
        <v>231</v>
      </c>
      <c r="F3231" s="130">
        <v>10</v>
      </c>
      <c r="H3231" s="32" t="s">
        <v>208</v>
      </c>
      <c r="I3231" s="33" t="s">
        <v>862</v>
      </c>
      <c r="J3231" s="33" t="s">
        <v>206</v>
      </c>
      <c r="K3231" s="33" t="str">
        <f t="shared" si="165"/>
        <v>231 , 10</v>
      </c>
      <c r="L3231" s="34" t="s">
        <v>207</v>
      </c>
      <c r="N3231" s="1" t="b">
        <f t="shared" si="166"/>
        <v>0</v>
      </c>
      <c r="O3231" s="1" t="b">
        <f t="shared" si="167"/>
        <v>0</v>
      </c>
      <c r="Q3231" s="4"/>
      <c r="R3231" s="4"/>
    </row>
    <row r="3232" spans="5:18">
      <c r="E3232" s="130">
        <v>231</v>
      </c>
      <c r="F3232" s="130">
        <v>11</v>
      </c>
      <c r="H3232" s="32" t="s">
        <v>208</v>
      </c>
      <c r="I3232" s="33" t="s">
        <v>862</v>
      </c>
      <c r="J3232" s="33" t="s">
        <v>206</v>
      </c>
      <c r="K3232" s="33" t="str">
        <f t="shared" si="165"/>
        <v>231 , 11</v>
      </c>
      <c r="L3232" s="34" t="s">
        <v>207</v>
      </c>
      <c r="N3232" s="1" t="b">
        <f t="shared" si="166"/>
        <v>0</v>
      </c>
      <c r="O3232" s="1" t="b">
        <f t="shared" si="167"/>
        <v>0</v>
      </c>
      <c r="Q3232" s="4"/>
      <c r="R3232" s="4"/>
    </row>
    <row r="3233" spans="5:18">
      <c r="E3233" s="130">
        <v>231</v>
      </c>
      <c r="F3233" s="130">
        <v>12</v>
      </c>
      <c r="H3233" s="32" t="s">
        <v>208</v>
      </c>
      <c r="I3233" s="33" t="s">
        <v>862</v>
      </c>
      <c r="J3233" s="33" t="s">
        <v>206</v>
      </c>
      <c r="K3233" s="33" t="str">
        <f t="shared" si="165"/>
        <v>231 , 12</v>
      </c>
      <c r="L3233" s="34" t="s">
        <v>207</v>
      </c>
      <c r="N3233" s="1" t="b">
        <f t="shared" si="166"/>
        <v>0</v>
      </c>
      <c r="O3233" s="1" t="b">
        <f t="shared" si="167"/>
        <v>0</v>
      </c>
      <c r="Q3233" s="4"/>
      <c r="R3233" s="4"/>
    </row>
    <row r="3234" spans="5:18">
      <c r="E3234" s="130">
        <v>231</v>
      </c>
      <c r="F3234" s="130">
        <v>13</v>
      </c>
      <c r="H3234" s="32" t="s">
        <v>208</v>
      </c>
      <c r="I3234" s="33" t="s">
        <v>862</v>
      </c>
      <c r="J3234" s="33" t="s">
        <v>206</v>
      </c>
      <c r="K3234" s="33" t="str">
        <f t="shared" si="165"/>
        <v>231 , 13</v>
      </c>
      <c r="L3234" s="34" t="s">
        <v>207</v>
      </c>
      <c r="N3234" s="1" t="b">
        <f t="shared" si="166"/>
        <v>0</v>
      </c>
      <c r="O3234" s="1" t="b">
        <f t="shared" si="167"/>
        <v>0</v>
      </c>
      <c r="Q3234" s="4"/>
      <c r="R3234" s="4"/>
    </row>
    <row r="3235" spans="5:18">
      <c r="E3235" s="130">
        <v>231</v>
      </c>
      <c r="F3235" s="130">
        <v>14</v>
      </c>
      <c r="H3235" s="32" t="s">
        <v>208</v>
      </c>
      <c r="I3235" s="33" t="s">
        <v>862</v>
      </c>
      <c r="J3235" s="33" t="s">
        <v>206</v>
      </c>
      <c r="K3235" s="33" t="str">
        <f t="shared" si="165"/>
        <v>231 , 14</v>
      </c>
      <c r="L3235" s="34" t="s">
        <v>207</v>
      </c>
      <c r="N3235" s="1" t="b">
        <f t="shared" si="166"/>
        <v>0</v>
      </c>
      <c r="O3235" s="1" t="b">
        <f t="shared" si="167"/>
        <v>0</v>
      </c>
      <c r="Q3235" s="4"/>
      <c r="R3235" s="4"/>
    </row>
    <row r="3236" spans="5:18">
      <c r="E3236" s="130">
        <v>231</v>
      </c>
      <c r="F3236" s="130">
        <v>15</v>
      </c>
      <c r="H3236" s="32" t="s">
        <v>208</v>
      </c>
      <c r="I3236" s="33" t="s">
        <v>862</v>
      </c>
      <c r="J3236" s="33" t="s">
        <v>206</v>
      </c>
      <c r="K3236" s="33" t="str">
        <f t="shared" si="165"/>
        <v>231 , 15</v>
      </c>
      <c r="L3236" s="34" t="s">
        <v>207</v>
      </c>
      <c r="N3236" s="1" t="b">
        <f t="shared" si="166"/>
        <v>0</v>
      </c>
      <c r="O3236" s="1" t="b">
        <f t="shared" si="167"/>
        <v>0</v>
      </c>
      <c r="Q3236" s="4"/>
      <c r="R3236" s="4"/>
    </row>
    <row r="3237" spans="5:18">
      <c r="E3237" s="130">
        <v>232</v>
      </c>
      <c r="F3237" s="130">
        <v>1</v>
      </c>
      <c r="H3237" s="32" t="s">
        <v>208</v>
      </c>
      <c r="I3237" s="33" t="s">
        <v>862</v>
      </c>
      <c r="J3237" s="33" t="s">
        <v>206</v>
      </c>
      <c r="K3237" s="33" t="str">
        <f t="shared" si="165"/>
        <v>232 , 1</v>
      </c>
      <c r="L3237" s="34" t="s">
        <v>207</v>
      </c>
      <c r="N3237" s="1" t="b">
        <f t="shared" si="166"/>
        <v>0</v>
      </c>
      <c r="O3237" s="1" t="b">
        <f t="shared" si="167"/>
        <v>0</v>
      </c>
      <c r="Q3237" s="4"/>
      <c r="R3237" s="4"/>
    </row>
    <row r="3238" spans="5:18">
      <c r="E3238" s="130">
        <v>232</v>
      </c>
      <c r="F3238" s="130">
        <v>2</v>
      </c>
      <c r="H3238" s="32" t="s">
        <v>208</v>
      </c>
      <c r="I3238" s="33" t="s">
        <v>862</v>
      </c>
      <c r="J3238" s="33" t="s">
        <v>206</v>
      </c>
      <c r="K3238" s="33" t="str">
        <f t="shared" si="165"/>
        <v>232 , 2</v>
      </c>
      <c r="L3238" s="34" t="s">
        <v>207</v>
      </c>
      <c r="N3238" s="1" t="b">
        <f t="shared" si="166"/>
        <v>0</v>
      </c>
      <c r="O3238" s="1" t="b">
        <f t="shared" si="167"/>
        <v>0</v>
      </c>
      <c r="Q3238" s="4"/>
      <c r="R3238" s="4"/>
    </row>
    <row r="3239" spans="5:18">
      <c r="E3239" s="130">
        <v>232</v>
      </c>
      <c r="F3239" s="130">
        <v>3</v>
      </c>
      <c r="H3239" s="32" t="s">
        <v>208</v>
      </c>
      <c r="I3239" s="33" t="s">
        <v>862</v>
      </c>
      <c r="J3239" s="33" t="s">
        <v>206</v>
      </c>
      <c r="K3239" s="33" t="str">
        <f t="shared" si="165"/>
        <v>232 , 3</v>
      </c>
      <c r="L3239" s="34" t="s">
        <v>207</v>
      </c>
      <c r="N3239" s="1" t="b">
        <f t="shared" si="166"/>
        <v>0</v>
      </c>
      <c r="O3239" s="1" t="b">
        <f t="shared" si="167"/>
        <v>0</v>
      </c>
      <c r="Q3239" s="4"/>
      <c r="R3239" s="4"/>
    </row>
    <row r="3240" spans="5:18">
      <c r="E3240" s="130">
        <v>232</v>
      </c>
      <c r="F3240" s="130">
        <v>4</v>
      </c>
      <c r="H3240" s="32" t="s">
        <v>208</v>
      </c>
      <c r="I3240" s="33" t="s">
        <v>862</v>
      </c>
      <c r="J3240" s="33" t="s">
        <v>206</v>
      </c>
      <c r="K3240" s="33" t="str">
        <f t="shared" si="165"/>
        <v>232 , 4</v>
      </c>
      <c r="L3240" s="34" t="s">
        <v>207</v>
      </c>
      <c r="N3240" s="1" t="b">
        <f t="shared" si="166"/>
        <v>0</v>
      </c>
      <c r="O3240" s="1" t="b">
        <f t="shared" si="167"/>
        <v>0</v>
      </c>
      <c r="Q3240" s="4"/>
      <c r="R3240" s="4"/>
    </row>
    <row r="3241" spans="5:18">
      <c r="E3241" s="130">
        <v>232</v>
      </c>
      <c r="F3241" s="130">
        <v>5</v>
      </c>
      <c r="H3241" s="32" t="s">
        <v>208</v>
      </c>
      <c r="I3241" s="33" t="s">
        <v>862</v>
      </c>
      <c r="J3241" s="33" t="s">
        <v>206</v>
      </c>
      <c r="K3241" s="33" t="str">
        <f t="shared" si="165"/>
        <v>232 , 5</v>
      </c>
      <c r="L3241" s="34" t="s">
        <v>207</v>
      </c>
      <c r="N3241" s="1" t="b">
        <f t="shared" si="166"/>
        <v>0</v>
      </c>
      <c r="O3241" s="1" t="b">
        <f t="shared" si="167"/>
        <v>0</v>
      </c>
      <c r="Q3241" s="4"/>
      <c r="R3241" s="4"/>
    </row>
    <row r="3242" spans="5:18">
      <c r="E3242" s="130">
        <v>232</v>
      </c>
      <c s="130" r="F3242">
        <v>7</v>
      </c>
      <c r="H3242" s="32" t="s">
        <v>208</v>
      </c>
      <c r="I3242" s="33" t="s">
        <v>862</v>
      </c>
      <c r="J3242" s="33" t="s">
        <v>206</v>
      </c>
      <c r="K3242" s="33" t="str">
        <f t="shared" si="165"/>
        <v>232 , 6</v>
      </c>
      <c r="L3242" s="34" t="s">
        <v>207</v>
      </c>
      <c r="N3242" s="1" t="b">
        <f t="shared" si="166"/>
        <v>0</v>
      </c>
      <c r="O3242" s="1" t="b">
        <f t="shared" si="167"/>
        <v>0</v>
      </c>
      <c r="Q3242" s="4"/>
      <c r="R3242" s="4"/>
    </row>
    <row r="3243" spans="5:18">
      <c r="E3243" s="130">
        <v>232</v>
      </c>
      <c r="F3243" s="130">
        <v>8</v>
      </c>
      <c r="H3243" s="32" t="s">
        <v>208</v>
      </c>
      <c r="I3243" s="33" t="s">
        <v>862</v>
      </c>
      <c r="J3243" s="33" t="s">
        <v>206</v>
      </c>
      <c r="K3243" s="33" t="str">
        <f t="shared" si="165"/>
        <v>232 , 8</v>
      </c>
      <c r="L3243" s="34" t="s">
        <v>207</v>
      </c>
      <c r="N3243" s="1" t="b">
        <f t="shared" si="166"/>
        <v>0</v>
      </c>
      <c r="O3243" s="1" t="b">
        <f t="shared" si="167"/>
        <v>0</v>
      </c>
      <c r="Q3243" s="4"/>
      <c r="R3243" s="4"/>
    </row>
    <row r="3244" spans="5:18">
      <c r="E3244" s="130">
        <v>232</v>
      </c>
      <c r="F3244" s="130">
        <v>9</v>
      </c>
      <c r="H3244" s="32" t="s">
        <v>208</v>
      </c>
      <c r="I3244" s="33" t="s">
        <v>862</v>
      </c>
      <c r="J3244" s="33" t="s">
        <v>206</v>
      </c>
      <c r="K3244" s="33" t="str">
        <f t="shared" si="165"/>
        <v>232 , 9</v>
      </c>
      <c r="L3244" s="34" t="s">
        <v>207</v>
      </c>
      <c r="N3244" s="1" t="b">
        <f t="shared" si="166"/>
        <v>0</v>
      </c>
      <c r="O3244" s="1" t="b">
        <f t="shared" si="167"/>
        <v>0</v>
      </c>
      <c r="Q3244" s="4"/>
      <c r="R3244" s="4"/>
    </row>
    <row r="3245" spans="5:18">
      <c r="E3245" s="130">
        <v>232</v>
      </c>
      <c r="F3245" s="130">
        <v>10</v>
      </c>
      <c r="H3245" s="32" t="s">
        <v>208</v>
      </c>
      <c r="I3245" s="33" t="s">
        <v>862</v>
      </c>
      <c r="J3245" s="33" t="s">
        <v>206</v>
      </c>
      <c r="K3245" s="33" t="str">
        <f t="shared" si="165"/>
        <v>232 , 10</v>
      </c>
      <c r="L3245" s="34" t="s">
        <v>207</v>
      </c>
      <c r="N3245" s="1" t="b">
        <f t="shared" si="166"/>
        <v>0</v>
      </c>
      <c r="O3245" s="1" t="b">
        <f t="shared" si="167"/>
        <v>0</v>
      </c>
      <c r="Q3245" s="4"/>
      <c r="R3245" s="4"/>
    </row>
    <row r="3246" spans="5:18">
      <c r="E3246" s="130">
        <v>232</v>
      </c>
      <c r="F3246" s="130">
        <v>11</v>
      </c>
      <c r="H3246" s="32" t="s">
        <v>208</v>
      </c>
      <c r="I3246" s="33" t="s">
        <v>862</v>
      </c>
      <c r="J3246" s="33" t="s">
        <v>206</v>
      </c>
      <c r="K3246" s="33" t="str">
        <f t="shared" si="165"/>
        <v>232 , 11</v>
      </c>
      <c r="L3246" s="34" t="s">
        <v>207</v>
      </c>
      <c r="N3246" s="1" t="b">
        <f t="shared" si="166"/>
        <v>0</v>
      </c>
      <c r="O3246" s="1" t="b">
        <f t="shared" si="167"/>
        <v>0</v>
      </c>
      <c r="Q3246" s="4"/>
      <c r="R3246" s="4"/>
    </row>
    <row r="3247" spans="5:18">
      <c r="E3247" s="130">
        <v>232</v>
      </c>
      <c r="F3247" s="130">
        <v>12</v>
      </c>
      <c r="H3247" s="32" t="s">
        <v>208</v>
      </c>
      <c r="I3247" s="33" t="s">
        <v>862</v>
      </c>
      <c r="J3247" s="33" t="s">
        <v>206</v>
      </c>
      <c r="K3247" s="33" t="str">
        <f t="shared" si="165"/>
        <v>232 , 12</v>
      </c>
      <c r="L3247" s="34" t="s">
        <v>207</v>
      </c>
      <c r="N3247" s="1" t="b">
        <f t="shared" si="166"/>
        <v>0</v>
      </c>
      <c r="O3247" s="1" t="b">
        <f t="shared" si="167"/>
        <v>0</v>
      </c>
      <c r="Q3247" s="4"/>
      <c r="R3247" s="4"/>
    </row>
    <row r="3248" spans="5:18">
      <c r="E3248" s="130">
        <v>232</v>
      </c>
      <c r="F3248" s="130">
        <v>13</v>
      </c>
      <c r="H3248" s="32" t="s">
        <v>208</v>
      </c>
      <c r="I3248" s="33" t="s">
        <v>862</v>
      </c>
      <c r="J3248" s="33" t="s">
        <v>206</v>
      </c>
      <c r="K3248" s="33" t="str">
        <f t="shared" si="165"/>
        <v>232 , 13</v>
      </c>
      <c r="L3248" s="34" t="s">
        <v>207</v>
      </c>
      <c r="N3248" s="1" t="b">
        <f t="shared" si="166"/>
        <v>0</v>
      </c>
      <c r="O3248" s="1" t="b">
        <f t="shared" si="167"/>
        <v>0</v>
      </c>
      <c r="Q3248" s="4"/>
      <c r="R3248" s="4"/>
    </row>
    <row r="3249" spans="5:18">
      <c r="E3249" s="130">
        <v>232</v>
      </c>
      <c r="F3249" s="130">
        <v>14</v>
      </c>
      <c r="H3249" s="32" t="s">
        <v>208</v>
      </c>
      <c r="I3249" s="33" t="s">
        <v>862</v>
      </c>
      <c r="J3249" s="33" t="s">
        <v>206</v>
      </c>
      <c r="K3249" s="33" t="str">
        <f t="shared" si="165"/>
        <v>232 , 14</v>
      </c>
      <c r="L3249" s="34" t="s">
        <v>207</v>
      </c>
      <c r="N3249" s="1" t="b">
        <f t="shared" si="166"/>
        <v>0</v>
      </c>
      <c r="O3249" s="1" t="b">
        <f t="shared" si="167"/>
        <v>0</v>
      </c>
      <c r="Q3249" s="4"/>
      <c r="R3249" s="4"/>
    </row>
    <row r="3250" spans="5:18">
      <c r="E3250" s="130">
        <v>232</v>
      </c>
      <c r="F3250" s="130">
        <v>15</v>
      </c>
      <c r="H3250" s="32" t="s">
        <v>208</v>
      </c>
      <c r="I3250" s="33" t="s">
        <v>862</v>
      </c>
      <c r="J3250" s="33" t="s">
        <v>206</v>
      </c>
      <c r="K3250" s="33" t="str">
        <f t="shared" si="165"/>
        <v>232 , 15</v>
      </c>
      <c r="L3250" s="34" t="s">
        <v>207</v>
      </c>
      <c r="N3250" s="1" t="b">
        <f t="shared" si="166"/>
        <v>0</v>
      </c>
      <c r="O3250" s="1" t="b">
        <f t="shared" si="167"/>
        <v>0</v>
      </c>
      <c r="Q3250" s="4"/>
      <c r="R3250" s="4"/>
    </row>
    <row r="3251" spans="5:18">
      <c r="E3251" s="130">
        <v>233</v>
      </c>
      <c r="F3251" s="130">
        <v>1</v>
      </c>
      <c r="H3251" s="32" t="s">
        <v>208</v>
      </c>
      <c r="I3251" s="33" t="s">
        <v>862</v>
      </c>
      <c r="J3251" s="33" t="s">
        <v>206</v>
      </c>
      <c r="K3251" s="33" t="str">
        <f t="shared" si="165"/>
        <v>233 , 1</v>
      </c>
      <c r="L3251" s="34" t="s">
        <v>207</v>
      </c>
      <c r="N3251" s="1" t="b">
        <f t="shared" si="166"/>
        <v>0</v>
      </c>
      <c r="O3251" s="1" t="b">
        <f t="shared" si="167"/>
        <v>0</v>
      </c>
      <c r="Q3251" s="4"/>
      <c r="R3251" s="4"/>
    </row>
    <row r="3252" spans="5:18">
      <c r="E3252" s="130">
        <v>233</v>
      </c>
      <c r="F3252" s="130">
        <v>2</v>
      </c>
      <c r="H3252" s="32" t="s">
        <v>208</v>
      </c>
      <c r="I3252" s="33" t="s">
        <v>862</v>
      </c>
      <c r="J3252" s="33" t="s">
        <v>206</v>
      </c>
      <c r="K3252" s="33" t="str">
        <f t="shared" si="165"/>
        <v>233 , 2</v>
      </c>
      <c r="L3252" s="34" t="s">
        <v>207</v>
      </c>
      <c r="N3252" s="1" t="b">
        <f t="shared" si="166"/>
        <v>0</v>
      </c>
      <c r="O3252" s="1" t="b">
        <f t="shared" si="167"/>
        <v>0</v>
      </c>
      <c r="Q3252" s="4"/>
      <c r="R3252" s="4"/>
    </row>
    <row r="3253" spans="5:18">
      <c r="E3253" s="130">
        <v>233</v>
      </c>
      <c r="F3253" s="130">
        <v>3</v>
      </c>
      <c r="H3253" s="32" t="s">
        <v>208</v>
      </c>
      <c r="I3253" s="33" t="s">
        <v>862</v>
      </c>
      <c r="J3253" s="33" t="s">
        <v>206</v>
      </c>
      <c r="K3253" s="33" t="str">
        <f t="shared" si="165"/>
        <v>233 , 3</v>
      </c>
      <c r="L3253" s="34" t="s">
        <v>207</v>
      </c>
      <c r="N3253" s="1" t="b">
        <f t="shared" si="166"/>
        <v>0</v>
      </c>
      <c r="O3253" s="1" t="b">
        <f t="shared" si="167"/>
        <v>0</v>
      </c>
      <c r="Q3253" s="4"/>
      <c r="R3253" s="4"/>
    </row>
    <row r="3254" spans="5:18">
      <c r="E3254" s="130">
        <v>233</v>
      </c>
      <c r="F3254" s="130">
        <v>4</v>
      </c>
      <c r="H3254" s="32" t="s">
        <v>208</v>
      </c>
      <c r="I3254" s="33" t="s">
        <v>862</v>
      </c>
      <c r="J3254" s="33" t="s">
        <v>206</v>
      </c>
      <c r="K3254" s="33" t="str">
        <f t="shared" si="165"/>
        <v>233 , 4</v>
      </c>
      <c r="L3254" s="34" t="s">
        <v>207</v>
      </c>
      <c r="N3254" s="1" t="b">
        <f t="shared" si="166"/>
        <v>0</v>
      </c>
      <c r="O3254" s="1" t="b">
        <f t="shared" si="167"/>
        <v>0</v>
      </c>
      <c r="Q3254" s="4"/>
      <c r="R3254" s="4"/>
    </row>
    <row r="3255" spans="5:18">
      <c r="E3255" s="130">
        <v>233</v>
      </c>
      <c r="F3255" s="130">
        <v>5</v>
      </c>
      <c r="H3255" s="32" t="s">
        <v>208</v>
      </c>
      <c r="I3255" s="33" t="s">
        <v>862</v>
      </c>
      <c r="J3255" s="33" t="s">
        <v>206</v>
      </c>
      <c r="K3255" s="33" t="str">
        <f t="shared" si="165"/>
        <v>233 , 5</v>
      </c>
      <c r="L3255" s="34" t="s">
        <v>207</v>
      </c>
      <c r="N3255" s="1" t="b">
        <f t="shared" si="166"/>
        <v>0</v>
      </c>
      <c r="O3255" s="1" t="b">
        <f t="shared" si="167"/>
        <v>0</v>
      </c>
      <c r="Q3255" s="4"/>
      <c r="R3255" s="4"/>
    </row>
    <row r="3256" spans="5:18">
      <c r="E3256" s="130">
        <v>233</v>
      </c>
      <c s="130" r="F3256">
        <v>7</v>
      </c>
      <c r="H3256" s="32" t="s">
        <v>208</v>
      </c>
      <c r="I3256" s="33" t="s">
        <v>862</v>
      </c>
      <c r="J3256" s="33" t="s">
        <v>206</v>
      </c>
      <c r="K3256" s="33" t="str">
        <f t="shared" ref="K3256:K3314" si="168">E3256&amp;" , "&amp;F3256</f>
        <v>233 , 6</v>
      </c>
      <c r="L3256" s="34" t="s">
        <v>207</v>
      </c>
      <c r="N3256" s="1" t="b">
        <f t="shared" ref="N3256:N3314" si="169">IF(E3256="","",EXACT(E3256,Q3256))</f>
        <v>0</v>
      </c>
      <c r="O3256" s="1" t="b">
        <f t="shared" ref="O3256:O3314" si="170">IF(F3256="","",EXACT(F3256,R3256))</f>
        <v>0</v>
      </c>
      <c r="Q3256" s="4"/>
      <c r="R3256" s="4"/>
    </row>
    <row r="3257" spans="5:18">
      <c r="E3257" s="130">
        <v>233</v>
      </c>
      <c r="F3257" s="130">
        <v>8</v>
      </c>
      <c r="H3257" s="32" t="s">
        <v>208</v>
      </c>
      <c r="I3257" s="33" t="s">
        <v>862</v>
      </c>
      <c r="J3257" s="33" t="s">
        <v>206</v>
      </c>
      <c r="K3257" s="33" t="str">
        <f t="shared" si="168"/>
        <v>233 , 8</v>
      </c>
      <c r="L3257" s="34" t="s">
        <v>207</v>
      </c>
      <c r="N3257" s="1" t="b">
        <f t="shared" si="169"/>
        <v>0</v>
      </c>
      <c r="O3257" s="1" t="b">
        <f t="shared" si="170"/>
        <v>0</v>
      </c>
      <c r="Q3257" s="4"/>
      <c r="R3257" s="4"/>
    </row>
    <row r="3258" spans="5:18">
      <c r="E3258" s="130">
        <v>233</v>
      </c>
      <c r="F3258" s="130">
        <v>9</v>
      </c>
      <c r="H3258" s="32" t="s">
        <v>208</v>
      </c>
      <c r="I3258" s="33" t="s">
        <v>862</v>
      </c>
      <c r="J3258" s="33" t="s">
        <v>206</v>
      </c>
      <c r="K3258" s="33" t="str">
        <f t="shared" si="168"/>
        <v>233 , 9</v>
      </c>
      <c r="L3258" s="34" t="s">
        <v>207</v>
      </c>
      <c r="N3258" s="1" t="b">
        <f t="shared" si="169"/>
        <v>0</v>
      </c>
      <c r="O3258" s="1" t="b">
        <f t="shared" si="170"/>
        <v>0</v>
      </c>
      <c r="Q3258" s="4"/>
      <c r="R3258" s="4"/>
    </row>
    <row r="3259" spans="5:18">
      <c r="E3259" s="130">
        <v>233</v>
      </c>
      <c r="F3259" s="130">
        <v>10</v>
      </c>
      <c r="H3259" s="32" t="s">
        <v>208</v>
      </c>
      <c r="I3259" s="33" t="s">
        <v>862</v>
      </c>
      <c r="J3259" s="33" t="s">
        <v>206</v>
      </c>
      <c r="K3259" s="33" t="str">
        <f t="shared" si="168"/>
        <v>233 , 10</v>
      </c>
      <c r="L3259" s="34" t="s">
        <v>207</v>
      </c>
      <c r="N3259" s="1" t="b">
        <f t="shared" si="169"/>
        <v>0</v>
      </c>
      <c r="O3259" s="1" t="b">
        <f t="shared" si="170"/>
        <v>0</v>
      </c>
      <c r="Q3259" s="4"/>
      <c r="R3259" s="4"/>
    </row>
    <row r="3260" spans="5:18">
      <c r="E3260" s="130">
        <v>233</v>
      </c>
      <c r="F3260" s="130">
        <v>11</v>
      </c>
      <c r="H3260" s="32" t="s">
        <v>208</v>
      </c>
      <c r="I3260" s="33" t="s">
        <v>862</v>
      </c>
      <c r="J3260" s="33" t="s">
        <v>206</v>
      </c>
      <c r="K3260" s="33" t="str">
        <f t="shared" si="168"/>
        <v>233 , 11</v>
      </c>
      <c r="L3260" s="34" t="s">
        <v>207</v>
      </c>
      <c r="N3260" s="1" t="b">
        <f t="shared" si="169"/>
        <v>0</v>
      </c>
      <c r="O3260" s="1" t="b">
        <f t="shared" si="170"/>
        <v>0</v>
      </c>
      <c r="Q3260" s="4"/>
      <c r="R3260" s="4"/>
    </row>
    <row r="3261" spans="5:18">
      <c r="E3261" s="130">
        <v>233</v>
      </c>
      <c r="F3261" s="130">
        <v>12</v>
      </c>
      <c r="H3261" s="32" t="s">
        <v>208</v>
      </c>
      <c r="I3261" s="33" t="s">
        <v>862</v>
      </c>
      <c r="J3261" s="33" t="s">
        <v>206</v>
      </c>
      <c r="K3261" s="33" t="str">
        <f t="shared" si="168"/>
        <v>233 , 12</v>
      </c>
      <c r="L3261" s="34" t="s">
        <v>207</v>
      </c>
      <c r="N3261" s="1" t="b">
        <f t="shared" si="169"/>
        <v>0</v>
      </c>
      <c r="O3261" s="1" t="b">
        <f t="shared" si="170"/>
        <v>0</v>
      </c>
      <c r="Q3261" s="4"/>
      <c r="R3261" s="4"/>
    </row>
    <row r="3262" spans="5:18">
      <c r="E3262" s="130">
        <v>233</v>
      </c>
      <c r="F3262" s="130">
        <v>13</v>
      </c>
      <c r="H3262" s="32" t="s">
        <v>208</v>
      </c>
      <c r="I3262" s="33" t="s">
        <v>862</v>
      </c>
      <c r="J3262" s="33" t="s">
        <v>206</v>
      </c>
      <c r="K3262" s="33" t="str">
        <f t="shared" si="168"/>
        <v>233 , 13</v>
      </c>
      <c r="L3262" s="34" t="s">
        <v>207</v>
      </c>
      <c r="N3262" s="1" t="b">
        <f t="shared" si="169"/>
        <v>0</v>
      </c>
      <c r="O3262" s="1" t="b">
        <f t="shared" si="170"/>
        <v>0</v>
      </c>
      <c r="Q3262" s="4"/>
      <c r="R3262" s="4"/>
    </row>
    <row r="3263" spans="5:18">
      <c r="E3263" s="130">
        <v>233</v>
      </c>
      <c r="F3263" s="130">
        <v>14</v>
      </c>
      <c r="H3263" s="32" t="s">
        <v>208</v>
      </c>
      <c r="I3263" s="33" t="s">
        <v>862</v>
      </c>
      <c r="J3263" s="33" t="s">
        <v>206</v>
      </c>
      <c r="K3263" s="33" t="str">
        <f t="shared" si="168"/>
        <v>233 , 14</v>
      </c>
      <c r="L3263" s="34" t="s">
        <v>207</v>
      </c>
      <c r="N3263" s="1" t="b">
        <f t="shared" si="169"/>
        <v>0</v>
      </c>
      <c r="O3263" s="1" t="b">
        <f t="shared" si="170"/>
        <v>0</v>
      </c>
      <c r="Q3263" s="4"/>
      <c r="R3263" s="4"/>
    </row>
    <row r="3264" spans="5:18">
      <c r="E3264" s="130">
        <v>233</v>
      </c>
      <c r="F3264" s="130">
        <v>15</v>
      </c>
      <c r="H3264" s="32" t="s">
        <v>208</v>
      </c>
      <c r="I3264" s="33" t="s">
        <v>862</v>
      </c>
      <c r="J3264" s="33" t="s">
        <v>206</v>
      </c>
      <c r="K3264" s="33" t="str">
        <f t="shared" si="168"/>
        <v>233 , 15</v>
      </c>
      <c r="L3264" s="34" t="s">
        <v>207</v>
      </c>
      <c r="N3264" s="1" t="b">
        <f t="shared" si="169"/>
        <v>0</v>
      </c>
      <c r="O3264" s="1" t="b">
        <f t="shared" si="170"/>
        <v>0</v>
      </c>
      <c r="Q3264" s="4"/>
      <c r="R3264" s="4"/>
    </row>
    <row r="3265" spans="5:18">
      <c r="E3265" s="130">
        <v>234</v>
      </c>
      <c r="F3265" s="130">
        <v>1</v>
      </c>
      <c r="H3265" s="32" t="s">
        <v>208</v>
      </c>
      <c r="I3265" s="33" t="s">
        <v>862</v>
      </c>
      <c r="J3265" s="33" t="s">
        <v>206</v>
      </c>
      <c r="K3265" s="33" t="str">
        <f t="shared" si="168"/>
        <v>234 , 1</v>
      </c>
      <c r="L3265" s="34" t="s">
        <v>207</v>
      </c>
      <c r="N3265" s="1" t="b">
        <f t="shared" si="169"/>
        <v>0</v>
      </c>
      <c r="O3265" s="1" t="b">
        <f t="shared" si="170"/>
        <v>0</v>
      </c>
      <c r="Q3265" s="4"/>
      <c r="R3265" s="4"/>
    </row>
    <row r="3266" spans="5:18">
      <c r="E3266" s="130">
        <v>234</v>
      </c>
      <c r="F3266" s="130">
        <v>2</v>
      </c>
      <c r="H3266" s="32" t="s">
        <v>208</v>
      </c>
      <c r="I3266" s="33" t="s">
        <v>862</v>
      </c>
      <c r="J3266" s="33" t="s">
        <v>206</v>
      </c>
      <c r="K3266" s="33" t="str">
        <f t="shared" si="168"/>
        <v>234 , 2</v>
      </c>
      <c r="L3266" s="34" t="s">
        <v>207</v>
      </c>
      <c r="N3266" s="1" t="b">
        <f t="shared" si="169"/>
        <v>0</v>
      </c>
      <c r="O3266" s="1" t="b">
        <f t="shared" si="170"/>
        <v>0</v>
      </c>
      <c r="Q3266" s="4"/>
      <c r="R3266" s="4"/>
    </row>
    <row r="3267" spans="5:18">
      <c r="E3267" s="130">
        <v>234</v>
      </c>
      <c r="F3267" s="130">
        <v>3</v>
      </c>
      <c r="H3267" s="32" t="s">
        <v>208</v>
      </c>
      <c r="I3267" s="33" t="s">
        <v>862</v>
      </c>
      <c r="J3267" s="33" t="s">
        <v>206</v>
      </c>
      <c r="K3267" s="33" t="str">
        <f t="shared" si="168"/>
        <v>234 , 3</v>
      </c>
      <c r="L3267" s="34" t="s">
        <v>207</v>
      </c>
      <c r="N3267" s="1" t="b">
        <f t="shared" si="169"/>
        <v>0</v>
      </c>
      <c r="O3267" s="1" t="b">
        <f t="shared" si="170"/>
        <v>0</v>
      </c>
      <c r="Q3267" s="4"/>
      <c r="R3267" s="4"/>
    </row>
    <row r="3268" spans="5:18">
      <c r="E3268" s="130">
        <v>234</v>
      </c>
      <c r="F3268" s="130">
        <v>4</v>
      </c>
      <c r="H3268" s="32" t="s">
        <v>208</v>
      </c>
      <c r="I3268" s="33" t="s">
        <v>862</v>
      </c>
      <c r="J3268" s="33" t="s">
        <v>206</v>
      </c>
      <c r="K3268" s="33" t="str">
        <f t="shared" si="168"/>
        <v>234 , 4</v>
      </c>
      <c r="L3268" s="34" t="s">
        <v>207</v>
      </c>
      <c r="N3268" s="1" t="b">
        <f t="shared" si="169"/>
        <v>0</v>
      </c>
      <c r="O3268" s="1" t="b">
        <f t="shared" si="170"/>
        <v>0</v>
      </c>
      <c r="Q3268" s="4"/>
      <c r="R3268" s="4"/>
    </row>
    <row r="3269" spans="5:18">
      <c r="E3269" s="130">
        <v>234</v>
      </c>
      <c r="F3269" s="130">
        <v>5</v>
      </c>
      <c r="H3269" s="32" t="s">
        <v>208</v>
      </c>
      <c r="I3269" s="33" t="s">
        <v>862</v>
      </c>
      <c r="J3269" s="33" t="s">
        <v>206</v>
      </c>
      <c r="K3269" s="33" t="str">
        <f t="shared" si="168"/>
        <v>234 , 5</v>
      </c>
      <c r="L3269" s="34" t="s">
        <v>207</v>
      </c>
      <c r="N3269" s="1" t="b">
        <f t="shared" si="169"/>
        <v>0</v>
      </c>
      <c r="O3269" s="1" t="b">
        <f t="shared" si="170"/>
        <v>0</v>
      </c>
      <c r="Q3269" s="4"/>
      <c r="R3269" s="4"/>
    </row>
    <row r="3270" spans="5:18">
      <c r="E3270" s="130">
        <v>234</v>
      </c>
      <c s="130" r="F3270">
        <v>7</v>
      </c>
      <c r="H3270" s="32" t="s">
        <v>208</v>
      </c>
      <c r="I3270" s="33" t="s">
        <v>862</v>
      </c>
      <c r="J3270" s="33" t="s">
        <v>206</v>
      </c>
      <c r="K3270" s="33" t="str">
        <f t="shared" si="168"/>
        <v>234 , 6</v>
      </c>
      <c r="L3270" s="34" t="s">
        <v>207</v>
      </c>
      <c r="N3270" s="1" t="b">
        <f t="shared" si="169"/>
        <v>0</v>
      </c>
      <c r="O3270" s="1" t="b">
        <f t="shared" si="170"/>
        <v>0</v>
      </c>
      <c r="Q3270" s="4"/>
      <c r="R3270" s="4"/>
    </row>
    <row r="3271" spans="5:18">
      <c r="E3271" s="130">
        <v>234</v>
      </c>
      <c r="F3271" s="130">
        <v>8</v>
      </c>
      <c r="H3271" s="32" t="s">
        <v>208</v>
      </c>
      <c r="I3271" s="33" t="s">
        <v>862</v>
      </c>
      <c r="J3271" s="33" t="s">
        <v>206</v>
      </c>
      <c r="K3271" s="33" t="str">
        <f t="shared" si="168"/>
        <v>234 , 8</v>
      </c>
      <c r="L3271" s="34" t="s">
        <v>207</v>
      </c>
      <c r="N3271" s="1" t="b">
        <f t="shared" si="169"/>
        <v>0</v>
      </c>
      <c r="O3271" s="1" t="b">
        <f t="shared" si="170"/>
        <v>0</v>
      </c>
      <c r="Q3271" s="4"/>
      <c r="R3271" s="4"/>
    </row>
    <row r="3272" spans="5:18">
      <c r="E3272" s="130">
        <v>234</v>
      </c>
      <c r="F3272" s="130">
        <v>9</v>
      </c>
      <c r="H3272" s="32" t="s">
        <v>208</v>
      </c>
      <c r="I3272" s="33" t="s">
        <v>862</v>
      </c>
      <c r="J3272" s="33" t="s">
        <v>206</v>
      </c>
      <c r="K3272" s="33" t="str">
        <f t="shared" si="168"/>
        <v>234 , 9</v>
      </c>
      <c r="L3272" s="34" t="s">
        <v>207</v>
      </c>
      <c r="N3272" s="1" t="b">
        <f t="shared" si="169"/>
        <v>0</v>
      </c>
      <c r="O3272" s="1" t="b">
        <f t="shared" si="170"/>
        <v>0</v>
      </c>
      <c r="Q3272" s="4"/>
      <c r="R3272" s="4"/>
    </row>
    <row r="3273" spans="5:18">
      <c r="E3273" s="130">
        <v>234</v>
      </c>
      <c r="F3273" s="130">
        <v>10</v>
      </c>
      <c r="H3273" s="32" t="s">
        <v>208</v>
      </c>
      <c r="I3273" s="33" t="s">
        <v>862</v>
      </c>
      <c r="J3273" s="33" t="s">
        <v>206</v>
      </c>
      <c r="K3273" s="33" t="str">
        <f t="shared" si="168"/>
        <v>234 , 10</v>
      </c>
      <c r="L3273" s="34" t="s">
        <v>207</v>
      </c>
      <c r="N3273" s="1" t="b">
        <f t="shared" si="169"/>
        <v>0</v>
      </c>
      <c r="O3273" s="1" t="b">
        <f t="shared" si="170"/>
        <v>0</v>
      </c>
      <c r="Q3273" s="4"/>
      <c r="R3273" s="4"/>
    </row>
    <row r="3274" spans="5:18">
      <c r="E3274" s="130">
        <v>234</v>
      </c>
      <c r="F3274" s="130">
        <v>11</v>
      </c>
      <c r="H3274" s="32" t="s">
        <v>208</v>
      </c>
      <c r="I3274" s="33" t="s">
        <v>862</v>
      </c>
      <c r="J3274" s="33" t="s">
        <v>206</v>
      </c>
      <c r="K3274" s="33" t="str">
        <f t="shared" si="168"/>
        <v>234 , 11</v>
      </c>
      <c r="L3274" s="34" t="s">
        <v>207</v>
      </c>
      <c r="N3274" s="1" t="b">
        <f t="shared" si="169"/>
        <v>0</v>
      </c>
      <c r="O3274" s="1" t="b">
        <f t="shared" si="170"/>
        <v>0</v>
      </c>
      <c r="Q3274" s="4"/>
      <c r="R3274" s="4"/>
    </row>
    <row r="3275" spans="5:18">
      <c r="E3275" s="130">
        <v>234</v>
      </c>
      <c r="F3275" s="130">
        <v>12</v>
      </c>
      <c r="H3275" s="32" t="s">
        <v>208</v>
      </c>
      <c r="I3275" s="33" t="s">
        <v>862</v>
      </c>
      <c r="J3275" s="33" t="s">
        <v>206</v>
      </c>
      <c r="K3275" s="33" t="str">
        <f t="shared" si="168"/>
        <v>234 , 12</v>
      </c>
      <c r="L3275" s="34" t="s">
        <v>207</v>
      </c>
      <c r="N3275" s="1" t="b">
        <f t="shared" si="169"/>
        <v>0</v>
      </c>
      <c r="O3275" s="1" t="b">
        <f t="shared" si="170"/>
        <v>0</v>
      </c>
      <c r="Q3275" s="4"/>
      <c r="R3275" s="4"/>
    </row>
    <row r="3276" spans="5:18">
      <c r="E3276" s="130">
        <v>234</v>
      </c>
      <c r="F3276" s="130">
        <v>13</v>
      </c>
      <c r="H3276" s="32" t="s">
        <v>208</v>
      </c>
      <c r="I3276" s="33" t="s">
        <v>862</v>
      </c>
      <c r="J3276" s="33" t="s">
        <v>206</v>
      </c>
      <c r="K3276" s="33" t="str">
        <f t="shared" si="168"/>
        <v>234 , 13</v>
      </c>
      <c r="L3276" s="34" t="s">
        <v>207</v>
      </c>
      <c r="N3276" s="1" t="b">
        <f t="shared" si="169"/>
        <v>0</v>
      </c>
      <c r="O3276" s="1" t="b">
        <f t="shared" si="170"/>
        <v>0</v>
      </c>
      <c r="Q3276" s="4"/>
      <c r="R3276" s="4"/>
    </row>
    <row r="3277" spans="5:18">
      <c r="E3277" s="130">
        <v>234</v>
      </c>
      <c r="F3277" s="130">
        <v>14</v>
      </c>
      <c r="H3277" s="32" t="s">
        <v>208</v>
      </c>
      <c r="I3277" s="33" t="s">
        <v>862</v>
      </c>
      <c r="J3277" s="33" t="s">
        <v>206</v>
      </c>
      <c r="K3277" s="33" t="str">
        <f t="shared" si="168"/>
        <v>234 , 14</v>
      </c>
      <c r="L3277" s="34" t="s">
        <v>207</v>
      </c>
      <c r="N3277" s="1" t="b">
        <f t="shared" si="169"/>
        <v>0</v>
      </c>
      <c r="O3277" s="1" t="b">
        <f t="shared" si="170"/>
        <v>0</v>
      </c>
      <c r="Q3277" s="4"/>
      <c r="R3277" s="4"/>
    </row>
    <row r="3278" spans="5:18">
      <c r="E3278" s="130">
        <v>234</v>
      </c>
      <c r="F3278" s="130">
        <v>15</v>
      </c>
      <c r="H3278" s="32" t="s">
        <v>208</v>
      </c>
      <c r="I3278" s="33" t="s">
        <v>862</v>
      </c>
      <c r="J3278" s="33" t="s">
        <v>206</v>
      </c>
      <c r="K3278" s="33" t="str">
        <f t="shared" si="168"/>
        <v>234 , 15</v>
      </c>
      <c r="L3278" s="34" t="s">
        <v>207</v>
      </c>
      <c r="N3278" s="1" t="b">
        <f t="shared" si="169"/>
        <v>0</v>
      </c>
      <c r="O3278" s="1" t="b">
        <f t="shared" si="170"/>
        <v>0</v>
      </c>
      <c r="Q3278" s="4"/>
      <c r="R3278" s="4"/>
    </row>
    <row r="3279" spans="5:18">
      <c r="E3279" s="130">
        <v>235</v>
      </c>
      <c r="F3279" s="130">
        <v>1</v>
      </c>
      <c r="H3279" s="32" t="s">
        <v>208</v>
      </c>
      <c r="I3279" s="33" t="s">
        <v>862</v>
      </c>
      <c r="J3279" s="33" t="s">
        <v>206</v>
      </c>
      <c r="K3279" s="33" t="str">
        <f t="shared" si="168"/>
        <v>235 , 1</v>
      </c>
      <c r="L3279" s="34" t="s">
        <v>207</v>
      </c>
      <c r="N3279" s="1" t="b">
        <f t="shared" si="169"/>
        <v>0</v>
      </c>
      <c r="O3279" s="1" t="b">
        <f t="shared" si="170"/>
        <v>0</v>
      </c>
      <c r="Q3279" s="4"/>
      <c r="R3279" s="4"/>
    </row>
    <row r="3280" spans="5:18">
      <c r="E3280" s="130">
        <v>235</v>
      </c>
      <c r="F3280" s="130">
        <v>2</v>
      </c>
      <c r="H3280" s="32" t="s">
        <v>208</v>
      </c>
      <c r="I3280" s="33" t="s">
        <v>862</v>
      </c>
      <c r="J3280" s="33" t="s">
        <v>206</v>
      </c>
      <c r="K3280" s="33" t="str">
        <f t="shared" si="168"/>
        <v>235 , 2</v>
      </c>
      <c r="L3280" s="34" t="s">
        <v>207</v>
      </c>
      <c r="N3280" s="1" t="b">
        <f t="shared" si="169"/>
        <v>0</v>
      </c>
      <c r="O3280" s="1" t="b">
        <f t="shared" si="170"/>
        <v>0</v>
      </c>
      <c r="Q3280" s="4"/>
      <c r="R3280" s="4"/>
    </row>
    <row r="3281" spans="5:18">
      <c r="E3281" s="130">
        <v>235</v>
      </c>
      <c r="F3281" s="130">
        <v>3</v>
      </c>
      <c r="H3281" s="32" t="s">
        <v>208</v>
      </c>
      <c r="I3281" s="33" t="s">
        <v>862</v>
      </c>
      <c r="J3281" s="33" t="s">
        <v>206</v>
      </c>
      <c r="K3281" s="33" t="str">
        <f t="shared" si="168"/>
        <v>235 , 3</v>
      </c>
      <c r="L3281" s="34" t="s">
        <v>207</v>
      </c>
      <c r="N3281" s="1" t="b">
        <f t="shared" si="169"/>
        <v>0</v>
      </c>
      <c r="O3281" s="1" t="b">
        <f t="shared" si="170"/>
        <v>0</v>
      </c>
      <c r="Q3281" s="4"/>
      <c r="R3281" s="4"/>
    </row>
    <row r="3282" spans="5:18">
      <c r="E3282" s="130">
        <v>235</v>
      </c>
      <c r="F3282" s="130">
        <v>4</v>
      </c>
      <c r="H3282" s="32" t="s">
        <v>208</v>
      </c>
      <c r="I3282" s="33" t="s">
        <v>862</v>
      </c>
      <c r="J3282" s="33" t="s">
        <v>206</v>
      </c>
      <c r="K3282" s="33" t="str">
        <f t="shared" si="168"/>
        <v>235 , 4</v>
      </c>
      <c r="L3282" s="34" t="s">
        <v>207</v>
      </c>
      <c r="N3282" s="1" t="b">
        <f t="shared" si="169"/>
        <v>0</v>
      </c>
      <c r="O3282" s="1" t="b">
        <f t="shared" si="170"/>
        <v>0</v>
      </c>
      <c r="Q3282" s="4"/>
      <c r="R3282" s="4"/>
    </row>
    <row r="3283" spans="5:18">
      <c r="E3283" s="130">
        <v>235</v>
      </c>
      <c r="F3283" s="130">
        <v>5</v>
      </c>
      <c r="H3283" s="32" t="s">
        <v>208</v>
      </c>
      <c r="I3283" s="33" t="s">
        <v>862</v>
      </c>
      <c r="J3283" s="33" t="s">
        <v>206</v>
      </c>
      <c r="K3283" s="33" t="str">
        <f t="shared" si="168"/>
        <v>235 , 5</v>
      </c>
      <c r="L3283" s="34" t="s">
        <v>207</v>
      </c>
      <c r="N3283" s="1" t="b">
        <f t="shared" si="169"/>
        <v>0</v>
      </c>
      <c r="O3283" s="1" t="b">
        <f t="shared" si="170"/>
        <v>0</v>
      </c>
      <c r="Q3283" s="4"/>
      <c r="R3283" s="4"/>
    </row>
    <row r="3284" spans="5:18">
      <c r="E3284" s="130">
        <v>235</v>
      </c>
      <c s="130" r="F3284">
        <v>7</v>
      </c>
      <c r="H3284" s="32" t="s">
        <v>208</v>
      </c>
      <c r="I3284" s="33" t="s">
        <v>862</v>
      </c>
      <c r="J3284" s="33" t="s">
        <v>206</v>
      </c>
      <c r="K3284" s="33" t="str">
        <f t="shared" si="168"/>
        <v>235 , 6</v>
      </c>
      <c r="L3284" s="34" t="s">
        <v>207</v>
      </c>
      <c r="N3284" s="1" t="b">
        <f t="shared" si="169"/>
        <v>0</v>
      </c>
      <c r="O3284" s="1" t="b">
        <f t="shared" si="170"/>
        <v>0</v>
      </c>
      <c r="Q3284" s="4"/>
      <c r="R3284" s="4"/>
    </row>
    <row r="3285" spans="5:18">
      <c r="E3285" s="130">
        <v>235</v>
      </c>
      <c r="F3285" s="130">
        <v>8</v>
      </c>
      <c r="H3285" s="32" t="s">
        <v>208</v>
      </c>
      <c r="I3285" s="33" t="s">
        <v>862</v>
      </c>
      <c r="J3285" s="33" t="s">
        <v>206</v>
      </c>
      <c r="K3285" s="33" t="str">
        <f t="shared" si="168"/>
        <v>235 , 8</v>
      </c>
      <c r="L3285" s="34" t="s">
        <v>207</v>
      </c>
      <c r="N3285" s="1" t="b">
        <f t="shared" si="169"/>
        <v>0</v>
      </c>
      <c r="O3285" s="1" t="b">
        <f t="shared" si="170"/>
        <v>0</v>
      </c>
      <c r="Q3285" s="4"/>
      <c r="R3285" s="4"/>
    </row>
    <row r="3286" spans="5:18">
      <c r="E3286" s="130">
        <v>235</v>
      </c>
      <c r="F3286" s="130">
        <v>9</v>
      </c>
      <c r="H3286" s="32" t="s">
        <v>208</v>
      </c>
      <c r="I3286" s="33" t="s">
        <v>862</v>
      </c>
      <c r="J3286" s="33" t="s">
        <v>206</v>
      </c>
      <c r="K3286" s="33" t="str">
        <f t="shared" si="168"/>
        <v>235 , 9</v>
      </c>
      <c r="L3286" s="34" t="s">
        <v>207</v>
      </c>
      <c r="N3286" s="1" t="b">
        <f t="shared" si="169"/>
        <v>0</v>
      </c>
      <c r="O3286" s="1" t="b">
        <f t="shared" si="170"/>
        <v>0</v>
      </c>
      <c r="Q3286" s="4"/>
      <c r="R3286" s="4"/>
    </row>
    <row r="3287" spans="5:18">
      <c r="E3287" s="130">
        <v>235</v>
      </c>
      <c r="F3287" s="130">
        <v>10</v>
      </c>
      <c r="H3287" s="32" t="s">
        <v>208</v>
      </c>
      <c r="I3287" s="33" t="s">
        <v>862</v>
      </c>
      <c r="J3287" s="33" t="s">
        <v>206</v>
      </c>
      <c r="K3287" s="33" t="str">
        <f t="shared" si="168"/>
        <v>235 , 10</v>
      </c>
      <c r="L3287" s="34" t="s">
        <v>207</v>
      </c>
      <c r="N3287" s="1" t="b">
        <f t="shared" si="169"/>
        <v>0</v>
      </c>
      <c r="O3287" s="1" t="b">
        <f t="shared" si="170"/>
        <v>0</v>
      </c>
      <c r="Q3287" s="4"/>
      <c r="R3287" s="4"/>
    </row>
    <row r="3288" spans="5:18">
      <c r="E3288" s="130">
        <v>235</v>
      </c>
      <c r="F3288" s="130">
        <v>11</v>
      </c>
      <c r="H3288" s="32" t="s">
        <v>208</v>
      </c>
      <c r="I3288" s="33" t="s">
        <v>862</v>
      </c>
      <c r="J3288" s="33" t="s">
        <v>206</v>
      </c>
      <c r="K3288" s="33" t="str">
        <f t="shared" si="168"/>
        <v>235 , 11</v>
      </c>
      <c r="L3288" s="34" t="s">
        <v>207</v>
      </c>
      <c r="N3288" s="1" t="b">
        <f t="shared" si="169"/>
        <v>0</v>
      </c>
      <c r="O3288" s="1" t="b">
        <f t="shared" si="170"/>
        <v>0</v>
      </c>
      <c r="Q3288" s="4"/>
      <c r="R3288" s="4"/>
    </row>
    <row r="3289" spans="5:18">
      <c r="E3289" s="130">
        <v>235</v>
      </c>
      <c r="F3289" s="130">
        <v>12</v>
      </c>
      <c r="H3289" s="32" t="s">
        <v>208</v>
      </c>
      <c r="I3289" s="33" t="s">
        <v>862</v>
      </c>
      <c r="J3289" s="33" t="s">
        <v>206</v>
      </c>
      <c r="K3289" s="33" t="str">
        <f t="shared" si="168"/>
        <v>235 , 12</v>
      </c>
      <c r="L3289" s="34" t="s">
        <v>207</v>
      </c>
      <c r="N3289" s="1" t="b">
        <f t="shared" si="169"/>
        <v>0</v>
      </c>
      <c r="O3289" s="1" t="b">
        <f t="shared" si="170"/>
        <v>0</v>
      </c>
      <c r="Q3289" s="4"/>
      <c r="R3289" s="4"/>
    </row>
    <row r="3290" spans="5:18">
      <c r="E3290" s="130">
        <v>235</v>
      </c>
      <c r="F3290" s="130">
        <v>13</v>
      </c>
      <c r="H3290" s="32" t="s">
        <v>208</v>
      </c>
      <c r="I3290" s="33" t="s">
        <v>862</v>
      </c>
      <c r="J3290" s="33" t="s">
        <v>206</v>
      </c>
      <c r="K3290" s="33" t="str">
        <f t="shared" si="168"/>
        <v>235 , 13</v>
      </c>
      <c r="L3290" s="34" t="s">
        <v>207</v>
      </c>
      <c r="N3290" s="1" t="b">
        <f t="shared" si="169"/>
        <v>0</v>
      </c>
      <c r="O3290" s="1" t="b">
        <f t="shared" si="170"/>
        <v>0</v>
      </c>
      <c r="Q3290" s="4"/>
      <c r="R3290" s="4"/>
    </row>
    <row r="3291" spans="5:18">
      <c r="E3291" s="130">
        <v>235</v>
      </c>
      <c r="F3291" s="130">
        <v>14</v>
      </c>
      <c r="H3291" s="32" t="s">
        <v>208</v>
      </c>
      <c r="I3291" s="33" t="s">
        <v>862</v>
      </c>
      <c r="J3291" s="33" t="s">
        <v>206</v>
      </c>
      <c r="K3291" s="33" t="str">
        <f t="shared" si="168"/>
        <v>235 , 14</v>
      </c>
      <c r="L3291" s="34" t="s">
        <v>207</v>
      </c>
      <c r="N3291" s="1" t="b">
        <f t="shared" si="169"/>
        <v>0</v>
      </c>
      <c r="O3291" s="1" t="b">
        <f t="shared" si="170"/>
        <v>0</v>
      </c>
      <c r="Q3291" s="4"/>
      <c r="R3291" s="4"/>
    </row>
    <row r="3292" spans="5:18">
      <c r="E3292" s="130">
        <v>235</v>
      </c>
      <c r="F3292" s="130">
        <v>15</v>
      </c>
      <c r="H3292" s="32" t="s">
        <v>208</v>
      </c>
      <c r="I3292" s="33" t="s">
        <v>862</v>
      </c>
      <c r="J3292" s="33" t="s">
        <v>206</v>
      </c>
      <c r="K3292" s="33" t="str">
        <f t="shared" si="168"/>
        <v>235 , 15</v>
      </c>
      <c r="L3292" s="34" t="s">
        <v>207</v>
      </c>
      <c r="N3292" s="1" t="b">
        <f t="shared" si="169"/>
        <v>0</v>
      </c>
      <c r="O3292" s="1" t="b">
        <f t="shared" si="170"/>
        <v>0</v>
      </c>
      <c r="Q3292" s="4"/>
      <c r="R3292" s="4"/>
    </row>
    <row r="3293" spans="5:18">
      <c r="E3293" s="130">
        <v>236</v>
      </c>
      <c r="F3293" s="130">
        <v>1</v>
      </c>
      <c r="H3293" s="32" t="s">
        <v>208</v>
      </c>
      <c r="I3293" s="33" t="s">
        <v>862</v>
      </c>
      <c r="J3293" s="33" t="s">
        <v>206</v>
      </c>
      <c r="K3293" s="33" t="str">
        <f t="shared" si="168"/>
        <v>236 , 1</v>
      </c>
      <c r="L3293" s="34" t="s">
        <v>207</v>
      </c>
      <c r="N3293" s="1" t="b">
        <f t="shared" si="169"/>
        <v>0</v>
      </c>
      <c r="O3293" s="1" t="b">
        <f t="shared" si="170"/>
        <v>0</v>
      </c>
      <c r="Q3293" s="4"/>
      <c r="R3293" s="4"/>
    </row>
    <row r="3294" spans="5:18">
      <c r="E3294" s="130">
        <v>236</v>
      </c>
      <c r="F3294" s="130">
        <v>2</v>
      </c>
      <c r="H3294" s="32" t="s">
        <v>208</v>
      </c>
      <c r="I3294" s="33" t="s">
        <v>862</v>
      </c>
      <c r="J3294" s="33" t="s">
        <v>206</v>
      </c>
      <c r="K3294" s="33" t="str">
        <f t="shared" si="168"/>
        <v>236 , 2</v>
      </c>
      <c r="L3294" s="34" t="s">
        <v>207</v>
      </c>
      <c r="N3294" s="1" t="b">
        <f t="shared" si="169"/>
        <v>0</v>
      </c>
      <c r="O3294" s="1" t="b">
        <f t="shared" si="170"/>
        <v>0</v>
      </c>
      <c r="Q3294" s="4"/>
      <c r="R3294" s="4"/>
    </row>
    <row r="3295" spans="5:18">
      <c r="E3295" s="130">
        <v>236</v>
      </c>
      <c r="F3295" s="130">
        <v>3</v>
      </c>
      <c r="H3295" s="32" t="s">
        <v>208</v>
      </c>
      <c r="I3295" s="33" t="s">
        <v>862</v>
      </c>
      <c r="J3295" s="33" t="s">
        <v>206</v>
      </c>
      <c r="K3295" s="33" t="str">
        <f t="shared" si="168"/>
        <v>236 , 3</v>
      </c>
      <c r="L3295" s="34" t="s">
        <v>207</v>
      </c>
      <c r="N3295" s="1" t="b">
        <f t="shared" si="169"/>
        <v>0</v>
      </c>
      <c r="O3295" s="1" t="b">
        <f t="shared" si="170"/>
        <v>0</v>
      </c>
      <c r="Q3295" s="4"/>
      <c r="R3295" s="4"/>
    </row>
    <row r="3296" spans="5:18">
      <c r="E3296" s="130">
        <v>236</v>
      </c>
      <c r="F3296" s="130">
        <v>4</v>
      </c>
      <c r="H3296" s="32" t="s">
        <v>208</v>
      </c>
      <c r="I3296" s="33" t="s">
        <v>862</v>
      </c>
      <c r="J3296" s="33" t="s">
        <v>206</v>
      </c>
      <c r="K3296" s="33" t="str">
        <f t="shared" si="168"/>
        <v>236 , 4</v>
      </c>
      <c r="L3296" s="34" t="s">
        <v>207</v>
      </c>
      <c r="N3296" s="1" t="b">
        <f t="shared" si="169"/>
        <v>0</v>
      </c>
      <c r="O3296" s="1" t="b">
        <f t="shared" si="170"/>
        <v>0</v>
      </c>
      <c r="Q3296" s="4"/>
      <c r="R3296" s="4"/>
    </row>
    <row r="3297" spans="5:18">
      <c r="E3297" s="130">
        <v>236</v>
      </c>
      <c r="F3297" s="130">
        <v>5</v>
      </c>
      <c r="H3297" s="32" t="s">
        <v>208</v>
      </c>
      <c r="I3297" s="33" t="s">
        <v>862</v>
      </c>
      <c r="J3297" s="33" t="s">
        <v>206</v>
      </c>
      <c r="K3297" s="33" t="str">
        <f t="shared" si="168"/>
        <v>236 , 5</v>
      </c>
      <c r="L3297" s="34" t="s">
        <v>207</v>
      </c>
      <c r="N3297" s="1" t="b">
        <f t="shared" si="169"/>
        <v>0</v>
      </c>
      <c r="O3297" s="1" t="b">
        <f t="shared" si="170"/>
        <v>0</v>
      </c>
      <c r="Q3297" s="4"/>
      <c r="R3297" s="4"/>
    </row>
    <row r="3298" spans="5:18">
      <c r="E3298" s="130">
        <v>236</v>
      </c>
      <c s="130" r="F3298">
        <v>7</v>
      </c>
      <c r="H3298" s="32" t="s">
        <v>208</v>
      </c>
      <c r="I3298" s="33" t="s">
        <v>862</v>
      </c>
      <c r="J3298" s="33" t="s">
        <v>206</v>
      </c>
      <c r="K3298" s="33" t="str">
        <f t="shared" si="168"/>
        <v>236 , 6</v>
      </c>
      <c r="L3298" s="34" t="s">
        <v>207</v>
      </c>
      <c r="N3298" s="1" t="b">
        <f t="shared" si="169"/>
        <v>0</v>
      </c>
      <c r="O3298" s="1" t="b">
        <f t="shared" si="170"/>
        <v>0</v>
      </c>
      <c r="Q3298" s="4"/>
      <c r="R3298" s="4"/>
    </row>
    <row r="3299" spans="5:18">
      <c r="E3299" s="130">
        <v>236</v>
      </c>
      <c r="F3299" s="130">
        <v>8</v>
      </c>
      <c r="H3299" s="32" t="s">
        <v>208</v>
      </c>
      <c r="I3299" s="33" t="s">
        <v>862</v>
      </c>
      <c r="J3299" s="33" t="s">
        <v>206</v>
      </c>
      <c r="K3299" s="33" t="str">
        <f t="shared" si="168"/>
        <v>236 , 8</v>
      </c>
      <c r="L3299" s="34" t="s">
        <v>207</v>
      </c>
      <c r="N3299" s="1" t="b">
        <f t="shared" si="169"/>
        <v>0</v>
      </c>
      <c r="O3299" s="1" t="b">
        <f t="shared" si="170"/>
        <v>0</v>
      </c>
      <c r="Q3299" s="4"/>
      <c r="R3299" s="4"/>
    </row>
    <row r="3300" spans="5:18">
      <c r="E3300" s="130">
        <v>236</v>
      </c>
      <c r="F3300" s="130">
        <v>9</v>
      </c>
      <c r="H3300" s="32" t="s">
        <v>208</v>
      </c>
      <c r="I3300" s="33" t="s">
        <v>862</v>
      </c>
      <c r="J3300" s="33" t="s">
        <v>206</v>
      </c>
      <c r="K3300" s="33" t="str">
        <f t="shared" si="168"/>
        <v>236 , 9</v>
      </c>
      <c r="L3300" s="34" t="s">
        <v>207</v>
      </c>
      <c r="N3300" s="1" t="b">
        <f t="shared" si="169"/>
        <v>0</v>
      </c>
      <c r="O3300" s="1" t="b">
        <f t="shared" si="170"/>
        <v>0</v>
      </c>
      <c r="Q3300" s="4"/>
      <c r="R3300" s="4"/>
    </row>
    <row r="3301" spans="5:18">
      <c r="E3301" s="130">
        <v>236</v>
      </c>
      <c r="F3301" s="130">
        <v>10</v>
      </c>
      <c r="H3301" s="32" t="s">
        <v>208</v>
      </c>
      <c r="I3301" s="33" t="s">
        <v>862</v>
      </c>
      <c r="J3301" s="33" t="s">
        <v>206</v>
      </c>
      <c r="K3301" s="33" t="str">
        <f t="shared" si="168"/>
        <v>236 , 10</v>
      </c>
      <c r="L3301" s="34" t="s">
        <v>207</v>
      </c>
      <c r="N3301" s="1" t="b">
        <f t="shared" si="169"/>
        <v>0</v>
      </c>
      <c r="O3301" s="1" t="b">
        <f t="shared" si="170"/>
        <v>0</v>
      </c>
      <c r="Q3301" s="4"/>
      <c r="R3301" s="4"/>
    </row>
    <row r="3302" spans="5:18">
      <c r="E3302" s="130">
        <v>236</v>
      </c>
      <c r="F3302" s="130">
        <v>11</v>
      </c>
      <c r="H3302" s="32" t="s">
        <v>208</v>
      </c>
      <c r="I3302" s="33" t="s">
        <v>862</v>
      </c>
      <c r="J3302" s="33" t="s">
        <v>206</v>
      </c>
      <c r="K3302" s="33" t="str">
        <f t="shared" si="168"/>
        <v>236 , 11</v>
      </c>
      <c r="L3302" s="34" t="s">
        <v>207</v>
      </c>
      <c r="N3302" s="1" t="b">
        <f t="shared" si="169"/>
        <v>0</v>
      </c>
      <c r="O3302" s="1" t="b">
        <f t="shared" si="170"/>
        <v>0</v>
      </c>
      <c r="Q3302" s="4"/>
      <c r="R3302" s="4"/>
    </row>
    <row r="3303" spans="5:18">
      <c r="E3303" s="130">
        <v>236</v>
      </c>
      <c r="F3303" s="130">
        <v>12</v>
      </c>
      <c r="H3303" s="32" t="s">
        <v>208</v>
      </c>
      <c r="I3303" s="33" t="s">
        <v>862</v>
      </c>
      <c r="J3303" s="33" t="s">
        <v>206</v>
      </c>
      <c r="K3303" s="33" t="str">
        <f t="shared" si="168"/>
        <v>236 , 12</v>
      </c>
      <c r="L3303" s="34" t="s">
        <v>207</v>
      </c>
      <c r="N3303" s="1" t="b">
        <f t="shared" si="169"/>
        <v>0</v>
      </c>
      <c r="O3303" s="1" t="b">
        <f t="shared" si="170"/>
        <v>0</v>
      </c>
      <c r="Q3303" s="4"/>
      <c r="R3303" s="4"/>
    </row>
    <row r="3304" spans="5:18">
      <c r="E3304" s="130">
        <v>236</v>
      </c>
      <c r="F3304" s="130">
        <v>13</v>
      </c>
      <c r="H3304" s="32" t="s">
        <v>208</v>
      </c>
      <c r="I3304" s="33" t="s">
        <v>862</v>
      </c>
      <c r="J3304" s="33" t="s">
        <v>206</v>
      </c>
      <c r="K3304" s="33" t="str">
        <f t="shared" si="168"/>
        <v>236 , 13</v>
      </c>
      <c r="L3304" s="34" t="s">
        <v>207</v>
      </c>
      <c r="N3304" s="1" t="b">
        <f t="shared" si="169"/>
        <v>0</v>
      </c>
      <c r="O3304" s="1" t="b">
        <f t="shared" si="170"/>
        <v>0</v>
      </c>
      <c r="Q3304" s="4"/>
      <c r="R3304" s="4"/>
    </row>
    <row r="3305" spans="5:18">
      <c r="E3305" s="130">
        <v>236</v>
      </c>
      <c r="F3305" s="130">
        <v>14</v>
      </c>
      <c r="H3305" s="32" t="s">
        <v>208</v>
      </c>
      <c r="I3305" s="33" t="s">
        <v>862</v>
      </c>
      <c r="J3305" s="33" t="s">
        <v>206</v>
      </c>
      <c r="K3305" s="33" t="str">
        <f t="shared" si="168"/>
        <v>236 , 14</v>
      </c>
      <c r="L3305" s="34" t="s">
        <v>207</v>
      </c>
      <c r="N3305" s="1" t="b">
        <f t="shared" si="169"/>
        <v>0</v>
      </c>
      <c r="O3305" s="1" t="b">
        <f t="shared" si="170"/>
        <v>0</v>
      </c>
      <c r="Q3305" s="4"/>
      <c r="R3305" s="4"/>
    </row>
    <row r="3306" spans="5:18">
      <c r="E3306" s="130">
        <v>236</v>
      </c>
      <c r="F3306" s="130">
        <v>15</v>
      </c>
      <c r="H3306" s="32" t="s">
        <v>208</v>
      </c>
      <c r="I3306" s="33" t="s">
        <v>862</v>
      </c>
      <c r="J3306" s="33" t="s">
        <v>206</v>
      </c>
      <c r="K3306" s="33" t="str">
        <f t="shared" si="168"/>
        <v>236 , 15</v>
      </c>
      <c r="L3306" s="34" t="s">
        <v>207</v>
      </c>
      <c r="N3306" s="1" t="b">
        <f t="shared" si="169"/>
        <v>0</v>
      </c>
      <c r="O3306" s="1" t="b">
        <f t="shared" si="170"/>
        <v>0</v>
      </c>
      <c r="Q3306" s="4"/>
      <c r="R3306" s="4"/>
    </row>
    <row r="3307" spans="5:18">
      <c r="E3307" s="130">
        <v>237</v>
      </c>
      <c r="F3307" s="130">
        <v>1</v>
      </c>
      <c r="H3307" s="32" t="s">
        <v>208</v>
      </c>
      <c r="I3307" s="33" t="s">
        <v>862</v>
      </c>
      <c r="J3307" s="33" t="s">
        <v>206</v>
      </c>
      <c r="K3307" s="33" t="str">
        <f t="shared" si="168"/>
        <v>237 , 1</v>
      </c>
      <c r="L3307" s="34" t="s">
        <v>207</v>
      </c>
      <c r="N3307" s="1" t="b">
        <f t="shared" si="169"/>
        <v>0</v>
      </c>
      <c r="O3307" s="1" t="b">
        <f t="shared" si="170"/>
        <v>0</v>
      </c>
      <c r="Q3307" s="4"/>
      <c r="R3307" s="4"/>
    </row>
    <row r="3308" spans="5:18">
      <c r="E3308" s="130">
        <v>237</v>
      </c>
      <c r="F3308" s="130">
        <v>2</v>
      </c>
      <c r="H3308" s="32" t="s">
        <v>208</v>
      </c>
      <c r="I3308" s="33" t="s">
        <v>862</v>
      </c>
      <c r="J3308" s="33" t="s">
        <v>206</v>
      </c>
      <c r="K3308" s="33" t="str">
        <f t="shared" si="168"/>
        <v>237 , 2</v>
      </c>
      <c r="L3308" s="34" t="s">
        <v>207</v>
      </c>
      <c r="N3308" s="1" t="b">
        <f t="shared" si="169"/>
        <v>0</v>
      </c>
      <c r="O3308" s="1" t="b">
        <f t="shared" si="170"/>
        <v>0</v>
      </c>
      <c r="Q3308" s="4"/>
      <c r="R3308" s="4"/>
    </row>
    <row r="3309" spans="5:18">
      <c r="E3309" s="130">
        <v>237</v>
      </c>
      <c r="F3309" s="130">
        <v>3</v>
      </c>
      <c r="H3309" s="32" t="s">
        <v>208</v>
      </c>
      <c r="I3309" s="33" t="s">
        <v>862</v>
      </c>
      <c r="J3309" s="33" t="s">
        <v>206</v>
      </c>
      <c r="K3309" s="33" t="str">
        <f t="shared" si="168"/>
        <v>237 , 3</v>
      </c>
      <c r="L3309" s="34" t="s">
        <v>207</v>
      </c>
      <c r="N3309" s="1" t="b">
        <f t="shared" si="169"/>
        <v>0</v>
      </c>
      <c r="O3309" s="1" t="b">
        <f t="shared" si="170"/>
        <v>0</v>
      </c>
      <c r="Q3309" s="4"/>
      <c r="R3309" s="4"/>
    </row>
    <row r="3310" spans="5:18">
      <c r="E3310" s="130">
        <v>237</v>
      </c>
      <c r="F3310" s="130">
        <v>4</v>
      </c>
      <c r="H3310" s="32" t="s">
        <v>208</v>
      </c>
      <c r="I3310" s="33" t="s">
        <v>862</v>
      </c>
      <c r="J3310" s="33" t="s">
        <v>206</v>
      </c>
      <c r="K3310" s="33" t="str">
        <f t="shared" si="168"/>
        <v>237 , 4</v>
      </c>
      <c r="L3310" s="34" t="s">
        <v>207</v>
      </c>
      <c r="N3310" s="1" t="b">
        <f t="shared" si="169"/>
        <v>0</v>
      </c>
      <c r="O3310" s="1" t="b">
        <f t="shared" si="170"/>
        <v>0</v>
      </c>
      <c r="Q3310" s="4"/>
      <c r="R3310" s="4"/>
    </row>
    <row r="3311" spans="5:18">
      <c r="E3311" s="130">
        <v>237</v>
      </c>
      <c r="F3311" s="130">
        <v>5</v>
      </c>
      <c r="H3311" s="32" t="s">
        <v>208</v>
      </c>
      <c r="I3311" s="33" t="s">
        <v>862</v>
      </c>
      <c r="J3311" s="33" t="s">
        <v>206</v>
      </c>
      <c r="K3311" s="33" t="str">
        <f t="shared" si="168"/>
        <v>237 , 5</v>
      </c>
      <c r="L3311" s="34" t="s">
        <v>207</v>
      </c>
      <c r="N3311" s="1" t="b">
        <f t="shared" si="169"/>
        <v>0</v>
      </c>
      <c r="O3311" s="1" t="b">
        <f t="shared" si="170"/>
        <v>0</v>
      </c>
      <c r="Q3311" s="4"/>
      <c r="R3311" s="4"/>
    </row>
    <row r="3312" spans="5:18">
      <c r="E3312" s="130">
        <v>237</v>
      </c>
      <c s="130" r="F3312">
        <v>7</v>
      </c>
      <c r="H3312" s="32" t="s">
        <v>208</v>
      </c>
      <c r="I3312" s="33" t="s">
        <v>862</v>
      </c>
      <c r="J3312" s="33" t="s">
        <v>206</v>
      </c>
      <c r="K3312" s="33" t="str">
        <f t="shared" si="168"/>
        <v>237 , 6</v>
      </c>
      <c r="L3312" s="34" t="s">
        <v>207</v>
      </c>
      <c r="N3312" s="1" t="b">
        <f t="shared" si="169"/>
        <v>0</v>
      </c>
      <c r="O3312" s="1" t="b">
        <f t="shared" si="170"/>
        <v>0</v>
      </c>
      <c r="Q3312" s="4"/>
      <c r="R3312" s="4"/>
    </row>
    <row r="3313" spans="5:18">
      <c r="E3313" s="130">
        <v>237</v>
      </c>
      <c r="F3313" s="130">
        <v>8</v>
      </c>
      <c r="H3313" s="32" t="s">
        <v>208</v>
      </c>
      <c r="I3313" s="33" t="s">
        <v>862</v>
      </c>
      <c r="J3313" s="33" t="s">
        <v>206</v>
      </c>
      <c r="K3313" s="33" t="str">
        <f t="shared" si="168"/>
        <v>237 , 8</v>
      </c>
      <c r="L3313" s="34" t="s">
        <v>207</v>
      </c>
      <c r="N3313" s="1" t="b">
        <f t="shared" si="169"/>
        <v>0</v>
      </c>
      <c r="O3313" s="1" t="b">
        <f t="shared" si="170"/>
        <v>0</v>
      </c>
      <c r="Q3313" s="4"/>
      <c r="R3313" s="4"/>
    </row>
    <row r="3314" spans="5:18">
      <c r="E3314" s="130">
        <v>237</v>
      </c>
      <c r="F3314" s="130">
        <v>9</v>
      </c>
      <c r="H3314" s="32" t="s">
        <v>208</v>
      </c>
      <c r="I3314" s="33" t="s">
        <v>862</v>
      </c>
      <c r="J3314" s="33" t="s">
        <v>206</v>
      </c>
      <c r="K3314" s="33" t="str">
        <f t="shared" si="168"/>
        <v>237 , 9</v>
      </c>
      <c r="L3314" s="34" t="s">
        <v>207</v>
      </c>
      <c r="N3314" s="1" t="b">
        <f t="shared" si="169"/>
        <v>0</v>
      </c>
      <c r="O3314" s="1" t="b">
        <f t="shared" si="170"/>
        <v>0</v>
      </c>
      <c r="Q3314" s="4"/>
      <c r="R3314" s="4"/>
    </row>
    <row r="3315" spans="5:18">
      <c r="E3315" s="130">
        <v>237</v>
      </c>
      <c r="F3315" s="130">
        <v>10</v>
      </c>
      <c r="H3315" s="32" t="s">
        <v>208</v>
      </c>
      <c r="I3315" s="33" t="s">
        <v>862</v>
      </c>
      <c r="J3315" s="33" t="s">
        <v>206</v>
      </c>
      <c r="K3315" s="33" t="str">
        <f t="shared" ref="K3315:K3374" si="171">E3315&amp;" , "&amp;F3315</f>
        <v>237 , 10</v>
      </c>
      <c r="L3315" s="34" t="s">
        <v>207</v>
      </c>
      <c r="N3315" s="1" t="b">
        <f t="shared" ref="N3315:N3374" si="172">IF(E3315="","",EXACT(E3315,Q3315))</f>
        <v>0</v>
      </c>
      <c r="O3315" s="1" t="b">
        <f t="shared" ref="O3315:O3374" si="173">IF(F3315="","",EXACT(F3315,R3315))</f>
        <v>0</v>
      </c>
      <c r="Q3315" s="4"/>
      <c r="R3315" s="4"/>
    </row>
    <row r="3316" spans="5:18">
      <c r="E3316" s="130">
        <v>237</v>
      </c>
      <c r="F3316" s="130">
        <v>11</v>
      </c>
      <c r="H3316" s="32" t="s">
        <v>208</v>
      </c>
      <c r="I3316" s="33" t="s">
        <v>862</v>
      </c>
      <c r="J3316" s="33" t="s">
        <v>206</v>
      </c>
      <c r="K3316" s="33" t="str">
        <f t="shared" si="171"/>
        <v>237 , 11</v>
      </c>
      <c r="L3316" s="34" t="s">
        <v>207</v>
      </c>
      <c r="N3316" s="1" t="b">
        <f t="shared" si="172"/>
        <v>0</v>
      </c>
      <c r="O3316" s="1" t="b">
        <f t="shared" si="173"/>
        <v>0</v>
      </c>
      <c r="Q3316" s="4"/>
      <c r="R3316" s="4"/>
    </row>
    <row r="3317" spans="5:18">
      <c r="E3317" s="130">
        <v>237</v>
      </c>
      <c r="F3317" s="130">
        <v>12</v>
      </c>
      <c r="H3317" s="32" t="s">
        <v>208</v>
      </c>
      <c r="I3317" s="33" t="s">
        <v>862</v>
      </c>
      <c r="J3317" s="33" t="s">
        <v>206</v>
      </c>
      <c r="K3317" s="33" t="str">
        <f t="shared" si="171"/>
        <v>237 , 12</v>
      </c>
      <c r="L3317" s="34" t="s">
        <v>207</v>
      </c>
      <c r="N3317" s="1" t="b">
        <f t="shared" si="172"/>
        <v>0</v>
      </c>
      <c r="O3317" s="1" t="b">
        <f t="shared" si="173"/>
        <v>0</v>
      </c>
      <c r="Q3317" s="4"/>
      <c r="R3317" s="4"/>
    </row>
    <row r="3318" spans="5:18">
      <c r="E3318" s="130">
        <v>237</v>
      </c>
      <c r="F3318" s="130">
        <v>13</v>
      </c>
      <c r="H3318" s="32" t="s">
        <v>208</v>
      </c>
      <c r="I3318" s="33" t="s">
        <v>862</v>
      </c>
      <c r="J3318" s="33" t="s">
        <v>206</v>
      </c>
      <c r="K3318" s="33" t="str">
        <f t="shared" si="171"/>
        <v>237 , 13</v>
      </c>
      <c r="L3318" s="34" t="s">
        <v>207</v>
      </c>
      <c r="N3318" s="1" t="b">
        <f t="shared" si="172"/>
        <v>0</v>
      </c>
      <c r="O3318" s="1" t="b">
        <f t="shared" si="173"/>
        <v>0</v>
      </c>
      <c r="Q3318" s="4"/>
      <c r="R3318" s="4"/>
    </row>
    <row r="3319" spans="5:18">
      <c r="E3319" s="130">
        <v>237</v>
      </c>
      <c r="F3319" s="130">
        <v>14</v>
      </c>
      <c r="H3319" s="32" t="s">
        <v>208</v>
      </c>
      <c r="I3319" s="33" t="s">
        <v>862</v>
      </c>
      <c r="J3319" s="33" t="s">
        <v>206</v>
      </c>
      <c r="K3319" s="33" t="str">
        <f t="shared" si="171"/>
        <v>237 , 14</v>
      </c>
      <c r="L3319" s="34" t="s">
        <v>207</v>
      </c>
      <c r="N3319" s="1" t="b">
        <f t="shared" si="172"/>
        <v>0</v>
      </c>
      <c r="O3319" s="1" t="b">
        <f t="shared" si="173"/>
        <v>0</v>
      </c>
      <c r="Q3319" s="4"/>
      <c r="R3319" s="4"/>
    </row>
    <row r="3320" spans="5:18">
      <c r="E3320" s="130">
        <v>237</v>
      </c>
      <c r="F3320" s="130">
        <v>15</v>
      </c>
      <c r="H3320" s="32" t="s">
        <v>208</v>
      </c>
      <c r="I3320" s="33" t="s">
        <v>862</v>
      </c>
      <c r="J3320" s="33" t="s">
        <v>206</v>
      </c>
      <c r="K3320" s="33" t="str">
        <f t="shared" si="171"/>
        <v>237 , 15</v>
      </c>
      <c r="L3320" s="34" t="s">
        <v>207</v>
      </c>
      <c r="N3320" s="1" t="b">
        <f t="shared" si="172"/>
        <v>0</v>
      </c>
      <c r="O3320" s="1" t="b">
        <f t="shared" si="173"/>
        <v>0</v>
      </c>
      <c r="Q3320" s="4"/>
      <c r="R3320" s="4"/>
    </row>
    <row r="3321" spans="5:18">
      <c r="E3321" s="130">
        <v>238</v>
      </c>
      <c r="F3321" s="130">
        <v>1</v>
      </c>
      <c r="H3321" s="32" t="s">
        <v>208</v>
      </c>
      <c r="I3321" s="33" t="s">
        <v>862</v>
      </c>
      <c r="J3321" s="33" t="s">
        <v>206</v>
      </c>
      <c r="K3321" s="33" t="str">
        <f t="shared" si="171"/>
        <v>238 , 1</v>
      </c>
      <c r="L3321" s="34" t="s">
        <v>207</v>
      </c>
      <c r="N3321" s="1" t="b">
        <f t="shared" si="172"/>
        <v>0</v>
      </c>
      <c r="O3321" s="1" t="b">
        <f t="shared" si="173"/>
        <v>0</v>
      </c>
      <c r="Q3321" s="4"/>
      <c r="R3321" s="4"/>
    </row>
    <row r="3322" spans="5:18">
      <c r="E3322" s="130">
        <v>238</v>
      </c>
      <c r="F3322" s="130">
        <v>2</v>
      </c>
      <c r="H3322" s="32" t="s">
        <v>208</v>
      </c>
      <c r="I3322" s="33" t="s">
        <v>862</v>
      </c>
      <c r="J3322" s="33" t="s">
        <v>206</v>
      </c>
      <c r="K3322" s="33" t="str">
        <f t="shared" si="171"/>
        <v>238 , 2</v>
      </c>
      <c r="L3322" s="34" t="s">
        <v>207</v>
      </c>
      <c r="N3322" s="1" t="b">
        <f t="shared" si="172"/>
        <v>0</v>
      </c>
      <c r="O3322" s="1" t="b">
        <f t="shared" si="173"/>
        <v>0</v>
      </c>
      <c r="Q3322" s="4"/>
      <c r="R3322" s="4"/>
    </row>
    <row r="3323" spans="5:18">
      <c r="E3323" s="130">
        <v>238</v>
      </c>
      <c r="F3323" s="130">
        <v>3</v>
      </c>
      <c r="H3323" s="32" t="s">
        <v>208</v>
      </c>
      <c r="I3323" s="33" t="s">
        <v>862</v>
      </c>
      <c r="J3323" s="33" t="s">
        <v>206</v>
      </c>
      <c r="K3323" s="33" t="str">
        <f t="shared" si="171"/>
        <v>238 , 3</v>
      </c>
      <c r="L3323" s="34" t="s">
        <v>207</v>
      </c>
      <c r="N3323" s="1" t="b">
        <f t="shared" si="172"/>
        <v>0</v>
      </c>
      <c r="O3323" s="1" t="b">
        <f t="shared" si="173"/>
        <v>0</v>
      </c>
      <c r="Q3323" s="4"/>
      <c r="R3323" s="4"/>
    </row>
    <row r="3324" spans="5:18">
      <c r="E3324" s="130">
        <v>238</v>
      </c>
      <c r="F3324" s="130">
        <v>4</v>
      </c>
      <c r="H3324" s="32" t="s">
        <v>208</v>
      </c>
      <c r="I3324" s="33" t="s">
        <v>862</v>
      </c>
      <c r="J3324" s="33" t="s">
        <v>206</v>
      </c>
      <c r="K3324" s="33" t="str">
        <f t="shared" si="171"/>
        <v>238 , 4</v>
      </c>
      <c r="L3324" s="34" t="s">
        <v>207</v>
      </c>
      <c r="N3324" s="1" t="b">
        <f t="shared" si="172"/>
        <v>0</v>
      </c>
      <c r="O3324" s="1" t="b">
        <f t="shared" si="173"/>
        <v>0</v>
      </c>
      <c r="Q3324" s="4"/>
      <c r="R3324" s="4"/>
    </row>
    <row r="3325" spans="5:18">
      <c r="E3325" s="130">
        <v>238</v>
      </c>
      <c r="F3325" s="130">
        <v>5</v>
      </c>
      <c r="H3325" s="32" t="s">
        <v>208</v>
      </c>
      <c r="I3325" s="33" t="s">
        <v>862</v>
      </c>
      <c r="J3325" s="33" t="s">
        <v>206</v>
      </c>
      <c r="K3325" s="33" t="str">
        <f t="shared" si="171"/>
        <v>238 , 5</v>
      </c>
      <c r="L3325" s="34" t="s">
        <v>207</v>
      </c>
      <c r="N3325" s="1" t="b">
        <f t="shared" si="172"/>
        <v>0</v>
      </c>
      <c r="O3325" s="1" t="b">
        <f t="shared" si="173"/>
        <v>0</v>
      </c>
      <c r="Q3325" s="4"/>
      <c r="R3325" s="4"/>
    </row>
    <row r="3326" spans="5:18">
      <c r="E3326" s="130">
        <v>238</v>
      </c>
      <c s="130" r="F3326">
        <v>7</v>
      </c>
      <c r="H3326" s="32" t="s">
        <v>208</v>
      </c>
      <c r="I3326" s="33" t="s">
        <v>862</v>
      </c>
      <c r="J3326" s="33" t="s">
        <v>206</v>
      </c>
      <c r="K3326" s="33" t="str">
        <f t="shared" si="171"/>
        <v>238 , 6</v>
      </c>
      <c r="L3326" s="34" t="s">
        <v>207</v>
      </c>
      <c r="N3326" s="1" t="b">
        <f t="shared" si="172"/>
        <v>0</v>
      </c>
      <c r="O3326" s="1" t="b">
        <f t="shared" si="173"/>
        <v>0</v>
      </c>
      <c r="Q3326" s="4"/>
      <c r="R3326" s="4"/>
    </row>
    <row r="3327" spans="5:18">
      <c r="E3327" s="130">
        <v>238</v>
      </c>
      <c r="F3327" s="130">
        <v>8</v>
      </c>
      <c r="H3327" s="32" t="s">
        <v>208</v>
      </c>
      <c r="I3327" s="33" t="s">
        <v>862</v>
      </c>
      <c r="J3327" s="33" t="s">
        <v>206</v>
      </c>
      <c r="K3327" s="33" t="str">
        <f t="shared" si="171"/>
        <v>238 , 8</v>
      </c>
      <c r="L3327" s="34" t="s">
        <v>207</v>
      </c>
      <c r="N3327" s="1" t="b">
        <f t="shared" si="172"/>
        <v>0</v>
      </c>
      <c r="O3327" s="1" t="b">
        <f t="shared" si="173"/>
        <v>0</v>
      </c>
      <c r="Q3327" s="4"/>
      <c r="R3327" s="4"/>
    </row>
    <row r="3328" spans="5:18">
      <c r="E3328" s="130">
        <v>238</v>
      </c>
      <c r="F3328" s="130">
        <v>9</v>
      </c>
      <c r="H3328" s="32" t="s">
        <v>208</v>
      </c>
      <c r="I3328" s="33" t="s">
        <v>862</v>
      </c>
      <c r="J3328" s="33" t="s">
        <v>206</v>
      </c>
      <c r="K3328" s="33" t="str">
        <f t="shared" si="171"/>
        <v>238 , 9</v>
      </c>
      <c r="L3328" s="34" t="s">
        <v>207</v>
      </c>
      <c r="N3328" s="1" t="b">
        <f t="shared" si="172"/>
        <v>0</v>
      </c>
      <c r="O3328" s="1" t="b">
        <f t="shared" si="173"/>
        <v>0</v>
      </c>
      <c r="Q3328" s="4"/>
      <c r="R3328" s="4"/>
    </row>
    <row r="3329" spans="5:18">
      <c r="E3329" s="130">
        <v>238</v>
      </c>
      <c r="F3329" s="130">
        <v>10</v>
      </c>
      <c r="H3329" s="32" t="s">
        <v>208</v>
      </c>
      <c r="I3329" s="33" t="s">
        <v>862</v>
      </c>
      <c r="J3329" s="33" t="s">
        <v>206</v>
      </c>
      <c r="K3329" s="33" t="str">
        <f t="shared" si="171"/>
        <v>238 , 10</v>
      </c>
      <c r="L3329" s="34" t="s">
        <v>207</v>
      </c>
      <c r="N3329" s="1" t="b">
        <f t="shared" si="172"/>
        <v>0</v>
      </c>
      <c r="O3329" s="1" t="b">
        <f t="shared" si="173"/>
        <v>0</v>
      </c>
      <c r="Q3329" s="4"/>
      <c r="R3329" s="4"/>
    </row>
    <row r="3330" spans="5:18">
      <c r="E3330" s="130">
        <v>238</v>
      </c>
      <c r="F3330" s="130">
        <v>11</v>
      </c>
      <c r="H3330" s="32" t="s">
        <v>208</v>
      </c>
      <c r="I3330" s="33" t="s">
        <v>862</v>
      </c>
      <c r="J3330" s="33" t="s">
        <v>206</v>
      </c>
      <c r="K3330" s="33" t="str">
        <f t="shared" si="171"/>
        <v>238 , 11</v>
      </c>
      <c r="L3330" s="34" t="s">
        <v>207</v>
      </c>
      <c r="N3330" s="1" t="b">
        <f t="shared" si="172"/>
        <v>0</v>
      </c>
      <c r="O3330" s="1" t="b">
        <f t="shared" si="173"/>
        <v>0</v>
      </c>
      <c r="Q3330" s="4"/>
      <c r="R3330" s="4"/>
    </row>
    <row r="3331" spans="5:18">
      <c r="E3331" s="130">
        <v>238</v>
      </c>
      <c r="F3331" s="130">
        <v>12</v>
      </c>
      <c r="H3331" s="32" t="s">
        <v>208</v>
      </c>
      <c r="I3331" s="33" t="s">
        <v>862</v>
      </c>
      <c r="J3331" s="33" t="s">
        <v>206</v>
      </c>
      <c r="K3331" s="33" t="str">
        <f t="shared" si="171"/>
        <v>238 , 12</v>
      </c>
      <c r="L3331" s="34" t="s">
        <v>207</v>
      </c>
      <c r="N3331" s="1" t="b">
        <f t="shared" si="172"/>
        <v>0</v>
      </c>
      <c r="O3331" s="1" t="b">
        <f t="shared" si="173"/>
        <v>0</v>
      </c>
      <c r="Q3331" s="4"/>
      <c r="R3331" s="4"/>
    </row>
    <row r="3332" spans="5:18">
      <c r="E3332" s="130">
        <v>238</v>
      </c>
      <c r="F3332" s="130">
        <v>13</v>
      </c>
      <c r="H3332" s="32" t="s">
        <v>208</v>
      </c>
      <c r="I3332" s="33" t="s">
        <v>862</v>
      </c>
      <c r="J3332" s="33" t="s">
        <v>206</v>
      </c>
      <c r="K3332" s="33" t="str">
        <f t="shared" si="171"/>
        <v>238 , 13</v>
      </c>
      <c r="L3332" s="34" t="s">
        <v>207</v>
      </c>
      <c r="N3332" s="1" t="b">
        <f t="shared" si="172"/>
        <v>0</v>
      </c>
      <c r="O3332" s="1" t="b">
        <f t="shared" si="173"/>
        <v>0</v>
      </c>
      <c r="Q3332" s="4"/>
      <c r="R3332" s="4"/>
    </row>
    <row r="3333" spans="5:18">
      <c r="E3333" s="130">
        <v>238</v>
      </c>
      <c r="F3333" s="130">
        <v>14</v>
      </c>
      <c r="H3333" s="32" t="s">
        <v>208</v>
      </c>
      <c r="I3333" s="33" t="s">
        <v>862</v>
      </c>
      <c r="J3333" s="33" t="s">
        <v>206</v>
      </c>
      <c r="K3333" s="33" t="str">
        <f t="shared" si="171"/>
        <v>238 , 14</v>
      </c>
      <c r="L3333" s="34" t="s">
        <v>207</v>
      </c>
      <c r="N3333" s="1" t="b">
        <f t="shared" si="172"/>
        <v>0</v>
      </c>
      <c r="O3333" s="1" t="b">
        <f t="shared" si="173"/>
        <v>0</v>
      </c>
      <c r="Q3333" s="4"/>
      <c r="R3333" s="4"/>
    </row>
    <row r="3334" spans="5:18">
      <c r="E3334" s="130">
        <v>238</v>
      </c>
      <c r="F3334" s="130">
        <v>15</v>
      </c>
      <c r="H3334" s="32" t="s">
        <v>208</v>
      </c>
      <c r="I3334" s="33" t="s">
        <v>862</v>
      </c>
      <c r="J3334" s="33" t="s">
        <v>206</v>
      </c>
      <c r="K3334" s="33" t="str">
        <f t="shared" si="171"/>
        <v>238 , 15</v>
      </c>
      <c r="L3334" s="34" t="s">
        <v>207</v>
      </c>
      <c r="N3334" s="1" t="b">
        <f t="shared" si="172"/>
        <v>0</v>
      </c>
      <c r="O3334" s="1" t="b">
        <f t="shared" si="173"/>
        <v>0</v>
      </c>
      <c r="Q3334" s="4"/>
      <c r="R3334" s="4"/>
    </row>
    <row r="3335" spans="5:18">
      <c r="E3335" s="130">
        <v>239</v>
      </c>
      <c r="F3335" s="130">
        <v>1</v>
      </c>
      <c r="H3335" s="32" t="s">
        <v>208</v>
      </c>
      <c r="I3335" s="33" t="s">
        <v>862</v>
      </c>
      <c r="J3335" s="33" t="s">
        <v>206</v>
      </c>
      <c r="K3335" s="33" t="str">
        <f t="shared" si="171"/>
        <v>239 , 1</v>
      </c>
      <c r="L3335" s="34" t="s">
        <v>207</v>
      </c>
      <c r="N3335" s="1" t="b">
        <f t="shared" si="172"/>
        <v>0</v>
      </c>
      <c r="O3335" s="1" t="b">
        <f t="shared" si="173"/>
        <v>0</v>
      </c>
      <c r="Q3335" s="4"/>
      <c r="R3335" s="4"/>
    </row>
    <row r="3336" spans="5:18">
      <c r="E3336" s="130">
        <v>239</v>
      </c>
      <c r="F3336" s="130">
        <v>2</v>
      </c>
      <c r="H3336" s="32" t="s">
        <v>208</v>
      </c>
      <c r="I3336" s="33" t="s">
        <v>862</v>
      </c>
      <c r="J3336" s="33" t="s">
        <v>206</v>
      </c>
      <c r="K3336" s="33" t="str">
        <f t="shared" si="171"/>
        <v>239 , 2</v>
      </c>
      <c r="L3336" s="34" t="s">
        <v>207</v>
      </c>
      <c r="N3336" s="1" t="b">
        <f t="shared" si="172"/>
        <v>0</v>
      </c>
      <c r="O3336" s="1" t="b">
        <f t="shared" si="173"/>
        <v>0</v>
      </c>
      <c r="Q3336" s="4"/>
      <c r="R3336" s="4"/>
    </row>
    <row r="3337" spans="5:18">
      <c r="E3337" s="130">
        <v>239</v>
      </c>
      <c r="F3337" s="130">
        <v>3</v>
      </c>
      <c r="H3337" s="32" t="s">
        <v>208</v>
      </c>
      <c r="I3337" s="33" t="s">
        <v>862</v>
      </c>
      <c r="J3337" s="33" t="s">
        <v>206</v>
      </c>
      <c r="K3337" s="33" t="str">
        <f t="shared" si="171"/>
        <v>239 , 3</v>
      </c>
      <c r="L3337" s="34" t="s">
        <v>207</v>
      </c>
      <c r="N3337" s="1" t="b">
        <f t="shared" si="172"/>
        <v>0</v>
      </c>
      <c r="O3337" s="1" t="b">
        <f t="shared" si="173"/>
        <v>0</v>
      </c>
      <c r="Q3337" s="4"/>
      <c r="R3337" s="4"/>
    </row>
    <row r="3338" spans="5:18">
      <c r="E3338" s="130">
        <v>239</v>
      </c>
      <c r="F3338" s="130">
        <v>4</v>
      </c>
      <c r="H3338" s="32" t="s">
        <v>208</v>
      </c>
      <c r="I3338" s="33" t="s">
        <v>862</v>
      </c>
      <c r="J3338" s="33" t="s">
        <v>206</v>
      </c>
      <c r="K3338" s="33" t="str">
        <f t="shared" si="171"/>
        <v>239 , 4</v>
      </c>
      <c r="L3338" s="34" t="s">
        <v>207</v>
      </c>
      <c r="N3338" s="1" t="b">
        <f t="shared" si="172"/>
        <v>0</v>
      </c>
      <c r="O3338" s="1" t="b">
        <f t="shared" si="173"/>
        <v>0</v>
      </c>
      <c r="Q3338" s="4"/>
      <c r="R3338" s="4"/>
    </row>
    <row r="3339" spans="5:18">
      <c r="E3339" s="130">
        <v>239</v>
      </c>
      <c r="F3339" s="130">
        <v>5</v>
      </c>
      <c r="H3339" s="32" t="s">
        <v>208</v>
      </c>
      <c r="I3339" s="33" t="s">
        <v>862</v>
      </c>
      <c r="J3339" s="33" t="s">
        <v>206</v>
      </c>
      <c r="K3339" s="33" t="str">
        <f t="shared" si="171"/>
        <v>239 , 5</v>
      </c>
      <c r="L3339" s="34" t="s">
        <v>207</v>
      </c>
      <c r="N3339" s="1" t="b">
        <f t="shared" si="172"/>
        <v>0</v>
      </c>
      <c r="O3339" s="1" t="b">
        <f t="shared" si="173"/>
        <v>0</v>
      </c>
      <c r="Q3339" s="4"/>
      <c r="R3339" s="4"/>
    </row>
    <row r="3340" spans="5:18">
      <c r="E3340" s="130">
        <v>239</v>
      </c>
      <c s="130" r="F3340">
        <v>7</v>
      </c>
      <c r="H3340" s="32" t="s">
        <v>208</v>
      </c>
      <c r="I3340" s="33" t="s">
        <v>862</v>
      </c>
      <c r="J3340" s="33" t="s">
        <v>206</v>
      </c>
      <c r="K3340" s="33" t="str">
        <f t="shared" si="171"/>
        <v>239 , 6</v>
      </c>
      <c r="L3340" s="34" t="s">
        <v>207</v>
      </c>
      <c r="N3340" s="1" t="b">
        <f t="shared" si="172"/>
        <v>0</v>
      </c>
      <c r="O3340" s="1" t="b">
        <f t="shared" si="173"/>
        <v>0</v>
      </c>
      <c r="Q3340" s="4"/>
      <c r="R3340" s="4"/>
    </row>
    <row r="3341" spans="5:18">
      <c r="E3341" s="130">
        <v>239</v>
      </c>
      <c r="F3341" s="130">
        <v>8</v>
      </c>
      <c r="H3341" s="32" t="s">
        <v>208</v>
      </c>
      <c r="I3341" s="33" t="s">
        <v>862</v>
      </c>
      <c r="J3341" s="33" t="s">
        <v>206</v>
      </c>
      <c r="K3341" s="33" t="str">
        <f t="shared" si="171"/>
        <v>239 , 8</v>
      </c>
      <c r="L3341" s="34" t="s">
        <v>207</v>
      </c>
      <c r="N3341" s="1" t="b">
        <f t="shared" si="172"/>
        <v>0</v>
      </c>
      <c r="O3341" s="1" t="b">
        <f t="shared" si="173"/>
        <v>0</v>
      </c>
      <c r="Q3341" s="4"/>
      <c r="R3341" s="4"/>
    </row>
    <row r="3342" spans="5:18">
      <c r="E3342" s="130">
        <v>239</v>
      </c>
      <c r="F3342" s="130">
        <v>9</v>
      </c>
      <c r="H3342" s="32" t="s">
        <v>208</v>
      </c>
      <c r="I3342" s="33" t="s">
        <v>862</v>
      </c>
      <c r="J3342" s="33" t="s">
        <v>206</v>
      </c>
      <c r="K3342" s="33" t="str">
        <f t="shared" si="171"/>
        <v>239 , 9</v>
      </c>
      <c r="L3342" s="34" t="s">
        <v>207</v>
      </c>
      <c r="N3342" s="1" t="b">
        <f t="shared" si="172"/>
        <v>0</v>
      </c>
      <c r="O3342" s="1" t="b">
        <f t="shared" si="173"/>
        <v>0</v>
      </c>
      <c r="Q3342" s="4"/>
      <c r="R3342" s="4"/>
    </row>
    <row r="3343" spans="5:18">
      <c r="E3343" s="130">
        <v>239</v>
      </c>
      <c r="F3343" s="130">
        <v>10</v>
      </c>
      <c r="H3343" s="32" t="s">
        <v>208</v>
      </c>
      <c r="I3343" s="33" t="s">
        <v>862</v>
      </c>
      <c r="J3343" s="33" t="s">
        <v>206</v>
      </c>
      <c r="K3343" s="33" t="str">
        <f t="shared" si="171"/>
        <v>239 , 10</v>
      </c>
      <c r="L3343" s="34" t="s">
        <v>207</v>
      </c>
      <c r="N3343" s="1" t="b">
        <f t="shared" si="172"/>
        <v>0</v>
      </c>
      <c r="O3343" s="1" t="b">
        <f t="shared" si="173"/>
        <v>0</v>
      </c>
      <c r="Q3343" s="4"/>
      <c r="R3343" s="4"/>
    </row>
    <row r="3344" spans="5:18">
      <c r="E3344" s="130">
        <v>239</v>
      </c>
      <c r="F3344" s="130">
        <v>11</v>
      </c>
      <c r="H3344" s="32" t="s">
        <v>208</v>
      </c>
      <c r="I3344" s="33" t="s">
        <v>862</v>
      </c>
      <c r="J3344" s="33" t="s">
        <v>206</v>
      </c>
      <c r="K3344" s="33" t="str">
        <f t="shared" si="171"/>
        <v>239 , 11</v>
      </c>
      <c r="L3344" s="34" t="s">
        <v>207</v>
      </c>
      <c r="N3344" s="1" t="b">
        <f t="shared" si="172"/>
        <v>0</v>
      </c>
      <c r="O3344" s="1" t="b">
        <f t="shared" si="173"/>
        <v>0</v>
      </c>
      <c r="Q3344" s="4"/>
      <c r="R3344" s="4"/>
    </row>
    <row r="3345" spans="5:18">
      <c r="E3345" s="130">
        <v>239</v>
      </c>
      <c r="F3345" s="130">
        <v>12</v>
      </c>
      <c r="H3345" s="32" t="s">
        <v>208</v>
      </c>
      <c r="I3345" s="33" t="s">
        <v>862</v>
      </c>
      <c r="J3345" s="33" t="s">
        <v>206</v>
      </c>
      <c r="K3345" s="33" t="str">
        <f t="shared" si="171"/>
        <v>239 , 12</v>
      </c>
      <c r="L3345" s="34" t="s">
        <v>207</v>
      </c>
      <c r="N3345" s="1" t="b">
        <f t="shared" si="172"/>
        <v>0</v>
      </c>
      <c r="O3345" s="1" t="b">
        <f t="shared" si="173"/>
        <v>0</v>
      </c>
      <c r="Q3345" s="4"/>
      <c r="R3345" s="4"/>
    </row>
    <row r="3346" spans="5:18">
      <c r="E3346" s="130">
        <v>239</v>
      </c>
      <c r="F3346" s="130">
        <v>13</v>
      </c>
      <c r="H3346" s="32" t="s">
        <v>208</v>
      </c>
      <c r="I3346" s="33" t="s">
        <v>862</v>
      </c>
      <c r="J3346" s="33" t="s">
        <v>206</v>
      </c>
      <c r="K3346" s="33" t="str">
        <f t="shared" si="171"/>
        <v>239 , 13</v>
      </c>
      <c r="L3346" s="34" t="s">
        <v>207</v>
      </c>
      <c r="N3346" s="1" t="b">
        <f t="shared" si="172"/>
        <v>0</v>
      </c>
      <c r="O3346" s="1" t="b">
        <f t="shared" si="173"/>
        <v>0</v>
      </c>
      <c r="Q3346" s="4"/>
      <c r="R3346" s="4"/>
    </row>
    <row r="3347" spans="5:18">
      <c r="E3347" s="130">
        <v>239</v>
      </c>
      <c r="F3347" s="130">
        <v>14</v>
      </c>
      <c r="H3347" s="32" t="s">
        <v>208</v>
      </c>
      <c r="I3347" s="33" t="s">
        <v>862</v>
      </c>
      <c r="J3347" s="33" t="s">
        <v>206</v>
      </c>
      <c r="K3347" s="33" t="str">
        <f t="shared" si="171"/>
        <v>239 , 14</v>
      </c>
      <c r="L3347" s="34" t="s">
        <v>207</v>
      </c>
      <c r="N3347" s="1" t="b">
        <f t="shared" si="172"/>
        <v>0</v>
      </c>
      <c r="O3347" s="1" t="b">
        <f t="shared" si="173"/>
        <v>0</v>
      </c>
      <c r="Q3347" s="4"/>
      <c r="R3347" s="4"/>
    </row>
    <row r="3348" spans="5:18">
      <c r="E3348" s="130">
        <v>239</v>
      </c>
      <c r="F3348" s="130">
        <v>15</v>
      </c>
      <c r="H3348" s="32" t="s">
        <v>208</v>
      </c>
      <c r="I3348" s="33" t="s">
        <v>862</v>
      </c>
      <c r="J3348" s="33" t="s">
        <v>206</v>
      </c>
      <c r="K3348" s="33" t="str">
        <f t="shared" si="171"/>
        <v>239 , 15</v>
      </c>
      <c r="L3348" s="34" t="s">
        <v>207</v>
      </c>
      <c r="N3348" s="1" t="b">
        <f t="shared" si="172"/>
        <v>0</v>
      </c>
      <c r="O3348" s="1" t="b">
        <f t="shared" si="173"/>
        <v>0</v>
      </c>
      <c r="Q3348" s="4"/>
      <c r="R3348" s="4"/>
    </row>
    <row r="3349" spans="5:18">
      <c r="E3349" s="130">
        <v>240</v>
      </c>
      <c r="F3349" s="130">
        <v>1</v>
      </c>
      <c r="H3349" s="32" t="s">
        <v>208</v>
      </c>
      <c r="I3349" s="33" t="s">
        <v>862</v>
      </c>
      <c r="J3349" s="33" t="s">
        <v>206</v>
      </c>
      <c r="K3349" s="33" t="str">
        <f t="shared" si="171"/>
        <v>240 , 1</v>
      </c>
      <c r="L3349" s="34" t="s">
        <v>207</v>
      </c>
      <c r="N3349" s="1" t="b">
        <f t="shared" si="172"/>
        <v>0</v>
      </c>
      <c r="O3349" s="1" t="b">
        <f t="shared" si="173"/>
        <v>0</v>
      </c>
      <c r="Q3349" s="4"/>
      <c r="R3349" s="4"/>
    </row>
    <row r="3350" spans="5:18">
      <c r="E3350" s="130">
        <v>240</v>
      </c>
      <c r="F3350" s="130">
        <v>2</v>
      </c>
      <c r="H3350" s="32" t="s">
        <v>208</v>
      </c>
      <c r="I3350" s="33" t="s">
        <v>862</v>
      </c>
      <c r="J3350" s="33" t="s">
        <v>206</v>
      </c>
      <c r="K3350" s="33" t="str">
        <f t="shared" si="171"/>
        <v>240 , 2</v>
      </c>
      <c r="L3350" s="34" t="s">
        <v>207</v>
      </c>
      <c r="N3350" s="1" t="b">
        <f t="shared" si="172"/>
        <v>0</v>
      </c>
      <c r="O3350" s="1" t="b">
        <f t="shared" si="173"/>
        <v>0</v>
      </c>
      <c r="Q3350" s="4"/>
      <c r="R3350" s="4"/>
    </row>
    <row r="3351" spans="5:18">
      <c r="E3351" s="130">
        <v>240</v>
      </c>
      <c r="F3351" s="130">
        <v>3</v>
      </c>
      <c r="H3351" s="32" t="s">
        <v>208</v>
      </c>
      <c r="I3351" s="33" t="s">
        <v>862</v>
      </c>
      <c r="J3351" s="33" t="s">
        <v>206</v>
      </c>
      <c r="K3351" s="33" t="str">
        <f t="shared" si="171"/>
        <v>240 , 3</v>
      </c>
      <c r="L3351" s="34" t="s">
        <v>207</v>
      </c>
      <c r="N3351" s="1" t="b">
        <f t="shared" si="172"/>
        <v>0</v>
      </c>
      <c r="O3351" s="1" t="b">
        <f t="shared" si="173"/>
        <v>0</v>
      </c>
      <c r="Q3351" s="4"/>
      <c r="R3351" s="4"/>
    </row>
    <row r="3352" spans="5:18">
      <c r="E3352" s="130">
        <v>240</v>
      </c>
      <c r="F3352" s="130">
        <v>4</v>
      </c>
      <c r="H3352" s="32" t="s">
        <v>208</v>
      </c>
      <c r="I3352" s="33" t="s">
        <v>862</v>
      </c>
      <c r="J3352" s="33" t="s">
        <v>206</v>
      </c>
      <c r="K3352" s="33" t="str">
        <f t="shared" si="171"/>
        <v>240 , 4</v>
      </c>
      <c r="L3352" s="34" t="s">
        <v>207</v>
      </c>
      <c r="N3352" s="1" t="b">
        <f t="shared" si="172"/>
        <v>0</v>
      </c>
      <c r="O3352" s="1" t="b">
        <f t="shared" si="173"/>
        <v>0</v>
      </c>
      <c r="Q3352" s="4"/>
      <c r="R3352" s="4"/>
    </row>
    <row r="3353" spans="5:18">
      <c r="E3353" s="130">
        <v>240</v>
      </c>
      <c r="F3353" s="130">
        <v>5</v>
      </c>
      <c r="H3353" s="32" t="s">
        <v>208</v>
      </c>
      <c r="I3353" s="33" t="s">
        <v>862</v>
      </c>
      <c r="J3353" s="33" t="s">
        <v>206</v>
      </c>
      <c r="K3353" s="33" t="str">
        <f t="shared" si="171"/>
        <v>240 , 5</v>
      </c>
      <c r="L3353" s="34" t="s">
        <v>207</v>
      </c>
      <c r="N3353" s="1" t="b">
        <f t="shared" si="172"/>
        <v>0</v>
      </c>
      <c r="O3353" s="1" t="b">
        <f t="shared" si="173"/>
        <v>0</v>
      </c>
      <c r="Q3353" s="4"/>
      <c r="R3353" s="4"/>
    </row>
    <row r="3354" spans="5:18">
      <c r="E3354" s="130">
        <v>240</v>
      </c>
      <c s="130" r="F3354">
        <v>7</v>
      </c>
      <c r="H3354" s="32" t="s">
        <v>208</v>
      </c>
      <c r="I3354" s="33" t="s">
        <v>862</v>
      </c>
      <c r="J3354" s="33" t="s">
        <v>206</v>
      </c>
      <c r="K3354" s="33" t="str">
        <f t="shared" si="171"/>
        <v>240 , 6</v>
      </c>
      <c r="L3354" s="34" t="s">
        <v>207</v>
      </c>
      <c r="N3354" s="1" t="b">
        <f t="shared" si="172"/>
        <v>0</v>
      </c>
      <c r="O3354" s="1" t="b">
        <f t="shared" si="173"/>
        <v>0</v>
      </c>
      <c r="Q3354" s="4"/>
      <c r="R3354" s="4"/>
    </row>
    <row r="3355" spans="5:18">
      <c r="E3355" s="130">
        <v>240</v>
      </c>
      <c r="F3355" s="130">
        <v>8</v>
      </c>
      <c r="H3355" s="32" t="s">
        <v>208</v>
      </c>
      <c r="I3355" s="33" t="s">
        <v>862</v>
      </c>
      <c r="J3355" s="33" t="s">
        <v>206</v>
      </c>
      <c r="K3355" s="33" t="str">
        <f t="shared" si="171"/>
        <v>240 , 8</v>
      </c>
      <c r="L3355" s="34" t="s">
        <v>207</v>
      </c>
      <c r="N3355" s="1" t="b">
        <f t="shared" si="172"/>
        <v>0</v>
      </c>
      <c r="O3355" s="1" t="b">
        <f t="shared" si="173"/>
        <v>0</v>
      </c>
      <c r="Q3355" s="4"/>
      <c r="R3355" s="4"/>
    </row>
    <row r="3356" spans="5:18">
      <c r="E3356" s="130">
        <v>240</v>
      </c>
      <c r="F3356" s="130">
        <v>9</v>
      </c>
      <c r="H3356" s="32" t="s">
        <v>208</v>
      </c>
      <c r="I3356" s="33" t="s">
        <v>862</v>
      </c>
      <c r="J3356" s="33" t="s">
        <v>206</v>
      </c>
      <c r="K3356" s="33" t="str">
        <f t="shared" si="171"/>
        <v>240 , 9</v>
      </c>
      <c r="L3356" s="34" t="s">
        <v>207</v>
      </c>
      <c r="N3356" s="1" t="b">
        <f t="shared" si="172"/>
        <v>0</v>
      </c>
      <c r="O3356" s="1" t="b">
        <f t="shared" si="173"/>
        <v>0</v>
      </c>
      <c r="Q3356" s="4"/>
      <c r="R3356" s="4"/>
    </row>
    <row r="3357" spans="5:18">
      <c r="E3357" s="130">
        <v>240</v>
      </c>
      <c r="F3357" s="130">
        <v>10</v>
      </c>
      <c r="H3357" s="32" t="s">
        <v>208</v>
      </c>
      <c r="I3357" s="33" t="s">
        <v>862</v>
      </c>
      <c r="J3357" s="33" t="s">
        <v>206</v>
      </c>
      <c r="K3357" s="33" t="str">
        <f t="shared" si="171"/>
        <v>240 , 10</v>
      </c>
      <c r="L3357" s="34" t="s">
        <v>207</v>
      </c>
      <c r="N3357" s="1" t="b">
        <f t="shared" si="172"/>
        <v>0</v>
      </c>
      <c r="O3357" s="1" t="b">
        <f t="shared" si="173"/>
        <v>0</v>
      </c>
      <c r="Q3357" s="4"/>
      <c r="R3357" s="4"/>
    </row>
    <row r="3358" spans="5:18">
      <c r="E3358" s="130">
        <v>240</v>
      </c>
      <c r="F3358" s="130">
        <v>11</v>
      </c>
      <c r="H3358" s="32" t="s">
        <v>208</v>
      </c>
      <c r="I3358" s="33" t="s">
        <v>862</v>
      </c>
      <c r="J3358" s="33" t="s">
        <v>206</v>
      </c>
      <c r="K3358" s="33" t="str">
        <f t="shared" si="171"/>
        <v>240 , 11</v>
      </c>
      <c r="L3358" s="34" t="s">
        <v>207</v>
      </c>
      <c r="N3358" s="1" t="b">
        <f t="shared" si="172"/>
        <v>0</v>
      </c>
      <c r="O3358" s="1" t="b">
        <f t="shared" si="173"/>
        <v>0</v>
      </c>
      <c r="Q3358" s="4"/>
      <c r="R3358" s="4"/>
    </row>
    <row r="3359" spans="5:18">
      <c r="E3359" s="130">
        <v>240</v>
      </c>
      <c r="F3359" s="130">
        <v>12</v>
      </c>
      <c r="H3359" s="32" t="s">
        <v>208</v>
      </c>
      <c r="I3359" s="33" t="s">
        <v>862</v>
      </c>
      <c r="J3359" s="33" t="s">
        <v>206</v>
      </c>
      <c r="K3359" s="33" t="str">
        <f t="shared" si="171"/>
        <v>240 , 12</v>
      </c>
      <c r="L3359" s="34" t="s">
        <v>207</v>
      </c>
      <c r="N3359" s="1" t="b">
        <f t="shared" si="172"/>
        <v>0</v>
      </c>
      <c r="O3359" s="1" t="b">
        <f t="shared" si="173"/>
        <v>0</v>
      </c>
      <c r="Q3359" s="4"/>
      <c r="R3359" s="4"/>
    </row>
    <row r="3360" spans="5:18">
      <c r="E3360" s="130">
        <v>240</v>
      </c>
      <c r="F3360" s="130">
        <v>13</v>
      </c>
      <c r="H3360" s="32" t="s">
        <v>208</v>
      </c>
      <c r="I3360" s="33" t="s">
        <v>862</v>
      </c>
      <c r="J3360" s="33" t="s">
        <v>206</v>
      </c>
      <c r="K3360" s="33" t="str">
        <f t="shared" si="171"/>
        <v>240 , 13</v>
      </c>
      <c r="L3360" s="34" t="s">
        <v>207</v>
      </c>
      <c r="N3360" s="1" t="b">
        <f t="shared" si="172"/>
        <v>0</v>
      </c>
      <c r="O3360" s="1" t="b">
        <f t="shared" si="173"/>
        <v>0</v>
      </c>
      <c r="Q3360" s="4"/>
      <c r="R3360" s="4"/>
    </row>
    <row r="3361" spans="5:18">
      <c r="E3361" s="130">
        <v>240</v>
      </c>
      <c r="F3361" s="130">
        <v>14</v>
      </c>
      <c r="H3361" s="32" t="s">
        <v>208</v>
      </c>
      <c r="I3361" s="33" t="s">
        <v>862</v>
      </c>
      <c r="J3361" s="33" t="s">
        <v>206</v>
      </c>
      <c r="K3361" s="33" t="str">
        <f t="shared" si="171"/>
        <v>240 , 14</v>
      </c>
      <c r="L3361" s="34" t="s">
        <v>207</v>
      </c>
      <c r="N3361" s="1" t="b">
        <f t="shared" si="172"/>
        <v>0</v>
      </c>
      <c r="O3361" s="1" t="b">
        <f t="shared" si="173"/>
        <v>0</v>
      </c>
      <c r="Q3361" s="4"/>
      <c r="R3361" s="4"/>
    </row>
    <row r="3362" spans="5:18">
      <c r="E3362" s="130">
        <v>240</v>
      </c>
      <c r="F3362" s="130">
        <v>15</v>
      </c>
      <c r="H3362" s="32" t="s">
        <v>208</v>
      </c>
      <c r="I3362" s="33" t="s">
        <v>862</v>
      </c>
      <c r="J3362" s="33" t="s">
        <v>206</v>
      </c>
      <c r="K3362" s="33" t="str">
        <f t="shared" si="171"/>
        <v>240 , 15</v>
      </c>
      <c r="L3362" s="34" t="s">
        <v>207</v>
      </c>
      <c r="N3362" s="1" t="b">
        <f t="shared" si="172"/>
        <v>0</v>
      </c>
      <c r="O3362" s="1" t="b">
        <f t="shared" si="173"/>
        <v>0</v>
      </c>
      <c r="Q3362" s="4"/>
      <c r="R3362" s="4"/>
    </row>
    <row r="3363" spans="5:18">
      <c r="E3363" s="130">
        <v>241</v>
      </c>
      <c r="F3363" s="130">
        <v>1</v>
      </c>
      <c r="H3363" s="32" t="s">
        <v>208</v>
      </c>
      <c r="I3363" s="33" t="s">
        <v>862</v>
      </c>
      <c r="J3363" s="33" t="s">
        <v>206</v>
      </c>
      <c r="K3363" s="33" t="str">
        <f t="shared" si="171"/>
        <v>241 , 1</v>
      </c>
      <c r="L3363" s="34" t="s">
        <v>207</v>
      </c>
      <c r="N3363" s="1" t="b">
        <f t="shared" si="172"/>
        <v>0</v>
      </c>
      <c r="O3363" s="1" t="b">
        <f t="shared" si="173"/>
        <v>0</v>
      </c>
      <c r="Q3363" s="4"/>
      <c r="R3363" s="4"/>
    </row>
    <row r="3364" spans="5:18">
      <c r="E3364" s="130">
        <v>241</v>
      </c>
      <c r="F3364" s="130">
        <v>2</v>
      </c>
      <c r="H3364" s="32" t="s">
        <v>208</v>
      </c>
      <c r="I3364" s="33" t="s">
        <v>862</v>
      </c>
      <c r="J3364" s="33" t="s">
        <v>206</v>
      </c>
      <c r="K3364" s="33" t="str">
        <f t="shared" si="171"/>
        <v>241 , 2</v>
      </c>
      <c r="L3364" s="34" t="s">
        <v>207</v>
      </c>
      <c r="N3364" s="1" t="b">
        <f t="shared" si="172"/>
        <v>0</v>
      </c>
      <c r="O3364" s="1" t="b">
        <f t="shared" si="173"/>
        <v>0</v>
      </c>
      <c r="Q3364" s="4"/>
      <c r="R3364" s="4"/>
    </row>
    <row r="3365" spans="5:18">
      <c r="E3365" s="130">
        <v>241</v>
      </c>
      <c r="F3365" s="130">
        <v>3</v>
      </c>
      <c r="H3365" s="32" t="s">
        <v>208</v>
      </c>
      <c r="I3365" s="33" t="s">
        <v>862</v>
      </c>
      <c r="J3365" s="33" t="s">
        <v>206</v>
      </c>
      <c r="K3365" s="33" t="str">
        <f t="shared" si="171"/>
        <v>241 , 3</v>
      </c>
      <c r="L3365" s="34" t="s">
        <v>207</v>
      </c>
      <c r="N3365" s="1" t="b">
        <f t="shared" si="172"/>
        <v>0</v>
      </c>
      <c r="O3365" s="1" t="b">
        <f t="shared" si="173"/>
        <v>0</v>
      </c>
      <c r="Q3365" s="4"/>
      <c r="R3365" s="4"/>
    </row>
    <row r="3366" spans="5:18">
      <c r="E3366" s="130">
        <v>241</v>
      </c>
      <c r="F3366" s="130">
        <v>4</v>
      </c>
      <c r="H3366" s="32" t="s">
        <v>208</v>
      </c>
      <c r="I3366" s="33" t="s">
        <v>862</v>
      </c>
      <c r="J3366" s="33" t="s">
        <v>206</v>
      </c>
      <c r="K3366" s="33" t="str">
        <f t="shared" si="171"/>
        <v>241 , 4</v>
      </c>
      <c r="L3366" s="34" t="s">
        <v>207</v>
      </c>
      <c r="N3366" s="1" t="b">
        <f t="shared" si="172"/>
        <v>0</v>
      </c>
      <c r="O3366" s="1" t="b">
        <f t="shared" si="173"/>
        <v>0</v>
      </c>
      <c r="Q3366" s="4"/>
      <c r="R3366" s="4"/>
    </row>
    <row r="3367" spans="5:18">
      <c r="E3367" s="130">
        <v>241</v>
      </c>
      <c r="F3367" s="130">
        <v>5</v>
      </c>
      <c r="H3367" s="32" t="s">
        <v>208</v>
      </c>
      <c r="I3367" s="33" t="s">
        <v>862</v>
      </c>
      <c r="J3367" s="33" t="s">
        <v>206</v>
      </c>
      <c r="K3367" s="33" t="str">
        <f t="shared" si="171"/>
        <v>241 , 5</v>
      </c>
      <c r="L3367" s="34" t="s">
        <v>207</v>
      </c>
      <c r="N3367" s="1" t="b">
        <f t="shared" si="172"/>
        <v>0</v>
      </c>
      <c r="O3367" s="1" t="b">
        <f t="shared" si="173"/>
        <v>0</v>
      </c>
      <c r="Q3367" s="4"/>
      <c r="R3367" s="4"/>
    </row>
    <row r="3368" spans="5:18">
      <c r="E3368" s="130">
        <v>241</v>
      </c>
      <c s="130" r="F3368">
        <v>7</v>
      </c>
      <c r="H3368" s="32" t="s">
        <v>208</v>
      </c>
      <c r="I3368" s="33" t="s">
        <v>862</v>
      </c>
      <c r="J3368" s="33" t="s">
        <v>206</v>
      </c>
      <c r="K3368" s="33" t="str">
        <f t="shared" si="171"/>
        <v>241 , 6</v>
      </c>
      <c r="L3368" s="34" t="s">
        <v>207</v>
      </c>
      <c r="N3368" s="1" t="b">
        <f t="shared" si="172"/>
        <v>0</v>
      </c>
      <c r="O3368" s="1" t="b">
        <f t="shared" si="173"/>
        <v>0</v>
      </c>
      <c r="Q3368" s="4"/>
      <c r="R3368" s="4"/>
    </row>
    <row r="3369" spans="5:18">
      <c r="E3369" s="130">
        <v>241</v>
      </c>
      <c r="F3369" s="130">
        <v>8</v>
      </c>
      <c r="H3369" s="32" t="s">
        <v>208</v>
      </c>
      <c r="I3369" s="33" t="s">
        <v>862</v>
      </c>
      <c r="J3369" s="33" t="s">
        <v>206</v>
      </c>
      <c r="K3369" s="33" t="str">
        <f t="shared" si="171"/>
        <v>241 , 8</v>
      </c>
      <c r="L3369" s="34" t="s">
        <v>207</v>
      </c>
      <c r="N3369" s="1" t="b">
        <f t="shared" si="172"/>
        <v>0</v>
      </c>
      <c r="O3369" s="1" t="b">
        <f t="shared" si="173"/>
        <v>0</v>
      </c>
      <c r="Q3369" s="4"/>
      <c r="R3369" s="4"/>
    </row>
    <row r="3370" spans="5:18">
      <c r="E3370" s="130">
        <v>241</v>
      </c>
      <c r="F3370" s="130">
        <v>9</v>
      </c>
      <c r="H3370" s="32" t="s">
        <v>208</v>
      </c>
      <c r="I3370" s="33" t="s">
        <v>862</v>
      </c>
      <c r="J3370" s="33" t="s">
        <v>206</v>
      </c>
      <c r="K3370" s="33" t="str">
        <f t="shared" si="171"/>
        <v>241 , 9</v>
      </c>
      <c r="L3370" s="34" t="s">
        <v>207</v>
      </c>
      <c r="N3370" s="1" t="b">
        <f t="shared" si="172"/>
        <v>0</v>
      </c>
      <c r="O3370" s="1" t="b">
        <f t="shared" si="173"/>
        <v>0</v>
      </c>
      <c r="Q3370" s="4"/>
      <c r="R3370" s="4"/>
    </row>
    <row r="3371" spans="5:18">
      <c r="E3371" s="130">
        <v>241</v>
      </c>
      <c r="F3371" s="130">
        <v>10</v>
      </c>
      <c r="H3371" s="32" t="s">
        <v>208</v>
      </c>
      <c r="I3371" s="33" t="s">
        <v>862</v>
      </c>
      <c r="J3371" s="33" t="s">
        <v>206</v>
      </c>
      <c r="K3371" s="33" t="str">
        <f t="shared" si="171"/>
        <v>241 , 10</v>
      </c>
      <c r="L3371" s="34" t="s">
        <v>207</v>
      </c>
      <c r="N3371" s="1" t="b">
        <f t="shared" si="172"/>
        <v>0</v>
      </c>
      <c r="O3371" s="1" t="b">
        <f t="shared" si="173"/>
        <v>0</v>
      </c>
      <c r="Q3371" s="4"/>
      <c r="R3371" s="4"/>
    </row>
    <row r="3372" spans="5:18">
      <c r="E3372" s="130">
        <v>241</v>
      </c>
      <c r="F3372" s="130">
        <v>11</v>
      </c>
      <c r="H3372" s="32" t="s">
        <v>208</v>
      </c>
      <c r="I3372" s="33" t="s">
        <v>862</v>
      </c>
      <c r="J3372" s="33" t="s">
        <v>206</v>
      </c>
      <c r="K3372" s="33" t="str">
        <f t="shared" si="171"/>
        <v>241 , 11</v>
      </c>
      <c r="L3372" s="34" t="s">
        <v>207</v>
      </c>
      <c r="N3372" s="1" t="b">
        <f t="shared" si="172"/>
        <v>0</v>
      </c>
      <c r="O3372" s="1" t="b">
        <f t="shared" si="173"/>
        <v>0</v>
      </c>
      <c r="Q3372" s="4"/>
      <c r="R3372" s="4"/>
    </row>
    <row r="3373" spans="5:18">
      <c r="E3373" s="130">
        <v>241</v>
      </c>
      <c r="F3373" s="130">
        <v>12</v>
      </c>
      <c r="H3373" s="32" t="s">
        <v>208</v>
      </c>
      <c r="I3373" s="33" t="s">
        <v>862</v>
      </c>
      <c r="J3373" s="33" t="s">
        <v>206</v>
      </c>
      <c r="K3373" s="33" t="str">
        <f t="shared" si="171"/>
        <v>241 , 12</v>
      </c>
      <c r="L3373" s="34" t="s">
        <v>207</v>
      </c>
      <c r="N3373" s="1" t="b">
        <f t="shared" si="172"/>
        <v>0</v>
      </c>
      <c r="O3373" s="1" t="b">
        <f t="shared" si="173"/>
        <v>0</v>
      </c>
      <c r="Q3373" s="4"/>
      <c r="R3373" s="4"/>
    </row>
    <row r="3374" spans="5:18">
      <c r="E3374" s="130">
        <v>241</v>
      </c>
      <c r="F3374" s="130">
        <v>13</v>
      </c>
      <c r="H3374" s="32" t="s">
        <v>208</v>
      </c>
      <c r="I3374" s="33" t="s">
        <v>862</v>
      </c>
      <c r="J3374" s="33" t="s">
        <v>206</v>
      </c>
      <c r="K3374" s="33" t="str">
        <f t="shared" si="171"/>
        <v>241 , 13</v>
      </c>
      <c r="L3374" s="34" t="s">
        <v>207</v>
      </c>
      <c r="N3374" s="1" t="b">
        <f t="shared" si="172"/>
        <v>0</v>
      </c>
      <c r="O3374" s="1" t="b">
        <f t="shared" si="173"/>
        <v>0</v>
      </c>
      <c r="Q3374" s="4"/>
      <c r="R3374" s="4"/>
    </row>
    <row r="3375" spans="5:18">
      <c r="E3375" s="130">
        <v>241</v>
      </c>
      <c r="F3375" s="130">
        <v>14</v>
      </c>
      <c r="H3375" s="32" t="s">
        <v>208</v>
      </c>
      <c r="I3375" s="33" t="s">
        <v>862</v>
      </c>
      <c r="J3375" s="33" t="s">
        <v>206</v>
      </c>
      <c r="K3375" s="33" t="str">
        <f t="shared" ref="K3375:K3434" si="174">E3375&amp;" , "&amp;F3375</f>
        <v>241 , 14</v>
      </c>
      <c r="L3375" s="34" t="s">
        <v>207</v>
      </c>
      <c r="N3375" s="1" t="b">
        <f t="shared" ref="N3375:N3434" si="175">IF(E3375="","",EXACT(E3375,Q3375))</f>
        <v>0</v>
      </c>
      <c r="O3375" s="1" t="b">
        <f t="shared" ref="O3375:O3434" si="176">IF(F3375="","",EXACT(F3375,R3375))</f>
        <v>0</v>
      </c>
      <c r="Q3375" s="4"/>
      <c r="R3375" s="4"/>
    </row>
    <row r="3376" spans="5:18">
      <c r="E3376" s="130">
        <v>241</v>
      </c>
      <c r="F3376" s="130">
        <v>15</v>
      </c>
      <c r="H3376" s="32" t="s">
        <v>208</v>
      </c>
      <c r="I3376" s="33" t="s">
        <v>862</v>
      </c>
      <c r="J3376" s="33" t="s">
        <v>206</v>
      </c>
      <c r="K3376" s="33" t="str">
        <f t="shared" si="174"/>
        <v>241 , 15</v>
      </c>
      <c r="L3376" s="34" t="s">
        <v>207</v>
      </c>
      <c r="N3376" s="1" t="b">
        <f t="shared" si="175"/>
        <v>0</v>
      </c>
      <c r="O3376" s="1" t="b">
        <f t="shared" si="176"/>
        <v>0</v>
      </c>
      <c r="Q3376" s="4"/>
      <c r="R3376" s="4"/>
    </row>
    <row r="3377" spans="5:18">
      <c r="E3377" s="130">
        <v>242</v>
      </c>
      <c r="F3377" s="130">
        <v>1</v>
      </c>
      <c r="H3377" s="32" t="s">
        <v>208</v>
      </c>
      <c r="I3377" s="33" t="s">
        <v>862</v>
      </c>
      <c r="J3377" s="33" t="s">
        <v>206</v>
      </c>
      <c r="K3377" s="33" t="str">
        <f t="shared" si="174"/>
        <v>242 , 1</v>
      </c>
      <c r="L3377" s="34" t="s">
        <v>207</v>
      </c>
      <c r="N3377" s="1" t="b">
        <f t="shared" si="175"/>
        <v>0</v>
      </c>
      <c r="O3377" s="1" t="b">
        <f t="shared" si="176"/>
        <v>0</v>
      </c>
      <c r="Q3377" s="4"/>
      <c r="R3377" s="4"/>
    </row>
    <row r="3378" spans="5:18">
      <c r="E3378" s="130">
        <v>242</v>
      </c>
      <c r="F3378" s="130">
        <v>2</v>
      </c>
      <c r="H3378" s="32" t="s">
        <v>208</v>
      </c>
      <c r="I3378" s="33" t="s">
        <v>862</v>
      </c>
      <c r="J3378" s="33" t="s">
        <v>206</v>
      </c>
      <c r="K3378" s="33" t="str">
        <f t="shared" si="174"/>
        <v>242 , 2</v>
      </c>
      <c r="L3378" s="34" t="s">
        <v>207</v>
      </c>
      <c r="N3378" s="1" t="b">
        <f t="shared" si="175"/>
        <v>0</v>
      </c>
      <c r="O3378" s="1" t="b">
        <f t="shared" si="176"/>
        <v>0</v>
      </c>
      <c r="Q3378" s="4"/>
      <c r="R3378" s="4"/>
    </row>
    <row r="3379" spans="5:18">
      <c r="E3379" s="130">
        <v>242</v>
      </c>
      <c r="F3379" s="130">
        <v>3</v>
      </c>
      <c r="H3379" s="32" t="s">
        <v>208</v>
      </c>
      <c r="I3379" s="33" t="s">
        <v>862</v>
      </c>
      <c r="J3379" s="33" t="s">
        <v>206</v>
      </c>
      <c r="K3379" s="33" t="str">
        <f t="shared" si="174"/>
        <v>242 , 3</v>
      </c>
      <c r="L3379" s="34" t="s">
        <v>207</v>
      </c>
      <c r="N3379" s="1" t="b">
        <f t="shared" si="175"/>
        <v>0</v>
      </c>
      <c r="O3379" s="1" t="b">
        <f t="shared" si="176"/>
        <v>0</v>
      </c>
      <c r="Q3379" s="4"/>
      <c r="R3379" s="4"/>
    </row>
    <row r="3380" spans="5:18">
      <c r="E3380" s="130">
        <v>242</v>
      </c>
      <c r="F3380" s="130">
        <v>4</v>
      </c>
      <c r="H3380" s="32" t="s">
        <v>208</v>
      </c>
      <c r="I3380" s="33" t="s">
        <v>862</v>
      </c>
      <c r="J3380" s="33" t="s">
        <v>206</v>
      </c>
      <c r="K3380" s="33" t="str">
        <f t="shared" si="174"/>
        <v>242 , 4</v>
      </c>
      <c r="L3380" s="34" t="s">
        <v>207</v>
      </c>
      <c r="N3380" s="1" t="b">
        <f t="shared" si="175"/>
        <v>0</v>
      </c>
      <c r="O3380" s="1" t="b">
        <f t="shared" si="176"/>
        <v>0</v>
      </c>
      <c r="Q3380" s="4"/>
      <c r="R3380" s="4"/>
    </row>
    <row r="3381" spans="5:18">
      <c r="E3381" s="130">
        <v>242</v>
      </c>
      <c r="F3381" s="130">
        <v>5</v>
      </c>
      <c r="H3381" s="32" t="s">
        <v>208</v>
      </c>
      <c r="I3381" s="33" t="s">
        <v>862</v>
      </c>
      <c r="J3381" s="33" t="s">
        <v>206</v>
      </c>
      <c r="K3381" s="33" t="str">
        <f t="shared" si="174"/>
        <v>242 , 5</v>
      </c>
      <c r="L3381" s="34" t="s">
        <v>207</v>
      </c>
      <c r="N3381" s="1" t="b">
        <f t="shared" si="175"/>
        <v>0</v>
      </c>
      <c r="O3381" s="1" t="b">
        <f t="shared" si="176"/>
        <v>0</v>
      </c>
      <c r="Q3381" s="4"/>
      <c r="R3381" s="4"/>
    </row>
    <row r="3382" spans="5:18">
      <c r="E3382" s="130">
        <v>242</v>
      </c>
      <c s="130" r="F3382">
        <v>7</v>
      </c>
      <c r="H3382" s="32" t="s">
        <v>208</v>
      </c>
      <c r="I3382" s="33" t="s">
        <v>862</v>
      </c>
      <c r="J3382" s="33" t="s">
        <v>206</v>
      </c>
      <c r="K3382" s="33" t="str">
        <f t="shared" si="174"/>
        <v>242 , 6</v>
      </c>
      <c r="L3382" s="34" t="s">
        <v>207</v>
      </c>
      <c r="N3382" s="1" t="b">
        <f t="shared" si="175"/>
        <v>0</v>
      </c>
      <c r="O3382" s="1" t="b">
        <f t="shared" si="176"/>
        <v>0</v>
      </c>
      <c r="Q3382" s="4"/>
      <c r="R3382" s="4"/>
    </row>
    <row r="3383" spans="5:18">
      <c r="E3383" s="130">
        <v>242</v>
      </c>
      <c r="F3383" s="130">
        <v>8</v>
      </c>
      <c r="H3383" s="32" t="s">
        <v>208</v>
      </c>
      <c r="I3383" s="33" t="s">
        <v>862</v>
      </c>
      <c r="J3383" s="33" t="s">
        <v>206</v>
      </c>
      <c r="K3383" s="33" t="str">
        <f t="shared" si="174"/>
        <v>242 , 8</v>
      </c>
      <c r="L3383" s="34" t="s">
        <v>207</v>
      </c>
      <c r="N3383" s="1" t="b">
        <f t="shared" si="175"/>
        <v>0</v>
      </c>
      <c r="O3383" s="1" t="b">
        <f t="shared" si="176"/>
        <v>0</v>
      </c>
      <c r="Q3383" s="4"/>
      <c r="R3383" s="4"/>
    </row>
    <row r="3384" spans="5:18">
      <c r="E3384" s="130">
        <v>242</v>
      </c>
      <c r="F3384" s="130">
        <v>9</v>
      </c>
      <c r="H3384" s="32" t="s">
        <v>208</v>
      </c>
      <c r="I3384" s="33" t="s">
        <v>862</v>
      </c>
      <c r="J3384" s="33" t="s">
        <v>206</v>
      </c>
      <c r="K3384" s="33" t="str">
        <f t="shared" si="174"/>
        <v>242 , 9</v>
      </c>
      <c r="L3384" s="34" t="s">
        <v>207</v>
      </c>
      <c r="N3384" s="1" t="b">
        <f t="shared" si="175"/>
        <v>0</v>
      </c>
      <c r="O3384" s="1" t="b">
        <f t="shared" si="176"/>
        <v>0</v>
      </c>
      <c r="Q3384" s="4"/>
      <c r="R3384" s="4"/>
    </row>
    <row r="3385" spans="5:18">
      <c r="E3385" s="130">
        <v>242</v>
      </c>
      <c r="F3385" s="130">
        <v>10</v>
      </c>
      <c r="H3385" s="32" t="s">
        <v>208</v>
      </c>
      <c r="I3385" s="33" t="s">
        <v>862</v>
      </c>
      <c r="J3385" s="33" t="s">
        <v>206</v>
      </c>
      <c r="K3385" s="33" t="str">
        <f t="shared" si="174"/>
        <v>242 , 10</v>
      </c>
      <c r="L3385" s="34" t="s">
        <v>207</v>
      </c>
      <c r="N3385" s="1" t="b">
        <f t="shared" si="175"/>
        <v>0</v>
      </c>
      <c r="O3385" s="1" t="b">
        <f t="shared" si="176"/>
        <v>0</v>
      </c>
      <c r="Q3385" s="4"/>
      <c r="R3385" s="4"/>
    </row>
    <row r="3386" spans="5:18">
      <c r="E3386" s="130">
        <v>242</v>
      </c>
      <c r="F3386" s="130">
        <v>11</v>
      </c>
      <c r="H3386" s="32" t="s">
        <v>208</v>
      </c>
      <c r="I3386" s="33" t="s">
        <v>862</v>
      </c>
      <c r="J3386" s="33" t="s">
        <v>206</v>
      </c>
      <c r="K3386" s="33" t="str">
        <f t="shared" si="174"/>
        <v>242 , 11</v>
      </c>
      <c r="L3386" s="34" t="s">
        <v>207</v>
      </c>
      <c r="N3386" s="1" t="b">
        <f t="shared" si="175"/>
        <v>0</v>
      </c>
      <c r="O3386" s="1" t="b">
        <f t="shared" si="176"/>
        <v>0</v>
      </c>
      <c r="Q3386" s="4"/>
      <c r="R3386" s="4"/>
    </row>
    <row r="3387" spans="5:18">
      <c r="E3387" s="130">
        <v>242</v>
      </c>
      <c r="F3387" s="130">
        <v>12</v>
      </c>
      <c r="H3387" s="32" t="s">
        <v>208</v>
      </c>
      <c r="I3387" s="33" t="s">
        <v>862</v>
      </c>
      <c r="J3387" s="33" t="s">
        <v>206</v>
      </c>
      <c r="K3387" s="33" t="str">
        <f t="shared" si="174"/>
        <v>242 , 12</v>
      </c>
      <c r="L3387" s="34" t="s">
        <v>207</v>
      </c>
      <c r="N3387" s="1" t="b">
        <f t="shared" si="175"/>
        <v>0</v>
      </c>
      <c r="O3387" s="1" t="b">
        <f t="shared" si="176"/>
        <v>0</v>
      </c>
      <c r="Q3387" s="4"/>
      <c r="R3387" s="4"/>
    </row>
    <row r="3388" spans="5:18">
      <c r="E3388" s="130">
        <v>242</v>
      </c>
      <c r="F3388" s="130">
        <v>13</v>
      </c>
      <c r="H3388" s="32" t="s">
        <v>208</v>
      </c>
      <c r="I3388" s="33" t="s">
        <v>862</v>
      </c>
      <c r="J3388" s="33" t="s">
        <v>206</v>
      </c>
      <c r="K3388" s="33" t="str">
        <f t="shared" si="174"/>
        <v>242 , 13</v>
      </c>
      <c r="L3388" s="34" t="s">
        <v>207</v>
      </c>
      <c r="N3388" s="1" t="b">
        <f t="shared" si="175"/>
        <v>0</v>
      </c>
      <c r="O3388" s="1" t="b">
        <f t="shared" si="176"/>
        <v>0</v>
      </c>
      <c r="Q3388" s="4"/>
      <c r="R3388" s="4"/>
    </row>
    <row r="3389" spans="5:18">
      <c r="E3389" s="130">
        <v>242</v>
      </c>
      <c r="F3389" s="130">
        <v>14</v>
      </c>
      <c r="H3389" s="32" t="s">
        <v>208</v>
      </c>
      <c r="I3389" s="33" t="s">
        <v>862</v>
      </c>
      <c r="J3389" s="33" t="s">
        <v>206</v>
      </c>
      <c r="K3389" s="33" t="str">
        <f t="shared" si="174"/>
        <v>242 , 14</v>
      </c>
      <c r="L3389" s="34" t="s">
        <v>207</v>
      </c>
      <c r="N3389" s="1" t="b">
        <f t="shared" si="175"/>
        <v>0</v>
      </c>
      <c r="O3389" s="1" t="b">
        <f t="shared" si="176"/>
        <v>0</v>
      </c>
      <c r="Q3389" s="4"/>
      <c r="R3389" s="4"/>
    </row>
    <row r="3390" spans="5:18">
      <c r="E3390" s="130">
        <v>242</v>
      </c>
      <c r="F3390" s="130">
        <v>15</v>
      </c>
      <c r="H3390" s="32" t="s">
        <v>208</v>
      </c>
      <c r="I3390" s="33" t="s">
        <v>862</v>
      </c>
      <c r="J3390" s="33" t="s">
        <v>206</v>
      </c>
      <c r="K3390" s="33" t="str">
        <f t="shared" si="174"/>
        <v>242 , 15</v>
      </c>
      <c r="L3390" s="34" t="s">
        <v>207</v>
      </c>
      <c r="N3390" s="1" t="b">
        <f t="shared" si="175"/>
        <v>0</v>
      </c>
      <c r="O3390" s="1" t="b">
        <f t="shared" si="176"/>
        <v>0</v>
      </c>
      <c r="Q3390" s="4"/>
      <c r="R3390" s="4"/>
    </row>
    <row r="3391" spans="5:18">
      <c r="E3391" s="130">
        <v>243</v>
      </c>
      <c r="F3391" s="130">
        <v>1</v>
      </c>
      <c r="H3391" s="32" t="s">
        <v>208</v>
      </c>
      <c r="I3391" s="33" t="s">
        <v>862</v>
      </c>
      <c r="J3391" s="33" t="s">
        <v>206</v>
      </c>
      <c r="K3391" s="33" t="str">
        <f t="shared" si="174"/>
        <v>243 , 1</v>
      </c>
      <c r="L3391" s="34" t="s">
        <v>207</v>
      </c>
      <c r="N3391" s="1" t="b">
        <f t="shared" si="175"/>
        <v>0</v>
      </c>
      <c r="O3391" s="1" t="b">
        <f t="shared" si="176"/>
        <v>0</v>
      </c>
      <c r="Q3391" s="4"/>
      <c r="R3391" s="4"/>
    </row>
    <row r="3392" spans="5:18">
      <c r="E3392" s="130">
        <v>243</v>
      </c>
      <c r="F3392" s="130">
        <v>2</v>
      </c>
      <c r="H3392" s="32" t="s">
        <v>208</v>
      </c>
      <c r="I3392" s="33" t="s">
        <v>862</v>
      </c>
      <c r="J3392" s="33" t="s">
        <v>206</v>
      </c>
      <c r="K3392" s="33" t="str">
        <f t="shared" si="174"/>
        <v>243 , 2</v>
      </c>
      <c r="L3392" s="34" t="s">
        <v>207</v>
      </c>
      <c r="N3392" s="1" t="b">
        <f t="shared" si="175"/>
        <v>0</v>
      </c>
      <c r="O3392" s="1" t="b">
        <f t="shared" si="176"/>
        <v>0</v>
      </c>
      <c r="Q3392" s="4"/>
      <c r="R3392" s="4"/>
    </row>
    <row r="3393" spans="5:18">
      <c r="E3393" s="130">
        <v>243</v>
      </c>
      <c r="F3393" s="130">
        <v>3</v>
      </c>
      <c r="H3393" s="32" t="s">
        <v>208</v>
      </c>
      <c r="I3393" s="33" t="s">
        <v>862</v>
      </c>
      <c r="J3393" s="33" t="s">
        <v>206</v>
      </c>
      <c r="K3393" s="33" t="str">
        <f t="shared" si="174"/>
        <v>243 , 3</v>
      </c>
      <c r="L3393" s="34" t="s">
        <v>207</v>
      </c>
      <c r="N3393" s="1" t="b">
        <f t="shared" si="175"/>
        <v>0</v>
      </c>
      <c r="O3393" s="1" t="b">
        <f t="shared" si="176"/>
        <v>0</v>
      </c>
      <c r="Q3393" s="4"/>
      <c r="R3393" s="4"/>
    </row>
    <row r="3394" spans="5:18">
      <c r="E3394" s="130">
        <v>243</v>
      </c>
      <c r="F3394" s="130">
        <v>4</v>
      </c>
      <c r="H3394" s="32" t="s">
        <v>208</v>
      </c>
      <c r="I3394" s="33" t="s">
        <v>862</v>
      </c>
      <c r="J3394" s="33" t="s">
        <v>206</v>
      </c>
      <c r="K3394" s="33" t="str">
        <f t="shared" si="174"/>
        <v>243 , 4</v>
      </c>
      <c r="L3394" s="34" t="s">
        <v>207</v>
      </c>
      <c r="N3394" s="1" t="b">
        <f t="shared" si="175"/>
        <v>0</v>
      </c>
      <c r="O3394" s="1" t="b">
        <f t="shared" si="176"/>
        <v>0</v>
      </c>
      <c r="Q3394" s="4"/>
      <c r="R3394" s="4"/>
    </row>
    <row r="3395" spans="5:18">
      <c r="E3395" s="130">
        <v>243</v>
      </c>
      <c r="F3395" s="130">
        <v>5</v>
      </c>
      <c r="H3395" s="32" t="s">
        <v>208</v>
      </c>
      <c r="I3395" s="33" t="s">
        <v>862</v>
      </c>
      <c r="J3395" s="33" t="s">
        <v>206</v>
      </c>
      <c r="K3395" s="33" t="str">
        <f t="shared" si="174"/>
        <v>243 , 5</v>
      </c>
      <c r="L3395" s="34" t="s">
        <v>207</v>
      </c>
      <c r="N3395" s="1" t="b">
        <f t="shared" si="175"/>
        <v>0</v>
      </c>
      <c r="O3395" s="1" t="b">
        <f t="shared" si="176"/>
        <v>0</v>
      </c>
      <c r="Q3395" s="4"/>
      <c r="R3395" s="4"/>
    </row>
    <row r="3396" spans="5:18">
      <c r="E3396" s="130">
        <v>243</v>
      </c>
      <c s="130" r="F3396">
        <v>7</v>
      </c>
      <c r="H3396" s="32" t="s">
        <v>208</v>
      </c>
      <c r="I3396" s="33" t="s">
        <v>862</v>
      </c>
      <c r="J3396" s="33" t="s">
        <v>206</v>
      </c>
      <c r="K3396" s="33" t="str">
        <f t="shared" si="174"/>
        <v>243 , 6</v>
      </c>
      <c r="L3396" s="34" t="s">
        <v>207</v>
      </c>
      <c r="N3396" s="1" t="b">
        <f t="shared" si="175"/>
        <v>0</v>
      </c>
      <c r="O3396" s="1" t="b">
        <f t="shared" si="176"/>
        <v>0</v>
      </c>
      <c r="Q3396" s="4"/>
      <c r="R3396" s="4"/>
    </row>
    <row r="3397" spans="5:18">
      <c r="E3397" s="130">
        <v>243</v>
      </c>
      <c r="F3397" s="130">
        <v>8</v>
      </c>
      <c r="H3397" s="32" t="s">
        <v>208</v>
      </c>
      <c r="I3397" s="33" t="s">
        <v>862</v>
      </c>
      <c r="J3397" s="33" t="s">
        <v>206</v>
      </c>
      <c r="K3397" s="33" t="str">
        <f t="shared" si="174"/>
        <v>243 , 8</v>
      </c>
      <c r="L3397" s="34" t="s">
        <v>207</v>
      </c>
      <c r="N3397" s="1" t="b">
        <f t="shared" si="175"/>
        <v>0</v>
      </c>
      <c r="O3397" s="1" t="b">
        <f t="shared" si="176"/>
        <v>0</v>
      </c>
      <c r="Q3397" s="4"/>
      <c r="R3397" s="4"/>
    </row>
    <row r="3398" spans="5:18">
      <c r="E3398" s="130">
        <v>243</v>
      </c>
      <c r="F3398" s="130">
        <v>9</v>
      </c>
      <c r="H3398" s="32" t="s">
        <v>208</v>
      </c>
      <c r="I3398" s="33" t="s">
        <v>862</v>
      </c>
      <c r="J3398" s="33" t="s">
        <v>206</v>
      </c>
      <c r="K3398" s="33" t="str">
        <f t="shared" si="174"/>
        <v>243 , 9</v>
      </c>
      <c r="L3398" s="34" t="s">
        <v>207</v>
      </c>
      <c r="N3398" s="1" t="b">
        <f t="shared" si="175"/>
        <v>0</v>
      </c>
      <c r="O3398" s="1" t="b">
        <f t="shared" si="176"/>
        <v>0</v>
      </c>
      <c r="Q3398" s="4"/>
      <c r="R3398" s="4"/>
    </row>
    <row r="3399" spans="5:18">
      <c r="E3399" s="130">
        <v>243</v>
      </c>
      <c r="F3399" s="130">
        <v>10</v>
      </c>
      <c r="H3399" s="32" t="s">
        <v>208</v>
      </c>
      <c r="I3399" s="33" t="s">
        <v>862</v>
      </c>
      <c r="J3399" s="33" t="s">
        <v>206</v>
      </c>
      <c r="K3399" s="33" t="str">
        <f t="shared" si="174"/>
        <v>243 , 10</v>
      </c>
      <c r="L3399" s="34" t="s">
        <v>207</v>
      </c>
      <c r="N3399" s="1" t="b">
        <f t="shared" si="175"/>
        <v>0</v>
      </c>
      <c r="O3399" s="1" t="b">
        <f t="shared" si="176"/>
        <v>0</v>
      </c>
      <c r="Q3399" s="4"/>
      <c r="R3399" s="4"/>
    </row>
    <row r="3400" spans="5:18">
      <c r="E3400" s="130">
        <v>243</v>
      </c>
      <c r="F3400" s="130">
        <v>11</v>
      </c>
      <c r="H3400" s="32" t="s">
        <v>208</v>
      </c>
      <c r="I3400" s="33" t="s">
        <v>862</v>
      </c>
      <c r="J3400" s="33" t="s">
        <v>206</v>
      </c>
      <c r="K3400" s="33" t="str">
        <f t="shared" si="174"/>
        <v>243 , 11</v>
      </c>
      <c r="L3400" s="34" t="s">
        <v>207</v>
      </c>
      <c r="N3400" s="1" t="b">
        <f t="shared" si="175"/>
        <v>0</v>
      </c>
      <c r="O3400" s="1" t="b">
        <f t="shared" si="176"/>
        <v>0</v>
      </c>
      <c r="Q3400" s="4"/>
      <c r="R3400" s="4"/>
    </row>
    <row r="3401" spans="5:18">
      <c r="E3401" s="130">
        <v>243</v>
      </c>
      <c r="F3401" s="130">
        <v>12</v>
      </c>
      <c r="H3401" s="32" t="s">
        <v>208</v>
      </c>
      <c r="I3401" s="33" t="s">
        <v>862</v>
      </c>
      <c r="J3401" s="33" t="s">
        <v>206</v>
      </c>
      <c r="K3401" s="33" t="str">
        <f t="shared" si="174"/>
        <v>243 , 12</v>
      </c>
      <c r="L3401" s="34" t="s">
        <v>207</v>
      </c>
      <c r="N3401" s="1" t="b">
        <f t="shared" si="175"/>
        <v>0</v>
      </c>
      <c r="O3401" s="1" t="b">
        <f t="shared" si="176"/>
        <v>0</v>
      </c>
      <c r="Q3401" s="4"/>
      <c r="R3401" s="4"/>
    </row>
    <row r="3402" spans="5:18">
      <c r="E3402" s="130">
        <v>243</v>
      </c>
      <c r="F3402" s="130">
        <v>13</v>
      </c>
      <c r="H3402" s="32" t="s">
        <v>208</v>
      </c>
      <c r="I3402" s="33" t="s">
        <v>862</v>
      </c>
      <c r="J3402" s="33" t="s">
        <v>206</v>
      </c>
      <c r="K3402" s="33" t="str">
        <f t="shared" si="174"/>
        <v>243 , 13</v>
      </c>
      <c r="L3402" s="34" t="s">
        <v>207</v>
      </c>
      <c r="N3402" s="1" t="b">
        <f t="shared" si="175"/>
        <v>0</v>
      </c>
      <c r="O3402" s="1" t="b">
        <f t="shared" si="176"/>
        <v>0</v>
      </c>
      <c r="Q3402" s="4"/>
      <c r="R3402" s="4"/>
    </row>
    <row r="3403" spans="5:18">
      <c r="E3403" s="130">
        <v>243</v>
      </c>
      <c r="F3403" s="130">
        <v>14</v>
      </c>
      <c r="H3403" s="32" t="s">
        <v>208</v>
      </c>
      <c r="I3403" s="33" t="s">
        <v>862</v>
      </c>
      <c r="J3403" s="33" t="s">
        <v>206</v>
      </c>
      <c r="K3403" s="33" t="str">
        <f t="shared" si="174"/>
        <v>243 , 14</v>
      </c>
      <c r="L3403" s="34" t="s">
        <v>207</v>
      </c>
      <c r="N3403" s="1" t="b">
        <f t="shared" si="175"/>
        <v>0</v>
      </c>
      <c r="O3403" s="1" t="b">
        <f t="shared" si="176"/>
        <v>0</v>
      </c>
      <c r="Q3403" s="4"/>
      <c r="R3403" s="4"/>
    </row>
    <row r="3404" spans="5:18">
      <c r="E3404" s="130">
        <v>243</v>
      </c>
      <c r="F3404" s="130">
        <v>15</v>
      </c>
      <c r="H3404" s="32" t="s">
        <v>208</v>
      </c>
      <c r="I3404" s="33" t="s">
        <v>862</v>
      </c>
      <c r="J3404" s="33" t="s">
        <v>206</v>
      </c>
      <c r="K3404" s="33" t="str">
        <f t="shared" si="174"/>
        <v>243 , 15</v>
      </c>
      <c r="L3404" s="34" t="s">
        <v>207</v>
      </c>
      <c r="N3404" s="1" t="b">
        <f t="shared" si="175"/>
        <v>0</v>
      </c>
      <c r="O3404" s="1" t="b">
        <f t="shared" si="176"/>
        <v>0</v>
      </c>
      <c r="Q3404" s="4"/>
      <c r="R3404" s="4"/>
    </row>
    <row r="3405" spans="5:18">
      <c r="E3405" s="130">
        <v>244</v>
      </c>
      <c r="F3405" s="130">
        <v>1</v>
      </c>
      <c r="H3405" s="32" t="s">
        <v>208</v>
      </c>
      <c r="I3405" s="33" t="s">
        <v>862</v>
      </c>
      <c r="J3405" s="33" t="s">
        <v>206</v>
      </c>
      <c r="K3405" s="33" t="str">
        <f t="shared" si="174"/>
        <v>244 , 1</v>
      </c>
      <c r="L3405" s="34" t="s">
        <v>207</v>
      </c>
      <c r="N3405" s="1" t="b">
        <f t="shared" si="175"/>
        <v>0</v>
      </c>
      <c r="O3405" s="1" t="b">
        <f t="shared" si="176"/>
        <v>0</v>
      </c>
      <c r="Q3405" s="4"/>
      <c r="R3405" s="4"/>
    </row>
    <row r="3406" spans="5:18">
      <c r="E3406" s="130">
        <v>244</v>
      </c>
      <c r="F3406" s="130">
        <v>2</v>
      </c>
      <c r="H3406" s="32" t="s">
        <v>208</v>
      </c>
      <c r="I3406" s="33" t="s">
        <v>862</v>
      </c>
      <c r="J3406" s="33" t="s">
        <v>206</v>
      </c>
      <c r="K3406" s="33" t="str">
        <f t="shared" si="174"/>
        <v>244 , 2</v>
      </c>
      <c r="L3406" s="34" t="s">
        <v>207</v>
      </c>
      <c r="N3406" s="1" t="b">
        <f t="shared" si="175"/>
        <v>0</v>
      </c>
      <c r="O3406" s="1" t="b">
        <f t="shared" si="176"/>
        <v>0</v>
      </c>
      <c r="Q3406" s="4"/>
      <c r="R3406" s="4"/>
    </row>
    <row r="3407" spans="5:18">
      <c r="E3407" s="130">
        <v>244</v>
      </c>
      <c r="F3407" s="130">
        <v>3</v>
      </c>
      <c r="H3407" s="32" t="s">
        <v>208</v>
      </c>
      <c r="I3407" s="33" t="s">
        <v>862</v>
      </c>
      <c r="J3407" s="33" t="s">
        <v>206</v>
      </c>
      <c r="K3407" s="33" t="str">
        <f t="shared" si="174"/>
        <v>244 , 3</v>
      </c>
      <c r="L3407" s="34" t="s">
        <v>207</v>
      </c>
      <c r="N3407" s="1" t="b">
        <f t="shared" si="175"/>
        <v>0</v>
      </c>
      <c r="O3407" s="1" t="b">
        <f t="shared" si="176"/>
        <v>0</v>
      </c>
      <c r="Q3407" s="4"/>
      <c r="R3407" s="4"/>
    </row>
    <row r="3408" spans="5:18">
      <c r="E3408" s="130">
        <v>244</v>
      </c>
      <c r="F3408" s="130">
        <v>4</v>
      </c>
      <c r="H3408" s="32" t="s">
        <v>208</v>
      </c>
      <c r="I3408" s="33" t="s">
        <v>862</v>
      </c>
      <c r="J3408" s="33" t="s">
        <v>206</v>
      </c>
      <c r="K3408" s="33" t="str">
        <f t="shared" si="174"/>
        <v>244 , 4</v>
      </c>
      <c r="L3408" s="34" t="s">
        <v>207</v>
      </c>
      <c r="N3408" s="1" t="b">
        <f t="shared" si="175"/>
        <v>0</v>
      </c>
      <c r="O3408" s="1" t="b">
        <f t="shared" si="176"/>
        <v>0</v>
      </c>
      <c r="Q3408" s="4"/>
      <c r="R3408" s="4"/>
    </row>
    <row r="3409" spans="5:18">
      <c r="E3409" s="130">
        <v>244</v>
      </c>
      <c r="F3409" s="130">
        <v>5</v>
      </c>
      <c r="H3409" s="32" t="s">
        <v>208</v>
      </c>
      <c r="I3409" s="33" t="s">
        <v>862</v>
      </c>
      <c r="J3409" s="33" t="s">
        <v>206</v>
      </c>
      <c r="K3409" s="33" t="str">
        <f t="shared" si="174"/>
        <v>244 , 5</v>
      </c>
      <c r="L3409" s="34" t="s">
        <v>207</v>
      </c>
      <c r="N3409" s="1" t="b">
        <f t="shared" si="175"/>
        <v>0</v>
      </c>
      <c r="O3409" s="1" t="b">
        <f t="shared" si="176"/>
        <v>0</v>
      </c>
      <c r="Q3409" s="4"/>
      <c r="R3409" s="4"/>
    </row>
    <row r="3410" spans="5:18">
      <c r="E3410" s="130">
        <v>244</v>
      </c>
      <c s="130" r="F3410">
        <v>7</v>
      </c>
      <c r="H3410" s="32" t="s">
        <v>208</v>
      </c>
      <c r="I3410" s="33" t="s">
        <v>862</v>
      </c>
      <c r="J3410" s="33" t="s">
        <v>206</v>
      </c>
      <c r="K3410" s="33" t="str">
        <f t="shared" si="174"/>
        <v>244 , 6</v>
      </c>
      <c r="L3410" s="34" t="s">
        <v>207</v>
      </c>
      <c r="N3410" s="1" t="b">
        <f t="shared" si="175"/>
        <v>0</v>
      </c>
      <c r="O3410" s="1" t="b">
        <f t="shared" si="176"/>
        <v>0</v>
      </c>
      <c r="Q3410" s="4"/>
      <c r="R3410" s="4"/>
    </row>
    <row r="3411" spans="5:18">
      <c r="E3411" s="130">
        <v>244</v>
      </c>
      <c r="F3411" s="130">
        <v>8</v>
      </c>
      <c r="H3411" s="32" t="s">
        <v>208</v>
      </c>
      <c r="I3411" s="33" t="s">
        <v>862</v>
      </c>
      <c r="J3411" s="33" t="s">
        <v>206</v>
      </c>
      <c r="K3411" s="33" t="str">
        <f t="shared" si="174"/>
        <v>244 , 8</v>
      </c>
      <c r="L3411" s="34" t="s">
        <v>207</v>
      </c>
      <c r="N3411" s="1" t="b">
        <f t="shared" si="175"/>
        <v>0</v>
      </c>
      <c r="O3411" s="1" t="b">
        <f t="shared" si="176"/>
        <v>0</v>
      </c>
      <c r="Q3411" s="4"/>
      <c r="R3411" s="4"/>
    </row>
    <row r="3412" spans="5:18">
      <c r="E3412" s="130">
        <v>244</v>
      </c>
      <c r="F3412" s="130">
        <v>9</v>
      </c>
      <c r="H3412" s="32" t="s">
        <v>208</v>
      </c>
      <c r="I3412" s="33" t="s">
        <v>862</v>
      </c>
      <c r="J3412" s="33" t="s">
        <v>206</v>
      </c>
      <c r="K3412" s="33" t="str">
        <f t="shared" si="174"/>
        <v>244 , 9</v>
      </c>
      <c r="L3412" s="34" t="s">
        <v>207</v>
      </c>
      <c r="N3412" s="1" t="b">
        <f t="shared" si="175"/>
        <v>0</v>
      </c>
      <c r="O3412" s="1" t="b">
        <f t="shared" si="176"/>
        <v>0</v>
      </c>
      <c r="Q3412" s="4"/>
      <c r="R3412" s="4"/>
    </row>
    <row r="3413" spans="5:18">
      <c r="E3413" s="130">
        <v>244</v>
      </c>
      <c r="F3413" s="130">
        <v>10</v>
      </c>
      <c r="H3413" s="32" t="s">
        <v>208</v>
      </c>
      <c r="I3413" s="33" t="s">
        <v>862</v>
      </c>
      <c r="J3413" s="33" t="s">
        <v>206</v>
      </c>
      <c r="K3413" s="33" t="str">
        <f t="shared" si="174"/>
        <v>244 , 10</v>
      </c>
      <c r="L3413" s="34" t="s">
        <v>207</v>
      </c>
      <c r="N3413" s="1" t="b">
        <f t="shared" si="175"/>
        <v>0</v>
      </c>
      <c r="O3413" s="1" t="b">
        <f t="shared" si="176"/>
        <v>0</v>
      </c>
      <c r="Q3413" s="4"/>
      <c r="R3413" s="4"/>
    </row>
    <row r="3414" spans="5:18">
      <c r="E3414" s="130">
        <v>244</v>
      </c>
      <c r="F3414" s="130">
        <v>11</v>
      </c>
      <c r="H3414" s="32" t="s">
        <v>208</v>
      </c>
      <c r="I3414" s="33" t="s">
        <v>862</v>
      </c>
      <c r="J3414" s="33" t="s">
        <v>206</v>
      </c>
      <c r="K3414" s="33" t="str">
        <f t="shared" si="174"/>
        <v>244 , 11</v>
      </c>
      <c r="L3414" s="34" t="s">
        <v>207</v>
      </c>
      <c r="N3414" s="1" t="b">
        <f t="shared" si="175"/>
        <v>0</v>
      </c>
      <c r="O3414" s="1" t="b">
        <f t="shared" si="176"/>
        <v>0</v>
      </c>
      <c r="Q3414" s="4"/>
      <c r="R3414" s="4"/>
    </row>
    <row r="3415" spans="5:18">
      <c r="E3415" s="130">
        <v>244</v>
      </c>
      <c r="F3415" s="130">
        <v>12</v>
      </c>
      <c r="H3415" s="32" t="s">
        <v>208</v>
      </c>
      <c r="I3415" s="33" t="s">
        <v>862</v>
      </c>
      <c r="J3415" s="33" t="s">
        <v>206</v>
      </c>
      <c r="K3415" s="33" t="str">
        <f t="shared" si="174"/>
        <v>244 , 12</v>
      </c>
      <c r="L3415" s="34" t="s">
        <v>207</v>
      </c>
      <c r="N3415" s="1" t="b">
        <f t="shared" si="175"/>
        <v>0</v>
      </c>
      <c r="O3415" s="1" t="b">
        <f t="shared" si="176"/>
        <v>0</v>
      </c>
      <c r="Q3415" s="4"/>
      <c r="R3415" s="4"/>
    </row>
    <row r="3416" spans="5:18">
      <c r="E3416" s="130">
        <v>244</v>
      </c>
      <c r="F3416" s="130">
        <v>13</v>
      </c>
      <c r="H3416" s="32" t="s">
        <v>208</v>
      </c>
      <c r="I3416" s="33" t="s">
        <v>862</v>
      </c>
      <c r="J3416" s="33" t="s">
        <v>206</v>
      </c>
      <c r="K3416" s="33" t="str">
        <f t="shared" si="174"/>
        <v>244 , 13</v>
      </c>
      <c r="L3416" s="34" t="s">
        <v>207</v>
      </c>
      <c r="N3416" s="1" t="b">
        <f t="shared" si="175"/>
        <v>0</v>
      </c>
      <c r="O3416" s="1" t="b">
        <f t="shared" si="176"/>
        <v>0</v>
      </c>
      <c r="Q3416" s="4"/>
      <c r="R3416" s="4"/>
    </row>
    <row r="3417" spans="5:18">
      <c r="E3417" s="130">
        <v>244</v>
      </c>
      <c r="F3417" s="130">
        <v>14</v>
      </c>
      <c r="H3417" s="32" t="s">
        <v>208</v>
      </c>
      <c r="I3417" s="33" t="s">
        <v>862</v>
      </c>
      <c r="J3417" s="33" t="s">
        <v>206</v>
      </c>
      <c r="K3417" s="33" t="str">
        <f t="shared" si="174"/>
        <v>244 , 14</v>
      </c>
      <c r="L3417" s="34" t="s">
        <v>207</v>
      </c>
      <c r="N3417" s="1" t="b">
        <f t="shared" si="175"/>
        <v>0</v>
      </c>
      <c r="O3417" s="1" t="b">
        <f t="shared" si="176"/>
        <v>0</v>
      </c>
      <c r="Q3417" s="4"/>
      <c r="R3417" s="4"/>
    </row>
    <row r="3418" spans="5:18">
      <c r="E3418" s="130">
        <v>244</v>
      </c>
      <c r="F3418" s="130">
        <v>15</v>
      </c>
      <c r="H3418" s="32" t="s">
        <v>208</v>
      </c>
      <c r="I3418" s="33" t="s">
        <v>862</v>
      </c>
      <c r="J3418" s="33" t="s">
        <v>206</v>
      </c>
      <c r="K3418" s="33" t="str">
        <f t="shared" si="174"/>
        <v>244 , 15</v>
      </c>
      <c r="L3418" s="34" t="s">
        <v>207</v>
      </c>
      <c r="N3418" s="1" t="b">
        <f t="shared" si="175"/>
        <v>0</v>
      </c>
      <c r="O3418" s="1" t="b">
        <f t="shared" si="176"/>
        <v>0</v>
      </c>
      <c r="Q3418" s="4"/>
      <c r="R3418" s="4"/>
    </row>
    <row r="3419" spans="5:18">
      <c r="E3419" s="130">
        <v>245</v>
      </c>
      <c r="F3419" s="130">
        <v>1</v>
      </c>
      <c r="H3419" s="32" t="s">
        <v>208</v>
      </c>
      <c r="I3419" s="33" t="s">
        <v>862</v>
      </c>
      <c r="J3419" s="33" t="s">
        <v>206</v>
      </c>
      <c r="K3419" s="33" t="str">
        <f t="shared" si="174"/>
        <v>245 , 1</v>
      </c>
      <c r="L3419" s="34" t="s">
        <v>207</v>
      </c>
      <c r="N3419" s="1" t="b">
        <f t="shared" si="175"/>
        <v>0</v>
      </c>
      <c r="O3419" s="1" t="b">
        <f t="shared" si="176"/>
        <v>0</v>
      </c>
      <c r="Q3419" s="4"/>
      <c r="R3419" s="4"/>
    </row>
    <row r="3420" spans="5:18">
      <c r="E3420" s="130">
        <v>245</v>
      </c>
      <c r="F3420" s="130">
        <v>2</v>
      </c>
      <c r="H3420" s="32" t="s">
        <v>208</v>
      </c>
      <c r="I3420" s="33" t="s">
        <v>862</v>
      </c>
      <c r="J3420" s="33" t="s">
        <v>206</v>
      </c>
      <c r="K3420" s="33" t="str">
        <f t="shared" si="174"/>
        <v>245 , 2</v>
      </c>
      <c r="L3420" s="34" t="s">
        <v>207</v>
      </c>
      <c r="N3420" s="1" t="b">
        <f t="shared" si="175"/>
        <v>0</v>
      </c>
      <c r="O3420" s="1" t="b">
        <f t="shared" si="176"/>
        <v>0</v>
      </c>
      <c r="Q3420" s="4"/>
      <c r="R3420" s="4"/>
    </row>
    <row r="3421" spans="5:18">
      <c r="E3421" s="130">
        <v>245</v>
      </c>
      <c r="F3421" s="130">
        <v>3</v>
      </c>
      <c r="H3421" s="32" t="s">
        <v>208</v>
      </c>
      <c r="I3421" s="33" t="s">
        <v>862</v>
      </c>
      <c r="J3421" s="33" t="s">
        <v>206</v>
      </c>
      <c r="K3421" s="33" t="str">
        <f t="shared" si="174"/>
        <v>245 , 3</v>
      </c>
      <c r="L3421" s="34" t="s">
        <v>207</v>
      </c>
      <c r="N3421" s="1" t="b">
        <f t="shared" si="175"/>
        <v>0</v>
      </c>
      <c r="O3421" s="1" t="b">
        <f t="shared" si="176"/>
        <v>0</v>
      </c>
      <c r="Q3421" s="4"/>
      <c r="R3421" s="4"/>
    </row>
    <row r="3422" spans="5:18">
      <c r="E3422" s="130">
        <v>245</v>
      </c>
      <c r="F3422" s="130">
        <v>4</v>
      </c>
      <c r="H3422" s="32" t="s">
        <v>208</v>
      </c>
      <c r="I3422" s="33" t="s">
        <v>862</v>
      </c>
      <c r="J3422" s="33" t="s">
        <v>206</v>
      </c>
      <c r="K3422" s="33" t="str">
        <f t="shared" si="174"/>
        <v>245 , 4</v>
      </c>
      <c r="L3422" s="34" t="s">
        <v>207</v>
      </c>
      <c r="N3422" s="1" t="b">
        <f t="shared" si="175"/>
        <v>0</v>
      </c>
      <c r="O3422" s="1" t="b">
        <f t="shared" si="176"/>
        <v>0</v>
      </c>
      <c r="Q3422" s="4"/>
      <c r="R3422" s="4"/>
    </row>
    <row r="3423" spans="5:18">
      <c r="E3423" s="130">
        <v>245</v>
      </c>
      <c r="F3423" s="130">
        <v>5</v>
      </c>
      <c r="H3423" s="32" t="s">
        <v>208</v>
      </c>
      <c r="I3423" s="33" t="s">
        <v>862</v>
      </c>
      <c r="J3423" s="33" t="s">
        <v>206</v>
      </c>
      <c r="K3423" s="33" t="str">
        <f t="shared" si="174"/>
        <v>245 , 5</v>
      </c>
      <c r="L3423" s="34" t="s">
        <v>207</v>
      </c>
      <c r="N3423" s="1" t="b">
        <f t="shared" si="175"/>
        <v>0</v>
      </c>
      <c r="O3423" s="1" t="b">
        <f t="shared" si="176"/>
        <v>0</v>
      </c>
      <c r="Q3423" s="4"/>
      <c r="R3423" s="4"/>
    </row>
    <row r="3424" spans="5:18">
      <c r="E3424" s="130">
        <v>245</v>
      </c>
      <c s="130" r="F3424">
        <v>7</v>
      </c>
      <c r="H3424" s="32" t="s">
        <v>208</v>
      </c>
      <c r="I3424" s="33" t="s">
        <v>862</v>
      </c>
      <c r="J3424" s="33" t="s">
        <v>206</v>
      </c>
      <c r="K3424" s="33" t="str">
        <f t="shared" si="174"/>
        <v>245 , 6</v>
      </c>
      <c r="L3424" s="34" t="s">
        <v>207</v>
      </c>
      <c r="N3424" s="1" t="b">
        <f t="shared" si="175"/>
        <v>0</v>
      </c>
      <c r="O3424" s="1" t="b">
        <f t="shared" si="176"/>
        <v>0</v>
      </c>
      <c r="Q3424" s="4"/>
      <c r="R3424" s="4"/>
    </row>
    <row r="3425" spans="5:18">
      <c r="E3425" s="130">
        <v>245</v>
      </c>
      <c r="F3425" s="130">
        <v>8</v>
      </c>
      <c r="H3425" s="32" t="s">
        <v>208</v>
      </c>
      <c r="I3425" s="33" t="s">
        <v>862</v>
      </c>
      <c r="J3425" s="33" t="s">
        <v>206</v>
      </c>
      <c r="K3425" s="33" t="str">
        <f t="shared" si="174"/>
        <v>245 , 8</v>
      </c>
      <c r="L3425" s="34" t="s">
        <v>207</v>
      </c>
      <c r="N3425" s="1" t="b">
        <f t="shared" si="175"/>
        <v>0</v>
      </c>
      <c r="O3425" s="1" t="b">
        <f t="shared" si="176"/>
        <v>0</v>
      </c>
      <c r="Q3425" s="4"/>
      <c r="R3425" s="4"/>
    </row>
    <row r="3426" spans="5:18">
      <c r="E3426" s="130">
        <v>245</v>
      </c>
      <c r="F3426" s="130">
        <v>9</v>
      </c>
      <c r="H3426" s="32" t="s">
        <v>208</v>
      </c>
      <c r="I3426" s="33" t="s">
        <v>862</v>
      </c>
      <c r="J3426" s="33" t="s">
        <v>206</v>
      </c>
      <c r="K3426" s="33" t="str">
        <f t="shared" si="174"/>
        <v>245 , 9</v>
      </c>
      <c r="L3426" s="34" t="s">
        <v>207</v>
      </c>
      <c r="N3426" s="1" t="b">
        <f t="shared" si="175"/>
        <v>0</v>
      </c>
      <c r="O3426" s="1" t="b">
        <f t="shared" si="176"/>
        <v>0</v>
      </c>
      <c r="Q3426" s="4"/>
      <c r="R3426" s="4"/>
    </row>
    <row r="3427" spans="5:18">
      <c r="E3427" s="130">
        <v>245</v>
      </c>
      <c r="F3427" s="130">
        <v>10</v>
      </c>
      <c r="H3427" s="32" t="s">
        <v>208</v>
      </c>
      <c r="I3427" s="33" t="s">
        <v>862</v>
      </c>
      <c r="J3427" s="33" t="s">
        <v>206</v>
      </c>
      <c r="K3427" s="33" t="str">
        <f t="shared" si="174"/>
        <v>245 , 10</v>
      </c>
      <c r="L3427" s="34" t="s">
        <v>207</v>
      </c>
      <c r="N3427" s="1" t="b">
        <f t="shared" si="175"/>
        <v>0</v>
      </c>
      <c r="O3427" s="1" t="b">
        <f t="shared" si="176"/>
        <v>0</v>
      </c>
      <c r="Q3427" s="4"/>
      <c r="R3427" s="4"/>
    </row>
    <row r="3428" spans="5:18">
      <c r="E3428" s="130">
        <v>245</v>
      </c>
      <c r="F3428" s="130">
        <v>11</v>
      </c>
      <c r="H3428" s="32" t="s">
        <v>208</v>
      </c>
      <c r="I3428" s="33" t="s">
        <v>862</v>
      </c>
      <c r="J3428" s="33" t="s">
        <v>206</v>
      </c>
      <c r="K3428" s="33" t="str">
        <f t="shared" si="174"/>
        <v>245 , 11</v>
      </c>
      <c r="L3428" s="34" t="s">
        <v>207</v>
      </c>
      <c r="N3428" s="1" t="b">
        <f t="shared" si="175"/>
        <v>0</v>
      </c>
      <c r="O3428" s="1" t="b">
        <f t="shared" si="176"/>
        <v>0</v>
      </c>
      <c r="Q3428" s="4"/>
      <c r="R3428" s="4"/>
    </row>
    <row r="3429" spans="5:18">
      <c r="E3429" s="130">
        <v>245</v>
      </c>
      <c r="F3429" s="130">
        <v>12</v>
      </c>
      <c r="H3429" s="32" t="s">
        <v>208</v>
      </c>
      <c r="I3429" s="33" t="s">
        <v>862</v>
      </c>
      <c r="J3429" s="33" t="s">
        <v>206</v>
      </c>
      <c r="K3429" s="33" t="str">
        <f t="shared" si="174"/>
        <v>245 , 12</v>
      </c>
      <c r="L3429" s="34" t="s">
        <v>207</v>
      </c>
      <c r="N3429" s="1" t="b">
        <f t="shared" si="175"/>
        <v>0</v>
      </c>
      <c r="O3429" s="1" t="b">
        <f t="shared" si="176"/>
        <v>0</v>
      </c>
      <c r="Q3429" s="4"/>
      <c r="R3429" s="4"/>
    </row>
    <row r="3430" spans="5:18">
      <c r="E3430" s="130">
        <v>245</v>
      </c>
      <c r="F3430" s="130">
        <v>13</v>
      </c>
      <c r="H3430" s="32" t="s">
        <v>208</v>
      </c>
      <c r="I3430" s="33" t="s">
        <v>862</v>
      </c>
      <c r="J3430" s="33" t="s">
        <v>206</v>
      </c>
      <c r="K3430" s="33" t="str">
        <f t="shared" si="174"/>
        <v>245 , 13</v>
      </c>
      <c r="L3430" s="34" t="s">
        <v>207</v>
      </c>
      <c r="N3430" s="1" t="b">
        <f t="shared" si="175"/>
        <v>0</v>
      </c>
      <c r="O3430" s="1" t="b">
        <f t="shared" si="176"/>
        <v>0</v>
      </c>
      <c r="Q3430" s="4"/>
      <c r="R3430" s="4"/>
    </row>
    <row r="3431" spans="5:18">
      <c r="E3431" s="130">
        <v>245</v>
      </c>
      <c r="F3431" s="130">
        <v>14</v>
      </c>
      <c r="H3431" s="32" t="s">
        <v>208</v>
      </c>
      <c r="I3431" s="33" t="s">
        <v>862</v>
      </c>
      <c r="J3431" s="33" t="s">
        <v>206</v>
      </c>
      <c r="K3431" s="33" t="str">
        <f t="shared" si="174"/>
        <v>245 , 14</v>
      </c>
      <c r="L3431" s="34" t="s">
        <v>207</v>
      </c>
      <c r="N3431" s="1" t="b">
        <f t="shared" si="175"/>
        <v>0</v>
      </c>
      <c r="O3431" s="1" t="b">
        <f t="shared" si="176"/>
        <v>0</v>
      </c>
      <c r="Q3431" s="4"/>
      <c r="R3431" s="4"/>
    </row>
    <row r="3432" spans="5:18">
      <c r="E3432" s="130">
        <v>245</v>
      </c>
      <c r="F3432" s="130">
        <v>15</v>
      </c>
      <c r="H3432" s="32" t="s">
        <v>208</v>
      </c>
      <c r="I3432" s="33" t="s">
        <v>862</v>
      </c>
      <c r="J3432" s="33" t="s">
        <v>206</v>
      </c>
      <c r="K3432" s="33" t="str">
        <f t="shared" si="174"/>
        <v>245 , 15</v>
      </c>
      <c r="L3432" s="34" t="s">
        <v>207</v>
      </c>
      <c r="N3432" s="1" t="b">
        <f t="shared" si="175"/>
        <v>0</v>
      </c>
      <c r="O3432" s="1" t="b">
        <f t="shared" si="176"/>
        <v>0</v>
      </c>
      <c r="Q3432" s="4"/>
      <c r="R3432" s="4"/>
    </row>
    <row r="3433" spans="5:18">
      <c r="E3433" s="130">
        <v>246</v>
      </c>
      <c r="F3433" s="130">
        <v>1</v>
      </c>
      <c r="H3433" s="32" t="s">
        <v>208</v>
      </c>
      <c r="I3433" s="33" t="s">
        <v>862</v>
      </c>
      <c r="J3433" s="33" t="s">
        <v>206</v>
      </c>
      <c r="K3433" s="33" t="str">
        <f t="shared" si="174"/>
        <v>246 , 1</v>
      </c>
      <c r="L3433" s="34" t="s">
        <v>207</v>
      </c>
      <c r="N3433" s="1" t="b">
        <f t="shared" si="175"/>
        <v>0</v>
      </c>
      <c r="O3433" s="1" t="b">
        <f t="shared" si="176"/>
        <v>0</v>
      </c>
      <c r="Q3433" s="4"/>
      <c r="R3433" s="4"/>
    </row>
    <row r="3434" spans="5:18">
      <c r="E3434" s="130">
        <v>246</v>
      </c>
      <c r="F3434" s="130">
        <v>2</v>
      </c>
      <c r="H3434" s="32" t="s">
        <v>208</v>
      </c>
      <c r="I3434" s="33" t="s">
        <v>862</v>
      </c>
      <c r="J3434" s="33" t="s">
        <v>206</v>
      </c>
      <c r="K3434" s="33" t="str">
        <f t="shared" si="174"/>
        <v>246 , 2</v>
      </c>
      <c r="L3434" s="34" t="s">
        <v>207</v>
      </c>
      <c r="N3434" s="1" t="b">
        <f t="shared" si="175"/>
        <v>0</v>
      </c>
      <c r="O3434" s="1" t="b">
        <f t="shared" si="176"/>
        <v>0</v>
      </c>
      <c r="Q3434" s="4"/>
      <c r="R3434" s="4"/>
    </row>
    <row r="3435" spans="5:18">
      <c r="E3435" s="130">
        <v>246</v>
      </c>
      <c r="F3435" s="130">
        <v>3</v>
      </c>
      <c r="H3435" s="32" t="s">
        <v>208</v>
      </c>
      <c r="I3435" s="33" t="s">
        <v>862</v>
      </c>
      <c r="J3435" s="33" t="s">
        <v>206</v>
      </c>
      <c r="K3435" s="33" t="str">
        <f t="shared" ref="K3435:K3494" si="177">E3435&amp;" , "&amp;F3435</f>
        <v>246 , 3</v>
      </c>
      <c r="L3435" s="34" t="s">
        <v>207</v>
      </c>
      <c r="N3435" s="1" t="b">
        <f t="shared" ref="N3435:N3494" si="178">IF(E3435="","",EXACT(E3435,Q3435))</f>
        <v>0</v>
      </c>
      <c r="O3435" s="1" t="b">
        <f t="shared" ref="O3435:O3494" si="179">IF(F3435="","",EXACT(F3435,R3435))</f>
        <v>0</v>
      </c>
      <c r="Q3435" s="4"/>
      <c r="R3435" s="4"/>
    </row>
    <row r="3436" spans="5:18">
      <c r="E3436" s="130">
        <v>246</v>
      </c>
      <c r="F3436" s="130">
        <v>4</v>
      </c>
      <c r="H3436" s="32" t="s">
        <v>208</v>
      </c>
      <c r="I3436" s="33" t="s">
        <v>862</v>
      </c>
      <c r="J3436" s="33" t="s">
        <v>206</v>
      </c>
      <c r="K3436" s="33" t="str">
        <f t="shared" si="177"/>
        <v>246 , 4</v>
      </c>
      <c r="L3436" s="34" t="s">
        <v>207</v>
      </c>
      <c r="N3436" s="1" t="b">
        <f t="shared" si="178"/>
        <v>0</v>
      </c>
      <c r="O3436" s="1" t="b">
        <f t="shared" si="179"/>
        <v>0</v>
      </c>
      <c r="Q3436" s="4"/>
      <c r="R3436" s="4"/>
    </row>
    <row r="3437" spans="5:18">
      <c r="E3437" s="130">
        <v>246</v>
      </c>
      <c r="F3437" s="130">
        <v>5</v>
      </c>
      <c r="H3437" s="32" t="s">
        <v>208</v>
      </c>
      <c r="I3437" s="33" t="s">
        <v>862</v>
      </c>
      <c r="J3437" s="33" t="s">
        <v>206</v>
      </c>
      <c r="K3437" s="33" t="str">
        <f t="shared" si="177"/>
        <v>246 , 5</v>
      </c>
      <c r="L3437" s="34" t="s">
        <v>207</v>
      </c>
      <c r="N3437" s="1" t="b">
        <f t="shared" si="178"/>
        <v>0</v>
      </c>
      <c r="O3437" s="1" t="b">
        <f t="shared" si="179"/>
        <v>0</v>
      </c>
      <c r="Q3437" s="4"/>
      <c r="R3437" s="4"/>
    </row>
    <row r="3438" spans="5:18">
      <c r="E3438" s="130">
        <v>246</v>
      </c>
      <c s="130" r="F3438">
        <v>7</v>
      </c>
      <c r="H3438" s="32" t="s">
        <v>208</v>
      </c>
      <c r="I3438" s="33" t="s">
        <v>862</v>
      </c>
      <c r="J3438" s="33" t="s">
        <v>206</v>
      </c>
      <c r="K3438" s="33" t="str">
        <f t="shared" si="177"/>
        <v>246 , 6</v>
      </c>
      <c r="L3438" s="34" t="s">
        <v>207</v>
      </c>
      <c r="N3438" s="1" t="b">
        <f t="shared" si="178"/>
        <v>0</v>
      </c>
      <c r="O3438" s="1" t="b">
        <f t="shared" si="179"/>
        <v>0</v>
      </c>
      <c r="Q3438" s="4"/>
      <c r="R3438" s="4"/>
    </row>
    <row r="3439" spans="5:18">
      <c r="E3439" s="130">
        <v>246</v>
      </c>
      <c r="F3439" s="130">
        <v>8</v>
      </c>
      <c r="H3439" s="32" t="s">
        <v>208</v>
      </c>
      <c r="I3439" s="33" t="s">
        <v>862</v>
      </c>
      <c r="J3439" s="33" t="s">
        <v>206</v>
      </c>
      <c r="K3439" s="33" t="str">
        <f t="shared" si="177"/>
        <v>246 , 8</v>
      </c>
      <c r="L3439" s="34" t="s">
        <v>207</v>
      </c>
      <c r="N3439" s="1" t="b">
        <f t="shared" si="178"/>
        <v>0</v>
      </c>
      <c r="O3439" s="1" t="b">
        <f t="shared" si="179"/>
        <v>0</v>
      </c>
      <c r="Q3439" s="4"/>
      <c r="R3439" s="4"/>
    </row>
    <row r="3440" spans="5:18">
      <c r="E3440" s="130">
        <v>246</v>
      </c>
      <c r="F3440" s="130">
        <v>9</v>
      </c>
      <c r="H3440" s="32" t="s">
        <v>208</v>
      </c>
      <c r="I3440" s="33" t="s">
        <v>862</v>
      </c>
      <c r="J3440" s="33" t="s">
        <v>206</v>
      </c>
      <c r="K3440" s="33" t="str">
        <f t="shared" si="177"/>
        <v>246 , 9</v>
      </c>
      <c r="L3440" s="34" t="s">
        <v>207</v>
      </c>
      <c r="N3440" s="1" t="b">
        <f t="shared" si="178"/>
        <v>0</v>
      </c>
      <c r="O3440" s="1" t="b">
        <f t="shared" si="179"/>
        <v>0</v>
      </c>
      <c r="Q3440" s="4"/>
      <c r="R3440" s="4"/>
    </row>
    <row r="3441" spans="5:18">
      <c r="E3441" s="130">
        <v>246</v>
      </c>
      <c r="F3441" s="130">
        <v>10</v>
      </c>
      <c r="H3441" s="32" t="s">
        <v>208</v>
      </c>
      <c r="I3441" s="33" t="s">
        <v>862</v>
      </c>
      <c r="J3441" s="33" t="s">
        <v>206</v>
      </c>
      <c r="K3441" s="33" t="str">
        <f t="shared" si="177"/>
        <v>246 , 10</v>
      </c>
      <c r="L3441" s="34" t="s">
        <v>207</v>
      </c>
      <c r="N3441" s="1" t="b">
        <f t="shared" si="178"/>
        <v>0</v>
      </c>
      <c r="O3441" s="1" t="b">
        <f t="shared" si="179"/>
        <v>0</v>
      </c>
      <c r="Q3441" s="4"/>
      <c r="R3441" s="4"/>
    </row>
    <row r="3442" spans="5:18">
      <c r="E3442" s="130">
        <v>246</v>
      </c>
      <c r="F3442" s="130">
        <v>11</v>
      </c>
      <c r="H3442" s="32" t="s">
        <v>208</v>
      </c>
      <c r="I3442" s="33" t="s">
        <v>862</v>
      </c>
      <c r="J3442" s="33" t="s">
        <v>206</v>
      </c>
      <c r="K3442" s="33" t="str">
        <f t="shared" si="177"/>
        <v>246 , 11</v>
      </c>
      <c r="L3442" s="34" t="s">
        <v>207</v>
      </c>
      <c r="N3442" s="1" t="b">
        <f t="shared" si="178"/>
        <v>0</v>
      </c>
      <c r="O3442" s="1" t="b">
        <f t="shared" si="179"/>
        <v>0</v>
      </c>
      <c r="Q3442" s="4"/>
      <c r="R3442" s="4"/>
    </row>
    <row r="3443" spans="5:18">
      <c r="E3443" s="130">
        <v>246</v>
      </c>
      <c r="F3443" s="130">
        <v>12</v>
      </c>
      <c r="H3443" s="32" t="s">
        <v>208</v>
      </c>
      <c r="I3443" s="33" t="s">
        <v>862</v>
      </c>
      <c r="J3443" s="33" t="s">
        <v>206</v>
      </c>
      <c r="K3443" s="33" t="str">
        <f t="shared" si="177"/>
        <v>246 , 12</v>
      </c>
      <c r="L3443" s="34" t="s">
        <v>207</v>
      </c>
      <c r="N3443" s="1" t="b">
        <f t="shared" si="178"/>
        <v>0</v>
      </c>
      <c r="O3443" s="1" t="b">
        <f t="shared" si="179"/>
        <v>0</v>
      </c>
      <c r="Q3443" s="4"/>
      <c r="R3443" s="4"/>
    </row>
    <row r="3444" spans="5:18">
      <c r="E3444" s="130">
        <v>246</v>
      </c>
      <c r="F3444" s="130">
        <v>13</v>
      </c>
      <c r="H3444" s="32" t="s">
        <v>208</v>
      </c>
      <c r="I3444" s="33" t="s">
        <v>862</v>
      </c>
      <c r="J3444" s="33" t="s">
        <v>206</v>
      </c>
      <c r="K3444" s="33" t="str">
        <f t="shared" si="177"/>
        <v>246 , 13</v>
      </c>
      <c r="L3444" s="34" t="s">
        <v>207</v>
      </c>
      <c r="N3444" s="1" t="b">
        <f t="shared" si="178"/>
        <v>0</v>
      </c>
      <c r="O3444" s="1" t="b">
        <f t="shared" si="179"/>
        <v>0</v>
      </c>
      <c r="Q3444" s="4"/>
      <c r="R3444" s="4"/>
    </row>
    <row r="3445" spans="5:18">
      <c r="E3445" s="130">
        <v>246</v>
      </c>
      <c r="F3445" s="130">
        <v>14</v>
      </c>
      <c r="H3445" s="32" t="s">
        <v>208</v>
      </c>
      <c r="I3445" s="33" t="s">
        <v>862</v>
      </c>
      <c r="J3445" s="33" t="s">
        <v>206</v>
      </c>
      <c r="K3445" s="33" t="str">
        <f t="shared" si="177"/>
        <v>246 , 14</v>
      </c>
      <c r="L3445" s="34" t="s">
        <v>207</v>
      </c>
      <c r="N3445" s="1" t="b">
        <f t="shared" si="178"/>
        <v>0</v>
      </c>
      <c r="O3445" s="1" t="b">
        <f t="shared" si="179"/>
        <v>0</v>
      </c>
      <c r="Q3445" s="4"/>
      <c r="R3445" s="4"/>
    </row>
    <row r="3446" spans="5:18">
      <c r="E3446" s="130">
        <v>246</v>
      </c>
      <c r="F3446" s="130">
        <v>15</v>
      </c>
      <c r="H3446" s="32" t="s">
        <v>208</v>
      </c>
      <c r="I3446" s="33" t="s">
        <v>862</v>
      </c>
      <c r="J3446" s="33" t="s">
        <v>206</v>
      </c>
      <c r="K3446" s="33" t="str">
        <f t="shared" si="177"/>
        <v>246 , 15</v>
      </c>
      <c r="L3446" s="34" t="s">
        <v>207</v>
      </c>
      <c r="N3446" s="1" t="b">
        <f t="shared" si="178"/>
        <v>0</v>
      </c>
      <c r="O3446" s="1" t="b">
        <f t="shared" si="179"/>
        <v>0</v>
      </c>
      <c r="Q3446" s="4"/>
      <c r="R3446" s="4"/>
    </row>
    <row r="3447" spans="5:18">
      <c r="E3447" s="130">
        <v>247</v>
      </c>
      <c r="F3447" s="130">
        <v>1</v>
      </c>
      <c r="H3447" s="32" t="s">
        <v>208</v>
      </c>
      <c r="I3447" s="33" t="s">
        <v>862</v>
      </c>
      <c r="J3447" s="33" t="s">
        <v>206</v>
      </c>
      <c r="K3447" s="33" t="str">
        <f t="shared" si="177"/>
        <v>247 , 1</v>
      </c>
      <c r="L3447" s="34" t="s">
        <v>207</v>
      </c>
      <c r="N3447" s="1" t="b">
        <f t="shared" si="178"/>
        <v>0</v>
      </c>
      <c r="O3447" s="1" t="b">
        <f t="shared" si="179"/>
        <v>0</v>
      </c>
      <c r="Q3447" s="4"/>
      <c r="R3447" s="4"/>
    </row>
    <row r="3448" spans="5:18">
      <c r="E3448" s="130">
        <v>247</v>
      </c>
      <c r="F3448" s="130">
        <v>2</v>
      </c>
      <c r="H3448" s="32" t="s">
        <v>208</v>
      </c>
      <c r="I3448" s="33" t="s">
        <v>862</v>
      </c>
      <c r="J3448" s="33" t="s">
        <v>206</v>
      </c>
      <c r="K3448" s="33" t="str">
        <f t="shared" si="177"/>
        <v>247 , 2</v>
      </c>
      <c r="L3448" s="34" t="s">
        <v>207</v>
      </c>
      <c r="N3448" s="1" t="b">
        <f t="shared" si="178"/>
        <v>0</v>
      </c>
      <c r="O3448" s="1" t="b">
        <f t="shared" si="179"/>
        <v>0</v>
      </c>
      <c r="Q3448" s="4"/>
      <c r="R3448" s="4"/>
    </row>
    <row r="3449" spans="5:18">
      <c r="E3449" s="130">
        <v>247</v>
      </c>
      <c r="F3449" s="130">
        <v>3</v>
      </c>
      <c r="H3449" s="32" t="s">
        <v>208</v>
      </c>
      <c r="I3449" s="33" t="s">
        <v>862</v>
      </c>
      <c r="J3449" s="33" t="s">
        <v>206</v>
      </c>
      <c r="K3449" s="33" t="str">
        <f t="shared" si="177"/>
        <v>247 , 3</v>
      </c>
      <c r="L3449" s="34" t="s">
        <v>207</v>
      </c>
      <c r="N3449" s="1" t="b">
        <f t="shared" si="178"/>
        <v>0</v>
      </c>
      <c r="O3449" s="1" t="b">
        <f t="shared" si="179"/>
        <v>0</v>
      </c>
      <c r="Q3449" s="4"/>
      <c r="R3449" s="4"/>
    </row>
    <row r="3450" spans="5:18">
      <c r="E3450" s="130">
        <v>247</v>
      </c>
      <c r="F3450" s="130">
        <v>4</v>
      </c>
      <c r="H3450" s="32" t="s">
        <v>208</v>
      </c>
      <c r="I3450" s="33" t="s">
        <v>862</v>
      </c>
      <c r="J3450" s="33" t="s">
        <v>206</v>
      </c>
      <c r="K3450" s="33" t="str">
        <f t="shared" si="177"/>
        <v>247 , 4</v>
      </c>
      <c r="L3450" s="34" t="s">
        <v>207</v>
      </c>
      <c r="N3450" s="1" t="b">
        <f t="shared" si="178"/>
        <v>0</v>
      </c>
      <c r="O3450" s="1" t="b">
        <f t="shared" si="179"/>
        <v>0</v>
      </c>
      <c r="Q3450" s="4"/>
      <c r="R3450" s="4"/>
    </row>
    <row r="3451" spans="5:18">
      <c r="E3451" s="130">
        <v>247</v>
      </c>
      <c r="F3451" s="130">
        <v>5</v>
      </c>
      <c r="H3451" s="32" t="s">
        <v>208</v>
      </c>
      <c r="I3451" s="33" t="s">
        <v>862</v>
      </c>
      <c r="J3451" s="33" t="s">
        <v>206</v>
      </c>
      <c r="K3451" s="33" t="str">
        <f t="shared" si="177"/>
        <v>247 , 5</v>
      </c>
      <c r="L3451" s="34" t="s">
        <v>207</v>
      </c>
      <c r="N3451" s="1" t="b">
        <f t="shared" si="178"/>
        <v>0</v>
      </c>
      <c r="O3451" s="1" t="b">
        <f t="shared" si="179"/>
        <v>0</v>
      </c>
      <c r="Q3451" s="4"/>
      <c r="R3451" s="4"/>
    </row>
    <row r="3452" spans="5:18">
      <c r="E3452" s="130">
        <v>247</v>
      </c>
      <c s="130" r="F3452">
        <v>7</v>
      </c>
      <c r="H3452" s="32" t="s">
        <v>208</v>
      </c>
      <c r="I3452" s="33" t="s">
        <v>862</v>
      </c>
      <c r="J3452" s="33" t="s">
        <v>206</v>
      </c>
      <c r="K3452" s="33" t="str">
        <f t="shared" si="177"/>
        <v>247 , 6</v>
      </c>
      <c r="L3452" s="34" t="s">
        <v>207</v>
      </c>
      <c r="N3452" s="1" t="b">
        <f t="shared" si="178"/>
        <v>0</v>
      </c>
      <c r="O3452" s="1" t="b">
        <f t="shared" si="179"/>
        <v>0</v>
      </c>
      <c r="Q3452" s="4"/>
      <c r="R3452" s="4"/>
    </row>
    <row r="3453" spans="5:18">
      <c r="E3453" s="130">
        <v>247</v>
      </c>
      <c r="F3453" s="130">
        <v>8</v>
      </c>
      <c r="H3453" s="32" t="s">
        <v>208</v>
      </c>
      <c r="I3453" s="33" t="s">
        <v>862</v>
      </c>
      <c r="J3453" s="33" t="s">
        <v>206</v>
      </c>
      <c r="K3453" s="33" t="str">
        <f t="shared" si="177"/>
        <v>247 , 8</v>
      </c>
      <c r="L3453" s="34" t="s">
        <v>207</v>
      </c>
      <c r="N3453" s="1" t="b">
        <f t="shared" si="178"/>
        <v>0</v>
      </c>
      <c r="O3453" s="1" t="b">
        <f t="shared" si="179"/>
        <v>0</v>
      </c>
      <c r="Q3453" s="4"/>
      <c r="R3453" s="4"/>
    </row>
    <row r="3454" spans="5:18">
      <c r="E3454" s="130">
        <v>247</v>
      </c>
      <c r="F3454" s="130">
        <v>9</v>
      </c>
      <c r="H3454" s="32" t="s">
        <v>208</v>
      </c>
      <c r="I3454" s="33" t="s">
        <v>862</v>
      </c>
      <c r="J3454" s="33" t="s">
        <v>206</v>
      </c>
      <c r="K3454" s="33" t="str">
        <f t="shared" si="177"/>
        <v>247 , 9</v>
      </c>
      <c r="L3454" s="34" t="s">
        <v>207</v>
      </c>
      <c r="N3454" s="1" t="b">
        <f t="shared" si="178"/>
        <v>0</v>
      </c>
      <c r="O3454" s="1" t="b">
        <f t="shared" si="179"/>
        <v>0</v>
      </c>
      <c r="Q3454" s="4"/>
      <c r="R3454" s="4"/>
    </row>
    <row r="3455" spans="5:18">
      <c r="E3455" s="130">
        <v>247</v>
      </c>
      <c r="F3455" s="130">
        <v>10</v>
      </c>
      <c r="H3455" s="32" t="s">
        <v>208</v>
      </c>
      <c r="I3455" s="33" t="s">
        <v>862</v>
      </c>
      <c r="J3455" s="33" t="s">
        <v>206</v>
      </c>
      <c r="K3455" s="33" t="str">
        <f t="shared" si="177"/>
        <v>247 , 10</v>
      </c>
      <c r="L3455" s="34" t="s">
        <v>207</v>
      </c>
      <c r="N3455" s="1" t="b">
        <f t="shared" si="178"/>
        <v>0</v>
      </c>
      <c r="O3455" s="1" t="b">
        <f t="shared" si="179"/>
        <v>0</v>
      </c>
      <c r="Q3455" s="4"/>
      <c r="R3455" s="4"/>
    </row>
    <row r="3456" spans="5:18">
      <c r="E3456" s="130">
        <v>247</v>
      </c>
      <c r="F3456" s="130">
        <v>11</v>
      </c>
      <c r="H3456" s="32" t="s">
        <v>208</v>
      </c>
      <c r="I3456" s="33" t="s">
        <v>862</v>
      </c>
      <c r="J3456" s="33" t="s">
        <v>206</v>
      </c>
      <c r="K3456" s="33" t="str">
        <f t="shared" si="177"/>
        <v>247 , 11</v>
      </c>
      <c r="L3456" s="34" t="s">
        <v>207</v>
      </c>
      <c r="N3456" s="1" t="b">
        <f t="shared" si="178"/>
        <v>0</v>
      </c>
      <c r="O3456" s="1" t="b">
        <f t="shared" si="179"/>
        <v>0</v>
      </c>
      <c r="Q3456" s="4"/>
      <c r="R3456" s="4"/>
    </row>
    <row r="3457" spans="5:18">
      <c r="E3457" s="130">
        <v>247</v>
      </c>
      <c r="F3457" s="130">
        <v>12</v>
      </c>
      <c r="H3457" s="32" t="s">
        <v>208</v>
      </c>
      <c r="I3457" s="33" t="s">
        <v>862</v>
      </c>
      <c r="J3457" s="33" t="s">
        <v>206</v>
      </c>
      <c r="K3457" s="33" t="str">
        <f t="shared" si="177"/>
        <v>247 , 12</v>
      </c>
      <c r="L3457" s="34" t="s">
        <v>207</v>
      </c>
      <c r="N3457" s="1" t="b">
        <f t="shared" si="178"/>
        <v>0</v>
      </c>
      <c r="O3457" s="1" t="b">
        <f t="shared" si="179"/>
        <v>0</v>
      </c>
      <c r="Q3457" s="4"/>
      <c r="R3457" s="4"/>
    </row>
    <row r="3458" spans="5:18">
      <c r="E3458" s="130">
        <v>247</v>
      </c>
      <c r="F3458" s="130">
        <v>13</v>
      </c>
      <c r="H3458" s="32" t="s">
        <v>208</v>
      </c>
      <c r="I3458" s="33" t="s">
        <v>862</v>
      </c>
      <c r="J3458" s="33" t="s">
        <v>206</v>
      </c>
      <c r="K3458" s="33" t="str">
        <f t="shared" si="177"/>
        <v>247 , 13</v>
      </c>
      <c r="L3458" s="34" t="s">
        <v>207</v>
      </c>
      <c r="N3458" s="1" t="b">
        <f t="shared" si="178"/>
        <v>0</v>
      </c>
      <c r="O3458" s="1" t="b">
        <f t="shared" si="179"/>
        <v>0</v>
      </c>
      <c r="Q3458" s="4"/>
      <c r="R3458" s="4"/>
    </row>
    <row r="3459" spans="5:18">
      <c r="E3459" s="130">
        <v>247</v>
      </c>
      <c r="F3459" s="130">
        <v>14</v>
      </c>
      <c r="H3459" s="32" t="s">
        <v>208</v>
      </c>
      <c r="I3459" s="33" t="s">
        <v>862</v>
      </c>
      <c r="J3459" s="33" t="s">
        <v>206</v>
      </c>
      <c r="K3459" s="33" t="str">
        <f t="shared" si="177"/>
        <v>247 , 14</v>
      </c>
      <c r="L3459" s="34" t="s">
        <v>207</v>
      </c>
      <c r="N3459" s="1" t="b">
        <f t="shared" si="178"/>
        <v>0</v>
      </c>
      <c r="O3459" s="1" t="b">
        <f t="shared" si="179"/>
        <v>0</v>
      </c>
      <c r="Q3459" s="4"/>
      <c r="R3459" s="4"/>
    </row>
    <row r="3460" spans="5:18">
      <c r="E3460" s="130">
        <v>247</v>
      </c>
      <c r="F3460" s="130">
        <v>15</v>
      </c>
      <c r="H3460" s="32" t="s">
        <v>208</v>
      </c>
      <c r="I3460" s="33" t="s">
        <v>862</v>
      </c>
      <c r="J3460" s="33" t="s">
        <v>206</v>
      </c>
      <c r="K3460" s="33" t="str">
        <f t="shared" si="177"/>
        <v>247 , 15</v>
      </c>
      <c r="L3460" s="34" t="s">
        <v>207</v>
      </c>
      <c r="N3460" s="1" t="b">
        <f t="shared" si="178"/>
        <v>0</v>
      </c>
      <c r="O3460" s="1" t="b">
        <f t="shared" si="179"/>
        <v>0</v>
      </c>
      <c r="Q3460" s="4"/>
      <c r="R3460" s="4"/>
    </row>
    <row r="3461" spans="5:18">
      <c r="E3461" s="130">
        <v>248</v>
      </c>
      <c r="F3461" s="130">
        <v>1</v>
      </c>
      <c r="H3461" s="32" t="s">
        <v>208</v>
      </c>
      <c r="I3461" s="33" t="s">
        <v>862</v>
      </c>
      <c r="J3461" s="33" t="s">
        <v>206</v>
      </c>
      <c r="K3461" s="33" t="str">
        <f t="shared" si="177"/>
        <v>248 , 1</v>
      </c>
      <c r="L3461" s="34" t="s">
        <v>207</v>
      </c>
      <c r="N3461" s="1" t="b">
        <f t="shared" si="178"/>
        <v>0</v>
      </c>
      <c r="O3461" s="1" t="b">
        <f t="shared" si="179"/>
        <v>0</v>
      </c>
      <c r="Q3461" s="4"/>
      <c r="R3461" s="4"/>
    </row>
    <row r="3462" spans="5:18">
      <c r="E3462" s="130">
        <v>248</v>
      </c>
      <c r="F3462" s="130">
        <v>2</v>
      </c>
      <c r="H3462" s="32" t="s">
        <v>208</v>
      </c>
      <c r="I3462" s="33" t="s">
        <v>862</v>
      </c>
      <c r="J3462" s="33" t="s">
        <v>206</v>
      </c>
      <c r="K3462" s="33" t="str">
        <f t="shared" si="177"/>
        <v>248 , 2</v>
      </c>
      <c r="L3462" s="34" t="s">
        <v>207</v>
      </c>
      <c r="N3462" s="1" t="b">
        <f t="shared" si="178"/>
        <v>0</v>
      </c>
      <c r="O3462" s="1" t="b">
        <f t="shared" si="179"/>
        <v>0</v>
      </c>
      <c r="Q3462" s="4"/>
      <c r="R3462" s="4"/>
    </row>
    <row r="3463" spans="5:18">
      <c r="E3463" s="130">
        <v>248</v>
      </c>
      <c r="F3463" s="130">
        <v>3</v>
      </c>
      <c r="H3463" s="32" t="s">
        <v>208</v>
      </c>
      <c r="I3463" s="33" t="s">
        <v>862</v>
      </c>
      <c r="J3463" s="33" t="s">
        <v>206</v>
      </c>
      <c r="K3463" s="33" t="str">
        <f t="shared" si="177"/>
        <v>248 , 3</v>
      </c>
      <c r="L3463" s="34" t="s">
        <v>207</v>
      </c>
      <c r="N3463" s="1" t="b">
        <f t="shared" si="178"/>
        <v>0</v>
      </c>
      <c r="O3463" s="1" t="b">
        <f t="shared" si="179"/>
        <v>0</v>
      </c>
      <c r="Q3463" s="4"/>
      <c r="R3463" s="4"/>
    </row>
    <row r="3464" spans="5:18">
      <c r="E3464" s="130">
        <v>248</v>
      </c>
      <c r="F3464" s="130">
        <v>4</v>
      </c>
      <c r="H3464" s="32" t="s">
        <v>208</v>
      </c>
      <c r="I3464" s="33" t="s">
        <v>862</v>
      </c>
      <c r="J3464" s="33" t="s">
        <v>206</v>
      </c>
      <c r="K3464" s="33" t="str">
        <f t="shared" si="177"/>
        <v>248 , 4</v>
      </c>
      <c r="L3464" s="34" t="s">
        <v>207</v>
      </c>
      <c r="N3464" s="1" t="b">
        <f t="shared" si="178"/>
        <v>0</v>
      </c>
      <c r="O3464" s="1" t="b">
        <f t="shared" si="179"/>
        <v>0</v>
      </c>
      <c r="Q3464" s="4"/>
      <c r="R3464" s="4"/>
    </row>
    <row r="3465" spans="5:18">
      <c r="E3465" s="130">
        <v>248</v>
      </c>
      <c r="F3465" s="130">
        <v>5</v>
      </c>
      <c r="H3465" s="32" t="s">
        <v>208</v>
      </c>
      <c r="I3465" s="33" t="s">
        <v>862</v>
      </c>
      <c r="J3465" s="33" t="s">
        <v>206</v>
      </c>
      <c r="K3465" s="33" t="str">
        <f t="shared" si="177"/>
        <v>248 , 5</v>
      </c>
      <c r="L3465" s="34" t="s">
        <v>207</v>
      </c>
      <c r="N3465" s="1" t="b">
        <f t="shared" si="178"/>
        <v>0</v>
      </c>
      <c r="O3465" s="1" t="b">
        <f t="shared" si="179"/>
        <v>0</v>
      </c>
      <c r="Q3465" s="4"/>
      <c r="R3465" s="4"/>
    </row>
    <row r="3466" spans="5:18">
      <c r="E3466" s="130">
        <v>248</v>
      </c>
      <c s="130" r="F3466">
        <v>7</v>
      </c>
      <c r="H3466" s="32" t="s">
        <v>208</v>
      </c>
      <c r="I3466" s="33" t="s">
        <v>862</v>
      </c>
      <c r="J3466" s="33" t="s">
        <v>206</v>
      </c>
      <c r="K3466" s="33" t="str">
        <f t="shared" si="177"/>
        <v>248 , 6</v>
      </c>
      <c r="L3466" s="34" t="s">
        <v>207</v>
      </c>
      <c r="N3466" s="1" t="b">
        <f t="shared" si="178"/>
        <v>0</v>
      </c>
      <c r="O3466" s="1" t="b">
        <f t="shared" si="179"/>
        <v>0</v>
      </c>
      <c r="Q3466" s="4"/>
      <c r="R3466" s="4"/>
    </row>
    <row r="3467" spans="5:18">
      <c r="E3467" s="130">
        <v>248</v>
      </c>
      <c r="F3467" s="130">
        <v>8</v>
      </c>
      <c r="H3467" s="32" t="s">
        <v>208</v>
      </c>
      <c r="I3467" s="33" t="s">
        <v>862</v>
      </c>
      <c r="J3467" s="33" t="s">
        <v>206</v>
      </c>
      <c r="K3467" s="33" t="str">
        <f t="shared" si="177"/>
        <v>248 , 8</v>
      </c>
      <c r="L3467" s="34" t="s">
        <v>207</v>
      </c>
      <c r="N3467" s="1" t="b">
        <f t="shared" si="178"/>
        <v>0</v>
      </c>
      <c r="O3467" s="1" t="b">
        <f t="shared" si="179"/>
        <v>0</v>
      </c>
      <c r="Q3467" s="4"/>
      <c r="R3467" s="4"/>
    </row>
    <row r="3468" spans="5:18">
      <c r="E3468" s="130">
        <v>248</v>
      </c>
      <c r="F3468" s="130">
        <v>9</v>
      </c>
      <c r="H3468" s="32" t="s">
        <v>208</v>
      </c>
      <c r="I3468" s="33" t="s">
        <v>862</v>
      </c>
      <c r="J3468" s="33" t="s">
        <v>206</v>
      </c>
      <c r="K3468" s="33" t="str">
        <f t="shared" si="177"/>
        <v>248 , 9</v>
      </c>
      <c r="L3468" s="34" t="s">
        <v>207</v>
      </c>
      <c r="N3468" s="1" t="b">
        <f t="shared" si="178"/>
        <v>0</v>
      </c>
      <c r="O3468" s="1" t="b">
        <f t="shared" si="179"/>
        <v>0</v>
      </c>
      <c r="Q3468" s="4"/>
      <c r="R3468" s="4"/>
    </row>
    <row r="3469" spans="5:18">
      <c r="E3469" s="130">
        <v>248</v>
      </c>
      <c r="F3469" s="130">
        <v>10</v>
      </c>
      <c r="H3469" s="32" t="s">
        <v>208</v>
      </c>
      <c r="I3469" s="33" t="s">
        <v>862</v>
      </c>
      <c r="J3469" s="33" t="s">
        <v>206</v>
      </c>
      <c r="K3469" s="33" t="str">
        <f t="shared" si="177"/>
        <v>248 , 10</v>
      </c>
      <c r="L3469" s="34" t="s">
        <v>207</v>
      </c>
      <c r="N3469" s="1" t="b">
        <f t="shared" si="178"/>
        <v>0</v>
      </c>
      <c r="O3469" s="1" t="b">
        <f t="shared" si="179"/>
        <v>0</v>
      </c>
      <c r="Q3469" s="4"/>
      <c r="R3469" s="4"/>
    </row>
    <row r="3470" spans="5:18">
      <c r="E3470" s="130">
        <v>248</v>
      </c>
      <c r="F3470" s="130">
        <v>11</v>
      </c>
      <c r="H3470" s="32" t="s">
        <v>208</v>
      </c>
      <c r="I3470" s="33" t="s">
        <v>862</v>
      </c>
      <c r="J3470" s="33" t="s">
        <v>206</v>
      </c>
      <c r="K3470" s="33" t="str">
        <f t="shared" si="177"/>
        <v>248 , 11</v>
      </c>
      <c r="L3470" s="34" t="s">
        <v>207</v>
      </c>
      <c r="N3470" s="1" t="b">
        <f t="shared" si="178"/>
        <v>0</v>
      </c>
      <c r="O3470" s="1" t="b">
        <f t="shared" si="179"/>
        <v>0</v>
      </c>
      <c r="Q3470" s="4"/>
      <c r="R3470" s="4"/>
    </row>
    <row r="3471" spans="5:18">
      <c r="E3471" s="130">
        <v>248</v>
      </c>
      <c r="F3471" s="130">
        <v>12</v>
      </c>
      <c r="H3471" s="32" t="s">
        <v>208</v>
      </c>
      <c r="I3471" s="33" t="s">
        <v>862</v>
      </c>
      <c r="J3471" s="33" t="s">
        <v>206</v>
      </c>
      <c r="K3471" s="33" t="str">
        <f t="shared" si="177"/>
        <v>248 , 12</v>
      </c>
      <c r="L3471" s="34" t="s">
        <v>207</v>
      </c>
      <c r="N3471" s="1" t="b">
        <f t="shared" si="178"/>
        <v>0</v>
      </c>
      <c r="O3471" s="1" t="b">
        <f t="shared" si="179"/>
        <v>0</v>
      </c>
      <c r="Q3471" s="4"/>
      <c r="R3471" s="4"/>
    </row>
    <row r="3472" spans="5:18">
      <c r="E3472" s="130">
        <v>248</v>
      </c>
      <c r="F3472" s="130">
        <v>13</v>
      </c>
      <c r="H3472" s="32" t="s">
        <v>208</v>
      </c>
      <c r="I3472" s="33" t="s">
        <v>862</v>
      </c>
      <c r="J3472" s="33" t="s">
        <v>206</v>
      </c>
      <c r="K3472" s="33" t="str">
        <f t="shared" si="177"/>
        <v>248 , 13</v>
      </c>
      <c r="L3472" s="34" t="s">
        <v>207</v>
      </c>
      <c r="N3472" s="1" t="b">
        <f t="shared" si="178"/>
        <v>0</v>
      </c>
      <c r="O3472" s="1" t="b">
        <f t="shared" si="179"/>
        <v>0</v>
      </c>
      <c r="Q3472" s="4"/>
      <c r="R3472" s="4"/>
    </row>
    <row r="3473" spans="5:18">
      <c r="E3473" s="130">
        <v>248</v>
      </c>
      <c r="F3473" s="130">
        <v>14</v>
      </c>
      <c r="H3473" s="32" t="s">
        <v>208</v>
      </c>
      <c r="I3473" s="33" t="s">
        <v>862</v>
      </c>
      <c r="J3473" s="33" t="s">
        <v>206</v>
      </c>
      <c r="K3473" s="33" t="str">
        <f t="shared" si="177"/>
        <v>248 , 14</v>
      </c>
      <c r="L3473" s="34" t="s">
        <v>207</v>
      </c>
      <c r="N3473" s="1" t="b">
        <f t="shared" si="178"/>
        <v>0</v>
      </c>
      <c r="O3473" s="1" t="b">
        <f t="shared" si="179"/>
        <v>0</v>
      </c>
      <c r="Q3473" s="4"/>
      <c r="R3473" s="4"/>
    </row>
    <row r="3474" spans="5:18">
      <c r="E3474" s="130">
        <v>248</v>
      </c>
      <c r="F3474" s="130">
        <v>15</v>
      </c>
      <c r="H3474" s="32" t="s">
        <v>208</v>
      </c>
      <c r="I3474" s="33" t="s">
        <v>862</v>
      </c>
      <c r="J3474" s="33" t="s">
        <v>206</v>
      </c>
      <c r="K3474" s="33" t="str">
        <f t="shared" si="177"/>
        <v>248 , 15</v>
      </c>
      <c r="L3474" s="34" t="s">
        <v>207</v>
      </c>
      <c r="N3474" s="1" t="b">
        <f t="shared" si="178"/>
        <v>0</v>
      </c>
      <c r="O3474" s="1" t="b">
        <f t="shared" si="179"/>
        <v>0</v>
      </c>
      <c r="Q3474" s="4"/>
      <c r="R3474" s="4"/>
    </row>
    <row r="3475" spans="5:18">
      <c r="E3475" s="130">
        <v>249</v>
      </c>
      <c r="F3475" s="130">
        <v>1</v>
      </c>
      <c r="H3475" s="32" t="s">
        <v>208</v>
      </c>
      <c r="I3475" s="33" t="s">
        <v>862</v>
      </c>
      <c r="J3475" s="33" t="s">
        <v>206</v>
      </c>
      <c r="K3475" s="33" t="str">
        <f t="shared" si="177"/>
        <v>249 , 1</v>
      </c>
      <c r="L3475" s="34" t="s">
        <v>207</v>
      </c>
      <c r="N3475" s="1" t="b">
        <f t="shared" si="178"/>
        <v>0</v>
      </c>
      <c r="O3475" s="1" t="b">
        <f t="shared" si="179"/>
        <v>0</v>
      </c>
      <c r="Q3475" s="4"/>
      <c r="R3475" s="4"/>
    </row>
    <row r="3476" spans="5:18">
      <c r="E3476" s="130">
        <v>249</v>
      </c>
      <c r="F3476" s="130">
        <v>2</v>
      </c>
      <c r="H3476" s="32" t="s">
        <v>208</v>
      </c>
      <c r="I3476" s="33" t="s">
        <v>862</v>
      </c>
      <c r="J3476" s="33" t="s">
        <v>206</v>
      </c>
      <c r="K3476" s="33" t="str">
        <f t="shared" si="177"/>
        <v>249 , 2</v>
      </c>
      <c r="L3476" s="34" t="s">
        <v>207</v>
      </c>
      <c r="N3476" s="1" t="b">
        <f t="shared" si="178"/>
        <v>0</v>
      </c>
      <c r="O3476" s="1" t="b">
        <f t="shared" si="179"/>
        <v>0</v>
      </c>
      <c r="Q3476" s="4"/>
      <c r="R3476" s="4"/>
    </row>
    <row r="3477" spans="5:18">
      <c r="E3477" s="130">
        <v>249</v>
      </c>
      <c r="F3477" s="130">
        <v>3</v>
      </c>
      <c r="H3477" s="32" t="s">
        <v>208</v>
      </c>
      <c r="I3477" s="33" t="s">
        <v>862</v>
      </c>
      <c r="J3477" s="33" t="s">
        <v>206</v>
      </c>
      <c r="K3477" s="33" t="str">
        <f t="shared" si="177"/>
        <v>249 , 3</v>
      </c>
      <c r="L3477" s="34" t="s">
        <v>207</v>
      </c>
      <c r="N3477" s="1" t="b">
        <f t="shared" si="178"/>
        <v>0</v>
      </c>
      <c r="O3477" s="1" t="b">
        <f t="shared" si="179"/>
        <v>0</v>
      </c>
      <c r="Q3477" s="4"/>
      <c r="R3477" s="4"/>
    </row>
    <row r="3478" spans="5:18">
      <c r="E3478" s="130">
        <v>249</v>
      </c>
      <c r="F3478" s="130">
        <v>4</v>
      </c>
      <c r="H3478" s="32" t="s">
        <v>208</v>
      </c>
      <c r="I3478" s="33" t="s">
        <v>862</v>
      </c>
      <c r="J3478" s="33" t="s">
        <v>206</v>
      </c>
      <c r="K3478" s="33" t="str">
        <f t="shared" si="177"/>
        <v>249 , 4</v>
      </c>
      <c r="L3478" s="34" t="s">
        <v>207</v>
      </c>
      <c r="N3478" s="1" t="b">
        <f t="shared" si="178"/>
        <v>0</v>
      </c>
      <c r="O3478" s="1" t="b">
        <f t="shared" si="179"/>
        <v>0</v>
      </c>
      <c r="Q3478" s="4"/>
      <c r="R3478" s="4"/>
    </row>
    <row r="3479" spans="5:18">
      <c r="E3479" s="130">
        <v>249</v>
      </c>
      <c r="F3479" s="130">
        <v>5</v>
      </c>
      <c r="H3479" s="32" t="s">
        <v>208</v>
      </c>
      <c r="I3479" s="33" t="s">
        <v>862</v>
      </c>
      <c r="J3479" s="33" t="s">
        <v>206</v>
      </c>
      <c r="K3479" s="33" t="str">
        <f t="shared" si="177"/>
        <v>249 , 5</v>
      </c>
      <c r="L3479" s="34" t="s">
        <v>207</v>
      </c>
      <c r="N3479" s="1" t="b">
        <f t="shared" si="178"/>
        <v>0</v>
      </c>
      <c r="O3479" s="1" t="b">
        <f t="shared" si="179"/>
        <v>0</v>
      </c>
      <c r="Q3479" s="4"/>
      <c r="R3479" s="4"/>
    </row>
    <row r="3480" spans="5:18">
      <c r="E3480" s="130">
        <v>249</v>
      </c>
      <c s="130" r="F3480">
        <v>7</v>
      </c>
      <c r="H3480" s="32" t="s">
        <v>208</v>
      </c>
      <c r="I3480" s="33" t="s">
        <v>862</v>
      </c>
      <c r="J3480" s="33" t="s">
        <v>206</v>
      </c>
      <c r="K3480" s="33" t="str">
        <f t="shared" si="177"/>
        <v>249 , 6</v>
      </c>
      <c r="L3480" s="34" t="s">
        <v>207</v>
      </c>
      <c r="N3480" s="1" t="b">
        <f t="shared" si="178"/>
        <v>0</v>
      </c>
      <c r="O3480" s="1" t="b">
        <f t="shared" si="179"/>
        <v>0</v>
      </c>
      <c r="Q3480" s="4"/>
      <c r="R3480" s="4"/>
    </row>
    <row r="3481" spans="5:18">
      <c r="E3481" s="130">
        <v>249</v>
      </c>
      <c r="F3481" s="130">
        <v>8</v>
      </c>
      <c r="H3481" s="32" t="s">
        <v>208</v>
      </c>
      <c r="I3481" s="33" t="s">
        <v>862</v>
      </c>
      <c r="J3481" s="33" t="s">
        <v>206</v>
      </c>
      <c r="K3481" s="33" t="str">
        <f t="shared" si="177"/>
        <v>249 , 8</v>
      </c>
      <c r="L3481" s="34" t="s">
        <v>207</v>
      </c>
      <c r="N3481" s="1" t="b">
        <f t="shared" si="178"/>
        <v>0</v>
      </c>
      <c r="O3481" s="1" t="b">
        <f t="shared" si="179"/>
        <v>0</v>
      </c>
      <c r="Q3481" s="4"/>
      <c r="R3481" s="4"/>
    </row>
    <row r="3482" spans="5:18">
      <c r="E3482" s="130">
        <v>249</v>
      </c>
      <c r="F3482" s="130">
        <v>9</v>
      </c>
      <c r="H3482" s="32" t="s">
        <v>208</v>
      </c>
      <c r="I3482" s="33" t="s">
        <v>862</v>
      </c>
      <c r="J3482" s="33" t="s">
        <v>206</v>
      </c>
      <c r="K3482" s="33" t="str">
        <f t="shared" si="177"/>
        <v>249 , 9</v>
      </c>
      <c r="L3482" s="34" t="s">
        <v>207</v>
      </c>
      <c r="N3482" s="1" t="b">
        <f t="shared" si="178"/>
        <v>0</v>
      </c>
      <c r="O3482" s="1" t="b">
        <f t="shared" si="179"/>
        <v>0</v>
      </c>
      <c r="Q3482" s="4"/>
      <c r="R3482" s="4"/>
    </row>
    <row r="3483" spans="5:18">
      <c r="E3483" s="130">
        <v>249</v>
      </c>
      <c r="F3483" s="130">
        <v>10</v>
      </c>
      <c r="H3483" s="32" t="s">
        <v>208</v>
      </c>
      <c r="I3483" s="33" t="s">
        <v>862</v>
      </c>
      <c r="J3483" s="33" t="s">
        <v>206</v>
      </c>
      <c r="K3483" s="33" t="str">
        <f t="shared" si="177"/>
        <v>249 , 10</v>
      </c>
      <c r="L3483" s="34" t="s">
        <v>207</v>
      </c>
      <c r="N3483" s="1" t="b">
        <f t="shared" si="178"/>
        <v>0</v>
      </c>
      <c r="O3483" s="1" t="b">
        <f t="shared" si="179"/>
        <v>0</v>
      </c>
      <c r="Q3483" s="4"/>
      <c r="R3483" s="4"/>
    </row>
    <row r="3484" spans="5:18">
      <c r="E3484" s="130">
        <v>249</v>
      </c>
      <c r="F3484" s="130">
        <v>11</v>
      </c>
      <c r="H3484" s="32" t="s">
        <v>208</v>
      </c>
      <c r="I3484" s="33" t="s">
        <v>862</v>
      </c>
      <c r="J3484" s="33" t="s">
        <v>206</v>
      </c>
      <c r="K3484" s="33" t="str">
        <f t="shared" si="177"/>
        <v>249 , 11</v>
      </c>
      <c r="L3484" s="34" t="s">
        <v>207</v>
      </c>
      <c r="N3484" s="1" t="b">
        <f t="shared" si="178"/>
        <v>0</v>
      </c>
      <c r="O3484" s="1" t="b">
        <f t="shared" si="179"/>
        <v>0</v>
      </c>
      <c r="Q3484" s="4"/>
      <c r="R3484" s="4"/>
    </row>
    <row r="3485" spans="5:18">
      <c r="E3485" s="130">
        <v>249</v>
      </c>
      <c r="F3485" s="130">
        <v>12</v>
      </c>
      <c r="H3485" s="32" t="s">
        <v>208</v>
      </c>
      <c r="I3485" s="33" t="s">
        <v>862</v>
      </c>
      <c r="J3485" s="33" t="s">
        <v>206</v>
      </c>
      <c r="K3485" s="33" t="str">
        <f t="shared" si="177"/>
        <v>249 , 12</v>
      </c>
      <c r="L3485" s="34" t="s">
        <v>207</v>
      </c>
      <c r="N3485" s="1" t="b">
        <f t="shared" si="178"/>
        <v>0</v>
      </c>
      <c r="O3485" s="1" t="b">
        <f t="shared" si="179"/>
        <v>0</v>
      </c>
      <c r="Q3485" s="4"/>
      <c r="R3485" s="4"/>
    </row>
    <row r="3486" spans="5:18">
      <c r="E3486" s="130">
        <v>249</v>
      </c>
      <c r="F3486" s="130">
        <v>13</v>
      </c>
      <c r="H3486" s="32" t="s">
        <v>208</v>
      </c>
      <c r="I3486" s="33" t="s">
        <v>862</v>
      </c>
      <c r="J3486" s="33" t="s">
        <v>206</v>
      </c>
      <c r="K3486" s="33" t="str">
        <f t="shared" si="177"/>
        <v>249 , 13</v>
      </c>
      <c r="L3486" s="34" t="s">
        <v>207</v>
      </c>
      <c r="N3486" s="1" t="b">
        <f t="shared" si="178"/>
        <v>0</v>
      </c>
      <c r="O3486" s="1" t="b">
        <f t="shared" si="179"/>
        <v>0</v>
      </c>
      <c r="Q3486" s="4"/>
      <c r="R3486" s="4"/>
    </row>
    <row r="3487" spans="5:18">
      <c r="E3487" s="130">
        <v>249</v>
      </c>
      <c r="F3487" s="130">
        <v>14</v>
      </c>
      <c r="H3487" s="32" t="s">
        <v>208</v>
      </c>
      <c r="I3487" s="33" t="s">
        <v>862</v>
      </c>
      <c r="J3487" s="33" t="s">
        <v>206</v>
      </c>
      <c r="K3487" s="33" t="str">
        <f t="shared" si="177"/>
        <v>249 , 14</v>
      </c>
      <c r="L3487" s="34" t="s">
        <v>207</v>
      </c>
      <c r="N3487" s="1" t="b">
        <f t="shared" si="178"/>
        <v>0</v>
      </c>
      <c r="O3487" s="1" t="b">
        <f t="shared" si="179"/>
        <v>0</v>
      </c>
      <c r="Q3487" s="4"/>
      <c r="R3487" s="4"/>
    </row>
    <row r="3488" spans="5:18">
      <c r="E3488" s="130">
        <v>249</v>
      </c>
      <c r="F3488" s="130">
        <v>15</v>
      </c>
      <c r="H3488" s="32" t="s">
        <v>208</v>
      </c>
      <c r="I3488" s="33" t="s">
        <v>862</v>
      </c>
      <c r="J3488" s="33" t="s">
        <v>206</v>
      </c>
      <c r="K3488" s="33" t="str">
        <f t="shared" si="177"/>
        <v>249 , 15</v>
      </c>
      <c r="L3488" s="34" t="s">
        <v>207</v>
      </c>
      <c r="N3488" s="1" t="b">
        <f t="shared" si="178"/>
        <v>0</v>
      </c>
      <c r="O3488" s="1" t="b">
        <f t="shared" si="179"/>
        <v>0</v>
      </c>
      <c r="Q3488" s="4"/>
      <c r="R3488" s="4"/>
    </row>
    <row r="3489" spans="5:18">
      <c r="E3489" s="130">
        <v>250</v>
      </c>
      <c r="F3489" s="130">
        <v>1</v>
      </c>
      <c r="H3489" s="32" t="s">
        <v>208</v>
      </c>
      <c r="I3489" s="33" t="s">
        <v>862</v>
      </c>
      <c r="J3489" s="33" t="s">
        <v>206</v>
      </c>
      <c r="K3489" s="33" t="str">
        <f t="shared" si="177"/>
        <v>250 , 1</v>
      </c>
      <c r="L3489" s="34" t="s">
        <v>207</v>
      </c>
      <c r="N3489" s="1" t="b">
        <f t="shared" si="178"/>
        <v>0</v>
      </c>
      <c r="O3489" s="1" t="b">
        <f t="shared" si="179"/>
        <v>0</v>
      </c>
      <c r="Q3489" s="4"/>
      <c r="R3489" s="4"/>
    </row>
    <row r="3490" spans="5:18">
      <c r="E3490" s="130">
        <v>250</v>
      </c>
      <c r="F3490" s="130">
        <v>2</v>
      </c>
      <c r="H3490" s="32" t="s">
        <v>208</v>
      </c>
      <c r="I3490" s="33" t="s">
        <v>862</v>
      </c>
      <c r="J3490" s="33" t="s">
        <v>206</v>
      </c>
      <c r="K3490" s="33" t="str">
        <f t="shared" si="177"/>
        <v>250 , 2</v>
      </c>
      <c r="L3490" s="34" t="s">
        <v>207</v>
      </c>
      <c r="N3490" s="1" t="b">
        <f t="shared" si="178"/>
        <v>0</v>
      </c>
      <c r="O3490" s="1" t="b">
        <f t="shared" si="179"/>
        <v>0</v>
      </c>
      <c r="Q3490" s="4"/>
      <c r="R3490" s="4"/>
    </row>
    <row r="3491" spans="5:18">
      <c r="E3491" s="130">
        <v>250</v>
      </c>
      <c r="F3491" s="130">
        <v>3</v>
      </c>
      <c r="H3491" s="32" t="s">
        <v>208</v>
      </c>
      <c r="I3491" s="33" t="s">
        <v>862</v>
      </c>
      <c r="J3491" s="33" t="s">
        <v>206</v>
      </c>
      <c r="K3491" s="33" t="str">
        <f t="shared" si="177"/>
        <v>250 , 3</v>
      </c>
      <c r="L3491" s="34" t="s">
        <v>207</v>
      </c>
      <c r="N3491" s="1" t="b">
        <f t="shared" si="178"/>
        <v>0</v>
      </c>
      <c r="O3491" s="1" t="b">
        <f t="shared" si="179"/>
        <v>0</v>
      </c>
      <c r="Q3491" s="4"/>
      <c r="R3491" s="4"/>
    </row>
    <row r="3492" spans="5:18">
      <c r="E3492" s="130">
        <v>250</v>
      </c>
      <c r="F3492" s="130">
        <v>4</v>
      </c>
      <c r="H3492" s="32" t="s">
        <v>208</v>
      </c>
      <c r="I3492" s="33" t="s">
        <v>862</v>
      </c>
      <c r="J3492" s="33" t="s">
        <v>206</v>
      </c>
      <c r="K3492" s="33" t="str">
        <f t="shared" si="177"/>
        <v>250 , 4</v>
      </c>
      <c r="L3492" s="34" t="s">
        <v>207</v>
      </c>
      <c r="N3492" s="1" t="b">
        <f t="shared" si="178"/>
        <v>0</v>
      </c>
      <c r="O3492" s="1" t="b">
        <f t="shared" si="179"/>
        <v>0</v>
      </c>
      <c r="Q3492" s="4"/>
      <c r="R3492" s="4"/>
    </row>
    <row r="3493" spans="5:18">
      <c r="E3493" s="130">
        <v>250</v>
      </c>
      <c r="F3493" s="130">
        <v>5</v>
      </c>
      <c r="H3493" s="32" t="s">
        <v>208</v>
      </c>
      <c r="I3493" s="33" t="s">
        <v>862</v>
      </c>
      <c r="J3493" s="33" t="s">
        <v>206</v>
      </c>
      <c r="K3493" s="33" t="str">
        <f t="shared" si="177"/>
        <v>250 , 5</v>
      </c>
      <c r="L3493" s="34" t="s">
        <v>207</v>
      </c>
      <c r="N3493" s="1" t="b">
        <f t="shared" si="178"/>
        <v>0</v>
      </c>
      <c r="O3493" s="1" t="b">
        <f t="shared" si="179"/>
        <v>0</v>
      </c>
      <c r="Q3493" s="4"/>
      <c r="R3493" s="4"/>
    </row>
    <row r="3494" spans="5:18">
      <c r="E3494" s="130">
        <v>250</v>
      </c>
      <c s="130" r="F3494">
        <v>7</v>
      </c>
      <c r="H3494" s="32" t="s">
        <v>208</v>
      </c>
      <c r="I3494" s="33" t="s">
        <v>862</v>
      </c>
      <c r="J3494" s="33" t="s">
        <v>206</v>
      </c>
      <c r="K3494" s="33" t="str">
        <f t="shared" si="177"/>
        <v>250 , 6</v>
      </c>
      <c r="L3494" s="34" t="s">
        <v>207</v>
      </c>
      <c r="N3494" s="1" t="b">
        <f t="shared" si="178"/>
        <v>0</v>
      </c>
      <c r="O3494" s="1" t="b">
        <f t="shared" si="179"/>
        <v>0</v>
      </c>
      <c r="Q3494" s="4"/>
      <c r="R3494" s="4"/>
    </row>
    <row r="3495" spans="5:18">
      <c r="E3495" s="130">
        <v>250</v>
      </c>
      <c r="F3495" s="130">
        <v>8</v>
      </c>
      <c r="H3495" s="32" t="s">
        <v>208</v>
      </c>
      <c r="I3495" s="33" t="s">
        <v>862</v>
      </c>
      <c r="J3495" s="33" t="s">
        <v>206</v>
      </c>
      <c r="K3495" s="33" t="str">
        <f t="shared" ref="K3495:K3553" si="180">E3495&amp;" , "&amp;F3495</f>
        <v>250 , 8</v>
      </c>
      <c r="L3495" s="34" t="s">
        <v>207</v>
      </c>
      <c r="N3495" s="1" t="b">
        <f t="shared" ref="N3495:N3553" si="181">IF(E3495="","",EXACT(E3495,Q3495))</f>
        <v>0</v>
      </c>
      <c r="O3495" s="1" t="b">
        <f t="shared" ref="O3495:O3553" si="182">IF(F3495="","",EXACT(F3495,R3495))</f>
        <v>0</v>
      </c>
      <c r="Q3495" s="4"/>
      <c r="R3495" s="4"/>
    </row>
    <row r="3496" spans="5:18">
      <c r="E3496" s="130">
        <v>250</v>
      </c>
      <c r="F3496" s="130">
        <v>9</v>
      </c>
      <c r="H3496" s="32" t="s">
        <v>208</v>
      </c>
      <c r="I3496" s="33" t="s">
        <v>862</v>
      </c>
      <c r="J3496" s="33" t="s">
        <v>206</v>
      </c>
      <c r="K3496" s="33" t="str">
        <f t="shared" si="180"/>
        <v>250 , 9</v>
      </c>
      <c r="L3496" s="34" t="s">
        <v>207</v>
      </c>
      <c r="N3496" s="1" t="b">
        <f t="shared" si="181"/>
        <v>0</v>
      </c>
      <c r="O3496" s="1" t="b">
        <f t="shared" si="182"/>
        <v>0</v>
      </c>
      <c r="Q3496" s="4"/>
      <c r="R3496" s="4"/>
    </row>
    <row r="3497" spans="5:18">
      <c r="E3497" s="130">
        <v>250</v>
      </c>
      <c r="F3497" s="130">
        <v>10</v>
      </c>
      <c r="H3497" s="32" t="s">
        <v>208</v>
      </c>
      <c r="I3497" s="33" t="s">
        <v>862</v>
      </c>
      <c r="J3497" s="33" t="s">
        <v>206</v>
      </c>
      <c r="K3497" s="33" t="str">
        <f t="shared" si="180"/>
        <v>250 , 10</v>
      </c>
      <c r="L3497" s="34" t="s">
        <v>207</v>
      </c>
      <c r="N3497" s="1" t="b">
        <f t="shared" si="181"/>
        <v>0</v>
      </c>
      <c r="O3497" s="1" t="b">
        <f t="shared" si="182"/>
        <v>0</v>
      </c>
      <c r="Q3497" s="4"/>
      <c r="R3497" s="4"/>
    </row>
    <row r="3498" spans="5:18">
      <c r="E3498" s="130">
        <v>250</v>
      </c>
      <c r="F3498" s="130">
        <v>11</v>
      </c>
      <c r="H3498" s="32" t="s">
        <v>208</v>
      </c>
      <c r="I3498" s="33" t="s">
        <v>862</v>
      </c>
      <c r="J3498" s="33" t="s">
        <v>206</v>
      </c>
      <c r="K3498" s="33" t="str">
        <f t="shared" si="180"/>
        <v>250 , 11</v>
      </c>
      <c r="L3498" s="34" t="s">
        <v>207</v>
      </c>
      <c r="N3498" s="1" t="b">
        <f t="shared" si="181"/>
        <v>0</v>
      </c>
      <c r="O3498" s="1" t="b">
        <f t="shared" si="182"/>
        <v>0</v>
      </c>
      <c r="Q3498" s="4"/>
      <c r="R3498" s="4"/>
    </row>
    <row r="3499" spans="5:18">
      <c r="E3499" s="130">
        <v>250</v>
      </c>
      <c r="F3499" s="130">
        <v>12</v>
      </c>
      <c r="H3499" s="32" t="s">
        <v>208</v>
      </c>
      <c r="I3499" s="33" t="s">
        <v>862</v>
      </c>
      <c r="J3499" s="33" t="s">
        <v>206</v>
      </c>
      <c r="K3499" s="33" t="str">
        <f t="shared" si="180"/>
        <v>250 , 12</v>
      </c>
      <c r="L3499" s="34" t="s">
        <v>207</v>
      </c>
      <c r="N3499" s="1" t="b">
        <f t="shared" si="181"/>
        <v>0</v>
      </c>
      <c r="O3499" s="1" t="b">
        <f t="shared" si="182"/>
        <v>0</v>
      </c>
      <c r="Q3499" s="4"/>
      <c r="R3499" s="4"/>
    </row>
    <row r="3500" spans="5:18">
      <c r="E3500" s="130">
        <v>250</v>
      </c>
      <c r="F3500" s="130">
        <v>13</v>
      </c>
      <c r="H3500" s="32" t="s">
        <v>208</v>
      </c>
      <c r="I3500" s="33" t="s">
        <v>862</v>
      </c>
      <c r="J3500" s="33" t="s">
        <v>206</v>
      </c>
      <c r="K3500" s="33" t="str">
        <f t="shared" si="180"/>
        <v>250 , 13</v>
      </c>
      <c r="L3500" s="34" t="s">
        <v>207</v>
      </c>
      <c r="N3500" s="1" t="b">
        <f t="shared" si="181"/>
        <v>0</v>
      </c>
      <c r="O3500" s="1" t="b">
        <f t="shared" si="182"/>
        <v>0</v>
      </c>
      <c r="Q3500" s="4"/>
      <c r="R3500" s="4"/>
    </row>
    <row r="3501" spans="5:18">
      <c r="E3501" s="130">
        <v>250</v>
      </c>
      <c r="F3501" s="130">
        <v>14</v>
      </c>
      <c r="H3501" s="32" t="s">
        <v>208</v>
      </c>
      <c r="I3501" s="33" t="s">
        <v>862</v>
      </c>
      <c r="J3501" s="33" t="s">
        <v>206</v>
      </c>
      <c r="K3501" s="33" t="str">
        <f t="shared" si="180"/>
        <v>250 , 14</v>
      </c>
      <c r="L3501" s="34" t="s">
        <v>207</v>
      </c>
      <c r="N3501" s="1" t="b">
        <f t="shared" si="181"/>
        <v>0</v>
      </c>
      <c r="O3501" s="1" t="b">
        <f t="shared" si="182"/>
        <v>0</v>
      </c>
      <c r="Q3501" s="4"/>
      <c r="R3501" s="4"/>
    </row>
    <row r="3502" spans="5:18">
      <c r="E3502" s="130">
        <v>250</v>
      </c>
      <c r="F3502" s="130">
        <v>15</v>
      </c>
      <c r="H3502" s="32" t="s">
        <v>208</v>
      </c>
      <c r="I3502" s="33" t="s">
        <v>862</v>
      </c>
      <c r="J3502" s="33" t="s">
        <v>206</v>
      </c>
      <c r="K3502" s="33" t="str">
        <f t="shared" si="180"/>
        <v>250 , 15</v>
      </c>
      <c r="L3502" s="34" t="s">
        <v>207</v>
      </c>
      <c r="N3502" s="1" t="b">
        <f t="shared" si="181"/>
        <v>0</v>
      </c>
      <c r="O3502" s="1" t="b">
        <f t="shared" si="182"/>
        <v>0</v>
      </c>
      <c r="Q3502" s="4"/>
      <c r="R3502" s="4"/>
    </row>
    <row r="3503" spans="5:18">
      <c r="E3503" s="130">
        <v>251</v>
      </c>
      <c r="F3503" s="130">
        <v>1</v>
      </c>
      <c r="H3503" s="32" t="s">
        <v>208</v>
      </c>
      <c r="I3503" s="33" t="s">
        <v>862</v>
      </c>
      <c r="J3503" s="33" t="s">
        <v>206</v>
      </c>
      <c r="K3503" s="33" t="str">
        <f t="shared" si="180"/>
        <v>251 , 1</v>
      </c>
      <c r="L3503" s="34" t="s">
        <v>207</v>
      </c>
      <c r="N3503" s="1" t="b">
        <f t="shared" si="181"/>
        <v>0</v>
      </c>
      <c r="O3503" s="1" t="b">
        <f t="shared" si="182"/>
        <v>0</v>
      </c>
      <c r="Q3503" s="4"/>
      <c r="R3503" s="4"/>
    </row>
    <row r="3504" spans="5:18">
      <c r="E3504" s="130">
        <v>251</v>
      </c>
      <c r="F3504" s="130">
        <v>2</v>
      </c>
      <c r="H3504" s="32" t="s">
        <v>208</v>
      </c>
      <c r="I3504" s="33" t="s">
        <v>862</v>
      </c>
      <c r="J3504" s="33" t="s">
        <v>206</v>
      </c>
      <c r="K3504" s="33" t="str">
        <f t="shared" si="180"/>
        <v>251 , 2</v>
      </c>
      <c r="L3504" s="34" t="s">
        <v>207</v>
      </c>
      <c r="N3504" s="1" t="b">
        <f t="shared" si="181"/>
        <v>0</v>
      </c>
      <c r="O3504" s="1" t="b">
        <f t="shared" si="182"/>
        <v>0</v>
      </c>
      <c r="Q3504" s="4"/>
      <c r="R3504" s="4"/>
    </row>
    <row r="3505" spans="5:18">
      <c r="E3505" s="130">
        <v>251</v>
      </c>
      <c r="F3505" s="130">
        <v>3</v>
      </c>
      <c r="H3505" s="32" t="s">
        <v>208</v>
      </c>
      <c r="I3505" s="33" t="s">
        <v>862</v>
      </c>
      <c r="J3505" s="33" t="s">
        <v>206</v>
      </c>
      <c r="K3505" s="33" t="str">
        <f t="shared" si="180"/>
        <v>251 , 3</v>
      </c>
      <c r="L3505" s="34" t="s">
        <v>207</v>
      </c>
      <c r="N3505" s="1" t="b">
        <f t="shared" si="181"/>
        <v>0</v>
      </c>
      <c r="O3505" s="1" t="b">
        <f t="shared" si="182"/>
        <v>0</v>
      </c>
      <c r="Q3505" s="4"/>
      <c r="R3505" s="4"/>
    </row>
    <row r="3506" spans="5:18">
      <c r="E3506" s="130">
        <v>251</v>
      </c>
      <c r="F3506" s="130">
        <v>4</v>
      </c>
      <c r="H3506" s="32" t="s">
        <v>208</v>
      </c>
      <c r="I3506" s="33" t="s">
        <v>862</v>
      </c>
      <c r="J3506" s="33" t="s">
        <v>206</v>
      </c>
      <c r="K3506" s="33" t="str">
        <f t="shared" si="180"/>
        <v>251 , 4</v>
      </c>
      <c r="L3506" s="34" t="s">
        <v>207</v>
      </c>
      <c r="N3506" s="1" t="b">
        <f t="shared" si="181"/>
        <v>0</v>
      </c>
      <c r="O3506" s="1" t="b">
        <f t="shared" si="182"/>
        <v>0</v>
      </c>
      <c r="Q3506" s="4"/>
      <c r="R3506" s="4"/>
    </row>
    <row r="3507" spans="5:18">
      <c r="E3507" s="130">
        <v>251</v>
      </c>
      <c r="F3507" s="130">
        <v>5</v>
      </c>
      <c r="H3507" s="32" t="s">
        <v>208</v>
      </c>
      <c r="I3507" s="33" t="s">
        <v>862</v>
      </c>
      <c r="J3507" s="33" t="s">
        <v>206</v>
      </c>
      <c r="K3507" s="33" t="str">
        <f t="shared" si="180"/>
        <v>251 , 5</v>
      </c>
      <c r="L3507" s="34" t="s">
        <v>207</v>
      </c>
      <c r="N3507" s="1" t="b">
        <f t="shared" si="181"/>
        <v>0</v>
      </c>
      <c r="O3507" s="1" t="b">
        <f t="shared" si="182"/>
        <v>0</v>
      </c>
      <c r="Q3507" s="4"/>
      <c r="R3507" s="4"/>
    </row>
    <row r="3508" spans="5:18">
      <c r="E3508" s="130">
        <v>251</v>
      </c>
      <c s="130" r="F3508">
        <v>7</v>
      </c>
      <c r="H3508" s="32" t="s">
        <v>208</v>
      </c>
      <c r="I3508" s="33" t="s">
        <v>862</v>
      </c>
      <c r="J3508" s="33" t="s">
        <v>206</v>
      </c>
      <c r="K3508" s="33" t="str">
        <f t="shared" si="180"/>
        <v>251 , 6</v>
      </c>
      <c r="L3508" s="34" t="s">
        <v>207</v>
      </c>
      <c r="N3508" s="1" t="b">
        <f t="shared" si="181"/>
        <v>0</v>
      </c>
      <c r="O3508" s="1" t="b">
        <f t="shared" si="182"/>
        <v>0</v>
      </c>
      <c r="Q3508" s="4"/>
      <c r="R3508" s="4"/>
    </row>
    <row r="3509" spans="5:18">
      <c r="E3509" s="130">
        <v>251</v>
      </c>
      <c r="F3509" s="130">
        <v>8</v>
      </c>
      <c r="H3509" s="32" t="s">
        <v>208</v>
      </c>
      <c r="I3509" s="33" t="s">
        <v>862</v>
      </c>
      <c r="J3509" s="33" t="s">
        <v>206</v>
      </c>
      <c r="K3509" s="33" t="str">
        <f t="shared" si="180"/>
        <v>251 , 8</v>
      </c>
      <c r="L3509" s="34" t="s">
        <v>207</v>
      </c>
      <c r="N3509" s="1" t="b">
        <f t="shared" si="181"/>
        <v>0</v>
      </c>
      <c r="O3509" s="1" t="b">
        <f t="shared" si="182"/>
        <v>0</v>
      </c>
      <c r="Q3509" s="4"/>
      <c r="R3509" s="4"/>
    </row>
    <row r="3510" spans="5:18">
      <c r="E3510" s="130">
        <v>251</v>
      </c>
      <c r="F3510" s="130">
        <v>9</v>
      </c>
      <c r="H3510" s="32" t="s">
        <v>208</v>
      </c>
      <c r="I3510" s="33" t="s">
        <v>862</v>
      </c>
      <c r="J3510" s="33" t="s">
        <v>206</v>
      </c>
      <c r="K3510" s="33" t="str">
        <f t="shared" si="180"/>
        <v>251 , 9</v>
      </c>
      <c r="L3510" s="34" t="s">
        <v>207</v>
      </c>
      <c r="N3510" s="1" t="b">
        <f t="shared" si="181"/>
        <v>0</v>
      </c>
      <c r="O3510" s="1" t="b">
        <f t="shared" si="182"/>
        <v>0</v>
      </c>
      <c r="Q3510" s="4"/>
      <c r="R3510" s="4"/>
    </row>
    <row r="3511" spans="5:18">
      <c r="E3511" s="130">
        <v>251</v>
      </c>
      <c r="F3511" s="130">
        <v>10</v>
      </c>
      <c r="H3511" s="32" t="s">
        <v>208</v>
      </c>
      <c r="I3511" s="33" t="s">
        <v>862</v>
      </c>
      <c r="J3511" s="33" t="s">
        <v>206</v>
      </c>
      <c r="K3511" s="33" t="str">
        <f t="shared" si="180"/>
        <v>251 , 10</v>
      </c>
      <c r="L3511" s="34" t="s">
        <v>207</v>
      </c>
      <c r="N3511" s="1" t="b">
        <f t="shared" si="181"/>
        <v>0</v>
      </c>
      <c r="O3511" s="1" t="b">
        <f t="shared" si="182"/>
        <v>0</v>
      </c>
      <c r="Q3511" s="4"/>
      <c r="R3511" s="4"/>
    </row>
    <row r="3512" spans="5:18">
      <c r="E3512" s="130">
        <v>251</v>
      </c>
      <c r="F3512" s="130">
        <v>11</v>
      </c>
      <c r="H3512" s="32" t="s">
        <v>208</v>
      </c>
      <c r="I3512" s="33" t="s">
        <v>862</v>
      </c>
      <c r="J3512" s="33" t="s">
        <v>206</v>
      </c>
      <c r="K3512" s="33" t="str">
        <f t="shared" si="180"/>
        <v>251 , 11</v>
      </c>
      <c r="L3512" s="34" t="s">
        <v>207</v>
      </c>
      <c r="N3512" s="1" t="b">
        <f t="shared" si="181"/>
        <v>0</v>
      </c>
      <c r="O3512" s="1" t="b">
        <f t="shared" si="182"/>
        <v>0</v>
      </c>
      <c r="Q3512" s="4"/>
      <c r="R3512" s="4"/>
    </row>
    <row r="3513" spans="5:18">
      <c r="E3513" s="130">
        <v>251</v>
      </c>
      <c r="F3513" s="130">
        <v>12</v>
      </c>
      <c r="H3513" s="32" t="s">
        <v>208</v>
      </c>
      <c r="I3513" s="33" t="s">
        <v>862</v>
      </c>
      <c r="J3513" s="33" t="s">
        <v>206</v>
      </c>
      <c r="K3513" s="33" t="str">
        <f t="shared" si="180"/>
        <v>251 , 12</v>
      </c>
      <c r="L3513" s="34" t="s">
        <v>207</v>
      </c>
      <c r="N3513" s="1" t="b">
        <f t="shared" si="181"/>
        <v>0</v>
      </c>
      <c r="O3513" s="1" t="b">
        <f t="shared" si="182"/>
        <v>0</v>
      </c>
      <c r="Q3513" s="4"/>
      <c r="R3513" s="4"/>
    </row>
    <row r="3514" spans="5:18">
      <c r="E3514" s="130">
        <v>251</v>
      </c>
      <c r="F3514" s="130">
        <v>13</v>
      </c>
      <c r="H3514" s="32" t="s">
        <v>208</v>
      </c>
      <c r="I3514" s="33" t="s">
        <v>862</v>
      </c>
      <c r="J3514" s="33" t="s">
        <v>206</v>
      </c>
      <c r="K3514" s="33" t="str">
        <f t="shared" si="180"/>
        <v>251 , 13</v>
      </c>
      <c r="L3514" s="34" t="s">
        <v>207</v>
      </c>
      <c r="N3514" s="1" t="b">
        <f t="shared" si="181"/>
        <v>0</v>
      </c>
      <c r="O3514" s="1" t="b">
        <f t="shared" si="182"/>
        <v>0</v>
      </c>
      <c r="Q3514" s="4"/>
      <c r="R3514" s="4"/>
    </row>
    <row r="3515" spans="5:18">
      <c r="E3515" s="130">
        <v>251</v>
      </c>
      <c r="F3515" s="130">
        <v>14</v>
      </c>
      <c r="H3515" s="32" t="s">
        <v>208</v>
      </c>
      <c r="I3515" s="33" t="s">
        <v>862</v>
      </c>
      <c r="J3515" s="33" t="s">
        <v>206</v>
      </c>
      <c r="K3515" s="33" t="str">
        <f t="shared" si="180"/>
        <v>251 , 14</v>
      </c>
      <c r="L3515" s="34" t="s">
        <v>207</v>
      </c>
      <c r="N3515" s="1" t="b">
        <f t="shared" si="181"/>
        <v>0</v>
      </c>
      <c r="O3515" s="1" t="b">
        <f t="shared" si="182"/>
        <v>0</v>
      </c>
      <c r="Q3515" s="4"/>
      <c r="R3515" s="4"/>
    </row>
    <row r="3516" spans="5:18">
      <c r="E3516" s="130">
        <v>251</v>
      </c>
      <c r="F3516" s="130">
        <v>15</v>
      </c>
      <c r="H3516" s="32" t="s">
        <v>208</v>
      </c>
      <c r="I3516" s="33" t="s">
        <v>862</v>
      </c>
      <c r="J3516" s="33" t="s">
        <v>206</v>
      </c>
      <c r="K3516" s="33" t="str">
        <f t="shared" si="180"/>
        <v>251 , 15</v>
      </c>
      <c r="L3516" s="34" t="s">
        <v>207</v>
      </c>
      <c r="N3516" s="1" t="b">
        <f t="shared" si="181"/>
        <v>0</v>
      </c>
      <c r="O3516" s="1" t="b">
        <f t="shared" si="182"/>
        <v>0</v>
      </c>
      <c r="Q3516" s="4"/>
      <c r="R3516" s="4"/>
    </row>
    <row r="3517" spans="5:18">
      <c r="E3517" s="130">
        <v>252</v>
      </c>
      <c r="F3517" s="130">
        <v>1</v>
      </c>
      <c r="H3517" s="32" t="s">
        <v>208</v>
      </c>
      <c r="I3517" s="33" t="s">
        <v>862</v>
      </c>
      <c r="J3517" s="33" t="s">
        <v>206</v>
      </c>
      <c r="K3517" s="33" t="str">
        <f t="shared" si="180"/>
        <v>252 , 1</v>
      </c>
      <c r="L3517" s="34" t="s">
        <v>207</v>
      </c>
      <c r="N3517" s="1" t="b">
        <f t="shared" si="181"/>
        <v>0</v>
      </c>
      <c r="O3517" s="1" t="b">
        <f t="shared" si="182"/>
        <v>0</v>
      </c>
      <c r="Q3517" s="4"/>
      <c r="R3517" s="4"/>
    </row>
    <row r="3518" spans="5:18">
      <c r="E3518" s="130">
        <v>252</v>
      </c>
      <c r="F3518" s="130">
        <v>2</v>
      </c>
      <c r="H3518" s="32" t="s">
        <v>208</v>
      </c>
      <c r="I3518" s="33" t="s">
        <v>862</v>
      </c>
      <c r="J3518" s="33" t="s">
        <v>206</v>
      </c>
      <c r="K3518" s="33" t="str">
        <f t="shared" si="180"/>
        <v>252 , 2</v>
      </c>
      <c r="L3518" s="34" t="s">
        <v>207</v>
      </c>
      <c r="N3518" s="1" t="b">
        <f t="shared" si="181"/>
        <v>0</v>
      </c>
      <c r="O3518" s="1" t="b">
        <f t="shared" si="182"/>
        <v>0</v>
      </c>
      <c r="Q3518" s="4"/>
      <c r="R3518" s="4"/>
    </row>
    <row r="3519" spans="5:18">
      <c r="E3519" s="130">
        <v>252</v>
      </c>
      <c r="F3519" s="130">
        <v>3</v>
      </c>
      <c r="H3519" s="32" t="s">
        <v>208</v>
      </c>
      <c r="I3519" s="33" t="s">
        <v>862</v>
      </c>
      <c r="J3519" s="33" t="s">
        <v>206</v>
      </c>
      <c r="K3519" s="33" t="str">
        <f t="shared" si="180"/>
        <v>252 , 3</v>
      </c>
      <c r="L3519" s="34" t="s">
        <v>207</v>
      </c>
      <c r="N3519" s="1" t="b">
        <f t="shared" si="181"/>
        <v>0</v>
      </c>
      <c r="O3519" s="1" t="b">
        <f t="shared" si="182"/>
        <v>0</v>
      </c>
      <c r="Q3519" s="4"/>
      <c r="R3519" s="4"/>
    </row>
    <row r="3520" spans="5:18">
      <c r="E3520" s="130">
        <v>252</v>
      </c>
      <c r="F3520" s="130">
        <v>4</v>
      </c>
      <c r="H3520" s="32" t="s">
        <v>208</v>
      </c>
      <c r="I3520" s="33" t="s">
        <v>862</v>
      </c>
      <c r="J3520" s="33" t="s">
        <v>206</v>
      </c>
      <c r="K3520" s="33" t="str">
        <f t="shared" si="180"/>
        <v>252 , 4</v>
      </c>
      <c r="L3520" s="34" t="s">
        <v>207</v>
      </c>
      <c r="N3520" s="1" t="b">
        <f t="shared" si="181"/>
        <v>0</v>
      </c>
      <c r="O3520" s="1" t="b">
        <f t="shared" si="182"/>
        <v>0</v>
      </c>
      <c r="Q3520" s="4"/>
      <c r="R3520" s="4"/>
    </row>
    <row r="3521" spans="5:18">
      <c r="E3521" s="130">
        <v>252</v>
      </c>
      <c r="F3521" s="130">
        <v>5</v>
      </c>
      <c r="H3521" s="32" t="s">
        <v>208</v>
      </c>
      <c r="I3521" s="33" t="s">
        <v>862</v>
      </c>
      <c r="J3521" s="33" t="s">
        <v>206</v>
      </c>
      <c r="K3521" s="33" t="str">
        <f t="shared" si="180"/>
        <v>252 , 5</v>
      </c>
      <c r="L3521" s="34" t="s">
        <v>207</v>
      </c>
      <c r="N3521" s="1" t="b">
        <f t="shared" si="181"/>
        <v>0</v>
      </c>
      <c r="O3521" s="1" t="b">
        <f t="shared" si="182"/>
        <v>0</v>
      </c>
      <c r="Q3521" s="4"/>
      <c r="R3521" s="4"/>
    </row>
    <row r="3522" spans="5:18">
      <c r="E3522" s="130">
        <v>252</v>
      </c>
      <c s="130" r="F3522">
        <v>7</v>
      </c>
      <c r="H3522" s="32" t="s">
        <v>208</v>
      </c>
      <c r="I3522" s="33" t="s">
        <v>862</v>
      </c>
      <c r="J3522" s="33" t="s">
        <v>206</v>
      </c>
      <c r="K3522" s="33" t="str">
        <f t="shared" si="180"/>
        <v>252 , 6</v>
      </c>
      <c r="L3522" s="34" t="s">
        <v>207</v>
      </c>
      <c r="N3522" s="1" t="b">
        <f t="shared" si="181"/>
        <v>0</v>
      </c>
      <c r="O3522" s="1" t="b">
        <f t="shared" si="182"/>
        <v>0</v>
      </c>
      <c r="Q3522" s="4"/>
      <c r="R3522" s="4"/>
    </row>
    <row r="3523" spans="5:18">
      <c r="E3523" s="130">
        <v>252</v>
      </c>
      <c r="F3523" s="130">
        <v>8</v>
      </c>
      <c r="H3523" s="32" t="s">
        <v>208</v>
      </c>
      <c r="I3523" s="33" t="s">
        <v>862</v>
      </c>
      <c r="J3523" s="33" t="s">
        <v>206</v>
      </c>
      <c r="K3523" s="33" t="str">
        <f t="shared" si="180"/>
        <v>252 , 8</v>
      </c>
      <c r="L3523" s="34" t="s">
        <v>207</v>
      </c>
      <c r="N3523" s="1" t="b">
        <f t="shared" si="181"/>
        <v>0</v>
      </c>
      <c r="O3523" s="1" t="b">
        <f t="shared" si="182"/>
        <v>0</v>
      </c>
      <c r="Q3523" s="4"/>
      <c r="R3523" s="4"/>
    </row>
    <row r="3524" spans="5:18">
      <c r="E3524" s="130">
        <v>252</v>
      </c>
      <c r="F3524" s="130">
        <v>9</v>
      </c>
      <c r="H3524" s="32" t="s">
        <v>208</v>
      </c>
      <c r="I3524" s="33" t="s">
        <v>862</v>
      </c>
      <c r="J3524" s="33" t="s">
        <v>206</v>
      </c>
      <c r="K3524" s="33" t="str">
        <f t="shared" si="180"/>
        <v>252 , 9</v>
      </c>
      <c r="L3524" s="34" t="s">
        <v>207</v>
      </c>
      <c r="N3524" s="1" t="b">
        <f t="shared" si="181"/>
        <v>0</v>
      </c>
      <c r="O3524" s="1" t="b">
        <f t="shared" si="182"/>
        <v>0</v>
      </c>
      <c r="Q3524" s="4"/>
      <c r="R3524" s="4"/>
    </row>
    <row r="3525" spans="5:18">
      <c r="E3525" s="130">
        <v>252</v>
      </c>
      <c r="F3525" s="130">
        <v>10</v>
      </c>
      <c r="H3525" s="32" t="s">
        <v>208</v>
      </c>
      <c r="I3525" s="33" t="s">
        <v>862</v>
      </c>
      <c r="J3525" s="33" t="s">
        <v>206</v>
      </c>
      <c r="K3525" s="33" t="str">
        <f t="shared" si="180"/>
        <v>252 , 10</v>
      </c>
      <c r="L3525" s="34" t="s">
        <v>207</v>
      </c>
      <c r="N3525" s="1" t="b">
        <f t="shared" si="181"/>
        <v>0</v>
      </c>
      <c r="O3525" s="1" t="b">
        <f t="shared" si="182"/>
        <v>0</v>
      </c>
      <c r="Q3525" s="4"/>
      <c r="R3525" s="4"/>
    </row>
    <row r="3526" spans="5:18">
      <c r="E3526" s="130">
        <v>252</v>
      </c>
      <c r="F3526" s="130">
        <v>11</v>
      </c>
      <c r="H3526" s="32" t="s">
        <v>208</v>
      </c>
      <c r="I3526" s="33" t="s">
        <v>862</v>
      </c>
      <c r="J3526" s="33" t="s">
        <v>206</v>
      </c>
      <c r="K3526" s="33" t="str">
        <f t="shared" si="180"/>
        <v>252 , 11</v>
      </c>
      <c r="L3526" s="34" t="s">
        <v>207</v>
      </c>
      <c r="N3526" s="1" t="b">
        <f t="shared" si="181"/>
        <v>0</v>
      </c>
      <c r="O3526" s="1" t="b">
        <f t="shared" si="182"/>
        <v>0</v>
      </c>
      <c r="Q3526" s="4"/>
      <c r="R3526" s="4"/>
    </row>
    <row r="3527" spans="5:18">
      <c r="E3527" s="130">
        <v>252</v>
      </c>
      <c r="F3527" s="130">
        <v>12</v>
      </c>
      <c r="H3527" s="32" t="s">
        <v>208</v>
      </c>
      <c r="I3527" s="33" t="s">
        <v>862</v>
      </c>
      <c r="J3527" s="33" t="s">
        <v>206</v>
      </c>
      <c r="K3527" s="33" t="str">
        <f t="shared" si="180"/>
        <v>252 , 12</v>
      </c>
      <c r="L3527" s="34" t="s">
        <v>207</v>
      </c>
      <c r="N3527" s="1" t="b">
        <f t="shared" si="181"/>
        <v>0</v>
      </c>
      <c r="O3527" s="1" t="b">
        <f t="shared" si="182"/>
        <v>0</v>
      </c>
      <c r="Q3527" s="4"/>
      <c r="R3527" s="4"/>
    </row>
    <row r="3528" spans="5:18">
      <c r="E3528" s="130">
        <v>252</v>
      </c>
      <c r="F3528" s="130">
        <v>13</v>
      </c>
      <c r="H3528" s="32" t="s">
        <v>208</v>
      </c>
      <c r="I3528" s="33" t="s">
        <v>862</v>
      </c>
      <c r="J3528" s="33" t="s">
        <v>206</v>
      </c>
      <c r="K3528" s="33" t="str">
        <f t="shared" si="180"/>
        <v>252 , 13</v>
      </c>
      <c r="L3528" s="34" t="s">
        <v>207</v>
      </c>
      <c r="N3528" s="1" t="b">
        <f t="shared" si="181"/>
        <v>0</v>
      </c>
      <c r="O3528" s="1" t="b">
        <f t="shared" si="182"/>
        <v>0</v>
      </c>
      <c r="Q3528" s="4"/>
      <c r="R3528" s="4"/>
    </row>
    <row r="3529" spans="5:18">
      <c r="E3529" s="130">
        <v>252</v>
      </c>
      <c r="F3529" s="130">
        <v>14</v>
      </c>
      <c r="H3529" s="32" t="s">
        <v>208</v>
      </c>
      <c r="I3529" s="33" t="s">
        <v>862</v>
      </c>
      <c r="J3529" s="33" t="s">
        <v>206</v>
      </c>
      <c r="K3529" s="33" t="str">
        <f t="shared" si="180"/>
        <v>252 , 14</v>
      </c>
      <c r="L3529" s="34" t="s">
        <v>207</v>
      </c>
      <c r="N3529" s="1" t="b">
        <f t="shared" si="181"/>
        <v>0</v>
      </c>
      <c r="O3529" s="1" t="b">
        <f t="shared" si="182"/>
        <v>0</v>
      </c>
      <c r="Q3529" s="4"/>
      <c r="R3529" s="4"/>
    </row>
    <row r="3530" spans="5:18">
      <c r="E3530" s="130">
        <v>252</v>
      </c>
      <c r="F3530" s="130">
        <v>15</v>
      </c>
      <c r="H3530" s="32" t="s">
        <v>208</v>
      </c>
      <c r="I3530" s="33" t="s">
        <v>862</v>
      </c>
      <c r="J3530" s="33" t="s">
        <v>206</v>
      </c>
      <c r="K3530" s="33" t="str">
        <f t="shared" si="180"/>
        <v>252 , 15</v>
      </c>
      <c r="L3530" s="34" t="s">
        <v>207</v>
      </c>
      <c r="N3530" s="1" t="b">
        <f t="shared" si="181"/>
        <v>0</v>
      </c>
      <c r="O3530" s="1" t="b">
        <f t="shared" si="182"/>
        <v>0</v>
      </c>
      <c r="Q3530" s="4"/>
      <c r="R3530" s="4"/>
    </row>
    <row r="3531" spans="5:18">
      <c r="E3531" s="130">
        <v>253</v>
      </c>
      <c r="F3531" s="130">
        <v>1</v>
      </c>
      <c r="H3531" s="32" t="s">
        <v>208</v>
      </c>
      <c r="I3531" s="33" t="s">
        <v>862</v>
      </c>
      <c r="J3531" s="33" t="s">
        <v>206</v>
      </c>
      <c r="K3531" s="33" t="str">
        <f t="shared" si="180"/>
        <v>253 , 1</v>
      </c>
      <c r="L3531" s="34" t="s">
        <v>207</v>
      </c>
      <c r="N3531" s="1" t="b">
        <f t="shared" si="181"/>
        <v>0</v>
      </c>
      <c r="O3531" s="1" t="b">
        <f t="shared" si="182"/>
        <v>0</v>
      </c>
      <c r="Q3531" s="4"/>
      <c r="R3531" s="4"/>
    </row>
    <row r="3532" spans="5:18">
      <c r="E3532" s="130">
        <v>253</v>
      </c>
      <c r="F3532" s="130">
        <v>2</v>
      </c>
      <c r="H3532" s="32" t="s">
        <v>208</v>
      </c>
      <c r="I3532" s="33" t="s">
        <v>862</v>
      </c>
      <c r="J3532" s="33" t="s">
        <v>206</v>
      </c>
      <c r="K3532" s="33" t="str">
        <f t="shared" si="180"/>
        <v>253 , 2</v>
      </c>
      <c r="L3532" s="34" t="s">
        <v>207</v>
      </c>
      <c r="N3532" s="1" t="b">
        <f t="shared" si="181"/>
        <v>0</v>
      </c>
      <c r="O3532" s="1" t="b">
        <f t="shared" si="182"/>
        <v>0</v>
      </c>
      <c r="Q3532" s="4"/>
      <c r="R3532" s="4"/>
    </row>
    <row r="3533" spans="5:18">
      <c r="E3533" s="130">
        <v>253</v>
      </c>
      <c r="F3533" s="130">
        <v>3</v>
      </c>
      <c r="H3533" s="32" t="s">
        <v>208</v>
      </c>
      <c r="I3533" s="33" t="s">
        <v>862</v>
      </c>
      <c r="J3533" s="33" t="s">
        <v>206</v>
      </c>
      <c r="K3533" s="33" t="str">
        <f t="shared" si="180"/>
        <v>253 , 3</v>
      </c>
      <c r="L3533" s="34" t="s">
        <v>207</v>
      </c>
      <c r="N3533" s="1" t="b">
        <f t="shared" si="181"/>
        <v>0</v>
      </c>
      <c r="O3533" s="1" t="b">
        <f t="shared" si="182"/>
        <v>0</v>
      </c>
      <c r="Q3533" s="4"/>
      <c r="R3533" s="4"/>
    </row>
    <row r="3534" spans="5:18">
      <c r="E3534" s="130">
        <v>253</v>
      </c>
      <c r="F3534" s="130">
        <v>4</v>
      </c>
      <c r="H3534" s="32" t="s">
        <v>208</v>
      </c>
      <c r="I3534" s="33" t="s">
        <v>862</v>
      </c>
      <c r="J3534" s="33" t="s">
        <v>206</v>
      </c>
      <c r="K3534" s="33" t="str">
        <f t="shared" si="180"/>
        <v>253 , 4</v>
      </c>
      <c r="L3534" s="34" t="s">
        <v>207</v>
      </c>
      <c r="N3534" s="1" t="b">
        <f t="shared" si="181"/>
        <v>0</v>
      </c>
      <c r="O3534" s="1" t="b">
        <f t="shared" si="182"/>
        <v>0</v>
      </c>
      <c r="Q3534" s="4"/>
      <c r="R3534" s="4"/>
    </row>
    <row r="3535" spans="5:18">
      <c r="E3535" s="130">
        <v>253</v>
      </c>
      <c r="F3535" s="130">
        <v>5</v>
      </c>
      <c r="H3535" s="32" t="s">
        <v>208</v>
      </c>
      <c r="I3535" s="33" t="s">
        <v>862</v>
      </c>
      <c r="J3535" s="33" t="s">
        <v>206</v>
      </c>
      <c r="K3535" s="33" t="str">
        <f t="shared" si="180"/>
        <v>253 , 5</v>
      </c>
      <c r="L3535" s="34" t="s">
        <v>207</v>
      </c>
      <c r="N3535" s="1" t="b">
        <f t="shared" si="181"/>
        <v>0</v>
      </c>
      <c r="O3535" s="1" t="b">
        <f t="shared" si="182"/>
        <v>0</v>
      </c>
      <c r="Q3535" s="4"/>
      <c r="R3535" s="4"/>
    </row>
    <row r="3536" spans="5:18">
      <c r="E3536" s="130">
        <v>253</v>
      </c>
      <c s="130" r="F3536">
        <v>7</v>
      </c>
      <c r="H3536" s="32" t="s">
        <v>208</v>
      </c>
      <c r="I3536" s="33" t="s">
        <v>862</v>
      </c>
      <c r="J3536" s="33" t="s">
        <v>206</v>
      </c>
      <c r="K3536" s="33" t="str">
        <f t="shared" si="180"/>
        <v>253 , 6</v>
      </c>
      <c r="L3536" s="34" t="s">
        <v>207</v>
      </c>
      <c r="N3536" s="1" t="b">
        <f t="shared" si="181"/>
        <v>0</v>
      </c>
      <c r="O3536" s="1" t="b">
        <f t="shared" si="182"/>
        <v>0</v>
      </c>
      <c r="Q3536" s="4"/>
      <c r="R3536" s="4"/>
    </row>
    <row r="3537" spans="5:18">
      <c r="E3537" s="130">
        <v>253</v>
      </c>
      <c r="F3537" s="130">
        <v>8</v>
      </c>
      <c r="H3537" s="32" t="s">
        <v>208</v>
      </c>
      <c r="I3537" s="33" t="s">
        <v>862</v>
      </c>
      <c r="J3537" s="33" t="s">
        <v>206</v>
      </c>
      <c r="K3537" s="33" t="str">
        <f t="shared" si="180"/>
        <v>253 , 8</v>
      </c>
      <c r="L3537" s="34" t="s">
        <v>207</v>
      </c>
      <c r="N3537" s="1" t="b">
        <f t="shared" si="181"/>
        <v>0</v>
      </c>
      <c r="O3537" s="1" t="b">
        <f t="shared" si="182"/>
        <v>0</v>
      </c>
      <c r="Q3537" s="4"/>
      <c r="R3537" s="4"/>
    </row>
    <row r="3538" spans="5:18">
      <c r="E3538" s="130">
        <v>253</v>
      </c>
      <c r="F3538" s="130">
        <v>9</v>
      </c>
      <c r="H3538" s="32" t="s">
        <v>208</v>
      </c>
      <c r="I3538" s="33" t="s">
        <v>862</v>
      </c>
      <c r="J3538" s="33" t="s">
        <v>206</v>
      </c>
      <c r="K3538" s="33" t="str">
        <f t="shared" si="180"/>
        <v>253 , 9</v>
      </c>
      <c r="L3538" s="34" t="s">
        <v>207</v>
      </c>
      <c r="N3538" s="1" t="b">
        <f t="shared" si="181"/>
        <v>0</v>
      </c>
      <c r="O3538" s="1" t="b">
        <f t="shared" si="182"/>
        <v>0</v>
      </c>
      <c r="Q3538" s="4"/>
      <c r="R3538" s="4"/>
    </row>
    <row r="3539" spans="5:18">
      <c r="E3539" s="130">
        <v>253</v>
      </c>
      <c r="F3539" s="130">
        <v>10</v>
      </c>
      <c r="H3539" s="32" t="s">
        <v>208</v>
      </c>
      <c r="I3539" s="33" t="s">
        <v>862</v>
      </c>
      <c r="J3539" s="33" t="s">
        <v>206</v>
      </c>
      <c r="K3539" s="33" t="str">
        <f t="shared" si="180"/>
        <v>253 , 10</v>
      </c>
      <c r="L3539" s="34" t="s">
        <v>207</v>
      </c>
      <c r="N3539" s="1" t="b">
        <f t="shared" si="181"/>
        <v>0</v>
      </c>
      <c r="O3539" s="1" t="b">
        <f t="shared" si="182"/>
        <v>0</v>
      </c>
      <c r="Q3539" s="4"/>
      <c r="R3539" s="4"/>
    </row>
    <row r="3540" spans="5:18">
      <c r="E3540" s="130">
        <v>253</v>
      </c>
      <c r="F3540" s="130">
        <v>11</v>
      </c>
      <c r="H3540" s="32" t="s">
        <v>208</v>
      </c>
      <c r="I3540" s="33" t="s">
        <v>862</v>
      </c>
      <c r="J3540" s="33" t="s">
        <v>206</v>
      </c>
      <c r="K3540" s="33" t="str">
        <f t="shared" si="180"/>
        <v>253 , 11</v>
      </c>
      <c r="L3540" s="34" t="s">
        <v>207</v>
      </c>
      <c r="N3540" s="1" t="b">
        <f t="shared" si="181"/>
        <v>0</v>
      </c>
      <c r="O3540" s="1" t="b">
        <f t="shared" si="182"/>
        <v>0</v>
      </c>
      <c r="Q3540" s="4"/>
      <c r="R3540" s="4"/>
    </row>
    <row r="3541" spans="5:18">
      <c r="E3541" s="130">
        <v>253</v>
      </c>
      <c r="F3541" s="130">
        <v>12</v>
      </c>
      <c r="H3541" s="32" t="s">
        <v>208</v>
      </c>
      <c r="I3541" s="33" t="s">
        <v>862</v>
      </c>
      <c r="J3541" s="33" t="s">
        <v>206</v>
      </c>
      <c r="K3541" s="33" t="str">
        <f t="shared" si="180"/>
        <v>253 , 12</v>
      </c>
      <c r="L3541" s="34" t="s">
        <v>207</v>
      </c>
      <c r="N3541" s="1" t="b">
        <f t="shared" si="181"/>
        <v>0</v>
      </c>
      <c r="O3541" s="1" t="b">
        <f t="shared" si="182"/>
        <v>0</v>
      </c>
      <c r="Q3541" s="4"/>
      <c r="R3541" s="4"/>
    </row>
    <row r="3542" spans="5:18">
      <c r="E3542" s="130">
        <v>253</v>
      </c>
      <c r="F3542" s="130">
        <v>13</v>
      </c>
      <c r="H3542" s="32" t="s">
        <v>208</v>
      </c>
      <c r="I3542" s="33" t="s">
        <v>862</v>
      </c>
      <c r="J3542" s="33" t="s">
        <v>206</v>
      </c>
      <c r="K3542" s="33" t="str">
        <f t="shared" si="180"/>
        <v>253 , 13</v>
      </c>
      <c r="L3542" s="34" t="s">
        <v>207</v>
      </c>
      <c r="N3542" s="1" t="b">
        <f t="shared" si="181"/>
        <v>0</v>
      </c>
      <c r="O3542" s="1" t="b">
        <f t="shared" si="182"/>
        <v>0</v>
      </c>
      <c r="Q3542" s="4"/>
      <c r="R3542" s="4"/>
    </row>
    <row r="3543" spans="5:18">
      <c r="E3543" s="130">
        <v>253</v>
      </c>
      <c r="F3543" s="130">
        <v>14</v>
      </c>
      <c r="H3543" s="32" t="s">
        <v>208</v>
      </c>
      <c r="I3543" s="33" t="s">
        <v>862</v>
      </c>
      <c r="J3543" s="33" t="s">
        <v>206</v>
      </c>
      <c r="K3543" s="33" t="str">
        <f t="shared" si="180"/>
        <v>253 , 14</v>
      </c>
      <c r="L3543" s="34" t="s">
        <v>207</v>
      </c>
      <c r="N3543" s="1" t="b">
        <f t="shared" si="181"/>
        <v>0</v>
      </c>
      <c r="O3543" s="1" t="b">
        <f t="shared" si="182"/>
        <v>0</v>
      </c>
      <c r="Q3543" s="4"/>
      <c r="R3543" s="4"/>
    </row>
    <row r="3544" spans="5:18">
      <c r="E3544" s="130">
        <v>253</v>
      </c>
      <c r="F3544" s="130">
        <v>15</v>
      </c>
      <c r="H3544" s="32" t="s">
        <v>208</v>
      </c>
      <c r="I3544" s="33" t="s">
        <v>862</v>
      </c>
      <c r="J3544" s="33" t="s">
        <v>206</v>
      </c>
      <c r="K3544" s="33" t="str">
        <f t="shared" si="180"/>
        <v>253 , 15</v>
      </c>
      <c r="L3544" s="34" t="s">
        <v>207</v>
      </c>
      <c r="N3544" s="1" t="b">
        <f t="shared" si="181"/>
        <v>0</v>
      </c>
      <c r="O3544" s="1" t="b">
        <f t="shared" si="182"/>
        <v>0</v>
      </c>
      <c r="Q3544" s="4"/>
      <c r="R3544" s="4"/>
    </row>
    <row r="3545" spans="5:18">
      <c r="E3545" s="130">
        <v>254</v>
      </c>
      <c r="F3545" s="130">
        <v>1</v>
      </c>
      <c r="H3545" s="32" t="s">
        <v>208</v>
      </c>
      <c r="I3545" s="33" t="s">
        <v>862</v>
      </c>
      <c r="J3545" s="33" t="s">
        <v>206</v>
      </c>
      <c r="K3545" s="33" t="str">
        <f t="shared" si="180"/>
        <v>254 , 1</v>
      </c>
      <c r="L3545" s="34" t="s">
        <v>207</v>
      </c>
      <c r="N3545" s="1" t="b">
        <f t="shared" si="181"/>
        <v>0</v>
      </c>
      <c r="O3545" s="1" t="b">
        <f t="shared" si="182"/>
        <v>0</v>
      </c>
      <c r="Q3545" s="4"/>
      <c r="R3545" s="4"/>
    </row>
    <row r="3546" spans="5:18">
      <c r="E3546" s="130">
        <v>254</v>
      </c>
      <c r="F3546" s="130">
        <v>2</v>
      </c>
      <c r="H3546" s="32" t="s">
        <v>208</v>
      </c>
      <c r="I3546" s="33" t="s">
        <v>862</v>
      </c>
      <c r="J3546" s="33" t="s">
        <v>206</v>
      </c>
      <c r="K3546" s="33" t="str">
        <f t="shared" si="180"/>
        <v>254 , 2</v>
      </c>
      <c r="L3546" s="34" t="s">
        <v>207</v>
      </c>
      <c r="N3546" s="1" t="b">
        <f t="shared" si="181"/>
        <v>0</v>
      </c>
      <c r="O3546" s="1" t="b">
        <f t="shared" si="182"/>
        <v>0</v>
      </c>
      <c r="Q3546" s="4"/>
      <c r="R3546" s="4"/>
    </row>
    <row r="3547" spans="5:18">
      <c r="E3547" s="130">
        <v>254</v>
      </c>
      <c r="F3547" s="130">
        <v>3</v>
      </c>
      <c r="H3547" s="32" t="s">
        <v>208</v>
      </c>
      <c r="I3547" s="33" t="s">
        <v>862</v>
      </c>
      <c r="J3547" s="33" t="s">
        <v>206</v>
      </c>
      <c r="K3547" s="33" t="str">
        <f t="shared" si="180"/>
        <v>254 , 3</v>
      </c>
      <c r="L3547" s="34" t="s">
        <v>207</v>
      </c>
      <c r="N3547" s="1" t="b">
        <f t="shared" si="181"/>
        <v>0</v>
      </c>
      <c r="O3547" s="1" t="b">
        <f t="shared" si="182"/>
        <v>0</v>
      </c>
      <c r="Q3547" s="4"/>
      <c r="R3547" s="4"/>
    </row>
    <row r="3548" spans="5:18">
      <c r="E3548" s="130">
        <v>254</v>
      </c>
      <c r="F3548" s="130">
        <v>4</v>
      </c>
      <c r="H3548" s="32" t="s">
        <v>208</v>
      </c>
      <c r="I3548" s="33" t="s">
        <v>862</v>
      </c>
      <c r="J3548" s="33" t="s">
        <v>206</v>
      </c>
      <c r="K3548" s="33" t="str">
        <f t="shared" si="180"/>
        <v>254 , 4</v>
      </c>
      <c r="L3548" s="34" t="s">
        <v>207</v>
      </c>
      <c r="N3548" s="1" t="b">
        <f t="shared" si="181"/>
        <v>0</v>
      </c>
      <c r="O3548" s="1" t="b">
        <f t="shared" si="182"/>
        <v>0</v>
      </c>
      <c r="Q3548" s="4"/>
      <c r="R3548" s="4"/>
    </row>
    <row r="3549" spans="5:18">
      <c r="E3549" s="130">
        <v>254</v>
      </c>
      <c r="F3549" s="130">
        <v>5</v>
      </c>
      <c r="H3549" s="32" t="s">
        <v>208</v>
      </c>
      <c r="I3549" s="33" t="s">
        <v>862</v>
      </c>
      <c r="J3549" s="33" t="s">
        <v>206</v>
      </c>
      <c r="K3549" s="33" t="str">
        <f t="shared" si="180"/>
        <v>254 , 5</v>
      </c>
      <c r="L3549" s="34" t="s">
        <v>207</v>
      </c>
      <c r="N3549" s="1" t="b">
        <f t="shared" si="181"/>
        <v>0</v>
      </c>
      <c r="O3549" s="1" t="b">
        <f t="shared" si="182"/>
        <v>0</v>
      </c>
      <c r="Q3549" s="4"/>
      <c r="R3549" s="4"/>
    </row>
    <row r="3550" spans="5:18">
      <c r="E3550" s="130">
        <v>254</v>
      </c>
      <c s="130" r="F3550">
        <v>7</v>
      </c>
      <c r="H3550" s="32" t="s">
        <v>208</v>
      </c>
      <c r="I3550" s="33" t="s">
        <v>862</v>
      </c>
      <c r="J3550" s="33" t="s">
        <v>206</v>
      </c>
      <c r="K3550" s="33" t="str">
        <f t="shared" si="180"/>
        <v>254 , 6</v>
      </c>
      <c r="L3550" s="34" t="s">
        <v>207</v>
      </c>
      <c r="N3550" s="1" t="b">
        <f t="shared" si="181"/>
        <v>0</v>
      </c>
      <c r="O3550" s="1" t="b">
        <f t="shared" si="182"/>
        <v>0</v>
      </c>
      <c r="Q3550" s="4"/>
      <c r="R3550" s="4"/>
    </row>
    <row r="3551" spans="5:18">
      <c r="E3551" s="130">
        <v>254</v>
      </c>
      <c r="F3551" s="130">
        <v>8</v>
      </c>
      <c r="H3551" s="32" t="s">
        <v>208</v>
      </c>
      <c r="I3551" s="33" t="s">
        <v>862</v>
      </c>
      <c r="J3551" s="33" t="s">
        <v>206</v>
      </c>
      <c r="K3551" s="33" t="str">
        <f t="shared" si="180"/>
        <v>254 , 8</v>
      </c>
      <c r="L3551" s="34" t="s">
        <v>207</v>
      </c>
      <c r="N3551" s="1" t="b">
        <f t="shared" si="181"/>
        <v>0</v>
      </c>
      <c r="O3551" s="1" t="b">
        <f t="shared" si="182"/>
        <v>0</v>
      </c>
      <c r="Q3551" s="4"/>
      <c r="R3551" s="4"/>
    </row>
    <row r="3552" spans="5:18">
      <c r="E3552" s="130">
        <v>254</v>
      </c>
      <c r="F3552" s="130">
        <v>9</v>
      </c>
      <c r="H3552" s="32" t="s">
        <v>208</v>
      </c>
      <c r="I3552" s="33" t="s">
        <v>862</v>
      </c>
      <c r="J3552" s="33" t="s">
        <v>206</v>
      </c>
      <c r="K3552" s="33" t="str">
        <f t="shared" si="180"/>
        <v>254 , 9</v>
      </c>
      <c r="L3552" s="34" t="s">
        <v>207</v>
      </c>
      <c r="N3552" s="1" t="b">
        <f t="shared" si="181"/>
        <v>0</v>
      </c>
      <c r="O3552" s="1" t="b">
        <f t="shared" si="182"/>
        <v>0</v>
      </c>
      <c r="Q3552" s="4"/>
      <c r="R3552" s="4"/>
    </row>
    <row r="3553" spans="5:18">
      <c r="E3553" s="130">
        <v>254</v>
      </c>
      <c r="F3553" s="130">
        <v>10</v>
      </c>
      <c r="H3553" s="32" t="s">
        <v>208</v>
      </c>
      <c r="I3553" s="33" t="s">
        <v>862</v>
      </c>
      <c r="J3553" s="33" t="s">
        <v>206</v>
      </c>
      <c r="K3553" s="33" t="str">
        <f t="shared" si="180"/>
        <v>254 , 10</v>
      </c>
      <c r="L3553" s="34" t="s">
        <v>207</v>
      </c>
      <c r="N3553" s="1" t="b">
        <f t="shared" si="181"/>
        <v>0</v>
      </c>
      <c r="O3553" s="1" t="b">
        <f t="shared" si="182"/>
        <v>0</v>
      </c>
      <c r="Q3553" s="4"/>
      <c r="R3553" s="4"/>
    </row>
    <row r="3554" spans="5:18">
      <c r="E3554" s="130">
        <v>254</v>
      </c>
      <c r="F3554" s="130">
        <v>11</v>
      </c>
      <c r="H3554" s="32" t="s">
        <v>208</v>
      </c>
      <c r="I3554" s="33" t="s">
        <v>862</v>
      </c>
      <c r="J3554" s="33" t="s">
        <v>206</v>
      </c>
      <c r="K3554" s="33" t="str">
        <f t="shared" ref="K3554:K3613" si="183">E3554&amp;" , "&amp;F3554</f>
        <v>254 , 11</v>
      </c>
      <c r="L3554" s="34" t="s">
        <v>207</v>
      </c>
      <c r="N3554" s="1" t="b">
        <f t="shared" ref="N3554:N3613" si="184">IF(E3554="","",EXACT(E3554,Q3554))</f>
        <v>0</v>
      </c>
      <c r="O3554" s="1" t="b">
        <f t="shared" ref="O3554:O3613" si="185">IF(F3554="","",EXACT(F3554,R3554))</f>
        <v>0</v>
      </c>
      <c r="Q3554" s="4"/>
      <c r="R3554" s="4"/>
    </row>
    <row r="3555" spans="5:18">
      <c r="E3555" s="130">
        <v>254</v>
      </c>
      <c r="F3555" s="130">
        <v>12</v>
      </c>
      <c r="H3555" s="32" t="s">
        <v>208</v>
      </c>
      <c r="I3555" s="33" t="s">
        <v>862</v>
      </c>
      <c r="J3555" s="33" t="s">
        <v>206</v>
      </c>
      <c r="K3555" s="33" t="str">
        <f t="shared" si="183"/>
        <v>254 , 12</v>
      </c>
      <c r="L3555" s="34" t="s">
        <v>207</v>
      </c>
      <c r="N3555" s="1" t="b">
        <f t="shared" si="184"/>
        <v>0</v>
      </c>
      <c r="O3555" s="1" t="b">
        <f t="shared" si="185"/>
        <v>0</v>
      </c>
      <c r="Q3555" s="4"/>
      <c r="R3555" s="4"/>
    </row>
    <row r="3556" spans="5:18">
      <c r="E3556" s="130">
        <v>254</v>
      </c>
      <c r="F3556" s="130">
        <v>13</v>
      </c>
      <c r="H3556" s="32" t="s">
        <v>208</v>
      </c>
      <c r="I3556" s="33" t="s">
        <v>862</v>
      </c>
      <c r="J3556" s="33" t="s">
        <v>206</v>
      </c>
      <c r="K3556" s="33" t="str">
        <f t="shared" si="183"/>
        <v>254 , 13</v>
      </c>
      <c r="L3556" s="34" t="s">
        <v>207</v>
      </c>
      <c r="N3556" s="1" t="b">
        <f t="shared" si="184"/>
        <v>0</v>
      </c>
      <c r="O3556" s="1" t="b">
        <f t="shared" si="185"/>
        <v>0</v>
      </c>
      <c r="Q3556" s="4"/>
      <c r="R3556" s="4"/>
    </row>
    <row r="3557" spans="5:18">
      <c r="E3557" s="130">
        <v>254</v>
      </c>
      <c r="F3557" s="130">
        <v>14</v>
      </c>
      <c r="H3557" s="32" t="s">
        <v>208</v>
      </c>
      <c r="I3557" s="33" t="s">
        <v>862</v>
      </c>
      <c r="J3557" s="33" t="s">
        <v>206</v>
      </c>
      <c r="K3557" s="33" t="str">
        <f t="shared" si="183"/>
        <v>254 , 14</v>
      </c>
      <c r="L3557" s="34" t="s">
        <v>207</v>
      </c>
      <c r="N3557" s="1" t="b">
        <f t="shared" si="184"/>
        <v>0</v>
      </c>
      <c r="O3557" s="1" t="b">
        <f t="shared" si="185"/>
        <v>0</v>
      </c>
      <c r="Q3557" s="4"/>
      <c r="R3557" s="4"/>
    </row>
    <row r="3558" spans="5:18">
      <c r="E3558" s="130">
        <v>254</v>
      </c>
      <c r="F3558" s="130">
        <v>15</v>
      </c>
      <c r="H3558" s="32" t="s">
        <v>208</v>
      </c>
      <c r="I3558" s="33" t="s">
        <v>862</v>
      </c>
      <c r="J3558" s="33" t="s">
        <v>206</v>
      </c>
      <c r="K3558" s="33" t="str">
        <f t="shared" si="183"/>
        <v>254 , 15</v>
      </c>
      <c r="L3558" s="34" t="s">
        <v>207</v>
      </c>
      <c r="N3558" s="1" t="b">
        <f t="shared" si="184"/>
        <v>0</v>
      </c>
      <c r="O3558" s="1" t="b">
        <f t="shared" si="185"/>
        <v>0</v>
      </c>
      <c r="Q3558" s="4"/>
      <c r="R3558" s="4"/>
    </row>
    <row r="3559" spans="5:18">
      <c r="E3559" s="130">
        <v>255</v>
      </c>
      <c r="F3559" s="130">
        <v>1</v>
      </c>
      <c r="H3559" s="32" t="s">
        <v>208</v>
      </c>
      <c r="I3559" s="33" t="s">
        <v>862</v>
      </c>
      <c r="J3559" s="33" t="s">
        <v>206</v>
      </c>
      <c r="K3559" s="33" t="str">
        <f t="shared" si="183"/>
        <v>255 , 1</v>
      </c>
      <c r="L3559" s="34" t="s">
        <v>207</v>
      </c>
      <c r="N3559" s="1" t="b">
        <f t="shared" si="184"/>
        <v>0</v>
      </c>
      <c r="O3559" s="1" t="b">
        <f t="shared" si="185"/>
        <v>0</v>
      </c>
      <c r="Q3559" s="4"/>
      <c r="R3559" s="4"/>
    </row>
    <row r="3560" spans="5:18">
      <c r="E3560" s="130">
        <v>255</v>
      </c>
      <c r="F3560" s="130">
        <v>2</v>
      </c>
      <c r="H3560" s="32" t="s">
        <v>208</v>
      </c>
      <c r="I3560" s="33" t="s">
        <v>862</v>
      </c>
      <c r="J3560" s="33" t="s">
        <v>206</v>
      </c>
      <c r="K3560" s="33" t="str">
        <f t="shared" si="183"/>
        <v>255 , 2</v>
      </c>
      <c r="L3560" s="34" t="s">
        <v>207</v>
      </c>
      <c r="N3560" s="1" t="b">
        <f t="shared" si="184"/>
        <v>0</v>
      </c>
      <c r="O3560" s="1" t="b">
        <f t="shared" si="185"/>
        <v>0</v>
      </c>
      <c r="Q3560" s="4"/>
      <c r="R3560" s="4"/>
    </row>
    <row r="3561" spans="5:18">
      <c r="E3561" s="130">
        <v>255</v>
      </c>
      <c r="F3561" s="130">
        <v>3</v>
      </c>
      <c r="H3561" s="32" t="s">
        <v>208</v>
      </c>
      <c r="I3561" s="33" t="s">
        <v>862</v>
      </c>
      <c r="J3561" s="33" t="s">
        <v>206</v>
      </c>
      <c r="K3561" s="33" t="str">
        <f t="shared" si="183"/>
        <v>255 , 3</v>
      </c>
      <c r="L3561" s="34" t="s">
        <v>207</v>
      </c>
      <c r="N3561" s="1" t="b">
        <f t="shared" si="184"/>
        <v>0</v>
      </c>
      <c r="O3561" s="1" t="b">
        <f t="shared" si="185"/>
        <v>0</v>
      </c>
      <c r="Q3561" s="4"/>
      <c r="R3561" s="4"/>
    </row>
    <row r="3562" spans="5:18">
      <c r="E3562" s="130">
        <v>255</v>
      </c>
      <c r="F3562" s="130">
        <v>4</v>
      </c>
      <c r="H3562" s="32" t="s">
        <v>208</v>
      </c>
      <c r="I3562" s="33" t="s">
        <v>862</v>
      </c>
      <c r="J3562" s="33" t="s">
        <v>206</v>
      </c>
      <c r="K3562" s="33" t="str">
        <f t="shared" si="183"/>
        <v>255 , 4</v>
      </c>
      <c r="L3562" s="34" t="s">
        <v>207</v>
      </c>
      <c r="N3562" s="1" t="b">
        <f t="shared" si="184"/>
        <v>0</v>
      </c>
      <c r="O3562" s="1" t="b">
        <f t="shared" si="185"/>
        <v>0</v>
      </c>
      <c r="Q3562" s="4"/>
      <c r="R3562" s="4"/>
    </row>
    <row r="3563" spans="5:18">
      <c r="E3563" s="130">
        <v>255</v>
      </c>
      <c r="F3563" s="130">
        <v>5</v>
      </c>
      <c r="H3563" s="32" t="s">
        <v>208</v>
      </c>
      <c r="I3563" s="33" t="s">
        <v>862</v>
      </c>
      <c r="J3563" s="33" t="s">
        <v>206</v>
      </c>
      <c r="K3563" s="33" t="str">
        <f t="shared" si="183"/>
        <v>255 , 5</v>
      </c>
      <c r="L3563" s="34" t="s">
        <v>207</v>
      </c>
      <c r="N3563" s="1" t="b">
        <f t="shared" si="184"/>
        <v>0</v>
      </c>
      <c r="O3563" s="1" t="b">
        <f t="shared" si="185"/>
        <v>0</v>
      </c>
      <c r="Q3563" s="4"/>
      <c r="R3563" s="4"/>
    </row>
    <row r="3564" spans="5:18">
      <c r="E3564" s="130">
        <v>255</v>
      </c>
      <c s="130" r="F3564">
        <v>7</v>
      </c>
      <c r="H3564" s="32" t="s">
        <v>208</v>
      </c>
      <c r="I3564" s="33" t="s">
        <v>862</v>
      </c>
      <c r="J3564" s="33" t="s">
        <v>206</v>
      </c>
      <c r="K3564" s="33" t="str">
        <f t="shared" si="183"/>
        <v>255 , 6</v>
      </c>
      <c r="L3564" s="34" t="s">
        <v>207</v>
      </c>
      <c r="N3564" s="1" t="b">
        <f t="shared" si="184"/>
        <v>0</v>
      </c>
      <c r="O3564" s="1" t="b">
        <f t="shared" si="185"/>
        <v>0</v>
      </c>
      <c r="Q3564" s="4"/>
      <c r="R3564" s="4"/>
    </row>
    <row r="3565" spans="5:18">
      <c r="E3565" s="130">
        <v>255</v>
      </c>
      <c r="F3565" s="130">
        <v>8</v>
      </c>
      <c r="H3565" s="32" t="s">
        <v>208</v>
      </c>
      <c r="I3565" s="33" t="s">
        <v>862</v>
      </c>
      <c r="J3565" s="33" t="s">
        <v>206</v>
      </c>
      <c r="K3565" s="33" t="str">
        <f t="shared" si="183"/>
        <v>255 , 8</v>
      </c>
      <c r="L3565" s="34" t="s">
        <v>207</v>
      </c>
      <c r="N3565" s="1" t="b">
        <f t="shared" si="184"/>
        <v>0</v>
      </c>
      <c r="O3565" s="1" t="b">
        <f t="shared" si="185"/>
        <v>0</v>
      </c>
      <c r="Q3565" s="4"/>
      <c r="R3565" s="4"/>
    </row>
    <row r="3566" spans="5:18">
      <c r="E3566" s="130">
        <v>255</v>
      </c>
      <c r="F3566" s="130">
        <v>9</v>
      </c>
      <c r="H3566" s="32" t="s">
        <v>208</v>
      </c>
      <c r="I3566" s="33" t="s">
        <v>862</v>
      </c>
      <c r="J3566" s="33" t="s">
        <v>206</v>
      </c>
      <c r="K3566" s="33" t="str">
        <f t="shared" si="183"/>
        <v>255 , 9</v>
      </c>
      <c r="L3566" s="34" t="s">
        <v>207</v>
      </c>
      <c r="N3566" s="1" t="b">
        <f t="shared" si="184"/>
        <v>0</v>
      </c>
      <c r="O3566" s="1" t="b">
        <f t="shared" si="185"/>
        <v>0</v>
      </c>
      <c r="Q3566" s="4"/>
      <c r="R3566" s="4"/>
    </row>
    <row r="3567" spans="5:18">
      <c r="E3567" s="130">
        <v>255</v>
      </c>
      <c r="F3567" s="130">
        <v>10</v>
      </c>
      <c r="H3567" s="32" t="s">
        <v>208</v>
      </c>
      <c r="I3567" s="33" t="s">
        <v>862</v>
      </c>
      <c r="J3567" s="33" t="s">
        <v>206</v>
      </c>
      <c r="K3567" s="33" t="str">
        <f t="shared" si="183"/>
        <v>255 , 10</v>
      </c>
      <c r="L3567" s="34" t="s">
        <v>207</v>
      </c>
      <c r="N3567" s="1" t="b">
        <f t="shared" si="184"/>
        <v>0</v>
      </c>
      <c r="O3567" s="1" t="b">
        <f t="shared" si="185"/>
        <v>0</v>
      </c>
      <c r="Q3567" s="4"/>
      <c r="R3567" s="4"/>
    </row>
    <row r="3568" spans="5:18">
      <c r="E3568" s="130">
        <v>255</v>
      </c>
      <c r="F3568" s="130">
        <v>11</v>
      </c>
      <c r="H3568" s="32" t="s">
        <v>208</v>
      </c>
      <c r="I3568" s="33" t="s">
        <v>862</v>
      </c>
      <c r="J3568" s="33" t="s">
        <v>206</v>
      </c>
      <c r="K3568" s="33" t="str">
        <f t="shared" si="183"/>
        <v>255 , 11</v>
      </c>
      <c r="L3568" s="34" t="s">
        <v>207</v>
      </c>
      <c r="N3568" s="1" t="b">
        <f t="shared" si="184"/>
        <v>0</v>
      </c>
      <c r="O3568" s="1" t="b">
        <f t="shared" si="185"/>
        <v>0</v>
      </c>
      <c r="Q3568" s="4"/>
      <c r="R3568" s="4"/>
    </row>
    <row r="3569" spans="5:18">
      <c r="E3569" s="130">
        <v>255</v>
      </c>
      <c r="F3569" s="130">
        <v>12</v>
      </c>
      <c r="H3569" s="32" t="s">
        <v>208</v>
      </c>
      <c r="I3569" s="33" t="s">
        <v>862</v>
      </c>
      <c r="J3569" s="33" t="s">
        <v>206</v>
      </c>
      <c r="K3569" s="33" t="str">
        <f t="shared" si="183"/>
        <v>255 , 12</v>
      </c>
      <c r="L3569" s="34" t="s">
        <v>207</v>
      </c>
      <c r="N3569" s="1" t="b">
        <f t="shared" si="184"/>
        <v>0</v>
      </c>
      <c r="O3569" s="1" t="b">
        <f t="shared" si="185"/>
        <v>0</v>
      </c>
      <c r="Q3569" s="4"/>
      <c r="R3569" s="4"/>
    </row>
    <row r="3570" spans="5:18">
      <c r="E3570" s="130">
        <v>255</v>
      </c>
      <c r="F3570" s="130">
        <v>13</v>
      </c>
      <c r="H3570" s="32" t="s">
        <v>208</v>
      </c>
      <c r="I3570" s="33" t="s">
        <v>862</v>
      </c>
      <c r="J3570" s="33" t="s">
        <v>206</v>
      </c>
      <c r="K3570" s="33" t="str">
        <f t="shared" si="183"/>
        <v>255 , 13</v>
      </c>
      <c r="L3570" s="34" t="s">
        <v>207</v>
      </c>
      <c r="N3570" s="1" t="b">
        <f t="shared" si="184"/>
        <v>0</v>
      </c>
      <c r="O3570" s="1" t="b">
        <f t="shared" si="185"/>
        <v>0</v>
      </c>
      <c r="Q3570" s="4"/>
      <c r="R3570" s="4"/>
    </row>
    <row r="3571" spans="5:18">
      <c r="E3571" s="130">
        <v>255</v>
      </c>
      <c r="F3571" s="130">
        <v>14</v>
      </c>
      <c r="H3571" s="32" t="s">
        <v>208</v>
      </c>
      <c r="I3571" s="33" t="s">
        <v>862</v>
      </c>
      <c r="J3571" s="33" t="s">
        <v>206</v>
      </c>
      <c r="K3571" s="33" t="str">
        <f t="shared" si="183"/>
        <v>255 , 14</v>
      </c>
      <c r="L3571" s="34" t="s">
        <v>207</v>
      </c>
      <c r="N3571" s="1" t="b">
        <f t="shared" si="184"/>
        <v>0</v>
      </c>
      <c r="O3571" s="1" t="b">
        <f t="shared" si="185"/>
        <v>0</v>
      </c>
      <c r="Q3571" s="4"/>
      <c r="R3571" s="4"/>
    </row>
    <row r="3572" spans="5:18">
      <c r="E3572" s="130">
        <v>255</v>
      </c>
      <c r="F3572" s="130">
        <v>15</v>
      </c>
      <c r="H3572" s="32" t="s">
        <v>208</v>
      </c>
      <c r="I3572" s="33" t="s">
        <v>862</v>
      </c>
      <c r="J3572" s="33" t="s">
        <v>206</v>
      </c>
      <c r="K3572" s="33" t="str">
        <f t="shared" si="183"/>
        <v>255 , 15</v>
      </c>
      <c r="L3572" s="34" t="s">
        <v>207</v>
      </c>
      <c r="N3572" s="1" t="b">
        <f t="shared" si="184"/>
        <v>0</v>
      </c>
      <c r="O3572" s="1" t="b">
        <f t="shared" si="185"/>
        <v>0</v>
      </c>
      <c r="Q3572" s="4"/>
      <c r="R3572" s="4"/>
    </row>
    <row r="3573" spans="5:18">
      <c r="E3573" s="130">
        <v>256</v>
      </c>
      <c r="F3573" s="130">
        <v>1</v>
      </c>
      <c r="H3573" s="32" t="s">
        <v>208</v>
      </c>
      <c r="I3573" s="33" t="s">
        <v>862</v>
      </c>
      <c r="J3573" s="33" t="s">
        <v>206</v>
      </c>
      <c r="K3573" s="33" t="str">
        <f t="shared" si="183"/>
        <v>256 , 1</v>
      </c>
      <c r="L3573" s="34" t="s">
        <v>207</v>
      </c>
      <c r="N3573" s="1" t="b">
        <f t="shared" si="184"/>
        <v>0</v>
      </c>
      <c r="O3573" s="1" t="b">
        <f t="shared" si="185"/>
        <v>0</v>
      </c>
      <c r="Q3573" s="4"/>
      <c r="R3573" s="4"/>
    </row>
    <row r="3574" spans="5:18">
      <c r="E3574" s="130">
        <v>256</v>
      </c>
      <c r="F3574" s="130">
        <v>2</v>
      </c>
      <c r="H3574" s="32" t="s">
        <v>208</v>
      </c>
      <c r="I3574" s="33" t="s">
        <v>862</v>
      </c>
      <c r="J3574" s="33" t="s">
        <v>206</v>
      </c>
      <c r="K3574" s="33" t="str">
        <f t="shared" si="183"/>
        <v>256 , 2</v>
      </c>
      <c r="L3574" s="34" t="s">
        <v>207</v>
      </c>
      <c r="N3574" s="1" t="b">
        <f t="shared" si="184"/>
        <v>0</v>
      </c>
      <c r="O3574" s="1" t="b">
        <f t="shared" si="185"/>
        <v>0</v>
      </c>
      <c r="Q3574" s="4"/>
      <c r="R3574" s="4"/>
    </row>
    <row r="3575" spans="5:18">
      <c r="E3575" s="130">
        <v>256</v>
      </c>
      <c r="F3575" s="130">
        <v>3</v>
      </c>
      <c r="H3575" s="32" t="s">
        <v>208</v>
      </c>
      <c r="I3575" s="33" t="s">
        <v>862</v>
      </c>
      <c r="J3575" s="33" t="s">
        <v>206</v>
      </c>
      <c r="K3575" s="33" t="str">
        <f t="shared" si="183"/>
        <v>256 , 3</v>
      </c>
      <c r="L3575" s="34" t="s">
        <v>207</v>
      </c>
      <c r="N3575" s="1" t="b">
        <f t="shared" si="184"/>
        <v>0</v>
      </c>
      <c r="O3575" s="1" t="b">
        <f t="shared" si="185"/>
        <v>0</v>
      </c>
      <c r="Q3575" s="4"/>
      <c r="R3575" s="4"/>
    </row>
    <row r="3576" spans="5:18">
      <c r="E3576" s="130">
        <v>256</v>
      </c>
      <c r="F3576" s="130">
        <v>4</v>
      </c>
      <c r="H3576" s="32" t="s">
        <v>208</v>
      </c>
      <c r="I3576" s="33" t="s">
        <v>862</v>
      </c>
      <c r="J3576" s="33" t="s">
        <v>206</v>
      </c>
      <c r="K3576" s="33" t="str">
        <f t="shared" si="183"/>
        <v>256 , 4</v>
      </c>
      <c r="L3576" s="34" t="s">
        <v>207</v>
      </c>
      <c r="N3576" s="1" t="b">
        <f t="shared" si="184"/>
        <v>0</v>
      </c>
      <c r="O3576" s="1" t="b">
        <f t="shared" si="185"/>
        <v>0</v>
      </c>
      <c r="Q3576" s="4"/>
      <c r="R3576" s="4"/>
    </row>
    <row r="3577" spans="5:18">
      <c r="E3577" s="130">
        <v>256</v>
      </c>
      <c r="F3577" s="130">
        <v>5</v>
      </c>
      <c r="H3577" s="32" t="s">
        <v>208</v>
      </c>
      <c r="I3577" s="33" t="s">
        <v>862</v>
      </c>
      <c r="J3577" s="33" t="s">
        <v>206</v>
      </c>
      <c r="K3577" s="33" t="str">
        <f t="shared" si="183"/>
        <v>256 , 5</v>
      </c>
      <c r="L3577" s="34" t="s">
        <v>207</v>
      </c>
      <c r="N3577" s="1" t="b">
        <f t="shared" si="184"/>
        <v>0</v>
      </c>
      <c r="O3577" s="1" t="b">
        <f t="shared" si="185"/>
        <v>0</v>
      </c>
      <c r="Q3577" s="4"/>
      <c r="R3577" s="4"/>
    </row>
    <row r="3578" spans="5:18">
      <c r="E3578" s="130">
        <v>256</v>
      </c>
      <c s="130" r="F3578">
        <v>7</v>
      </c>
      <c r="H3578" s="32" t="s">
        <v>208</v>
      </c>
      <c r="I3578" s="33" t="s">
        <v>862</v>
      </c>
      <c r="J3578" s="33" t="s">
        <v>206</v>
      </c>
      <c r="K3578" s="33" t="str">
        <f t="shared" si="183"/>
        <v>256 , 6</v>
      </c>
      <c r="L3578" s="34" t="s">
        <v>207</v>
      </c>
      <c r="N3578" s="1" t="b">
        <f t="shared" si="184"/>
        <v>0</v>
      </c>
      <c r="O3578" s="1" t="b">
        <f t="shared" si="185"/>
        <v>0</v>
      </c>
      <c r="Q3578" s="4"/>
      <c r="R3578" s="4"/>
    </row>
    <row r="3579" spans="5:18">
      <c r="E3579" s="130">
        <v>256</v>
      </c>
      <c r="F3579" s="130">
        <v>8</v>
      </c>
      <c r="H3579" s="32" t="s">
        <v>208</v>
      </c>
      <c r="I3579" s="33" t="s">
        <v>862</v>
      </c>
      <c r="J3579" s="33" t="s">
        <v>206</v>
      </c>
      <c r="K3579" s="33" t="str">
        <f t="shared" si="183"/>
        <v>256 , 8</v>
      </c>
      <c r="L3579" s="34" t="s">
        <v>207</v>
      </c>
      <c r="N3579" s="1" t="b">
        <f t="shared" si="184"/>
        <v>0</v>
      </c>
      <c r="O3579" s="1" t="b">
        <f t="shared" si="185"/>
        <v>0</v>
      </c>
      <c r="Q3579" s="4"/>
      <c r="R3579" s="4"/>
    </row>
    <row r="3580" spans="5:18">
      <c r="E3580" s="130">
        <v>256</v>
      </c>
      <c r="F3580" s="130">
        <v>9</v>
      </c>
      <c r="H3580" s="32" t="s">
        <v>208</v>
      </c>
      <c r="I3580" s="33" t="s">
        <v>862</v>
      </c>
      <c r="J3580" s="33" t="s">
        <v>206</v>
      </c>
      <c r="K3580" s="33" t="str">
        <f t="shared" si="183"/>
        <v>256 , 9</v>
      </c>
      <c r="L3580" s="34" t="s">
        <v>207</v>
      </c>
      <c r="N3580" s="1" t="b">
        <f t="shared" si="184"/>
        <v>0</v>
      </c>
      <c r="O3580" s="1" t="b">
        <f t="shared" si="185"/>
        <v>0</v>
      </c>
      <c r="Q3580" s="4"/>
      <c r="R3580" s="4"/>
    </row>
    <row r="3581" spans="5:18">
      <c r="E3581" s="130">
        <v>256</v>
      </c>
      <c r="F3581" s="130">
        <v>10</v>
      </c>
      <c r="H3581" s="32" t="s">
        <v>208</v>
      </c>
      <c r="I3581" s="33" t="s">
        <v>862</v>
      </c>
      <c r="J3581" s="33" t="s">
        <v>206</v>
      </c>
      <c r="K3581" s="33" t="str">
        <f t="shared" si="183"/>
        <v>256 , 10</v>
      </c>
      <c r="L3581" s="34" t="s">
        <v>207</v>
      </c>
      <c r="N3581" s="1" t="b">
        <f t="shared" si="184"/>
        <v>0</v>
      </c>
      <c r="O3581" s="1" t="b">
        <f t="shared" si="185"/>
        <v>0</v>
      </c>
      <c r="Q3581" s="4"/>
      <c r="R3581" s="4"/>
    </row>
    <row r="3582" spans="5:18">
      <c r="E3582" s="130">
        <v>256</v>
      </c>
      <c r="F3582" s="130">
        <v>11</v>
      </c>
      <c r="H3582" s="32" t="s">
        <v>208</v>
      </c>
      <c r="I3582" s="33" t="s">
        <v>862</v>
      </c>
      <c r="J3582" s="33" t="s">
        <v>206</v>
      </c>
      <c r="K3582" s="33" t="str">
        <f t="shared" si="183"/>
        <v>256 , 11</v>
      </c>
      <c r="L3582" s="34" t="s">
        <v>207</v>
      </c>
      <c r="N3582" s="1" t="b">
        <f t="shared" si="184"/>
        <v>0</v>
      </c>
      <c r="O3582" s="1" t="b">
        <f t="shared" si="185"/>
        <v>0</v>
      </c>
      <c r="Q3582" s="4"/>
      <c r="R3582" s="4"/>
    </row>
    <row r="3583" spans="5:18">
      <c r="E3583" s="130">
        <v>256</v>
      </c>
      <c r="F3583" s="130">
        <v>12</v>
      </c>
      <c r="H3583" s="32" t="s">
        <v>208</v>
      </c>
      <c r="I3583" s="33" t="s">
        <v>862</v>
      </c>
      <c r="J3583" s="33" t="s">
        <v>206</v>
      </c>
      <c r="K3583" s="33" t="str">
        <f t="shared" si="183"/>
        <v>256 , 12</v>
      </c>
      <c r="L3583" s="34" t="s">
        <v>207</v>
      </c>
      <c r="N3583" s="1" t="b">
        <f t="shared" si="184"/>
        <v>0</v>
      </c>
      <c r="O3583" s="1" t="b">
        <f t="shared" si="185"/>
        <v>0</v>
      </c>
      <c r="Q3583" s="4"/>
      <c r="R3583" s="4"/>
    </row>
    <row r="3584" spans="5:18">
      <c r="E3584" s="130">
        <v>256</v>
      </c>
      <c r="F3584" s="130">
        <v>13</v>
      </c>
      <c r="H3584" s="32" t="s">
        <v>208</v>
      </c>
      <c r="I3584" s="33" t="s">
        <v>862</v>
      </c>
      <c r="J3584" s="33" t="s">
        <v>206</v>
      </c>
      <c r="K3584" s="33" t="str">
        <f t="shared" si="183"/>
        <v>256 , 13</v>
      </c>
      <c r="L3584" s="34" t="s">
        <v>207</v>
      </c>
      <c r="N3584" s="1" t="b">
        <f t="shared" si="184"/>
        <v>0</v>
      </c>
      <c r="O3584" s="1" t="b">
        <f t="shared" si="185"/>
        <v>0</v>
      </c>
      <c r="Q3584" s="4"/>
      <c r="R3584" s="4"/>
    </row>
    <row r="3585" spans="5:18">
      <c r="E3585" s="130">
        <v>256</v>
      </c>
      <c r="F3585" s="130">
        <v>14</v>
      </c>
      <c r="H3585" s="32" t="s">
        <v>208</v>
      </c>
      <c r="I3585" s="33" t="s">
        <v>862</v>
      </c>
      <c r="J3585" s="33" t="s">
        <v>206</v>
      </c>
      <c r="K3585" s="33" t="str">
        <f t="shared" si="183"/>
        <v>256 , 14</v>
      </c>
      <c r="L3585" s="34" t="s">
        <v>207</v>
      </c>
      <c r="N3585" s="1" t="b">
        <f t="shared" si="184"/>
        <v>0</v>
      </c>
      <c r="O3585" s="1" t="b">
        <f t="shared" si="185"/>
        <v>0</v>
      </c>
      <c r="Q3585" s="4"/>
      <c r="R3585" s="4"/>
    </row>
    <row r="3586" spans="5:18">
      <c r="E3586" s="130">
        <v>256</v>
      </c>
      <c r="F3586" s="130">
        <v>15</v>
      </c>
      <c r="H3586" s="32" t="s">
        <v>208</v>
      </c>
      <c r="I3586" s="33" t="s">
        <v>862</v>
      </c>
      <c r="J3586" s="33" t="s">
        <v>206</v>
      </c>
      <c r="K3586" s="33" t="str">
        <f t="shared" si="183"/>
        <v>256 , 15</v>
      </c>
      <c r="L3586" s="34" t="s">
        <v>207</v>
      </c>
      <c r="N3586" s="1" t="b">
        <f t="shared" si="184"/>
        <v>0</v>
      </c>
      <c r="O3586" s="1" t="b">
        <f t="shared" si="185"/>
        <v>0</v>
      </c>
      <c r="Q3586" s="4"/>
      <c r="R3586" s="4"/>
    </row>
    <row r="3587" spans="5:18">
      <c r="E3587" s="130">
        <v>257</v>
      </c>
      <c r="F3587" s="130">
        <v>1</v>
      </c>
      <c r="H3587" s="32" t="s">
        <v>208</v>
      </c>
      <c r="I3587" s="33" t="s">
        <v>862</v>
      </c>
      <c r="J3587" s="33" t="s">
        <v>206</v>
      </c>
      <c r="K3587" s="33" t="str">
        <f t="shared" si="183"/>
        <v>257 , 1</v>
      </c>
      <c r="L3587" s="34" t="s">
        <v>207</v>
      </c>
      <c r="N3587" s="1" t="b">
        <f t="shared" si="184"/>
        <v>0</v>
      </c>
      <c r="O3587" s="1" t="b">
        <f t="shared" si="185"/>
        <v>0</v>
      </c>
      <c r="Q3587" s="4"/>
      <c r="R3587" s="4"/>
    </row>
    <row r="3588" spans="5:18">
      <c r="E3588" s="130">
        <v>257</v>
      </c>
      <c r="F3588" s="130">
        <v>2</v>
      </c>
      <c r="H3588" s="32" t="s">
        <v>208</v>
      </c>
      <c r="I3588" s="33" t="s">
        <v>862</v>
      </c>
      <c r="J3588" s="33" t="s">
        <v>206</v>
      </c>
      <c r="K3588" s="33" t="str">
        <f t="shared" si="183"/>
        <v>257 , 2</v>
      </c>
      <c r="L3588" s="34" t="s">
        <v>207</v>
      </c>
      <c r="N3588" s="1" t="b">
        <f t="shared" si="184"/>
        <v>0</v>
      </c>
      <c r="O3588" s="1" t="b">
        <f t="shared" si="185"/>
        <v>0</v>
      </c>
      <c r="Q3588" s="4"/>
      <c r="R3588" s="4"/>
    </row>
    <row r="3589" spans="5:18">
      <c r="E3589" s="130">
        <v>257</v>
      </c>
      <c r="F3589" s="130">
        <v>3</v>
      </c>
      <c r="H3589" s="32" t="s">
        <v>208</v>
      </c>
      <c r="I3589" s="33" t="s">
        <v>862</v>
      </c>
      <c r="J3589" s="33" t="s">
        <v>206</v>
      </c>
      <c r="K3589" s="33" t="str">
        <f t="shared" si="183"/>
        <v>257 , 3</v>
      </c>
      <c r="L3589" s="34" t="s">
        <v>207</v>
      </c>
      <c r="N3589" s="1" t="b">
        <f t="shared" si="184"/>
        <v>0</v>
      </c>
      <c r="O3589" s="1" t="b">
        <f t="shared" si="185"/>
        <v>0</v>
      </c>
      <c r="Q3589" s="4"/>
      <c r="R3589" s="4"/>
    </row>
    <row r="3590" spans="5:18">
      <c r="E3590" s="130">
        <v>257</v>
      </c>
      <c r="F3590" s="130">
        <v>4</v>
      </c>
      <c r="H3590" s="32" t="s">
        <v>208</v>
      </c>
      <c r="I3590" s="33" t="s">
        <v>862</v>
      </c>
      <c r="J3590" s="33" t="s">
        <v>206</v>
      </c>
      <c r="K3590" s="33" t="str">
        <f t="shared" si="183"/>
        <v>257 , 4</v>
      </c>
      <c r="L3590" s="34" t="s">
        <v>207</v>
      </c>
      <c r="N3590" s="1" t="b">
        <f t="shared" si="184"/>
        <v>0</v>
      </c>
      <c r="O3590" s="1" t="b">
        <f t="shared" si="185"/>
        <v>0</v>
      </c>
      <c r="Q3590" s="4"/>
      <c r="R3590" s="4"/>
    </row>
    <row r="3591" spans="5:18">
      <c r="E3591" s="130">
        <v>257</v>
      </c>
      <c r="F3591" s="130">
        <v>5</v>
      </c>
      <c r="H3591" s="32" t="s">
        <v>208</v>
      </c>
      <c r="I3591" s="33" t="s">
        <v>862</v>
      </c>
      <c r="J3591" s="33" t="s">
        <v>206</v>
      </c>
      <c r="K3591" s="33" t="str">
        <f t="shared" si="183"/>
        <v>257 , 5</v>
      </c>
      <c r="L3591" s="34" t="s">
        <v>207</v>
      </c>
      <c r="N3591" s="1" t="b">
        <f t="shared" si="184"/>
        <v>0</v>
      </c>
      <c r="O3591" s="1" t="b">
        <f t="shared" si="185"/>
        <v>0</v>
      </c>
      <c r="Q3591" s="4"/>
      <c r="R3591" s="4"/>
    </row>
    <row r="3592" spans="5:18">
      <c r="E3592" s="130">
        <v>257</v>
      </c>
      <c s="130" r="F3592">
        <v>7</v>
      </c>
      <c r="H3592" s="32" t="s">
        <v>208</v>
      </c>
      <c r="I3592" s="33" t="s">
        <v>862</v>
      </c>
      <c r="J3592" s="33" t="s">
        <v>206</v>
      </c>
      <c r="K3592" s="33" t="str">
        <f t="shared" si="183"/>
        <v>257 , 6</v>
      </c>
      <c r="L3592" s="34" t="s">
        <v>207</v>
      </c>
      <c r="N3592" s="1" t="b">
        <f t="shared" si="184"/>
        <v>0</v>
      </c>
      <c r="O3592" s="1" t="b">
        <f t="shared" si="185"/>
        <v>0</v>
      </c>
      <c r="Q3592" s="4"/>
      <c r="R3592" s="4"/>
    </row>
    <row r="3593" spans="5:18">
      <c r="E3593" s="130">
        <v>257</v>
      </c>
      <c r="F3593" s="130">
        <v>8</v>
      </c>
      <c r="H3593" s="32" t="s">
        <v>208</v>
      </c>
      <c r="I3593" s="33" t="s">
        <v>862</v>
      </c>
      <c r="J3593" s="33" t="s">
        <v>206</v>
      </c>
      <c r="K3593" s="33" t="str">
        <f t="shared" si="183"/>
        <v>257 , 8</v>
      </c>
      <c r="L3593" s="34" t="s">
        <v>207</v>
      </c>
      <c r="N3593" s="1" t="b">
        <f t="shared" si="184"/>
        <v>0</v>
      </c>
      <c r="O3593" s="1" t="b">
        <f t="shared" si="185"/>
        <v>0</v>
      </c>
      <c r="Q3593" s="4"/>
      <c r="R3593" s="4"/>
    </row>
    <row r="3594" spans="5:18">
      <c r="E3594" s="130">
        <v>257</v>
      </c>
      <c r="F3594" s="130">
        <v>9</v>
      </c>
      <c r="H3594" s="32" t="s">
        <v>208</v>
      </c>
      <c r="I3594" s="33" t="s">
        <v>862</v>
      </c>
      <c r="J3594" s="33" t="s">
        <v>206</v>
      </c>
      <c r="K3594" s="33" t="str">
        <f t="shared" si="183"/>
        <v>257 , 9</v>
      </c>
      <c r="L3594" s="34" t="s">
        <v>207</v>
      </c>
      <c r="N3594" s="1" t="b">
        <f t="shared" si="184"/>
        <v>0</v>
      </c>
      <c r="O3594" s="1" t="b">
        <f t="shared" si="185"/>
        <v>0</v>
      </c>
      <c r="Q3594" s="4"/>
      <c r="R3594" s="4"/>
    </row>
    <row r="3595" spans="5:18">
      <c r="E3595" s="130">
        <v>257</v>
      </c>
      <c r="F3595" s="130">
        <v>10</v>
      </c>
      <c r="H3595" s="32" t="s">
        <v>208</v>
      </c>
      <c r="I3595" s="33" t="s">
        <v>862</v>
      </c>
      <c r="J3595" s="33" t="s">
        <v>206</v>
      </c>
      <c r="K3595" s="33" t="str">
        <f t="shared" si="183"/>
        <v>257 , 10</v>
      </c>
      <c r="L3595" s="34" t="s">
        <v>207</v>
      </c>
      <c r="N3595" s="1" t="b">
        <f t="shared" si="184"/>
        <v>0</v>
      </c>
      <c r="O3595" s="1" t="b">
        <f t="shared" si="185"/>
        <v>0</v>
      </c>
      <c r="Q3595" s="4"/>
      <c r="R3595" s="4"/>
    </row>
    <row r="3596" spans="5:18">
      <c r="E3596" s="130">
        <v>257</v>
      </c>
      <c r="F3596" s="130">
        <v>11</v>
      </c>
      <c r="H3596" s="32" t="s">
        <v>208</v>
      </c>
      <c r="I3596" s="33" t="s">
        <v>862</v>
      </c>
      <c r="J3596" s="33" t="s">
        <v>206</v>
      </c>
      <c r="K3596" s="33" t="str">
        <f t="shared" si="183"/>
        <v>257 , 11</v>
      </c>
      <c r="L3596" s="34" t="s">
        <v>207</v>
      </c>
      <c r="N3596" s="1" t="b">
        <f t="shared" si="184"/>
        <v>0</v>
      </c>
      <c r="O3596" s="1" t="b">
        <f t="shared" si="185"/>
        <v>0</v>
      </c>
      <c r="Q3596" s="4"/>
      <c r="R3596" s="4"/>
    </row>
    <row r="3597" spans="5:18">
      <c r="E3597" s="130">
        <v>257</v>
      </c>
      <c r="F3597" s="130">
        <v>12</v>
      </c>
      <c r="H3597" s="32" t="s">
        <v>208</v>
      </c>
      <c r="I3597" s="33" t="s">
        <v>862</v>
      </c>
      <c r="J3597" s="33" t="s">
        <v>206</v>
      </c>
      <c r="K3597" s="33" t="str">
        <f t="shared" si="183"/>
        <v>257 , 12</v>
      </c>
      <c r="L3597" s="34" t="s">
        <v>207</v>
      </c>
      <c r="N3597" s="1" t="b">
        <f t="shared" si="184"/>
        <v>0</v>
      </c>
      <c r="O3597" s="1" t="b">
        <f t="shared" si="185"/>
        <v>0</v>
      </c>
      <c r="Q3597" s="4"/>
      <c r="R3597" s="4"/>
    </row>
    <row r="3598" spans="5:18">
      <c r="E3598" s="130">
        <v>257</v>
      </c>
      <c r="F3598" s="130">
        <v>13</v>
      </c>
      <c r="H3598" s="32" t="s">
        <v>208</v>
      </c>
      <c r="I3598" s="33" t="s">
        <v>862</v>
      </c>
      <c r="J3598" s="33" t="s">
        <v>206</v>
      </c>
      <c r="K3598" s="33" t="str">
        <f t="shared" si="183"/>
        <v>257 , 13</v>
      </c>
      <c r="L3598" s="34" t="s">
        <v>207</v>
      </c>
      <c r="N3598" s="1" t="b">
        <f t="shared" si="184"/>
        <v>0</v>
      </c>
      <c r="O3598" s="1" t="b">
        <f t="shared" si="185"/>
        <v>0</v>
      </c>
      <c r="Q3598" s="4"/>
      <c r="R3598" s="4"/>
    </row>
    <row r="3599" spans="5:18">
      <c r="E3599" s="130">
        <v>257</v>
      </c>
      <c r="F3599" s="130">
        <v>14</v>
      </c>
      <c r="H3599" s="32" t="s">
        <v>208</v>
      </c>
      <c r="I3599" s="33" t="s">
        <v>862</v>
      </c>
      <c r="J3599" s="33" t="s">
        <v>206</v>
      </c>
      <c r="K3599" s="33" t="str">
        <f t="shared" si="183"/>
        <v>257 , 14</v>
      </c>
      <c r="L3599" s="34" t="s">
        <v>207</v>
      </c>
      <c r="N3599" s="1" t="b">
        <f t="shared" si="184"/>
        <v>0</v>
      </c>
      <c r="O3599" s="1" t="b">
        <f t="shared" si="185"/>
        <v>0</v>
      </c>
      <c r="Q3599" s="4"/>
      <c r="R3599" s="4"/>
    </row>
    <row r="3600" spans="5:18">
      <c r="E3600" s="130">
        <v>257</v>
      </c>
      <c r="F3600" s="130">
        <v>15</v>
      </c>
      <c r="H3600" s="32" t="s">
        <v>208</v>
      </c>
      <c r="I3600" s="33" t="s">
        <v>862</v>
      </c>
      <c r="J3600" s="33" t="s">
        <v>206</v>
      </c>
      <c r="K3600" s="33" t="str">
        <f t="shared" si="183"/>
        <v>257 , 15</v>
      </c>
      <c r="L3600" s="34" t="s">
        <v>207</v>
      </c>
      <c r="N3600" s="1" t="b">
        <f t="shared" si="184"/>
        <v>0</v>
      </c>
      <c r="O3600" s="1" t="b">
        <f t="shared" si="185"/>
        <v>0</v>
      </c>
      <c r="Q3600" s="4"/>
      <c r="R3600" s="4"/>
    </row>
    <row r="3601" spans="5:18">
      <c r="E3601" s="130">
        <v>258</v>
      </c>
      <c r="F3601" s="130">
        <v>1</v>
      </c>
      <c r="H3601" s="32" t="s">
        <v>208</v>
      </c>
      <c r="I3601" s="33" t="s">
        <v>862</v>
      </c>
      <c r="J3601" s="33" t="s">
        <v>206</v>
      </c>
      <c r="K3601" s="33" t="str">
        <f t="shared" si="183"/>
        <v>258 , 1</v>
      </c>
      <c r="L3601" s="34" t="s">
        <v>207</v>
      </c>
      <c r="N3601" s="1" t="b">
        <f t="shared" si="184"/>
        <v>0</v>
      </c>
      <c r="O3601" s="1" t="b">
        <f t="shared" si="185"/>
        <v>0</v>
      </c>
      <c r="Q3601" s="4"/>
      <c r="R3601" s="4"/>
    </row>
    <row r="3602" spans="5:18">
      <c r="E3602" s="130">
        <v>258</v>
      </c>
      <c r="F3602" s="130">
        <v>2</v>
      </c>
      <c r="H3602" s="32" t="s">
        <v>208</v>
      </c>
      <c r="I3602" s="33" t="s">
        <v>862</v>
      </c>
      <c r="J3602" s="33" t="s">
        <v>206</v>
      </c>
      <c r="K3602" s="33" t="str">
        <f t="shared" si="183"/>
        <v>258 , 2</v>
      </c>
      <c r="L3602" s="34" t="s">
        <v>207</v>
      </c>
      <c r="N3602" s="1" t="b">
        <f t="shared" si="184"/>
        <v>0</v>
      </c>
      <c r="O3602" s="1" t="b">
        <f t="shared" si="185"/>
        <v>0</v>
      </c>
      <c r="Q3602" s="4"/>
      <c r="R3602" s="4"/>
    </row>
    <row r="3603" spans="5:18">
      <c r="E3603" s="130">
        <v>258</v>
      </c>
      <c r="F3603" s="130">
        <v>3</v>
      </c>
      <c r="H3603" s="32" t="s">
        <v>208</v>
      </c>
      <c r="I3603" s="33" t="s">
        <v>862</v>
      </c>
      <c r="J3603" s="33" t="s">
        <v>206</v>
      </c>
      <c r="K3603" s="33" t="str">
        <f t="shared" si="183"/>
        <v>258 , 3</v>
      </c>
      <c r="L3603" s="34" t="s">
        <v>207</v>
      </c>
      <c r="N3603" s="1" t="b">
        <f t="shared" si="184"/>
        <v>0</v>
      </c>
      <c r="O3603" s="1" t="b">
        <f t="shared" si="185"/>
        <v>0</v>
      </c>
      <c r="Q3603" s="4"/>
      <c r="R3603" s="4"/>
    </row>
    <row r="3604" spans="5:18">
      <c r="E3604" s="130">
        <v>258</v>
      </c>
      <c r="F3604" s="130">
        <v>4</v>
      </c>
      <c r="H3604" s="32" t="s">
        <v>208</v>
      </c>
      <c r="I3604" s="33" t="s">
        <v>862</v>
      </c>
      <c r="J3604" s="33" t="s">
        <v>206</v>
      </c>
      <c r="K3604" s="33" t="str">
        <f t="shared" si="183"/>
        <v>258 , 4</v>
      </c>
      <c r="L3604" s="34" t="s">
        <v>207</v>
      </c>
      <c r="N3604" s="1" t="b">
        <f t="shared" si="184"/>
        <v>0</v>
      </c>
      <c r="O3604" s="1" t="b">
        <f t="shared" si="185"/>
        <v>0</v>
      </c>
      <c r="Q3604" s="4"/>
      <c r="R3604" s="4"/>
    </row>
    <row r="3605" spans="5:18">
      <c r="E3605" s="130">
        <v>258</v>
      </c>
      <c r="F3605" s="130">
        <v>5</v>
      </c>
      <c r="H3605" s="32" t="s">
        <v>208</v>
      </c>
      <c r="I3605" s="33" t="s">
        <v>862</v>
      </c>
      <c r="J3605" s="33" t="s">
        <v>206</v>
      </c>
      <c r="K3605" s="33" t="str">
        <f t="shared" si="183"/>
        <v>258 , 5</v>
      </c>
      <c r="L3605" s="34" t="s">
        <v>207</v>
      </c>
      <c r="N3605" s="1" t="b">
        <f t="shared" si="184"/>
        <v>0</v>
      </c>
      <c r="O3605" s="1" t="b">
        <f t="shared" si="185"/>
        <v>0</v>
      </c>
      <c r="Q3605" s="4"/>
      <c r="R3605" s="4"/>
    </row>
    <row r="3606" spans="5:18">
      <c r="E3606" s="130">
        <v>258</v>
      </c>
      <c s="130" r="F3606">
        <v>7</v>
      </c>
      <c r="H3606" s="32" t="s">
        <v>208</v>
      </c>
      <c r="I3606" s="33" t="s">
        <v>862</v>
      </c>
      <c r="J3606" s="33" t="s">
        <v>206</v>
      </c>
      <c r="K3606" s="33" t="str">
        <f t="shared" si="183"/>
        <v>258 , 6</v>
      </c>
      <c r="L3606" s="34" t="s">
        <v>207</v>
      </c>
      <c r="N3606" s="1" t="b">
        <f t="shared" si="184"/>
        <v>0</v>
      </c>
      <c r="O3606" s="1" t="b">
        <f t="shared" si="185"/>
        <v>0</v>
      </c>
      <c r="Q3606" s="4"/>
      <c r="R3606" s="4"/>
    </row>
    <row r="3607" spans="5:18">
      <c r="E3607" s="130">
        <v>258</v>
      </c>
      <c r="F3607" s="130">
        <v>8</v>
      </c>
      <c r="H3607" s="32" t="s">
        <v>208</v>
      </c>
      <c r="I3607" s="33" t="s">
        <v>862</v>
      </c>
      <c r="J3607" s="33" t="s">
        <v>206</v>
      </c>
      <c r="K3607" s="33" t="str">
        <f t="shared" si="183"/>
        <v>258 , 8</v>
      </c>
      <c r="L3607" s="34" t="s">
        <v>207</v>
      </c>
      <c r="N3607" s="1" t="b">
        <f t="shared" si="184"/>
        <v>0</v>
      </c>
      <c r="O3607" s="1" t="b">
        <f t="shared" si="185"/>
        <v>0</v>
      </c>
      <c r="Q3607" s="4"/>
      <c r="R3607" s="4"/>
    </row>
    <row r="3608" spans="5:18">
      <c r="E3608" s="130">
        <v>258</v>
      </c>
      <c r="F3608" s="130">
        <v>9</v>
      </c>
      <c r="H3608" s="32" t="s">
        <v>208</v>
      </c>
      <c r="I3608" s="33" t="s">
        <v>862</v>
      </c>
      <c r="J3608" s="33" t="s">
        <v>206</v>
      </c>
      <c r="K3608" s="33" t="str">
        <f t="shared" si="183"/>
        <v>258 , 9</v>
      </c>
      <c r="L3608" s="34" t="s">
        <v>207</v>
      </c>
      <c r="N3608" s="1" t="b">
        <f t="shared" si="184"/>
        <v>0</v>
      </c>
      <c r="O3608" s="1" t="b">
        <f t="shared" si="185"/>
        <v>0</v>
      </c>
      <c r="Q3608" s="4"/>
      <c r="R3608" s="4"/>
    </row>
    <row r="3609" spans="5:18">
      <c r="E3609" s="130">
        <v>258</v>
      </c>
      <c r="F3609" s="130">
        <v>10</v>
      </c>
      <c r="H3609" s="32" t="s">
        <v>208</v>
      </c>
      <c r="I3609" s="33" t="s">
        <v>862</v>
      </c>
      <c r="J3609" s="33" t="s">
        <v>206</v>
      </c>
      <c r="K3609" s="33" t="str">
        <f t="shared" si="183"/>
        <v>258 , 10</v>
      </c>
      <c r="L3609" s="34" t="s">
        <v>207</v>
      </c>
      <c r="N3609" s="1" t="b">
        <f t="shared" si="184"/>
        <v>0</v>
      </c>
      <c r="O3609" s="1" t="b">
        <f t="shared" si="185"/>
        <v>0</v>
      </c>
      <c r="Q3609" s="4"/>
      <c r="R3609" s="4"/>
    </row>
    <row r="3610" spans="5:18">
      <c r="E3610" s="130">
        <v>258</v>
      </c>
      <c r="F3610" s="130">
        <v>11</v>
      </c>
      <c r="H3610" s="32" t="s">
        <v>208</v>
      </c>
      <c r="I3610" s="33" t="s">
        <v>862</v>
      </c>
      <c r="J3610" s="33" t="s">
        <v>206</v>
      </c>
      <c r="K3610" s="33" t="str">
        <f t="shared" si="183"/>
        <v>258 , 11</v>
      </c>
      <c r="L3610" s="34" t="s">
        <v>207</v>
      </c>
      <c r="N3610" s="1" t="b">
        <f t="shared" si="184"/>
        <v>0</v>
      </c>
      <c r="O3610" s="1" t="b">
        <f t="shared" si="185"/>
        <v>0</v>
      </c>
      <c r="Q3610" s="4"/>
      <c r="R3610" s="4"/>
    </row>
    <row r="3611" spans="5:18">
      <c r="E3611" s="130">
        <v>258</v>
      </c>
      <c r="F3611" s="130">
        <v>12</v>
      </c>
      <c r="H3611" s="32" t="s">
        <v>208</v>
      </c>
      <c r="I3611" s="33" t="s">
        <v>862</v>
      </c>
      <c r="J3611" s="33" t="s">
        <v>206</v>
      </c>
      <c r="K3611" s="33" t="str">
        <f t="shared" si="183"/>
        <v>258 , 12</v>
      </c>
      <c r="L3611" s="34" t="s">
        <v>207</v>
      </c>
      <c r="N3611" s="1" t="b">
        <f t="shared" si="184"/>
        <v>0</v>
      </c>
      <c r="O3611" s="1" t="b">
        <f t="shared" si="185"/>
        <v>0</v>
      </c>
      <c r="Q3611" s="4"/>
      <c r="R3611" s="4"/>
    </row>
    <row r="3612" spans="5:18">
      <c r="E3612" s="130">
        <v>258</v>
      </c>
      <c r="F3612" s="130">
        <v>13</v>
      </c>
      <c r="H3612" s="32" t="s">
        <v>208</v>
      </c>
      <c r="I3612" s="33" t="s">
        <v>862</v>
      </c>
      <c r="J3612" s="33" t="s">
        <v>206</v>
      </c>
      <c r="K3612" s="33" t="str">
        <f t="shared" si="183"/>
        <v>258 , 13</v>
      </c>
      <c r="L3612" s="34" t="s">
        <v>207</v>
      </c>
      <c r="N3612" s="1" t="b">
        <f t="shared" si="184"/>
        <v>0</v>
      </c>
      <c r="O3612" s="1" t="b">
        <f t="shared" si="185"/>
        <v>0</v>
      </c>
      <c r="Q3612" s="4"/>
      <c r="R3612" s="4"/>
    </row>
    <row r="3613" spans="5:18">
      <c r="E3613" s="130">
        <v>258</v>
      </c>
      <c r="F3613" s="130">
        <v>14</v>
      </c>
      <c r="H3613" s="32" t="s">
        <v>208</v>
      </c>
      <c r="I3613" s="33" t="s">
        <v>862</v>
      </c>
      <c r="J3613" s="33" t="s">
        <v>206</v>
      </c>
      <c r="K3613" s="33" t="str">
        <f t="shared" si="183"/>
        <v>258 , 14</v>
      </c>
      <c r="L3613" s="34" t="s">
        <v>207</v>
      </c>
      <c r="N3613" s="1" t="b">
        <f t="shared" si="184"/>
        <v>0</v>
      </c>
      <c r="O3613" s="1" t="b">
        <f t="shared" si="185"/>
        <v>0</v>
      </c>
      <c r="Q3613" s="4"/>
      <c r="R3613" s="4"/>
    </row>
    <row r="3614" spans="5:18">
      <c r="E3614" s="130">
        <v>258</v>
      </c>
      <c r="F3614" s="130">
        <v>15</v>
      </c>
      <c r="H3614" s="32" t="s">
        <v>208</v>
      </c>
      <c r="I3614" s="33" t="s">
        <v>862</v>
      </c>
      <c r="J3614" s="33" t="s">
        <v>206</v>
      </c>
      <c r="K3614" s="33" t="str">
        <f t="shared" ref="K3614:K3673" si="186">E3614&amp;" , "&amp;F3614</f>
        <v>258 , 15</v>
      </c>
      <c r="L3614" s="34" t="s">
        <v>207</v>
      </c>
      <c r="N3614" s="1" t="b">
        <f t="shared" ref="N3614:N3673" si="187">IF(E3614="","",EXACT(E3614,Q3614))</f>
        <v>0</v>
      </c>
      <c r="O3614" s="1" t="b">
        <f t="shared" ref="O3614:O3673" si="188">IF(F3614="","",EXACT(F3614,R3614))</f>
        <v>0</v>
      </c>
      <c r="Q3614" s="4"/>
      <c r="R3614" s="4"/>
    </row>
    <row r="3615" spans="5:18">
      <c r="E3615" s="130">
        <v>259</v>
      </c>
      <c r="F3615" s="130">
        <v>1</v>
      </c>
      <c r="H3615" s="32" t="s">
        <v>208</v>
      </c>
      <c r="I3615" s="33" t="s">
        <v>862</v>
      </c>
      <c r="J3615" s="33" t="s">
        <v>206</v>
      </c>
      <c r="K3615" s="33" t="str">
        <f t="shared" si="186"/>
        <v>259 , 1</v>
      </c>
      <c r="L3615" s="34" t="s">
        <v>207</v>
      </c>
      <c r="N3615" s="1" t="b">
        <f t="shared" si="187"/>
        <v>0</v>
      </c>
      <c r="O3615" s="1" t="b">
        <f t="shared" si="188"/>
        <v>0</v>
      </c>
      <c r="Q3615" s="4"/>
      <c r="R3615" s="4"/>
    </row>
    <row r="3616" spans="5:18">
      <c r="E3616" s="130">
        <v>259</v>
      </c>
      <c r="F3616" s="130">
        <v>2</v>
      </c>
      <c r="H3616" s="32" t="s">
        <v>208</v>
      </c>
      <c r="I3616" s="33" t="s">
        <v>862</v>
      </c>
      <c r="J3616" s="33" t="s">
        <v>206</v>
      </c>
      <c r="K3616" s="33" t="str">
        <f t="shared" si="186"/>
        <v>259 , 2</v>
      </c>
      <c r="L3616" s="34" t="s">
        <v>207</v>
      </c>
      <c r="N3616" s="1" t="b">
        <f t="shared" si="187"/>
        <v>0</v>
      </c>
      <c r="O3616" s="1" t="b">
        <f t="shared" si="188"/>
        <v>0</v>
      </c>
      <c r="Q3616" s="4"/>
      <c r="R3616" s="4"/>
    </row>
    <row r="3617" spans="5:18">
      <c r="E3617" s="130">
        <v>259</v>
      </c>
      <c r="F3617" s="130">
        <v>3</v>
      </c>
      <c r="H3617" s="32" t="s">
        <v>208</v>
      </c>
      <c r="I3617" s="33" t="s">
        <v>862</v>
      </c>
      <c r="J3617" s="33" t="s">
        <v>206</v>
      </c>
      <c r="K3617" s="33" t="str">
        <f t="shared" si="186"/>
        <v>259 , 3</v>
      </c>
      <c r="L3617" s="34" t="s">
        <v>207</v>
      </c>
      <c r="N3617" s="1" t="b">
        <f t="shared" si="187"/>
        <v>0</v>
      </c>
      <c r="O3617" s="1" t="b">
        <f t="shared" si="188"/>
        <v>0</v>
      </c>
      <c r="Q3617" s="4"/>
      <c r="R3617" s="4"/>
    </row>
    <row r="3618" spans="5:18">
      <c r="E3618" s="130">
        <v>259</v>
      </c>
      <c r="F3618" s="130">
        <v>4</v>
      </c>
      <c r="H3618" s="32" t="s">
        <v>208</v>
      </c>
      <c r="I3618" s="33" t="s">
        <v>862</v>
      </c>
      <c r="J3618" s="33" t="s">
        <v>206</v>
      </c>
      <c r="K3618" s="33" t="str">
        <f t="shared" si="186"/>
        <v>259 , 4</v>
      </c>
      <c r="L3618" s="34" t="s">
        <v>207</v>
      </c>
      <c r="N3618" s="1" t="b">
        <f t="shared" si="187"/>
        <v>0</v>
      </c>
      <c r="O3618" s="1" t="b">
        <f t="shared" si="188"/>
        <v>0</v>
      </c>
      <c r="Q3618" s="4"/>
      <c r="R3618" s="4"/>
    </row>
    <row r="3619" spans="5:18">
      <c r="E3619" s="130">
        <v>259</v>
      </c>
      <c r="F3619" s="130">
        <v>5</v>
      </c>
      <c r="H3619" s="32" t="s">
        <v>208</v>
      </c>
      <c r="I3619" s="33" t="s">
        <v>862</v>
      </c>
      <c r="J3619" s="33" t="s">
        <v>206</v>
      </c>
      <c r="K3619" s="33" t="str">
        <f t="shared" si="186"/>
        <v>259 , 5</v>
      </c>
      <c r="L3619" s="34" t="s">
        <v>207</v>
      </c>
      <c r="N3619" s="1" t="b">
        <f t="shared" si="187"/>
        <v>0</v>
      </c>
      <c r="O3619" s="1" t="b">
        <f t="shared" si="188"/>
        <v>0</v>
      </c>
      <c r="Q3619" s="4"/>
      <c r="R3619" s="4"/>
    </row>
    <row r="3620" spans="5:18">
      <c r="E3620" s="130">
        <v>259</v>
      </c>
      <c s="130" r="F3620">
        <v>7</v>
      </c>
      <c r="H3620" s="32" t="s">
        <v>208</v>
      </c>
      <c r="I3620" s="33" t="s">
        <v>862</v>
      </c>
      <c r="J3620" s="33" t="s">
        <v>206</v>
      </c>
      <c r="K3620" s="33" t="str">
        <f t="shared" si="186"/>
        <v>259 , 6</v>
      </c>
      <c r="L3620" s="34" t="s">
        <v>207</v>
      </c>
      <c r="N3620" s="1" t="b">
        <f t="shared" si="187"/>
        <v>0</v>
      </c>
      <c r="O3620" s="1" t="b">
        <f t="shared" si="188"/>
        <v>0</v>
      </c>
      <c r="Q3620" s="4"/>
      <c r="R3620" s="4"/>
    </row>
    <row r="3621" spans="5:18">
      <c r="E3621" s="130">
        <v>259</v>
      </c>
      <c r="F3621" s="130">
        <v>8</v>
      </c>
      <c r="H3621" s="32" t="s">
        <v>208</v>
      </c>
      <c r="I3621" s="33" t="s">
        <v>862</v>
      </c>
      <c r="J3621" s="33" t="s">
        <v>206</v>
      </c>
      <c r="K3621" s="33" t="str">
        <f t="shared" si="186"/>
        <v>259 , 8</v>
      </c>
      <c r="L3621" s="34" t="s">
        <v>207</v>
      </c>
      <c r="N3621" s="1" t="b">
        <f t="shared" si="187"/>
        <v>0</v>
      </c>
      <c r="O3621" s="1" t="b">
        <f t="shared" si="188"/>
        <v>0</v>
      </c>
      <c r="Q3621" s="4"/>
      <c r="R3621" s="4"/>
    </row>
    <row r="3622" spans="5:18">
      <c r="E3622" s="130">
        <v>259</v>
      </c>
      <c r="F3622" s="130">
        <v>9</v>
      </c>
      <c r="H3622" s="32" t="s">
        <v>208</v>
      </c>
      <c r="I3622" s="33" t="s">
        <v>862</v>
      </c>
      <c r="J3622" s="33" t="s">
        <v>206</v>
      </c>
      <c r="K3622" s="33" t="str">
        <f t="shared" si="186"/>
        <v>259 , 9</v>
      </c>
      <c r="L3622" s="34" t="s">
        <v>207</v>
      </c>
      <c r="N3622" s="1" t="b">
        <f t="shared" si="187"/>
        <v>0</v>
      </c>
      <c r="O3622" s="1" t="b">
        <f t="shared" si="188"/>
        <v>0</v>
      </c>
      <c r="Q3622" s="4"/>
      <c r="R3622" s="4"/>
    </row>
    <row r="3623" spans="5:18">
      <c r="E3623" s="130">
        <v>259</v>
      </c>
      <c r="F3623" s="130">
        <v>10</v>
      </c>
      <c r="H3623" s="32" t="s">
        <v>208</v>
      </c>
      <c r="I3623" s="33" t="s">
        <v>862</v>
      </c>
      <c r="J3623" s="33" t="s">
        <v>206</v>
      </c>
      <c r="K3623" s="33" t="str">
        <f t="shared" si="186"/>
        <v>259 , 10</v>
      </c>
      <c r="L3623" s="34" t="s">
        <v>207</v>
      </c>
      <c r="N3623" s="1" t="b">
        <f t="shared" si="187"/>
        <v>0</v>
      </c>
      <c r="O3623" s="1" t="b">
        <f t="shared" si="188"/>
        <v>0</v>
      </c>
      <c r="Q3623" s="4"/>
      <c r="R3623" s="4"/>
    </row>
    <row r="3624" spans="5:18">
      <c r="E3624" s="130">
        <v>259</v>
      </c>
      <c r="F3624" s="130">
        <v>11</v>
      </c>
      <c r="H3624" s="32" t="s">
        <v>208</v>
      </c>
      <c r="I3624" s="33" t="s">
        <v>862</v>
      </c>
      <c r="J3624" s="33" t="s">
        <v>206</v>
      </c>
      <c r="K3624" s="33" t="str">
        <f t="shared" si="186"/>
        <v>259 , 11</v>
      </c>
      <c r="L3624" s="34" t="s">
        <v>207</v>
      </c>
      <c r="N3624" s="1" t="b">
        <f t="shared" si="187"/>
        <v>0</v>
      </c>
      <c r="O3624" s="1" t="b">
        <f t="shared" si="188"/>
        <v>0</v>
      </c>
      <c r="Q3624" s="4"/>
      <c r="R3624" s="4"/>
    </row>
    <row r="3625" spans="5:18">
      <c r="E3625" s="130">
        <v>259</v>
      </c>
      <c r="F3625" s="130">
        <v>12</v>
      </c>
      <c r="H3625" s="32" t="s">
        <v>208</v>
      </c>
      <c r="I3625" s="33" t="s">
        <v>862</v>
      </c>
      <c r="J3625" s="33" t="s">
        <v>206</v>
      </c>
      <c r="K3625" s="33" t="str">
        <f t="shared" si="186"/>
        <v>259 , 12</v>
      </c>
      <c r="L3625" s="34" t="s">
        <v>207</v>
      </c>
      <c r="N3625" s="1" t="b">
        <f t="shared" si="187"/>
        <v>0</v>
      </c>
      <c r="O3625" s="1" t="b">
        <f t="shared" si="188"/>
        <v>0</v>
      </c>
      <c r="Q3625" s="4"/>
      <c r="R3625" s="4"/>
    </row>
    <row r="3626" spans="5:18">
      <c r="E3626" s="130">
        <v>259</v>
      </c>
      <c r="F3626" s="130">
        <v>13</v>
      </c>
      <c r="H3626" s="32" t="s">
        <v>208</v>
      </c>
      <c r="I3626" s="33" t="s">
        <v>862</v>
      </c>
      <c r="J3626" s="33" t="s">
        <v>206</v>
      </c>
      <c r="K3626" s="33" t="str">
        <f t="shared" si="186"/>
        <v>259 , 13</v>
      </c>
      <c r="L3626" s="34" t="s">
        <v>207</v>
      </c>
      <c r="N3626" s="1" t="b">
        <f t="shared" si="187"/>
        <v>0</v>
      </c>
      <c r="O3626" s="1" t="b">
        <f t="shared" si="188"/>
        <v>0</v>
      </c>
      <c r="Q3626" s="4"/>
      <c r="R3626" s="4"/>
    </row>
    <row r="3627" spans="5:18">
      <c r="E3627" s="130">
        <v>259</v>
      </c>
      <c r="F3627" s="130">
        <v>14</v>
      </c>
      <c r="H3627" s="32" t="s">
        <v>208</v>
      </c>
      <c r="I3627" s="33" t="s">
        <v>862</v>
      </c>
      <c r="J3627" s="33" t="s">
        <v>206</v>
      </c>
      <c r="K3627" s="33" t="str">
        <f t="shared" si="186"/>
        <v>259 , 14</v>
      </c>
      <c r="L3627" s="34" t="s">
        <v>207</v>
      </c>
      <c r="N3627" s="1" t="b">
        <f t="shared" si="187"/>
        <v>0</v>
      </c>
      <c r="O3627" s="1" t="b">
        <f t="shared" si="188"/>
        <v>0</v>
      </c>
      <c r="Q3627" s="4"/>
      <c r="R3627" s="4"/>
    </row>
    <row r="3628" spans="5:18">
      <c r="E3628" s="130">
        <v>259</v>
      </c>
      <c r="F3628" s="130">
        <v>15</v>
      </c>
      <c r="H3628" s="32" t="s">
        <v>208</v>
      </c>
      <c r="I3628" s="33" t="s">
        <v>862</v>
      </c>
      <c r="J3628" s="33" t="s">
        <v>206</v>
      </c>
      <c r="K3628" s="33" t="str">
        <f t="shared" si="186"/>
        <v>259 , 15</v>
      </c>
      <c r="L3628" s="34" t="s">
        <v>207</v>
      </c>
      <c r="N3628" s="1" t="b">
        <f t="shared" si="187"/>
        <v>0</v>
      </c>
      <c r="O3628" s="1" t="b">
        <f t="shared" si="188"/>
        <v>0</v>
      </c>
      <c r="Q3628" s="4"/>
      <c r="R3628" s="4"/>
    </row>
    <row r="3629" spans="5:18">
      <c r="E3629" s="130">
        <v>260</v>
      </c>
      <c r="F3629" s="130">
        <v>1</v>
      </c>
      <c r="H3629" s="32" t="s">
        <v>208</v>
      </c>
      <c r="I3629" s="33" t="s">
        <v>862</v>
      </c>
      <c r="J3629" s="33" t="s">
        <v>206</v>
      </c>
      <c r="K3629" s="33" t="str">
        <f t="shared" si="186"/>
        <v>260 , 1</v>
      </c>
      <c r="L3629" s="34" t="s">
        <v>207</v>
      </c>
      <c r="N3629" s="1" t="b">
        <f t="shared" si="187"/>
        <v>0</v>
      </c>
      <c r="O3629" s="1" t="b">
        <f t="shared" si="188"/>
        <v>0</v>
      </c>
      <c r="Q3629" s="4"/>
      <c r="R3629" s="4"/>
    </row>
    <row r="3630" spans="5:18">
      <c r="E3630" s="130">
        <v>260</v>
      </c>
      <c r="F3630" s="130">
        <v>2</v>
      </c>
      <c r="H3630" s="32" t="s">
        <v>208</v>
      </c>
      <c r="I3630" s="33" t="s">
        <v>862</v>
      </c>
      <c r="J3630" s="33" t="s">
        <v>206</v>
      </c>
      <c r="K3630" s="33" t="str">
        <f t="shared" si="186"/>
        <v>260 , 2</v>
      </c>
      <c r="L3630" s="34" t="s">
        <v>207</v>
      </c>
      <c r="N3630" s="1" t="b">
        <f t="shared" si="187"/>
        <v>0</v>
      </c>
      <c r="O3630" s="1" t="b">
        <f t="shared" si="188"/>
        <v>0</v>
      </c>
      <c r="Q3630" s="4"/>
      <c r="R3630" s="4"/>
    </row>
    <row r="3631" spans="5:18">
      <c r="E3631" s="130">
        <v>260</v>
      </c>
      <c r="F3631" s="130">
        <v>3</v>
      </c>
      <c r="H3631" s="32" t="s">
        <v>208</v>
      </c>
      <c r="I3631" s="33" t="s">
        <v>862</v>
      </c>
      <c r="J3631" s="33" t="s">
        <v>206</v>
      </c>
      <c r="K3631" s="33" t="str">
        <f t="shared" si="186"/>
        <v>260 , 3</v>
      </c>
      <c r="L3631" s="34" t="s">
        <v>207</v>
      </c>
      <c r="N3631" s="1" t="b">
        <f t="shared" si="187"/>
        <v>0</v>
      </c>
      <c r="O3631" s="1" t="b">
        <f t="shared" si="188"/>
        <v>0</v>
      </c>
      <c r="Q3631" s="4"/>
      <c r="R3631" s="4"/>
    </row>
    <row r="3632" spans="5:18">
      <c r="E3632" s="130">
        <v>260</v>
      </c>
      <c r="F3632" s="130">
        <v>4</v>
      </c>
      <c r="H3632" s="32" t="s">
        <v>208</v>
      </c>
      <c r="I3632" s="33" t="s">
        <v>862</v>
      </c>
      <c r="J3632" s="33" t="s">
        <v>206</v>
      </c>
      <c r="K3632" s="33" t="str">
        <f t="shared" si="186"/>
        <v>260 , 4</v>
      </c>
      <c r="L3632" s="34" t="s">
        <v>207</v>
      </c>
      <c r="N3632" s="1" t="b">
        <f t="shared" si="187"/>
        <v>0</v>
      </c>
      <c r="O3632" s="1" t="b">
        <f t="shared" si="188"/>
        <v>0</v>
      </c>
      <c r="Q3632" s="4"/>
      <c r="R3632" s="4"/>
    </row>
    <row r="3633" spans="5:18">
      <c r="E3633" s="130">
        <v>260</v>
      </c>
      <c r="F3633" s="130">
        <v>5</v>
      </c>
      <c r="H3633" s="32" t="s">
        <v>208</v>
      </c>
      <c r="I3633" s="33" t="s">
        <v>862</v>
      </c>
      <c r="J3633" s="33" t="s">
        <v>206</v>
      </c>
      <c r="K3633" s="33" t="str">
        <f t="shared" si="186"/>
        <v>260 , 5</v>
      </c>
      <c r="L3633" s="34" t="s">
        <v>207</v>
      </c>
      <c r="N3633" s="1" t="b">
        <f t="shared" si="187"/>
        <v>0</v>
      </c>
      <c r="O3633" s="1" t="b">
        <f t="shared" si="188"/>
        <v>0</v>
      </c>
      <c r="Q3633" s="4"/>
      <c r="R3633" s="4"/>
    </row>
    <row r="3634" spans="5:18">
      <c r="E3634" s="130">
        <v>260</v>
      </c>
      <c s="130" r="F3634">
        <v>7</v>
      </c>
      <c r="H3634" s="32" t="s">
        <v>208</v>
      </c>
      <c r="I3634" s="33" t="s">
        <v>862</v>
      </c>
      <c r="J3634" s="33" t="s">
        <v>206</v>
      </c>
      <c r="K3634" s="33" t="str">
        <f t="shared" si="186"/>
        <v>260 , 6</v>
      </c>
      <c r="L3634" s="34" t="s">
        <v>207</v>
      </c>
      <c r="N3634" s="1" t="b">
        <f t="shared" si="187"/>
        <v>0</v>
      </c>
      <c r="O3634" s="1" t="b">
        <f t="shared" si="188"/>
        <v>0</v>
      </c>
      <c r="Q3634" s="4"/>
      <c r="R3634" s="4"/>
    </row>
    <row r="3635" spans="5:18">
      <c r="E3635" s="130">
        <v>260</v>
      </c>
      <c r="F3635" s="130">
        <v>8</v>
      </c>
      <c r="H3635" s="32" t="s">
        <v>208</v>
      </c>
      <c r="I3635" s="33" t="s">
        <v>862</v>
      </c>
      <c r="J3635" s="33" t="s">
        <v>206</v>
      </c>
      <c r="K3635" s="33" t="str">
        <f t="shared" si="186"/>
        <v>260 , 8</v>
      </c>
      <c r="L3635" s="34" t="s">
        <v>207</v>
      </c>
      <c r="N3635" s="1" t="b">
        <f t="shared" si="187"/>
        <v>0</v>
      </c>
      <c r="O3635" s="1" t="b">
        <f t="shared" si="188"/>
        <v>0</v>
      </c>
      <c r="Q3635" s="4"/>
      <c r="R3635" s="4"/>
    </row>
    <row r="3636" spans="5:18">
      <c r="E3636" s="130">
        <v>260</v>
      </c>
      <c r="F3636" s="130">
        <v>9</v>
      </c>
      <c r="H3636" s="32" t="s">
        <v>208</v>
      </c>
      <c r="I3636" s="33" t="s">
        <v>862</v>
      </c>
      <c r="J3636" s="33" t="s">
        <v>206</v>
      </c>
      <c r="K3636" s="33" t="str">
        <f t="shared" si="186"/>
        <v>260 , 9</v>
      </c>
      <c r="L3636" s="34" t="s">
        <v>207</v>
      </c>
      <c r="N3636" s="1" t="b">
        <f t="shared" si="187"/>
        <v>0</v>
      </c>
      <c r="O3636" s="1" t="b">
        <f t="shared" si="188"/>
        <v>0</v>
      </c>
      <c r="Q3636" s="4"/>
      <c r="R3636" s="4"/>
    </row>
    <row r="3637" spans="5:18">
      <c r="E3637" s="130">
        <v>260</v>
      </c>
      <c r="F3637" s="130">
        <v>10</v>
      </c>
      <c r="H3637" s="32" t="s">
        <v>208</v>
      </c>
      <c r="I3637" s="33" t="s">
        <v>862</v>
      </c>
      <c r="J3637" s="33" t="s">
        <v>206</v>
      </c>
      <c r="K3637" s="33" t="str">
        <f t="shared" si="186"/>
        <v>260 , 10</v>
      </c>
      <c r="L3637" s="34" t="s">
        <v>207</v>
      </c>
      <c r="N3637" s="1" t="b">
        <f t="shared" si="187"/>
        <v>0</v>
      </c>
      <c r="O3637" s="1" t="b">
        <f t="shared" si="188"/>
        <v>0</v>
      </c>
      <c r="Q3637" s="4"/>
      <c r="R3637" s="4"/>
    </row>
    <row r="3638" spans="5:18">
      <c r="E3638" s="130">
        <v>260</v>
      </c>
      <c r="F3638" s="130">
        <v>11</v>
      </c>
      <c r="H3638" s="32" t="s">
        <v>208</v>
      </c>
      <c r="I3638" s="33" t="s">
        <v>862</v>
      </c>
      <c r="J3638" s="33" t="s">
        <v>206</v>
      </c>
      <c r="K3638" s="33" t="str">
        <f t="shared" si="186"/>
        <v>260 , 11</v>
      </c>
      <c r="L3638" s="34" t="s">
        <v>207</v>
      </c>
      <c r="N3638" s="1" t="b">
        <f t="shared" si="187"/>
        <v>0</v>
      </c>
      <c r="O3638" s="1" t="b">
        <f t="shared" si="188"/>
        <v>0</v>
      </c>
      <c r="Q3638" s="4"/>
      <c r="R3638" s="4"/>
    </row>
    <row r="3639" spans="5:18">
      <c r="E3639" s="130">
        <v>260</v>
      </c>
      <c r="F3639" s="130">
        <v>12</v>
      </c>
      <c r="H3639" s="32" t="s">
        <v>208</v>
      </c>
      <c r="I3639" s="33" t="s">
        <v>862</v>
      </c>
      <c r="J3639" s="33" t="s">
        <v>206</v>
      </c>
      <c r="K3639" s="33" t="str">
        <f t="shared" si="186"/>
        <v>260 , 12</v>
      </c>
      <c r="L3639" s="34" t="s">
        <v>207</v>
      </c>
      <c r="N3639" s="1" t="b">
        <f t="shared" si="187"/>
        <v>0</v>
      </c>
      <c r="O3639" s="1" t="b">
        <f t="shared" si="188"/>
        <v>0</v>
      </c>
      <c r="Q3639" s="4"/>
      <c r="R3639" s="4"/>
    </row>
    <row r="3640" spans="5:18">
      <c r="E3640" s="130">
        <v>260</v>
      </c>
      <c r="F3640" s="130">
        <v>13</v>
      </c>
      <c r="H3640" s="32" t="s">
        <v>208</v>
      </c>
      <c r="I3640" s="33" t="s">
        <v>862</v>
      </c>
      <c r="J3640" s="33" t="s">
        <v>206</v>
      </c>
      <c r="K3640" s="33" t="str">
        <f t="shared" si="186"/>
        <v>260 , 13</v>
      </c>
      <c r="L3640" s="34" t="s">
        <v>207</v>
      </c>
      <c r="N3640" s="1" t="b">
        <f t="shared" si="187"/>
        <v>0</v>
      </c>
      <c r="O3640" s="1" t="b">
        <f t="shared" si="188"/>
        <v>0</v>
      </c>
      <c r="Q3640" s="4"/>
      <c r="R3640" s="4"/>
    </row>
    <row r="3641" spans="5:18">
      <c r="E3641" s="130">
        <v>260</v>
      </c>
      <c r="F3641" s="130">
        <v>14</v>
      </c>
      <c r="H3641" s="32" t="s">
        <v>208</v>
      </c>
      <c r="I3641" s="33" t="s">
        <v>862</v>
      </c>
      <c r="J3641" s="33" t="s">
        <v>206</v>
      </c>
      <c r="K3641" s="33" t="str">
        <f t="shared" si="186"/>
        <v>260 , 14</v>
      </c>
      <c r="L3641" s="34" t="s">
        <v>207</v>
      </c>
      <c r="N3641" s="1" t="b">
        <f t="shared" si="187"/>
        <v>0</v>
      </c>
      <c r="O3641" s="1" t="b">
        <f t="shared" si="188"/>
        <v>0</v>
      </c>
      <c r="Q3641" s="4"/>
      <c r="R3641" s="4"/>
    </row>
    <row r="3642" spans="5:18">
      <c r="E3642" s="130">
        <v>260</v>
      </c>
      <c r="F3642" s="130">
        <v>15</v>
      </c>
      <c r="H3642" s="32" t="s">
        <v>208</v>
      </c>
      <c r="I3642" s="33" t="s">
        <v>862</v>
      </c>
      <c r="J3642" s="33" t="s">
        <v>206</v>
      </c>
      <c r="K3642" s="33" t="str">
        <f t="shared" si="186"/>
        <v>260 , 15</v>
      </c>
      <c r="L3642" s="34" t="s">
        <v>207</v>
      </c>
      <c r="N3642" s="1" t="b">
        <f t="shared" si="187"/>
        <v>0</v>
      </c>
      <c r="O3642" s="1" t="b">
        <f t="shared" si="188"/>
        <v>0</v>
      </c>
      <c r="Q3642" s="4"/>
      <c r="R3642" s="4"/>
    </row>
    <row r="3643" spans="5:18">
      <c r="E3643" s="130">
        <v>261</v>
      </c>
      <c r="F3643" s="130">
        <v>1</v>
      </c>
      <c r="H3643" s="32" t="s">
        <v>208</v>
      </c>
      <c r="I3643" s="33" t="s">
        <v>862</v>
      </c>
      <c r="J3643" s="33" t="s">
        <v>206</v>
      </c>
      <c r="K3643" s="33" t="str">
        <f t="shared" si="186"/>
        <v>261 , 1</v>
      </c>
      <c r="L3643" s="34" t="s">
        <v>207</v>
      </c>
      <c r="N3643" s="1" t="b">
        <f t="shared" si="187"/>
        <v>0</v>
      </c>
      <c r="O3643" s="1" t="b">
        <f t="shared" si="188"/>
        <v>0</v>
      </c>
      <c r="Q3643" s="4"/>
      <c r="R3643" s="4"/>
    </row>
    <row r="3644" spans="5:18">
      <c r="E3644" s="130">
        <v>261</v>
      </c>
      <c r="F3644" s="130">
        <v>2</v>
      </c>
      <c r="H3644" s="32" t="s">
        <v>208</v>
      </c>
      <c r="I3644" s="33" t="s">
        <v>862</v>
      </c>
      <c r="J3644" s="33" t="s">
        <v>206</v>
      </c>
      <c r="K3644" s="33" t="str">
        <f t="shared" si="186"/>
        <v>261 , 2</v>
      </c>
      <c r="L3644" s="34" t="s">
        <v>207</v>
      </c>
      <c r="N3644" s="1" t="b">
        <f t="shared" si="187"/>
        <v>0</v>
      </c>
      <c r="O3644" s="1" t="b">
        <f t="shared" si="188"/>
        <v>0</v>
      </c>
      <c r="Q3644" s="4"/>
      <c r="R3644" s="4"/>
    </row>
    <row r="3645" spans="5:18">
      <c r="E3645" s="130">
        <v>261</v>
      </c>
      <c r="F3645" s="130">
        <v>3</v>
      </c>
      <c r="H3645" s="32" t="s">
        <v>208</v>
      </c>
      <c r="I3645" s="33" t="s">
        <v>862</v>
      </c>
      <c r="J3645" s="33" t="s">
        <v>206</v>
      </c>
      <c r="K3645" s="33" t="str">
        <f t="shared" si="186"/>
        <v>261 , 3</v>
      </c>
      <c r="L3645" s="34" t="s">
        <v>207</v>
      </c>
      <c r="N3645" s="1" t="b">
        <f t="shared" si="187"/>
        <v>0</v>
      </c>
      <c r="O3645" s="1" t="b">
        <f t="shared" si="188"/>
        <v>0</v>
      </c>
      <c r="Q3645" s="4"/>
      <c r="R3645" s="4"/>
    </row>
    <row r="3646" spans="5:18">
      <c r="E3646" s="130">
        <v>261</v>
      </c>
      <c r="F3646" s="130">
        <v>4</v>
      </c>
      <c r="H3646" s="32" t="s">
        <v>208</v>
      </c>
      <c r="I3646" s="33" t="s">
        <v>862</v>
      </c>
      <c r="J3646" s="33" t="s">
        <v>206</v>
      </c>
      <c r="K3646" s="33" t="str">
        <f t="shared" si="186"/>
        <v>261 , 4</v>
      </c>
      <c r="L3646" s="34" t="s">
        <v>207</v>
      </c>
      <c r="N3646" s="1" t="b">
        <f t="shared" si="187"/>
        <v>0</v>
      </c>
      <c r="O3646" s="1" t="b">
        <f t="shared" si="188"/>
        <v>0</v>
      </c>
      <c r="Q3646" s="4"/>
      <c r="R3646" s="4"/>
    </row>
    <row r="3647" spans="5:18">
      <c r="E3647" s="130">
        <v>261</v>
      </c>
      <c r="F3647" s="130">
        <v>5</v>
      </c>
      <c r="H3647" s="32" t="s">
        <v>208</v>
      </c>
      <c r="I3647" s="33" t="s">
        <v>862</v>
      </c>
      <c r="J3647" s="33" t="s">
        <v>206</v>
      </c>
      <c r="K3647" s="33" t="str">
        <f t="shared" si="186"/>
        <v>261 , 5</v>
      </c>
      <c r="L3647" s="34" t="s">
        <v>207</v>
      </c>
      <c r="N3647" s="1" t="b">
        <f t="shared" si="187"/>
        <v>0</v>
      </c>
      <c r="O3647" s="1" t="b">
        <f t="shared" si="188"/>
        <v>0</v>
      </c>
      <c r="Q3647" s="4"/>
      <c r="R3647" s="4"/>
    </row>
    <row r="3648" spans="5:18">
      <c r="E3648" s="130">
        <v>261</v>
      </c>
      <c s="130" r="F3648">
        <v>7</v>
      </c>
      <c r="H3648" s="32" t="s">
        <v>208</v>
      </c>
      <c r="I3648" s="33" t="s">
        <v>862</v>
      </c>
      <c r="J3648" s="33" t="s">
        <v>206</v>
      </c>
      <c r="K3648" s="33" t="str">
        <f t="shared" si="186"/>
        <v>261 , 6</v>
      </c>
      <c r="L3648" s="34" t="s">
        <v>207</v>
      </c>
      <c r="N3648" s="1" t="b">
        <f t="shared" si="187"/>
        <v>0</v>
      </c>
      <c r="O3648" s="1" t="b">
        <f t="shared" si="188"/>
        <v>0</v>
      </c>
      <c r="Q3648" s="4"/>
      <c r="R3648" s="4"/>
    </row>
    <row r="3649" spans="5:18">
      <c r="E3649" s="130">
        <v>261</v>
      </c>
      <c r="F3649" s="130">
        <v>8</v>
      </c>
      <c r="H3649" s="32" t="s">
        <v>208</v>
      </c>
      <c r="I3649" s="33" t="s">
        <v>862</v>
      </c>
      <c r="J3649" s="33" t="s">
        <v>206</v>
      </c>
      <c r="K3649" s="33" t="str">
        <f t="shared" si="186"/>
        <v>261 , 8</v>
      </c>
      <c r="L3649" s="34" t="s">
        <v>207</v>
      </c>
      <c r="N3649" s="1" t="b">
        <f t="shared" si="187"/>
        <v>0</v>
      </c>
      <c r="O3649" s="1" t="b">
        <f t="shared" si="188"/>
        <v>0</v>
      </c>
      <c r="Q3649" s="4"/>
      <c r="R3649" s="4"/>
    </row>
    <row r="3650" spans="5:18">
      <c r="E3650" s="130">
        <v>261</v>
      </c>
      <c r="F3650" s="130">
        <v>9</v>
      </c>
      <c r="H3650" s="32" t="s">
        <v>208</v>
      </c>
      <c r="I3650" s="33" t="s">
        <v>862</v>
      </c>
      <c r="J3650" s="33" t="s">
        <v>206</v>
      </c>
      <c r="K3650" s="33" t="str">
        <f t="shared" si="186"/>
        <v>261 , 9</v>
      </c>
      <c r="L3650" s="34" t="s">
        <v>207</v>
      </c>
      <c r="N3650" s="1" t="b">
        <f t="shared" si="187"/>
        <v>0</v>
      </c>
      <c r="O3650" s="1" t="b">
        <f t="shared" si="188"/>
        <v>0</v>
      </c>
      <c r="Q3650" s="4"/>
      <c r="R3650" s="4"/>
    </row>
    <row r="3651" spans="5:18">
      <c r="E3651" s="130">
        <v>261</v>
      </c>
      <c r="F3651" s="130">
        <v>10</v>
      </c>
      <c r="H3651" s="32" t="s">
        <v>208</v>
      </c>
      <c r="I3651" s="33" t="s">
        <v>862</v>
      </c>
      <c r="J3651" s="33" t="s">
        <v>206</v>
      </c>
      <c r="K3651" s="33" t="str">
        <f t="shared" si="186"/>
        <v>261 , 10</v>
      </c>
      <c r="L3651" s="34" t="s">
        <v>207</v>
      </c>
      <c r="N3651" s="1" t="b">
        <f t="shared" si="187"/>
        <v>0</v>
      </c>
      <c r="O3651" s="1" t="b">
        <f t="shared" si="188"/>
        <v>0</v>
      </c>
      <c r="Q3651" s="4"/>
      <c r="R3651" s="4"/>
    </row>
    <row r="3652" spans="5:18">
      <c r="E3652" s="130">
        <v>261</v>
      </c>
      <c r="F3652" s="130">
        <v>11</v>
      </c>
      <c r="H3652" s="32" t="s">
        <v>208</v>
      </c>
      <c r="I3652" s="33" t="s">
        <v>862</v>
      </c>
      <c r="J3652" s="33" t="s">
        <v>206</v>
      </c>
      <c r="K3652" s="33" t="str">
        <f t="shared" si="186"/>
        <v>261 , 11</v>
      </c>
      <c r="L3652" s="34" t="s">
        <v>207</v>
      </c>
      <c r="N3652" s="1" t="b">
        <f t="shared" si="187"/>
        <v>0</v>
      </c>
      <c r="O3652" s="1" t="b">
        <f t="shared" si="188"/>
        <v>0</v>
      </c>
      <c r="Q3652" s="4"/>
      <c r="R3652" s="4"/>
    </row>
    <row r="3653" spans="5:18">
      <c r="E3653" s="130">
        <v>261</v>
      </c>
      <c r="F3653" s="130">
        <v>12</v>
      </c>
      <c r="H3653" s="32" t="s">
        <v>208</v>
      </c>
      <c r="I3653" s="33" t="s">
        <v>862</v>
      </c>
      <c r="J3653" s="33" t="s">
        <v>206</v>
      </c>
      <c r="K3653" s="33" t="str">
        <f t="shared" si="186"/>
        <v>261 , 12</v>
      </c>
      <c r="L3653" s="34" t="s">
        <v>207</v>
      </c>
      <c r="N3653" s="1" t="b">
        <f t="shared" si="187"/>
        <v>0</v>
      </c>
      <c r="O3653" s="1" t="b">
        <f t="shared" si="188"/>
        <v>0</v>
      </c>
      <c r="Q3653" s="4"/>
      <c r="R3653" s="4"/>
    </row>
    <row r="3654" spans="5:18">
      <c r="E3654" s="130">
        <v>261</v>
      </c>
      <c r="F3654" s="130">
        <v>13</v>
      </c>
      <c r="H3654" s="32" t="s">
        <v>208</v>
      </c>
      <c r="I3654" s="33" t="s">
        <v>862</v>
      </c>
      <c r="J3654" s="33" t="s">
        <v>206</v>
      </c>
      <c r="K3654" s="33" t="str">
        <f t="shared" si="186"/>
        <v>261 , 13</v>
      </c>
      <c r="L3654" s="34" t="s">
        <v>207</v>
      </c>
      <c r="N3654" s="1" t="b">
        <f t="shared" si="187"/>
        <v>0</v>
      </c>
      <c r="O3654" s="1" t="b">
        <f t="shared" si="188"/>
        <v>0</v>
      </c>
      <c r="Q3654" s="4"/>
      <c r="R3654" s="4"/>
    </row>
    <row r="3655" spans="5:18">
      <c r="E3655" s="130">
        <v>261</v>
      </c>
      <c r="F3655" s="130">
        <v>14</v>
      </c>
      <c r="H3655" s="32" t="s">
        <v>208</v>
      </c>
      <c r="I3655" s="33" t="s">
        <v>862</v>
      </c>
      <c r="J3655" s="33" t="s">
        <v>206</v>
      </c>
      <c r="K3655" s="33" t="str">
        <f t="shared" si="186"/>
        <v>261 , 14</v>
      </c>
      <c r="L3655" s="34" t="s">
        <v>207</v>
      </c>
      <c r="N3655" s="1" t="b">
        <f t="shared" si="187"/>
        <v>0</v>
      </c>
      <c r="O3655" s="1" t="b">
        <f t="shared" si="188"/>
        <v>0</v>
      </c>
      <c r="Q3655" s="4"/>
      <c r="R3655" s="4"/>
    </row>
    <row r="3656" spans="5:18">
      <c r="E3656" s="130">
        <v>261</v>
      </c>
      <c r="F3656" s="130">
        <v>15</v>
      </c>
      <c r="H3656" s="32" t="s">
        <v>208</v>
      </c>
      <c r="I3656" s="33" t="s">
        <v>862</v>
      </c>
      <c r="J3656" s="33" t="s">
        <v>206</v>
      </c>
      <c r="K3656" s="33" t="str">
        <f t="shared" si="186"/>
        <v>261 , 15</v>
      </c>
      <c r="L3656" s="34" t="s">
        <v>207</v>
      </c>
      <c r="N3656" s="1" t="b">
        <f t="shared" si="187"/>
        <v>0</v>
      </c>
      <c r="O3656" s="1" t="b">
        <f t="shared" si="188"/>
        <v>0</v>
      </c>
      <c r="Q3656" s="4"/>
      <c r="R3656" s="4"/>
    </row>
    <row r="3657" spans="5:18">
      <c r="E3657" s="130">
        <v>262</v>
      </c>
      <c r="F3657" s="130">
        <v>1</v>
      </c>
      <c r="H3657" s="32" t="s">
        <v>208</v>
      </c>
      <c r="I3657" s="33" t="s">
        <v>862</v>
      </c>
      <c r="J3657" s="33" t="s">
        <v>206</v>
      </c>
      <c r="K3657" s="33" t="str">
        <f t="shared" si="186"/>
        <v>262 , 1</v>
      </c>
      <c r="L3657" s="34" t="s">
        <v>207</v>
      </c>
      <c r="N3657" s="1" t="b">
        <f t="shared" si="187"/>
        <v>0</v>
      </c>
      <c r="O3657" s="1" t="b">
        <f t="shared" si="188"/>
        <v>0</v>
      </c>
      <c r="Q3657" s="4"/>
      <c r="R3657" s="4"/>
    </row>
    <row r="3658" spans="5:18">
      <c r="E3658" s="130">
        <v>262</v>
      </c>
      <c r="F3658" s="130">
        <v>2</v>
      </c>
      <c r="H3658" s="32" t="s">
        <v>208</v>
      </c>
      <c r="I3658" s="33" t="s">
        <v>862</v>
      </c>
      <c r="J3658" s="33" t="s">
        <v>206</v>
      </c>
      <c r="K3658" s="33" t="str">
        <f t="shared" si="186"/>
        <v>262 , 2</v>
      </c>
      <c r="L3658" s="34" t="s">
        <v>207</v>
      </c>
      <c r="N3658" s="1" t="b">
        <f t="shared" si="187"/>
        <v>0</v>
      </c>
      <c r="O3658" s="1" t="b">
        <f t="shared" si="188"/>
        <v>0</v>
      </c>
      <c r="Q3658" s="4"/>
      <c r="R3658" s="4"/>
    </row>
    <row r="3659" spans="5:18">
      <c r="E3659" s="130">
        <v>262</v>
      </c>
      <c r="F3659" s="130">
        <v>3</v>
      </c>
      <c r="H3659" s="32" t="s">
        <v>208</v>
      </c>
      <c r="I3659" s="33" t="s">
        <v>862</v>
      </c>
      <c r="J3659" s="33" t="s">
        <v>206</v>
      </c>
      <c r="K3659" s="33" t="str">
        <f t="shared" si="186"/>
        <v>262 , 3</v>
      </c>
      <c r="L3659" s="34" t="s">
        <v>207</v>
      </c>
      <c r="N3659" s="1" t="b">
        <f t="shared" si="187"/>
        <v>0</v>
      </c>
      <c r="O3659" s="1" t="b">
        <f t="shared" si="188"/>
        <v>0</v>
      </c>
      <c r="Q3659" s="4"/>
      <c r="R3659" s="4"/>
    </row>
    <row r="3660" spans="5:18">
      <c r="E3660" s="130">
        <v>262</v>
      </c>
      <c r="F3660" s="130">
        <v>4</v>
      </c>
      <c r="H3660" s="32" t="s">
        <v>208</v>
      </c>
      <c r="I3660" s="33" t="s">
        <v>862</v>
      </c>
      <c r="J3660" s="33" t="s">
        <v>206</v>
      </c>
      <c r="K3660" s="33" t="str">
        <f t="shared" si="186"/>
        <v>262 , 4</v>
      </c>
      <c r="L3660" s="34" t="s">
        <v>207</v>
      </c>
      <c r="N3660" s="1" t="b">
        <f t="shared" si="187"/>
        <v>0</v>
      </c>
      <c r="O3660" s="1" t="b">
        <f t="shared" si="188"/>
        <v>0</v>
      </c>
      <c r="Q3660" s="4"/>
      <c r="R3660" s="4"/>
    </row>
    <row r="3661" spans="5:18">
      <c r="E3661" s="130">
        <v>262</v>
      </c>
      <c r="F3661" s="130">
        <v>5</v>
      </c>
      <c r="H3661" s="32" t="s">
        <v>208</v>
      </c>
      <c r="I3661" s="33" t="s">
        <v>862</v>
      </c>
      <c r="J3661" s="33" t="s">
        <v>206</v>
      </c>
      <c r="K3661" s="33" t="str">
        <f t="shared" si="186"/>
        <v>262 , 5</v>
      </c>
      <c r="L3661" s="34" t="s">
        <v>207</v>
      </c>
      <c r="N3661" s="1" t="b">
        <f t="shared" si="187"/>
        <v>0</v>
      </c>
      <c r="O3661" s="1" t="b">
        <f t="shared" si="188"/>
        <v>0</v>
      </c>
      <c r="Q3661" s="4"/>
      <c r="R3661" s="4"/>
    </row>
    <row r="3662" spans="5:18">
      <c r="E3662" s="130">
        <v>262</v>
      </c>
      <c s="130" r="F3662">
        <v>7</v>
      </c>
      <c r="H3662" s="32" t="s">
        <v>208</v>
      </c>
      <c r="I3662" s="33" t="s">
        <v>862</v>
      </c>
      <c r="J3662" s="33" t="s">
        <v>206</v>
      </c>
      <c r="K3662" s="33" t="str">
        <f t="shared" si="186"/>
        <v>262 , 6</v>
      </c>
      <c r="L3662" s="34" t="s">
        <v>207</v>
      </c>
      <c r="N3662" s="1" t="b">
        <f t="shared" si="187"/>
        <v>0</v>
      </c>
      <c r="O3662" s="1" t="b">
        <f t="shared" si="188"/>
        <v>0</v>
      </c>
      <c r="Q3662" s="4"/>
      <c r="R3662" s="4"/>
    </row>
    <row r="3663" spans="5:18">
      <c r="E3663" s="130">
        <v>262</v>
      </c>
      <c r="F3663" s="130">
        <v>8</v>
      </c>
      <c r="H3663" s="32" t="s">
        <v>208</v>
      </c>
      <c r="I3663" s="33" t="s">
        <v>862</v>
      </c>
      <c r="J3663" s="33" t="s">
        <v>206</v>
      </c>
      <c r="K3663" s="33" t="str">
        <f t="shared" si="186"/>
        <v>262 , 8</v>
      </c>
      <c r="L3663" s="34" t="s">
        <v>207</v>
      </c>
      <c r="N3663" s="1" t="b">
        <f t="shared" si="187"/>
        <v>0</v>
      </c>
      <c r="O3663" s="1" t="b">
        <f t="shared" si="188"/>
        <v>0</v>
      </c>
      <c r="Q3663" s="4"/>
      <c r="R3663" s="4"/>
    </row>
    <row r="3664" spans="5:18">
      <c r="E3664" s="130">
        <v>262</v>
      </c>
      <c r="F3664" s="130">
        <v>9</v>
      </c>
      <c r="H3664" s="32" t="s">
        <v>208</v>
      </c>
      <c r="I3664" s="33" t="s">
        <v>862</v>
      </c>
      <c r="J3664" s="33" t="s">
        <v>206</v>
      </c>
      <c r="K3664" s="33" t="str">
        <f t="shared" si="186"/>
        <v>262 , 9</v>
      </c>
      <c r="L3664" s="34" t="s">
        <v>207</v>
      </c>
      <c r="N3664" s="1" t="b">
        <f t="shared" si="187"/>
        <v>0</v>
      </c>
      <c r="O3664" s="1" t="b">
        <f t="shared" si="188"/>
        <v>0</v>
      </c>
      <c r="Q3664" s="4"/>
      <c r="R3664" s="4"/>
    </row>
    <row r="3665" spans="5:18">
      <c r="E3665" s="130">
        <v>262</v>
      </c>
      <c r="F3665" s="130">
        <v>10</v>
      </c>
      <c r="H3665" s="32" t="s">
        <v>208</v>
      </c>
      <c r="I3665" s="33" t="s">
        <v>862</v>
      </c>
      <c r="J3665" s="33" t="s">
        <v>206</v>
      </c>
      <c r="K3665" s="33" t="str">
        <f t="shared" si="186"/>
        <v>262 , 10</v>
      </c>
      <c r="L3665" s="34" t="s">
        <v>207</v>
      </c>
      <c r="N3665" s="1" t="b">
        <f t="shared" si="187"/>
        <v>0</v>
      </c>
      <c r="O3665" s="1" t="b">
        <f t="shared" si="188"/>
        <v>0</v>
      </c>
      <c r="Q3665" s="4"/>
      <c r="R3665" s="4"/>
    </row>
    <row r="3666" spans="5:18">
      <c r="E3666" s="130">
        <v>262</v>
      </c>
      <c r="F3666" s="130">
        <v>11</v>
      </c>
      <c r="H3666" s="32" t="s">
        <v>208</v>
      </c>
      <c r="I3666" s="33" t="s">
        <v>862</v>
      </c>
      <c r="J3666" s="33" t="s">
        <v>206</v>
      </c>
      <c r="K3666" s="33" t="str">
        <f t="shared" si="186"/>
        <v>262 , 11</v>
      </c>
      <c r="L3666" s="34" t="s">
        <v>207</v>
      </c>
      <c r="N3666" s="1" t="b">
        <f t="shared" si="187"/>
        <v>0</v>
      </c>
      <c r="O3666" s="1" t="b">
        <f t="shared" si="188"/>
        <v>0</v>
      </c>
      <c r="Q3666" s="4"/>
      <c r="R3666" s="4"/>
    </row>
    <row r="3667" spans="5:18">
      <c r="E3667" s="130">
        <v>262</v>
      </c>
      <c r="F3667" s="130">
        <v>12</v>
      </c>
      <c r="H3667" s="32" t="s">
        <v>208</v>
      </c>
      <c r="I3667" s="33" t="s">
        <v>862</v>
      </c>
      <c r="J3667" s="33" t="s">
        <v>206</v>
      </c>
      <c r="K3667" s="33" t="str">
        <f t="shared" si="186"/>
        <v>262 , 12</v>
      </c>
      <c r="L3667" s="34" t="s">
        <v>207</v>
      </c>
      <c r="N3667" s="1" t="b">
        <f t="shared" si="187"/>
        <v>0</v>
      </c>
      <c r="O3667" s="1" t="b">
        <f t="shared" si="188"/>
        <v>0</v>
      </c>
      <c r="Q3667" s="4"/>
      <c r="R3667" s="4"/>
    </row>
    <row r="3668" spans="5:18">
      <c r="E3668" s="130">
        <v>262</v>
      </c>
      <c r="F3668" s="130">
        <v>13</v>
      </c>
      <c r="H3668" s="32" t="s">
        <v>208</v>
      </c>
      <c r="I3668" s="33" t="s">
        <v>862</v>
      </c>
      <c r="J3668" s="33" t="s">
        <v>206</v>
      </c>
      <c r="K3668" s="33" t="str">
        <f t="shared" si="186"/>
        <v>262 , 13</v>
      </c>
      <c r="L3668" s="34" t="s">
        <v>207</v>
      </c>
      <c r="N3668" s="1" t="b">
        <f t="shared" si="187"/>
        <v>0</v>
      </c>
      <c r="O3668" s="1" t="b">
        <f t="shared" si="188"/>
        <v>0</v>
      </c>
      <c r="Q3668" s="4"/>
      <c r="R3668" s="4"/>
    </row>
    <row r="3669" spans="5:18">
      <c r="E3669" s="130">
        <v>262</v>
      </c>
      <c r="F3669" s="130">
        <v>14</v>
      </c>
      <c r="H3669" s="32" t="s">
        <v>208</v>
      </c>
      <c r="I3669" s="33" t="s">
        <v>862</v>
      </c>
      <c r="J3669" s="33" t="s">
        <v>206</v>
      </c>
      <c r="K3669" s="33" t="str">
        <f t="shared" si="186"/>
        <v>262 , 14</v>
      </c>
      <c r="L3669" s="34" t="s">
        <v>207</v>
      </c>
      <c r="N3669" s="1" t="b">
        <f t="shared" si="187"/>
        <v>0</v>
      </c>
      <c r="O3669" s="1" t="b">
        <f t="shared" si="188"/>
        <v>0</v>
      </c>
      <c r="Q3669" s="4"/>
      <c r="R3669" s="4"/>
    </row>
    <row r="3670" spans="5:18">
      <c r="E3670" s="130">
        <v>262</v>
      </c>
      <c r="F3670" s="130">
        <v>15</v>
      </c>
      <c r="H3670" s="32" t="s">
        <v>208</v>
      </c>
      <c r="I3670" s="33" t="s">
        <v>862</v>
      </c>
      <c r="J3670" s="33" t="s">
        <v>206</v>
      </c>
      <c r="K3670" s="33" t="str">
        <f t="shared" si="186"/>
        <v>262 , 15</v>
      </c>
      <c r="L3670" s="34" t="s">
        <v>207</v>
      </c>
      <c r="N3670" s="1" t="b">
        <f t="shared" si="187"/>
        <v>0</v>
      </c>
      <c r="O3670" s="1" t="b">
        <f t="shared" si="188"/>
        <v>0</v>
      </c>
      <c r="Q3670" s="4"/>
      <c r="R3670" s="4"/>
    </row>
    <row r="3671" spans="5:18">
      <c r="E3671" s="130">
        <v>263</v>
      </c>
      <c r="F3671" s="130">
        <v>1</v>
      </c>
      <c r="H3671" s="32" t="s">
        <v>208</v>
      </c>
      <c r="I3671" s="33" t="s">
        <v>862</v>
      </c>
      <c r="J3671" s="33" t="s">
        <v>206</v>
      </c>
      <c r="K3671" s="33" t="str">
        <f t="shared" si="186"/>
        <v>263 , 1</v>
      </c>
      <c r="L3671" s="34" t="s">
        <v>207</v>
      </c>
      <c r="N3671" s="1" t="b">
        <f t="shared" si="187"/>
        <v>0</v>
      </c>
      <c r="O3671" s="1" t="b">
        <f t="shared" si="188"/>
        <v>0</v>
      </c>
      <c r="Q3671" s="4"/>
      <c r="R3671" s="4"/>
    </row>
    <row r="3672" spans="5:18">
      <c r="E3672" s="130">
        <v>263</v>
      </c>
      <c r="F3672" s="130">
        <v>2</v>
      </c>
      <c r="H3672" s="32" t="s">
        <v>208</v>
      </c>
      <c r="I3672" s="33" t="s">
        <v>862</v>
      </c>
      <c r="J3672" s="33" t="s">
        <v>206</v>
      </c>
      <c r="K3672" s="33" t="str">
        <f t="shared" si="186"/>
        <v>263 , 2</v>
      </c>
      <c r="L3672" s="34" t="s">
        <v>207</v>
      </c>
      <c r="N3672" s="1" t="b">
        <f t="shared" si="187"/>
        <v>0</v>
      </c>
      <c r="O3672" s="1" t="b">
        <f t="shared" si="188"/>
        <v>0</v>
      </c>
      <c r="Q3672" s="4"/>
      <c r="R3672" s="4"/>
    </row>
    <row r="3673" spans="5:18">
      <c r="E3673" s="130">
        <v>263</v>
      </c>
      <c r="F3673" s="130">
        <v>3</v>
      </c>
      <c r="H3673" s="32" t="s">
        <v>208</v>
      </c>
      <c r="I3673" s="33" t="s">
        <v>862</v>
      </c>
      <c r="J3673" s="33" t="s">
        <v>206</v>
      </c>
      <c r="K3673" s="33" t="str">
        <f t="shared" si="186"/>
        <v>263 , 3</v>
      </c>
      <c r="L3673" s="34" t="s">
        <v>207</v>
      </c>
      <c r="N3673" s="1" t="b">
        <f t="shared" si="187"/>
        <v>0</v>
      </c>
      <c r="O3673" s="1" t="b">
        <f t="shared" si="188"/>
        <v>0</v>
      </c>
      <c r="Q3673" s="4"/>
      <c r="R3673" s="4"/>
    </row>
    <row r="3674" spans="5:18">
      <c r="E3674" s="130">
        <v>263</v>
      </c>
      <c r="F3674" s="130">
        <v>4</v>
      </c>
      <c r="H3674" s="32" t="s">
        <v>208</v>
      </c>
      <c r="I3674" s="33" t="s">
        <v>862</v>
      </c>
      <c r="J3674" s="33" t="s">
        <v>206</v>
      </c>
      <c r="K3674" s="33" t="str">
        <f t="shared" ref="K3674:K3732" si="189">E3674&amp;" , "&amp;F3674</f>
        <v>263 , 4</v>
      </c>
      <c r="L3674" s="34" t="s">
        <v>207</v>
      </c>
      <c r="N3674" s="1" t="b">
        <f t="shared" ref="N3674:N3732" si="190">IF(E3674="","",EXACT(E3674,Q3674))</f>
        <v>0</v>
      </c>
      <c r="O3674" s="1" t="b">
        <f t="shared" ref="O3674:O3732" si="191">IF(F3674="","",EXACT(F3674,R3674))</f>
        <v>0</v>
      </c>
      <c r="Q3674" s="4"/>
      <c r="R3674" s="4"/>
    </row>
    <row r="3675" spans="5:18">
      <c r="E3675" s="130">
        <v>263</v>
      </c>
      <c r="F3675" s="130">
        <v>5</v>
      </c>
      <c r="H3675" s="32" t="s">
        <v>208</v>
      </c>
      <c r="I3675" s="33" t="s">
        <v>862</v>
      </c>
      <c r="J3675" s="33" t="s">
        <v>206</v>
      </c>
      <c r="K3675" s="33" t="str">
        <f t="shared" si="189"/>
        <v>263 , 5</v>
      </c>
      <c r="L3675" s="34" t="s">
        <v>207</v>
      </c>
      <c r="N3675" s="1" t="b">
        <f t="shared" si="190"/>
        <v>0</v>
      </c>
      <c r="O3675" s="1" t="b">
        <f t="shared" si="191"/>
        <v>0</v>
      </c>
      <c r="Q3675" s="4"/>
      <c r="R3675" s="4"/>
    </row>
    <row r="3676" spans="5:18">
      <c r="E3676" s="130">
        <v>263</v>
      </c>
      <c s="130" r="F3676">
        <v>7</v>
      </c>
      <c r="H3676" s="32" t="s">
        <v>208</v>
      </c>
      <c r="I3676" s="33" t="s">
        <v>862</v>
      </c>
      <c r="J3676" s="33" t="s">
        <v>206</v>
      </c>
      <c r="K3676" s="33" t="str">
        <f t="shared" si="189"/>
        <v>263 , 6</v>
      </c>
      <c r="L3676" s="34" t="s">
        <v>207</v>
      </c>
      <c r="N3676" s="1" t="b">
        <f t="shared" si="190"/>
        <v>0</v>
      </c>
      <c r="O3676" s="1" t="b">
        <f t="shared" si="191"/>
        <v>0</v>
      </c>
      <c r="Q3676" s="4"/>
      <c r="R3676" s="4"/>
    </row>
    <row r="3677" spans="5:18">
      <c r="E3677" s="130">
        <v>263</v>
      </c>
      <c r="F3677" s="130">
        <v>8</v>
      </c>
      <c r="H3677" s="32" t="s">
        <v>208</v>
      </c>
      <c r="I3677" s="33" t="s">
        <v>862</v>
      </c>
      <c r="J3677" s="33" t="s">
        <v>206</v>
      </c>
      <c r="K3677" s="33" t="str">
        <f t="shared" si="189"/>
        <v>263 , 8</v>
      </c>
      <c r="L3677" s="34" t="s">
        <v>207</v>
      </c>
      <c r="N3677" s="1" t="b">
        <f t="shared" si="190"/>
        <v>0</v>
      </c>
      <c r="O3677" s="1" t="b">
        <f t="shared" si="191"/>
        <v>0</v>
      </c>
      <c r="Q3677" s="4"/>
      <c r="R3677" s="4"/>
    </row>
    <row r="3678" spans="5:18">
      <c r="E3678" s="130">
        <v>263</v>
      </c>
      <c r="F3678" s="130">
        <v>9</v>
      </c>
      <c r="H3678" s="32" t="s">
        <v>208</v>
      </c>
      <c r="I3678" s="33" t="s">
        <v>862</v>
      </c>
      <c r="J3678" s="33" t="s">
        <v>206</v>
      </c>
      <c r="K3678" s="33" t="str">
        <f t="shared" si="189"/>
        <v>263 , 9</v>
      </c>
      <c r="L3678" s="34" t="s">
        <v>207</v>
      </c>
      <c r="N3678" s="1" t="b">
        <f t="shared" si="190"/>
        <v>0</v>
      </c>
      <c r="O3678" s="1" t="b">
        <f t="shared" si="191"/>
        <v>0</v>
      </c>
      <c r="Q3678" s="4"/>
      <c r="R3678" s="4"/>
    </row>
    <row r="3679" spans="5:18">
      <c r="E3679" s="130">
        <v>263</v>
      </c>
      <c r="F3679" s="130">
        <v>10</v>
      </c>
      <c r="H3679" s="32" t="s">
        <v>208</v>
      </c>
      <c r="I3679" s="33" t="s">
        <v>862</v>
      </c>
      <c r="J3679" s="33" t="s">
        <v>206</v>
      </c>
      <c r="K3679" s="33" t="str">
        <f t="shared" si="189"/>
        <v>263 , 10</v>
      </c>
      <c r="L3679" s="34" t="s">
        <v>207</v>
      </c>
      <c r="N3679" s="1" t="b">
        <f t="shared" si="190"/>
        <v>0</v>
      </c>
      <c r="O3679" s="1" t="b">
        <f t="shared" si="191"/>
        <v>0</v>
      </c>
      <c r="Q3679" s="4"/>
      <c r="R3679" s="4"/>
    </row>
    <row r="3680" spans="5:18">
      <c r="E3680" s="130">
        <v>263</v>
      </c>
      <c r="F3680" s="130">
        <v>11</v>
      </c>
      <c r="H3680" s="32" t="s">
        <v>208</v>
      </c>
      <c r="I3680" s="33" t="s">
        <v>862</v>
      </c>
      <c r="J3680" s="33" t="s">
        <v>206</v>
      </c>
      <c r="K3680" s="33" t="str">
        <f t="shared" si="189"/>
        <v>263 , 11</v>
      </c>
      <c r="L3680" s="34" t="s">
        <v>207</v>
      </c>
      <c r="N3680" s="1" t="b">
        <f t="shared" si="190"/>
        <v>0</v>
      </c>
      <c r="O3680" s="1" t="b">
        <f t="shared" si="191"/>
        <v>0</v>
      </c>
      <c r="Q3680" s="4"/>
      <c r="R3680" s="4"/>
    </row>
    <row r="3681" spans="5:18">
      <c r="E3681" s="130">
        <v>263</v>
      </c>
      <c r="F3681" s="130">
        <v>12</v>
      </c>
      <c r="H3681" s="32" t="s">
        <v>208</v>
      </c>
      <c r="I3681" s="33" t="s">
        <v>862</v>
      </c>
      <c r="J3681" s="33" t="s">
        <v>206</v>
      </c>
      <c r="K3681" s="33" t="str">
        <f t="shared" si="189"/>
        <v>263 , 12</v>
      </c>
      <c r="L3681" s="34" t="s">
        <v>207</v>
      </c>
      <c r="N3681" s="1" t="b">
        <f t="shared" si="190"/>
        <v>0</v>
      </c>
      <c r="O3681" s="1" t="b">
        <f t="shared" si="191"/>
        <v>0</v>
      </c>
      <c r="Q3681" s="4"/>
      <c r="R3681" s="4"/>
    </row>
    <row r="3682" spans="5:18">
      <c r="E3682" s="130">
        <v>263</v>
      </c>
      <c r="F3682" s="130">
        <v>13</v>
      </c>
      <c r="H3682" s="32" t="s">
        <v>208</v>
      </c>
      <c r="I3682" s="33" t="s">
        <v>862</v>
      </c>
      <c r="J3682" s="33" t="s">
        <v>206</v>
      </c>
      <c r="K3682" s="33" t="str">
        <f t="shared" si="189"/>
        <v>263 , 13</v>
      </c>
      <c r="L3682" s="34" t="s">
        <v>207</v>
      </c>
      <c r="N3682" s="1" t="b">
        <f t="shared" si="190"/>
        <v>0</v>
      </c>
      <c r="O3682" s="1" t="b">
        <f t="shared" si="191"/>
        <v>0</v>
      </c>
      <c r="Q3682" s="4"/>
      <c r="R3682" s="4"/>
    </row>
    <row r="3683" spans="5:18">
      <c r="E3683" s="130">
        <v>263</v>
      </c>
      <c r="F3683" s="130">
        <v>14</v>
      </c>
      <c r="H3683" s="32" t="s">
        <v>208</v>
      </c>
      <c r="I3683" s="33" t="s">
        <v>862</v>
      </c>
      <c r="J3683" s="33" t="s">
        <v>206</v>
      </c>
      <c r="K3683" s="33" t="str">
        <f t="shared" si="189"/>
        <v>263 , 14</v>
      </c>
      <c r="L3683" s="34" t="s">
        <v>207</v>
      </c>
      <c r="N3683" s="1" t="b">
        <f t="shared" si="190"/>
        <v>0</v>
      </c>
      <c r="O3683" s="1" t="b">
        <f t="shared" si="191"/>
        <v>0</v>
      </c>
      <c r="Q3683" s="4"/>
      <c r="R3683" s="4"/>
    </row>
    <row r="3684" spans="5:18">
      <c r="E3684" s="130">
        <v>263</v>
      </c>
      <c r="F3684" s="130">
        <v>15</v>
      </c>
      <c r="H3684" s="32" t="s">
        <v>208</v>
      </c>
      <c r="I3684" s="33" t="s">
        <v>862</v>
      </c>
      <c r="J3684" s="33" t="s">
        <v>206</v>
      </c>
      <c r="K3684" s="33" t="str">
        <f t="shared" si="189"/>
        <v>263 , 15</v>
      </c>
      <c r="L3684" s="34" t="s">
        <v>207</v>
      </c>
      <c r="N3684" s="1" t="b">
        <f t="shared" si="190"/>
        <v>0</v>
      </c>
      <c r="O3684" s="1" t="b">
        <f t="shared" si="191"/>
        <v>0</v>
      </c>
      <c r="Q3684" s="4"/>
      <c r="R3684" s="4"/>
    </row>
    <row r="3685" spans="5:18">
      <c r="E3685" s="130">
        <v>264</v>
      </c>
      <c r="F3685" s="130">
        <v>1</v>
      </c>
      <c r="H3685" s="32" t="s">
        <v>208</v>
      </c>
      <c r="I3685" s="33" t="s">
        <v>862</v>
      </c>
      <c r="J3685" s="33" t="s">
        <v>206</v>
      </c>
      <c r="K3685" s="33" t="str">
        <f t="shared" si="189"/>
        <v>264 , 1</v>
      </c>
      <c r="L3685" s="34" t="s">
        <v>207</v>
      </c>
      <c r="N3685" s="1" t="b">
        <f t="shared" si="190"/>
        <v>0</v>
      </c>
      <c r="O3685" s="1" t="b">
        <f t="shared" si="191"/>
        <v>0</v>
      </c>
      <c r="Q3685" s="4"/>
      <c r="R3685" s="4"/>
    </row>
    <row r="3686" spans="5:18">
      <c r="E3686" s="130">
        <v>264</v>
      </c>
      <c r="F3686" s="130">
        <v>2</v>
      </c>
      <c r="H3686" s="32" t="s">
        <v>208</v>
      </c>
      <c r="I3686" s="33" t="s">
        <v>862</v>
      </c>
      <c r="J3686" s="33" t="s">
        <v>206</v>
      </c>
      <c r="K3686" s="33" t="str">
        <f t="shared" si="189"/>
        <v>264 , 2</v>
      </c>
      <c r="L3686" s="34" t="s">
        <v>207</v>
      </c>
      <c r="N3686" s="1" t="b">
        <f t="shared" si="190"/>
        <v>0</v>
      </c>
      <c r="O3686" s="1" t="b">
        <f t="shared" si="191"/>
        <v>0</v>
      </c>
      <c r="Q3686" s="4"/>
      <c r="R3686" s="4"/>
    </row>
    <row r="3687" spans="5:18">
      <c r="E3687" s="130">
        <v>264</v>
      </c>
      <c r="F3687" s="130">
        <v>3</v>
      </c>
      <c r="H3687" s="32" t="s">
        <v>208</v>
      </c>
      <c r="I3687" s="33" t="s">
        <v>862</v>
      </c>
      <c r="J3687" s="33" t="s">
        <v>206</v>
      </c>
      <c r="K3687" s="33" t="str">
        <f t="shared" si="189"/>
        <v>264 , 3</v>
      </c>
      <c r="L3687" s="34" t="s">
        <v>207</v>
      </c>
      <c r="N3687" s="1" t="b">
        <f t="shared" si="190"/>
        <v>0</v>
      </c>
      <c r="O3687" s="1" t="b">
        <f t="shared" si="191"/>
        <v>0</v>
      </c>
      <c r="Q3687" s="4"/>
      <c r="R3687" s="4"/>
    </row>
    <row r="3688" spans="5:18">
      <c r="E3688" s="130">
        <v>264</v>
      </c>
      <c r="F3688" s="130">
        <v>4</v>
      </c>
      <c r="H3688" s="32" t="s">
        <v>208</v>
      </c>
      <c r="I3688" s="33" t="s">
        <v>862</v>
      </c>
      <c r="J3688" s="33" t="s">
        <v>206</v>
      </c>
      <c r="K3688" s="33" t="str">
        <f t="shared" si="189"/>
        <v>264 , 4</v>
      </c>
      <c r="L3688" s="34" t="s">
        <v>207</v>
      </c>
      <c r="N3688" s="1" t="b">
        <f t="shared" si="190"/>
        <v>0</v>
      </c>
      <c r="O3688" s="1" t="b">
        <f t="shared" si="191"/>
        <v>0</v>
      </c>
      <c r="Q3688" s="4"/>
      <c r="R3688" s="4"/>
    </row>
    <row r="3689" spans="5:18">
      <c r="E3689" s="130">
        <v>264</v>
      </c>
      <c r="F3689" s="130">
        <v>5</v>
      </c>
      <c r="H3689" s="32" t="s">
        <v>208</v>
      </c>
      <c r="I3689" s="33" t="s">
        <v>862</v>
      </c>
      <c r="J3689" s="33" t="s">
        <v>206</v>
      </c>
      <c r="K3689" s="33" t="str">
        <f t="shared" si="189"/>
        <v>264 , 5</v>
      </c>
      <c r="L3689" s="34" t="s">
        <v>207</v>
      </c>
      <c r="N3689" s="1" t="b">
        <f t="shared" si="190"/>
        <v>0</v>
      </c>
      <c r="O3689" s="1" t="b">
        <f t="shared" si="191"/>
        <v>0</v>
      </c>
      <c r="Q3689" s="4"/>
      <c r="R3689" s="4"/>
    </row>
    <row r="3690" spans="5:18">
      <c r="E3690" s="130">
        <v>264</v>
      </c>
      <c s="130" r="F3690">
        <v>7</v>
      </c>
      <c r="H3690" s="32" t="s">
        <v>208</v>
      </c>
      <c r="I3690" s="33" t="s">
        <v>862</v>
      </c>
      <c r="J3690" s="33" t="s">
        <v>206</v>
      </c>
      <c r="K3690" s="33" t="str">
        <f t="shared" si="189"/>
        <v>264 , 6</v>
      </c>
      <c r="L3690" s="34" t="s">
        <v>207</v>
      </c>
      <c r="N3690" s="1" t="b">
        <f t="shared" si="190"/>
        <v>0</v>
      </c>
      <c r="O3690" s="1" t="b">
        <f t="shared" si="191"/>
        <v>0</v>
      </c>
      <c r="Q3690" s="4"/>
      <c r="R3690" s="4"/>
    </row>
    <row r="3691" spans="5:18">
      <c r="E3691" s="130">
        <v>264</v>
      </c>
      <c r="F3691" s="130">
        <v>8</v>
      </c>
      <c r="H3691" s="32" t="s">
        <v>208</v>
      </c>
      <c r="I3691" s="33" t="s">
        <v>862</v>
      </c>
      <c r="J3691" s="33" t="s">
        <v>206</v>
      </c>
      <c r="K3691" s="33" t="str">
        <f t="shared" si="189"/>
        <v>264 , 8</v>
      </c>
      <c r="L3691" s="34" t="s">
        <v>207</v>
      </c>
      <c r="N3691" s="1" t="b">
        <f t="shared" si="190"/>
        <v>0</v>
      </c>
      <c r="O3691" s="1" t="b">
        <f t="shared" si="191"/>
        <v>0</v>
      </c>
      <c r="Q3691" s="4"/>
      <c r="R3691" s="4"/>
    </row>
    <row r="3692" spans="5:18">
      <c r="E3692" s="130">
        <v>264</v>
      </c>
      <c r="F3692" s="130">
        <v>9</v>
      </c>
      <c r="H3692" s="32" t="s">
        <v>208</v>
      </c>
      <c r="I3692" s="33" t="s">
        <v>862</v>
      </c>
      <c r="J3692" s="33" t="s">
        <v>206</v>
      </c>
      <c r="K3692" s="33" t="str">
        <f t="shared" si="189"/>
        <v>264 , 9</v>
      </c>
      <c r="L3692" s="34" t="s">
        <v>207</v>
      </c>
      <c r="N3692" s="1" t="b">
        <f t="shared" si="190"/>
        <v>0</v>
      </c>
      <c r="O3692" s="1" t="b">
        <f t="shared" si="191"/>
        <v>0</v>
      </c>
      <c r="Q3692" s="4"/>
      <c r="R3692" s="4"/>
    </row>
    <row r="3693" spans="5:18">
      <c r="E3693" s="130">
        <v>264</v>
      </c>
      <c r="F3693" s="130">
        <v>10</v>
      </c>
      <c r="H3693" s="32" t="s">
        <v>208</v>
      </c>
      <c r="I3693" s="33" t="s">
        <v>862</v>
      </c>
      <c r="J3693" s="33" t="s">
        <v>206</v>
      </c>
      <c r="K3693" s="33" t="str">
        <f t="shared" si="189"/>
        <v>264 , 10</v>
      </c>
      <c r="L3693" s="34" t="s">
        <v>207</v>
      </c>
      <c r="N3693" s="1" t="b">
        <f t="shared" si="190"/>
        <v>0</v>
      </c>
      <c r="O3693" s="1" t="b">
        <f t="shared" si="191"/>
        <v>0</v>
      </c>
      <c r="Q3693" s="4"/>
      <c r="R3693" s="4"/>
    </row>
    <row r="3694" spans="5:18">
      <c r="E3694" s="130">
        <v>264</v>
      </c>
      <c r="F3694" s="130">
        <v>11</v>
      </c>
      <c r="H3694" s="32" t="s">
        <v>208</v>
      </c>
      <c r="I3694" s="33" t="s">
        <v>862</v>
      </c>
      <c r="J3694" s="33" t="s">
        <v>206</v>
      </c>
      <c r="K3694" s="33" t="str">
        <f t="shared" si="189"/>
        <v>264 , 11</v>
      </c>
      <c r="L3694" s="34" t="s">
        <v>207</v>
      </c>
      <c r="N3694" s="1" t="b">
        <f t="shared" si="190"/>
        <v>0</v>
      </c>
      <c r="O3694" s="1" t="b">
        <f t="shared" si="191"/>
        <v>0</v>
      </c>
      <c r="Q3694" s="4"/>
      <c r="R3694" s="4"/>
    </row>
    <row r="3695" spans="5:18">
      <c r="E3695" s="130">
        <v>264</v>
      </c>
      <c r="F3695" s="130">
        <v>12</v>
      </c>
      <c r="H3695" s="32" t="s">
        <v>208</v>
      </c>
      <c r="I3695" s="33" t="s">
        <v>862</v>
      </c>
      <c r="J3695" s="33" t="s">
        <v>206</v>
      </c>
      <c r="K3695" s="33" t="str">
        <f t="shared" si="189"/>
        <v>264 , 12</v>
      </c>
      <c r="L3695" s="34" t="s">
        <v>207</v>
      </c>
      <c r="N3695" s="1" t="b">
        <f t="shared" si="190"/>
        <v>0</v>
      </c>
      <c r="O3695" s="1" t="b">
        <f t="shared" si="191"/>
        <v>0</v>
      </c>
      <c r="Q3695" s="4"/>
      <c r="R3695" s="4"/>
    </row>
    <row r="3696" spans="5:18">
      <c r="E3696" s="130">
        <v>264</v>
      </c>
      <c r="F3696" s="130">
        <v>13</v>
      </c>
      <c r="H3696" s="32" t="s">
        <v>208</v>
      </c>
      <c r="I3696" s="33" t="s">
        <v>862</v>
      </c>
      <c r="J3696" s="33" t="s">
        <v>206</v>
      </c>
      <c r="K3696" s="33" t="str">
        <f t="shared" si="189"/>
        <v>264 , 13</v>
      </c>
      <c r="L3696" s="34" t="s">
        <v>207</v>
      </c>
      <c r="N3696" s="1" t="b">
        <f t="shared" si="190"/>
        <v>0</v>
      </c>
      <c r="O3696" s="1" t="b">
        <f t="shared" si="191"/>
        <v>0</v>
      </c>
      <c r="Q3696" s="4"/>
      <c r="R3696" s="4"/>
    </row>
    <row r="3697" spans="5:18">
      <c r="E3697" s="130">
        <v>264</v>
      </c>
      <c r="F3697" s="130">
        <v>14</v>
      </c>
      <c r="H3697" s="32" t="s">
        <v>208</v>
      </c>
      <c r="I3697" s="33" t="s">
        <v>862</v>
      </c>
      <c r="J3697" s="33" t="s">
        <v>206</v>
      </c>
      <c r="K3697" s="33" t="str">
        <f t="shared" si="189"/>
        <v>264 , 14</v>
      </c>
      <c r="L3697" s="34" t="s">
        <v>207</v>
      </c>
      <c r="N3697" s="1" t="b">
        <f t="shared" si="190"/>
        <v>0</v>
      </c>
      <c r="O3697" s="1" t="b">
        <f t="shared" si="191"/>
        <v>0</v>
      </c>
      <c r="Q3697" s="4"/>
      <c r="R3697" s="4"/>
    </row>
    <row r="3698" spans="5:18">
      <c r="E3698" s="130">
        <v>264</v>
      </c>
      <c r="F3698" s="130">
        <v>15</v>
      </c>
      <c r="H3698" s="32" t="s">
        <v>208</v>
      </c>
      <c r="I3698" s="33" t="s">
        <v>862</v>
      </c>
      <c r="J3698" s="33" t="s">
        <v>206</v>
      </c>
      <c r="K3698" s="33" t="str">
        <f t="shared" si="189"/>
        <v>264 , 15</v>
      </c>
      <c r="L3698" s="34" t="s">
        <v>207</v>
      </c>
      <c r="N3698" s="1" t="b">
        <f t="shared" si="190"/>
        <v>0</v>
      </c>
      <c r="O3698" s="1" t="b">
        <f t="shared" si="191"/>
        <v>0</v>
      </c>
      <c r="Q3698" s="4"/>
      <c r="R3698" s="4"/>
    </row>
    <row r="3699" spans="5:18">
      <c r="E3699" s="130">
        <v>265</v>
      </c>
      <c r="F3699" s="130">
        <v>1</v>
      </c>
      <c r="H3699" s="32" t="s">
        <v>208</v>
      </c>
      <c r="I3699" s="33" t="s">
        <v>862</v>
      </c>
      <c r="J3699" s="33" t="s">
        <v>206</v>
      </c>
      <c r="K3699" s="33" t="str">
        <f t="shared" si="189"/>
        <v>265 , 1</v>
      </c>
      <c r="L3699" s="34" t="s">
        <v>207</v>
      </c>
      <c r="N3699" s="1" t="b">
        <f t="shared" si="190"/>
        <v>0</v>
      </c>
      <c r="O3699" s="1" t="b">
        <f t="shared" si="191"/>
        <v>0</v>
      </c>
      <c r="Q3699" s="4"/>
      <c r="R3699" s="4"/>
    </row>
    <row r="3700" spans="5:18">
      <c r="E3700" s="130">
        <v>265</v>
      </c>
      <c r="F3700" s="130">
        <v>2</v>
      </c>
      <c r="H3700" s="32" t="s">
        <v>208</v>
      </c>
      <c r="I3700" s="33" t="s">
        <v>862</v>
      </c>
      <c r="J3700" s="33" t="s">
        <v>206</v>
      </c>
      <c r="K3700" s="33" t="str">
        <f t="shared" si="189"/>
        <v>265 , 2</v>
      </c>
      <c r="L3700" s="34" t="s">
        <v>207</v>
      </c>
      <c r="N3700" s="1" t="b">
        <f t="shared" si="190"/>
        <v>0</v>
      </c>
      <c r="O3700" s="1" t="b">
        <f t="shared" si="191"/>
        <v>0</v>
      </c>
      <c r="Q3700" s="4"/>
      <c r="R3700" s="4"/>
    </row>
    <row r="3701" spans="5:18">
      <c r="E3701" s="130">
        <v>265</v>
      </c>
      <c r="F3701" s="130">
        <v>3</v>
      </c>
      <c r="H3701" s="32" t="s">
        <v>208</v>
      </c>
      <c r="I3701" s="33" t="s">
        <v>862</v>
      </c>
      <c r="J3701" s="33" t="s">
        <v>206</v>
      </c>
      <c r="K3701" s="33" t="str">
        <f t="shared" si="189"/>
        <v>265 , 3</v>
      </c>
      <c r="L3701" s="34" t="s">
        <v>207</v>
      </c>
      <c r="N3701" s="1" t="b">
        <f t="shared" si="190"/>
        <v>0</v>
      </c>
      <c r="O3701" s="1" t="b">
        <f t="shared" si="191"/>
        <v>0</v>
      </c>
      <c r="Q3701" s="4"/>
      <c r="R3701" s="4"/>
    </row>
    <row r="3702" spans="5:18">
      <c r="E3702" s="130">
        <v>265</v>
      </c>
      <c r="F3702" s="130">
        <v>4</v>
      </c>
      <c r="H3702" s="32" t="s">
        <v>208</v>
      </c>
      <c r="I3702" s="33" t="s">
        <v>862</v>
      </c>
      <c r="J3702" s="33" t="s">
        <v>206</v>
      </c>
      <c r="K3702" s="33" t="str">
        <f t="shared" si="189"/>
        <v>265 , 4</v>
      </c>
      <c r="L3702" s="34" t="s">
        <v>207</v>
      </c>
      <c r="N3702" s="1" t="b">
        <f t="shared" si="190"/>
        <v>0</v>
      </c>
      <c r="O3702" s="1" t="b">
        <f t="shared" si="191"/>
        <v>0</v>
      </c>
      <c r="Q3702" s="4"/>
      <c r="R3702" s="4"/>
    </row>
    <row r="3703" spans="5:18">
      <c r="E3703" s="130">
        <v>265</v>
      </c>
      <c r="F3703" s="130">
        <v>5</v>
      </c>
      <c r="H3703" s="32" t="s">
        <v>208</v>
      </c>
      <c r="I3703" s="33" t="s">
        <v>862</v>
      </c>
      <c r="J3703" s="33" t="s">
        <v>206</v>
      </c>
      <c r="K3703" s="33" t="str">
        <f t="shared" si="189"/>
        <v>265 , 5</v>
      </c>
      <c r="L3703" s="34" t="s">
        <v>207</v>
      </c>
      <c r="N3703" s="1" t="b">
        <f t="shared" si="190"/>
        <v>0</v>
      </c>
      <c r="O3703" s="1" t="b">
        <f t="shared" si="191"/>
        <v>0</v>
      </c>
      <c r="Q3703" s="4"/>
      <c r="R3703" s="4"/>
    </row>
    <row r="3704" spans="5:18">
      <c r="E3704" s="130">
        <v>265</v>
      </c>
      <c s="130" r="F3704">
        <v>7</v>
      </c>
      <c r="H3704" s="32" t="s">
        <v>208</v>
      </c>
      <c r="I3704" s="33" t="s">
        <v>862</v>
      </c>
      <c r="J3704" s="33" t="s">
        <v>206</v>
      </c>
      <c r="K3704" s="33" t="str">
        <f t="shared" si="189"/>
        <v>265 , 6</v>
      </c>
      <c r="L3704" s="34" t="s">
        <v>207</v>
      </c>
      <c r="N3704" s="1" t="b">
        <f t="shared" si="190"/>
        <v>0</v>
      </c>
      <c r="O3704" s="1" t="b">
        <f t="shared" si="191"/>
        <v>0</v>
      </c>
      <c r="Q3704" s="4"/>
      <c r="R3704" s="4"/>
    </row>
    <row r="3705" spans="5:18">
      <c r="E3705" s="130">
        <v>265</v>
      </c>
      <c r="F3705" s="130">
        <v>8</v>
      </c>
      <c r="H3705" s="32" t="s">
        <v>208</v>
      </c>
      <c r="I3705" s="33" t="s">
        <v>862</v>
      </c>
      <c r="J3705" s="33" t="s">
        <v>206</v>
      </c>
      <c r="K3705" s="33" t="str">
        <f t="shared" si="189"/>
        <v>265 , 8</v>
      </c>
      <c r="L3705" s="34" t="s">
        <v>207</v>
      </c>
      <c r="N3705" s="1" t="b">
        <f t="shared" si="190"/>
        <v>0</v>
      </c>
      <c r="O3705" s="1" t="b">
        <f t="shared" si="191"/>
        <v>0</v>
      </c>
      <c r="Q3705" s="4"/>
      <c r="R3705" s="4"/>
    </row>
    <row r="3706" spans="5:18">
      <c r="E3706" s="130">
        <v>265</v>
      </c>
      <c r="F3706" s="130">
        <v>9</v>
      </c>
      <c r="H3706" s="32" t="s">
        <v>208</v>
      </c>
      <c r="I3706" s="33" t="s">
        <v>862</v>
      </c>
      <c r="J3706" s="33" t="s">
        <v>206</v>
      </c>
      <c r="K3706" s="33" t="str">
        <f t="shared" si="189"/>
        <v>265 , 9</v>
      </c>
      <c r="L3706" s="34" t="s">
        <v>207</v>
      </c>
      <c r="N3706" s="1" t="b">
        <f t="shared" si="190"/>
        <v>0</v>
      </c>
      <c r="O3706" s="1" t="b">
        <f t="shared" si="191"/>
        <v>0</v>
      </c>
      <c r="Q3706" s="4"/>
      <c r="R3706" s="4"/>
    </row>
    <row r="3707" spans="5:18">
      <c r="E3707" s="130">
        <v>265</v>
      </c>
      <c r="F3707" s="130">
        <v>10</v>
      </c>
      <c r="H3707" s="32" t="s">
        <v>208</v>
      </c>
      <c r="I3707" s="33" t="s">
        <v>862</v>
      </c>
      <c r="J3707" s="33" t="s">
        <v>206</v>
      </c>
      <c r="K3707" s="33" t="str">
        <f t="shared" si="189"/>
        <v>265 , 10</v>
      </c>
      <c r="L3707" s="34" t="s">
        <v>207</v>
      </c>
      <c r="N3707" s="1" t="b">
        <f t="shared" si="190"/>
        <v>0</v>
      </c>
      <c r="O3707" s="1" t="b">
        <f t="shared" si="191"/>
        <v>0</v>
      </c>
      <c r="Q3707" s="4"/>
      <c r="R3707" s="4"/>
    </row>
    <row r="3708" spans="5:18">
      <c r="E3708" s="130">
        <v>265</v>
      </c>
      <c r="F3708" s="130">
        <v>11</v>
      </c>
      <c r="H3708" s="32" t="s">
        <v>208</v>
      </c>
      <c r="I3708" s="33" t="s">
        <v>862</v>
      </c>
      <c r="J3708" s="33" t="s">
        <v>206</v>
      </c>
      <c r="K3708" s="33" t="str">
        <f t="shared" si="189"/>
        <v>265 , 11</v>
      </c>
      <c r="L3708" s="34" t="s">
        <v>207</v>
      </c>
      <c r="N3708" s="1" t="b">
        <f t="shared" si="190"/>
        <v>0</v>
      </c>
      <c r="O3708" s="1" t="b">
        <f t="shared" si="191"/>
        <v>0</v>
      </c>
      <c r="Q3708" s="4"/>
      <c r="R3708" s="4"/>
    </row>
    <row r="3709" spans="5:18">
      <c r="E3709" s="130">
        <v>265</v>
      </c>
      <c r="F3709" s="130">
        <v>12</v>
      </c>
      <c r="H3709" s="32" t="s">
        <v>208</v>
      </c>
      <c r="I3709" s="33" t="s">
        <v>862</v>
      </c>
      <c r="J3709" s="33" t="s">
        <v>206</v>
      </c>
      <c r="K3709" s="33" t="str">
        <f t="shared" si="189"/>
        <v>265 , 12</v>
      </c>
      <c r="L3709" s="34" t="s">
        <v>207</v>
      </c>
      <c r="N3709" s="1" t="b">
        <f t="shared" si="190"/>
        <v>0</v>
      </c>
      <c r="O3709" s="1" t="b">
        <f t="shared" si="191"/>
        <v>0</v>
      </c>
      <c r="Q3709" s="4"/>
      <c r="R3709" s="4"/>
    </row>
    <row r="3710" spans="5:18">
      <c r="E3710" s="130">
        <v>265</v>
      </c>
      <c r="F3710" s="130">
        <v>13</v>
      </c>
      <c r="H3710" s="32" t="s">
        <v>208</v>
      </c>
      <c r="I3710" s="33" t="s">
        <v>862</v>
      </c>
      <c r="J3710" s="33" t="s">
        <v>206</v>
      </c>
      <c r="K3710" s="33" t="str">
        <f t="shared" si="189"/>
        <v>265 , 13</v>
      </c>
      <c r="L3710" s="34" t="s">
        <v>207</v>
      </c>
      <c r="N3710" s="1" t="b">
        <f t="shared" si="190"/>
        <v>0</v>
      </c>
      <c r="O3710" s="1" t="b">
        <f t="shared" si="191"/>
        <v>0</v>
      </c>
      <c r="Q3710" s="4"/>
      <c r="R3710" s="4"/>
    </row>
    <row r="3711" spans="5:18">
      <c r="E3711" s="130">
        <v>265</v>
      </c>
      <c r="F3711" s="130">
        <v>14</v>
      </c>
      <c r="H3711" s="32" t="s">
        <v>208</v>
      </c>
      <c r="I3711" s="33" t="s">
        <v>862</v>
      </c>
      <c r="J3711" s="33" t="s">
        <v>206</v>
      </c>
      <c r="K3711" s="33" t="str">
        <f t="shared" si="189"/>
        <v>265 , 14</v>
      </c>
      <c r="L3711" s="34" t="s">
        <v>207</v>
      </c>
      <c r="N3711" s="1" t="b">
        <f t="shared" si="190"/>
        <v>0</v>
      </c>
      <c r="O3711" s="1" t="b">
        <f t="shared" si="191"/>
        <v>0</v>
      </c>
      <c r="Q3711" s="4"/>
      <c r="R3711" s="4"/>
    </row>
    <row r="3712" spans="5:18">
      <c r="E3712" s="130">
        <v>265</v>
      </c>
      <c r="F3712" s="130">
        <v>15</v>
      </c>
      <c r="H3712" s="32" t="s">
        <v>208</v>
      </c>
      <c r="I3712" s="33" t="s">
        <v>862</v>
      </c>
      <c r="J3712" s="33" t="s">
        <v>206</v>
      </c>
      <c r="K3712" s="33" t="str">
        <f t="shared" si="189"/>
        <v>265 , 15</v>
      </c>
      <c r="L3712" s="34" t="s">
        <v>207</v>
      </c>
      <c r="N3712" s="1" t="b">
        <f t="shared" si="190"/>
        <v>0</v>
      </c>
      <c r="O3712" s="1" t="b">
        <f t="shared" si="191"/>
        <v>0</v>
      </c>
      <c r="Q3712" s="4"/>
      <c r="R3712" s="4"/>
    </row>
    <row r="3713" spans="5:18">
      <c r="E3713" s="130">
        <v>266</v>
      </c>
      <c r="F3713" s="130">
        <v>1</v>
      </c>
      <c r="H3713" s="32" t="s">
        <v>208</v>
      </c>
      <c r="I3713" s="33" t="s">
        <v>862</v>
      </c>
      <c r="J3713" s="33" t="s">
        <v>206</v>
      </c>
      <c r="K3713" s="33" t="str">
        <f t="shared" si="189"/>
        <v>266 , 1</v>
      </c>
      <c r="L3713" s="34" t="s">
        <v>207</v>
      </c>
      <c r="N3713" s="1" t="b">
        <f t="shared" si="190"/>
        <v>0</v>
      </c>
      <c r="O3713" s="1" t="b">
        <f t="shared" si="191"/>
        <v>0</v>
      </c>
      <c r="Q3713" s="4"/>
      <c r="R3713" s="4"/>
    </row>
    <row r="3714" spans="5:18">
      <c r="E3714" s="130">
        <v>266</v>
      </c>
      <c r="F3714" s="130">
        <v>2</v>
      </c>
      <c r="H3714" s="32" t="s">
        <v>208</v>
      </c>
      <c r="I3714" s="33" t="s">
        <v>862</v>
      </c>
      <c r="J3714" s="33" t="s">
        <v>206</v>
      </c>
      <c r="K3714" s="33" t="str">
        <f t="shared" si="189"/>
        <v>266 , 2</v>
      </c>
      <c r="L3714" s="34" t="s">
        <v>207</v>
      </c>
      <c r="N3714" s="1" t="b">
        <f t="shared" si="190"/>
        <v>0</v>
      </c>
      <c r="O3714" s="1" t="b">
        <f t="shared" si="191"/>
        <v>0</v>
      </c>
      <c r="Q3714" s="4"/>
      <c r="R3714" s="4"/>
    </row>
    <row r="3715" spans="5:18">
      <c r="E3715" s="130">
        <v>266</v>
      </c>
      <c r="F3715" s="130">
        <v>3</v>
      </c>
      <c r="H3715" s="32" t="s">
        <v>208</v>
      </c>
      <c r="I3715" s="33" t="s">
        <v>862</v>
      </c>
      <c r="J3715" s="33" t="s">
        <v>206</v>
      </c>
      <c r="K3715" s="33" t="str">
        <f t="shared" si="189"/>
        <v>266 , 3</v>
      </c>
      <c r="L3715" s="34" t="s">
        <v>207</v>
      </c>
      <c r="N3715" s="1" t="b">
        <f t="shared" si="190"/>
        <v>0</v>
      </c>
      <c r="O3715" s="1" t="b">
        <f t="shared" si="191"/>
        <v>0</v>
      </c>
      <c r="Q3715" s="4"/>
      <c r="R3715" s="4"/>
    </row>
    <row r="3716" spans="5:18">
      <c r="E3716" s="130">
        <v>266</v>
      </c>
      <c r="F3716" s="130">
        <v>4</v>
      </c>
      <c r="H3716" s="32" t="s">
        <v>208</v>
      </c>
      <c r="I3716" s="33" t="s">
        <v>862</v>
      </c>
      <c r="J3716" s="33" t="s">
        <v>206</v>
      </c>
      <c r="K3716" s="33" t="str">
        <f t="shared" si="189"/>
        <v>266 , 4</v>
      </c>
      <c r="L3716" s="34" t="s">
        <v>207</v>
      </c>
      <c r="N3716" s="1" t="b">
        <f t="shared" si="190"/>
        <v>0</v>
      </c>
      <c r="O3716" s="1" t="b">
        <f t="shared" si="191"/>
        <v>0</v>
      </c>
      <c r="Q3716" s="4"/>
      <c r="R3716" s="4"/>
    </row>
    <row r="3717" spans="5:18">
      <c r="E3717" s="130">
        <v>266</v>
      </c>
      <c r="F3717" s="130">
        <v>5</v>
      </c>
      <c r="H3717" s="32" t="s">
        <v>208</v>
      </c>
      <c r="I3717" s="33" t="s">
        <v>862</v>
      </c>
      <c r="J3717" s="33" t="s">
        <v>206</v>
      </c>
      <c r="K3717" s="33" t="str">
        <f t="shared" si="189"/>
        <v>266 , 5</v>
      </c>
      <c r="L3717" s="34" t="s">
        <v>207</v>
      </c>
      <c r="N3717" s="1" t="b">
        <f t="shared" si="190"/>
        <v>0</v>
      </c>
      <c r="O3717" s="1" t="b">
        <f t="shared" si="191"/>
        <v>0</v>
      </c>
      <c r="Q3717" s="4"/>
      <c r="R3717" s="4"/>
    </row>
    <row r="3718" spans="5:18">
      <c r="E3718" s="130">
        <v>266</v>
      </c>
      <c s="130" r="F3718">
        <v>7</v>
      </c>
      <c r="H3718" s="32" t="s">
        <v>208</v>
      </c>
      <c r="I3718" s="33" t="s">
        <v>862</v>
      </c>
      <c r="J3718" s="33" t="s">
        <v>206</v>
      </c>
      <c r="K3718" s="33" t="str">
        <f t="shared" si="189"/>
        <v>266 , 6</v>
      </c>
      <c r="L3718" s="34" t="s">
        <v>207</v>
      </c>
      <c r="N3718" s="1" t="b">
        <f t="shared" si="190"/>
        <v>0</v>
      </c>
      <c r="O3718" s="1" t="b">
        <f t="shared" si="191"/>
        <v>0</v>
      </c>
      <c r="Q3718" s="4"/>
      <c r="R3718" s="4"/>
    </row>
    <row r="3719" spans="5:18">
      <c r="E3719" s="130">
        <v>266</v>
      </c>
      <c r="F3719" s="130">
        <v>8</v>
      </c>
      <c r="H3719" s="32" t="s">
        <v>208</v>
      </c>
      <c r="I3719" s="33" t="s">
        <v>862</v>
      </c>
      <c r="J3719" s="33" t="s">
        <v>206</v>
      </c>
      <c r="K3719" s="33" t="str">
        <f t="shared" si="189"/>
        <v>266 , 8</v>
      </c>
      <c r="L3719" s="34" t="s">
        <v>207</v>
      </c>
      <c r="N3719" s="1" t="b">
        <f t="shared" si="190"/>
        <v>0</v>
      </c>
      <c r="O3719" s="1" t="b">
        <f t="shared" si="191"/>
        <v>0</v>
      </c>
      <c r="Q3719" s="4"/>
      <c r="R3719" s="4"/>
    </row>
    <row r="3720" spans="5:18">
      <c r="E3720" s="130">
        <v>266</v>
      </c>
      <c r="F3720" s="130">
        <v>9</v>
      </c>
      <c r="H3720" s="32" t="s">
        <v>208</v>
      </c>
      <c r="I3720" s="33" t="s">
        <v>862</v>
      </c>
      <c r="J3720" s="33" t="s">
        <v>206</v>
      </c>
      <c r="K3720" s="33" t="str">
        <f t="shared" si="189"/>
        <v>266 , 9</v>
      </c>
      <c r="L3720" s="34" t="s">
        <v>207</v>
      </c>
      <c r="N3720" s="1" t="b">
        <f t="shared" si="190"/>
        <v>0</v>
      </c>
      <c r="O3720" s="1" t="b">
        <f t="shared" si="191"/>
        <v>0</v>
      </c>
      <c r="Q3720" s="4"/>
      <c r="R3720" s="4"/>
    </row>
    <row r="3721" spans="5:18">
      <c r="E3721" s="130">
        <v>266</v>
      </c>
      <c r="F3721" s="130">
        <v>10</v>
      </c>
      <c r="H3721" s="32" t="s">
        <v>208</v>
      </c>
      <c r="I3721" s="33" t="s">
        <v>862</v>
      </c>
      <c r="J3721" s="33" t="s">
        <v>206</v>
      </c>
      <c r="K3721" s="33" t="str">
        <f t="shared" si="189"/>
        <v>266 , 10</v>
      </c>
      <c r="L3721" s="34" t="s">
        <v>207</v>
      </c>
      <c r="N3721" s="1" t="b">
        <f t="shared" si="190"/>
        <v>0</v>
      </c>
      <c r="O3721" s="1" t="b">
        <f t="shared" si="191"/>
        <v>0</v>
      </c>
      <c r="Q3721" s="4"/>
      <c r="R3721" s="4"/>
    </row>
    <row r="3722" spans="5:18">
      <c r="E3722" s="130">
        <v>266</v>
      </c>
      <c r="F3722" s="130">
        <v>11</v>
      </c>
      <c r="H3722" s="32" t="s">
        <v>208</v>
      </c>
      <c r="I3722" s="33" t="s">
        <v>862</v>
      </c>
      <c r="J3722" s="33" t="s">
        <v>206</v>
      </c>
      <c r="K3722" s="33" t="str">
        <f t="shared" si="189"/>
        <v>266 , 11</v>
      </c>
      <c r="L3722" s="34" t="s">
        <v>207</v>
      </c>
      <c r="N3722" s="1" t="b">
        <f t="shared" si="190"/>
        <v>0</v>
      </c>
      <c r="O3722" s="1" t="b">
        <f t="shared" si="191"/>
        <v>0</v>
      </c>
      <c r="Q3722" s="4"/>
      <c r="R3722" s="4"/>
    </row>
    <row r="3723" spans="5:18">
      <c r="E3723" s="130">
        <v>266</v>
      </c>
      <c r="F3723" s="130">
        <v>12</v>
      </c>
      <c r="H3723" s="32" t="s">
        <v>208</v>
      </c>
      <c r="I3723" s="33" t="s">
        <v>862</v>
      </c>
      <c r="J3723" s="33" t="s">
        <v>206</v>
      </c>
      <c r="K3723" s="33" t="str">
        <f t="shared" si="189"/>
        <v>266 , 12</v>
      </c>
      <c r="L3723" s="34" t="s">
        <v>207</v>
      </c>
      <c r="N3723" s="1" t="b">
        <f t="shared" si="190"/>
        <v>0</v>
      </c>
      <c r="O3723" s="1" t="b">
        <f t="shared" si="191"/>
        <v>0</v>
      </c>
      <c r="Q3723" s="4"/>
      <c r="R3723" s="4"/>
    </row>
    <row r="3724" spans="5:18">
      <c r="E3724" s="130">
        <v>266</v>
      </c>
      <c r="F3724" s="130">
        <v>13</v>
      </c>
      <c r="H3724" s="32" t="s">
        <v>208</v>
      </c>
      <c r="I3724" s="33" t="s">
        <v>862</v>
      </c>
      <c r="J3724" s="33" t="s">
        <v>206</v>
      </c>
      <c r="K3724" s="33" t="str">
        <f t="shared" si="189"/>
        <v>266 , 13</v>
      </c>
      <c r="L3724" s="34" t="s">
        <v>207</v>
      </c>
      <c r="N3724" s="1" t="b">
        <f t="shared" si="190"/>
        <v>0</v>
      </c>
      <c r="O3724" s="1" t="b">
        <f t="shared" si="191"/>
        <v>0</v>
      </c>
      <c r="Q3724" s="4"/>
      <c r="R3724" s="4"/>
    </row>
    <row r="3725" spans="5:18">
      <c r="E3725" s="130">
        <v>266</v>
      </c>
      <c r="F3725" s="130">
        <v>14</v>
      </c>
      <c r="H3725" s="32" t="s">
        <v>208</v>
      </c>
      <c r="I3725" s="33" t="s">
        <v>862</v>
      </c>
      <c r="J3725" s="33" t="s">
        <v>206</v>
      </c>
      <c r="K3725" s="33" t="str">
        <f t="shared" si="189"/>
        <v>266 , 14</v>
      </c>
      <c r="L3725" s="34" t="s">
        <v>207</v>
      </c>
      <c r="N3725" s="1" t="b">
        <f t="shared" si="190"/>
        <v>0</v>
      </c>
      <c r="O3725" s="1" t="b">
        <f t="shared" si="191"/>
        <v>0</v>
      </c>
      <c r="Q3725" s="4"/>
      <c r="R3725" s="4"/>
    </row>
    <row r="3726" spans="5:18">
      <c r="E3726" s="130">
        <v>266</v>
      </c>
      <c r="F3726" s="130">
        <v>15</v>
      </c>
      <c r="H3726" s="32" t="s">
        <v>208</v>
      </c>
      <c r="I3726" s="33" t="s">
        <v>862</v>
      </c>
      <c r="J3726" s="33" t="s">
        <v>206</v>
      </c>
      <c r="K3726" s="33" t="str">
        <f t="shared" si="189"/>
        <v>266 , 15</v>
      </c>
      <c r="L3726" s="34" t="s">
        <v>207</v>
      </c>
      <c r="N3726" s="1" t="b">
        <f t="shared" si="190"/>
        <v>0</v>
      </c>
      <c r="O3726" s="1" t="b">
        <f t="shared" si="191"/>
        <v>0</v>
      </c>
      <c r="Q3726" s="4"/>
      <c r="R3726" s="4"/>
    </row>
    <row r="3727" spans="5:18">
      <c r="E3727" s="130">
        <v>267</v>
      </c>
      <c r="F3727" s="130">
        <v>1</v>
      </c>
      <c r="H3727" s="32" t="s">
        <v>208</v>
      </c>
      <c r="I3727" s="33" t="s">
        <v>862</v>
      </c>
      <c r="J3727" s="33" t="s">
        <v>206</v>
      </c>
      <c r="K3727" s="33" t="str">
        <f t="shared" si="189"/>
        <v>267 , 1</v>
      </c>
      <c r="L3727" s="34" t="s">
        <v>207</v>
      </c>
      <c r="N3727" s="1" t="b">
        <f t="shared" si="190"/>
        <v>0</v>
      </c>
      <c r="O3727" s="1" t="b">
        <f t="shared" si="191"/>
        <v>0</v>
      </c>
      <c r="Q3727" s="4"/>
      <c r="R3727" s="4"/>
    </row>
    <row r="3728" spans="5:18">
      <c r="E3728" s="130">
        <v>267</v>
      </c>
      <c r="F3728" s="130">
        <v>2</v>
      </c>
      <c r="H3728" s="32" t="s">
        <v>208</v>
      </c>
      <c r="I3728" s="33" t="s">
        <v>862</v>
      </c>
      <c r="J3728" s="33" t="s">
        <v>206</v>
      </c>
      <c r="K3728" s="33" t="str">
        <f t="shared" si="189"/>
        <v>267 , 2</v>
      </c>
      <c r="L3728" s="34" t="s">
        <v>207</v>
      </c>
      <c r="N3728" s="1" t="b">
        <f t="shared" si="190"/>
        <v>0</v>
      </c>
      <c r="O3728" s="1" t="b">
        <f t="shared" si="191"/>
        <v>0</v>
      </c>
      <c r="Q3728" s="4"/>
      <c r="R3728" s="4"/>
    </row>
    <row r="3729" spans="5:18">
      <c r="E3729" s="130">
        <v>267</v>
      </c>
      <c r="F3729" s="130">
        <v>3</v>
      </c>
      <c r="H3729" s="32" t="s">
        <v>208</v>
      </c>
      <c r="I3729" s="33" t="s">
        <v>862</v>
      </c>
      <c r="J3729" s="33" t="s">
        <v>206</v>
      </c>
      <c r="K3729" s="33" t="str">
        <f t="shared" si="189"/>
        <v>267 , 3</v>
      </c>
      <c r="L3729" s="34" t="s">
        <v>207</v>
      </c>
      <c r="N3729" s="1" t="b">
        <f t="shared" si="190"/>
        <v>0</v>
      </c>
      <c r="O3729" s="1" t="b">
        <f t="shared" si="191"/>
        <v>0</v>
      </c>
      <c r="Q3729" s="4"/>
      <c r="R3729" s="4"/>
    </row>
    <row r="3730" spans="5:18">
      <c r="E3730" s="130">
        <v>267</v>
      </c>
      <c r="F3730" s="130">
        <v>4</v>
      </c>
      <c r="H3730" s="32" t="s">
        <v>208</v>
      </c>
      <c r="I3730" s="33" t="s">
        <v>862</v>
      </c>
      <c r="J3730" s="33" t="s">
        <v>206</v>
      </c>
      <c r="K3730" s="33" t="str">
        <f t="shared" si="189"/>
        <v>267 , 4</v>
      </c>
      <c r="L3730" s="34" t="s">
        <v>207</v>
      </c>
      <c r="N3730" s="1" t="b">
        <f t="shared" si="190"/>
        <v>0</v>
      </c>
      <c r="O3730" s="1" t="b">
        <f t="shared" si="191"/>
        <v>0</v>
      </c>
      <c r="Q3730" s="4"/>
      <c r="R3730" s="4"/>
    </row>
    <row r="3731" spans="5:18">
      <c r="E3731" s="130">
        <v>267</v>
      </c>
      <c r="F3731" s="130">
        <v>5</v>
      </c>
      <c r="H3731" s="32" t="s">
        <v>208</v>
      </c>
      <c r="I3731" s="33" t="s">
        <v>862</v>
      </c>
      <c r="J3731" s="33" t="s">
        <v>206</v>
      </c>
      <c r="K3731" s="33" t="str">
        <f t="shared" si="189"/>
        <v>267 , 5</v>
      </c>
      <c r="L3731" s="34" t="s">
        <v>207</v>
      </c>
      <c r="N3731" s="1" t="b">
        <f t="shared" si="190"/>
        <v>0</v>
      </c>
      <c r="O3731" s="1" t="b">
        <f t="shared" si="191"/>
        <v>0</v>
      </c>
      <c r="Q3731" s="4"/>
      <c r="R3731" s="4"/>
    </row>
    <row r="3732" spans="5:18">
      <c r="E3732" s="130">
        <v>267</v>
      </c>
      <c s="130" r="F3732">
        <v>7</v>
      </c>
      <c r="H3732" s="32" t="s">
        <v>208</v>
      </c>
      <c r="I3732" s="33" t="s">
        <v>862</v>
      </c>
      <c r="J3732" s="33" t="s">
        <v>206</v>
      </c>
      <c r="K3732" s="33" t="str">
        <f t="shared" si="189"/>
        <v>267 , 6</v>
      </c>
      <c r="L3732" s="34" t="s">
        <v>207</v>
      </c>
      <c r="N3732" s="1" t="b">
        <f t="shared" si="190"/>
        <v>0</v>
      </c>
      <c r="O3732" s="1" t="b">
        <f t="shared" si="191"/>
        <v>0</v>
      </c>
      <c r="Q3732" s="4"/>
      <c r="R3732" s="4"/>
    </row>
    <row r="3733" spans="5:18">
      <c r="E3733" s="130">
        <v>267</v>
      </c>
      <c r="F3733" s="130">
        <v>8</v>
      </c>
      <c r="H3733" s="32" t="s">
        <v>208</v>
      </c>
      <c r="I3733" s="33" t="s">
        <v>862</v>
      </c>
      <c r="J3733" s="33" t="s">
        <v>206</v>
      </c>
      <c r="K3733" s="33" t="str">
        <f t="shared" ref="K3733:K3792" si="192">E3733&amp;" , "&amp;F3733</f>
        <v>267 , 8</v>
      </c>
      <c r="L3733" s="34" t="s">
        <v>207</v>
      </c>
      <c r="N3733" s="1" t="b">
        <f t="shared" ref="N3733:N3792" si="193">IF(E3733="","",EXACT(E3733,Q3733))</f>
        <v>0</v>
      </c>
      <c r="O3733" s="1" t="b">
        <f t="shared" ref="O3733:O3792" si="194">IF(F3733="","",EXACT(F3733,R3733))</f>
        <v>0</v>
      </c>
      <c r="Q3733" s="4"/>
      <c r="R3733" s="4"/>
    </row>
    <row r="3734" spans="5:18">
      <c r="E3734" s="130">
        <v>267</v>
      </c>
      <c r="F3734" s="130">
        <v>9</v>
      </c>
      <c r="H3734" s="32" t="s">
        <v>208</v>
      </c>
      <c r="I3734" s="33" t="s">
        <v>862</v>
      </c>
      <c r="J3734" s="33" t="s">
        <v>206</v>
      </c>
      <c r="K3734" s="33" t="str">
        <f t="shared" si="192"/>
        <v>267 , 9</v>
      </c>
      <c r="L3734" s="34" t="s">
        <v>207</v>
      </c>
      <c r="N3734" s="1" t="b">
        <f t="shared" si="193"/>
        <v>0</v>
      </c>
      <c r="O3734" s="1" t="b">
        <f t="shared" si="194"/>
        <v>0</v>
      </c>
      <c r="Q3734" s="4"/>
      <c r="R3734" s="4"/>
    </row>
    <row r="3735" spans="5:18">
      <c r="E3735" s="130">
        <v>267</v>
      </c>
      <c r="F3735" s="130">
        <v>10</v>
      </c>
      <c r="H3735" s="32" t="s">
        <v>208</v>
      </c>
      <c r="I3735" s="33" t="s">
        <v>862</v>
      </c>
      <c r="J3735" s="33" t="s">
        <v>206</v>
      </c>
      <c r="K3735" s="33" t="str">
        <f t="shared" si="192"/>
        <v>267 , 10</v>
      </c>
      <c r="L3735" s="34" t="s">
        <v>207</v>
      </c>
      <c r="N3735" s="1" t="b">
        <f t="shared" si="193"/>
        <v>0</v>
      </c>
      <c r="O3735" s="1" t="b">
        <f t="shared" si="194"/>
        <v>0</v>
      </c>
      <c r="Q3735" s="4"/>
      <c r="R3735" s="4"/>
    </row>
    <row r="3736" spans="5:18">
      <c r="E3736" s="130">
        <v>267</v>
      </c>
      <c r="F3736" s="130">
        <v>11</v>
      </c>
      <c r="H3736" s="32" t="s">
        <v>208</v>
      </c>
      <c r="I3736" s="33" t="s">
        <v>862</v>
      </c>
      <c r="J3736" s="33" t="s">
        <v>206</v>
      </c>
      <c r="K3736" s="33" t="str">
        <f t="shared" si="192"/>
        <v>267 , 11</v>
      </c>
      <c r="L3736" s="34" t="s">
        <v>207</v>
      </c>
      <c r="N3736" s="1" t="b">
        <f t="shared" si="193"/>
        <v>0</v>
      </c>
      <c r="O3736" s="1" t="b">
        <f t="shared" si="194"/>
        <v>0</v>
      </c>
      <c r="Q3736" s="4"/>
      <c r="R3736" s="4"/>
    </row>
    <row r="3737" spans="5:18">
      <c r="E3737" s="130">
        <v>267</v>
      </c>
      <c r="F3737" s="130">
        <v>12</v>
      </c>
      <c r="H3737" s="32" t="s">
        <v>208</v>
      </c>
      <c r="I3737" s="33" t="s">
        <v>862</v>
      </c>
      <c r="J3737" s="33" t="s">
        <v>206</v>
      </c>
      <c r="K3737" s="33" t="str">
        <f t="shared" si="192"/>
        <v>267 , 12</v>
      </c>
      <c r="L3737" s="34" t="s">
        <v>207</v>
      </c>
      <c r="N3737" s="1" t="b">
        <f t="shared" si="193"/>
        <v>0</v>
      </c>
      <c r="O3737" s="1" t="b">
        <f t="shared" si="194"/>
        <v>0</v>
      </c>
      <c r="Q3737" s="4"/>
      <c r="R3737" s="4"/>
    </row>
    <row r="3738" spans="5:18">
      <c r="E3738" s="130">
        <v>267</v>
      </c>
      <c r="F3738" s="130">
        <v>13</v>
      </c>
      <c r="H3738" s="32" t="s">
        <v>208</v>
      </c>
      <c r="I3738" s="33" t="s">
        <v>862</v>
      </c>
      <c r="J3738" s="33" t="s">
        <v>206</v>
      </c>
      <c r="K3738" s="33" t="str">
        <f t="shared" si="192"/>
        <v>267 , 13</v>
      </c>
      <c r="L3738" s="34" t="s">
        <v>207</v>
      </c>
      <c r="N3738" s="1" t="b">
        <f t="shared" si="193"/>
        <v>0</v>
      </c>
      <c r="O3738" s="1" t="b">
        <f t="shared" si="194"/>
        <v>0</v>
      </c>
      <c r="Q3738" s="4"/>
      <c r="R3738" s="4"/>
    </row>
    <row r="3739" spans="5:18">
      <c r="E3739" s="130">
        <v>267</v>
      </c>
      <c r="F3739" s="130">
        <v>14</v>
      </c>
      <c r="H3739" s="32" t="s">
        <v>208</v>
      </c>
      <c r="I3739" s="33" t="s">
        <v>862</v>
      </c>
      <c r="J3739" s="33" t="s">
        <v>206</v>
      </c>
      <c r="K3739" s="33" t="str">
        <f t="shared" si="192"/>
        <v>267 , 14</v>
      </c>
      <c r="L3739" s="34" t="s">
        <v>207</v>
      </c>
      <c r="N3739" s="1" t="b">
        <f t="shared" si="193"/>
        <v>0</v>
      </c>
      <c r="O3739" s="1" t="b">
        <f t="shared" si="194"/>
        <v>0</v>
      </c>
      <c r="Q3739" s="4"/>
      <c r="R3739" s="4"/>
    </row>
    <row r="3740" spans="5:18">
      <c r="E3740" s="130">
        <v>267</v>
      </c>
      <c r="F3740" s="130">
        <v>15</v>
      </c>
      <c r="H3740" s="32" t="s">
        <v>208</v>
      </c>
      <c r="I3740" s="33" t="s">
        <v>862</v>
      </c>
      <c r="J3740" s="33" t="s">
        <v>206</v>
      </c>
      <c r="K3740" s="33" t="str">
        <f t="shared" si="192"/>
        <v>267 , 15</v>
      </c>
      <c r="L3740" s="34" t="s">
        <v>207</v>
      </c>
      <c r="N3740" s="1" t="b">
        <f t="shared" si="193"/>
        <v>0</v>
      </c>
      <c r="O3740" s="1" t="b">
        <f t="shared" si="194"/>
        <v>0</v>
      </c>
      <c r="Q3740" s="4"/>
      <c r="R3740" s="4"/>
    </row>
    <row r="3741" spans="5:18">
      <c r="E3741" s="130">
        <v>268</v>
      </c>
      <c r="F3741" s="130">
        <v>1</v>
      </c>
      <c r="H3741" s="32" t="s">
        <v>208</v>
      </c>
      <c r="I3741" s="33" t="s">
        <v>862</v>
      </c>
      <c r="J3741" s="33" t="s">
        <v>206</v>
      </c>
      <c r="K3741" s="33" t="str">
        <f t="shared" si="192"/>
        <v>268 , 1</v>
      </c>
      <c r="L3741" s="34" t="s">
        <v>207</v>
      </c>
      <c r="N3741" s="1" t="b">
        <f t="shared" si="193"/>
        <v>0</v>
      </c>
      <c r="O3741" s="1" t="b">
        <f t="shared" si="194"/>
        <v>0</v>
      </c>
      <c r="Q3741" s="4"/>
      <c r="R3741" s="4"/>
    </row>
    <row r="3742" spans="5:18">
      <c r="E3742" s="130">
        <v>268</v>
      </c>
      <c r="F3742" s="130">
        <v>2</v>
      </c>
      <c r="H3742" s="32" t="s">
        <v>208</v>
      </c>
      <c r="I3742" s="33" t="s">
        <v>862</v>
      </c>
      <c r="J3742" s="33" t="s">
        <v>206</v>
      </c>
      <c r="K3742" s="33" t="str">
        <f t="shared" si="192"/>
        <v>268 , 2</v>
      </c>
      <c r="L3742" s="34" t="s">
        <v>207</v>
      </c>
      <c r="N3742" s="1" t="b">
        <f t="shared" si="193"/>
        <v>0</v>
      </c>
      <c r="O3742" s="1" t="b">
        <f t="shared" si="194"/>
        <v>0</v>
      </c>
      <c r="Q3742" s="4"/>
      <c r="R3742" s="4"/>
    </row>
    <row r="3743" spans="5:18">
      <c r="E3743" s="130">
        <v>268</v>
      </c>
      <c r="F3743" s="130">
        <v>3</v>
      </c>
      <c r="H3743" s="32" t="s">
        <v>208</v>
      </c>
      <c r="I3743" s="33" t="s">
        <v>862</v>
      </c>
      <c r="J3743" s="33" t="s">
        <v>206</v>
      </c>
      <c r="K3743" s="33" t="str">
        <f t="shared" si="192"/>
        <v>268 , 3</v>
      </c>
      <c r="L3743" s="34" t="s">
        <v>207</v>
      </c>
      <c r="N3743" s="1" t="b">
        <f t="shared" si="193"/>
        <v>0</v>
      </c>
      <c r="O3743" s="1" t="b">
        <f t="shared" si="194"/>
        <v>0</v>
      </c>
      <c r="Q3743" s="4"/>
      <c r="R3743" s="4"/>
    </row>
    <row r="3744" spans="5:18">
      <c r="E3744" s="130">
        <v>268</v>
      </c>
      <c r="F3744" s="130">
        <v>4</v>
      </c>
      <c r="H3744" s="32" t="s">
        <v>208</v>
      </c>
      <c r="I3744" s="33" t="s">
        <v>862</v>
      </c>
      <c r="J3744" s="33" t="s">
        <v>206</v>
      </c>
      <c r="K3744" s="33" t="str">
        <f t="shared" si="192"/>
        <v>268 , 4</v>
      </c>
      <c r="L3744" s="34" t="s">
        <v>207</v>
      </c>
      <c r="N3744" s="1" t="b">
        <f t="shared" si="193"/>
        <v>0</v>
      </c>
      <c r="O3744" s="1" t="b">
        <f t="shared" si="194"/>
        <v>0</v>
      </c>
      <c r="Q3744" s="4"/>
      <c r="R3744" s="4"/>
    </row>
    <row r="3745" spans="5:18">
      <c r="E3745" s="130">
        <v>268</v>
      </c>
      <c r="F3745" s="130">
        <v>5</v>
      </c>
      <c r="H3745" s="32" t="s">
        <v>208</v>
      </c>
      <c r="I3745" s="33" t="s">
        <v>862</v>
      </c>
      <c r="J3745" s="33" t="s">
        <v>206</v>
      </c>
      <c r="K3745" s="33" t="str">
        <f t="shared" si="192"/>
        <v>268 , 5</v>
      </c>
      <c r="L3745" s="34" t="s">
        <v>207</v>
      </c>
      <c r="N3745" s="1" t="b">
        <f t="shared" si="193"/>
        <v>0</v>
      </c>
      <c r="O3745" s="1" t="b">
        <f t="shared" si="194"/>
        <v>0</v>
      </c>
      <c r="Q3745" s="4"/>
      <c r="R3745" s="4"/>
    </row>
    <row r="3746" spans="5:18">
      <c r="E3746" s="130">
        <v>268</v>
      </c>
      <c s="130" r="F3746">
        <v>7</v>
      </c>
      <c r="H3746" s="32" t="s">
        <v>208</v>
      </c>
      <c r="I3746" s="33" t="s">
        <v>862</v>
      </c>
      <c r="J3746" s="33" t="s">
        <v>206</v>
      </c>
      <c r="K3746" s="33" t="str">
        <f t="shared" si="192"/>
        <v>268 , 6</v>
      </c>
      <c r="L3746" s="34" t="s">
        <v>207</v>
      </c>
      <c r="N3746" s="1" t="b">
        <f t="shared" si="193"/>
        <v>0</v>
      </c>
      <c r="O3746" s="1" t="b">
        <f t="shared" si="194"/>
        <v>0</v>
      </c>
      <c r="Q3746" s="4"/>
      <c r="R3746" s="4"/>
    </row>
    <row r="3747" spans="5:18">
      <c r="E3747" s="130">
        <v>268</v>
      </c>
      <c r="F3747" s="130">
        <v>8</v>
      </c>
      <c r="H3747" s="32" t="s">
        <v>208</v>
      </c>
      <c r="I3747" s="33" t="s">
        <v>862</v>
      </c>
      <c r="J3747" s="33" t="s">
        <v>206</v>
      </c>
      <c r="K3747" s="33" t="str">
        <f t="shared" si="192"/>
        <v>268 , 8</v>
      </c>
      <c r="L3747" s="34" t="s">
        <v>207</v>
      </c>
      <c r="N3747" s="1" t="b">
        <f t="shared" si="193"/>
        <v>0</v>
      </c>
      <c r="O3747" s="1" t="b">
        <f t="shared" si="194"/>
        <v>0</v>
      </c>
      <c r="Q3747" s="4"/>
      <c r="R3747" s="4"/>
    </row>
    <row r="3748" spans="5:18">
      <c r="E3748" s="130">
        <v>268</v>
      </c>
      <c r="F3748" s="130">
        <v>9</v>
      </c>
      <c r="H3748" s="32" t="s">
        <v>208</v>
      </c>
      <c r="I3748" s="33" t="s">
        <v>862</v>
      </c>
      <c r="J3748" s="33" t="s">
        <v>206</v>
      </c>
      <c r="K3748" s="33" t="str">
        <f t="shared" si="192"/>
        <v>268 , 9</v>
      </c>
      <c r="L3748" s="34" t="s">
        <v>207</v>
      </c>
      <c r="N3748" s="1" t="b">
        <f t="shared" si="193"/>
        <v>0</v>
      </c>
      <c r="O3748" s="1" t="b">
        <f t="shared" si="194"/>
        <v>0</v>
      </c>
      <c r="Q3748" s="4"/>
      <c r="R3748" s="4"/>
    </row>
    <row r="3749" spans="5:18">
      <c r="E3749" s="130">
        <v>268</v>
      </c>
      <c r="F3749" s="130">
        <v>10</v>
      </c>
      <c r="H3749" s="32" t="s">
        <v>208</v>
      </c>
      <c r="I3749" s="33" t="s">
        <v>862</v>
      </c>
      <c r="J3749" s="33" t="s">
        <v>206</v>
      </c>
      <c r="K3749" s="33" t="str">
        <f t="shared" si="192"/>
        <v>268 , 10</v>
      </c>
      <c r="L3749" s="34" t="s">
        <v>207</v>
      </c>
      <c r="N3749" s="1" t="b">
        <f t="shared" si="193"/>
        <v>0</v>
      </c>
      <c r="O3749" s="1" t="b">
        <f t="shared" si="194"/>
        <v>0</v>
      </c>
      <c r="Q3749" s="4"/>
      <c r="R3749" s="4"/>
    </row>
    <row r="3750" spans="5:18">
      <c r="E3750" s="130">
        <v>268</v>
      </c>
      <c r="F3750" s="130">
        <v>11</v>
      </c>
      <c r="H3750" s="32" t="s">
        <v>208</v>
      </c>
      <c r="I3750" s="33" t="s">
        <v>862</v>
      </c>
      <c r="J3750" s="33" t="s">
        <v>206</v>
      </c>
      <c r="K3750" s="33" t="str">
        <f t="shared" si="192"/>
        <v>268 , 11</v>
      </c>
      <c r="L3750" s="34" t="s">
        <v>207</v>
      </c>
      <c r="N3750" s="1" t="b">
        <f t="shared" si="193"/>
        <v>0</v>
      </c>
      <c r="O3750" s="1" t="b">
        <f t="shared" si="194"/>
        <v>0</v>
      </c>
      <c r="Q3750" s="4"/>
      <c r="R3750" s="4"/>
    </row>
    <row r="3751" spans="5:18">
      <c r="E3751" s="130">
        <v>268</v>
      </c>
      <c r="F3751" s="130">
        <v>12</v>
      </c>
      <c r="H3751" s="32" t="s">
        <v>208</v>
      </c>
      <c r="I3751" s="33" t="s">
        <v>862</v>
      </c>
      <c r="J3751" s="33" t="s">
        <v>206</v>
      </c>
      <c r="K3751" s="33" t="str">
        <f t="shared" si="192"/>
        <v>268 , 12</v>
      </c>
      <c r="L3751" s="34" t="s">
        <v>207</v>
      </c>
      <c r="N3751" s="1" t="b">
        <f t="shared" si="193"/>
        <v>0</v>
      </c>
      <c r="O3751" s="1" t="b">
        <f t="shared" si="194"/>
        <v>0</v>
      </c>
      <c r="Q3751" s="4"/>
      <c r="R3751" s="4"/>
    </row>
    <row r="3752" spans="5:18">
      <c r="E3752" s="130">
        <v>268</v>
      </c>
      <c r="F3752" s="130">
        <v>13</v>
      </c>
      <c r="H3752" s="32" t="s">
        <v>208</v>
      </c>
      <c r="I3752" s="33" t="s">
        <v>862</v>
      </c>
      <c r="J3752" s="33" t="s">
        <v>206</v>
      </c>
      <c r="K3752" s="33" t="str">
        <f t="shared" si="192"/>
        <v>268 , 13</v>
      </c>
      <c r="L3752" s="34" t="s">
        <v>207</v>
      </c>
      <c r="N3752" s="1" t="b">
        <f t="shared" si="193"/>
        <v>0</v>
      </c>
      <c r="O3752" s="1" t="b">
        <f t="shared" si="194"/>
        <v>0</v>
      </c>
      <c r="Q3752" s="4"/>
      <c r="R3752" s="4"/>
    </row>
    <row r="3753" spans="5:18">
      <c r="E3753" s="130">
        <v>268</v>
      </c>
      <c r="F3753" s="130">
        <v>14</v>
      </c>
      <c r="H3753" s="32" t="s">
        <v>208</v>
      </c>
      <c r="I3753" s="33" t="s">
        <v>862</v>
      </c>
      <c r="J3753" s="33" t="s">
        <v>206</v>
      </c>
      <c r="K3753" s="33" t="str">
        <f t="shared" si="192"/>
        <v>268 , 14</v>
      </c>
      <c r="L3753" s="34" t="s">
        <v>207</v>
      </c>
      <c r="N3753" s="1" t="b">
        <f t="shared" si="193"/>
        <v>0</v>
      </c>
      <c r="O3753" s="1" t="b">
        <f t="shared" si="194"/>
        <v>0</v>
      </c>
      <c r="Q3753" s="4"/>
      <c r="R3753" s="4"/>
    </row>
    <row r="3754" spans="5:18">
      <c r="E3754" s="130">
        <v>268</v>
      </c>
      <c r="F3754" s="130">
        <v>15</v>
      </c>
      <c r="H3754" s="32" t="s">
        <v>208</v>
      </c>
      <c r="I3754" s="33" t="s">
        <v>862</v>
      </c>
      <c r="J3754" s="33" t="s">
        <v>206</v>
      </c>
      <c r="K3754" s="33" t="str">
        <f t="shared" si="192"/>
        <v>268 , 15</v>
      </c>
      <c r="L3754" s="34" t="s">
        <v>207</v>
      </c>
      <c r="N3754" s="1" t="b">
        <f t="shared" si="193"/>
        <v>0</v>
      </c>
      <c r="O3754" s="1" t="b">
        <f t="shared" si="194"/>
        <v>0</v>
      </c>
      <c r="Q3754" s="4"/>
      <c r="R3754" s="4"/>
    </row>
    <row r="3755" spans="5:18">
      <c r="E3755" s="130">
        <v>269</v>
      </c>
      <c r="F3755" s="130">
        <v>1</v>
      </c>
      <c r="H3755" s="32" t="s">
        <v>208</v>
      </c>
      <c r="I3755" s="33" t="s">
        <v>862</v>
      </c>
      <c r="J3755" s="33" t="s">
        <v>206</v>
      </c>
      <c r="K3755" s="33" t="str">
        <f t="shared" si="192"/>
        <v>269 , 1</v>
      </c>
      <c r="L3755" s="34" t="s">
        <v>207</v>
      </c>
      <c r="N3755" s="1" t="b">
        <f t="shared" si="193"/>
        <v>0</v>
      </c>
      <c r="O3755" s="1" t="b">
        <f t="shared" si="194"/>
        <v>0</v>
      </c>
      <c r="Q3755" s="4"/>
      <c r="R3755" s="4"/>
    </row>
    <row r="3756" spans="5:18">
      <c r="E3756" s="130">
        <v>269</v>
      </c>
      <c r="F3756" s="130">
        <v>2</v>
      </c>
      <c r="H3756" s="32" t="s">
        <v>208</v>
      </c>
      <c r="I3756" s="33" t="s">
        <v>862</v>
      </c>
      <c r="J3756" s="33" t="s">
        <v>206</v>
      </c>
      <c r="K3756" s="33" t="str">
        <f t="shared" si="192"/>
        <v>269 , 2</v>
      </c>
      <c r="L3756" s="34" t="s">
        <v>207</v>
      </c>
      <c r="N3756" s="1" t="b">
        <f t="shared" si="193"/>
        <v>0</v>
      </c>
      <c r="O3756" s="1" t="b">
        <f t="shared" si="194"/>
        <v>0</v>
      </c>
      <c r="Q3756" s="4"/>
      <c r="R3756" s="4"/>
    </row>
    <row r="3757" spans="5:18">
      <c r="E3757" s="130">
        <v>269</v>
      </c>
      <c r="F3757" s="130">
        <v>3</v>
      </c>
      <c r="H3757" s="32" t="s">
        <v>208</v>
      </c>
      <c r="I3757" s="33" t="s">
        <v>862</v>
      </c>
      <c r="J3757" s="33" t="s">
        <v>206</v>
      </c>
      <c r="K3757" s="33" t="str">
        <f t="shared" si="192"/>
        <v>269 , 3</v>
      </c>
      <c r="L3757" s="34" t="s">
        <v>207</v>
      </c>
      <c r="N3757" s="1" t="b">
        <f t="shared" si="193"/>
        <v>0</v>
      </c>
      <c r="O3757" s="1" t="b">
        <f t="shared" si="194"/>
        <v>0</v>
      </c>
      <c r="Q3757" s="4"/>
      <c r="R3757" s="4"/>
    </row>
    <row r="3758" spans="5:18">
      <c r="E3758" s="130">
        <v>269</v>
      </c>
      <c r="F3758" s="130">
        <v>4</v>
      </c>
      <c r="H3758" s="32" t="s">
        <v>208</v>
      </c>
      <c r="I3758" s="33" t="s">
        <v>862</v>
      </c>
      <c r="J3758" s="33" t="s">
        <v>206</v>
      </c>
      <c r="K3758" s="33" t="str">
        <f t="shared" si="192"/>
        <v>269 , 4</v>
      </c>
      <c r="L3758" s="34" t="s">
        <v>207</v>
      </c>
      <c r="N3758" s="1" t="b">
        <f t="shared" si="193"/>
        <v>0</v>
      </c>
      <c r="O3758" s="1" t="b">
        <f t="shared" si="194"/>
        <v>0</v>
      </c>
      <c r="Q3758" s="4"/>
      <c r="R3758" s="4"/>
    </row>
    <row r="3759" spans="5:18">
      <c r="E3759" s="130">
        <v>269</v>
      </c>
      <c r="F3759" s="130">
        <v>5</v>
      </c>
      <c r="H3759" s="32" t="s">
        <v>208</v>
      </c>
      <c r="I3759" s="33" t="s">
        <v>862</v>
      </c>
      <c r="J3759" s="33" t="s">
        <v>206</v>
      </c>
      <c r="K3759" s="33" t="str">
        <f t="shared" si="192"/>
        <v>269 , 5</v>
      </c>
      <c r="L3759" s="34" t="s">
        <v>207</v>
      </c>
      <c r="N3759" s="1" t="b">
        <f t="shared" si="193"/>
        <v>0</v>
      </c>
      <c r="O3759" s="1" t="b">
        <f t="shared" si="194"/>
        <v>0</v>
      </c>
      <c r="Q3759" s="4"/>
      <c r="R3759" s="4"/>
    </row>
    <row r="3760" spans="5:18">
      <c r="E3760" s="130">
        <v>269</v>
      </c>
      <c s="130" r="F3760">
        <v>7</v>
      </c>
      <c r="H3760" s="32" t="s">
        <v>208</v>
      </c>
      <c r="I3760" s="33" t="s">
        <v>862</v>
      </c>
      <c r="J3760" s="33" t="s">
        <v>206</v>
      </c>
      <c r="K3760" s="33" t="str">
        <f t="shared" si="192"/>
        <v>269 , 6</v>
      </c>
      <c r="L3760" s="34" t="s">
        <v>207</v>
      </c>
      <c r="N3760" s="1" t="b">
        <f t="shared" si="193"/>
        <v>0</v>
      </c>
      <c r="O3760" s="1" t="b">
        <f t="shared" si="194"/>
        <v>0</v>
      </c>
      <c r="Q3760" s="4"/>
      <c r="R3760" s="4"/>
    </row>
    <row r="3761" spans="5:18">
      <c r="E3761" s="130">
        <v>269</v>
      </c>
      <c r="F3761" s="130">
        <v>8</v>
      </c>
      <c r="H3761" s="32" t="s">
        <v>208</v>
      </c>
      <c r="I3761" s="33" t="s">
        <v>862</v>
      </c>
      <c r="J3761" s="33" t="s">
        <v>206</v>
      </c>
      <c r="K3761" s="33" t="str">
        <f t="shared" si="192"/>
        <v>269 , 8</v>
      </c>
      <c r="L3761" s="34" t="s">
        <v>207</v>
      </c>
      <c r="N3761" s="1" t="b">
        <f t="shared" si="193"/>
        <v>0</v>
      </c>
      <c r="O3761" s="1" t="b">
        <f t="shared" si="194"/>
        <v>0</v>
      </c>
      <c r="Q3761" s="4"/>
      <c r="R3761" s="4"/>
    </row>
    <row r="3762" spans="5:18">
      <c r="E3762" s="130">
        <v>269</v>
      </c>
      <c r="F3762" s="130">
        <v>9</v>
      </c>
      <c r="H3762" s="32" t="s">
        <v>208</v>
      </c>
      <c r="I3762" s="33" t="s">
        <v>862</v>
      </c>
      <c r="J3762" s="33" t="s">
        <v>206</v>
      </c>
      <c r="K3762" s="33" t="str">
        <f t="shared" si="192"/>
        <v>269 , 9</v>
      </c>
      <c r="L3762" s="34" t="s">
        <v>207</v>
      </c>
      <c r="N3762" s="1" t="b">
        <f t="shared" si="193"/>
        <v>0</v>
      </c>
      <c r="O3762" s="1" t="b">
        <f t="shared" si="194"/>
        <v>0</v>
      </c>
      <c r="Q3762" s="4"/>
      <c r="R3762" s="4"/>
    </row>
    <row r="3763" spans="5:18">
      <c r="E3763" s="130">
        <v>269</v>
      </c>
      <c r="F3763" s="130">
        <v>10</v>
      </c>
      <c r="H3763" s="32" t="s">
        <v>208</v>
      </c>
      <c r="I3763" s="33" t="s">
        <v>862</v>
      </c>
      <c r="J3763" s="33" t="s">
        <v>206</v>
      </c>
      <c r="K3763" s="33" t="str">
        <f t="shared" si="192"/>
        <v>269 , 10</v>
      </c>
      <c r="L3763" s="34" t="s">
        <v>207</v>
      </c>
      <c r="N3763" s="1" t="b">
        <f t="shared" si="193"/>
        <v>0</v>
      </c>
      <c r="O3763" s="1" t="b">
        <f t="shared" si="194"/>
        <v>0</v>
      </c>
      <c r="Q3763" s="4"/>
      <c r="R3763" s="4"/>
    </row>
    <row r="3764" spans="5:18">
      <c r="E3764" s="130">
        <v>269</v>
      </c>
      <c r="F3764" s="130">
        <v>11</v>
      </c>
      <c r="H3764" s="32" t="s">
        <v>208</v>
      </c>
      <c r="I3764" s="33" t="s">
        <v>862</v>
      </c>
      <c r="J3764" s="33" t="s">
        <v>206</v>
      </c>
      <c r="K3764" s="33" t="str">
        <f t="shared" si="192"/>
        <v>269 , 11</v>
      </c>
      <c r="L3764" s="34" t="s">
        <v>207</v>
      </c>
      <c r="N3764" s="1" t="b">
        <f t="shared" si="193"/>
        <v>0</v>
      </c>
      <c r="O3764" s="1" t="b">
        <f t="shared" si="194"/>
        <v>0</v>
      </c>
      <c r="Q3764" s="4"/>
      <c r="R3764" s="4"/>
    </row>
    <row r="3765" spans="5:18">
      <c r="E3765" s="130">
        <v>269</v>
      </c>
      <c r="F3765" s="130">
        <v>12</v>
      </c>
      <c r="H3765" s="32" t="s">
        <v>208</v>
      </c>
      <c r="I3765" s="33" t="s">
        <v>862</v>
      </c>
      <c r="J3765" s="33" t="s">
        <v>206</v>
      </c>
      <c r="K3765" s="33" t="str">
        <f t="shared" si="192"/>
        <v>269 , 12</v>
      </c>
      <c r="L3765" s="34" t="s">
        <v>207</v>
      </c>
      <c r="N3765" s="1" t="b">
        <f t="shared" si="193"/>
        <v>0</v>
      </c>
      <c r="O3765" s="1" t="b">
        <f t="shared" si="194"/>
        <v>0</v>
      </c>
      <c r="Q3765" s="4"/>
      <c r="R3765" s="4"/>
    </row>
    <row r="3766" spans="5:18">
      <c r="E3766" s="130">
        <v>269</v>
      </c>
      <c r="F3766" s="130">
        <v>13</v>
      </c>
      <c r="H3766" s="32" t="s">
        <v>208</v>
      </c>
      <c r="I3766" s="33" t="s">
        <v>862</v>
      </c>
      <c r="J3766" s="33" t="s">
        <v>206</v>
      </c>
      <c r="K3766" s="33" t="str">
        <f t="shared" si="192"/>
        <v>269 , 13</v>
      </c>
      <c r="L3766" s="34" t="s">
        <v>207</v>
      </c>
      <c r="N3766" s="1" t="b">
        <f t="shared" si="193"/>
        <v>0</v>
      </c>
      <c r="O3766" s="1" t="b">
        <f t="shared" si="194"/>
        <v>0</v>
      </c>
      <c r="Q3766" s="4"/>
      <c r="R3766" s="4"/>
    </row>
    <row r="3767" spans="5:18">
      <c r="E3767" s="130">
        <v>269</v>
      </c>
      <c r="F3767" s="130">
        <v>14</v>
      </c>
      <c r="H3767" s="32" t="s">
        <v>208</v>
      </c>
      <c r="I3767" s="33" t="s">
        <v>862</v>
      </c>
      <c r="J3767" s="33" t="s">
        <v>206</v>
      </c>
      <c r="K3767" s="33" t="str">
        <f t="shared" si="192"/>
        <v>269 , 14</v>
      </c>
      <c r="L3767" s="34" t="s">
        <v>207</v>
      </c>
      <c r="N3767" s="1" t="b">
        <f t="shared" si="193"/>
        <v>0</v>
      </c>
      <c r="O3767" s="1" t="b">
        <f t="shared" si="194"/>
        <v>0</v>
      </c>
      <c r="Q3767" s="4"/>
      <c r="R3767" s="4"/>
    </row>
    <row r="3768" spans="5:18">
      <c r="E3768" s="130">
        <v>269</v>
      </c>
      <c r="F3768" s="130">
        <v>15</v>
      </c>
      <c r="H3768" s="32" t="s">
        <v>208</v>
      </c>
      <c r="I3768" s="33" t="s">
        <v>862</v>
      </c>
      <c r="J3768" s="33" t="s">
        <v>206</v>
      </c>
      <c r="K3768" s="33" t="str">
        <f t="shared" si="192"/>
        <v>269 , 15</v>
      </c>
      <c r="L3768" s="34" t="s">
        <v>207</v>
      </c>
      <c r="N3768" s="1" t="b">
        <f t="shared" si="193"/>
        <v>0</v>
      </c>
      <c r="O3768" s="1" t="b">
        <f t="shared" si="194"/>
        <v>0</v>
      </c>
      <c r="Q3768" s="4"/>
      <c r="R3768" s="4"/>
    </row>
    <row r="3769" spans="5:18">
      <c r="E3769" s="130">
        <v>270</v>
      </c>
      <c r="F3769" s="130">
        <v>1</v>
      </c>
      <c r="H3769" s="32" t="s">
        <v>208</v>
      </c>
      <c r="I3769" s="33" t="s">
        <v>862</v>
      </c>
      <c r="J3769" s="33" t="s">
        <v>206</v>
      </c>
      <c r="K3769" s="33" t="str">
        <f t="shared" si="192"/>
        <v>270 , 1</v>
      </c>
      <c r="L3769" s="34" t="s">
        <v>207</v>
      </c>
      <c r="N3769" s="1" t="b">
        <f t="shared" si="193"/>
        <v>0</v>
      </c>
      <c r="O3769" s="1" t="b">
        <f t="shared" si="194"/>
        <v>0</v>
      </c>
      <c r="Q3769" s="4"/>
      <c r="R3769" s="4"/>
    </row>
    <row r="3770" spans="5:18">
      <c r="E3770" s="130">
        <v>270</v>
      </c>
      <c r="F3770" s="130">
        <v>2</v>
      </c>
      <c r="H3770" s="32" t="s">
        <v>208</v>
      </c>
      <c r="I3770" s="33" t="s">
        <v>862</v>
      </c>
      <c r="J3770" s="33" t="s">
        <v>206</v>
      </c>
      <c r="K3770" s="33" t="str">
        <f t="shared" si="192"/>
        <v>270 , 2</v>
      </c>
      <c r="L3770" s="34" t="s">
        <v>207</v>
      </c>
      <c r="N3770" s="1" t="b">
        <f t="shared" si="193"/>
        <v>0</v>
      </c>
      <c r="O3770" s="1" t="b">
        <f t="shared" si="194"/>
        <v>0</v>
      </c>
      <c r="Q3770" s="4"/>
      <c r="R3770" s="4"/>
    </row>
    <row r="3771" spans="5:18">
      <c r="E3771" s="130">
        <v>270</v>
      </c>
      <c r="F3771" s="130">
        <v>3</v>
      </c>
      <c r="H3771" s="32" t="s">
        <v>208</v>
      </c>
      <c r="I3771" s="33" t="s">
        <v>862</v>
      </c>
      <c r="J3771" s="33" t="s">
        <v>206</v>
      </c>
      <c r="K3771" s="33" t="str">
        <f t="shared" si="192"/>
        <v>270 , 3</v>
      </c>
      <c r="L3771" s="34" t="s">
        <v>207</v>
      </c>
      <c r="N3771" s="1" t="b">
        <f t="shared" si="193"/>
        <v>0</v>
      </c>
      <c r="O3771" s="1" t="b">
        <f t="shared" si="194"/>
        <v>0</v>
      </c>
      <c r="Q3771" s="4"/>
      <c r="R3771" s="4"/>
    </row>
    <row r="3772" spans="5:18">
      <c r="E3772" s="130">
        <v>270</v>
      </c>
      <c r="F3772" s="130">
        <v>4</v>
      </c>
      <c r="H3772" s="32" t="s">
        <v>208</v>
      </c>
      <c r="I3772" s="33" t="s">
        <v>862</v>
      </c>
      <c r="J3772" s="33" t="s">
        <v>206</v>
      </c>
      <c r="K3772" s="33" t="str">
        <f t="shared" si="192"/>
        <v>270 , 4</v>
      </c>
      <c r="L3772" s="34" t="s">
        <v>207</v>
      </c>
      <c r="N3772" s="1" t="b">
        <f t="shared" si="193"/>
        <v>0</v>
      </c>
      <c r="O3772" s="1" t="b">
        <f t="shared" si="194"/>
        <v>0</v>
      </c>
      <c r="Q3772" s="4"/>
      <c r="R3772" s="4"/>
    </row>
    <row r="3773" spans="5:18">
      <c r="E3773" s="130">
        <v>270</v>
      </c>
      <c r="F3773" s="130">
        <v>5</v>
      </c>
      <c r="H3773" s="32" t="s">
        <v>208</v>
      </c>
      <c r="I3773" s="33" t="s">
        <v>862</v>
      </c>
      <c r="J3773" s="33" t="s">
        <v>206</v>
      </c>
      <c r="K3773" s="33" t="str">
        <f t="shared" si="192"/>
        <v>270 , 5</v>
      </c>
      <c r="L3773" s="34" t="s">
        <v>207</v>
      </c>
      <c r="N3773" s="1" t="b">
        <f t="shared" si="193"/>
        <v>0</v>
      </c>
      <c r="O3773" s="1" t="b">
        <f t="shared" si="194"/>
        <v>0</v>
      </c>
      <c r="Q3773" s="4"/>
      <c r="R3773" s="4"/>
    </row>
    <row r="3774" spans="5:18">
      <c r="E3774" s="130">
        <v>270</v>
      </c>
      <c s="130" r="F3774">
        <v>7</v>
      </c>
      <c r="H3774" s="32" t="s">
        <v>208</v>
      </c>
      <c r="I3774" s="33" t="s">
        <v>862</v>
      </c>
      <c r="J3774" s="33" t="s">
        <v>206</v>
      </c>
      <c r="K3774" s="33" t="str">
        <f t="shared" si="192"/>
        <v>270 , 6</v>
      </c>
      <c r="L3774" s="34" t="s">
        <v>207</v>
      </c>
      <c r="N3774" s="1" t="b">
        <f t="shared" si="193"/>
        <v>0</v>
      </c>
      <c r="O3774" s="1" t="b">
        <f t="shared" si="194"/>
        <v>0</v>
      </c>
      <c r="Q3774" s="4"/>
      <c r="R3774" s="4"/>
    </row>
    <row r="3775" spans="5:18">
      <c r="E3775" s="130">
        <v>270</v>
      </c>
      <c r="F3775" s="130">
        <v>8</v>
      </c>
      <c r="H3775" s="32" t="s">
        <v>208</v>
      </c>
      <c r="I3775" s="33" t="s">
        <v>862</v>
      </c>
      <c r="J3775" s="33" t="s">
        <v>206</v>
      </c>
      <c r="K3775" s="33" t="str">
        <f t="shared" si="192"/>
        <v>270 , 8</v>
      </c>
      <c r="L3775" s="34" t="s">
        <v>207</v>
      </c>
      <c r="N3775" s="1" t="b">
        <f t="shared" si="193"/>
        <v>0</v>
      </c>
      <c r="O3775" s="1" t="b">
        <f t="shared" si="194"/>
        <v>0</v>
      </c>
      <c r="Q3775" s="4"/>
      <c r="R3775" s="4"/>
    </row>
    <row r="3776" spans="5:18">
      <c r="E3776" s="130">
        <v>270</v>
      </c>
      <c r="F3776" s="130">
        <v>9</v>
      </c>
      <c r="H3776" s="32" t="s">
        <v>208</v>
      </c>
      <c r="I3776" s="33" t="s">
        <v>862</v>
      </c>
      <c r="J3776" s="33" t="s">
        <v>206</v>
      </c>
      <c r="K3776" s="33" t="str">
        <f t="shared" si="192"/>
        <v>270 , 9</v>
      </c>
      <c r="L3776" s="34" t="s">
        <v>207</v>
      </c>
      <c r="N3776" s="1" t="b">
        <f t="shared" si="193"/>
        <v>0</v>
      </c>
      <c r="O3776" s="1" t="b">
        <f t="shared" si="194"/>
        <v>0</v>
      </c>
      <c r="Q3776" s="4"/>
      <c r="R3776" s="4"/>
    </row>
    <row r="3777" spans="5:18">
      <c r="E3777" s="130">
        <v>270</v>
      </c>
      <c r="F3777" s="130">
        <v>10</v>
      </c>
      <c r="H3777" s="32" t="s">
        <v>208</v>
      </c>
      <c r="I3777" s="33" t="s">
        <v>862</v>
      </c>
      <c r="J3777" s="33" t="s">
        <v>206</v>
      </c>
      <c r="K3777" s="33" t="str">
        <f t="shared" si="192"/>
        <v>270 , 10</v>
      </c>
      <c r="L3777" s="34" t="s">
        <v>207</v>
      </c>
      <c r="N3777" s="1" t="b">
        <f t="shared" si="193"/>
        <v>0</v>
      </c>
      <c r="O3777" s="1" t="b">
        <f t="shared" si="194"/>
        <v>0</v>
      </c>
      <c r="Q3777" s="4"/>
      <c r="R3777" s="4"/>
    </row>
    <row r="3778" spans="5:18">
      <c r="E3778" s="130">
        <v>270</v>
      </c>
      <c r="F3778" s="130">
        <v>11</v>
      </c>
      <c r="H3778" s="32" t="s">
        <v>208</v>
      </c>
      <c r="I3778" s="33" t="s">
        <v>862</v>
      </c>
      <c r="J3778" s="33" t="s">
        <v>206</v>
      </c>
      <c r="K3778" s="33" t="str">
        <f t="shared" si="192"/>
        <v>270 , 11</v>
      </c>
      <c r="L3778" s="34" t="s">
        <v>207</v>
      </c>
      <c r="N3778" s="1" t="b">
        <f t="shared" si="193"/>
        <v>0</v>
      </c>
      <c r="O3778" s="1" t="b">
        <f t="shared" si="194"/>
        <v>0</v>
      </c>
      <c r="Q3778" s="4"/>
      <c r="R3778" s="4"/>
    </row>
    <row r="3779" spans="5:18">
      <c r="E3779" s="130">
        <v>270</v>
      </c>
      <c r="F3779" s="130">
        <v>12</v>
      </c>
      <c r="H3779" s="32" t="s">
        <v>208</v>
      </c>
      <c r="I3779" s="33" t="s">
        <v>862</v>
      </c>
      <c r="J3779" s="33" t="s">
        <v>206</v>
      </c>
      <c r="K3779" s="33" t="str">
        <f t="shared" si="192"/>
        <v>270 , 12</v>
      </c>
      <c r="L3779" s="34" t="s">
        <v>207</v>
      </c>
      <c r="N3779" s="1" t="b">
        <f t="shared" si="193"/>
        <v>0</v>
      </c>
      <c r="O3779" s="1" t="b">
        <f t="shared" si="194"/>
        <v>0</v>
      </c>
      <c r="Q3779" s="4"/>
      <c r="R3779" s="4"/>
    </row>
    <row r="3780" spans="5:18">
      <c r="E3780" s="130">
        <v>270</v>
      </c>
      <c r="F3780" s="130">
        <v>13</v>
      </c>
      <c r="H3780" s="32" t="s">
        <v>208</v>
      </c>
      <c r="I3780" s="33" t="s">
        <v>862</v>
      </c>
      <c r="J3780" s="33" t="s">
        <v>206</v>
      </c>
      <c r="K3780" s="33" t="str">
        <f t="shared" si="192"/>
        <v>270 , 13</v>
      </c>
      <c r="L3780" s="34" t="s">
        <v>207</v>
      </c>
      <c r="N3780" s="1" t="b">
        <f t="shared" si="193"/>
        <v>0</v>
      </c>
      <c r="O3780" s="1" t="b">
        <f t="shared" si="194"/>
        <v>0</v>
      </c>
      <c r="Q3780" s="4"/>
      <c r="R3780" s="4"/>
    </row>
    <row r="3781" spans="5:18">
      <c r="E3781" s="130">
        <v>270</v>
      </c>
      <c r="F3781" s="130">
        <v>14</v>
      </c>
      <c r="H3781" s="32" t="s">
        <v>208</v>
      </c>
      <c r="I3781" s="33" t="s">
        <v>862</v>
      </c>
      <c r="J3781" s="33" t="s">
        <v>206</v>
      </c>
      <c r="K3781" s="33" t="str">
        <f t="shared" si="192"/>
        <v>270 , 14</v>
      </c>
      <c r="L3781" s="34" t="s">
        <v>207</v>
      </c>
      <c r="N3781" s="1" t="b">
        <f t="shared" si="193"/>
        <v>0</v>
      </c>
      <c r="O3781" s="1" t="b">
        <f t="shared" si="194"/>
        <v>0</v>
      </c>
      <c r="Q3781" s="4"/>
      <c r="R3781" s="4"/>
    </row>
    <row r="3782" spans="5:18">
      <c r="E3782" s="130">
        <v>270</v>
      </c>
      <c r="F3782" s="130">
        <v>15</v>
      </c>
      <c r="H3782" s="32" t="s">
        <v>208</v>
      </c>
      <c r="I3782" s="33" t="s">
        <v>862</v>
      </c>
      <c r="J3782" s="33" t="s">
        <v>206</v>
      </c>
      <c r="K3782" s="33" t="str">
        <f t="shared" si="192"/>
        <v>270 , 15</v>
      </c>
      <c r="L3782" s="34" t="s">
        <v>207</v>
      </c>
      <c r="N3782" s="1" t="b">
        <f t="shared" si="193"/>
        <v>0</v>
      </c>
      <c r="O3782" s="1" t="b">
        <f t="shared" si="194"/>
        <v>0</v>
      </c>
      <c r="Q3782" s="4"/>
      <c r="R3782" s="4"/>
    </row>
    <row r="3783" spans="5:18">
      <c r="E3783" s="130">
        <v>271</v>
      </c>
      <c r="F3783" s="130">
        <v>1</v>
      </c>
      <c r="H3783" s="32" t="s">
        <v>208</v>
      </c>
      <c r="I3783" s="33" t="s">
        <v>862</v>
      </c>
      <c r="J3783" s="33" t="s">
        <v>206</v>
      </c>
      <c r="K3783" s="33" t="str">
        <f t="shared" si="192"/>
        <v>271 , 1</v>
      </c>
      <c r="L3783" s="34" t="s">
        <v>207</v>
      </c>
      <c r="N3783" s="1" t="b">
        <f t="shared" si="193"/>
        <v>0</v>
      </c>
      <c r="O3783" s="1" t="b">
        <f t="shared" si="194"/>
        <v>0</v>
      </c>
      <c r="Q3783" s="4"/>
      <c r="R3783" s="4"/>
    </row>
    <row r="3784" spans="5:18">
      <c r="E3784" s="130">
        <v>271</v>
      </c>
      <c r="F3784" s="130">
        <v>2</v>
      </c>
      <c r="H3784" s="32" t="s">
        <v>208</v>
      </c>
      <c r="I3784" s="33" t="s">
        <v>862</v>
      </c>
      <c r="J3784" s="33" t="s">
        <v>206</v>
      </c>
      <c r="K3784" s="33" t="str">
        <f t="shared" si="192"/>
        <v>271 , 2</v>
      </c>
      <c r="L3784" s="34" t="s">
        <v>207</v>
      </c>
      <c r="N3784" s="1" t="b">
        <f t="shared" si="193"/>
        <v>0</v>
      </c>
      <c r="O3784" s="1" t="b">
        <f t="shared" si="194"/>
        <v>0</v>
      </c>
      <c r="Q3784" s="4"/>
      <c r="R3784" s="4"/>
    </row>
    <row r="3785" spans="5:18">
      <c r="E3785" s="130">
        <v>271</v>
      </c>
      <c r="F3785" s="130">
        <v>3</v>
      </c>
      <c r="H3785" s="32" t="s">
        <v>208</v>
      </c>
      <c r="I3785" s="33" t="s">
        <v>862</v>
      </c>
      <c r="J3785" s="33" t="s">
        <v>206</v>
      </c>
      <c r="K3785" s="33" t="str">
        <f t="shared" si="192"/>
        <v>271 , 3</v>
      </c>
      <c r="L3785" s="34" t="s">
        <v>207</v>
      </c>
      <c r="N3785" s="1" t="b">
        <f t="shared" si="193"/>
        <v>0</v>
      </c>
      <c r="O3785" s="1" t="b">
        <f t="shared" si="194"/>
        <v>0</v>
      </c>
      <c r="Q3785" s="4"/>
      <c r="R3785" s="4"/>
    </row>
    <row r="3786" spans="5:18">
      <c r="E3786" s="130">
        <v>271</v>
      </c>
      <c r="F3786" s="130">
        <v>4</v>
      </c>
      <c r="H3786" s="32" t="s">
        <v>208</v>
      </c>
      <c r="I3786" s="33" t="s">
        <v>862</v>
      </c>
      <c r="J3786" s="33" t="s">
        <v>206</v>
      </c>
      <c r="K3786" s="33" t="str">
        <f t="shared" si="192"/>
        <v>271 , 4</v>
      </c>
      <c r="L3786" s="34" t="s">
        <v>207</v>
      </c>
      <c r="N3786" s="1" t="b">
        <f t="shared" si="193"/>
        <v>0</v>
      </c>
      <c r="O3786" s="1" t="b">
        <f t="shared" si="194"/>
        <v>0</v>
      </c>
      <c r="Q3786" s="4"/>
      <c r="R3786" s="4"/>
    </row>
    <row r="3787" spans="5:18">
      <c r="E3787" s="130">
        <v>271</v>
      </c>
      <c r="F3787" s="130">
        <v>5</v>
      </c>
      <c r="H3787" s="32" t="s">
        <v>208</v>
      </c>
      <c r="I3787" s="33" t="s">
        <v>862</v>
      </c>
      <c r="J3787" s="33" t="s">
        <v>206</v>
      </c>
      <c r="K3787" s="33" t="str">
        <f t="shared" si="192"/>
        <v>271 , 5</v>
      </c>
      <c r="L3787" s="34" t="s">
        <v>207</v>
      </c>
      <c r="N3787" s="1" t="b">
        <f t="shared" si="193"/>
        <v>0</v>
      </c>
      <c r="O3787" s="1" t="b">
        <f t="shared" si="194"/>
        <v>0</v>
      </c>
      <c r="Q3787" s="4"/>
      <c r="R3787" s="4"/>
    </row>
    <row r="3788" spans="5:18">
      <c r="E3788" s="130">
        <v>271</v>
      </c>
      <c s="130" r="F3788">
        <v>7</v>
      </c>
      <c r="H3788" s="32" t="s">
        <v>208</v>
      </c>
      <c r="I3788" s="33" t="s">
        <v>862</v>
      </c>
      <c r="J3788" s="33" t="s">
        <v>206</v>
      </c>
      <c r="K3788" s="33" t="str">
        <f t="shared" si="192"/>
        <v>271 , 6</v>
      </c>
      <c r="L3788" s="34" t="s">
        <v>207</v>
      </c>
      <c r="N3788" s="1" t="b">
        <f t="shared" si="193"/>
        <v>0</v>
      </c>
      <c r="O3788" s="1" t="b">
        <f t="shared" si="194"/>
        <v>0</v>
      </c>
      <c r="Q3788" s="4"/>
      <c r="R3788" s="4"/>
    </row>
    <row r="3789" spans="5:18">
      <c r="E3789" s="130">
        <v>271</v>
      </c>
      <c r="F3789" s="130">
        <v>8</v>
      </c>
      <c r="H3789" s="32" t="s">
        <v>208</v>
      </c>
      <c r="I3789" s="33" t="s">
        <v>862</v>
      </c>
      <c r="J3789" s="33" t="s">
        <v>206</v>
      </c>
      <c r="K3789" s="33" t="str">
        <f t="shared" si="192"/>
        <v>271 , 8</v>
      </c>
      <c r="L3789" s="34" t="s">
        <v>207</v>
      </c>
      <c r="N3789" s="1" t="b">
        <f t="shared" si="193"/>
        <v>0</v>
      </c>
      <c r="O3789" s="1" t="b">
        <f t="shared" si="194"/>
        <v>0</v>
      </c>
      <c r="Q3789" s="4"/>
      <c r="R3789" s="4"/>
    </row>
    <row r="3790" spans="5:18">
      <c r="E3790" s="130">
        <v>271</v>
      </c>
      <c r="F3790" s="130">
        <v>9</v>
      </c>
      <c r="H3790" s="32" t="s">
        <v>208</v>
      </c>
      <c r="I3790" s="33" t="s">
        <v>862</v>
      </c>
      <c r="J3790" s="33" t="s">
        <v>206</v>
      </c>
      <c r="K3790" s="33" t="str">
        <f t="shared" si="192"/>
        <v>271 , 9</v>
      </c>
      <c r="L3790" s="34" t="s">
        <v>207</v>
      </c>
      <c r="N3790" s="1" t="b">
        <f t="shared" si="193"/>
        <v>0</v>
      </c>
      <c r="O3790" s="1" t="b">
        <f t="shared" si="194"/>
        <v>0</v>
      </c>
      <c r="Q3790" s="4"/>
      <c r="R3790" s="4"/>
    </row>
    <row r="3791" spans="5:18">
      <c r="E3791" s="130">
        <v>271</v>
      </c>
      <c r="F3791" s="130">
        <v>10</v>
      </c>
      <c r="H3791" s="32" t="s">
        <v>208</v>
      </c>
      <c r="I3791" s="33" t="s">
        <v>862</v>
      </c>
      <c r="J3791" s="33" t="s">
        <v>206</v>
      </c>
      <c r="K3791" s="33" t="str">
        <f t="shared" si="192"/>
        <v>271 , 10</v>
      </c>
      <c r="L3791" s="34" t="s">
        <v>207</v>
      </c>
      <c r="N3791" s="1" t="b">
        <f t="shared" si="193"/>
        <v>0</v>
      </c>
      <c r="O3791" s="1" t="b">
        <f t="shared" si="194"/>
        <v>0</v>
      </c>
      <c r="Q3791" s="4"/>
      <c r="R3791" s="4"/>
    </row>
    <row r="3792" spans="5:18">
      <c r="E3792" s="130">
        <v>271</v>
      </c>
      <c r="F3792" s="130">
        <v>11</v>
      </c>
      <c r="H3792" s="32" t="s">
        <v>208</v>
      </c>
      <c r="I3792" s="33" t="s">
        <v>862</v>
      </c>
      <c r="J3792" s="33" t="s">
        <v>206</v>
      </c>
      <c r="K3792" s="33" t="str">
        <f t="shared" si="192"/>
        <v>271 , 11</v>
      </c>
      <c r="L3792" s="34" t="s">
        <v>207</v>
      </c>
      <c r="N3792" s="1" t="b">
        <f t="shared" si="193"/>
        <v>0</v>
      </c>
      <c r="O3792" s="1" t="b">
        <f t="shared" si="194"/>
        <v>0</v>
      </c>
      <c r="Q3792" s="4"/>
      <c r="R3792" s="4"/>
    </row>
    <row r="3793" spans="5:18">
      <c r="E3793" s="130">
        <v>271</v>
      </c>
      <c r="F3793" s="130">
        <v>12</v>
      </c>
      <c r="H3793" s="32" t="s">
        <v>208</v>
      </c>
      <c r="I3793" s="33" t="s">
        <v>862</v>
      </c>
      <c r="J3793" s="33" t="s">
        <v>206</v>
      </c>
      <c r="K3793" s="33" t="str">
        <f t="shared" ref="K3793:K3838" si="195">E3793&amp;" , "&amp;F3793</f>
        <v>271 , 12</v>
      </c>
      <c r="L3793" s="34" t="s">
        <v>207</v>
      </c>
      <c r="N3793" s="1" t="b">
        <f t="shared" ref="N3793:N3838" si="196">IF(E3793="","",EXACT(E3793,Q3793))</f>
        <v>0</v>
      </c>
      <c r="O3793" s="1" t="b">
        <f t="shared" ref="O3793:O3838" si="197">IF(F3793="","",EXACT(F3793,R3793))</f>
        <v>0</v>
      </c>
      <c r="Q3793" s="4"/>
      <c r="R3793" s="4"/>
    </row>
    <row r="3794" spans="5:18">
      <c r="E3794" s="130">
        <v>271</v>
      </c>
      <c r="F3794" s="130">
        <v>13</v>
      </c>
      <c r="H3794" s="32" t="s">
        <v>208</v>
      </c>
      <c r="I3794" s="33" t="s">
        <v>862</v>
      </c>
      <c r="J3794" s="33" t="s">
        <v>206</v>
      </c>
      <c r="K3794" s="33" t="str">
        <f t="shared" si="195"/>
        <v>271 , 13</v>
      </c>
      <c r="L3794" s="34" t="s">
        <v>207</v>
      </c>
      <c r="N3794" s="1" t="b">
        <f t="shared" si="196"/>
        <v>0</v>
      </c>
      <c r="O3794" s="1" t="b">
        <f t="shared" si="197"/>
        <v>0</v>
      </c>
      <c r="Q3794" s="4"/>
      <c r="R3794" s="4"/>
    </row>
    <row r="3795" spans="5:18">
      <c r="E3795" s="130">
        <v>271</v>
      </c>
      <c r="F3795" s="130">
        <v>14</v>
      </c>
      <c r="H3795" s="32" t="s">
        <v>208</v>
      </c>
      <c r="I3795" s="33" t="s">
        <v>862</v>
      </c>
      <c r="J3795" s="33" t="s">
        <v>206</v>
      </c>
      <c r="K3795" s="33" t="str">
        <f t="shared" si="195"/>
        <v>271 , 14</v>
      </c>
      <c r="L3795" s="34" t="s">
        <v>207</v>
      </c>
      <c r="N3795" s="1" t="b">
        <f t="shared" si="196"/>
        <v>0</v>
      </c>
      <c r="O3795" s="1" t="b">
        <f t="shared" si="197"/>
        <v>0</v>
      </c>
      <c r="Q3795" s="4"/>
      <c r="R3795" s="4"/>
    </row>
    <row r="3796" spans="5:18">
      <c r="E3796" s="130">
        <v>271</v>
      </c>
      <c r="F3796" s="130">
        <v>15</v>
      </c>
      <c r="H3796" s="32" t="s">
        <v>208</v>
      </c>
      <c r="I3796" s="33" t="s">
        <v>862</v>
      </c>
      <c r="J3796" s="33" t="s">
        <v>206</v>
      </c>
      <c r="K3796" s="33" t="str">
        <f t="shared" si="195"/>
        <v>271 , 15</v>
      </c>
      <c r="L3796" s="34" t="s">
        <v>207</v>
      </c>
      <c r="N3796" s="1" t="b">
        <f t="shared" si="196"/>
        <v>0</v>
      </c>
      <c r="O3796" s="1" t="b">
        <f t="shared" si="197"/>
        <v>0</v>
      </c>
      <c r="Q3796" s="4"/>
      <c r="R3796" s="4"/>
    </row>
    <row r="3797" spans="5:18">
      <c r="E3797" s="130">
        <v>273</v>
      </c>
      <c r="F3797" s="130">
        <v>1</v>
      </c>
      <c r="H3797" s="32" t="s">
        <v>208</v>
      </c>
      <c r="I3797" s="33" t="s">
        <v>862</v>
      </c>
      <c r="J3797" s="33" t="s">
        <v>206</v>
      </c>
      <c r="K3797" s="33" t="str">
        <f t="shared" si="195"/>
        <v>273 , 1</v>
      </c>
      <c r="L3797" s="34" t="s">
        <v>207</v>
      </c>
      <c r="N3797" s="1" t="b">
        <f t="shared" si="196"/>
        <v>0</v>
      </c>
      <c r="O3797" s="1" t="b">
        <f t="shared" si="197"/>
        <v>0</v>
      </c>
      <c r="Q3797" s="4"/>
      <c r="R3797" s="4"/>
    </row>
    <row r="3798" spans="5:18">
      <c r="E3798" s="130">
        <v>273</v>
      </c>
      <c r="F3798" s="130">
        <v>2</v>
      </c>
      <c r="H3798" s="32" t="s">
        <v>208</v>
      </c>
      <c r="I3798" s="33" t="s">
        <v>862</v>
      </c>
      <c r="J3798" s="33" t="s">
        <v>206</v>
      </c>
      <c r="K3798" s="33" t="str">
        <f t="shared" si="195"/>
        <v>273 , 2</v>
      </c>
      <c r="L3798" s="34" t="s">
        <v>207</v>
      </c>
      <c r="N3798" s="1" t="b">
        <f t="shared" si="196"/>
        <v>0</v>
      </c>
      <c r="O3798" s="1" t="b">
        <f t="shared" si="197"/>
        <v>0</v>
      </c>
      <c r="Q3798" s="4"/>
      <c r="R3798" s="4"/>
    </row>
    <row r="3799" spans="5:18">
      <c r="E3799" s="130">
        <v>273</v>
      </c>
      <c r="F3799" s="130">
        <v>3</v>
      </c>
      <c r="H3799" s="32" t="s">
        <v>208</v>
      </c>
      <c r="I3799" s="33" t="s">
        <v>862</v>
      </c>
      <c r="J3799" s="33" t="s">
        <v>206</v>
      </c>
      <c r="K3799" s="33" t="str">
        <f t="shared" si="195"/>
        <v>273 , 3</v>
      </c>
      <c r="L3799" s="34" t="s">
        <v>207</v>
      </c>
      <c r="N3799" s="1" t="b">
        <f t="shared" si="196"/>
        <v>0</v>
      </c>
      <c r="O3799" s="1" t="b">
        <f t="shared" si="197"/>
        <v>0</v>
      </c>
      <c r="Q3799" s="4"/>
      <c r="R3799" s="4"/>
    </row>
    <row r="3800" spans="5:18">
      <c r="E3800" s="130">
        <v>273</v>
      </c>
      <c r="F3800" s="130">
        <v>4</v>
      </c>
      <c r="H3800" s="32" t="s">
        <v>208</v>
      </c>
      <c r="I3800" s="33" t="s">
        <v>862</v>
      </c>
      <c r="J3800" s="33" t="s">
        <v>206</v>
      </c>
      <c r="K3800" s="33" t="str">
        <f t="shared" si="195"/>
        <v>273 , 4</v>
      </c>
      <c r="L3800" s="34" t="s">
        <v>207</v>
      </c>
      <c r="N3800" s="1" t="b">
        <f t="shared" si="196"/>
        <v>0</v>
      </c>
      <c r="O3800" s="1" t="b">
        <f t="shared" si="197"/>
        <v>0</v>
      </c>
      <c r="Q3800" s="4"/>
      <c r="R3800" s="4"/>
    </row>
    <row r="3801" spans="5:18">
      <c r="E3801" s="130">
        <v>273</v>
      </c>
      <c r="F3801" s="130">
        <v>5</v>
      </c>
      <c r="H3801" s="32" t="s">
        <v>208</v>
      </c>
      <c r="I3801" s="33" t="s">
        <v>862</v>
      </c>
      <c r="J3801" s="33" t="s">
        <v>206</v>
      </c>
      <c r="K3801" s="33" t="str">
        <f t="shared" si="195"/>
        <v>273 , 5</v>
      </c>
      <c r="L3801" s="34" t="s">
        <v>207</v>
      </c>
      <c r="N3801" s="1" t="b">
        <f t="shared" si="196"/>
        <v>0</v>
      </c>
      <c r="O3801" s="1" t="b">
        <f t="shared" si="197"/>
        <v>0</v>
      </c>
      <c r="Q3801" s="4"/>
      <c r="R3801" s="4"/>
    </row>
    <row r="3802" spans="5:18">
      <c r="E3802" s="130">
        <v>273</v>
      </c>
      <c s="130" r="F3802">
        <v>7</v>
      </c>
      <c r="H3802" s="32" t="s">
        <v>208</v>
      </c>
      <c r="I3802" s="33" t="s">
        <v>862</v>
      </c>
      <c r="J3802" s="33" t="s">
        <v>206</v>
      </c>
      <c r="K3802" s="33" t="str">
        <f t="shared" si="195"/>
        <v>273 , 6</v>
      </c>
      <c r="L3802" s="34" t="s">
        <v>207</v>
      </c>
      <c r="N3802" s="1" t="b">
        <f t="shared" si="196"/>
        <v>0</v>
      </c>
      <c r="O3802" s="1" t="b">
        <f t="shared" si="197"/>
        <v>0</v>
      </c>
      <c r="Q3802" s="4"/>
      <c r="R3802" s="4"/>
    </row>
    <row r="3803" spans="5:18">
      <c r="E3803" s="130">
        <v>273</v>
      </c>
      <c r="F3803" s="130">
        <v>8</v>
      </c>
      <c r="H3803" s="32" t="s">
        <v>208</v>
      </c>
      <c r="I3803" s="33" t="s">
        <v>862</v>
      </c>
      <c r="J3803" s="33" t="s">
        <v>206</v>
      </c>
      <c r="K3803" s="33" t="str">
        <f t="shared" si="195"/>
        <v>273 , 8</v>
      </c>
      <c r="L3803" s="34" t="s">
        <v>207</v>
      </c>
      <c r="N3803" s="1" t="b">
        <f t="shared" si="196"/>
        <v>0</v>
      </c>
      <c r="O3803" s="1" t="b">
        <f t="shared" si="197"/>
        <v>0</v>
      </c>
      <c r="Q3803" s="4"/>
      <c r="R3803" s="4"/>
    </row>
    <row r="3804" spans="5:18">
      <c r="E3804" s="130">
        <v>273</v>
      </c>
      <c r="F3804" s="130">
        <v>9</v>
      </c>
      <c r="H3804" s="32" t="s">
        <v>208</v>
      </c>
      <c r="I3804" s="33" t="s">
        <v>862</v>
      </c>
      <c r="J3804" s="33" t="s">
        <v>206</v>
      </c>
      <c r="K3804" s="33" t="str">
        <f t="shared" si="195"/>
        <v>273 , 9</v>
      </c>
      <c r="L3804" s="34" t="s">
        <v>207</v>
      </c>
      <c r="N3804" s="1" t="b">
        <f t="shared" si="196"/>
        <v>0</v>
      </c>
      <c r="O3804" s="1" t="b">
        <f t="shared" si="197"/>
        <v>0</v>
      </c>
      <c r="Q3804" s="4"/>
      <c r="R3804" s="4"/>
    </row>
    <row r="3805" spans="5:18">
      <c r="E3805" s="130">
        <v>273</v>
      </c>
      <c r="F3805" s="130">
        <v>10</v>
      </c>
      <c r="H3805" s="32" t="s">
        <v>208</v>
      </c>
      <c r="I3805" s="33" t="s">
        <v>862</v>
      </c>
      <c r="J3805" s="33" t="s">
        <v>206</v>
      </c>
      <c r="K3805" s="33" t="str">
        <f t="shared" si="195"/>
        <v>273 , 10</v>
      </c>
      <c r="L3805" s="34" t="s">
        <v>207</v>
      </c>
      <c r="N3805" s="1" t="b">
        <f t="shared" si="196"/>
        <v>0</v>
      </c>
      <c r="O3805" s="1" t="b">
        <f t="shared" si="197"/>
        <v>0</v>
      </c>
      <c r="Q3805" s="4"/>
      <c r="R3805" s="4"/>
    </row>
    <row r="3806" spans="5:18">
      <c r="E3806" s="130">
        <v>273</v>
      </c>
      <c r="F3806" s="130">
        <v>11</v>
      </c>
      <c r="H3806" s="32" t="s">
        <v>208</v>
      </c>
      <c r="I3806" s="33" t="s">
        <v>862</v>
      </c>
      <c r="J3806" s="33" t="s">
        <v>206</v>
      </c>
      <c r="K3806" s="33" t="str">
        <f t="shared" si="195"/>
        <v>273 , 11</v>
      </c>
      <c r="L3806" s="34" t="s">
        <v>207</v>
      </c>
      <c r="N3806" s="1" t="b">
        <f t="shared" si="196"/>
        <v>0</v>
      </c>
      <c r="O3806" s="1" t="b">
        <f t="shared" si="197"/>
        <v>0</v>
      </c>
      <c r="Q3806" s="4"/>
      <c r="R3806" s="4"/>
    </row>
    <row r="3807" spans="5:18">
      <c r="E3807" s="130">
        <v>273</v>
      </c>
      <c r="F3807" s="130">
        <v>12</v>
      </c>
      <c r="H3807" s="32" t="s">
        <v>208</v>
      </c>
      <c r="I3807" s="33" t="s">
        <v>862</v>
      </c>
      <c r="J3807" s="33" t="s">
        <v>206</v>
      </c>
      <c r="K3807" s="33" t="str">
        <f t="shared" si="195"/>
        <v>273 , 12</v>
      </c>
      <c r="L3807" s="34" t="s">
        <v>207</v>
      </c>
      <c r="N3807" s="1" t="b">
        <f t="shared" si="196"/>
        <v>0</v>
      </c>
      <c r="O3807" s="1" t="b">
        <f t="shared" si="197"/>
        <v>0</v>
      </c>
      <c r="Q3807" s="4"/>
      <c r="R3807" s="4"/>
    </row>
    <row r="3808" spans="5:18">
      <c r="E3808" s="130">
        <v>273</v>
      </c>
      <c r="F3808" s="130">
        <v>13</v>
      </c>
      <c r="H3808" s="32" t="s">
        <v>208</v>
      </c>
      <c r="I3808" s="33" t="s">
        <v>862</v>
      </c>
      <c r="J3808" s="33" t="s">
        <v>206</v>
      </c>
      <c r="K3808" s="33" t="str">
        <f t="shared" si="195"/>
        <v>273 , 13</v>
      </c>
      <c r="L3808" s="34" t="s">
        <v>207</v>
      </c>
      <c r="N3808" s="1" t="b">
        <f t="shared" si="196"/>
        <v>0</v>
      </c>
      <c r="O3808" s="1" t="b">
        <f t="shared" si="197"/>
        <v>0</v>
      </c>
      <c r="Q3808" s="4"/>
      <c r="R3808" s="4"/>
    </row>
    <row r="3809" spans="5:18">
      <c r="E3809" s="130">
        <v>273</v>
      </c>
      <c r="F3809" s="130">
        <v>14</v>
      </c>
      <c r="H3809" s="32" t="s">
        <v>208</v>
      </c>
      <c r="I3809" s="33" t="s">
        <v>862</v>
      </c>
      <c r="J3809" s="33" t="s">
        <v>206</v>
      </c>
      <c r="K3809" s="33" t="str">
        <f t="shared" si="195"/>
        <v>273 , 14</v>
      </c>
      <c r="L3809" s="34" t="s">
        <v>207</v>
      </c>
      <c r="N3809" s="1" t="b">
        <f t="shared" si="196"/>
        <v>0</v>
      </c>
      <c r="O3809" s="1" t="b">
        <f t="shared" si="197"/>
        <v>0</v>
      </c>
      <c r="Q3809" s="4"/>
      <c r="R3809" s="4"/>
    </row>
    <row r="3810" spans="5:18">
      <c r="E3810" s="130">
        <v>273</v>
      </c>
      <c r="F3810" s="130">
        <v>15</v>
      </c>
      <c r="H3810" s="32" t="s">
        <v>208</v>
      </c>
      <c r="I3810" s="33" t="s">
        <v>862</v>
      </c>
      <c r="J3810" s="33" t="s">
        <v>206</v>
      </c>
      <c r="K3810" s="33" t="str">
        <f t="shared" si="195"/>
        <v>273 , 15</v>
      </c>
      <c r="L3810" s="34" t="s">
        <v>207</v>
      </c>
      <c r="N3810" s="1" t="b">
        <f t="shared" si="196"/>
        <v>0</v>
      </c>
      <c r="O3810" s="1" t="b">
        <f t="shared" si="197"/>
        <v>0</v>
      </c>
      <c r="Q3810" s="4"/>
      <c r="R3810" s="4"/>
    </row>
    <row r="3811" spans="5:18">
      <c r="E3811" s="130">
        <v>274</v>
      </c>
      <c r="F3811" s="130">
        <v>1</v>
      </c>
      <c r="H3811" s="32" t="s">
        <v>208</v>
      </c>
      <c r="I3811" s="33" t="s">
        <v>862</v>
      </c>
      <c r="J3811" s="33" t="s">
        <v>206</v>
      </c>
      <c r="K3811" s="33" t="str">
        <f t="shared" si="195"/>
        <v>274 , 1</v>
      </c>
      <c r="L3811" s="34" t="s">
        <v>207</v>
      </c>
      <c r="N3811" s="1" t="b">
        <f t="shared" si="196"/>
        <v>0</v>
      </c>
      <c r="O3811" s="1" t="b">
        <f t="shared" si="197"/>
        <v>0</v>
      </c>
      <c r="Q3811" s="4"/>
      <c r="R3811" s="4"/>
    </row>
    <row r="3812" spans="5:18">
      <c r="E3812" s="130">
        <v>274</v>
      </c>
      <c r="F3812" s="130">
        <v>2</v>
      </c>
      <c r="H3812" s="32" t="s">
        <v>208</v>
      </c>
      <c r="I3812" s="33" t="s">
        <v>862</v>
      </c>
      <c r="J3812" s="33" t="s">
        <v>206</v>
      </c>
      <c r="K3812" s="33" t="str">
        <f t="shared" si="195"/>
        <v>274 , 2</v>
      </c>
      <c r="L3812" s="34" t="s">
        <v>207</v>
      </c>
      <c r="N3812" s="1" t="b">
        <f t="shared" si="196"/>
        <v>0</v>
      </c>
      <c r="O3812" s="1" t="b">
        <f t="shared" si="197"/>
        <v>0</v>
      </c>
      <c r="Q3812" s="4"/>
      <c r="R3812" s="4"/>
    </row>
    <row r="3813" spans="5:18">
      <c r="E3813" s="130">
        <v>274</v>
      </c>
      <c r="F3813" s="130">
        <v>3</v>
      </c>
      <c r="H3813" s="32" t="s">
        <v>208</v>
      </c>
      <c r="I3813" s="33" t="s">
        <v>862</v>
      </c>
      <c r="J3813" s="33" t="s">
        <v>206</v>
      </c>
      <c r="K3813" s="33" t="str">
        <f t="shared" si="195"/>
        <v>274 , 3</v>
      </c>
      <c r="L3813" s="34" t="s">
        <v>207</v>
      </c>
      <c r="N3813" s="1" t="b">
        <f t="shared" si="196"/>
        <v>0</v>
      </c>
      <c r="O3813" s="1" t="b">
        <f t="shared" si="197"/>
        <v>0</v>
      </c>
      <c r="Q3813" s="4"/>
      <c r="R3813" s="4"/>
    </row>
    <row r="3814" spans="5:18">
      <c r="E3814" s="130">
        <v>274</v>
      </c>
      <c r="F3814" s="130">
        <v>4</v>
      </c>
      <c r="H3814" s="32" t="s">
        <v>208</v>
      </c>
      <c r="I3814" s="33" t="s">
        <v>862</v>
      </c>
      <c r="J3814" s="33" t="s">
        <v>206</v>
      </c>
      <c r="K3814" s="33" t="str">
        <f t="shared" si="195"/>
        <v>274 , 4</v>
      </c>
      <c r="L3814" s="34" t="s">
        <v>207</v>
      </c>
      <c r="N3814" s="1" t="b">
        <f t="shared" si="196"/>
        <v>0</v>
      </c>
      <c r="O3814" s="1" t="b">
        <f t="shared" si="197"/>
        <v>0</v>
      </c>
      <c r="Q3814" s="4"/>
      <c r="R3814" s="4"/>
    </row>
    <row r="3815" spans="5:18">
      <c r="E3815" s="130">
        <v>274</v>
      </c>
      <c r="F3815" s="130">
        <v>5</v>
      </c>
      <c r="H3815" s="32" t="s">
        <v>208</v>
      </c>
      <c r="I3815" s="33" t="s">
        <v>862</v>
      </c>
      <c r="J3815" s="33" t="s">
        <v>206</v>
      </c>
      <c r="K3815" s="33" t="str">
        <f t="shared" si="195"/>
        <v>274 , 5</v>
      </c>
      <c r="L3815" s="34" t="s">
        <v>207</v>
      </c>
      <c r="N3815" s="1" t="b">
        <f t="shared" si="196"/>
        <v>0</v>
      </c>
      <c r="O3815" s="1" t="b">
        <f t="shared" si="197"/>
        <v>0</v>
      </c>
      <c r="Q3815" s="4"/>
      <c r="R3815" s="4"/>
    </row>
    <row r="3816" spans="5:18">
      <c r="E3816" s="130">
        <v>274</v>
      </c>
      <c s="130" r="F3816">
        <v>7</v>
      </c>
      <c r="H3816" s="32" t="s">
        <v>208</v>
      </c>
      <c r="I3816" s="33" t="s">
        <v>862</v>
      </c>
      <c r="J3816" s="33" t="s">
        <v>206</v>
      </c>
      <c r="K3816" s="33" t="str">
        <f t="shared" si="195"/>
        <v>274 , 6</v>
      </c>
      <c r="L3816" s="34" t="s">
        <v>207</v>
      </c>
      <c r="N3816" s="1" t="b">
        <f t="shared" si="196"/>
        <v>0</v>
      </c>
      <c r="O3816" s="1" t="b">
        <f t="shared" si="197"/>
        <v>0</v>
      </c>
      <c r="Q3816" s="4"/>
      <c r="R3816" s="4"/>
    </row>
    <row r="3817" spans="5:18">
      <c r="E3817" s="130">
        <v>274</v>
      </c>
      <c r="F3817" s="130">
        <v>8</v>
      </c>
      <c r="H3817" s="32" t="s">
        <v>208</v>
      </c>
      <c r="I3817" s="33" t="s">
        <v>862</v>
      </c>
      <c r="J3817" s="33" t="s">
        <v>206</v>
      </c>
      <c r="K3817" s="33" t="str">
        <f t="shared" si="195"/>
        <v>274 , 8</v>
      </c>
      <c r="L3817" s="34" t="s">
        <v>207</v>
      </c>
      <c r="N3817" s="1" t="b">
        <f t="shared" si="196"/>
        <v>0</v>
      </c>
      <c r="O3817" s="1" t="b">
        <f t="shared" si="197"/>
        <v>0</v>
      </c>
      <c r="Q3817" s="4"/>
      <c r="R3817" s="4"/>
    </row>
    <row r="3818" spans="5:18">
      <c r="E3818" s="130">
        <v>274</v>
      </c>
      <c r="F3818" s="130">
        <v>9</v>
      </c>
      <c r="H3818" s="32" t="s">
        <v>208</v>
      </c>
      <c r="I3818" s="33" t="s">
        <v>862</v>
      </c>
      <c r="J3818" s="33" t="s">
        <v>206</v>
      </c>
      <c r="K3818" s="33" t="str">
        <f t="shared" si="195"/>
        <v>274 , 9</v>
      </c>
      <c r="L3818" s="34" t="s">
        <v>207</v>
      </c>
      <c r="N3818" s="1" t="b">
        <f t="shared" si="196"/>
        <v>0</v>
      </c>
      <c r="O3818" s="1" t="b">
        <f t="shared" si="197"/>
        <v>0</v>
      </c>
      <c r="Q3818" s="4"/>
      <c r="R3818" s="4"/>
    </row>
    <row r="3819" spans="5:18">
      <c r="E3819" s="130">
        <v>274</v>
      </c>
      <c r="F3819" s="130">
        <v>10</v>
      </c>
      <c r="H3819" s="32" t="s">
        <v>208</v>
      </c>
      <c r="I3819" s="33" t="s">
        <v>862</v>
      </c>
      <c r="J3819" s="33" t="s">
        <v>206</v>
      </c>
      <c r="K3819" s="33" t="str">
        <f t="shared" si="195"/>
        <v>274 , 10</v>
      </c>
      <c r="L3819" s="34" t="s">
        <v>207</v>
      </c>
      <c r="N3819" s="1" t="b">
        <f t="shared" si="196"/>
        <v>0</v>
      </c>
      <c r="O3819" s="1" t="b">
        <f t="shared" si="197"/>
        <v>0</v>
      </c>
      <c r="Q3819" s="4"/>
      <c r="R3819" s="4"/>
    </row>
    <row r="3820" spans="5:18">
      <c r="E3820" s="130">
        <v>274</v>
      </c>
      <c r="F3820" s="130">
        <v>11</v>
      </c>
      <c r="H3820" s="32" t="s">
        <v>208</v>
      </c>
      <c r="I3820" s="33" t="s">
        <v>862</v>
      </c>
      <c r="J3820" s="33" t="s">
        <v>206</v>
      </c>
      <c r="K3820" s="33" t="str">
        <f t="shared" si="195"/>
        <v>274 , 11</v>
      </c>
      <c r="L3820" s="34" t="s">
        <v>207</v>
      </c>
      <c r="N3820" s="1" t="b">
        <f t="shared" si="196"/>
        <v>0</v>
      </c>
      <c r="O3820" s="1" t="b">
        <f t="shared" si="197"/>
        <v>0</v>
      </c>
      <c r="Q3820" s="4"/>
      <c r="R3820" s="4"/>
    </row>
    <row r="3821" spans="5:18">
      <c r="E3821" s="130">
        <v>274</v>
      </c>
      <c r="F3821" s="130">
        <v>12</v>
      </c>
      <c r="H3821" s="32" t="s">
        <v>208</v>
      </c>
      <c r="I3821" s="33" t="s">
        <v>862</v>
      </c>
      <c r="J3821" s="33" t="s">
        <v>206</v>
      </c>
      <c r="K3821" s="33" t="str">
        <f t="shared" si="195"/>
        <v>274 , 12</v>
      </c>
      <c r="L3821" s="34" t="s">
        <v>207</v>
      </c>
      <c r="N3821" s="1" t="b">
        <f t="shared" si="196"/>
        <v>0</v>
      </c>
      <c r="O3821" s="1" t="b">
        <f t="shared" si="197"/>
        <v>0</v>
      </c>
      <c r="Q3821" s="4"/>
      <c r="R3821" s="4"/>
    </row>
    <row r="3822" spans="5:18">
      <c r="E3822" s="130">
        <v>274</v>
      </c>
      <c r="F3822" s="130">
        <v>13</v>
      </c>
      <c r="H3822" s="32" t="s">
        <v>208</v>
      </c>
      <c r="I3822" s="33" t="s">
        <v>862</v>
      </c>
      <c r="J3822" s="33" t="s">
        <v>206</v>
      </c>
      <c r="K3822" s="33" t="str">
        <f t="shared" si="195"/>
        <v>274 , 13</v>
      </c>
      <c r="L3822" s="34" t="s">
        <v>207</v>
      </c>
      <c r="N3822" s="1" t="b">
        <f t="shared" si="196"/>
        <v>0</v>
      </c>
      <c r="O3822" s="1" t="b">
        <f t="shared" si="197"/>
        <v>0</v>
      </c>
      <c r="Q3822" s="4"/>
      <c r="R3822" s="4"/>
    </row>
    <row r="3823" spans="5:18">
      <c r="E3823" s="130">
        <v>274</v>
      </c>
      <c r="F3823" s="130">
        <v>14</v>
      </c>
      <c r="H3823" s="32" t="s">
        <v>208</v>
      </c>
      <c r="I3823" s="33" t="s">
        <v>862</v>
      </c>
      <c r="J3823" s="33" t="s">
        <v>206</v>
      </c>
      <c r="K3823" s="33" t="str">
        <f t="shared" si="195"/>
        <v>274 , 14</v>
      </c>
      <c r="L3823" s="34" t="s">
        <v>207</v>
      </c>
      <c r="N3823" s="1" t="b">
        <f t="shared" si="196"/>
        <v>0</v>
      </c>
      <c r="O3823" s="1" t="b">
        <f t="shared" si="197"/>
        <v>0</v>
      </c>
      <c r="Q3823" s="4"/>
      <c r="R3823" s="4"/>
    </row>
    <row r="3824" spans="5:18">
      <c r="E3824" s="130">
        <v>274</v>
      </c>
      <c r="F3824" s="130">
        <v>15</v>
      </c>
      <c r="H3824" s="32" t="s">
        <v>208</v>
      </c>
      <c r="I3824" s="33" t="s">
        <v>862</v>
      </c>
      <c r="J3824" s="33" t="s">
        <v>206</v>
      </c>
      <c r="K3824" s="33" t="str">
        <f t="shared" si="195"/>
        <v>274 , 15</v>
      </c>
      <c r="L3824" s="34" t="s">
        <v>207</v>
      </c>
      <c r="N3824" s="1" t="b">
        <f t="shared" si="196"/>
        <v>0</v>
      </c>
      <c r="O3824" s="1" t="b">
        <f t="shared" si="197"/>
        <v>0</v>
      </c>
      <c r="Q3824" s="4"/>
      <c r="R3824" s="4"/>
    </row>
    <row r="3825" spans="5:18">
      <c r="E3825" s="130">
        <v>275</v>
      </c>
      <c r="F3825" s="130">
        <v>1</v>
      </c>
      <c r="H3825" s="32" t="s">
        <v>208</v>
      </c>
      <c r="I3825" s="33" t="s">
        <v>862</v>
      </c>
      <c r="J3825" s="33" t="s">
        <v>206</v>
      </c>
      <c r="K3825" s="33" t="str">
        <f t="shared" si="195"/>
        <v>275 , 1</v>
      </c>
      <c r="L3825" s="34" t="s">
        <v>207</v>
      </c>
      <c r="N3825" s="1" t="b">
        <f t="shared" si="196"/>
        <v>0</v>
      </c>
      <c r="O3825" s="1" t="b">
        <f t="shared" si="197"/>
        <v>0</v>
      </c>
      <c r="Q3825" s="4"/>
      <c r="R3825" s="4"/>
    </row>
    <row r="3826" spans="5:18">
      <c r="E3826" s="130">
        <v>275</v>
      </c>
      <c r="F3826" s="130">
        <v>2</v>
      </c>
      <c r="H3826" s="32" t="s">
        <v>208</v>
      </c>
      <c r="I3826" s="33" t="s">
        <v>862</v>
      </c>
      <c r="J3826" s="33" t="s">
        <v>206</v>
      </c>
      <c r="K3826" s="33" t="str">
        <f t="shared" si="195"/>
        <v>275 , 2</v>
      </c>
      <c r="L3826" s="34" t="s">
        <v>207</v>
      </c>
      <c r="N3826" s="1" t="b">
        <f t="shared" si="196"/>
        <v>0</v>
      </c>
      <c r="O3826" s="1" t="b">
        <f t="shared" si="197"/>
        <v>0</v>
      </c>
      <c r="Q3826" s="4"/>
      <c r="R3826" s="4"/>
    </row>
    <row r="3827" spans="5:18">
      <c r="E3827" s="130">
        <v>275</v>
      </c>
      <c r="F3827" s="130">
        <v>3</v>
      </c>
      <c r="H3827" s="32" t="s">
        <v>208</v>
      </c>
      <c r="I3827" s="33" t="s">
        <v>862</v>
      </c>
      <c r="J3827" s="33" t="s">
        <v>206</v>
      </c>
      <c r="K3827" s="33" t="str">
        <f t="shared" si="195"/>
        <v>275 , 3</v>
      </c>
      <c r="L3827" s="34" t="s">
        <v>207</v>
      </c>
      <c r="N3827" s="1" t="b">
        <f t="shared" si="196"/>
        <v>0</v>
      </c>
      <c r="O3827" s="1" t="b">
        <f t="shared" si="197"/>
        <v>0</v>
      </c>
      <c r="Q3827" s="4"/>
      <c r="R3827" s="4"/>
    </row>
    <row r="3828" spans="5:18">
      <c r="E3828" s="130">
        <v>275</v>
      </c>
      <c r="F3828" s="130">
        <v>4</v>
      </c>
      <c r="H3828" s="32" t="s">
        <v>208</v>
      </c>
      <c r="I3828" s="33" t="s">
        <v>862</v>
      </c>
      <c r="J3828" s="33" t="s">
        <v>206</v>
      </c>
      <c r="K3828" s="33" t="str">
        <f t="shared" si="195"/>
        <v>275 , 4</v>
      </c>
      <c r="L3828" s="34" t="s">
        <v>207</v>
      </c>
      <c r="N3828" s="1" t="b">
        <f t="shared" si="196"/>
        <v>0</v>
      </c>
      <c r="O3828" s="1" t="b">
        <f t="shared" si="197"/>
        <v>0</v>
      </c>
      <c r="Q3828" s="4"/>
      <c r="R3828" s="4"/>
    </row>
    <row r="3829" spans="5:18">
      <c r="E3829" s="130">
        <v>275</v>
      </c>
      <c r="F3829" s="130">
        <v>5</v>
      </c>
      <c r="H3829" s="32" t="s">
        <v>208</v>
      </c>
      <c r="I3829" s="33" t="s">
        <v>862</v>
      </c>
      <c r="J3829" s="33" t="s">
        <v>206</v>
      </c>
      <c r="K3829" s="33" t="str">
        <f t="shared" si="195"/>
        <v>275 , 5</v>
      </c>
      <c r="L3829" s="34" t="s">
        <v>207</v>
      </c>
      <c r="N3829" s="1" t="b">
        <f t="shared" si="196"/>
        <v>0</v>
      </c>
      <c r="O3829" s="1" t="b">
        <f t="shared" si="197"/>
        <v>0</v>
      </c>
      <c r="Q3829" s="4"/>
      <c r="R3829" s="4"/>
    </row>
    <row r="3830" spans="5:18">
      <c r="E3830" s="130">
        <v>275</v>
      </c>
      <c s="130" r="F3830">
        <v>7</v>
      </c>
      <c r="H3830" s="32" t="s">
        <v>208</v>
      </c>
      <c r="I3830" s="33" t="s">
        <v>862</v>
      </c>
      <c r="J3830" s="33" t="s">
        <v>206</v>
      </c>
      <c r="K3830" s="33" t="str">
        <f t="shared" si="195"/>
        <v>275 , 6</v>
      </c>
      <c r="L3830" s="34" t="s">
        <v>207</v>
      </c>
      <c r="N3830" s="1" t="b">
        <f t="shared" si="196"/>
        <v>0</v>
      </c>
      <c r="O3830" s="1" t="b">
        <f t="shared" si="197"/>
        <v>0</v>
      </c>
      <c r="Q3830" s="4"/>
      <c r="R3830" s="4"/>
    </row>
    <row r="3831" spans="5:18">
      <c r="E3831" s="130">
        <v>275</v>
      </c>
      <c r="F3831" s="130">
        <v>8</v>
      </c>
      <c r="H3831" s="32" t="s">
        <v>208</v>
      </c>
      <c r="I3831" s="33" t="s">
        <v>862</v>
      </c>
      <c r="J3831" s="33" t="s">
        <v>206</v>
      </c>
      <c r="K3831" s="33" t="str">
        <f t="shared" si="195"/>
        <v>275 , 8</v>
      </c>
      <c r="L3831" s="34" t="s">
        <v>207</v>
      </c>
      <c r="N3831" s="1" t="b">
        <f t="shared" si="196"/>
        <v>0</v>
      </c>
      <c r="O3831" s="1" t="b">
        <f t="shared" si="197"/>
        <v>0</v>
      </c>
      <c r="Q3831" s="4"/>
      <c r="R3831" s="4"/>
    </row>
    <row r="3832" spans="5:18">
      <c r="E3832" s="130">
        <v>275</v>
      </c>
      <c r="F3832" s="130">
        <v>9</v>
      </c>
      <c r="H3832" s="32" t="s">
        <v>208</v>
      </c>
      <c r="I3832" s="33" t="s">
        <v>862</v>
      </c>
      <c r="J3832" s="33" t="s">
        <v>206</v>
      </c>
      <c r="K3832" s="33" t="str">
        <f t="shared" si="195"/>
        <v>275 , 9</v>
      </c>
      <c r="L3832" s="34" t="s">
        <v>207</v>
      </c>
      <c r="N3832" s="1" t="b">
        <f t="shared" si="196"/>
        <v>0</v>
      </c>
      <c r="O3832" s="1" t="b">
        <f t="shared" si="197"/>
        <v>0</v>
      </c>
      <c r="Q3832" s="4"/>
      <c r="R3832" s="4"/>
    </row>
    <row r="3833" spans="5:18">
      <c r="E3833" s="130">
        <v>275</v>
      </c>
      <c r="F3833" s="130">
        <v>10</v>
      </c>
      <c r="H3833" s="32" t="s">
        <v>208</v>
      </c>
      <c r="I3833" s="33" t="s">
        <v>862</v>
      </c>
      <c r="J3833" s="33" t="s">
        <v>206</v>
      </c>
      <c r="K3833" s="33" t="str">
        <f t="shared" si="195"/>
        <v>275 , 10</v>
      </c>
      <c r="L3833" s="34" t="s">
        <v>207</v>
      </c>
      <c r="N3833" s="1" t="b">
        <f t="shared" si="196"/>
        <v>0</v>
      </c>
      <c r="O3833" s="1" t="b">
        <f t="shared" si="197"/>
        <v>0</v>
      </c>
      <c r="Q3833" s="4"/>
      <c r="R3833" s="4"/>
    </row>
    <row r="3834" spans="5:18">
      <c r="E3834" s="130">
        <v>275</v>
      </c>
      <c r="F3834" s="130">
        <v>11</v>
      </c>
      <c r="H3834" s="32" t="s">
        <v>208</v>
      </c>
      <c r="I3834" s="33" t="s">
        <v>862</v>
      </c>
      <c r="J3834" s="33" t="s">
        <v>206</v>
      </c>
      <c r="K3834" s="33" t="str">
        <f t="shared" si="195"/>
        <v>275 , 11</v>
      </c>
      <c r="L3834" s="34" t="s">
        <v>207</v>
      </c>
      <c r="N3834" s="1" t="b">
        <f t="shared" si="196"/>
        <v>0</v>
      </c>
      <c r="O3834" s="1" t="b">
        <f t="shared" si="197"/>
        <v>0</v>
      </c>
      <c r="Q3834" s="4"/>
      <c r="R3834" s="4"/>
    </row>
    <row r="3835" spans="5:18">
      <c r="E3835" s="130">
        <v>275</v>
      </c>
      <c r="F3835" s="130">
        <v>12</v>
      </c>
      <c r="H3835" s="32" t="s">
        <v>208</v>
      </c>
      <c r="I3835" s="33" t="s">
        <v>862</v>
      </c>
      <c r="J3835" s="33" t="s">
        <v>206</v>
      </c>
      <c r="K3835" s="33" t="str">
        <f t="shared" si="195"/>
        <v>275 , 12</v>
      </c>
      <c r="L3835" s="34" t="s">
        <v>207</v>
      </c>
      <c r="N3835" s="1" t="b">
        <f t="shared" si="196"/>
        <v>0</v>
      </c>
      <c r="O3835" s="1" t="b">
        <f t="shared" si="197"/>
        <v>0</v>
      </c>
      <c r="Q3835" s="4"/>
      <c r="R3835" s="4"/>
    </row>
    <row r="3836" spans="5:18">
      <c r="E3836" s="130">
        <v>275</v>
      </c>
      <c r="F3836" s="130">
        <v>13</v>
      </c>
      <c r="H3836" s="32" t="s">
        <v>208</v>
      </c>
      <c r="I3836" s="33" t="s">
        <v>862</v>
      </c>
      <c r="J3836" s="33" t="s">
        <v>206</v>
      </c>
      <c r="K3836" s="33" t="str">
        <f t="shared" si="195"/>
        <v>275 , 13</v>
      </c>
      <c r="L3836" s="34" t="s">
        <v>207</v>
      </c>
      <c r="N3836" s="1" t="b">
        <f t="shared" si="196"/>
        <v>0</v>
      </c>
      <c r="O3836" s="1" t="b">
        <f t="shared" si="197"/>
        <v>0</v>
      </c>
      <c r="Q3836" s="4"/>
      <c r="R3836" s="4"/>
    </row>
    <row r="3837" spans="5:18">
      <c r="E3837" s="130">
        <v>275</v>
      </c>
      <c r="F3837" s="130">
        <v>14</v>
      </c>
      <c r="H3837" s="32" t="s">
        <v>208</v>
      </c>
      <c r="I3837" s="33" t="s">
        <v>862</v>
      </c>
      <c r="J3837" s="33" t="s">
        <v>206</v>
      </c>
      <c r="K3837" s="33" t="str">
        <f t="shared" si="195"/>
        <v>275 , 14</v>
      </c>
      <c r="L3837" s="34" t="s">
        <v>207</v>
      </c>
      <c r="N3837" s="1" t="b">
        <f t="shared" si="196"/>
        <v>0</v>
      </c>
      <c r="O3837" s="1" t="b">
        <f t="shared" si="197"/>
        <v>0</v>
      </c>
      <c r="Q3837" s="4"/>
      <c r="R3837" s="4"/>
    </row>
    <row r="3838" spans="5:18">
      <c r="E3838" s="130">
        <v>275</v>
      </c>
      <c r="F3838" s="130">
        <v>15</v>
      </c>
      <c r="H3838" s="32" t="s">
        <v>208</v>
      </c>
      <c r="I3838" s="33" t="s">
        <v>862</v>
      </c>
      <c r="J3838" s="33" t="s">
        <v>206</v>
      </c>
      <c r="K3838" s="33" t="str">
        <f t="shared" si="195"/>
        <v>275 , 15</v>
      </c>
      <c r="L3838" s="34" t="s">
        <v>207</v>
      </c>
      <c r="N3838" s="1" t="b">
        <f t="shared" si="196"/>
        <v>0</v>
      </c>
      <c r="O3838" s="1" t="b">
        <f t="shared" si="197"/>
        <v>0</v>
      </c>
      <c r="Q3838" s="4"/>
      <c r="R3838" s="4"/>
    </row>
    <row r="3839" spans="5:18">
      <c r="E3839" s="130">
        <v>276</v>
      </c>
      <c r="F3839" s="130">
        <v>1</v>
      </c>
      <c r="H3839" s="32" t="s">
        <v>208</v>
      </c>
      <c r="I3839" s="33" t="s">
        <v>862</v>
      </c>
      <c r="J3839" s="33" t="s">
        <v>206</v>
      </c>
      <c r="K3839" s="33" t="str">
        <f t="shared" ref="K3839:K3898" si="198">E3839&amp;" , "&amp;F3839</f>
        <v>276 , 1</v>
      </c>
      <c r="L3839" s="34" t="s">
        <v>207</v>
      </c>
      <c r="N3839" s="1" t="b">
        <f t="shared" ref="N3839:N3898" si="199">IF(E3839="","",EXACT(E3839,Q3839))</f>
        <v>0</v>
      </c>
      <c r="O3839" s="1" t="b">
        <f t="shared" ref="O3839:O3898" si="200">IF(F3839="","",EXACT(F3839,R3839))</f>
        <v>0</v>
      </c>
      <c r="Q3839" s="4"/>
      <c r="R3839" s="4"/>
    </row>
    <row r="3840" spans="5:18">
      <c r="E3840" s="130">
        <v>276</v>
      </c>
      <c r="F3840" s="130">
        <v>2</v>
      </c>
      <c r="H3840" s="32" t="s">
        <v>208</v>
      </c>
      <c r="I3840" s="33" t="s">
        <v>862</v>
      </c>
      <c r="J3840" s="33" t="s">
        <v>206</v>
      </c>
      <c r="K3840" s="33" t="str">
        <f t="shared" si="198"/>
        <v>276 , 2</v>
      </c>
      <c r="L3840" s="34" t="s">
        <v>207</v>
      </c>
      <c r="N3840" s="1" t="b">
        <f t="shared" si="199"/>
        <v>0</v>
      </c>
      <c r="O3840" s="1" t="b">
        <f t="shared" si="200"/>
        <v>0</v>
      </c>
      <c r="Q3840" s="4"/>
      <c r="R3840" s="4"/>
    </row>
    <row r="3841" spans="5:18">
      <c r="E3841" s="130">
        <v>276</v>
      </c>
      <c r="F3841" s="130">
        <v>3</v>
      </c>
      <c r="H3841" s="32" t="s">
        <v>208</v>
      </c>
      <c r="I3841" s="33" t="s">
        <v>862</v>
      </c>
      <c r="J3841" s="33" t="s">
        <v>206</v>
      </c>
      <c r="K3841" s="33" t="str">
        <f t="shared" si="198"/>
        <v>276 , 3</v>
      </c>
      <c r="L3841" s="34" t="s">
        <v>207</v>
      </c>
      <c r="N3841" s="1" t="b">
        <f t="shared" si="199"/>
        <v>0</v>
      </c>
      <c r="O3841" s="1" t="b">
        <f t="shared" si="200"/>
        <v>0</v>
      </c>
      <c r="Q3841" s="4"/>
      <c r="R3841" s="4"/>
    </row>
    <row r="3842" spans="5:18">
      <c r="E3842" s="130">
        <v>276</v>
      </c>
      <c r="F3842" s="130">
        <v>4</v>
      </c>
      <c r="H3842" s="32" t="s">
        <v>208</v>
      </c>
      <c r="I3842" s="33" t="s">
        <v>862</v>
      </c>
      <c r="J3842" s="33" t="s">
        <v>206</v>
      </c>
      <c r="K3842" s="33" t="str">
        <f t="shared" si="198"/>
        <v>276 , 4</v>
      </c>
      <c r="L3842" s="34" t="s">
        <v>207</v>
      </c>
      <c r="N3842" s="1" t="b">
        <f t="shared" si="199"/>
        <v>0</v>
      </c>
      <c r="O3842" s="1" t="b">
        <f t="shared" si="200"/>
        <v>0</v>
      </c>
      <c r="Q3842" s="4"/>
      <c r="R3842" s="4"/>
    </row>
    <row r="3843" spans="5:18">
      <c r="E3843" s="130">
        <v>276</v>
      </c>
      <c r="F3843" s="130">
        <v>5</v>
      </c>
      <c r="H3843" s="32" t="s">
        <v>208</v>
      </c>
      <c r="I3843" s="33" t="s">
        <v>862</v>
      </c>
      <c r="J3843" s="33" t="s">
        <v>206</v>
      </c>
      <c r="K3843" s="33" t="str">
        <f t="shared" si="198"/>
        <v>276 , 5</v>
      </c>
      <c r="L3843" s="34" t="s">
        <v>207</v>
      </c>
      <c r="N3843" s="1" t="b">
        <f t="shared" si="199"/>
        <v>0</v>
      </c>
      <c r="O3843" s="1" t="b">
        <f t="shared" si="200"/>
        <v>0</v>
      </c>
      <c r="Q3843" s="4"/>
      <c r="R3843" s="4"/>
    </row>
    <row r="3844" spans="5:18">
      <c r="E3844" s="130">
        <v>276</v>
      </c>
      <c s="130" r="F3844">
        <v>7</v>
      </c>
      <c r="H3844" s="32" t="s">
        <v>208</v>
      </c>
      <c r="I3844" s="33" t="s">
        <v>862</v>
      </c>
      <c r="J3844" s="33" t="s">
        <v>206</v>
      </c>
      <c r="K3844" s="33" t="str">
        <f t="shared" si="198"/>
        <v>276 , 6</v>
      </c>
      <c r="L3844" s="34" t="s">
        <v>207</v>
      </c>
      <c r="N3844" s="1" t="b">
        <f t="shared" si="199"/>
        <v>0</v>
      </c>
      <c r="O3844" s="1" t="b">
        <f t="shared" si="200"/>
        <v>0</v>
      </c>
      <c r="Q3844" s="4"/>
      <c r="R3844" s="4"/>
    </row>
    <row r="3845" spans="5:18">
      <c r="E3845" s="130">
        <v>276</v>
      </c>
      <c r="F3845" s="130">
        <v>8</v>
      </c>
      <c r="H3845" s="32" t="s">
        <v>208</v>
      </c>
      <c r="I3845" s="33" t="s">
        <v>862</v>
      </c>
      <c r="J3845" s="33" t="s">
        <v>206</v>
      </c>
      <c r="K3845" s="33" t="str">
        <f t="shared" si="198"/>
        <v>276 , 8</v>
      </c>
      <c r="L3845" s="34" t="s">
        <v>207</v>
      </c>
      <c r="N3845" s="1" t="b">
        <f t="shared" si="199"/>
        <v>0</v>
      </c>
      <c r="O3845" s="1" t="b">
        <f t="shared" si="200"/>
        <v>0</v>
      </c>
      <c r="Q3845" s="4"/>
      <c r="R3845" s="4"/>
    </row>
    <row r="3846" spans="5:18">
      <c r="E3846" s="130">
        <v>276</v>
      </c>
      <c r="F3846" s="130">
        <v>9</v>
      </c>
      <c r="H3846" s="32" t="s">
        <v>208</v>
      </c>
      <c r="I3846" s="33" t="s">
        <v>862</v>
      </c>
      <c r="J3846" s="33" t="s">
        <v>206</v>
      </c>
      <c r="K3846" s="33" t="str">
        <f t="shared" si="198"/>
        <v>276 , 9</v>
      </c>
      <c r="L3846" s="34" t="s">
        <v>207</v>
      </c>
      <c r="N3846" s="1" t="b">
        <f t="shared" si="199"/>
        <v>0</v>
      </c>
      <c r="O3846" s="1" t="b">
        <f t="shared" si="200"/>
        <v>0</v>
      </c>
      <c r="Q3846" s="4"/>
      <c r="R3846" s="4"/>
    </row>
    <row r="3847" spans="5:18">
      <c r="E3847" s="130">
        <v>276</v>
      </c>
      <c r="F3847" s="130">
        <v>10</v>
      </c>
      <c r="H3847" s="32" t="s">
        <v>208</v>
      </c>
      <c r="I3847" s="33" t="s">
        <v>862</v>
      </c>
      <c r="J3847" s="33" t="s">
        <v>206</v>
      </c>
      <c r="K3847" s="33" t="str">
        <f t="shared" si="198"/>
        <v>276 , 10</v>
      </c>
      <c r="L3847" s="34" t="s">
        <v>207</v>
      </c>
      <c r="N3847" s="1" t="b">
        <f t="shared" si="199"/>
        <v>0</v>
      </c>
      <c r="O3847" s="1" t="b">
        <f t="shared" si="200"/>
        <v>0</v>
      </c>
      <c r="Q3847" s="4"/>
      <c r="R3847" s="4"/>
    </row>
    <row r="3848" spans="5:18">
      <c r="E3848" s="130">
        <v>276</v>
      </c>
      <c r="F3848" s="130">
        <v>11</v>
      </c>
      <c r="H3848" s="32" t="s">
        <v>208</v>
      </c>
      <c r="I3848" s="33" t="s">
        <v>862</v>
      </c>
      <c r="J3848" s="33" t="s">
        <v>206</v>
      </c>
      <c r="K3848" s="33" t="str">
        <f t="shared" si="198"/>
        <v>276 , 11</v>
      </c>
      <c r="L3848" s="34" t="s">
        <v>207</v>
      </c>
      <c r="N3848" s="1" t="b">
        <f t="shared" si="199"/>
        <v>0</v>
      </c>
      <c r="O3848" s="1" t="b">
        <f t="shared" si="200"/>
        <v>0</v>
      </c>
      <c r="Q3848" s="4"/>
      <c r="R3848" s="4"/>
    </row>
    <row r="3849" spans="5:18">
      <c r="E3849" s="130">
        <v>276</v>
      </c>
      <c r="F3849" s="130">
        <v>12</v>
      </c>
      <c r="H3849" s="32" t="s">
        <v>208</v>
      </c>
      <c r="I3849" s="33" t="s">
        <v>862</v>
      </c>
      <c r="J3849" s="33" t="s">
        <v>206</v>
      </c>
      <c r="K3849" s="33" t="str">
        <f t="shared" si="198"/>
        <v>276 , 12</v>
      </c>
      <c r="L3849" s="34" t="s">
        <v>207</v>
      </c>
      <c r="N3849" s="1" t="b">
        <f t="shared" si="199"/>
        <v>0</v>
      </c>
      <c r="O3849" s="1" t="b">
        <f t="shared" si="200"/>
        <v>0</v>
      </c>
      <c r="Q3849" s="4"/>
      <c r="R3849" s="4"/>
    </row>
    <row r="3850" spans="5:18">
      <c r="E3850" s="130">
        <v>276</v>
      </c>
      <c r="F3850" s="130">
        <v>13</v>
      </c>
      <c r="H3850" s="32" t="s">
        <v>208</v>
      </c>
      <c r="I3850" s="33" t="s">
        <v>862</v>
      </c>
      <c r="J3850" s="33" t="s">
        <v>206</v>
      </c>
      <c r="K3850" s="33" t="str">
        <f t="shared" si="198"/>
        <v>276 , 13</v>
      </c>
      <c r="L3850" s="34" t="s">
        <v>207</v>
      </c>
      <c r="N3850" s="1" t="b">
        <f t="shared" si="199"/>
        <v>0</v>
      </c>
      <c r="O3850" s="1" t="b">
        <f t="shared" si="200"/>
        <v>0</v>
      </c>
      <c r="Q3850" s="4"/>
      <c r="R3850" s="4"/>
    </row>
    <row r="3851" spans="5:18">
      <c r="E3851" s="130">
        <v>276</v>
      </c>
      <c r="F3851" s="130">
        <v>14</v>
      </c>
      <c r="H3851" s="32" t="s">
        <v>208</v>
      </c>
      <c r="I3851" s="33" t="s">
        <v>862</v>
      </c>
      <c r="J3851" s="33" t="s">
        <v>206</v>
      </c>
      <c r="K3851" s="33" t="str">
        <f t="shared" si="198"/>
        <v>276 , 14</v>
      </c>
      <c r="L3851" s="34" t="s">
        <v>207</v>
      </c>
      <c r="N3851" s="1" t="b">
        <f t="shared" si="199"/>
        <v>0</v>
      </c>
      <c r="O3851" s="1" t="b">
        <f t="shared" si="200"/>
        <v>0</v>
      </c>
      <c r="Q3851" s="4"/>
      <c r="R3851" s="4"/>
    </row>
    <row r="3852" spans="5:18">
      <c r="E3852" s="130">
        <v>276</v>
      </c>
      <c r="F3852" s="130">
        <v>15</v>
      </c>
      <c r="H3852" s="32" t="s">
        <v>208</v>
      </c>
      <c r="I3852" s="33" t="s">
        <v>862</v>
      </c>
      <c r="J3852" s="33" t="s">
        <v>206</v>
      </c>
      <c r="K3852" s="33" t="str">
        <f t="shared" si="198"/>
        <v>276 , 15</v>
      </c>
      <c r="L3852" s="34" t="s">
        <v>207</v>
      </c>
      <c r="N3852" s="1" t="b">
        <f t="shared" si="199"/>
        <v>0</v>
      </c>
      <c r="O3852" s="1" t="b">
        <f t="shared" si="200"/>
        <v>0</v>
      </c>
      <c r="Q3852" s="4"/>
      <c r="R3852" s="4"/>
    </row>
    <row r="3853" spans="5:18">
      <c r="E3853" s="130">
        <v>277</v>
      </c>
      <c r="F3853" s="130">
        <v>1</v>
      </c>
      <c r="H3853" s="32" t="s">
        <v>208</v>
      </c>
      <c r="I3853" s="33" t="s">
        <v>862</v>
      </c>
      <c r="J3853" s="33" t="s">
        <v>206</v>
      </c>
      <c r="K3853" s="33" t="str">
        <f t="shared" si="198"/>
        <v>277 , 1</v>
      </c>
      <c r="L3853" s="34" t="s">
        <v>207</v>
      </c>
      <c r="N3853" s="1" t="b">
        <f t="shared" si="199"/>
        <v>0</v>
      </c>
      <c r="O3853" s="1" t="b">
        <f t="shared" si="200"/>
        <v>0</v>
      </c>
      <c r="Q3853" s="4"/>
      <c r="R3853" s="4"/>
    </row>
    <row r="3854" spans="5:18">
      <c r="E3854" s="130">
        <v>277</v>
      </c>
      <c r="F3854" s="130">
        <v>2</v>
      </c>
      <c r="H3854" s="32" t="s">
        <v>208</v>
      </c>
      <c r="I3854" s="33" t="s">
        <v>862</v>
      </c>
      <c r="J3854" s="33" t="s">
        <v>206</v>
      </c>
      <c r="K3854" s="33" t="str">
        <f t="shared" si="198"/>
        <v>277 , 2</v>
      </c>
      <c r="L3854" s="34" t="s">
        <v>207</v>
      </c>
      <c r="N3854" s="1" t="b">
        <f t="shared" si="199"/>
        <v>0</v>
      </c>
      <c r="O3854" s="1" t="b">
        <f t="shared" si="200"/>
        <v>0</v>
      </c>
      <c r="Q3854" s="4"/>
      <c r="R3854" s="4"/>
    </row>
    <row r="3855" spans="5:18">
      <c r="E3855" s="130">
        <v>277</v>
      </c>
      <c r="F3855" s="130">
        <v>3</v>
      </c>
      <c r="H3855" s="32" t="s">
        <v>208</v>
      </c>
      <c r="I3855" s="33" t="s">
        <v>862</v>
      </c>
      <c r="J3855" s="33" t="s">
        <v>206</v>
      </c>
      <c r="K3855" s="33" t="str">
        <f t="shared" si="198"/>
        <v>277 , 3</v>
      </c>
      <c r="L3855" s="34" t="s">
        <v>207</v>
      </c>
      <c r="N3855" s="1" t="b">
        <f t="shared" si="199"/>
        <v>0</v>
      </c>
      <c r="O3855" s="1" t="b">
        <f t="shared" si="200"/>
        <v>0</v>
      </c>
      <c r="Q3855" s="4"/>
      <c r="R3855" s="4"/>
    </row>
    <row r="3856" spans="5:18">
      <c r="E3856" s="130">
        <v>277</v>
      </c>
      <c r="F3856" s="130">
        <v>4</v>
      </c>
      <c r="H3856" s="32" t="s">
        <v>208</v>
      </c>
      <c r="I3856" s="33" t="s">
        <v>862</v>
      </c>
      <c r="J3856" s="33" t="s">
        <v>206</v>
      </c>
      <c r="K3856" s="33" t="str">
        <f t="shared" si="198"/>
        <v>277 , 4</v>
      </c>
      <c r="L3856" s="34" t="s">
        <v>207</v>
      </c>
      <c r="N3856" s="1" t="b">
        <f t="shared" si="199"/>
        <v>0</v>
      </c>
      <c r="O3856" s="1" t="b">
        <f t="shared" si="200"/>
        <v>0</v>
      </c>
      <c r="Q3856" s="4"/>
      <c r="R3856" s="4"/>
    </row>
    <row r="3857" spans="5:18">
      <c r="E3857" s="130">
        <v>277</v>
      </c>
      <c r="F3857" s="130">
        <v>5</v>
      </c>
      <c r="H3857" s="32" t="s">
        <v>208</v>
      </c>
      <c r="I3857" s="33" t="s">
        <v>862</v>
      </c>
      <c r="J3857" s="33" t="s">
        <v>206</v>
      </c>
      <c r="K3857" s="33" t="str">
        <f t="shared" si="198"/>
        <v>277 , 5</v>
      </c>
      <c r="L3857" s="34" t="s">
        <v>207</v>
      </c>
      <c r="N3857" s="1" t="b">
        <f t="shared" si="199"/>
        <v>0</v>
      </c>
      <c r="O3857" s="1" t="b">
        <f t="shared" si="200"/>
        <v>0</v>
      </c>
      <c r="Q3857" s="4"/>
      <c r="R3857" s="4"/>
    </row>
    <row r="3858" spans="5:18">
      <c r="E3858" s="130">
        <v>277</v>
      </c>
      <c s="130" r="F3858">
        <v>7</v>
      </c>
      <c r="H3858" s="32" t="s">
        <v>208</v>
      </c>
      <c r="I3858" s="33" t="s">
        <v>862</v>
      </c>
      <c r="J3858" s="33" t="s">
        <v>206</v>
      </c>
      <c r="K3858" s="33" t="str">
        <f t="shared" si="198"/>
        <v>277 , 6</v>
      </c>
      <c r="L3858" s="34" t="s">
        <v>207</v>
      </c>
      <c r="N3858" s="1" t="b">
        <f t="shared" si="199"/>
        <v>0</v>
      </c>
      <c r="O3858" s="1" t="b">
        <f t="shared" si="200"/>
        <v>0</v>
      </c>
      <c r="Q3858" s="4"/>
      <c r="R3858" s="4"/>
    </row>
    <row r="3859" spans="5:18">
      <c r="E3859" s="130">
        <v>277</v>
      </c>
      <c r="F3859" s="130">
        <v>8</v>
      </c>
      <c r="H3859" s="32" t="s">
        <v>208</v>
      </c>
      <c r="I3859" s="33" t="s">
        <v>862</v>
      </c>
      <c r="J3859" s="33" t="s">
        <v>206</v>
      </c>
      <c r="K3859" s="33" t="str">
        <f t="shared" si="198"/>
        <v>277 , 8</v>
      </c>
      <c r="L3859" s="34" t="s">
        <v>207</v>
      </c>
      <c r="N3859" s="1" t="b">
        <f t="shared" si="199"/>
        <v>0</v>
      </c>
      <c r="O3859" s="1" t="b">
        <f t="shared" si="200"/>
        <v>0</v>
      </c>
      <c r="Q3859" s="4"/>
      <c r="R3859" s="4"/>
    </row>
    <row r="3860" spans="5:18">
      <c r="E3860" s="130">
        <v>277</v>
      </c>
      <c r="F3860" s="130">
        <v>9</v>
      </c>
      <c r="H3860" s="32" t="s">
        <v>208</v>
      </c>
      <c r="I3860" s="33" t="s">
        <v>862</v>
      </c>
      <c r="J3860" s="33" t="s">
        <v>206</v>
      </c>
      <c r="K3860" s="33" t="str">
        <f t="shared" si="198"/>
        <v>277 , 9</v>
      </c>
      <c r="L3860" s="34" t="s">
        <v>207</v>
      </c>
      <c r="N3860" s="1" t="b">
        <f t="shared" si="199"/>
        <v>0</v>
      </c>
      <c r="O3860" s="1" t="b">
        <f t="shared" si="200"/>
        <v>0</v>
      </c>
      <c r="Q3860" s="4"/>
      <c r="R3860" s="4"/>
    </row>
    <row r="3861" spans="5:18">
      <c r="E3861" s="130">
        <v>277</v>
      </c>
      <c r="F3861" s="130">
        <v>10</v>
      </c>
      <c r="H3861" s="32" t="s">
        <v>208</v>
      </c>
      <c r="I3861" s="33" t="s">
        <v>862</v>
      </c>
      <c r="J3861" s="33" t="s">
        <v>206</v>
      </c>
      <c r="K3861" s="33" t="str">
        <f t="shared" si="198"/>
        <v>277 , 10</v>
      </c>
      <c r="L3861" s="34" t="s">
        <v>207</v>
      </c>
      <c r="N3861" s="1" t="b">
        <f t="shared" si="199"/>
        <v>0</v>
      </c>
      <c r="O3861" s="1" t="b">
        <f t="shared" si="200"/>
        <v>0</v>
      </c>
      <c r="Q3861" s="4"/>
      <c r="R3861" s="4"/>
    </row>
    <row r="3862" spans="5:18">
      <c r="E3862" s="130">
        <v>277</v>
      </c>
      <c r="F3862" s="130">
        <v>11</v>
      </c>
      <c r="H3862" s="32" t="s">
        <v>208</v>
      </c>
      <c r="I3862" s="33" t="s">
        <v>862</v>
      </c>
      <c r="J3862" s="33" t="s">
        <v>206</v>
      </c>
      <c r="K3862" s="33" t="str">
        <f t="shared" si="198"/>
        <v>277 , 11</v>
      </c>
      <c r="L3862" s="34" t="s">
        <v>207</v>
      </c>
      <c r="N3862" s="1" t="b">
        <f t="shared" si="199"/>
        <v>0</v>
      </c>
      <c r="O3862" s="1" t="b">
        <f t="shared" si="200"/>
        <v>0</v>
      </c>
      <c r="Q3862" s="4"/>
      <c r="R3862" s="4"/>
    </row>
    <row r="3863" spans="5:18">
      <c r="E3863" s="130">
        <v>277</v>
      </c>
      <c r="F3863" s="130">
        <v>12</v>
      </c>
      <c r="H3863" s="32" t="s">
        <v>208</v>
      </c>
      <c r="I3863" s="33" t="s">
        <v>862</v>
      </c>
      <c r="J3863" s="33" t="s">
        <v>206</v>
      </c>
      <c r="K3863" s="33" t="str">
        <f t="shared" si="198"/>
        <v>277 , 12</v>
      </c>
      <c r="L3863" s="34" t="s">
        <v>207</v>
      </c>
      <c r="N3863" s="1" t="b">
        <f t="shared" si="199"/>
        <v>0</v>
      </c>
      <c r="O3863" s="1" t="b">
        <f t="shared" si="200"/>
        <v>0</v>
      </c>
      <c r="Q3863" s="4"/>
      <c r="R3863" s="4"/>
    </row>
    <row r="3864" spans="5:18">
      <c r="E3864" s="130">
        <v>277</v>
      </c>
      <c r="F3864" s="130">
        <v>13</v>
      </c>
      <c r="H3864" s="32" t="s">
        <v>208</v>
      </c>
      <c r="I3864" s="33" t="s">
        <v>862</v>
      </c>
      <c r="J3864" s="33" t="s">
        <v>206</v>
      </c>
      <c r="K3864" s="33" t="str">
        <f t="shared" si="198"/>
        <v>277 , 13</v>
      </c>
      <c r="L3864" s="34" t="s">
        <v>207</v>
      </c>
      <c r="N3864" s="1" t="b">
        <f t="shared" si="199"/>
        <v>0</v>
      </c>
      <c r="O3864" s="1" t="b">
        <f t="shared" si="200"/>
        <v>0</v>
      </c>
      <c r="Q3864" s="4"/>
      <c r="R3864" s="4"/>
    </row>
    <row r="3865" spans="5:18">
      <c r="E3865" s="130">
        <v>277</v>
      </c>
      <c r="F3865" s="130">
        <v>14</v>
      </c>
      <c r="H3865" s="32" t="s">
        <v>208</v>
      </c>
      <c r="I3865" s="33" t="s">
        <v>862</v>
      </c>
      <c r="J3865" s="33" t="s">
        <v>206</v>
      </c>
      <c r="K3865" s="33" t="str">
        <f t="shared" si="198"/>
        <v>277 , 14</v>
      </c>
      <c r="L3865" s="34" t="s">
        <v>207</v>
      </c>
      <c r="N3865" s="1" t="b">
        <f t="shared" si="199"/>
        <v>0</v>
      </c>
      <c r="O3865" s="1" t="b">
        <f t="shared" si="200"/>
        <v>0</v>
      </c>
      <c r="Q3865" s="4"/>
      <c r="R3865" s="4"/>
    </row>
    <row r="3866" spans="5:18">
      <c r="E3866" s="130">
        <v>277</v>
      </c>
      <c r="F3866" s="130">
        <v>15</v>
      </c>
      <c r="H3866" s="32" t="s">
        <v>208</v>
      </c>
      <c r="I3866" s="33" t="s">
        <v>862</v>
      </c>
      <c r="J3866" s="33" t="s">
        <v>206</v>
      </c>
      <c r="K3866" s="33" t="str">
        <f t="shared" si="198"/>
        <v>277 , 15</v>
      </c>
      <c r="L3866" s="34" t="s">
        <v>207</v>
      </c>
      <c r="N3866" s="1" t="b">
        <f t="shared" si="199"/>
        <v>0</v>
      </c>
      <c r="O3866" s="1" t="b">
        <f t="shared" si="200"/>
        <v>0</v>
      </c>
      <c r="Q3866" s="4"/>
      <c r="R3866" s="4"/>
    </row>
    <row r="3867" spans="5:18">
      <c r="E3867" s="130">
        <v>278</v>
      </c>
      <c r="F3867" s="130">
        <v>1</v>
      </c>
      <c r="H3867" s="32" t="s">
        <v>208</v>
      </c>
      <c r="I3867" s="33" t="s">
        <v>862</v>
      </c>
      <c r="J3867" s="33" t="s">
        <v>206</v>
      </c>
      <c r="K3867" s="33" t="str">
        <f t="shared" si="198"/>
        <v>278 , 1</v>
      </c>
      <c r="L3867" s="34" t="s">
        <v>207</v>
      </c>
      <c r="N3867" s="1" t="b">
        <f t="shared" si="199"/>
        <v>0</v>
      </c>
      <c r="O3867" s="1" t="b">
        <f t="shared" si="200"/>
        <v>0</v>
      </c>
      <c r="Q3867" s="4"/>
      <c r="R3867" s="4"/>
    </row>
    <row r="3868" spans="5:18">
      <c r="E3868" s="130">
        <v>278</v>
      </c>
      <c r="F3868" s="130">
        <v>2</v>
      </c>
      <c r="H3868" s="32" t="s">
        <v>208</v>
      </c>
      <c r="I3868" s="33" t="s">
        <v>862</v>
      </c>
      <c r="J3868" s="33" t="s">
        <v>206</v>
      </c>
      <c r="K3868" s="33" t="str">
        <f t="shared" si="198"/>
        <v>278 , 2</v>
      </c>
      <c r="L3868" s="34" t="s">
        <v>207</v>
      </c>
      <c r="N3868" s="1" t="b">
        <f t="shared" si="199"/>
        <v>0</v>
      </c>
      <c r="O3868" s="1" t="b">
        <f t="shared" si="200"/>
        <v>0</v>
      </c>
      <c r="Q3868" s="4"/>
      <c r="R3868" s="4"/>
    </row>
    <row r="3869" spans="5:18">
      <c r="E3869" s="130">
        <v>278</v>
      </c>
      <c r="F3869" s="130">
        <v>3</v>
      </c>
      <c r="H3869" s="32" t="s">
        <v>208</v>
      </c>
      <c r="I3869" s="33" t="s">
        <v>862</v>
      </c>
      <c r="J3869" s="33" t="s">
        <v>206</v>
      </c>
      <c r="K3869" s="33" t="str">
        <f t="shared" si="198"/>
        <v>278 , 3</v>
      </c>
      <c r="L3869" s="34" t="s">
        <v>207</v>
      </c>
      <c r="N3869" s="1" t="b">
        <f t="shared" si="199"/>
        <v>0</v>
      </c>
      <c r="O3869" s="1" t="b">
        <f t="shared" si="200"/>
        <v>0</v>
      </c>
      <c r="Q3869" s="4"/>
      <c r="R3869" s="4"/>
    </row>
    <row r="3870" spans="5:18">
      <c r="E3870" s="130">
        <v>278</v>
      </c>
      <c r="F3870" s="130">
        <v>4</v>
      </c>
      <c r="H3870" s="32" t="s">
        <v>208</v>
      </c>
      <c r="I3870" s="33" t="s">
        <v>862</v>
      </c>
      <c r="J3870" s="33" t="s">
        <v>206</v>
      </c>
      <c r="K3870" s="33" t="str">
        <f t="shared" si="198"/>
        <v>278 , 4</v>
      </c>
      <c r="L3870" s="34" t="s">
        <v>207</v>
      </c>
      <c r="N3870" s="1" t="b">
        <f t="shared" si="199"/>
        <v>0</v>
      </c>
      <c r="O3870" s="1" t="b">
        <f t="shared" si="200"/>
        <v>0</v>
      </c>
      <c r="Q3870" s="4"/>
      <c r="R3870" s="4"/>
    </row>
    <row r="3871" spans="5:18">
      <c r="E3871" s="130">
        <v>278</v>
      </c>
      <c r="F3871" s="130">
        <v>5</v>
      </c>
      <c r="H3871" s="32" t="s">
        <v>208</v>
      </c>
      <c r="I3871" s="33" t="s">
        <v>862</v>
      </c>
      <c r="J3871" s="33" t="s">
        <v>206</v>
      </c>
      <c r="K3871" s="33" t="str">
        <f t="shared" si="198"/>
        <v>278 , 5</v>
      </c>
      <c r="L3871" s="34" t="s">
        <v>207</v>
      </c>
      <c r="N3871" s="1" t="b">
        <f t="shared" si="199"/>
        <v>0</v>
      </c>
      <c r="O3871" s="1" t="b">
        <f t="shared" si="200"/>
        <v>0</v>
      </c>
      <c r="Q3871" s="4"/>
      <c r="R3871" s="4"/>
    </row>
    <row r="3872" spans="5:18">
      <c r="E3872" s="130">
        <v>278</v>
      </c>
      <c s="130" r="F3872">
        <v>7</v>
      </c>
      <c r="H3872" s="32" t="s">
        <v>208</v>
      </c>
      <c r="I3872" s="33" t="s">
        <v>862</v>
      </c>
      <c r="J3872" s="33" t="s">
        <v>206</v>
      </c>
      <c r="K3872" s="33" t="str">
        <f t="shared" si="198"/>
        <v>278 , 6</v>
      </c>
      <c r="L3872" s="34" t="s">
        <v>207</v>
      </c>
      <c r="N3872" s="1" t="b">
        <f t="shared" si="199"/>
        <v>0</v>
      </c>
      <c r="O3872" s="1" t="b">
        <f t="shared" si="200"/>
        <v>0</v>
      </c>
      <c r="Q3872" s="4"/>
      <c r="R3872" s="4"/>
    </row>
    <row r="3873" spans="5:18">
      <c r="E3873" s="130">
        <v>278</v>
      </c>
      <c r="F3873" s="130">
        <v>8</v>
      </c>
      <c r="H3873" s="32" t="s">
        <v>208</v>
      </c>
      <c r="I3873" s="33" t="s">
        <v>862</v>
      </c>
      <c r="J3873" s="33" t="s">
        <v>206</v>
      </c>
      <c r="K3873" s="33" t="str">
        <f t="shared" si="198"/>
        <v>278 , 8</v>
      </c>
      <c r="L3873" s="34" t="s">
        <v>207</v>
      </c>
      <c r="N3873" s="1" t="b">
        <f t="shared" si="199"/>
        <v>0</v>
      </c>
      <c r="O3873" s="1" t="b">
        <f t="shared" si="200"/>
        <v>0</v>
      </c>
      <c r="Q3873" s="4"/>
      <c r="R3873" s="4"/>
    </row>
    <row r="3874" spans="5:18">
      <c r="E3874" s="130">
        <v>278</v>
      </c>
      <c r="F3874" s="130">
        <v>9</v>
      </c>
      <c r="H3874" s="32" t="s">
        <v>208</v>
      </c>
      <c r="I3874" s="33" t="s">
        <v>862</v>
      </c>
      <c r="J3874" s="33" t="s">
        <v>206</v>
      </c>
      <c r="K3874" s="33" t="str">
        <f t="shared" si="198"/>
        <v>278 , 9</v>
      </c>
      <c r="L3874" s="34" t="s">
        <v>207</v>
      </c>
      <c r="N3874" s="1" t="b">
        <f t="shared" si="199"/>
        <v>0</v>
      </c>
      <c r="O3874" s="1" t="b">
        <f t="shared" si="200"/>
        <v>0</v>
      </c>
      <c r="Q3874" s="4"/>
      <c r="R3874" s="4"/>
    </row>
    <row r="3875" spans="5:18">
      <c r="E3875" s="130">
        <v>278</v>
      </c>
      <c r="F3875" s="130">
        <v>10</v>
      </c>
      <c r="H3875" s="32" t="s">
        <v>208</v>
      </c>
      <c r="I3875" s="33" t="s">
        <v>862</v>
      </c>
      <c r="J3875" s="33" t="s">
        <v>206</v>
      </c>
      <c r="K3875" s="33" t="str">
        <f t="shared" si="198"/>
        <v>278 , 10</v>
      </c>
      <c r="L3875" s="34" t="s">
        <v>207</v>
      </c>
      <c r="N3875" s="1" t="b">
        <f t="shared" si="199"/>
        <v>0</v>
      </c>
      <c r="O3875" s="1" t="b">
        <f t="shared" si="200"/>
        <v>0</v>
      </c>
      <c r="Q3875" s="4"/>
      <c r="R3875" s="4"/>
    </row>
    <row r="3876" spans="5:18">
      <c r="E3876" s="130">
        <v>278</v>
      </c>
      <c r="F3876" s="130">
        <v>11</v>
      </c>
      <c r="H3876" s="32" t="s">
        <v>208</v>
      </c>
      <c r="I3876" s="33" t="s">
        <v>862</v>
      </c>
      <c r="J3876" s="33" t="s">
        <v>206</v>
      </c>
      <c r="K3876" s="33" t="str">
        <f t="shared" si="198"/>
        <v>278 , 11</v>
      </c>
      <c r="L3876" s="34" t="s">
        <v>207</v>
      </c>
      <c r="N3876" s="1" t="b">
        <f t="shared" si="199"/>
        <v>0</v>
      </c>
      <c r="O3876" s="1" t="b">
        <f t="shared" si="200"/>
        <v>0</v>
      </c>
      <c r="Q3876" s="4"/>
      <c r="R3876" s="4"/>
    </row>
    <row r="3877" spans="5:18">
      <c r="E3877" s="130">
        <v>278</v>
      </c>
      <c r="F3877" s="130">
        <v>12</v>
      </c>
      <c r="H3877" s="32" t="s">
        <v>208</v>
      </c>
      <c r="I3877" s="33" t="s">
        <v>862</v>
      </c>
      <c r="J3877" s="33" t="s">
        <v>206</v>
      </c>
      <c r="K3877" s="33" t="str">
        <f t="shared" si="198"/>
        <v>278 , 12</v>
      </c>
      <c r="L3877" s="34" t="s">
        <v>207</v>
      </c>
      <c r="N3877" s="1" t="b">
        <f t="shared" si="199"/>
        <v>0</v>
      </c>
      <c r="O3877" s="1" t="b">
        <f t="shared" si="200"/>
        <v>0</v>
      </c>
      <c r="Q3877" s="4"/>
      <c r="R3877" s="4"/>
    </row>
    <row r="3878" spans="5:18">
      <c r="E3878" s="130">
        <v>278</v>
      </c>
      <c r="F3878" s="130">
        <v>13</v>
      </c>
      <c r="H3878" s="32" t="s">
        <v>208</v>
      </c>
      <c r="I3878" s="33" t="s">
        <v>862</v>
      </c>
      <c r="J3878" s="33" t="s">
        <v>206</v>
      </c>
      <c r="K3878" s="33" t="str">
        <f t="shared" si="198"/>
        <v>278 , 13</v>
      </c>
      <c r="L3878" s="34" t="s">
        <v>207</v>
      </c>
      <c r="N3878" s="1" t="b">
        <f t="shared" si="199"/>
        <v>0</v>
      </c>
      <c r="O3878" s="1" t="b">
        <f t="shared" si="200"/>
        <v>0</v>
      </c>
      <c r="Q3878" s="4"/>
      <c r="R3878" s="4"/>
    </row>
    <row r="3879" spans="5:18">
      <c r="E3879" s="130">
        <v>278</v>
      </c>
      <c r="F3879" s="130">
        <v>14</v>
      </c>
      <c r="H3879" s="32" t="s">
        <v>208</v>
      </c>
      <c r="I3879" s="33" t="s">
        <v>862</v>
      </c>
      <c r="J3879" s="33" t="s">
        <v>206</v>
      </c>
      <c r="K3879" s="33" t="str">
        <f t="shared" si="198"/>
        <v>278 , 14</v>
      </c>
      <c r="L3879" s="34" t="s">
        <v>207</v>
      </c>
      <c r="N3879" s="1" t="b">
        <f t="shared" si="199"/>
        <v>0</v>
      </c>
      <c r="O3879" s="1" t="b">
        <f t="shared" si="200"/>
        <v>0</v>
      </c>
      <c r="Q3879" s="4"/>
      <c r="R3879" s="4"/>
    </row>
    <row r="3880" spans="5:18">
      <c r="E3880" s="130">
        <v>278</v>
      </c>
      <c r="F3880" s="130">
        <v>15</v>
      </c>
      <c r="H3880" s="32" t="s">
        <v>208</v>
      </c>
      <c r="I3880" s="33" t="s">
        <v>862</v>
      </c>
      <c r="J3880" s="33" t="s">
        <v>206</v>
      </c>
      <c r="K3880" s="33" t="str">
        <f t="shared" si="198"/>
        <v>278 , 15</v>
      </c>
      <c r="L3880" s="34" t="s">
        <v>207</v>
      </c>
      <c r="N3880" s="1" t="b">
        <f t="shared" si="199"/>
        <v>0</v>
      </c>
      <c r="O3880" s="1" t="b">
        <f t="shared" si="200"/>
        <v>0</v>
      </c>
      <c r="Q3880" s="4"/>
      <c r="R3880" s="4"/>
    </row>
    <row r="3881" spans="5:18">
      <c r="E3881" s="130">
        <v>279</v>
      </c>
      <c r="F3881" s="130">
        <v>1</v>
      </c>
      <c r="H3881" s="32" t="s">
        <v>208</v>
      </c>
      <c r="I3881" s="33" t="s">
        <v>862</v>
      </c>
      <c r="J3881" s="33" t="s">
        <v>206</v>
      </c>
      <c r="K3881" s="33" t="str">
        <f t="shared" si="198"/>
        <v>279 , 1</v>
      </c>
      <c r="L3881" s="34" t="s">
        <v>207</v>
      </c>
      <c r="N3881" s="1" t="b">
        <f t="shared" si="199"/>
        <v>0</v>
      </c>
      <c r="O3881" s="1" t="b">
        <f t="shared" si="200"/>
        <v>0</v>
      </c>
      <c r="Q3881" s="4"/>
      <c r="R3881" s="4"/>
    </row>
    <row r="3882" spans="5:18">
      <c r="E3882" s="130">
        <v>279</v>
      </c>
      <c r="F3882" s="130">
        <v>2</v>
      </c>
      <c r="H3882" s="32" t="s">
        <v>208</v>
      </c>
      <c r="I3882" s="33" t="s">
        <v>862</v>
      </c>
      <c r="J3882" s="33" t="s">
        <v>206</v>
      </c>
      <c r="K3882" s="33" t="str">
        <f t="shared" si="198"/>
        <v>279 , 2</v>
      </c>
      <c r="L3882" s="34" t="s">
        <v>207</v>
      </c>
      <c r="N3882" s="1" t="b">
        <f t="shared" si="199"/>
        <v>0</v>
      </c>
      <c r="O3882" s="1" t="b">
        <f t="shared" si="200"/>
        <v>0</v>
      </c>
      <c r="Q3882" s="4"/>
      <c r="R3882" s="4"/>
    </row>
    <row r="3883" spans="5:18">
      <c r="E3883" s="130">
        <v>279</v>
      </c>
      <c r="F3883" s="130">
        <v>3</v>
      </c>
      <c r="H3883" s="32" t="s">
        <v>208</v>
      </c>
      <c r="I3883" s="33" t="s">
        <v>862</v>
      </c>
      <c r="J3883" s="33" t="s">
        <v>206</v>
      </c>
      <c r="K3883" s="33" t="str">
        <f t="shared" si="198"/>
        <v>279 , 3</v>
      </c>
      <c r="L3883" s="34" t="s">
        <v>207</v>
      </c>
      <c r="N3883" s="1" t="b">
        <f t="shared" si="199"/>
        <v>0</v>
      </c>
      <c r="O3883" s="1" t="b">
        <f t="shared" si="200"/>
        <v>0</v>
      </c>
      <c r="Q3883" s="4"/>
      <c r="R3883" s="4"/>
    </row>
    <row r="3884" spans="5:18">
      <c r="E3884" s="130">
        <v>279</v>
      </c>
      <c r="F3884" s="130">
        <v>4</v>
      </c>
      <c r="H3884" s="32" t="s">
        <v>208</v>
      </c>
      <c r="I3884" s="33" t="s">
        <v>862</v>
      </c>
      <c r="J3884" s="33" t="s">
        <v>206</v>
      </c>
      <c r="K3884" s="33" t="str">
        <f t="shared" si="198"/>
        <v>279 , 4</v>
      </c>
      <c r="L3884" s="34" t="s">
        <v>207</v>
      </c>
      <c r="N3884" s="1" t="b">
        <f t="shared" si="199"/>
        <v>0</v>
      </c>
      <c r="O3884" s="1" t="b">
        <f t="shared" si="200"/>
        <v>0</v>
      </c>
      <c r="Q3884" s="4"/>
      <c r="R3884" s="4"/>
    </row>
    <row r="3885" spans="5:18">
      <c r="E3885" s="130">
        <v>279</v>
      </c>
      <c r="F3885" s="130">
        <v>5</v>
      </c>
      <c r="H3885" s="32" t="s">
        <v>208</v>
      </c>
      <c r="I3885" s="33" t="s">
        <v>862</v>
      </c>
      <c r="J3885" s="33" t="s">
        <v>206</v>
      </c>
      <c r="K3885" s="33" t="str">
        <f t="shared" si="198"/>
        <v>279 , 5</v>
      </c>
      <c r="L3885" s="34" t="s">
        <v>207</v>
      </c>
      <c r="N3885" s="1" t="b">
        <f t="shared" si="199"/>
        <v>0</v>
      </c>
      <c r="O3885" s="1" t="b">
        <f t="shared" si="200"/>
        <v>0</v>
      </c>
      <c r="Q3885" s="4"/>
      <c r="R3885" s="4"/>
    </row>
    <row r="3886" spans="5:18">
      <c r="E3886" s="130">
        <v>279</v>
      </c>
      <c s="130" r="F3886">
        <v>7</v>
      </c>
      <c r="H3886" s="32" t="s">
        <v>208</v>
      </c>
      <c r="I3886" s="33" t="s">
        <v>862</v>
      </c>
      <c r="J3886" s="33" t="s">
        <v>206</v>
      </c>
      <c r="K3886" s="33" t="str">
        <f t="shared" si="198"/>
        <v>279 , 6</v>
      </c>
      <c r="L3886" s="34" t="s">
        <v>207</v>
      </c>
      <c r="N3886" s="1" t="b">
        <f t="shared" si="199"/>
        <v>0</v>
      </c>
      <c r="O3886" s="1" t="b">
        <f t="shared" si="200"/>
        <v>0</v>
      </c>
      <c r="Q3886" s="4"/>
      <c r="R3886" s="4"/>
    </row>
    <row r="3887" spans="5:18">
      <c r="E3887" s="130">
        <v>279</v>
      </c>
      <c r="F3887" s="130">
        <v>8</v>
      </c>
      <c r="H3887" s="32" t="s">
        <v>208</v>
      </c>
      <c r="I3887" s="33" t="s">
        <v>862</v>
      </c>
      <c r="J3887" s="33" t="s">
        <v>206</v>
      </c>
      <c r="K3887" s="33" t="str">
        <f t="shared" si="198"/>
        <v>279 , 8</v>
      </c>
      <c r="L3887" s="34" t="s">
        <v>207</v>
      </c>
      <c r="N3887" s="1" t="b">
        <f t="shared" si="199"/>
        <v>0</v>
      </c>
      <c r="O3887" s="1" t="b">
        <f t="shared" si="200"/>
        <v>0</v>
      </c>
      <c r="Q3887" s="4"/>
      <c r="R3887" s="4"/>
    </row>
    <row r="3888" spans="5:18">
      <c r="E3888" s="130">
        <v>279</v>
      </c>
      <c r="F3888" s="130">
        <v>9</v>
      </c>
      <c r="H3888" s="32" t="s">
        <v>208</v>
      </c>
      <c r="I3888" s="33" t="s">
        <v>862</v>
      </c>
      <c r="J3888" s="33" t="s">
        <v>206</v>
      </c>
      <c r="K3888" s="33" t="str">
        <f t="shared" si="198"/>
        <v>279 , 9</v>
      </c>
      <c r="L3888" s="34" t="s">
        <v>207</v>
      </c>
      <c r="N3888" s="1" t="b">
        <f t="shared" si="199"/>
        <v>0</v>
      </c>
      <c r="O3888" s="1" t="b">
        <f t="shared" si="200"/>
        <v>0</v>
      </c>
      <c r="Q3888" s="4"/>
      <c r="R3888" s="4"/>
    </row>
    <row r="3889" spans="5:18">
      <c r="E3889" s="130">
        <v>279</v>
      </c>
      <c r="F3889" s="130">
        <v>10</v>
      </c>
      <c r="H3889" s="32" t="s">
        <v>208</v>
      </c>
      <c r="I3889" s="33" t="s">
        <v>862</v>
      </c>
      <c r="J3889" s="33" t="s">
        <v>206</v>
      </c>
      <c r="K3889" s="33" t="str">
        <f t="shared" si="198"/>
        <v>279 , 10</v>
      </c>
      <c r="L3889" s="34" t="s">
        <v>207</v>
      </c>
      <c r="N3889" s="1" t="b">
        <f t="shared" si="199"/>
        <v>0</v>
      </c>
      <c r="O3889" s="1" t="b">
        <f t="shared" si="200"/>
        <v>0</v>
      </c>
      <c r="Q3889" s="4"/>
      <c r="R3889" s="4"/>
    </row>
    <row r="3890" spans="5:18">
      <c r="E3890" s="130">
        <v>279</v>
      </c>
      <c r="F3890" s="130">
        <v>11</v>
      </c>
      <c r="H3890" s="32" t="s">
        <v>208</v>
      </c>
      <c r="I3890" s="33" t="s">
        <v>862</v>
      </c>
      <c r="J3890" s="33" t="s">
        <v>206</v>
      </c>
      <c r="K3890" s="33" t="str">
        <f t="shared" si="198"/>
        <v>279 , 11</v>
      </c>
      <c r="L3890" s="34" t="s">
        <v>207</v>
      </c>
      <c r="N3890" s="1" t="b">
        <f t="shared" si="199"/>
        <v>0</v>
      </c>
      <c r="O3890" s="1" t="b">
        <f t="shared" si="200"/>
        <v>0</v>
      </c>
      <c r="Q3890" s="4"/>
      <c r="R3890" s="4"/>
    </row>
    <row r="3891" spans="5:18">
      <c r="E3891" s="130">
        <v>279</v>
      </c>
      <c r="F3891" s="130">
        <v>12</v>
      </c>
      <c r="H3891" s="32" t="s">
        <v>208</v>
      </c>
      <c r="I3891" s="33" t="s">
        <v>862</v>
      </c>
      <c r="J3891" s="33" t="s">
        <v>206</v>
      </c>
      <c r="K3891" s="33" t="str">
        <f t="shared" si="198"/>
        <v>279 , 12</v>
      </c>
      <c r="L3891" s="34" t="s">
        <v>207</v>
      </c>
      <c r="N3891" s="1" t="b">
        <f t="shared" si="199"/>
        <v>0</v>
      </c>
      <c r="O3891" s="1" t="b">
        <f t="shared" si="200"/>
        <v>0</v>
      </c>
      <c r="Q3891" s="4"/>
      <c r="R3891" s="4"/>
    </row>
    <row r="3892" spans="5:18">
      <c r="E3892" s="130">
        <v>279</v>
      </c>
      <c r="F3892" s="130">
        <v>13</v>
      </c>
      <c r="H3892" s="32" t="s">
        <v>208</v>
      </c>
      <c r="I3892" s="33" t="s">
        <v>862</v>
      </c>
      <c r="J3892" s="33" t="s">
        <v>206</v>
      </c>
      <c r="K3892" s="33" t="str">
        <f t="shared" si="198"/>
        <v>279 , 13</v>
      </c>
      <c r="L3892" s="34" t="s">
        <v>207</v>
      </c>
      <c r="N3892" s="1" t="b">
        <f t="shared" si="199"/>
        <v>0</v>
      </c>
      <c r="O3892" s="1" t="b">
        <f t="shared" si="200"/>
        <v>0</v>
      </c>
      <c r="Q3892" s="4"/>
      <c r="R3892" s="4"/>
    </row>
    <row r="3893" spans="5:18">
      <c r="E3893" s="130">
        <v>279</v>
      </c>
      <c r="F3893" s="130">
        <v>14</v>
      </c>
      <c r="H3893" s="32" t="s">
        <v>208</v>
      </c>
      <c r="I3893" s="33" t="s">
        <v>862</v>
      </c>
      <c r="J3893" s="33" t="s">
        <v>206</v>
      </c>
      <c r="K3893" s="33" t="str">
        <f t="shared" si="198"/>
        <v>279 , 14</v>
      </c>
      <c r="L3893" s="34" t="s">
        <v>207</v>
      </c>
      <c r="N3893" s="1" t="b">
        <f t="shared" si="199"/>
        <v>0</v>
      </c>
      <c r="O3893" s="1" t="b">
        <f t="shared" si="200"/>
        <v>0</v>
      </c>
      <c r="Q3893" s="4"/>
      <c r="R3893" s="4"/>
    </row>
    <row r="3894" spans="5:18">
      <c r="E3894" s="130">
        <v>279</v>
      </c>
      <c r="F3894" s="130">
        <v>15</v>
      </c>
      <c r="H3894" s="32" t="s">
        <v>208</v>
      </c>
      <c r="I3894" s="33" t="s">
        <v>862</v>
      </c>
      <c r="J3894" s="33" t="s">
        <v>206</v>
      </c>
      <c r="K3894" s="33" t="str">
        <f t="shared" si="198"/>
        <v>279 , 15</v>
      </c>
      <c r="L3894" s="34" t="s">
        <v>207</v>
      </c>
      <c r="N3894" s="1" t="b">
        <f t="shared" si="199"/>
        <v>0</v>
      </c>
      <c r="O3894" s="1" t="b">
        <f t="shared" si="200"/>
        <v>0</v>
      </c>
      <c r="Q3894" s="4"/>
      <c r="R3894" s="4"/>
    </row>
    <row r="3895" spans="5:18">
      <c r="E3895" s="130">
        <v>280</v>
      </c>
      <c r="F3895" s="130">
        <v>1</v>
      </c>
      <c r="H3895" s="32" t="s">
        <v>208</v>
      </c>
      <c r="I3895" s="33" t="s">
        <v>862</v>
      </c>
      <c r="J3895" s="33" t="s">
        <v>206</v>
      </c>
      <c r="K3895" s="33" t="str">
        <f t="shared" si="198"/>
        <v>280 , 1</v>
      </c>
      <c r="L3895" s="34" t="s">
        <v>207</v>
      </c>
      <c r="N3895" s="1" t="b">
        <f t="shared" si="199"/>
        <v>0</v>
      </c>
      <c r="O3895" s="1" t="b">
        <f t="shared" si="200"/>
        <v>0</v>
      </c>
      <c r="Q3895" s="4"/>
      <c r="R3895" s="4"/>
    </row>
    <row r="3896" spans="5:18">
      <c r="E3896" s="130">
        <v>280</v>
      </c>
      <c r="F3896" s="130">
        <v>2</v>
      </c>
      <c r="H3896" s="32" t="s">
        <v>208</v>
      </c>
      <c r="I3896" s="33" t="s">
        <v>862</v>
      </c>
      <c r="J3896" s="33" t="s">
        <v>206</v>
      </c>
      <c r="K3896" s="33" t="str">
        <f t="shared" si="198"/>
        <v>280 , 2</v>
      </c>
      <c r="L3896" s="34" t="s">
        <v>207</v>
      </c>
      <c r="N3896" s="1" t="b">
        <f t="shared" si="199"/>
        <v>0</v>
      </c>
      <c r="O3896" s="1" t="b">
        <f t="shared" si="200"/>
        <v>0</v>
      </c>
      <c r="Q3896" s="4"/>
      <c r="R3896" s="4"/>
    </row>
    <row r="3897" spans="5:18">
      <c r="E3897" s="130">
        <v>280</v>
      </c>
      <c r="F3897" s="130">
        <v>3</v>
      </c>
      <c r="H3897" s="32" t="s">
        <v>208</v>
      </c>
      <c r="I3897" s="33" t="s">
        <v>862</v>
      </c>
      <c r="J3897" s="33" t="s">
        <v>206</v>
      </c>
      <c r="K3897" s="33" t="str">
        <f t="shared" si="198"/>
        <v>280 , 3</v>
      </c>
      <c r="L3897" s="34" t="s">
        <v>207</v>
      </c>
      <c r="N3897" s="1" t="b">
        <f t="shared" si="199"/>
        <v>0</v>
      </c>
      <c r="O3897" s="1" t="b">
        <f t="shared" si="200"/>
        <v>0</v>
      </c>
      <c r="Q3897" s="4"/>
      <c r="R3897" s="4"/>
    </row>
    <row r="3898" spans="5:18">
      <c r="E3898" s="130">
        <v>280</v>
      </c>
      <c r="F3898" s="130">
        <v>4</v>
      </c>
      <c r="H3898" s="32" t="s">
        <v>208</v>
      </c>
      <c r="I3898" s="33" t="s">
        <v>862</v>
      </c>
      <c r="J3898" s="33" t="s">
        <v>206</v>
      </c>
      <c r="K3898" s="33" t="str">
        <f t="shared" si="198"/>
        <v>280 , 4</v>
      </c>
      <c r="L3898" s="34" t="s">
        <v>207</v>
      </c>
      <c r="N3898" s="1" t="b">
        <f t="shared" si="199"/>
        <v>0</v>
      </c>
      <c r="O3898" s="1" t="b">
        <f t="shared" si="200"/>
        <v>0</v>
      </c>
      <c r="Q3898" s="4"/>
      <c r="R3898" s="4"/>
    </row>
    <row r="3899" spans="5:18">
      <c r="E3899" s="130">
        <v>280</v>
      </c>
      <c r="F3899" s="130">
        <v>5</v>
      </c>
      <c r="H3899" s="32" t="s">
        <v>208</v>
      </c>
      <c r="I3899" s="33" t="s">
        <v>862</v>
      </c>
      <c r="J3899" s="33" t="s">
        <v>206</v>
      </c>
      <c r="K3899" s="33" t="str">
        <f t="shared" ref="K3899:K3957" si="201">E3899&amp;" , "&amp;F3899</f>
        <v>280 , 5</v>
      </c>
      <c r="L3899" s="34" t="s">
        <v>207</v>
      </c>
      <c r="N3899" s="1" t="b">
        <f t="shared" ref="N3899:N3957" si="202">IF(E3899="","",EXACT(E3899,Q3899))</f>
        <v>0</v>
      </c>
      <c r="O3899" s="1" t="b">
        <f t="shared" ref="O3899:O3957" si="203">IF(F3899="","",EXACT(F3899,R3899))</f>
        <v>0</v>
      </c>
      <c r="Q3899" s="4"/>
      <c r="R3899" s="4"/>
    </row>
    <row r="3900" spans="5:18">
      <c r="E3900" s="130">
        <v>280</v>
      </c>
      <c s="130" r="F3900">
        <v>7</v>
      </c>
      <c r="H3900" s="32" t="s">
        <v>208</v>
      </c>
      <c r="I3900" s="33" t="s">
        <v>862</v>
      </c>
      <c r="J3900" s="33" t="s">
        <v>206</v>
      </c>
      <c r="K3900" s="33" t="str">
        <f t="shared" si="201"/>
        <v>280 , 6</v>
      </c>
      <c r="L3900" s="34" t="s">
        <v>207</v>
      </c>
      <c r="N3900" s="1" t="b">
        <f t="shared" si="202"/>
        <v>0</v>
      </c>
      <c r="O3900" s="1" t="b">
        <f t="shared" si="203"/>
        <v>0</v>
      </c>
      <c r="Q3900" s="4"/>
      <c r="R3900" s="4"/>
    </row>
    <row r="3901" spans="5:18">
      <c r="E3901" s="130">
        <v>280</v>
      </c>
      <c r="F3901" s="130">
        <v>8</v>
      </c>
      <c r="H3901" s="32" t="s">
        <v>208</v>
      </c>
      <c r="I3901" s="33" t="s">
        <v>862</v>
      </c>
      <c r="J3901" s="33" t="s">
        <v>206</v>
      </c>
      <c r="K3901" s="33" t="str">
        <f t="shared" si="201"/>
        <v>280 , 8</v>
      </c>
      <c r="L3901" s="34" t="s">
        <v>207</v>
      </c>
      <c r="N3901" s="1" t="b">
        <f t="shared" si="202"/>
        <v>0</v>
      </c>
      <c r="O3901" s="1" t="b">
        <f t="shared" si="203"/>
        <v>0</v>
      </c>
      <c r="Q3901" s="4"/>
      <c r="R3901" s="4"/>
    </row>
    <row r="3902" spans="5:18">
      <c r="E3902" s="130">
        <v>280</v>
      </c>
      <c r="F3902" s="130">
        <v>9</v>
      </c>
      <c r="H3902" s="32" t="s">
        <v>208</v>
      </c>
      <c r="I3902" s="33" t="s">
        <v>862</v>
      </c>
      <c r="J3902" s="33" t="s">
        <v>206</v>
      </c>
      <c r="K3902" s="33" t="str">
        <f t="shared" si="201"/>
        <v>280 , 9</v>
      </c>
      <c r="L3902" s="34" t="s">
        <v>207</v>
      </c>
      <c r="N3902" s="1" t="b">
        <f t="shared" si="202"/>
        <v>0</v>
      </c>
      <c r="O3902" s="1" t="b">
        <f t="shared" si="203"/>
        <v>0</v>
      </c>
      <c r="Q3902" s="4"/>
      <c r="R3902" s="4"/>
    </row>
    <row r="3903" spans="5:18">
      <c r="E3903" s="130">
        <v>280</v>
      </c>
      <c r="F3903" s="130">
        <v>10</v>
      </c>
      <c r="H3903" s="32" t="s">
        <v>208</v>
      </c>
      <c r="I3903" s="33" t="s">
        <v>862</v>
      </c>
      <c r="J3903" s="33" t="s">
        <v>206</v>
      </c>
      <c r="K3903" s="33" t="str">
        <f t="shared" si="201"/>
        <v>280 , 10</v>
      </c>
      <c r="L3903" s="34" t="s">
        <v>207</v>
      </c>
      <c r="N3903" s="1" t="b">
        <f t="shared" si="202"/>
        <v>0</v>
      </c>
      <c r="O3903" s="1" t="b">
        <f t="shared" si="203"/>
        <v>0</v>
      </c>
      <c r="Q3903" s="4"/>
      <c r="R3903" s="4"/>
    </row>
    <row r="3904" spans="5:18">
      <c r="E3904" s="130">
        <v>280</v>
      </c>
      <c r="F3904" s="130">
        <v>11</v>
      </c>
      <c r="H3904" s="32" t="s">
        <v>208</v>
      </c>
      <c r="I3904" s="33" t="s">
        <v>862</v>
      </c>
      <c r="J3904" s="33" t="s">
        <v>206</v>
      </c>
      <c r="K3904" s="33" t="str">
        <f t="shared" si="201"/>
        <v>280 , 11</v>
      </c>
      <c r="L3904" s="34" t="s">
        <v>207</v>
      </c>
      <c r="N3904" s="1" t="b">
        <f t="shared" si="202"/>
        <v>0</v>
      </c>
      <c r="O3904" s="1" t="b">
        <f t="shared" si="203"/>
        <v>0</v>
      </c>
      <c r="Q3904" s="4"/>
      <c r="R3904" s="4"/>
    </row>
    <row r="3905" spans="5:18">
      <c r="E3905" s="130">
        <v>280</v>
      </c>
      <c r="F3905" s="130">
        <v>12</v>
      </c>
      <c r="H3905" s="32" t="s">
        <v>208</v>
      </c>
      <c r="I3905" s="33" t="s">
        <v>862</v>
      </c>
      <c r="J3905" s="33" t="s">
        <v>206</v>
      </c>
      <c r="K3905" s="33" t="str">
        <f t="shared" si="201"/>
        <v>280 , 12</v>
      </c>
      <c r="L3905" s="34" t="s">
        <v>207</v>
      </c>
      <c r="N3905" s="1" t="b">
        <f t="shared" si="202"/>
        <v>0</v>
      </c>
      <c r="O3905" s="1" t="b">
        <f t="shared" si="203"/>
        <v>0</v>
      </c>
      <c r="Q3905" s="4"/>
      <c r="R3905" s="4"/>
    </row>
    <row r="3906" spans="5:18">
      <c r="E3906" s="130">
        <v>280</v>
      </c>
      <c r="F3906" s="130">
        <v>13</v>
      </c>
      <c r="H3906" s="32" t="s">
        <v>208</v>
      </c>
      <c r="I3906" s="33" t="s">
        <v>862</v>
      </c>
      <c r="J3906" s="33" t="s">
        <v>206</v>
      </c>
      <c r="K3906" s="33" t="str">
        <f t="shared" si="201"/>
        <v>280 , 13</v>
      </c>
      <c r="L3906" s="34" t="s">
        <v>207</v>
      </c>
      <c r="N3906" s="1" t="b">
        <f t="shared" si="202"/>
        <v>0</v>
      </c>
      <c r="O3906" s="1" t="b">
        <f t="shared" si="203"/>
        <v>0</v>
      </c>
      <c r="Q3906" s="4"/>
      <c r="R3906" s="4"/>
    </row>
    <row r="3907" spans="5:18">
      <c r="E3907" s="130">
        <v>280</v>
      </c>
      <c r="F3907" s="130">
        <v>14</v>
      </c>
      <c r="H3907" s="32" t="s">
        <v>208</v>
      </c>
      <c r="I3907" s="33" t="s">
        <v>862</v>
      </c>
      <c r="J3907" s="33" t="s">
        <v>206</v>
      </c>
      <c r="K3907" s="33" t="str">
        <f t="shared" si="201"/>
        <v>280 , 14</v>
      </c>
      <c r="L3907" s="34" t="s">
        <v>207</v>
      </c>
      <c r="N3907" s="1" t="b">
        <f t="shared" si="202"/>
        <v>0</v>
      </c>
      <c r="O3907" s="1" t="b">
        <f t="shared" si="203"/>
        <v>0</v>
      </c>
      <c r="Q3907" s="4"/>
      <c r="R3907" s="4"/>
    </row>
    <row r="3908" spans="5:18">
      <c r="E3908" s="130">
        <v>280</v>
      </c>
      <c r="F3908" s="130">
        <v>15</v>
      </c>
      <c r="H3908" s="32" t="s">
        <v>208</v>
      </c>
      <c r="I3908" s="33" t="s">
        <v>862</v>
      </c>
      <c r="J3908" s="33" t="s">
        <v>206</v>
      </c>
      <c r="K3908" s="33" t="str">
        <f t="shared" si="201"/>
        <v>280 , 15</v>
      </c>
      <c r="L3908" s="34" t="s">
        <v>207</v>
      </c>
      <c r="N3908" s="1" t="b">
        <f t="shared" si="202"/>
        <v>0</v>
      </c>
      <c r="O3908" s="1" t="b">
        <f t="shared" si="203"/>
        <v>0</v>
      </c>
      <c r="Q3908" s="4"/>
      <c r="R3908" s="4"/>
    </row>
    <row r="3909" spans="5:18">
      <c r="E3909" s="130">
        <v>281</v>
      </c>
      <c r="F3909" s="130">
        <v>1</v>
      </c>
      <c r="H3909" s="32" t="s">
        <v>208</v>
      </c>
      <c r="I3909" s="33" t="s">
        <v>862</v>
      </c>
      <c r="J3909" s="33" t="s">
        <v>206</v>
      </c>
      <c r="K3909" s="33" t="str">
        <f t="shared" si="201"/>
        <v>281 , 1</v>
      </c>
      <c r="L3909" s="34" t="s">
        <v>207</v>
      </c>
      <c r="N3909" s="1" t="b">
        <f t="shared" si="202"/>
        <v>0</v>
      </c>
      <c r="O3909" s="1" t="b">
        <f t="shared" si="203"/>
        <v>0</v>
      </c>
      <c r="Q3909" s="4"/>
      <c r="R3909" s="4"/>
    </row>
    <row r="3910" spans="5:18">
      <c r="E3910" s="130">
        <v>281</v>
      </c>
      <c r="F3910" s="130">
        <v>2</v>
      </c>
      <c r="H3910" s="32" t="s">
        <v>208</v>
      </c>
      <c r="I3910" s="33" t="s">
        <v>862</v>
      </c>
      <c r="J3910" s="33" t="s">
        <v>206</v>
      </c>
      <c r="K3910" s="33" t="str">
        <f t="shared" si="201"/>
        <v>281 , 2</v>
      </c>
      <c r="L3910" s="34" t="s">
        <v>207</v>
      </c>
      <c r="N3910" s="1" t="b">
        <f t="shared" si="202"/>
        <v>0</v>
      </c>
      <c r="O3910" s="1" t="b">
        <f t="shared" si="203"/>
        <v>0</v>
      </c>
      <c r="Q3910" s="4"/>
      <c r="R3910" s="4"/>
    </row>
    <row r="3911" spans="5:18">
      <c r="E3911" s="130">
        <v>281</v>
      </c>
      <c r="F3911" s="130">
        <v>3</v>
      </c>
      <c r="H3911" s="32" t="s">
        <v>208</v>
      </c>
      <c r="I3911" s="33" t="s">
        <v>862</v>
      </c>
      <c r="J3911" s="33" t="s">
        <v>206</v>
      </c>
      <c r="K3911" s="33" t="str">
        <f t="shared" si="201"/>
        <v>281 , 3</v>
      </c>
      <c r="L3911" s="34" t="s">
        <v>207</v>
      </c>
      <c r="N3911" s="1" t="b">
        <f t="shared" si="202"/>
        <v>0</v>
      </c>
      <c r="O3911" s="1" t="b">
        <f t="shared" si="203"/>
        <v>0</v>
      </c>
      <c r="Q3911" s="4"/>
      <c r="R3911" s="4"/>
    </row>
    <row r="3912" spans="5:18">
      <c r="E3912" s="130">
        <v>281</v>
      </c>
      <c r="F3912" s="130">
        <v>4</v>
      </c>
      <c r="H3912" s="32" t="s">
        <v>208</v>
      </c>
      <c r="I3912" s="33" t="s">
        <v>862</v>
      </c>
      <c r="J3912" s="33" t="s">
        <v>206</v>
      </c>
      <c r="K3912" s="33" t="str">
        <f t="shared" si="201"/>
        <v>281 , 4</v>
      </c>
      <c r="L3912" s="34" t="s">
        <v>207</v>
      </c>
      <c r="N3912" s="1" t="b">
        <f t="shared" si="202"/>
        <v>0</v>
      </c>
      <c r="O3912" s="1" t="b">
        <f t="shared" si="203"/>
        <v>0</v>
      </c>
      <c r="Q3912" s="4"/>
      <c r="R3912" s="4"/>
    </row>
    <row r="3913" spans="5:18">
      <c r="E3913" s="130">
        <v>281</v>
      </c>
      <c r="F3913" s="130">
        <v>5</v>
      </c>
      <c r="H3913" s="32" t="s">
        <v>208</v>
      </c>
      <c r="I3913" s="33" t="s">
        <v>862</v>
      </c>
      <c r="J3913" s="33" t="s">
        <v>206</v>
      </c>
      <c r="K3913" s="33" t="str">
        <f t="shared" si="201"/>
        <v>281 , 5</v>
      </c>
      <c r="L3913" s="34" t="s">
        <v>207</v>
      </c>
      <c r="N3913" s="1" t="b">
        <f t="shared" si="202"/>
        <v>0</v>
      </c>
      <c r="O3913" s="1" t="b">
        <f t="shared" si="203"/>
        <v>0</v>
      </c>
      <c r="Q3913" s="4"/>
      <c r="R3913" s="4"/>
    </row>
    <row r="3914" spans="5:18">
      <c r="E3914" s="130">
        <v>281</v>
      </c>
      <c s="130" r="F3914">
        <v>7</v>
      </c>
      <c r="H3914" s="32" t="s">
        <v>208</v>
      </c>
      <c r="I3914" s="33" t="s">
        <v>862</v>
      </c>
      <c r="J3914" s="33" t="s">
        <v>206</v>
      </c>
      <c r="K3914" s="33" t="str">
        <f t="shared" si="201"/>
        <v>281 , 6</v>
      </c>
      <c r="L3914" s="34" t="s">
        <v>207</v>
      </c>
      <c r="N3914" s="1" t="b">
        <f t="shared" si="202"/>
        <v>0</v>
      </c>
      <c r="O3914" s="1" t="b">
        <f t="shared" si="203"/>
        <v>0</v>
      </c>
      <c r="Q3914" s="4"/>
      <c r="R3914" s="4"/>
    </row>
    <row r="3915" spans="5:18">
      <c r="E3915" s="130">
        <v>281</v>
      </c>
      <c r="F3915" s="130">
        <v>8</v>
      </c>
      <c r="H3915" s="32" t="s">
        <v>208</v>
      </c>
      <c r="I3915" s="33" t="s">
        <v>862</v>
      </c>
      <c r="J3915" s="33" t="s">
        <v>206</v>
      </c>
      <c r="K3915" s="33" t="str">
        <f t="shared" si="201"/>
        <v>281 , 8</v>
      </c>
      <c r="L3915" s="34" t="s">
        <v>207</v>
      </c>
      <c r="N3915" s="1" t="b">
        <f t="shared" si="202"/>
        <v>0</v>
      </c>
      <c r="O3915" s="1" t="b">
        <f t="shared" si="203"/>
        <v>0</v>
      </c>
      <c r="Q3915" s="4"/>
      <c r="R3915" s="4"/>
    </row>
    <row r="3916" spans="5:18">
      <c r="E3916" s="130">
        <v>281</v>
      </c>
      <c r="F3916" s="130">
        <v>9</v>
      </c>
      <c r="H3916" s="32" t="s">
        <v>208</v>
      </c>
      <c r="I3916" s="33" t="s">
        <v>862</v>
      </c>
      <c r="J3916" s="33" t="s">
        <v>206</v>
      </c>
      <c r="K3916" s="33" t="str">
        <f t="shared" si="201"/>
        <v>281 , 9</v>
      </c>
      <c r="L3916" s="34" t="s">
        <v>207</v>
      </c>
      <c r="N3916" s="1" t="b">
        <f t="shared" si="202"/>
        <v>0</v>
      </c>
      <c r="O3916" s="1" t="b">
        <f t="shared" si="203"/>
        <v>0</v>
      </c>
      <c r="Q3916" s="4"/>
      <c r="R3916" s="4"/>
    </row>
    <row r="3917" spans="5:18">
      <c r="E3917" s="130">
        <v>281</v>
      </c>
      <c r="F3917" s="130">
        <v>10</v>
      </c>
      <c r="H3917" s="32" t="s">
        <v>208</v>
      </c>
      <c r="I3917" s="33" t="s">
        <v>862</v>
      </c>
      <c r="J3917" s="33" t="s">
        <v>206</v>
      </c>
      <c r="K3917" s="33" t="str">
        <f t="shared" si="201"/>
        <v>281 , 10</v>
      </c>
      <c r="L3917" s="34" t="s">
        <v>207</v>
      </c>
      <c r="N3917" s="1" t="b">
        <f t="shared" si="202"/>
        <v>0</v>
      </c>
      <c r="O3917" s="1" t="b">
        <f t="shared" si="203"/>
        <v>0</v>
      </c>
      <c r="Q3917" s="4"/>
      <c r="R3917" s="4"/>
    </row>
    <row r="3918" spans="5:18">
      <c r="E3918" s="130">
        <v>281</v>
      </c>
      <c r="F3918" s="130">
        <v>11</v>
      </c>
      <c r="H3918" s="32" t="s">
        <v>208</v>
      </c>
      <c r="I3918" s="33" t="s">
        <v>862</v>
      </c>
      <c r="J3918" s="33" t="s">
        <v>206</v>
      </c>
      <c r="K3918" s="33" t="str">
        <f t="shared" si="201"/>
        <v>281 , 11</v>
      </c>
      <c r="L3918" s="34" t="s">
        <v>207</v>
      </c>
      <c r="N3918" s="1" t="b">
        <f t="shared" si="202"/>
        <v>0</v>
      </c>
      <c r="O3918" s="1" t="b">
        <f t="shared" si="203"/>
        <v>0</v>
      </c>
      <c r="Q3918" s="4"/>
      <c r="R3918" s="4"/>
    </row>
    <row r="3919" spans="5:18">
      <c r="E3919" s="130">
        <v>281</v>
      </c>
      <c r="F3919" s="130">
        <v>12</v>
      </c>
      <c r="H3919" s="32" t="s">
        <v>208</v>
      </c>
      <c r="I3919" s="33" t="s">
        <v>862</v>
      </c>
      <c r="J3919" s="33" t="s">
        <v>206</v>
      </c>
      <c r="K3919" s="33" t="str">
        <f t="shared" si="201"/>
        <v>281 , 12</v>
      </c>
      <c r="L3919" s="34" t="s">
        <v>207</v>
      </c>
      <c r="N3919" s="1" t="b">
        <f t="shared" si="202"/>
        <v>0</v>
      </c>
      <c r="O3919" s="1" t="b">
        <f t="shared" si="203"/>
        <v>0</v>
      </c>
      <c r="Q3919" s="4"/>
      <c r="R3919" s="4"/>
    </row>
    <row r="3920" spans="5:18">
      <c r="E3920" s="130">
        <v>281</v>
      </c>
      <c r="F3920" s="130">
        <v>13</v>
      </c>
      <c r="H3920" s="32" t="s">
        <v>208</v>
      </c>
      <c r="I3920" s="33" t="s">
        <v>862</v>
      </c>
      <c r="J3920" s="33" t="s">
        <v>206</v>
      </c>
      <c r="K3920" s="33" t="str">
        <f t="shared" si="201"/>
        <v>281 , 13</v>
      </c>
      <c r="L3920" s="34" t="s">
        <v>207</v>
      </c>
      <c r="N3920" s="1" t="b">
        <f t="shared" si="202"/>
        <v>0</v>
      </c>
      <c r="O3920" s="1" t="b">
        <f t="shared" si="203"/>
        <v>0</v>
      </c>
      <c r="Q3920" s="4"/>
      <c r="R3920" s="4"/>
    </row>
    <row r="3921" spans="5:18">
      <c r="E3921" s="130">
        <v>281</v>
      </c>
      <c r="F3921" s="130">
        <v>14</v>
      </c>
      <c r="H3921" s="32" t="s">
        <v>208</v>
      </c>
      <c r="I3921" s="33" t="s">
        <v>862</v>
      </c>
      <c r="J3921" s="33" t="s">
        <v>206</v>
      </c>
      <c r="K3921" s="33" t="str">
        <f t="shared" si="201"/>
        <v>281 , 14</v>
      </c>
      <c r="L3921" s="34" t="s">
        <v>207</v>
      </c>
      <c r="N3921" s="1" t="b">
        <f t="shared" si="202"/>
        <v>0</v>
      </c>
      <c r="O3921" s="1" t="b">
        <f t="shared" si="203"/>
        <v>0</v>
      </c>
      <c r="Q3921" s="4"/>
      <c r="R3921" s="4"/>
    </row>
    <row r="3922" spans="5:18">
      <c r="E3922" s="130">
        <v>281</v>
      </c>
      <c r="F3922" s="130">
        <v>15</v>
      </c>
      <c r="H3922" s="32" t="s">
        <v>208</v>
      </c>
      <c r="I3922" s="33" t="s">
        <v>862</v>
      </c>
      <c r="J3922" s="33" t="s">
        <v>206</v>
      </c>
      <c r="K3922" s="33" t="str">
        <f t="shared" si="201"/>
        <v>281 , 15</v>
      </c>
      <c r="L3922" s="34" t="s">
        <v>207</v>
      </c>
      <c r="N3922" s="1" t="b">
        <f t="shared" si="202"/>
        <v>0</v>
      </c>
      <c r="O3922" s="1" t="b">
        <f t="shared" si="203"/>
        <v>0</v>
      </c>
      <c r="Q3922" s="4"/>
      <c r="R3922" s="4"/>
    </row>
    <row r="3923" spans="5:18">
      <c r="E3923" s="130">
        <v>282</v>
      </c>
      <c r="F3923" s="130">
        <v>1</v>
      </c>
      <c r="H3923" s="32" t="s">
        <v>208</v>
      </c>
      <c r="I3923" s="33" t="s">
        <v>862</v>
      </c>
      <c r="J3923" s="33" t="s">
        <v>206</v>
      </c>
      <c r="K3923" s="33" t="str">
        <f t="shared" si="201"/>
        <v>282 , 1</v>
      </c>
      <c r="L3923" s="34" t="s">
        <v>207</v>
      </c>
      <c r="N3923" s="1" t="b">
        <f t="shared" si="202"/>
        <v>0</v>
      </c>
      <c r="O3923" s="1" t="b">
        <f t="shared" si="203"/>
        <v>0</v>
      </c>
      <c r="Q3923" s="4"/>
      <c r="R3923" s="4"/>
    </row>
    <row r="3924" spans="5:18">
      <c r="E3924" s="130">
        <v>282</v>
      </c>
      <c r="F3924" s="130">
        <v>2</v>
      </c>
      <c r="H3924" s="32" t="s">
        <v>208</v>
      </c>
      <c r="I3924" s="33" t="s">
        <v>862</v>
      </c>
      <c r="J3924" s="33" t="s">
        <v>206</v>
      </c>
      <c r="K3924" s="33" t="str">
        <f t="shared" si="201"/>
        <v>282 , 2</v>
      </c>
      <c r="L3924" s="34" t="s">
        <v>207</v>
      </c>
      <c r="N3924" s="1" t="b">
        <f t="shared" si="202"/>
        <v>0</v>
      </c>
      <c r="O3924" s="1" t="b">
        <f t="shared" si="203"/>
        <v>0</v>
      </c>
      <c r="Q3924" s="4"/>
      <c r="R3924" s="4"/>
    </row>
    <row r="3925" spans="5:18">
      <c r="E3925" s="130">
        <v>282</v>
      </c>
      <c r="F3925" s="130">
        <v>3</v>
      </c>
      <c r="H3925" s="32" t="s">
        <v>208</v>
      </c>
      <c r="I3925" s="33" t="s">
        <v>862</v>
      </c>
      <c r="J3925" s="33" t="s">
        <v>206</v>
      </c>
      <c r="K3925" s="33" t="str">
        <f t="shared" si="201"/>
        <v>282 , 3</v>
      </c>
      <c r="L3925" s="34" t="s">
        <v>207</v>
      </c>
      <c r="N3925" s="1" t="b">
        <f t="shared" si="202"/>
        <v>0</v>
      </c>
      <c r="O3925" s="1" t="b">
        <f t="shared" si="203"/>
        <v>0</v>
      </c>
      <c r="Q3925" s="4"/>
      <c r="R3925" s="4"/>
    </row>
    <row r="3926" spans="5:18">
      <c r="E3926" s="130">
        <v>282</v>
      </c>
      <c r="F3926" s="130">
        <v>4</v>
      </c>
      <c r="H3926" s="32" t="s">
        <v>208</v>
      </c>
      <c r="I3926" s="33" t="s">
        <v>862</v>
      </c>
      <c r="J3926" s="33" t="s">
        <v>206</v>
      </c>
      <c r="K3926" s="33" t="str">
        <f t="shared" si="201"/>
        <v>282 , 4</v>
      </c>
      <c r="L3926" s="34" t="s">
        <v>207</v>
      </c>
      <c r="N3926" s="1" t="b">
        <f t="shared" si="202"/>
        <v>0</v>
      </c>
      <c r="O3926" s="1" t="b">
        <f t="shared" si="203"/>
        <v>0</v>
      </c>
      <c r="Q3926" s="4"/>
      <c r="R3926" s="4"/>
    </row>
    <row r="3927" spans="5:18">
      <c r="E3927" s="130">
        <v>282</v>
      </c>
      <c r="F3927" s="130">
        <v>5</v>
      </c>
      <c r="H3927" s="32" t="s">
        <v>208</v>
      </c>
      <c r="I3927" s="33" t="s">
        <v>862</v>
      </c>
      <c r="J3927" s="33" t="s">
        <v>206</v>
      </c>
      <c r="K3927" s="33" t="str">
        <f t="shared" si="201"/>
        <v>282 , 5</v>
      </c>
      <c r="L3927" s="34" t="s">
        <v>207</v>
      </c>
      <c r="N3927" s="1" t="b">
        <f t="shared" si="202"/>
        <v>0</v>
      </c>
      <c r="O3927" s="1" t="b">
        <f t="shared" si="203"/>
        <v>0</v>
      </c>
      <c r="Q3927" s="4"/>
      <c r="R3927" s="4"/>
    </row>
    <row r="3928" spans="5:18">
      <c r="E3928" s="130">
        <v>282</v>
      </c>
      <c s="130" r="F3928">
        <v>7</v>
      </c>
      <c r="H3928" s="32" t="s">
        <v>208</v>
      </c>
      <c r="I3928" s="33" t="s">
        <v>862</v>
      </c>
      <c r="J3928" s="33" t="s">
        <v>206</v>
      </c>
      <c r="K3928" s="33" t="str">
        <f t="shared" si="201"/>
        <v>282 , 6</v>
      </c>
      <c r="L3928" s="34" t="s">
        <v>207</v>
      </c>
      <c r="N3928" s="1" t="b">
        <f t="shared" si="202"/>
        <v>0</v>
      </c>
      <c r="O3928" s="1" t="b">
        <f t="shared" si="203"/>
        <v>0</v>
      </c>
      <c r="Q3928" s="4"/>
      <c r="R3928" s="4"/>
    </row>
    <row r="3929" spans="5:18">
      <c r="E3929" s="130">
        <v>282</v>
      </c>
      <c r="F3929" s="130">
        <v>8</v>
      </c>
      <c r="H3929" s="32" t="s">
        <v>208</v>
      </c>
      <c r="I3929" s="33" t="s">
        <v>862</v>
      </c>
      <c r="J3929" s="33" t="s">
        <v>206</v>
      </c>
      <c r="K3929" s="33" t="str">
        <f t="shared" si="201"/>
        <v>282 , 8</v>
      </c>
      <c r="L3929" s="34" t="s">
        <v>207</v>
      </c>
      <c r="N3929" s="1" t="b">
        <f t="shared" si="202"/>
        <v>0</v>
      </c>
      <c r="O3929" s="1" t="b">
        <f t="shared" si="203"/>
        <v>0</v>
      </c>
      <c r="Q3929" s="4"/>
      <c r="R3929" s="4"/>
    </row>
    <row r="3930" spans="5:18">
      <c r="E3930" s="130">
        <v>282</v>
      </c>
      <c r="F3930" s="130">
        <v>9</v>
      </c>
      <c r="H3930" s="32" t="s">
        <v>208</v>
      </c>
      <c r="I3930" s="33" t="s">
        <v>862</v>
      </c>
      <c r="J3930" s="33" t="s">
        <v>206</v>
      </c>
      <c r="K3930" s="33" t="str">
        <f t="shared" si="201"/>
        <v>282 , 9</v>
      </c>
      <c r="L3930" s="34" t="s">
        <v>207</v>
      </c>
      <c r="N3930" s="1" t="b">
        <f t="shared" si="202"/>
        <v>0</v>
      </c>
      <c r="O3930" s="1" t="b">
        <f t="shared" si="203"/>
        <v>0</v>
      </c>
      <c r="Q3930" s="4"/>
      <c r="R3930" s="4"/>
    </row>
    <row r="3931" spans="5:18">
      <c r="E3931" s="130">
        <v>282</v>
      </c>
      <c r="F3931" s="130">
        <v>10</v>
      </c>
      <c r="H3931" s="32" t="s">
        <v>208</v>
      </c>
      <c r="I3931" s="33" t="s">
        <v>862</v>
      </c>
      <c r="J3931" s="33" t="s">
        <v>206</v>
      </c>
      <c r="K3931" s="33" t="str">
        <f t="shared" si="201"/>
        <v>282 , 10</v>
      </c>
      <c r="L3931" s="34" t="s">
        <v>207</v>
      </c>
      <c r="N3931" s="1" t="b">
        <f t="shared" si="202"/>
        <v>0</v>
      </c>
      <c r="O3931" s="1" t="b">
        <f t="shared" si="203"/>
        <v>0</v>
      </c>
      <c r="Q3931" s="4"/>
      <c r="R3931" s="4"/>
    </row>
    <row r="3932" spans="5:18">
      <c r="E3932" s="130">
        <v>282</v>
      </c>
      <c r="F3932" s="130">
        <v>11</v>
      </c>
      <c r="H3932" s="32" t="s">
        <v>208</v>
      </c>
      <c r="I3932" s="33" t="s">
        <v>862</v>
      </c>
      <c r="J3932" s="33" t="s">
        <v>206</v>
      </c>
      <c r="K3932" s="33" t="str">
        <f t="shared" si="201"/>
        <v>282 , 11</v>
      </c>
      <c r="L3932" s="34" t="s">
        <v>207</v>
      </c>
      <c r="N3932" s="1" t="b">
        <f t="shared" si="202"/>
        <v>0</v>
      </c>
      <c r="O3932" s="1" t="b">
        <f t="shared" si="203"/>
        <v>0</v>
      </c>
      <c r="Q3932" s="4"/>
      <c r="R3932" s="4"/>
    </row>
    <row r="3933" spans="5:18">
      <c r="E3933" s="130">
        <v>282</v>
      </c>
      <c r="F3933" s="130">
        <v>12</v>
      </c>
      <c r="H3933" s="32" t="s">
        <v>208</v>
      </c>
      <c r="I3933" s="33" t="s">
        <v>862</v>
      </c>
      <c r="J3933" s="33" t="s">
        <v>206</v>
      </c>
      <c r="K3933" s="33" t="str">
        <f t="shared" si="201"/>
        <v>282 , 12</v>
      </c>
      <c r="L3933" s="34" t="s">
        <v>207</v>
      </c>
      <c r="N3933" s="1" t="b">
        <f t="shared" si="202"/>
        <v>0</v>
      </c>
      <c r="O3933" s="1" t="b">
        <f t="shared" si="203"/>
        <v>0</v>
      </c>
      <c r="Q3933" s="4"/>
      <c r="R3933" s="4"/>
    </row>
    <row r="3934" spans="5:18">
      <c r="E3934" s="130">
        <v>282</v>
      </c>
      <c r="F3934" s="130">
        <v>13</v>
      </c>
      <c r="H3934" s="32" t="s">
        <v>208</v>
      </c>
      <c r="I3934" s="33" t="s">
        <v>862</v>
      </c>
      <c r="J3934" s="33" t="s">
        <v>206</v>
      </c>
      <c r="K3934" s="33" t="str">
        <f t="shared" si="201"/>
        <v>282 , 13</v>
      </c>
      <c r="L3934" s="34" t="s">
        <v>207</v>
      </c>
      <c r="N3934" s="1" t="b">
        <f t="shared" si="202"/>
        <v>0</v>
      </c>
      <c r="O3934" s="1" t="b">
        <f t="shared" si="203"/>
        <v>0</v>
      </c>
      <c r="Q3934" s="4"/>
      <c r="R3934" s="4"/>
    </row>
    <row r="3935" spans="5:18">
      <c r="E3935" s="130">
        <v>282</v>
      </c>
      <c r="F3935" s="130">
        <v>14</v>
      </c>
      <c r="H3935" s="32" t="s">
        <v>208</v>
      </c>
      <c r="I3935" s="33" t="s">
        <v>862</v>
      </c>
      <c r="J3935" s="33" t="s">
        <v>206</v>
      </c>
      <c r="K3935" s="33" t="str">
        <f t="shared" si="201"/>
        <v>282 , 14</v>
      </c>
      <c r="L3935" s="34" t="s">
        <v>207</v>
      </c>
      <c r="N3935" s="1" t="b">
        <f t="shared" si="202"/>
        <v>0</v>
      </c>
      <c r="O3935" s="1" t="b">
        <f t="shared" si="203"/>
        <v>0</v>
      </c>
      <c r="Q3935" s="4"/>
      <c r="R3935" s="4"/>
    </row>
    <row r="3936" spans="5:18">
      <c r="E3936" s="130">
        <v>282</v>
      </c>
      <c r="F3936" s="130">
        <v>15</v>
      </c>
      <c r="H3936" s="32" t="s">
        <v>208</v>
      </c>
      <c r="I3936" s="33" t="s">
        <v>862</v>
      </c>
      <c r="J3936" s="33" t="s">
        <v>206</v>
      </c>
      <c r="K3936" s="33" t="str">
        <f t="shared" si="201"/>
        <v>282 , 15</v>
      </c>
      <c r="L3936" s="34" t="s">
        <v>207</v>
      </c>
      <c r="N3936" s="1" t="b">
        <f t="shared" si="202"/>
        <v>0</v>
      </c>
      <c r="O3936" s="1" t="b">
        <f t="shared" si="203"/>
        <v>0</v>
      </c>
      <c r="Q3936" s="4"/>
      <c r="R3936" s="4"/>
    </row>
    <row r="3937" spans="5:18">
      <c r="E3937" s="130">
        <v>283</v>
      </c>
      <c r="F3937" s="130">
        <v>1</v>
      </c>
      <c r="H3937" s="32" t="s">
        <v>208</v>
      </c>
      <c r="I3937" s="33" t="s">
        <v>862</v>
      </c>
      <c r="J3937" s="33" t="s">
        <v>206</v>
      </c>
      <c r="K3937" s="33" t="str">
        <f t="shared" si="201"/>
        <v>283 , 1</v>
      </c>
      <c r="L3937" s="34" t="s">
        <v>207</v>
      </c>
      <c r="N3937" s="1" t="b">
        <f t="shared" si="202"/>
        <v>0</v>
      </c>
      <c r="O3937" s="1" t="b">
        <f t="shared" si="203"/>
        <v>0</v>
      </c>
      <c r="Q3937" s="4"/>
      <c r="R3937" s="4"/>
    </row>
    <row r="3938" spans="5:18">
      <c r="E3938" s="130">
        <v>283</v>
      </c>
      <c r="F3938" s="130">
        <v>2</v>
      </c>
      <c r="H3938" s="32" t="s">
        <v>208</v>
      </c>
      <c r="I3938" s="33" t="s">
        <v>862</v>
      </c>
      <c r="J3938" s="33" t="s">
        <v>206</v>
      </c>
      <c r="K3938" s="33" t="str">
        <f t="shared" si="201"/>
        <v>283 , 2</v>
      </c>
      <c r="L3938" s="34" t="s">
        <v>207</v>
      </c>
      <c r="N3938" s="1" t="b">
        <f t="shared" si="202"/>
        <v>0</v>
      </c>
      <c r="O3938" s="1" t="b">
        <f t="shared" si="203"/>
        <v>0</v>
      </c>
      <c r="Q3938" s="4"/>
      <c r="R3938" s="4"/>
    </row>
    <row r="3939" spans="5:18">
      <c r="E3939" s="130">
        <v>283</v>
      </c>
      <c r="F3939" s="130">
        <v>3</v>
      </c>
      <c r="H3939" s="32" t="s">
        <v>208</v>
      </c>
      <c r="I3939" s="33" t="s">
        <v>862</v>
      </c>
      <c r="J3939" s="33" t="s">
        <v>206</v>
      </c>
      <c r="K3939" s="33" t="str">
        <f t="shared" si="201"/>
        <v>283 , 3</v>
      </c>
      <c r="L3939" s="34" t="s">
        <v>207</v>
      </c>
      <c r="N3939" s="1" t="b">
        <f t="shared" si="202"/>
        <v>0</v>
      </c>
      <c r="O3939" s="1" t="b">
        <f t="shared" si="203"/>
        <v>0</v>
      </c>
      <c r="Q3939" s="4"/>
      <c r="R3939" s="4"/>
    </row>
    <row r="3940" spans="5:18">
      <c r="E3940" s="130">
        <v>283</v>
      </c>
      <c r="F3940" s="130">
        <v>4</v>
      </c>
      <c r="H3940" s="32" t="s">
        <v>208</v>
      </c>
      <c r="I3940" s="33" t="s">
        <v>862</v>
      </c>
      <c r="J3940" s="33" t="s">
        <v>206</v>
      </c>
      <c r="K3940" s="33" t="str">
        <f t="shared" si="201"/>
        <v>283 , 4</v>
      </c>
      <c r="L3940" s="34" t="s">
        <v>207</v>
      </c>
      <c r="N3940" s="1" t="b">
        <f t="shared" si="202"/>
        <v>0</v>
      </c>
      <c r="O3940" s="1" t="b">
        <f t="shared" si="203"/>
        <v>0</v>
      </c>
      <c r="Q3940" s="4"/>
      <c r="R3940" s="4"/>
    </row>
    <row r="3941" spans="5:18">
      <c r="E3941" s="130">
        <v>283</v>
      </c>
      <c r="F3941" s="130">
        <v>5</v>
      </c>
      <c r="H3941" s="32" t="s">
        <v>208</v>
      </c>
      <c r="I3941" s="33" t="s">
        <v>862</v>
      </c>
      <c r="J3941" s="33" t="s">
        <v>206</v>
      </c>
      <c r="K3941" s="33" t="str">
        <f t="shared" si="201"/>
        <v>283 , 5</v>
      </c>
      <c r="L3941" s="34" t="s">
        <v>207</v>
      </c>
      <c r="N3941" s="1" t="b">
        <f t="shared" si="202"/>
        <v>0</v>
      </c>
      <c r="O3941" s="1" t="b">
        <f t="shared" si="203"/>
        <v>0</v>
      </c>
      <c r="Q3941" s="4"/>
      <c r="R3941" s="4"/>
    </row>
    <row r="3942" spans="5:18">
      <c r="E3942" s="130">
        <v>283</v>
      </c>
      <c s="130" r="F3942">
        <v>7</v>
      </c>
      <c r="H3942" s="32" t="s">
        <v>208</v>
      </c>
      <c r="I3942" s="33" t="s">
        <v>862</v>
      </c>
      <c r="J3942" s="33" t="s">
        <v>206</v>
      </c>
      <c r="K3942" s="33" t="str">
        <f t="shared" si="201"/>
        <v>283 , 6</v>
      </c>
      <c r="L3942" s="34" t="s">
        <v>207</v>
      </c>
      <c r="N3942" s="1" t="b">
        <f t="shared" si="202"/>
        <v>0</v>
      </c>
      <c r="O3942" s="1" t="b">
        <f t="shared" si="203"/>
        <v>0</v>
      </c>
      <c r="Q3942" s="4"/>
      <c r="R3942" s="4"/>
    </row>
    <row r="3943" spans="5:18">
      <c r="E3943" s="130">
        <v>283</v>
      </c>
      <c r="F3943" s="130">
        <v>8</v>
      </c>
      <c r="H3943" s="32" t="s">
        <v>208</v>
      </c>
      <c r="I3943" s="33" t="s">
        <v>862</v>
      </c>
      <c r="J3943" s="33" t="s">
        <v>206</v>
      </c>
      <c r="K3943" s="33" t="str">
        <f t="shared" si="201"/>
        <v>283 , 8</v>
      </c>
      <c r="L3943" s="34" t="s">
        <v>207</v>
      </c>
      <c r="N3943" s="1" t="b">
        <f t="shared" si="202"/>
        <v>0</v>
      </c>
      <c r="O3943" s="1" t="b">
        <f t="shared" si="203"/>
        <v>0</v>
      </c>
      <c r="Q3943" s="4"/>
      <c r="R3943" s="4"/>
    </row>
    <row r="3944" spans="5:18">
      <c r="E3944" s="130">
        <v>283</v>
      </c>
      <c r="F3944" s="130">
        <v>9</v>
      </c>
      <c r="H3944" s="32" t="s">
        <v>208</v>
      </c>
      <c r="I3944" s="33" t="s">
        <v>862</v>
      </c>
      <c r="J3944" s="33" t="s">
        <v>206</v>
      </c>
      <c r="K3944" s="33" t="str">
        <f t="shared" si="201"/>
        <v>283 , 9</v>
      </c>
      <c r="L3944" s="34" t="s">
        <v>207</v>
      </c>
      <c r="N3944" s="1" t="b">
        <f t="shared" si="202"/>
        <v>0</v>
      </c>
      <c r="O3944" s="1" t="b">
        <f t="shared" si="203"/>
        <v>0</v>
      </c>
      <c r="Q3944" s="4"/>
      <c r="R3944" s="4"/>
    </row>
    <row r="3945" spans="5:18">
      <c r="E3945" s="130">
        <v>283</v>
      </c>
      <c r="F3945" s="130">
        <v>10</v>
      </c>
      <c r="H3945" s="32" t="s">
        <v>208</v>
      </c>
      <c r="I3945" s="33" t="s">
        <v>862</v>
      </c>
      <c r="J3945" s="33" t="s">
        <v>206</v>
      </c>
      <c r="K3945" s="33" t="str">
        <f t="shared" si="201"/>
        <v>283 , 10</v>
      </c>
      <c r="L3945" s="34" t="s">
        <v>207</v>
      </c>
      <c r="N3945" s="1" t="b">
        <f t="shared" si="202"/>
        <v>0</v>
      </c>
      <c r="O3945" s="1" t="b">
        <f t="shared" si="203"/>
        <v>0</v>
      </c>
      <c r="Q3945" s="4"/>
      <c r="R3945" s="4"/>
    </row>
    <row r="3946" spans="5:18">
      <c r="E3946" s="130">
        <v>283</v>
      </c>
      <c r="F3946" s="130">
        <v>11</v>
      </c>
      <c r="H3946" s="32" t="s">
        <v>208</v>
      </c>
      <c r="I3946" s="33" t="s">
        <v>862</v>
      </c>
      <c r="J3946" s="33" t="s">
        <v>206</v>
      </c>
      <c r="K3946" s="33" t="str">
        <f t="shared" si="201"/>
        <v>283 , 11</v>
      </c>
      <c r="L3946" s="34" t="s">
        <v>207</v>
      </c>
      <c r="N3946" s="1" t="b">
        <f t="shared" si="202"/>
        <v>0</v>
      </c>
      <c r="O3946" s="1" t="b">
        <f t="shared" si="203"/>
        <v>0</v>
      </c>
      <c r="Q3946" s="4"/>
      <c r="R3946" s="4"/>
    </row>
    <row r="3947" spans="5:18">
      <c r="E3947" s="130">
        <v>283</v>
      </c>
      <c r="F3947" s="130">
        <v>12</v>
      </c>
      <c r="H3947" s="32" t="s">
        <v>208</v>
      </c>
      <c r="I3947" s="33" t="s">
        <v>862</v>
      </c>
      <c r="J3947" s="33" t="s">
        <v>206</v>
      </c>
      <c r="K3947" s="33" t="str">
        <f t="shared" si="201"/>
        <v>283 , 12</v>
      </c>
      <c r="L3947" s="34" t="s">
        <v>207</v>
      </c>
      <c r="N3947" s="1" t="b">
        <f t="shared" si="202"/>
        <v>0</v>
      </c>
      <c r="O3947" s="1" t="b">
        <f t="shared" si="203"/>
        <v>0</v>
      </c>
      <c r="Q3947" s="4"/>
      <c r="R3947" s="4"/>
    </row>
    <row r="3948" spans="5:18">
      <c r="E3948" s="130">
        <v>283</v>
      </c>
      <c r="F3948" s="130">
        <v>13</v>
      </c>
      <c r="H3948" s="32" t="s">
        <v>208</v>
      </c>
      <c r="I3948" s="33" t="s">
        <v>862</v>
      </c>
      <c r="J3948" s="33" t="s">
        <v>206</v>
      </c>
      <c r="K3948" s="33" t="str">
        <f t="shared" si="201"/>
        <v>283 , 13</v>
      </c>
      <c r="L3948" s="34" t="s">
        <v>207</v>
      </c>
      <c r="N3948" s="1" t="b">
        <f t="shared" si="202"/>
        <v>0</v>
      </c>
      <c r="O3948" s="1" t="b">
        <f t="shared" si="203"/>
        <v>0</v>
      </c>
      <c r="Q3948" s="4"/>
      <c r="R3948" s="4"/>
    </row>
    <row r="3949" spans="5:18">
      <c r="E3949" s="130">
        <v>283</v>
      </c>
      <c r="F3949" s="130">
        <v>14</v>
      </c>
      <c r="H3949" s="32" t="s">
        <v>208</v>
      </c>
      <c r="I3949" s="33" t="s">
        <v>862</v>
      </c>
      <c r="J3949" s="33" t="s">
        <v>206</v>
      </c>
      <c r="K3949" s="33" t="str">
        <f t="shared" si="201"/>
        <v>283 , 14</v>
      </c>
      <c r="L3949" s="34" t="s">
        <v>207</v>
      </c>
      <c r="N3949" s="1" t="b">
        <f t="shared" si="202"/>
        <v>0</v>
      </c>
      <c r="O3949" s="1" t="b">
        <f t="shared" si="203"/>
        <v>0</v>
      </c>
      <c r="Q3949" s="4"/>
      <c r="R3949" s="4"/>
    </row>
    <row r="3950" spans="5:18">
      <c r="E3950" s="130">
        <v>283</v>
      </c>
      <c r="F3950" s="130">
        <v>15</v>
      </c>
      <c r="H3950" s="32" t="s">
        <v>208</v>
      </c>
      <c r="I3950" s="33" t="s">
        <v>862</v>
      </c>
      <c r="J3950" s="33" t="s">
        <v>206</v>
      </c>
      <c r="K3950" s="33" t="str">
        <f t="shared" si="201"/>
        <v>283 , 15</v>
      </c>
      <c r="L3950" s="34" t="s">
        <v>207</v>
      </c>
      <c r="N3950" s="1" t="b">
        <f t="shared" si="202"/>
        <v>0</v>
      </c>
      <c r="O3950" s="1" t="b">
        <f t="shared" si="203"/>
        <v>0</v>
      </c>
      <c r="Q3950" s="4"/>
      <c r="R3950" s="4"/>
    </row>
    <row r="3951" spans="5:18">
      <c r="E3951" s="130">
        <v>284</v>
      </c>
      <c r="F3951" s="130">
        <v>1</v>
      </c>
      <c r="H3951" s="32" t="s">
        <v>208</v>
      </c>
      <c r="I3951" s="33" t="s">
        <v>862</v>
      </c>
      <c r="J3951" s="33" t="s">
        <v>206</v>
      </c>
      <c r="K3951" s="33" t="str">
        <f t="shared" si="201"/>
        <v>284 , 1</v>
      </c>
      <c r="L3951" s="34" t="s">
        <v>207</v>
      </c>
      <c r="N3951" s="1" t="b">
        <f t="shared" si="202"/>
        <v>0</v>
      </c>
      <c r="O3951" s="1" t="b">
        <f t="shared" si="203"/>
        <v>0</v>
      </c>
      <c r="Q3951" s="4"/>
      <c r="R3951" s="4"/>
    </row>
    <row r="3952" spans="5:18">
      <c r="E3952" s="130">
        <v>284</v>
      </c>
      <c r="F3952" s="130">
        <v>2</v>
      </c>
      <c r="H3952" s="32" t="s">
        <v>208</v>
      </c>
      <c r="I3952" s="33" t="s">
        <v>862</v>
      </c>
      <c r="J3952" s="33" t="s">
        <v>206</v>
      </c>
      <c r="K3952" s="33" t="str">
        <f t="shared" si="201"/>
        <v>284 , 2</v>
      </c>
      <c r="L3952" s="34" t="s">
        <v>207</v>
      </c>
      <c r="N3952" s="1" t="b">
        <f t="shared" si="202"/>
        <v>0</v>
      </c>
      <c r="O3952" s="1" t="b">
        <f t="shared" si="203"/>
        <v>0</v>
      </c>
      <c r="Q3952" s="4"/>
      <c r="R3952" s="4"/>
    </row>
    <row r="3953" spans="5:18">
      <c r="E3953" s="130">
        <v>284</v>
      </c>
      <c r="F3953" s="130">
        <v>3</v>
      </c>
      <c r="H3953" s="32" t="s">
        <v>208</v>
      </c>
      <c r="I3953" s="33" t="s">
        <v>862</v>
      </c>
      <c r="J3953" s="33" t="s">
        <v>206</v>
      </c>
      <c r="K3953" s="33" t="str">
        <f t="shared" si="201"/>
        <v>284 , 3</v>
      </c>
      <c r="L3953" s="34" t="s">
        <v>207</v>
      </c>
      <c r="N3953" s="1" t="b">
        <f t="shared" si="202"/>
        <v>0</v>
      </c>
      <c r="O3953" s="1" t="b">
        <f t="shared" si="203"/>
        <v>0</v>
      </c>
      <c r="Q3953" s="4"/>
      <c r="R3953" s="4"/>
    </row>
    <row r="3954" spans="5:18">
      <c r="E3954" s="130">
        <v>284</v>
      </c>
      <c r="F3954" s="130">
        <v>4</v>
      </c>
      <c r="H3954" s="32" t="s">
        <v>208</v>
      </c>
      <c r="I3954" s="33" t="s">
        <v>862</v>
      </c>
      <c r="J3954" s="33" t="s">
        <v>206</v>
      </c>
      <c r="K3954" s="33" t="str">
        <f t="shared" si="201"/>
        <v>284 , 4</v>
      </c>
      <c r="L3954" s="34" t="s">
        <v>207</v>
      </c>
      <c r="N3954" s="1" t="b">
        <f t="shared" si="202"/>
        <v>0</v>
      </c>
      <c r="O3954" s="1" t="b">
        <f t="shared" si="203"/>
        <v>0</v>
      </c>
      <c r="Q3954" s="4"/>
      <c r="R3954" s="4"/>
    </row>
    <row r="3955" spans="5:18">
      <c r="E3955" s="130">
        <v>284</v>
      </c>
      <c r="F3955" s="130">
        <v>5</v>
      </c>
      <c r="H3955" s="32" t="s">
        <v>208</v>
      </c>
      <c r="I3955" s="33" t="s">
        <v>862</v>
      </c>
      <c r="J3955" s="33" t="s">
        <v>206</v>
      </c>
      <c r="K3955" s="33" t="str">
        <f t="shared" si="201"/>
        <v>284 , 5</v>
      </c>
      <c r="L3955" s="34" t="s">
        <v>207</v>
      </c>
      <c r="N3955" s="1" t="b">
        <f t="shared" si="202"/>
        <v>0</v>
      </c>
      <c r="O3955" s="1" t="b">
        <f t="shared" si="203"/>
        <v>0</v>
      </c>
      <c r="Q3955" s="4"/>
      <c r="R3955" s="4"/>
    </row>
    <row r="3956" spans="5:18">
      <c r="E3956" s="130">
        <v>284</v>
      </c>
      <c s="130" r="F3956">
        <v>7</v>
      </c>
      <c r="H3956" s="32" t="s">
        <v>208</v>
      </c>
      <c r="I3956" s="33" t="s">
        <v>862</v>
      </c>
      <c r="J3956" s="33" t="s">
        <v>206</v>
      </c>
      <c r="K3956" s="33" t="str">
        <f t="shared" si="201"/>
        <v>284 , 6</v>
      </c>
      <c r="L3956" s="34" t="s">
        <v>207</v>
      </c>
      <c r="N3956" s="1" t="b">
        <f t="shared" si="202"/>
        <v>0</v>
      </c>
      <c r="O3956" s="1" t="b">
        <f t="shared" si="203"/>
        <v>0</v>
      </c>
      <c r="Q3956" s="4"/>
      <c r="R3956" s="4"/>
    </row>
    <row r="3957" spans="5:18">
      <c r="E3957" s="130">
        <v>284</v>
      </c>
      <c r="F3957" s="130">
        <v>8</v>
      </c>
      <c r="H3957" s="32" t="s">
        <v>208</v>
      </c>
      <c r="I3957" s="33" t="s">
        <v>862</v>
      </c>
      <c r="J3957" s="33" t="s">
        <v>206</v>
      </c>
      <c r="K3957" s="33" t="str">
        <f t="shared" si="201"/>
        <v>284 , 8</v>
      </c>
      <c r="L3957" s="34" t="s">
        <v>207</v>
      </c>
      <c r="N3957" s="1" t="b">
        <f t="shared" si="202"/>
        <v>0</v>
      </c>
      <c r="O3957" s="1" t="b">
        <f t="shared" si="203"/>
        <v>0</v>
      </c>
      <c r="Q3957" s="4"/>
      <c r="R3957" s="4"/>
    </row>
    <row r="3958" spans="5:18">
      <c r="E3958" s="130">
        <v>284</v>
      </c>
      <c r="F3958" s="130">
        <v>9</v>
      </c>
      <c r="H3958" s="32" t="s">
        <v>208</v>
      </c>
      <c r="I3958" s="33" t="s">
        <v>862</v>
      </c>
      <c r="J3958" s="33" t="s">
        <v>206</v>
      </c>
      <c r="K3958" s="33" t="str">
        <f t="shared" ref="K3958:K4017" si="204">E3958&amp;" , "&amp;F3958</f>
        <v>284 , 9</v>
      </c>
      <c r="L3958" s="34" t="s">
        <v>207</v>
      </c>
      <c r="N3958" s="1" t="b">
        <f t="shared" ref="N3958:N4017" si="205">IF(E3958="","",EXACT(E3958,Q3958))</f>
        <v>0</v>
      </c>
      <c r="O3958" s="1" t="b">
        <f t="shared" ref="O3958:O4017" si="206">IF(F3958="","",EXACT(F3958,R3958))</f>
        <v>0</v>
      </c>
      <c r="Q3958" s="4"/>
      <c r="R3958" s="4"/>
    </row>
    <row r="3959" spans="5:18">
      <c r="E3959" s="130">
        <v>284</v>
      </c>
      <c r="F3959" s="130">
        <v>10</v>
      </c>
      <c r="H3959" s="32" t="s">
        <v>208</v>
      </c>
      <c r="I3959" s="33" t="s">
        <v>862</v>
      </c>
      <c r="J3959" s="33" t="s">
        <v>206</v>
      </c>
      <c r="K3959" s="33" t="str">
        <f t="shared" si="204"/>
        <v>284 , 10</v>
      </c>
      <c r="L3959" s="34" t="s">
        <v>207</v>
      </c>
      <c r="N3959" s="1" t="b">
        <f t="shared" si="205"/>
        <v>0</v>
      </c>
      <c r="O3959" s="1" t="b">
        <f t="shared" si="206"/>
        <v>0</v>
      </c>
      <c r="Q3959" s="4"/>
      <c r="R3959" s="4"/>
    </row>
    <row r="3960" spans="5:18">
      <c r="E3960" s="130">
        <v>284</v>
      </c>
      <c r="F3960" s="130">
        <v>11</v>
      </c>
      <c r="H3960" s="32" t="s">
        <v>208</v>
      </c>
      <c r="I3960" s="33" t="s">
        <v>862</v>
      </c>
      <c r="J3960" s="33" t="s">
        <v>206</v>
      </c>
      <c r="K3960" s="33" t="str">
        <f t="shared" si="204"/>
        <v>284 , 11</v>
      </c>
      <c r="L3960" s="34" t="s">
        <v>207</v>
      </c>
      <c r="N3960" s="1" t="b">
        <f t="shared" si="205"/>
        <v>0</v>
      </c>
      <c r="O3960" s="1" t="b">
        <f t="shared" si="206"/>
        <v>0</v>
      </c>
      <c r="Q3960" s="4"/>
      <c r="R3960" s="4"/>
    </row>
    <row r="3961" spans="5:18">
      <c r="E3961" s="130">
        <v>284</v>
      </c>
      <c r="F3961" s="130">
        <v>12</v>
      </c>
      <c r="H3961" s="32" t="s">
        <v>208</v>
      </c>
      <c r="I3961" s="33" t="s">
        <v>862</v>
      </c>
      <c r="J3961" s="33" t="s">
        <v>206</v>
      </c>
      <c r="K3961" s="33" t="str">
        <f t="shared" si="204"/>
        <v>284 , 12</v>
      </c>
      <c r="L3961" s="34" t="s">
        <v>207</v>
      </c>
      <c r="N3961" s="1" t="b">
        <f t="shared" si="205"/>
        <v>0</v>
      </c>
      <c r="O3961" s="1" t="b">
        <f t="shared" si="206"/>
        <v>0</v>
      </c>
      <c r="Q3961" s="4"/>
      <c r="R3961" s="4"/>
    </row>
    <row r="3962" spans="5:18">
      <c r="E3962" s="130">
        <v>284</v>
      </c>
      <c r="F3962" s="130">
        <v>13</v>
      </c>
      <c r="H3962" s="32" t="s">
        <v>208</v>
      </c>
      <c r="I3962" s="33" t="s">
        <v>862</v>
      </c>
      <c r="J3962" s="33" t="s">
        <v>206</v>
      </c>
      <c r="K3962" s="33" t="str">
        <f t="shared" si="204"/>
        <v>284 , 13</v>
      </c>
      <c r="L3962" s="34" t="s">
        <v>207</v>
      </c>
      <c r="N3962" s="1" t="b">
        <f t="shared" si="205"/>
        <v>0</v>
      </c>
      <c r="O3962" s="1" t="b">
        <f t="shared" si="206"/>
        <v>0</v>
      </c>
      <c r="Q3962" s="4"/>
      <c r="R3962" s="4"/>
    </row>
    <row r="3963" spans="5:18">
      <c r="E3963" s="130">
        <v>284</v>
      </c>
      <c r="F3963" s="130">
        <v>14</v>
      </c>
      <c r="H3963" s="32" t="s">
        <v>208</v>
      </c>
      <c r="I3963" s="33" t="s">
        <v>862</v>
      </c>
      <c r="J3963" s="33" t="s">
        <v>206</v>
      </c>
      <c r="K3963" s="33" t="str">
        <f t="shared" si="204"/>
        <v>284 , 14</v>
      </c>
      <c r="L3963" s="34" t="s">
        <v>207</v>
      </c>
      <c r="N3963" s="1" t="b">
        <f t="shared" si="205"/>
        <v>0</v>
      </c>
      <c r="O3963" s="1" t="b">
        <f t="shared" si="206"/>
        <v>0</v>
      </c>
      <c r="Q3963" s="4"/>
      <c r="R3963" s="4"/>
    </row>
    <row r="3964" spans="5:18">
      <c r="E3964" s="130">
        <v>284</v>
      </c>
      <c r="F3964" s="130">
        <v>15</v>
      </c>
      <c r="H3964" s="32" t="s">
        <v>208</v>
      </c>
      <c r="I3964" s="33" t="s">
        <v>862</v>
      </c>
      <c r="J3964" s="33" t="s">
        <v>206</v>
      </c>
      <c r="K3964" s="33" t="str">
        <f t="shared" si="204"/>
        <v>284 , 15</v>
      </c>
      <c r="L3964" s="34" t="s">
        <v>207</v>
      </c>
      <c r="N3964" s="1" t="b">
        <f t="shared" si="205"/>
        <v>0</v>
      </c>
      <c r="O3964" s="1" t="b">
        <f t="shared" si="206"/>
        <v>0</v>
      </c>
      <c r="Q3964" s="4"/>
      <c r="R3964" s="4"/>
    </row>
    <row r="3965" spans="5:18">
      <c r="E3965" s="130">
        <v>285</v>
      </c>
      <c r="F3965" s="130">
        <v>1</v>
      </c>
      <c r="H3965" s="32" t="s">
        <v>208</v>
      </c>
      <c r="I3965" s="33" t="s">
        <v>862</v>
      </c>
      <c r="J3965" s="33" t="s">
        <v>206</v>
      </c>
      <c r="K3965" s="33" t="str">
        <f t="shared" si="204"/>
        <v>285 , 1</v>
      </c>
      <c r="L3965" s="34" t="s">
        <v>207</v>
      </c>
      <c r="N3965" s="1" t="b">
        <f t="shared" si="205"/>
        <v>0</v>
      </c>
      <c r="O3965" s="1" t="b">
        <f t="shared" si="206"/>
        <v>0</v>
      </c>
      <c r="Q3965" s="4"/>
      <c r="R3965" s="4"/>
    </row>
    <row r="3966" spans="5:18">
      <c r="E3966" s="130">
        <v>285</v>
      </c>
      <c r="F3966" s="130">
        <v>2</v>
      </c>
      <c r="H3966" s="32" t="s">
        <v>208</v>
      </c>
      <c r="I3966" s="33" t="s">
        <v>862</v>
      </c>
      <c r="J3966" s="33" t="s">
        <v>206</v>
      </c>
      <c r="K3966" s="33" t="str">
        <f t="shared" si="204"/>
        <v>285 , 2</v>
      </c>
      <c r="L3966" s="34" t="s">
        <v>207</v>
      </c>
      <c r="N3966" s="1" t="b">
        <f t="shared" si="205"/>
        <v>0</v>
      </c>
      <c r="O3966" s="1" t="b">
        <f t="shared" si="206"/>
        <v>0</v>
      </c>
      <c r="Q3966" s="4"/>
      <c r="R3966" s="4"/>
    </row>
    <row r="3967" spans="5:18">
      <c r="E3967" s="130">
        <v>285</v>
      </c>
      <c r="F3967" s="130">
        <v>3</v>
      </c>
      <c r="H3967" s="32" t="s">
        <v>208</v>
      </c>
      <c r="I3967" s="33" t="s">
        <v>862</v>
      </c>
      <c r="J3967" s="33" t="s">
        <v>206</v>
      </c>
      <c r="K3967" s="33" t="str">
        <f t="shared" si="204"/>
        <v>285 , 3</v>
      </c>
      <c r="L3967" s="34" t="s">
        <v>207</v>
      </c>
      <c r="N3967" s="1" t="b">
        <f t="shared" si="205"/>
        <v>0</v>
      </c>
      <c r="O3967" s="1" t="b">
        <f t="shared" si="206"/>
        <v>0</v>
      </c>
      <c r="Q3967" s="4"/>
      <c r="R3967" s="4"/>
    </row>
    <row r="3968" spans="5:18">
      <c r="E3968" s="130">
        <v>285</v>
      </c>
      <c r="F3968" s="130">
        <v>4</v>
      </c>
      <c r="H3968" s="32" t="s">
        <v>208</v>
      </c>
      <c r="I3968" s="33" t="s">
        <v>862</v>
      </c>
      <c r="J3968" s="33" t="s">
        <v>206</v>
      </c>
      <c r="K3968" s="33" t="str">
        <f t="shared" si="204"/>
        <v>285 , 4</v>
      </c>
      <c r="L3968" s="34" t="s">
        <v>207</v>
      </c>
      <c r="N3968" s="1" t="b">
        <f t="shared" si="205"/>
        <v>0</v>
      </c>
      <c r="O3968" s="1" t="b">
        <f t="shared" si="206"/>
        <v>0</v>
      </c>
      <c r="Q3968" s="4"/>
      <c r="R3968" s="4"/>
    </row>
    <row r="3969" spans="5:18">
      <c r="E3969" s="130">
        <v>285</v>
      </c>
      <c r="F3969" s="130">
        <v>5</v>
      </c>
      <c r="H3969" s="32" t="s">
        <v>208</v>
      </c>
      <c r="I3969" s="33" t="s">
        <v>862</v>
      </c>
      <c r="J3969" s="33" t="s">
        <v>206</v>
      </c>
      <c r="K3969" s="33" t="str">
        <f t="shared" si="204"/>
        <v>285 , 5</v>
      </c>
      <c r="L3969" s="34" t="s">
        <v>207</v>
      </c>
      <c r="N3969" s="1" t="b">
        <f t="shared" si="205"/>
        <v>0</v>
      </c>
      <c r="O3969" s="1" t="b">
        <f t="shared" si="206"/>
        <v>0</v>
      </c>
      <c r="Q3969" s="4"/>
      <c r="R3969" s="4"/>
    </row>
    <row r="3970" spans="5:18">
      <c r="E3970" s="130">
        <v>285</v>
      </c>
      <c s="130" r="F3970">
        <v>7</v>
      </c>
      <c r="H3970" s="32" t="s">
        <v>208</v>
      </c>
      <c r="I3970" s="33" t="s">
        <v>862</v>
      </c>
      <c r="J3970" s="33" t="s">
        <v>206</v>
      </c>
      <c r="K3970" s="33" t="str">
        <f t="shared" si="204"/>
        <v>285 , 6</v>
      </c>
      <c r="L3970" s="34" t="s">
        <v>207</v>
      </c>
      <c r="N3970" s="1" t="b">
        <f t="shared" si="205"/>
        <v>0</v>
      </c>
      <c r="O3970" s="1" t="b">
        <f t="shared" si="206"/>
        <v>0</v>
      </c>
      <c r="Q3970" s="4"/>
      <c r="R3970" s="4"/>
    </row>
    <row r="3971" spans="5:18">
      <c r="E3971" s="130">
        <v>285</v>
      </c>
      <c r="F3971" s="130">
        <v>8</v>
      </c>
      <c r="H3971" s="32" t="s">
        <v>208</v>
      </c>
      <c r="I3971" s="33" t="s">
        <v>862</v>
      </c>
      <c r="J3971" s="33" t="s">
        <v>206</v>
      </c>
      <c r="K3971" s="33" t="str">
        <f t="shared" si="204"/>
        <v>285 , 8</v>
      </c>
      <c r="L3971" s="34" t="s">
        <v>207</v>
      </c>
      <c r="N3971" s="1" t="b">
        <f t="shared" si="205"/>
        <v>0</v>
      </c>
      <c r="O3971" s="1" t="b">
        <f t="shared" si="206"/>
        <v>0</v>
      </c>
      <c r="Q3971" s="4"/>
      <c r="R3971" s="4"/>
    </row>
    <row r="3972" spans="5:18">
      <c r="E3972" s="130">
        <v>285</v>
      </c>
      <c r="F3972" s="130">
        <v>9</v>
      </c>
      <c r="H3972" s="32" t="s">
        <v>208</v>
      </c>
      <c r="I3972" s="33" t="s">
        <v>862</v>
      </c>
      <c r="J3972" s="33" t="s">
        <v>206</v>
      </c>
      <c r="K3972" s="33" t="str">
        <f t="shared" si="204"/>
        <v>285 , 9</v>
      </c>
      <c r="L3972" s="34" t="s">
        <v>207</v>
      </c>
      <c r="N3972" s="1" t="b">
        <f t="shared" si="205"/>
        <v>0</v>
      </c>
      <c r="O3972" s="1" t="b">
        <f t="shared" si="206"/>
        <v>0</v>
      </c>
      <c r="Q3972" s="4"/>
      <c r="R3972" s="4"/>
    </row>
    <row r="3973" spans="5:18">
      <c r="E3973" s="130">
        <v>285</v>
      </c>
      <c r="F3973" s="130">
        <v>10</v>
      </c>
      <c r="H3973" s="32" t="s">
        <v>208</v>
      </c>
      <c r="I3973" s="33" t="s">
        <v>862</v>
      </c>
      <c r="J3973" s="33" t="s">
        <v>206</v>
      </c>
      <c r="K3973" s="33" t="str">
        <f t="shared" si="204"/>
        <v>285 , 10</v>
      </c>
      <c r="L3973" s="34" t="s">
        <v>207</v>
      </c>
      <c r="N3973" s="1" t="b">
        <f t="shared" si="205"/>
        <v>0</v>
      </c>
      <c r="O3973" s="1" t="b">
        <f t="shared" si="206"/>
        <v>0</v>
      </c>
      <c r="Q3973" s="4"/>
      <c r="R3973" s="4"/>
    </row>
    <row r="3974" spans="5:18">
      <c r="E3974" s="130">
        <v>285</v>
      </c>
      <c r="F3974" s="130">
        <v>11</v>
      </c>
      <c r="H3974" s="32" t="s">
        <v>208</v>
      </c>
      <c r="I3974" s="33" t="s">
        <v>862</v>
      </c>
      <c r="J3974" s="33" t="s">
        <v>206</v>
      </c>
      <c r="K3974" s="33" t="str">
        <f t="shared" si="204"/>
        <v>285 , 11</v>
      </c>
      <c r="L3974" s="34" t="s">
        <v>207</v>
      </c>
      <c r="N3974" s="1" t="b">
        <f t="shared" si="205"/>
        <v>0</v>
      </c>
      <c r="O3974" s="1" t="b">
        <f t="shared" si="206"/>
        <v>0</v>
      </c>
      <c r="Q3974" s="4"/>
      <c r="R3974" s="4"/>
    </row>
    <row r="3975" spans="5:18">
      <c r="E3975" s="130">
        <v>285</v>
      </c>
      <c r="F3975" s="130">
        <v>12</v>
      </c>
      <c r="H3975" s="32" t="s">
        <v>208</v>
      </c>
      <c r="I3975" s="33" t="s">
        <v>862</v>
      </c>
      <c r="J3975" s="33" t="s">
        <v>206</v>
      </c>
      <c r="K3975" s="33" t="str">
        <f t="shared" si="204"/>
        <v>285 , 12</v>
      </c>
      <c r="L3975" s="34" t="s">
        <v>207</v>
      </c>
      <c r="N3975" s="1" t="b">
        <f t="shared" si="205"/>
        <v>0</v>
      </c>
      <c r="O3975" s="1" t="b">
        <f t="shared" si="206"/>
        <v>0</v>
      </c>
      <c r="Q3975" s="4"/>
      <c r="R3975" s="4"/>
    </row>
    <row r="3976" spans="5:18">
      <c r="E3976" s="130">
        <v>285</v>
      </c>
      <c r="F3976" s="130">
        <v>13</v>
      </c>
      <c r="H3976" s="32" t="s">
        <v>208</v>
      </c>
      <c r="I3976" s="33" t="s">
        <v>862</v>
      </c>
      <c r="J3976" s="33" t="s">
        <v>206</v>
      </c>
      <c r="K3976" s="33" t="str">
        <f t="shared" si="204"/>
        <v>285 , 13</v>
      </c>
      <c r="L3976" s="34" t="s">
        <v>207</v>
      </c>
      <c r="N3976" s="1" t="b">
        <f t="shared" si="205"/>
        <v>0</v>
      </c>
      <c r="O3976" s="1" t="b">
        <f t="shared" si="206"/>
        <v>0</v>
      </c>
      <c r="Q3976" s="4"/>
      <c r="R3976" s="4"/>
    </row>
    <row r="3977" spans="5:18">
      <c r="E3977" s="130">
        <v>285</v>
      </c>
      <c r="F3977" s="130">
        <v>14</v>
      </c>
      <c r="H3977" s="32" t="s">
        <v>208</v>
      </c>
      <c r="I3977" s="33" t="s">
        <v>862</v>
      </c>
      <c r="J3977" s="33" t="s">
        <v>206</v>
      </c>
      <c r="K3977" s="33" t="str">
        <f t="shared" si="204"/>
        <v>285 , 14</v>
      </c>
      <c r="L3977" s="34" t="s">
        <v>207</v>
      </c>
      <c r="N3977" s="1" t="b">
        <f t="shared" si="205"/>
        <v>0</v>
      </c>
      <c r="O3977" s="1" t="b">
        <f t="shared" si="206"/>
        <v>0</v>
      </c>
      <c r="Q3977" s="4"/>
      <c r="R3977" s="4"/>
    </row>
    <row r="3978" spans="5:18">
      <c r="E3978" s="130">
        <v>285</v>
      </c>
      <c r="F3978" s="130">
        <v>15</v>
      </c>
      <c r="H3978" s="32" t="s">
        <v>208</v>
      </c>
      <c r="I3978" s="33" t="s">
        <v>862</v>
      </c>
      <c r="J3978" s="33" t="s">
        <v>206</v>
      </c>
      <c r="K3978" s="33" t="str">
        <f t="shared" si="204"/>
        <v>285 , 15</v>
      </c>
      <c r="L3978" s="34" t="s">
        <v>207</v>
      </c>
      <c r="N3978" s="1" t="b">
        <f t="shared" si="205"/>
        <v>0</v>
      </c>
      <c r="O3978" s="1" t="b">
        <f t="shared" si="206"/>
        <v>0</v>
      </c>
      <c r="Q3978" s="4"/>
      <c r="R3978" s="4"/>
    </row>
    <row r="3979" spans="5:18">
      <c r="E3979" s="130">
        <v>286</v>
      </c>
      <c r="F3979" s="130">
        <v>1</v>
      </c>
      <c r="H3979" s="32" t="s">
        <v>208</v>
      </c>
      <c r="I3979" s="33" t="s">
        <v>862</v>
      </c>
      <c r="J3979" s="33" t="s">
        <v>206</v>
      </c>
      <c r="K3979" s="33" t="str">
        <f t="shared" si="204"/>
        <v>286 , 1</v>
      </c>
      <c r="L3979" s="34" t="s">
        <v>207</v>
      </c>
      <c r="N3979" s="1" t="b">
        <f t="shared" si="205"/>
        <v>0</v>
      </c>
      <c r="O3979" s="1" t="b">
        <f t="shared" si="206"/>
        <v>0</v>
      </c>
      <c r="Q3979" s="4"/>
      <c r="R3979" s="4"/>
    </row>
    <row r="3980" spans="5:18">
      <c r="E3980" s="130">
        <v>286</v>
      </c>
      <c r="F3980" s="130">
        <v>2</v>
      </c>
      <c r="H3980" s="32" t="s">
        <v>208</v>
      </c>
      <c r="I3980" s="33" t="s">
        <v>862</v>
      </c>
      <c r="J3980" s="33" t="s">
        <v>206</v>
      </c>
      <c r="K3980" s="33" t="str">
        <f t="shared" si="204"/>
        <v>286 , 2</v>
      </c>
      <c r="L3980" s="34" t="s">
        <v>207</v>
      </c>
      <c r="N3980" s="1" t="b">
        <f t="shared" si="205"/>
        <v>0</v>
      </c>
      <c r="O3980" s="1" t="b">
        <f t="shared" si="206"/>
        <v>0</v>
      </c>
      <c r="Q3980" s="4"/>
      <c r="R3980" s="4"/>
    </row>
    <row r="3981" spans="5:18">
      <c r="E3981" s="130">
        <v>286</v>
      </c>
      <c r="F3981" s="130">
        <v>3</v>
      </c>
      <c r="H3981" s="32" t="s">
        <v>208</v>
      </c>
      <c r="I3981" s="33" t="s">
        <v>862</v>
      </c>
      <c r="J3981" s="33" t="s">
        <v>206</v>
      </c>
      <c r="K3981" s="33" t="str">
        <f t="shared" si="204"/>
        <v>286 , 3</v>
      </c>
      <c r="L3981" s="34" t="s">
        <v>207</v>
      </c>
      <c r="N3981" s="1" t="b">
        <f t="shared" si="205"/>
        <v>0</v>
      </c>
      <c r="O3981" s="1" t="b">
        <f t="shared" si="206"/>
        <v>0</v>
      </c>
      <c r="Q3981" s="4"/>
      <c r="R3981" s="4"/>
    </row>
    <row r="3982" spans="5:18">
      <c r="E3982" s="130">
        <v>286</v>
      </c>
      <c r="F3982" s="130">
        <v>4</v>
      </c>
      <c r="H3982" s="32" t="s">
        <v>208</v>
      </c>
      <c r="I3982" s="33" t="s">
        <v>862</v>
      </c>
      <c r="J3982" s="33" t="s">
        <v>206</v>
      </c>
      <c r="K3982" s="33" t="str">
        <f t="shared" si="204"/>
        <v>286 , 4</v>
      </c>
      <c r="L3982" s="34" t="s">
        <v>207</v>
      </c>
      <c r="N3982" s="1" t="b">
        <f t="shared" si="205"/>
        <v>0</v>
      </c>
      <c r="O3982" s="1" t="b">
        <f t="shared" si="206"/>
        <v>0</v>
      </c>
      <c r="Q3982" s="4"/>
      <c r="R3982" s="4"/>
    </row>
    <row r="3983" spans="5:18">
      <c r="E3983" s="130">
        <v>286</v>
      </c>
      <c r="F3983" s="130">
        <v>5</v>
      </c>
      <c r="H3983" s="32" t="s">
        <v>208</v>
      </c>
      <c r="I3983" s="33" t="s">
        <v>862</v>
      </c>
      <c r="J3983" s="33" t="s">
        <v>206</v>
      </c>
      <c r="K3983" s="33" t="str">
        <f t="shared" si="204"/>
        <v>286 , 5</v>
      </c>
      <c r="L3983" s="34" t="s">
        <v>207</v>
      </c>
      <c r="N3983" s="1" t="b">
        <f t="shared" si="205"/>
        <v>0</v>
      </c>
      <c r="O3983" s="1" t="b">
        <f t="shared" si="206"/>
        <v>0</v>
      </c>
      <c r="Q3983" s="4"/>
      <c r="R3983" s="4"/>
    </row>
    <row r="3984" spans="5:18">
      <c r="E3984" s="130">
        <v>286</v>
      </c>
      <c s="130" r="F3984">
        <v>7</v>
      </c>
      <c r="H3984" s="32" t="s">
        <v>208</v>
      </c>
      <c r="I3984" s="33" t="s">
        <v>862</v>
      </c>
      <c r="J3984" s="33" t="s">
        <v>206</v>
      </c>
      <c r="K3984" s="33" t="str">
        <f t="shared" si="204"/>
        <v>286 , 6</v>
      </c>
      <c r="L3984" s="34" t="s">
        <v>207</v>
      </c>
      <c r="N3984" s="1" t="b">
        <f t="shared" si="205"/>
        <v>0</v>
      </c>
      <c r="O3984" s="1" t="b">
        <f t="shared" si="206"/>
        <v>0</v>
      </c>
      <c r="Q3984" s="4"/>
      <c r="R3984" s="4"/>
    </row>
    <row r="3985" spans="5:18">
      <c r="E3985" s="130">
        <v>286</v>
      </c>
      <c r="F3985" s="130">
        <v>8</v>
      </c>
      <c r="H3985" s="32" t="s">
        <v>208</v>
      </c>
      <c r="I3985" s="33" t="s">
        <v>862</v>
      </c>
      <c r="J3985" s="33" t="s">
        <v>206</v>
      </c>
      <c r="K3985" s="33" t="str">
        <f t="shared" si="204"/>
        <v>286 , 8</v>
      </c>
      <c r="L3985" s="34" t="s">
        <v>207</v>
      </c>
      <c r="N3985" s="1" t="b">
        <f t="shared" si="205"/>
        <v>0</v>
      </c>
      <c r="O3985" s="1" t="b">
        <f t="shared" si="206"/>
        <v>0</v>
      </c>
      <c r="Q3985" s="4"/>
      <c r="R3985" s="4"/>
    </row>
    <row r="3986" spans="5:18">
      <c r="E3986" s="130">
        <v>286</v>
      </c>
      <c r="F3986" s="130">
        <v>9</v>
      </c>
      <c r="H3986" s="32" t="s">
        <v>208</v>
      </c>
      <c r="I3986" s="33" t="s">
        <v>862</v>
      </c>
      <c r="J3986" s="33" t="s">
        <v>206</v>
      </c>
      <c r="K3986" s="33" t="str">
        <f t="shared" si="204"/>
        <v>286 , 9</v>
      </c>
      <c r="L3986" s="34" t="s">
        <v>207</v>
      </c>
      <c r="N3986" s="1" t="b">
        <f t="shared" si="205"/>
        <v>0</v>
      </c>
      <c r="O3986" s="1" t="b">
        <f t="shared" si="206"/>
        <v>0</v>
      </c>
      <c r="Q3986" s="4"/>
      <c r="R3986" s="4"/>
    </row>
    <row r="3987" spans="5:18">
      <c r="E3987" s="130">
        <v>286</v>
      </c>
      <c r="F3987" s="130">
        <v>10</v>
      </c>
      <c r="H3987" s="32" t="s">
        <v>208</v>
      </c>
      <c r="I3987" s="33" t="s">
        <v>862</v>
      </c>
      <c r="J3987" s="33" t="s">
        <v>206</v>
      </c>
      <c r="K3987" s="33" t="str">
        <f t="shared" si="204"/>
        <v>286 , 10</v>
      </c>
      <c r="L3987" s="34" t="s">
        <v>207</v>
      </c>
      <c r="N3987" s="1" t="b">
        <f t="shared" si="205"/>
        <v>0</v>
      </c>
      <c r="O3987" s="1" t="b">
        <f t="shared" si="206"/>
        <v>0</v>
      </c>
      <c r="Q3987" s="4"/>
      <c r="R3987" s="4"/>
    </row>
    <row r="3988" spans="5:18">
      <c r="E3988" s="130">
        <v>286</v>
      </c>
      <c r="F3988" s="130">
        <v>11</v>
      </c>
      <c r="H3988" s="32" t="s">
        <v>208</v>
      </c>
      <c r="I3988" s="33" t="s">
        <v>862</v>
      </c>
      <c r="J3988" s="33" t="s">
        <v>206</v>
      </c>
      <c r="K3988" s="33" t="str">
        <f t="shared" si="204"/>
        <v>286 , 11</v>
      </c>
      <c r="L3988" s="34" t="s">
        <v>207</v>
      </c>
      <c r="N3988" s="1" t="b">
        <f t="shared" si="205"/>
        <v>0</v>
      </c>
      <c r="O3988" s="1" t="b">
        <f t="shared" si="206"/>
        <v>0</v>
      </c>
      <c r="Q3988" s="4"/>
      <c r="R3988" s="4"/>
    </row>
    <row r="3989" spans="5:18">
      <c r="E3989" s="130">
        <v>286</v>
      </c>
      <c r="F3989" s="130">
        <v>12</v>
      </c>
      <c r="H3989" s="32" t="s">
        <v>208</v>
      </c>
      <c r="I3989" s="33" t="s">
        <v>862</v>
      </c>
      <c r="J3989" s="33" t="s">
        <v>206</v>
      </c>
      <c r="K3989" s="33" t="str">
        <f t="shared" si="204"/>
        <v>286 , 12</v>
      </c>
      <c r="L3989" s="34" t="s">
        <v>207</v>
      </c>
      <c r="N3989" s="1" t="b">
        <f t="shared" si="205"/>
        <v>0</v>
      </c>
      <c r="O3989" s="1" t="b">
        <f t="shared" si="206"/>
        <v>0</v>
      </c>
      <c r="Q3989" s="4"/>
      <c r="R3989" s="4"/>
    </row>
    <row r="3990" spans="5:18">
      <c r="E3990" s="130">
        <v>286</v>
      </c>
      <c r="F3990" s="130">
        <v>13</v>
      </c>
      <c r="H3990" s="32" t="s">
        <v>208</v>
      </c>
      <c r="I3990" s="33" t="s">
        <v>862</v>
      </c>
      <c r="J3990" s="33" t="s">
        <v>206</v>
      </c>
      <c r="K3990" s="33" t="str">
        <f t="shared" si="204"/>
        <v>286 , 13</v>
      </c>
      <c r="L3990" s="34" t="s">
        <v>207</v>
      </c>
      <c r="N3990" s="1" t="b">
        <f t="shared" si="205"/>
        <v>0</v>
      </c>
      <c r="O3990" s="1" t="b">
        <f t="shared" si="206"/>
        <v>0</v>
      </c>
      <c r="Q3990" s="4"/>
      <c r="R3990" s="4"/>
    </row>
    <row r="3991" spans="5:18">
      <c r="E3991" s="130">
        <v>286</v>
      </c>
      <c r="F3991" s="130">
        <v>14</v>
      </c>
      <c r="H3991" s="32" t="s">
        <v>208</v>
      </c>
      <c r="I3991" s="33" t="s">
        <v>862</v>
      </c>
      <c r="J3991" s="33" t="s">
        <v>206</v>
      </c>
      <c r="K3991" s="33" t="str">
        <f t="shared" si="204"/>
        <v>286 , 14</v>
      </c>
      <c r="L3991" s="34" t="s">
        <v>207</v>
      </c>
      <c r="N3991" s="1" t="b">
        <f t="shared" si="205"/>
        <v>0</v>
      </c>
      <c r="O3991" s="1" t="b">
        <f t="shared" si="206"/>
        <v>0</v>
      </c>
      <c r="Q3991" s="4"/>
      <c r="R3991" s="4"/>
    </row>
    <row r="3992" spans="5:18">
      <c r="E3992" s="130">
        <v>286</v>
      </c>
      <c r="F3992" s="130">
        <v>15</v>
      </c>
      <c r="H3992" s="32" t="s">
        <v>208</v>
      </c>
      <c r="I3992" s="33" t="s">
        <v>862</v>
      </c>
      <c r="J3992" s="33" t="s">
        <v>206</v>
      </c>
      <c r="K3992" s="33" t="str">
        <f t="shared" si="204"/>
        <v>286 , 15</v>
      </c>
      <c r="L3992" s="34" t="s">
        <v>207</v>
      </c>
      <c r="N3992" s="1" t="b">
        <f t="shared" si="205"/>
        <v>0</v>
      </c>
      <c r="O3992" s="1" t="b">
        <f t="shared" si="206"/>
        <v>0</v>
      </c>
      <c r="Q3992" s="4"/>
      <c r="R3992" s="4"/>
    </row>
    <row r="3993" spans="5:18">
      <c r="E3993" s="130">
        <v>287</v>
      </c>
      <c r="F3993" s="130">
        <v>1</v>
      </c>
      <c r="H3993" s="32" t="s">
        <v>208</v>
      </c>
      <c r="I3993" s="33" t="s">
        <v>862</v>
      </c>
      <c r="J3993" s="33" t="s">
        <v>206</v>
      </c>
      <c r="K3993" s="33" t="str">
        <f t="shared" si="204"/>
        <v>287 , 1</v>
      </c>
      <c r="L3993" s="34" t="s">
        <v>207</v>
      </c>
      <c r="N3993" s="1" t="b">
        <f t="shared" si="205"/>
        <v>0</v>
      </c>
      <c r="O3993" s="1" t="b">
        <f t="shared" si="206"/>
        <v>0</v>
      </c>
      <c r="Q3993" s="4"/>
      <c r="R3993" s="4"/>
    </row>
    <row r="3994" spans="5:18">
      <c r="E3994" s="130">
        <v>287</v>
      </c>
      <c r="F3994" s="130">
        <v>2</v>
      </c>
      <c r="H3994" s="32" t="s">
        <v>208</v>
      </c>
      <c r="I3994" s="33" t="s">
        <v>862</v>
      </c>
      <c r="J3994" s="33" t="s">
        <v>206</v>
      </c>
      <c r="K3994" s="33" t="str">
        <f t="shared" si="204"/>
        <v>287 , 2</v>
      </c>
      <c r="L3994" s="34" t="s">
        <v>207</v>
      </c>
      <c r="N3994" s="1" t="b">
        <f t="shared" si="205"/>
        <v>0</v>
      </c>
      <c r="O3994" s="1" t="b">
        <f t="shared" si="206"/>
        <v>0</v>
      </c>
      <c r="Q3994" s="4"/>
      <c r="R3994" s="4"/>
    </row>
    <row r="3995" spans="5:18">
      <c r="E3995" s="130">
        <v>287</v>
      </c>
      <c r="F3995" s="130">
        <v>3</v>
      </c>
      <c r="H3995" s="32" t="s">
        <v>208</v>
      </c>
      <c r="I3995" s="33" t="s">
        <v>862</v>
      </c>
      <c r="J3995" s="33" t="s">
        <v>206</v>
      </c>
      <c r="K3995" s="33" t="str">
        <f t="shared" si="204"/>
        <v>287 , 3</v>
      </c>
      <c r="L3995" s="34" t="s">
        <v>207</v>
      </c>
      <c r="N3995" s="1" t="b">
        <f t="shared" si="205"/>
        <v>0</v>
      </c>
      <c r="O3995" s="1" t="b">
        <f t="shared" si="206"/>
        <v>0</v>
      </c>
      <c r="Q3995" s="4"/>
      <c r="R3995" s="4"/>
    </row>
    <row r="3996" spans="5:18">
      <c r="E3996" s="130">
        <v>287</v>
      </c>
      <c r="F3996" s="130">
        <v>4</v>
      </c>
      <c r="H3996" s="32" t="s">
        <v>208</v>
      </c>
      <c r="I3996" s="33" t="s">
        <v>862</v>
      </c>
      <c r="J3996" s="33" t="s">
        <v>206</v>
      </c>
      <c r="K3996" s="33" t="str">
        <f t="shared" si="204"/>
        <v>287 , 4</v>
      </c>
      <c r="L3996" s="34" t="s">
        <v>207</v>
      </c>
      <c r="N3996" s="1" t="b">
        <f t="shared" si="205"/>
        <v>0</v>
      </c>
      <c r="O3996" s="1" t="b">
        <f t="shared" si="206"/>
        <v>0</v>
      </c>
      <c r="Q3996" s="4"/>
      <c r="R3996" s="4"/>
    </row>
    <row r="3997" spans="5:18">
      <c r="E3997" s="130">
        <v>287</v>
      </c>
      <c r="F3997" s="130">
        <v>5</v>
      </c>
      <c r="H3997" s="32" t="s">
        <v>208</v>
      </c>
      <c r="I3997" s="33" t="s">
        <v>862</v>
      </c>
      <c r="J3997" s="33" t="s">
        <v>206</v>
      </c>
      <c r="K3997" s="33" t="str">
        <f t="shared" si="204"/>
        <v>287 , 5</v>
      </c>
      <c r="L3997" s="34" t="s">
        <v>207</v>
      </c>
      <c r="N3997" s="1" t="b">
        <f t="shared" si="205"/>
        <v>0</v>
      </c>
      <c r="O3997" s="1" t="b">
        <f t="shared" si="206"/>
        <v>0</v>
      </c>
      <c r="Q3997" s="4"/>
      <c r="R3997" s="4"/>
    </row>
    <row r="3998" spans="5:18">
      <c r="E3998" s="130">
        <v>287</v>
      </c>
      <c s="130" r="F3998">
        <v>7</v>
      </c>
      <c r="H3998" s="32" t="s">
        <v>208</v>
      </c>
      <c r="I3998" s="33" t="s">
        <v>862</v>
      </c>
      <c r="J3998" s="33" t="s">
        <v>206</v>
      </c>
      <c r="K3998" s="33" t="str">
        <f t="shared" si="204"/>
        <v>287 , 6</v>
      </c>
      <c r="L3998" s="34" t="s">
        <v>207</v>
      </c>
      <c r="N3998" s="1" t="b">
        <f t="shared" si="205"/>
        <v>0</v>
      </c>
      <c r="O3998" s="1" t="b">
        <f t="shared" si="206"/>
        <v>0</v>
      </c>
      <c r="Q3998" s="4"/>
      <c r="R3998" s="4"/>
    </row>
    <row r="3999" spans="5:18">
      <c r="E3999" s="130">
        <v>287</v>
      </c>
      <c r="F3999" s="130">
        <v>8</v>
      </c>
      <c r="H3999" s="32" t="s">
        <v>208</v>
      </c>
      <c r="I3999" s="33" t="s">
        <v>862</v>
      </c>
      <c r="J3999" s="33" t="s">
        <v>206</v>
      </c>
      <c r="K3999" s="33" t="str">
        <f t="shared" si="204"/>
        <v>287 , 8</v>
      </c>
      <c r="L3999" s="34" t="s">
        <v>207</v>
      </c>
      <c r="N3999" s="1" t="b">
        <f t="shared" si="205"/>
        <v>0</v>
      </c>
      <c r="O3999" s="1" t="b">
        <f t="shared" si="206"/>
        <v>0</v>
      </c>
      <c r="Q3999" s="4"/>
      <c r="R3999" s="4"/>
    </row>
    <row r="4000" spans="5:18">
      <c r="E4000" s="130">
        <v>287</v>
      </c>
      <c r="F4000" s="130">
        <v>9</v>
      </c>
      <c r="H4000" s="32" t="s">
        <v>208</v>
      </c>
      <c r="I4000" s="33" t="s">
        <v>862</v>
      </c>
      <c r="J4000" s="33" t="s">
        <v>206</v>
      </c>
      <c r="K4000" s="33" t="str">
        <f t="shared" si="204"/>
        <v>287 , 9</v>
      </c>
      <c r="L4000" s="34" t="s">
        <v>207</v>
      </c>
      <c r="N4000" s="1" t="b">
        <f t="shared" si="205"/>
        <v>0</v>
      </c>
      <c r="O4000" s="1" t="b">
        <f t="shared" si="206"/>
        <v>0</v>
      </c>
      <c r="Q4000" s="4"/>
      <c r="R4000" s="4"/>
    </row>
    <row r="4001" spans="5:18">
      <c r="E4001" s="130">
        <v>287</v>
      </c>
      <c r="F4001" s="130">
        <v>10</v>
      </c>
      <c r="H4001" s="32" t="s">
        <v>208</v>
      </c>
      <c r="I4001" s="33" t="s">
        <v>862</v>
      </c>
      <c r="J4001" s="33" t="s">
        <v>206</v>
      </c>
      <c r="K4001" s="33" t="str">
        <f t="shared" si="204"/>
        <v>287 , 10</v>
      </c>
      <c r="L4001" s="34" t="s">
        <v>207</v>
      </c>
      <c r="N4001" s="1" t="b">
        <f t="shared" si="205"/>
        <v>0</v>
      </c>
      <c r="O4001" s="1" t="b">
        <f t="shared" si="206"/>
        <v>0</v>
      </c>
      <c r="Q4001" s="4"/>
      <c r="R4001" s="4"/>
    </row>
    <row r="4002" spans="5:18">
      <c r="E4002" s="130">
        <v>287</v>
      </c>
      <c r="F4002" s="130">
        <v>11</v>
      </c>
      <c r="H4002" s="32" t="s">
        <v>208</v>
      </c>
      <c r="I4002" s="33" t="s">
        <v>862</v>
      </c>
      <c r="J4002" s="33" t="s">
        <v>206</v>
      </c>
      <c r="K4002" s="33" t="str">
        <f t="shared" si="204"/>
        <v>287 , 11</v>
      </c>
      <c r="L4002" s="34" t="s">
        <v>207</v>
      </c>
      <c r="N4002" s="1" t="b">
        <f t="shared" si="205"/>
        <v>0</v>
      </c>
      <c r="O4002" s="1" t="b">
        <f t="shared" si="206"/>
        <v>0</v>
      </c>
      <c r="Q4002" s="4"/>
      <c r="R4002" s="4"/>
    </row>
    <row r="4003" spans="5:18">
      <c r="E4003" s="130">
        <v>287</v>
      </c>
      <c r="F4003" s="130">
        <v>12</v>
      </c>
      <c r="H4003" s="32" t="s">
        <v>208</v>
      </c>
      <c r="I4003" s="33" t="s">
        <v>862</v>
      </c>
      <c r="J4003" s="33" t="s">
        <v>206</v>
      </c>
      <c r="K4003" s="33" t="str">
        <f t="shared" si="204"/>
        <v>287 , 12</v>
      </c>
      <c r="L4003" s="34" t="s">
        <v>207</v>
      </c>
      <c r="N4003" s="1" t="b">
        <f t="shared" si="205"/>
        <v>0</v>
      </c>
      <c r="O4003" s="1" t="b">
        <f t="shared" si="206"/>
        <v>0</v>
      </c>
      <c r="Q4003" s="4"/>
      <c r="R4003" s="4"/>
    </row>
    <row r="4004" spans="5:18">
      <c r="E4004" s="130">
        <v>287</v>
      </c>
      <c r="F4004" s="130">
        <v>13</v>
      </c>
      <c r="H4004" s="32" t="s">
        <v>208</v>
      </c>
      <c r="I4004" s="33" t="s">
        <v>862</v>
      </c>
      <c r="J4004" s="33" t="s">
        <v>206</v>
      </c>
      <c r="K4004" s="33" t="str">
        <f t="shared" si="204"/>
        <v>287 , 13</v>
      </c>
      <c r="L4004" s="34" t="s">
        <v>207</v>
      </c>
      <c r="N4004" s="1" t="b">
        <f t="shared" si="205"/>
        <v>0</v>
      </c>
      <c r="O4004" s="1" t="b">
        <f t="shared" si="206"/>
        <v>0</v>
      </c>
      <c r="Q4004" s="4"/>
      <c r="R4004" s="4"/>
    </row>
    <row r="4005" spans="5:18">
      <c r="E4005" s="130">
        <v>287</v>
      </c>
      <c r="F4005" s="130">
        <v>14</v>
      </c>
      <c r="H4005" s="32" t="s">
        <v>208</v>
      </c>
      <c r="I4005" s="33" t="s">
        <v>862</v>
      </c>
      <c r="J4005" s="33" t="s">
        <v>206</v>
      </c>
      <c r="K4005" s="33" t="str">
        <f t="shared" si="204"/>
        <v>287 , 14</v>
      </c>
      <c r="L4005" s="34" t="s">
        <v>207</v>
      </c>
      <c r="N4005" s="1" t="b">
        <f t="shared" si="205"/>
        <v>0</v>
      </c>
      <c r="O4005" s="1" t="b">
        <f t="shared" si="206"/>
        <v>0</v>
      </c>
      <c r="Q4005" s="4"/>
      <c r="R4005" s="4"/>
    </row>
    <row r="4006" spans="5:18">
      <c r="E4006" s="130">
        <v>287</v>
      </c>
      <c r="F4006" s="130">
        <v>15</v>
      </c>
      <c r="H4006" s="32" t="s">
        <v>208</v>
      </c>
      <c r="I4006" s="33" t="s">
        <v>862</v>
      </c>
      <c r="J4006" s="33" t="s">
        <v>206</v>
      </c>
      <c r="K4006" s="33" t="str">
        <f t="shared" si="204"/>
        <v>287 , 15</v>
      </c>
      <c r="L4006" s="34" t="s">
        <v>207</v>
      </c>
      <c r="N4006" s="1" t="b">
        <f t="shared" si="205"/>
        <v>0</v>
      </c>
      <c r="O4006" s="1" t="b">
        <f t="shared" si="206"/>
        <v>0</v>
      </c>
      <c r="Q4006" s="4"/>
      <c r="R4006" s="4"/>
    </row>
    <row r="4007" spans="5:18">
      <c r="E4007" s="130">
        <v>288</v>
      </c>
      <c r="F4007" s="130">
        <v>1</v>
      </c>
      <c r="H4007" s="32" t="s">
        <v>208</v>
      </c>
      <c r="I4007" s="33" t="s">
        <v>862</v>
      </c>
      <c r="J4007" s="33" t="s">
        <v>206</v>
      </c>
      <c r="K4007" s="33" t="str">
        <f t="shared" si="204"/>
        <v>288 , 1</v>
      </c>
      <c r="L4007" s="34" t="s">
        <v>207</v>
      </c>
      <c r="N4007" s="1" t="b">
        <f t="shared" si="205"/>
        <v>0</v>
      </c>
      <c r="O4007" s="1" t="b">
        <f t="shared" si="206"/>
        <v>0</v>
      </c>
      <c r="Q4007" s="4"/>
      <c r="R4007" s="4"/>
    </row>
    <row r="4008" spans="5:18">
      <c r="E4008" s="130">
        <v>288</v>
      </c>
      <c r="F4008" s="130">
        <v>2</v>
      </c>
      <c r="H4008" s="32" t="s">
        <v>208</v>
      </c>
      <c r="I4008" s="33" t="s">
        <v>862</v>
      </c>
      <c r="J4008" s="33" t="s">
        <v>206</v>
      </c>
      <c r="K4008" s="33" t="str">
        <f t="shared" si="204"/>
        <v>288 , 2</v>
      </c>
      <c r="L4008" s="34" t="s">
        <v>207</v>
      </c>
      <c r="N4008" s="1" t="b">
        <f t="shared" si="205"/>
        <v>0</v>
      </c>
      <c r="O4008" s="1" t="b">
        <f t="shared" si="206"/>
        <v>0</v>
      </c>
      <c r="Q4008" s="4"/>
      <c r="R4008" s="4"/>
    </row>
    <row r="4009" spans="5:18">
      <c r="E4009" s="130">
        <v>288</v>
      </c>
      <c r="F4009" s="130">
        <v>3</v>
      </c>
      <c r="H4009" s="32" t="s">
        <v>208</v>
      </c>
      <c r="I4009" s="33" t="s">
        <v>862</v>
      </c>
      <c r="J4009" s="33" t="s">
        <v>206</v>
      </c>
      <c r="K4009" s="33" t="str">
        <f t="shared" si="204"/>
        <v>288 , 3</v>
      </c>
      <c r="L4009" s="34" t="s">
        <v>207</v>
      </c>
      <c r="N4009" s="1" t="b">
        <f t="shared" si="205"/>
        <v>0</v>
      </c>
      <c r="O4009" s="1" t="b">
        <f t="shared" si="206"/>
        <v>0</v>
      </c>
      <c r="Q4009" s="4"/>
      <c r="R4009" s="4"/>
    </row>
    <row r="4010" spans="5:18">
      <c r="E4010" s="130">
        <v>288</v>
      </c>
      <c r="F4010" s="130">
        <v>4</v>
      </c>
      <c r="H4010" s="32" t="s">
        <v>208</v>
      </c>
      <c r="I4010" s="33" t="s">
        <v>862</v>
      </c>
      <c r="J4010" s="33" t="s">
        <v>206</v>
      </c>
      <c r="K4010" s="33" t="str">
        <f t="shared" si="204"/>
        <v>288 , 4</v>
      </c>
      <c r="L4010" s="34" t="s">
        <v>207</v>
      </c>
      <c r="N4010" s="1" t="b">
        <f t="shared" si="205"/>
        <v>0</v>
      </c>
      <c r="O4010" s="1" t="b">
        <f t="shared" si="206"/>
        <v>0</v>
      </c>
      <c r="Q4010" s="4"/>
      <c r="R4010" s="4"/>
    </row>
    <row r="4011" spans="5:18">
      <c r="E4011" s="130">
        <v>288</v>
      </c>
      <c r="F4011" s="130">
        <v>5</v>
      </c>
      <c r="H4011" s="32" t="s">
        <v>208</v>
      </c>
      <c r="I4011" s="33" t="s">
        <v>862</v>
      </c>
      <c r="J4011" s="33" t="s">
        <v>206</v>
      </c>
      <c r="K4011" s="33" t="str">
        <f t="shared" si="204"/>
        <v>288 , 5</v>
      </c>
      <c r="L4011" s="34" t="s">
        <v>207</v>
      </c>
      <c r="N4011" s="1" t="b">
        <f t="shared" si="205"/>
        <v>0</v>
      </c>
      <c r="O4011" s="1" t="b">
        <f t="shared" si="206"/>
        <v>0</v>
      </c>
      <c r="Q4011" s="4"/>
      <c r="R4011" s="4"/>
    </row>
    <row r="4012" spans="5:18">
      <c r="E4012" s="130">
        <v>288</v>
      </c>
      <c s="130" r="F4012">
        <v>7</v>
      </c>
      <c r="H4012" s="32" t="s">
        <v>208</v>
      </c>
      <c r="I4012" s="33" t="s">
        <v>862</v>
      </c>
      <c r="J4012" s="33" t="s">
        <v>206</v>
      </c>
      <c r="K4012" s="33" t="str">
        <f t="shared" si="204"/>
        <v>288 , 6</v>
      </c>
      <c r="L4012" s="34" t="s">
        <v>207</v>
      </c>
      <c r="N4012" s="1" t="b">
        <f t="shared" si="205"/>
        <v>0</v>
      </c>
      <c r="O4012" s="1" t="b">
        <f t="shared" si="206"/>
        <v>0</v>
      </c>
      <c r="Q4012" s="4"/>
      <c r="R4012" s="4"/>
    </row>
    <row r="4013" spans="5:18">
      <c r="E4013" s="130">
        <v>288</v>
      </c>
      <c r="F4013" s="130">
        <v>8</v>
      </c>
      <c r="H4013" s="32" t="s">
        <v>208</v>
      </c>
      <c r="I4013" s="33" t="s">
        <v>862</v>
      </c>
      <c r="J4013" s="33" t="s">
        <v>206</v>
      </c>
      <c r="K4013" s="33" t="str">
        <f t="shared" si="204"/>
        <v>288 , 8</v>
      </c>
      <c r="L4013" s="34" t="s">
        <v>207</v>
      </c>
      <c r="N4013" s="1" t="b">
        <f t="shared" si="205"/>
        <v>0</v>
      </c>
      <c r="O4013" s="1" t="b">
        <f t="shared" si="206"/>
        <v>0</v>
      </c>
      <c r="Q4013" s="4"/>
      <c r="R4013" s="4"/>
    </row>
    <row r="4014" spans="5:18">
      <c r="E4014" s="130">
        <v>288</v>
      </c>
      <c r="F4014" s="130">
        <v>9</v>
      </c>
      <c r="H4014" s="32" t="s">
        <v>208</v>
      </c>
      <c r="I4014" s="33" t="s">
        <v>862</v>
      </c>
      <c r="J4014" s="33" t="s">
        <v>206</v>
      </c>
      <c r="K4014" s="33" t="str">
        <f t="shared" si="204"/>
        <v>288 , 9</v>
      </c>
      <c r="L4014" s="34" t="s">
        <v>207</v>
      </c>
      <c r="N4014" s="1" t="b">
        <f t="shared" si="205"/>
        <v>0</v>
      </c>
      <c r="O4014" s="1" t="b">
        <f t="shared" si="206"/>
        <v>0</v>
      </c>
      <c r="Q4014" s="4"/>
      <c r="R4014" s="4"/>
    </row>
    <row r="4015" spans="5:18">
      <c r="E4015" s="130">
        <v>288</v>
      </c>
      <c r="F4015" s="130">
        <v>10</v>
      </c>
      <c r="H4015" s="32" t="s">
        <v>208</v>
      </c>
      <c r="I4015" s="33" t="s">
        <v>862</v>
      </c>
      <c r="J4015" s="33" t="s">
        <v>206</v>
      </c>
      <c r="K4015" s="33" t="str">
        <f t="shared" si="204"/>
        <v>288 , 10</v>
      </c>
      <c r="L4015" s="34" t="s">
        <v>207</v>
      </c>
      <c r="N4015" s="1" t="b">
        <f t="shared" si="205"/>
        <v>0</v>
      </c>
      <c r="O4015" s="1" t="b">
        <f t="shared" si="206"/>
        <v>0</v>
      </c>
      <c r="Q4015" s="4"/>
      <c r="R4015" s="4"/>
    </row>
    <row r="4016" spans="5:18">
      <c r="E4016" s="130">
        <v>288</v>
      </c>
      <c r="F4016" s="130">
        <v>11</v>
      </c>
      <c r="H4016" s="32" t="s">
        <v>208</v>
      </c>
      <c r="I4016" s="33" t="s">
        <v>862</v>
      </c>
      <c r="J4016" s="33" t="s">
        <v>206</v>
      </c>
      <c r="K4016" s="33" t="str">
        <f t="shared" si="204"/>
        <v>288 , 11</v>
      </c>
      <c r="L4016" s="34" t="s">
        <v>207</v>
      </c>
      <c r="N4016" s="1" t="b">
        <f t="shared" si="205"/>
        <v>0</v>
      </c>
      <c r="O4016" s="1" t="b">
        <f t="shared" si="206"/>
        <v>0</v>
      </c>
      <c r="Q4016" s="4"/>
      <c r="R4016" s="4"/>
    </row>
    <row r="4017" spans="5:18">
      <c r="E4017" s="130">
        <v>288</v>
      </c>
      <c r="F4017" s="130">
        <v>12</v>
      </c>
      <c r="H4017" s="32" t="s">
        <v>208</v>
      </c>
      <c r="I4017" s="33" t="s">
        <v>862</v>
      </c>
      <c r="J4017" s="33" t="s">
        <v>206</v>
      </c>
      <c r="K4017" s="33" t="str">
        <f t="shared" si="204"/>
        <v>288 , 12</v>
      </c>
      <c r="L4017" s="34" t="s">
        <v>207</v>
      </c>
      <c r="N4017" s="1" t="b">
        <f t="shared" si="205"/>
        <v>0</v>
      </c>
      <c r="O4017" s="1" t="b">
        <f t="shared" si="206"/>
        <v>0</v>
      </c>
      <c r="Q4017" s="4"/>
      <c r="R4017" s="4"/>
    </row>
    <row r="4018" spans="5:18">
      <c r="E4018" s="130">
        <v>288</v>
      </c>
      <c r="F4018" s="130">
        <v>13</v>
      </c>
      <c r="H4018" s="32" t="s">
        <v>208</v>
      </c>
      <c r="I4018" s="33" t="s">
        <v>862</v>
      </c>
      <c r="J4018" s="33" t="s">
        <v>206</v>
      </c>
      <c r="K4018" s="33" t="str">
        <f t="shared" ref="K4018:K4077" si="207">E4018&amp;" , "&amp;F4018</f>
        <v>288 , 13</v>
      </c>
      <c r="L4018" s="34" t="s">
        <v>207</v>
      </c>
      <c r="N4018" s="1" t="b">
        <f t="shared" ref="N4018:N4077" si="208">IF(E4018="","",EXACT(E4018,Q4018))</f>
        <v>0</v>
      </c>
      <c r="O4018" s="1" t="b">
        <f t="shared" ref="O4018:O4077" si="209">IF(F4018="","",EXACT(F4018,R4018))</f>
        <v>0</v>
      </c>
      <c r="Q4018" s="4"/>
      <c r="R4018" s="4"/>
    </row>
    <row r="4019" spans="5:18">
      <c r="E4019" s="130">
        <v>288</v>
      </c>
      <c r="F4019" s="130">
        <v>14</v>
      </c>
      <c r="H4019" s="32" t="s">
        <v>208</v>
      </c>
      <c r="I4019" s="33" t="s">
        <v>862</v>
      </c>
      <c r="J4019" s="33" t="s">
        <v>206</v>
      </c>
      <c r="K4019" s="33" t="str">
        <f t="shared" si="207"/>
        <v>288 , 14</v>
      </c>
      <c r="L4019" s="34" t="s">
        <v>207</v>
      </c>
      <c r="N4019" s="1" t="b">
        <f t="shared" si="208"/>
        <v>0</v>
      </c>
      <c r="O4019" s="1" t="b">
        <f t="shared" si="209"/>
        <v>0</v>
      </c>
      <c r="Q4019" s="4"/>
      <c r="R4019" s="4"/>
    </row>
    <row r="4020" spans="5:18">
      <c r="E4020" s="130">
        <v>288</v>
      </c>
      <c r="F4020" s="130">
        <v>15</v>
      </c>
      <c r="H4020" s="32" t="s">
        <v>208</v>
      </c>
      <c r="I4020" s="33" t="s">
        <v>862</v>
      </c>
      <c r="J4020" s="33" t="s">
        <v>206</v>
      </c>
      <c r="K4020" s="33" t="str">
        <f t="shared" si="207"/>
        <v>288 , 15</v>
      </c>
      <c r="L4020" s="34" t="s">
        <v>207</v>
      </c>
      <c r="N4020" s="1" t="b">
        <f t="shared" si="208"/>
        <v>0</v>
      </c>
      <c r="O4020" s="1" t="b">
        <f t="shared" si="209"/>
        <v>0</v>
      </c>
      <c r="Q4020" s="4"/>
      <c r="R4020" s="4"/>
    </row>
    <row r="4021" spans="5:18">
      <c r="E4021" s="130">
        <v>289</v>
      </c>
      <c r="F4021" s="130">
        <v>1</v>
      </c>
      <c r="H4021" s="32" t="s">
        <v>208</v>
      </c>
      <c r="I4021" s="33" t="s">
        <v>862</v>
      </c>
      <c r="J4021" s="33" t="s">
        <v>206</v>
      </c>
      <c r="K4021" s="33" t="str">
        <f t="shared" si="207"/>
        <v>289 , 1</v>
      </c>
      <c r="L4021" s="34" t="s">
        <v>207</v>
      </c>
      <c r="N4021" s="1" t="b">
        <f t="shared" si="208"/>
        <v>0</v>
      </c>
      <c r="O4021" s="1" t="b">
        <f t="shared" si="209"/>
        <v>0</v>
      </c>
      <c r="Q4021" s="4"/>
      <c r="R4021" s="4"/>
    </row>
    <row r="4022" spans="5:18">
      <c r="E4022" s="130">
        <v>289</v>
      </c>
      <c r="F4022" s="130">
        <v>2</v>
      </c>
      <c r="H4022" s="32" t="s">
        <v>208</v>
      </c>
      <c r="I4022" s="33" t="s">
        <v>862</v>
      </c>
      <c r="J4022" s="33" t="s">
        <v>206</v>
      </c>
      <c r="K4022" s="33" t="str">
        <f t="shared" si="207"/>
        <v>289 , 2</v>
      </c>
      <c r="L4022" s="34" t="s">
        <v>207</v>
      </c>
      <c r="N4022" s="1" t="b">
        <f t="shared" si="208"/>
        <v>0</v>
      </c>
      <c r="O4022" s="1" t="b">
        <f t="shared" si="209"/>
        <v>0</v>
      </c>
      <c r="Q4022" s="4"/>
      <c r="R4022" s="4"/>
    </row>
    <row r="4023" spans="5:18">
      <c r="E4023" s="130">
        <v>289</v>
      </c>
      <c r="F4023" s="130">
        <v>3</v>
      </c>
      <c r="H4023" s="32" t="s">
        <v>208</v>
      </c>
      <c r="I4023" s="33" t="s">
        <v>862</v>
      </c>
      <c r="J4023" s="33" t="s">
        <v>206</v>
      </c>
      <c r="K4023" s="33" t="str">
        <f t="shared" si="207"/>
        <v>289 , 3</v>
      </c>
      <c r="L4023" s="34" t="s">
        <v>207</v>
      </c>
      <c r="N4023" s="1" t="b">
        <f t="shared" si="208"/>
        <v>0</v>
      </c>
      <c r="O4023" s="1" t="b">
        <f t="shared" si="209"/>
        <v>0</v>
      </c>
      <c r="Q4023" s="4"/>
      <c r="R4023" s="4"/>
    </row>
    <row r="4024" spans="5:18">
      <c r="E4024" s="130">
        <v>289</v>
      </c>
      <c r="F4024" s="130">
        <v>4</v>
      </c>
      <c r="H4024" s="32" t="s">
        <v>208</v>
      </c>
      <c r="I4024" s="33" t="s">
        <v>862</v>
      </c>
      <c r="J4024" s="33" t="s">
        <v>206</v>
      </c>
      <c r="K4024" s="33" t="str">
        <f t="shared" si="207"/>
        <v>289 , 4</v>
      </c>
      <c r="L4024" s="34" t="s">
        <v>207</v>
      </c>
      <c r="N4024" s="1" t="b">
        <f t="shared" si="208"/>
        <v>0</v>
      </c>
      <c r="O4024" s="1" t="b">
        <f t="shared" si="209"/>
        <v>0</v>
      </c>
      <c r="Q4024" s="4"/>
      <c r="R4024" s="4"/>
    </row>
    <row r="4025" spans="5:18">
      <c r="E4025" s="130">
        <v>289</v>
      </c>
      <c r="F4025" s="130">
        <v>5</v>
      </c>
      <c r="H4025" s="32" t="s">
        <v>208</v>
      </c>
      <c r="I4025" s="33" t="s">
        <v>862</v>
      </c>
      <c r="J4025" s="33" t="s">
        <v>206</v>
      </c>
      <c r="K4025" s="33" t="str">
        <f t="shared" si="207"/>
        <v>289 , 5</v>
      </c>
      <c r="L4025" s="34" t="s">
        <v>207</v>
      </c>
      <c r="N4025" s="1" t="b">
        <f t="shared" si="208"/>
        <v>0</v>
      </c>
      <c r="O4025" s="1" t="b">
        <f t="shared" si="209"/>
        <v>0</v>
      </c>
      <c r="Q4025" s="4"/>
      <c r="R4025" s="4"/>
    </row>
    <row r="4026" spans="5:18">
      <c r="E4026" s="130">
        <v>289</v>
      </c>
      <c s="130" r="F4026">
        <v>7</v>
      </c>
      <c r="H4026" s="32" t="s">
        <v>208</v>
      </c>
      <c r="I4026" s="33" t="s">
        <v>862</v>
      </c>
      <c r="J4026" s="33" t="s">
        <v>206</v>
      </c>
      <c r="K4026" s="33" t="str">
        <f t="shared" si="207"/>
        <v>289 , 6</v>
      </c>
      <c r="L4026" s="34" t="s">
        <v>207</v>
      </c>
      <c r="N4026" s="1" t="b">
        <f t="shared" si="208"/>
        <v>0</v>
      </c>
      <c r="O4026" s="1" t="b">
        <f t="shared" si="209"/>
        <v>0</v>
      </c>
      <c r="Q4026" s="4"/>
      <c r="R4026" s="4"/>
    </row>
    <row r="4027" spans="5:18">
      <c r="E4027" s="130">
        <v>289</v>
      </c>
      <c r="F4027" s="130">
        <v>8</v>
      </c>
      <c r="H4027" s="32" t="s">
        <v>208</v>
      </c>
      <c r="I4027" s="33" t="s">
        <v>862</v>
      </c>
      <c r="J4027" s="33" t="s">
        <v>206</v>
      </c>
      <c r="K4027" s="33" t="str">
        <f t="shared" si="207"/>
        <v>289 , 8</v>
      </c>
      <c r="L4027" s="34" t="s">
        <v>207</v>
      </c>
      <c r="N4027" s="1" t="b">
        <f t="shared" si="208"/>
        <v>0</v>
      </c>
      <c r="O4027" s="1" t="b">
        <f t="shared" si="209"/>
        <v>0</v>
      </c>
      <c r="Q4027" s="4"/>
      <c r="R4027" s="4"/>
    </row>
    <row r="4028" spans="5:18">
      <c r="E4028" s="130">
        <v>289</v>
      </c>
      <c r="F4028" s="130">
        <v>9</v>
      </c>
      <c r="H4028" s="32" t="s">
        <v>208</v>
      </c>
      <c r="I4028" s="33" t="s">
        <v>862</v>
      </c>
      <c r="J4028" s="33" t="s">
        <v>206</v>
      </c>
      <c r="K4028" s="33" t="str">
        <f t="shared" si="207"/>
        <v>289 , 9</v>
      </c>
      <c r="L4028" s="34" t="s">
        <v>207</v>
      </c>
      <c r="N4028" s="1" t="b">
        <f t="shared" si="208"/>
        <v>0</v>
      </c>
      <c r="O4028" s="1" t="b">
        <f t="shared" si="209"/>
        <v>0</v>
      </c>
      <c r="Q4028" s="4"/>
      <c r="R4028" s="4"/>
    </row>
    <row r="4029" spans="5:18">
      <c r="E4029" s="130">
        <v>289</v>
      </c>
      <c r="F4029" s="130">
        <v>10</v>
      </c>
      <c r="H4029" s="32" t="s">
        <v>208</v>
      </c>
      <c r="I4029" s="33" t="s">
        <v>862</v>
      </c>
      <c r="J4029" s="33" t="s">
        <v>206</v>
      </c>
      <c r="K4029" s="33" t="str">
        <f t="shared" si="207"/>
        <v>289 , 10</v>
      </c>
      <c r="L4029" s="34" t="s">
        <v>207</v>
      </c>
      <c r="N4029" s="1" t="b">
        <f t="shared" si="208"/>
        <v>0</v>
      </c>
      <c r="O4029" s="1" t="b">
        <f t="shared" si="209"/>
        <v>0</v>
      </c>
      <c r="Q4029" s="4"/>
      <c r="R4029" s="4"/>
    </row>
    <row r="4030" spans="5:18">
      <c r="E4030" s="130">
        <v>289</v>
      </c>
      <c r="F4030" s="130">
        <v>11</v>
      </c>
      <c r="H4030" s="32" t="s">
        <v>208</v>
      </c>
      <c r="I4030" s="33" t="s">
        <v>862</v>
      </c>
      <c r="J4030" s="33" t="s">
        <v>206</v>
      </c>
      <c r="K4030" s="33" t="str">
        <f t="shared" si="207"/>
        <v>289 , 11</v>
      </c>
      <c r="L4030" s="34" t="s">
        <v>207</v>
      </c>
      <c r="N4030" s="1" t="b">
        <f t="shared" si="208"/>
        <v>0</v>
      </c>
      <c r="O4030" s="1" t="b">
        <f t="shared" si="209"/>
        <v>0</v>
      </c>
      <c r="Q4030" s="4"/>
      <c r="R4030" s="4"/>
    </row>
    <row r="4031" spans="5:18">
      <c r="E4031" s="130">
        <v>289</v>
      </c>
      <c r="F4031" s="130">
        <v>12</v>
      </c>
      <c r="H4031" s="32" t="s">
        <v>208</v>
      </c>
      <c r="I4031" s="33" t="s">
        <v>862</v>
      </c>
      <c r="J4031" s="33" t="s">
        <v>206</v>
      </c>
      <c r="K4031" s="33" t="str">
        <f t="shared" si="207"/>
        <v>289 , 12</v>
      </c>
      <c r="L4031" s="34" t="s">
        <v>207</v>
      </c>
      <c r="N4031" s="1" t="b">
        <f t="shared" si="208"/>
        <v>0</v>
      </c>
      <c r="O4031" s="1" t="b">
        <f t="shared" si="209"/>
        <v>0</v>
      </c>
      <c r="Q4031" s="4"/>
      <c r="R4031" s="4"/>
    </row>
    <row r="4032" spans="5:18">
      <c r="E4032" s="130">
        <v>289</v>
      </c>
      <c r="F4032" s="130">
        <v>13</v>
      </c>
      <c r="H4032" s="32" t="s">
        <v>208</v>
      </c>
      <c r="I4032" s="33" t="s">
        <v>862</v>
      </c>
      <c r="J4032" s="33" t="s">
        <v>206</v>
      </c>
      <c r="K4032" s="33" t="str">
        <f t="shared" si="207"/>
        <v>289 , 13</v>
      </c>
      <c r="L4032" s="34" t="s">
        <v>207</v>
      </c>
      <c r="N4032" s="1" t="b">
        <f t="shared" si="208"/>
        <v>0</v>
      </c>
      <c r="O4032" s="1" t="b">
        <f t="shared" si="209"/>
        <v>0</v>
      </c>
      <c r="Q4032" s="4"/>
      <c r="R4032" s="4"/>
    </row>
    <row r="4033" spans="5:18">
      <c r="E4033" s="130">
        <v>289</v>
      </c>
      <c r="F4033" s="130">
        <v>14</v>
      </c>
      <c r="H4033" s="32" t="s">
        <v>208</v>
      </c>
      <c r="I4033" s="33" t="s">
        <v>862</v>
      </c>
      <c r="J4033" s="33" t="s">
        <v>206</v>
      </c>
      <c r="K4033" s="33" t="str">
        <f t="shared" si="207"/>
        <v>289 , 14</v>
      </c>
      <c r="L4033" s="34" t="s">
        <v>207</v>
      </c>
      <c r="N4033" s="1" t="b">
        <f t="shared" si="208"/>
        <v>0</v>
      </c>
      <c r="O4033" s="1" t="b">
        <f t="shared" si="209"/>
        <v>0</v>
      </c>
      <c r="Q4033" s="4"/>
      <c r="R4033" s="4"/>
    </row>
    <row r="4034" spans="5:18">
      <c r="E4034" s="130">
        <v>289</v>
      </c>
      <c r="F4034" s="130">
        <v>15</v>
      </c>
      <c r="H4034" s="32" t="s">
        <v>208</v>
      </c>
      <c r="I4034" s="33" t="s">
        <v>862</v>
      </c>
      <c r="J4034" s="33" t="s">
        <v>206</v>
      </c>
      <c r="K4034" s="33" t="str">
        <f t="shared" si="207"/>
        <v>289 , 15</v>
      </c>
      <c r="L4034" s="34" t="s">
        <v>207</v>
      </c>
      <c r="N4034" s="1" t="b">
        <f t="shared" si="208"/>
        <v>0</v>
      </c>
      <c r="O4034" s="1" t="b">
        <f t="shared" si="209"/>
        <v>0</v>
      </c>
      <c r="Q4034" s="4"/>
      <c r="R4034" s="4"/>
    </row>
    <row r="4035" spans="5:18">
      <c r="E4035" s="130">
        <v>290</v>
      </c>
      <c r="F4035" s="130">
        <v>1</v>
      </c>
      <c r="H4035" s="32" t="s">
        <v>208</v>
      </c>
      <c r="I4035" s="33" t="s">
        <v>862</v>
      </c>
      <c r="J4035" s="33" t="s">
        <v>206</v>
      </c>
      <c r="K4035" s="33" t="str">
        <f t="shared" si="207"/>
        <v>290 , 1</v>
      </c>
      <c r="L4035" s="34" t="s">
        <v>207</v>
      </c>
      <c r="N4035" s="1" t="b">
        <f t="shared" si="208"/>
        <v>0</v>
      </c>
      <c r="O4035" s="1" t="b">
        <f t="shared" si="209"/>
        <v>0</v>
      </c>
      <c r="Q4035" s="4"/>
      <c r="R4035" s="4"/>
    </row>
    <row r="4036" spans="5:18">
      <c r="E4036" s="130">
        <v>290</v>
      </c>
      <c r="F4036" s="130">
        <v>2</v>
      </c>
      <c r="H4036" s="32" t="s">
        <v>208</v>
      </c>
      <c r="I4036" s="33" t="s">
        <v>862</v>
      </c>
      <c r="J4036" s="33" t="s">
        <v>206</v>
      </c>
      <c r="K4036" s="33" t="str">
        <f t="shared" si="207"/>
        <v>290 , 2</v>
      </c>
      <c r="L4036" s="34" t="s">
        <v>207</v>
      </c>
      <c r="N4036" s="1" t="b">
        <f t="shared" si="208"/>
        <v>0</v>
      </c>
      <c r="O4036" s="1" t="b">
        <f t="shared" si="209"/>
        <v>0</v>
      </c>
      <c r="Q4036" s="4"/>
      <c r="R4036" s="4"/>
    </row>
    <row r="4037" spans="5:18">
      <c r="E4037" s="130">
        <v>290</v>
      </c>
      <c r="F4037" s="130">
        <v>3</v>
      </c>
      <c r="H4037" s="32" t="s">
        <v>208</v>
      </c>
      <c r="I4037" s="33" t="s">
        <v>862</v>
      </c>
      <c r="J4037" s="33" t="s">
        <v>206</v>
      </c>
      <c r="K4037" s="33" t="str">
        <f t="shared" si="207"/>
        <v>290 , 3</v>
      </c>
      <c r="L4037" s="34" t="s">
        <v>207</v>
      </c>
      <c r="N4037" s="1" t="b">
        <f t="shared" si="208"/>
        <v>0</v>
      </c>
      <c r="O4037" s="1" t="b">
        <f t="shared" si="209"/>
        <v>0</v>
      </c>
      <c r="Q4037" s="4"/>
      <c r="R4037" s="4"/>
    </row>
    <row r="4038" spans="5:18">
      <c r="E4038" s="130">
        <v>290</v>
      </c>
      <c r="F4038" s="130">
        <v>4</v>
      </c>
      <c r="H4038" s="32" t="s">
        <v>208</v>
      </c>
      <c r="I4038" s="33" t="s">
        <v>862</v>
      </c>
      <c r="J4038" s="33" t="s">
        <v>206</v>
      </c>
      <c r="K4038" s="33" t="str">
        <f t="shared" si="207"/>
        <v>290 , 4</v>
      </c>
      <c r="L4038" s="34" t="s">
        <v>207</v>
      </c>
      <c r="N4038" s="1" t="b">
        <f t="shared" si="208"/>
        <v>0</v>
      </c>
      <c r="O4038" s="1" t="b">
        <f t="shared" si="209"/>
        <v>0</v>
      </c>
      <c r="Q4038" s="4"/>
      <c r="R4038" s="4"/>
    </row>
    <row r="4039" spans="5:18">
      <c r="E4039" s="130">
        <v>290</v>
      </c>
      <c r="F4039" s="130">
        <v>5</v>
      </c>
      <c r="H4039" s="32" t="s">
        <v>208</v>
      </c>
      <c r="I4039" s="33" t="s">
        <v>862</v>
      </c>
      <c r="J4039" s="33" t="s">
        <v>206</v>
      </c>
      <c r="K4039" s="33" t="str">
        <f t="shared" si="207"/>
        <v>290 , 5</v>
      </c>
      <c r="L4039" s="34" t="s">
        <v>207</v>
      </c>
      <c r="N4039" s="1" t="b">
        <f t="shared" si="208"/>
        <v>0</v>
      </c>
      <c r="O4039" s="1" t="b">
        <f t="shared" si="209"/>
        <v>0</v>
      </c>
      <c r="Q4039" s="4"/>
      <c r="R4039" s="4"/>
    </row>
    <row r="4040" spans="5:18">
      <c r="E4040" s="130">
        <v>290</v>
      </c>
      <c s="130" r="F4040">
        <v>7</v>
      </c>
      <c r="H4040" s="32" t="s">
        <v>208</v>
      </c>
      <c r="I4040" s="33" t="s">
        <v>862</v>
      </c>
      <c r="J4040" s="33" t="s">
        <v>206</v>
      </c>
      <c r="K4040" s="33" t="str">
        <f t="shared" si="207"/>
        <v>290 , 6</v>
      </c>
      <c r="L4040" s="34" t="s">
        <v>207</v>
      </c>
      <c r="N4040" s="1" t="b">
        <f t="shared" si="208"/>
        <v>0</v>
      </c>
      <c r="O4040" s="1" t="b">
        <f t="shared" si="209"/>
        <v>0</v>
      </c>
      <c r="Q4040" s="4"/>
      <c r="R4040" s="4"/>
    </row>
    <row r="4041" spans="5:18">
      <c r="E4041" s="130">
        <v>290</v>
      </c>
      <c r="F4041" s="130">
        <v>8</v>
      </c>
      <c r="H4041" s="32" t="s">
        <v>208</v>
      </c>
      <c r="I4041" s="33" t="s">
        <v>862</v>
      </c>
      <c r="J4041" s="33" t="s">
        <v>206</v>
      </c>
      <c r="K4041" s="33" t="str">
        <f t="shared" si="207"/>
        <v>290 , 8</v>
      </c>
      <c r="L4041" s="34" t="s">
        <v>207</v>
      </c>
      <c r="N4041" s="1" t="b">
        <f t="shared" si="208"/>
        <v>0</v>
      </c>
      <c r="O4041" s="1" t="b">
        <f t="shared" si="209"/>
        <v>0</v>
      </c>
      <c r="Q4041" s="4"/>
      <c r="R4041" s="4"/>
    </row>
    <row r="4042" spans="5:18">
      <c r="E4042" s="130">
        <v>290</v>
      </c>
      <c r="F4042" s="130">
        <v>9</v>
      </c>
      <c r="H4042" s="32" t="s">
        <v>208</v>
      </c>
      <c r="I4042" s="33" t="s">
        <v>862</v>
      </c>
      <c r="J4042" s="33" t="s">
        <v>206</v>
      </c>
      <c r="K4042" s="33" t="str">
        <f t="shared" si="207"/>
        <v>290 , 9</v>
      </c>
      <c r="L4042" s="34" t="s">
        <v>207</v>
      </c>
      <c r="N4042" s="1" t="b">
        <f t="shared" si="208"/>
        <v>0</v>
      </c>
      <c r="O4042" s="1" t="b">
        <f t="shared" si="209"/>
        <v>0</v>
      </c>
      <c r="Q4042" s="4"/>
      <c r="R4042" s="4"/>
    </row>
    <row r="4043" spans="5:18">
      <c r="E4043" s="130">
        <v>290</v>
      </c>
      <c r="F4043" s="130">
        <v>10</v>
      </c>
      <c r="H4043" s="32" t="s">
        <v>208</v>
      </c>
      <c r="I4043" s="33" t="s">
        <v>862</v>
      </c>
      <c r="J4043" s="33" t="s">
        <v>206</v>
      </c>
      <c r="K4043" s="33" t="str">
        <f t="shared" si="207"/>
        <v>290 , 10</v>
      </c>
      <c r="L4043" s="34" t="s">
        <v>207</v>
      </c>
      <c r="N4043" s="1" t="b">
        <f t="shared" si="208"/>
        <v>0</v>
      </c>
      <c r="O4043" s="1" t="b">
        <f t="shared" si="209"/>
        <v>0</v>
      </c>
      <c r="Q4043" s="4"/>
      <c r="R4043" s="4"/>
    </row>
    <row r="4044" spans="5:18">
      <c r="E4044" s="130">
        <v>290</v>
      </c>
      <c r="F4044" s="130">
        <v>11</v>
      </c>
      <c r="H4044" s="32" t="s">
        <v>208</v>
      </c>
      <c r="I4044" s="33" t="s">
        <v>862</v>
      </c>
      <c r="J4044" s="33" t="s">
        <v>206</v>
      </c>
      <c r="K4044" s="33" t="str">
        <f t="shared" si="207"/>
        <v>290 , 11</v>
      </c>
      <c r="L4044" s="34" t="s">
        <v>207</v>
      </c>
      <c r="N4044" s="1" t="b">
        <f t="shared" si="208"/>
        <v>0</v>
      </c>
      <c r="O4044" s="1" t="b">
        <f t="shared" si="209"/>
        <v>0</v>
      </c>
      <c r="Q4044" s="4"/>
      <c r="R4044" s="4"/>
    </row>
    <row r="4045" spans="5:18">
      <c r="E4045" s="130">
        <v>290</v>
      </c>
      <c r="F4045" s="130">
        <v>12</v>
      </c>
      <c r="H4045" s="32" t="s">
        <v>208</v>
      </c>
      <c r="I4045" s="33" t="s">
        <v>862</v>
      </c>
      <c r="J4045" s="33" t="s">
        <v>206</v>
      </c>
      <c r="K4045" s="33" t="str">
        <f t="shared" si="207"/>
        <v>290 , 12</v>
      </c>
      <c r="L4045" s="34" t="s">
        <v>207</v>
      </c>
      <c r="N4045" s="1" t="b">
        <f t="shared" si="208"/>
        <v>0</v>
      </c>
      <c r="O4045" s="1" t="b">
        <f t="shared" si="209"/>
        <v>0</v>
      </c>
      <c r="Q4045" s="4"/>
      <c r="R4045" s="4"/>
    </row>
    <row r="4046" spans="5:18">
      <c r="E4046" s="130">
        <v>290</v>
      </c>
      <c r="F4046" s="130">
        <v>13</v>
      </c>
      <c r="H4046" s="32" t="s">
        <v>208</v>
      </c>
      <c r="I4046" s="33" t="s">
        <v>862</v>
      </c>
      <c r="J4046" s="33" t="s">
        <v>206</v>
      </c>
      <c r="K4046" s="33" t="str">
        <f t="shared" si="207"/>
        <v>290 , 13</v>
      </c>
      <c r="L4046" s="34" t="s">
        <v>207</v>
      </c>
      <c r="N4046" s="1" t="b">
        <f t="shared" si="208"/>
        <v>0</v>
      </c>
      <c r="O4046" s="1" t="b">
        <f t="shared" si="209"/>
        <v>0</v>
      </c>
      <c r="Q4046" s="4"/>
      <c r="R4046" s="4"/>
    </row>
    <row r="4047" spans="5:18">
      <c r="E4047" s="130">
        <v>290</v>
      </c>
      <c r="F4047" s="130">
        <v>14</v>
      </c>
      <c r="H4047" s="32" t="s">
        <v>208</v>
      </c>
      <c r="I4047" s="33" t="s">
        <v>862</v>
      </c>
      <c r="J4047" s="33" t="s">
        <v>206</v>
      </c>
      <c r="K4047" s="33" t="str">
        <f t="shared" si="207"/>
        <v>290 , 14</v>
      </c>
      <c r="L4047" s="34" t="s">
        <v>207</v>
      </c>
      <c r="N4047" s="1" t="b">
        <f t="shared" si="208"/>
        <v>0</v>
      </c>
      <c r="O4047" s="1" t="b">
        <f t="shared" si="209"/>
        <v>0</v>
      </c>
      <c r="Q4047" s="4"/>
      <c r="R4047" s="4"/>
    </row>
    <row r="4048" spans="5:18">
      <c r="E4048" s="130">
        <v>290</v>
      </c>
      <c r="F4048" s="130">
        <v>15</v>
      </c>
      <c r="H4048" s="32" t="s">
        <v>208</v>
      </c>
      <c r="I4048" s="33" t="s">
        <v>862</v>
      </c>
      <c r="J4048" s="33" t="s">
        <v>206</v>
      </c>
      <c r="K4048" s="33" t="str">
        <f t="shared" si="207"/>
        <v>290 , 15</v>
      </c>
      <c r="L4048" s="34" t="s">
        <v>207</v>
      </c>
      <c r="N4048" s="1" t="b">
        <f t="shared" si="208"/>
        <v>0</v>
      </c>
      <c r="O4048" s="1" t="b">
        <f t="shared" si="209"/>
        <v>0</v>
      </c>
      <c r="Q4048" s="4"/>
      <c r="R4048" s="4"/>
    </row>
    <row r="4049" spans="5:18">
      <c r="E4049" s="130">
        <v>291</v>
      </c>
      <c r="F4049" s="130">
        <v>1</v>
      </c>
      <c r="H4049" s="32" t="s">
        <v>208</v>
      </c>
      <c r="I4049" s="33" t="s">
        <v>862</v>
      </c>
      <c r="J4049" s="33" t="s">
        <v>206</v>
      </c>
      <c r="K4049" s="33" t="str">
        <f t="shared" si="207"/>
        <v>291 , 1</v>
      </c>
      <c r="L4049" s="34" t="s">
        <v>207</v>
      </c>
      <c r="N4049" s="1" t="b">
        <f t="shared" si="208"/>
        <v>0</v>
      </c>
      <c r="O4049" s="1" t="b">
        <f t="shared" si="209"/>
        <v>0</v>
      </c>
      <c r="Q4049" s="4"/>
      <c r="R4049" s="4"/>
    </row>
    <row r="4050" spans="5:18">
      <c r="E4050" s="130">
        <v>291</v>
      </c>
      <c r="F4050" s="130">
        <v>2</v>
      </c>
      <c r="H4050" s="32" t="s">
        <v>208</v>
      </c>
      <c r="I4050" s="33" t="s">
        <v>862</v>
      </c>
      <c r="J4050" s="33" t="s">
        <v>206</v>
      </c>
      <c r="K4050" s="33" t="str">
        <f t="shared" si="207"/>
        <v>291 , 2</v>
      </c>
      <c r="L4050" s="34" t="s">
        <v>207</v>
      </c>
      <c r="N4050" s="1" t="b">
        <f t="shared" si="208"/>
        <v>0</v>
      </c>
      <c r="O4050" s="1" t="b">
        <f t="shared" si="209"/>
        <v>0</v>
      </c>
      <c r="Q4050" s="4"/>
      <c r="R4050" s="4"/>
    </row>
    <row r="4051" spans="5:18">
      <c r="E4051" s="130">
        <v>291</v>
      </c>
      <c r="F4051" s="130">
        <v>3</v>
      </c>
      <c r="H4051" s="32" t="s">
        <v>208</v>
      </c>
      <c r="I4051" s="33" t="s">
        <v>862</v>
      </c>
      <c r="J4051" s="33" t="s">
        <v>206</v>
      </c>
      <c r="K4051" s="33" t="str">
        <f t="shared" si="207"/>
        <v>291 , 3</v>
      </c>
      <c r="L4051" s="34" t="s">
        <v>207</v>
      </c>
      <c r="N4051" s="1" t="b">
        <f t="shared" si="208"/>
        <v>0</v>
      </c>
      <c r="O4051" s="1" t="b">
        <f t="shared" si="209"/>
        <v>0</v>
      </c>
      <c r="Q4051" s="4"/>
      <c r="R4051" s="4"/>
    </row>
    <row r="4052" spans="5:18">
      <c r="E4052" s="130">
        <v>291</v>
      </c>
      <c r="F4052" s="130">
        <v>4</v>
      </c>
      <c r="H4052" s="32" t="s">
        <v>208</v>
      </c>
      <c r="I4052" s="33" t="s">
        <v>862</v>
      </c>
      <c r="J4052" s="33" t="s">
        <v>206</v>
      </c>
      <c r="K4052" s="33" t="str">
        <f t="shared" si="207"/>
        <v>291 , 4</v>
      </c>
      <c r="L4052" s="34" t="s">
        <v>207</v>
      </c>
      <c r="N4052" s="1" t="b">
        <f t="shared" si="208"/>
        <v>0</v>
      </c>
      <c r="O4052" s="1" t="b">
        <f t="shared" si="209"/>
        <v>0</v>
      </c>
      <c r="Q4052" s="4"/>
      <c r="R4052" s="4"/>
    </row>
    <row r="4053" spans="5:18">
      <c r="E4053" s="130">
        <v>291</v>
      </c>
      <c r="F4053" s="130">
        <v>5</v>
      </c>
      <c r="H4053" s="32" t="s">
        <v>208</v>
      </c>
      <c r="I4053" s="33" t="s">
        <v>862</v>
      </c>
      <c r="J4053" s="33" t="s">
        <v>206</v>
      </c>
      <c r="K4053" s="33" t="str">
        <f t="shared" si="207"/>
        <v>291 , 5</v>
      </c>
      <c r="L4053" s="34" t="s">
        <v>207</v>
      </c>
      <c r="N4053" s="1" t="b">
        <f t="shared" si="208"/>
        <v>0</v>
      </c>
      <c r="O4053" s="1" t="b">
        <f t="shared" si="209"/>
        <v>0</v>
      </c>
      <c r="Q4053" s="4"/>
      <c r="R4053" s="4"/>
    </row>
    <row r="4054" spans="5:18">
      <c r="E4054" s="130">
        <v>291</v>
      </c>
      <c s="130" r="F4054">
        <v>7</v>
      </c>
      <c r="H4054" s="32" t="s">
        <v>208</v>
      </c>
      <c r="I4054" s="33" t="s">
        <v>862</v>
      </c>
      <c r="J4054" s="33" t="s">
        <v>206</v>
      </c>
      <c r="K4054" s="33" t="str">
        <f t="shared" si="207"/>
        <v>291 , 6</v>
      </c>
      <c r="L4054" s="34" t="s">
        <v>207</v>
      </c>
      <c r="N4054" s="1" t="b">
        <f t="shared" si="208"/>
        <v>0</v>
      </c>
      <c r="O4054" s="1" t="b">
        <f t="shared" si="209"/>
        <v>0</v>
      </c>
      <c r="Q4054" s="4"/>
      <c r="R4054" s="4"/>
    </row>
    <row r="4055" spans="5:18">
      <c r="E4055" s="130">
        <v>291</v>
      </c>
      <c r="F4055" s="130">
        <v>8</v>
      </c>
      <c r="H4055" s="32" t="s">
        <v>208</v>
      </c>
      <c r="I4055" s="33" t="s">
        <v>862</v>
      </c>
      <c r="J4055" s="33" t="s">
        <v>206</v>
      </c>
      <c r="K4055" s="33" t="str">
        <f t="shared" si="207"/>
        <v>291 , 8</v>
      </c>
      <c r="L4055" s="34" t="s">
        <v>207</v>
      </c>
      <c r="N4055" s="1" t="b">
        <f t="shared" si="208"/>
        <v>0</v>
      </c>
      <c r="O4055" s="1" t="b">
        <f t="shared" si="209"/>
        <v>0</v>
      </c>
      <c r="Q4055" s="4"/>
      <c r="R4055" s="4"/>
    </row>
    <row r="4056" spans="5:18">
      <c r="E4056" s="130">
        <v>291</v>
      </c>
      <c r="F4056" s="130">
        <v>9</v>
      </c>
      <c r="H4056" s="32" t="s">
        <v>208</v>
      </c>
      <c r="I4056" s="33" t="s">
        <v>862</v>
      </c>
      <c r="J4056" s="33" t="s">
        <v>206</v>
      </c>
      <c r="K4056" s="33" t="str">
        <f t="shared" si="207"/>
        <v>291 , 9</v>
      </c>
      <c r="L4056" s="34" t="s">
        <v>207</v>
      </c>
      <c r="N4056" s="1" t="b">
        <f t="shared" si="208"/>
        <v>0</v>
      </c>
      <c r="O4056" s="1" t="b">
        <f t="shared" si="209"/>
        <v>0</v>
      </c>
      <c r="Q4056" s="4"/>
      <c r="R4056" s="4"/>
    </row>
    <row r="4057" spans="5:18">
      <c r="E4057" s="130">
        <v>291</v>
      </c>
      <c r="F4057" s="130">
        <v>10</v>
      </c>
      <c r="H4057" s="32" t="s">
        <v>208</v>
      </c>
      <c r="I4057" s="33" t="s">
        <v>862</v>
      </c>
      <c r="J4057" s="33" t="s">
        <v>206</v>
      </c>
      <c r="K4057" s="33" t="str">
        <f t="shared" si="207"/>
        <v>291 , 10</v>
      </c>
      <c r="L4057" s="34" t="s">
        <v>207</v>
      </c>
      <c r="N4057" s="1" t="b">
        <f t="shared" si="208"/>
        <v>0</v>
      </c>
      <c r="O4057" s="1" t="b">
        <f t="shared" si="209"/>
        <v>0</v>
      </c>
      <c r="Q4057" s="4"/>
      <c r="R4057" s="4"/>
    </row>
    <row r="4058" spans="5:18">
      <c r="E4058" s="130">
        <v>291</v>
      </c>
      <c r="F4058" s="130">
        <v>11</v>
      </c>
      <c r="H4058" s="32" t="s">
        <v>208</v>
      </c>
      <c r="I4058" s="33" t="s">
        <v>862</v>
      </c>
      <c r="J4058" s="33" t="s">
        <v>206</v>
      </c>
      <c r="K4058" s="33" t="str">
        <f t="shared" si="207"/>
        <v>291 , 11</v>
      </c>
      <c r="L4058" s="34" t="s">
        <v>207</v>
      </c>
      <c r="N4058" s="1" t="b">
        <f t="shared" si="208"/>
        <v>0</v>
      </c>
      <c r="O4058" s="1" t="b">
        <f t="shared" si="209"/>
        <v>0</v>
      </c>
      <c r="Q4058" s="4"/>
      <c r="R4058" s="4"/>
    </row>
    <row r="4059" spans="5:18">
      <c r="E4059" s="130">
        <v>291</v>
      </c>
      <c r="F4059" s="130">
        <v>12</v>
      </c>
      <c r="H4059" s="32" t="s">
        <v>208</v>
      </c>
      <c r="I4059" s="33" t="s">
        <v>862</v>
      </c>
      <c r="J4059" s="33" t="s">
        <v>206</v>
      </c>
      <c r="K4059" s="33" t="str">
        <f t="shared" si="207"/>
        <v>291 , 12</v>
      </c>
      <c r="L4059" s="34" t="s">
        <v>207</v>
      </c>
      <c r="N4059" s="1" t="b">
        <f t="shared" si="208"/>
        <v>0</v>
      </c>
      <c r="O4059" s="1" t="b">
        <f t="shared" si="209"/>
        <v>0</v>
      </c>
      <c r="Q4059" s="4"/>
      <c r="R4059" s="4"/>
    </row>
    <row r="4060" spans="5:18">
      <c r="E4060" s="130">
        <v>291</v>
      </c>
      <c r="F4060" s="130">
        <v>13</v>
      </c>
      <c r="H4060" s="32" t="s">
        <v>208</v>
      </c>
      <c r="I4060" s="33" t="s">
        <v>862</v>
      </c>
      <c r="J4060" s="33" t="s">
        <v>206</v>
      </c>
      <c r="K4060" s="33" t="str">
        <f t="shared" si="207"/>
        <v>291 , 13</v>
      </c>
      <c r="L4060" s="34" t="s">
        <v>207</v>
      </c>
      <c r="N4060" s="1" t="b">
        <f t="shared" si="208"/>
        <v>0</v>
      </c>
      <c r="O4060" s="1" t="b">
        <f t="shared" si="209"/>
        <v>0</v>
      </c>
      <c r="Q4060" s="4"/>
      <c r="R4060" s="4"/>
    </row>
    <row r="4061" spans="5:18">
      <c r="E4061" s="130">
        <v>291</v>
      </c>
      <c r="F4061" s="130">
        <v>14</v>
      </c>
      <c r="H4061" s="32" t="s">
        <v>208</v>
      </c>
      <c r="I4061" s="33" t="s">
        <v>862</v>
      </c>
      <c r="J4061" s="33" t="s">
        <v>206</v>
      </c>
      <c r="K4061" s="33" t="str">
        <f t="shared" si="207"/>
        <v>291 , 14</v>
      </c>
      <c r="L4061" s="34" t="s">
        <v>207</v>
      </c>
      <c r="N4061" s="1" t="b">
        <f t="shared" si="208"/>
        <v>0</v>
      </c>
      <c r="O4061" s="1" t="b">
        <f t="shared" si="209"/>
        <v>0</v>
      </c>
      <c r="Q4061" s="4"/>
      <c r="R4061" s="4"/>
    </row>
    <row r="4062" spans="5:18">
      <c r="E4062" s="130">
        <v>291</v>
      </c>
      <c r="F4062" s="130">
        <v>15</v>
      </c>
      <c r="H4062" s="32" t="s">
        <v>208</v>
      </c>
      <c r="I4062" s="33" t="s">
        <v>862</v>
      </c>
      <c r="J4062" s="33" t="s">
        <v>206</v>
      </c>
      <c r="K4062" s="33" t="str">
        <f t="shared" si="207"/>
        <v>291 , 15</v>
      </c>
      <c r="L4062" s="34" t="s">
        <v>207</v>
      </c>
      <c r="N4062" s="1" t="b">
        <f t="shared" si="208"/>
        <v>0</v>
      </c>
      <c r="O4062" s="1" t="b">
        <f t="shared" si="209"/>
        <v>0</v>
      </c>
      <c r="Q4062" s="4"/>
      <c r="R4062" s="4"/>
    </row>
    <row r="4063" spans="5:18">
      <c r="E4063" s="130">
        <v>292</v>
      </c>
      <c r="F4063" s="130">
        <v>1</v>
      </c>
      <c r="H4063" s="32" t="s">
        <v>208</v>
      </c>
      <c r="I4063" s="33" t="s">
        <v>862</v>
      </c>
      <c r="J4063" s="33" t="s">
        <v>206</v>
      </c>
      <c r="K4063" s="33" t="str">
        <f t="shared" si="207"/>
        <v>292 , 1</v>
      </c>
      <c r="L4063" s="34" t="s">
        <v>207</v>
      </c>
      <c r="N4063" s="1" t="b">
        <f t="shared" si="208"/>
        <v>0</v>
      </c>
      <c r="O4063" s="1" t="b">
        <f t="shared" si="209"/>
        <v>0</v>
      </c>
      <c r="Q4063" s="4"/>
      <c r="R4063" s="4"/>
    </row>
    <row r="4064" spans="5:18">
      <c r="E4064" s="130">
        <v>292</v>
      </c>
      <c r="F4064" s="130">
        <v>2</v>
      </c>
      <c r="H4064" s="32" t="s">
        <v>208</v>
      </c>
      <c r="I4064" s="33" t="s">
        <v>862</v>
      </c>
      <c r="J4064" s="33" t="s">
        <v>206</v>
      </c>
      <c r="K4064" s="33" t="str">
        <f t="shared" si="207"/>
        <v>292 , 2</v>
      </c>
      <c r="L4064" s="34" t="s">
        <v>207</v>
      </c>
      <c r="N4064" s="1" t="b">
        <f t="shared" si="208"/>
        <v>0</v>
      </c>
      <c r="O4064" s="1" t="b">
        <f t="shared" si="209"/>
        <v>0</v>
      </c>
      <c r="Q4064" s="4"/>
      <c r="R4064" s="4"/>
    </row>
    <row r="4065" spans="5:18">
      <c r="E4065" s="130">
        <v>292</v>
      </c>
      <c r="F4065" s="130">
        <v>3</v>
      </c>
      <c r="H4065" s="32" t="s">
        <v>208</v>
      </c>
      <c r="I4065" s="33" t="s">
        <v>862</v>
      </c>
      <c r="J4065" s="33" t="s">
        <v>206</v>
      </c>
      <c r="K4065" s="33" t="str">
        <f t="shared" si="207"/>
        <v>292 , 3</v>
      </c>
      <c r="L4065" s="34" t="s">
        <v>207</v>
      </c>
      <c r="N4065" s="1" t="b">
        <f t="shared" si="208"/>
        <v>0</v>
      </c>
      <c r="O4065" s="1" t="b">
        <f t="shared" si="209"/>
        <v>0</v>
      </c>
      <c r="Q4065" s="4"/>
      <c r="R4065" s="4"/>
    </row>
    <row r="4066" spans="5:18">
      <c r="E4066" s="130">
        <v>292</v>
      </c>
      <c r="F4066" s="130">
        <v>4</v>
      </c>
      <c r="H4066" s="32" t="s">
        <v>208</v>
      </c>
      <c r="I4066" s="33" t="s">
        <v>862</v>
      </c>
      <c r="J4066" s="33" t="s">
        <v>206</v>
      </c>
      <c r="K4066" s="33" t="str">
        <f t="shared" si="207"/>
        <v>292 , 4</v>
      </c>
      <c r="L4066" s="34" t="s">
        <v>207</v>
      </c>
      <c r="N4066" s="1" t="b">
        <f t="shared" si="208"/>
        <v>0</v>
      </c>
      <c r="O4066" s="1" t="b">
        <f t="shared" si="209"/>
        <v>0</v>
      </c>
      <c r="Q4066" s="4"/>
      <c r="R4066" s="4"/>
    </row>
    <row r="4067" spans="5:18">
      <c r="E4067" s="130">
        <v>292</v>
      </c>
      <c r="F4067" s="130">
        <v>5</v>
      </c>
      <c r="H4067" s="32" t="s">
        <v>208</v>
      </c>
      <c r="I4067" s="33" t="s">
        <v>862</v>
      </c>
      <c r="J4067" s="33" t="s">
        <v>206</v>
      </c>
      <c r="K4067" s="33" t="str">
        <f t="shared" si="207"/>
        <v>292 , 5</v>
      </c>
      <c r="L4067" s="34" t="s">
        <v>207</v>
      </c>
      <c r="N4067" s="1" t="b">
        <f t="shared" si="208"/>
        <v>0</v>
      </c>
      <c r="O4067" s="1" t="b">
        <f t="shared" si="209"/>
        <v>0</v>
      </c>
      <c r="Q4067" s="4"/>
      <c r="R4067" s="4"/>
    </row>
    <row r="4068" spans="5:18">
      <c r="E4068" s="130">
        <v>292</v>
      </c>
      <c s="130" r="F4068">
        <v>7</v>
      </c>
      <c r="H4068" s="32" t="s">
        <v>208</v>
      </c>
      <c r="I4068" s="33" t="s">
        <v>862</v>
      </c>
      <c r="J4068" s="33" t="s">
        <v>206</v>
      </c>
      <c r="K4068" s="33" t="str">
        <f t="shared" si="207"/>
        <v>292 , 6</v>
      </c>
      <c r="L4068" s="34" t="s">
        <v>207</v>
      </c>
      <c r="N4068" s="1" t="b">
        <f t="shared" si="208"/>
        <v>0</v>
      </c>
      <c r="O4068" s="1" t="b">
        <f t="shared" si="209"/>
        <v>0</v>
      </c>
      <c r="Q4068" s="4"/>
      <c r="R4068" s="4"/>
    </row>
    <row r="4069" spans="5:18">
      <c r="E4069" s="130">
        <v>292</v>
      </c>
      <c r="F4069" s="130">
        <v>8</v>
      </c>
      <c r="H4069" s="32" t="s">
        <v>208</v>
      </c>
      <c r="I4069" s="33" t="s">
        <v>862</v>
      </c>
      <c r="J4069" s="33" t="s">
        <v>206</v>
      </c>
      <c r="K4069" s="33" t="str">
        <f t="shared" si="207"/>
        <v>292 , 8</v>
      </c>
      <c r="L4069" s="34" t="s">
        <v>207</v>
      </c>
      <c r="N4069" s="1" t="b">
        <f t="shared" si="208"/>
        <v>0</v>
      </c>
      <c r="O4069" s="1" t="b">
        <f t="shared" si="209"/>
        <v>0</v>
      </c>
      <c r="Q4069" s="4"/>
      <c r="R4069" s="4"/>
    </row>
    <row r="4070" spans="5:18">
      <c r="E4070" s="130">
        <v>292</v>
      </c>
      <c r="F4070" s="130">
        <v>9</v>
      </c>
      <c r="H4070" s="32" t="s">
        <v>208</v>
      </c>
      <c r="I4070" s="33" t="s">
        <v>862</v>
      </c>
      <c r="J4070" s="33" t="s">
        <v>206</v>
      </c>
      <c r="K4070" s="33" t="str">
        <f t="shared" si="207"/>
        <v>292 , 9</v>
      </c>
      <c r="L4070" s="34" t="s">
        <v>207</v>
      </c>
      <c r="N4070" s="1" t="b">
        <f t="shared" si="208"/>
        <v>0</v>
      </c>
      <c r="O4070" s="1" t="b">
        <f t="shared" si="209"/>
        <v>0</v>
      </c>
      <c r="Q4070" s="4"/>
      <c r="R4070" s="4"/>
    </row>
    <row r="4071" spans="5:18">
      <c r="E4071" s="130">
        <v>292</v>
      </c>
      <c r="F4071" s="130">
        <v>10</v>
      </c>
      <c r="H4071" s="32" t="s">
        <v>208</v>
      </c>
      <c r="I4071" s="33" t="s">
        <v>862</v>
      </c>
      <c r="J4071" s="33" t="s">
        <v>206</v>
      </c>
      <c r="K4071" s="33" t="str">
        <f t="shared" si="207"/>
        <v>292 , 10</v>
      </c>
      <c r="L4071" s="34" t="s">
        <v>207</v>
      </c>
      <c r="N4071" s="1" t="b">
        <f t="shared" si="208"/>
        <v>0</v>
      </c>
      <c r="O4071" s="1" t="b">
        <f t="shared" si="209"/>
        <v>0</v>
      </c>
      <c r="Q4071" s="4"/>
      <c r="R4071" s="4"/>
    </row>
    <row r="4072" spans="5:18">
      <c r="E4072" s="130">
        <v>292</v>
      </c>
      <c r="F4072" s="130">
        <v>11</v>
      </c>
      <c r="H4072" s="32" t="s">
        <v>208</v>
      </c>
      <c r="I4072" s="33" t="s">
        <v>862</v>
      </c>
      <c r="J4072" s="33" t="s">
        <v>206</v>
      </c>
      <c r="K4072" s="33" t="str">
        <f t="shared" si="207"/>
        <v>292 , 11</v>
      </c>
      <c r="L4072" s="34" t="s">
        <v>207</v>
      </c>
      <c r="N4072" s="1" t="b">
        <f t="shared" si="208"/>
        <v>0</v>
      </c>
      <c r="O4072" s="1" t="b">
        <f t="shared" si="209"/>
        <v>0</v>
      </c>
      <c r="Q4072" s="4"/>
      <c r="R4072" s="4"/>
    </row>
    <row r="4073" spans="5:18">
      <c r="E4073" s="130">
        <v>292</v>
      </c>
      <c r="F4073" s="130">
        <v>12</v>
      </c>
      <c r="H4073" s="32" t="s">
        <v>208</v>
      </c>
      <c r="I4073" s="33" t="s">
        <v>862</v>
      </c>
      <c r="J4073" s="33" t="s">
        <v>206</v>
      </c>
      <c r="K4073" s="33" t="str">
        <f t="shared" si="207"/>
        <v>292 , 12</v>
      </c>
      <c r="L4073" s="34" t="s">
        <v>207</v>
      </c>
      <c r="N4073" s="1" t="b">
        <f t="shared" si="208"/>
        <v>0</v>
      </c>
      <c r="O4073" s="1" t="b">
        <f t="shared" si="209"/>
        <v>0</v>
      </c>
      <c r="Q4073" s="4"/>
      <c r="R4073" s="4"/>
    </row>
    <row r="4074" spans="5:18">
      <c r="E4074" s="130">
        <v>292</v>
      </c>
      <c r="F4074" s="130">
        <v>13</v>
      </c>
      <c r="H4074" s="32" t="s">
        <v>208</v>
      </c>
      <c r="I4074" s="33" t="s">
        <v>862</v>
      </c>
      <c r="J4074" s="33" t="s">
        <v>206</v>
      </c>
      <c r="K4074" s="33" t="str">
        <f t="shared" si="207"/>
        <v>292 , 13</v>
      </c>
      <c r="L4074" s="34" t="s">
        <v>207</v>
      </c>
      <c r="N4074" s="1" t="b">
        <f t="shared" si="208"/>
        <v>0</v>
      </c>
      <c r="O4074" s="1" t="b">
        <f t="shared" si="209"/>
        <v>0</v>
      </c>
      <c r="Q4074" s="4"/>
      <c r="R4074" s="4"/>
    </row>
    <row r="4075" spans="5:18">
      <c r="E4075" s="130">
        <v>292</v>
      </c>
      <c r="F4075" s="130">
        <v>14</v>
      </c>
      <c r="H4075" s="32" t="s">
        <v>208</v>
      </c>
      <c r="I4075" s="33" t="s">
        <v>862</v>
      </c>
      <c r="J4075" s="33" t="s">
        <v>206</v>
      </c>
      <c r="K4075" s="33" t="str">
        <f t="shared" si="207"/>
        <v>292 , 14</v>
      </c>
      <c r="L4075" s="34" t="s">
        <v>207</v>
      </c>
      <c r="N4075" s="1" t="b">
        <f t="shared" si="208"/>
        <v>0</v>
      </c>
      <c r="O4075" s="1" t="b">
        <f t="shared" si="209"/>
        <v>0</v>
      </c>
      <c r="Q4075" s="4"/>
      <c r="R4075" s="4"/>
    </row>
    <row r="4076" spans="5:18">
      <c r="E4076" s="130">
        <v>292</v>
      </c>
      <c r="F4076" s="130">
        <v>15</v>
      </c>
      <c r="H4076" s="32" t="s">
        <v>208</v>
      </c>
      <c r="I4076" s="33" t="s">
        <v>862</v>
      </c>
      <c r="J4076" s="33" t="s">
        <v>206</v>
      </c>
      <c r="K4076" s="33" t="str">
        <f t="shared" si="207"/>
        <v>292 , 15</v>
      </c>
      <c r="L4076" s="34" t="s">
        <v>207</v>
      </c>
      <c r="N4076" s="1" t="b">
        <f t="shared" si="208"/>
        <v>0</v>
      </c>
      <c r="O4076" s="1" t="b">
        <f t="shared" si="209"/>
        <v>0</v>
      </c>
      <c r="Q4076" s="4"/>
      <c r="R4076" s="4"/>
    </row>
    <row r="4077" spans="5:18">
      <c r="E4077" s="130">
        <v>293</v>
      </c>
      <c r="F4077" s="130">
        <v>1</v>
      </c>
      <c r="H4077" s="32" t="s">
        <v>208</v>
      </c>
      <c r="I4077" s="33" t="s">
        <v>862</v>
      </c>
      <c r="J4077" s="33" t="s">
        <v>206</v>
      </c>
      <c r="K4077" s="33" t="str">
        <f t="shared" si="207"/>
        <v>293 , 1</v>
      </c>
      <c r="L4077" s="34" t="s">
        <v>207</v>
      </c>
      <c r="N4077" s="1" t="b">
        <f t="shared" si="208"/>
        <v>0</v>
      </c>
      <c r="O4077" s="1" t="b">
        <f t="shared" si="209"/>
        <v>0</v>
      </c>
      <c r="Q4077" s="4"/>
      <c r="R4077" s="4"/>
    </row>
    <row r="4078" spans="5:18">
      <c r="E4078" s="130">
        <v>293</v>
      </c>
      <c r="F4078" s="130">
        <v>2</v>
      </c>
      <c r="H4078" s="32" t="s">
        <v>208</v>
      </c>
      <c r="I4078" s="33" t="s">
        <v>862</v>
      </c>
      <c r="J4078" s="33" t="s">
        <v>206</v>
      </c>
      <c r="K4078" s="33" t="str">
        <f t="shared" ref="K4078:K4137" si="210">E4078&amp;" , "&amp;F4078</f>
        <v>293 , 2</v>
      </c>
      <c r="L4078" s="34" t="s">
        <v>207</v>
      </c>
      <c r="N4078" s="1" t="b">
        <f t="shared" ref="N4078:N4137" si="211">IF(E4078="","",EXACT(E4078,Q4078))</f>
        <v>0</v>
      </c>
      <c r="O4078" s="1" t="b">
        <f t="shared" ref="O4078:O4137" si="212">IF(F4078="","",EXACT(F4078,R4078))</f>
        <v>0</v>
      </c>
      <c r="Q4078" s="4"/>
      <c r="R4078" s="4"/>
    </row>
    <row r="4079" spans="5:18">
      <c r="E4079" s="130">
        <v>293</v>
      </c>
      <c r="F4079" s="130">
        <v>3</v>
      </c>
      <c r="H4079" s="32" t="s">
        <v>208</v>
      </c>
      <c r="I4079" s="33" t="s">
        <v>862</v>
      </c>
      <c r="J4079" s="33" t="s">
        <v>206</v>
      </c>
      <c r="K4079" s="33" t="str">
        <f t="shared" si="210"/>
        <v>293 , 3</v>
      </c>
      <c r="L4079" s="34" t="s">
        <v>207</v>
      </c>
      <c r="N4079" s="1" t="b">
        <f t="shared" si="211"/>
        <v>0</v>
      </c>
      <c r="O4079" s="1" t="b">
        <f t="shared" si="212"/>
        <v>0</v>
      </c>
      <c r="Q4079" s="4"/>
      <c r="R4079" s="4"/>
    </row>
    <row r="4080" spans="5:18">
      <c r="E4080" s="130">
        <v>293</v>
      </c>
      <c r="F4080" s="130">
        <v>4</v>
      </c>
      <c r="H4080" s="32" t="s">
        <v>208</v>
      </c>
      <c r="I4080" s="33" t="s">
        <v>862</v>
      </c>
      <c r="J4080" s="33" t="s">
        <v>206</v>
      </c>
      <c r="K4080" s="33" t="str">
        <f t="shared" si="210"/>
        <v>293 , 4</v>
      </c>
      <c r="L4080" s="34" t="s">
        <v>207</v>
      </c>
      <c r="N4080" s="1" t="b">
        <f t="shared" si="211"/>
        <v>0</v>
      </c>
      <c r="O4080" s="1" t="b">
        <f t="shared" si="212"/>
        <v>0</v>
      </c>
      <c r="Q4080" s="4"/>
      <c r="R4080" s="4"/>
    </row>
    <row r="4081" spans="5:18">
      <c r="E4081" s="130">
        <v>293</v>
      </c>
      <c r="F4081" s="130">
        <v>5</v>
      </c>
      <c r="H4081" s="32" t="s">
        <v>208</v>
      </c>
      <c r="I4081" s="33" t="s">
        <v>862</v>
      </c>
      <c r="J4081" s="33" t="s">
        <v>206</v>
      </c>
      <c r="K4081" s="33" t="str">
        <f t="shared" si="210"/>
        <v>293 , 5</v>
      </c>
      <c r="L4081" s="34" t="s">
        <v>207</v>
      </c>
      <c r="N4081" s="1" t="b">
        <f t="shared" si="211"/>
        <v>0</v>
      </c>
      <c r="O4081" s="1" t="b">
        <f t="shared" si="212"/>
        <v>0</v>
      </c>
      <c r="Q4081" s="4"/>
      <c r="R4081" s="4"/>
    </row>
    <row r="4082" spans="5:18">
      <c r="E4082" s="130">
        <v>293</v>
      </c>
      <c s="130" r="F4082">
        <v>7</v>
      </c>
      <c r="H4082" s="32" t="s">
        <v>208</v>
      </c>
      <c r="I4082" s="33" t="s">
        <v>862</v>
      </c>
      <c r="J4082" s="33" t="s">
        <v>206</v>
      </c>
      <c r="K4082" s="33" t="str">
        <f t="shared" si="210"/>
        <v>293 , 6</v>
      </c>
      <c r="L4082" s="34" t="s">
        <v>207</v>
      </c>
      <c r="N4082" s="1" t="b">
        <f t="shared" si="211"/>
        <v>0</v>
      </c>
      <c r="O4082" s="1" t="b">
        <f t="shared" si="212"/>
        <v>0</v>
      </c>
      <c r="Q4082" s="4"/>
      <c r="R4082" s="4"/>
    </row>
    <row r="4083" spans="5:18">
      <c r="E4083" s="130">
        <v>293</v>
      </c>
      <c r="F4083" s="130">
        <v>8</v>
      </c>
      <c r="H4083" s="32" t="s">
        <v>208</v>
      </c>
      <c r="I4083" s="33" t="s">
        <v>862</v>
      </c>
      <c r="J4083" s="33" t="s">
        <v>206</v>
      </c>
      <c r="K4083" s="33" t="str">
        <f t="shared" si="210"/>
        <v>293 , 8</v>
      </c>
      <c r="L4083" s="34" t="s">
        <v>207</v>
      </c>
      <c r="N4083" s="1" t="b">
        <f t="shared" si="211"/>
        <v>0</v>
      </c>
      <c r="O4083" s="1" t="b">
        <f t="shared" si="212"/>
        <v>0</v>
      </c>
      <c r="Q4083" s="4"/>
      <c r="R4083" s="4"/>
    </row>
    <row r="4084" spans="5:18">
      <c r="E4084" s="130">
        <v>293</v>
      </c>
      <c r="F4084" s="130">
        <v>9</v>
      </c>
      <c r="H4084" s="32" t="s">
        <v>208</v>
      </c>
      <c r="I4084" s="33" t="s">
        <v>862</v>
      </c>
      <c r="J4084" s="33" t="s">
        <v>206</v>
      </c>
      <c r="K4084" s="33" t="str">
        <f t="shared" si="210"/>
        <v>293 , 9</v>
      </c>
      <c r="L4084" s="34" t="s">
        <v>207</v>
      </c>
      <c r="N4084" s="1" t="b">
        <f t="shared" si="211"/>
        <v>0</v>
      </c>
      <c r="O4084" s="1" t="b">
        <f t="shared" si="212"/>
        <v>0</v>
      </c>
      <c r="Q4084" s="4"/>
      <c r="R4084" s="4"/>
    </row>
    <row r="4085" spans="5:18">
      <c r="E4085" s="130">
        <v>293</v>
      </c>
      <c r="F4085" s="130">
        <v>10</v>
      </c>
      <c r="H4085" s="32" t="s">
        <v>208</v>
      </c>
      <c r="I4085" s="33" t="s">
        <v>862</v>
      </c>
      <c r="J4085" s="33" t="s">
        <v>206</v>
      </c>
      <c r="K4085" s="33" t="str">
        <f t="shared" si="210"/>
        <v>293 , 10</v>
      </c>
      <c r="L4085" s="34" t="s">
        <v>207</v>
      </c>
      <c r="N4085" s="1" t="b">
        <f t="shared" si="211"/>
        <v>0</v>
      </c>
      <c r="O4085" s="1" t="b">
        <f t="shared" si="212"/>
        <v>0</v>
      </c>
      <c r="Q4085" s="4"/>
      <c r="R4085" s="4"/>
    </row>
    <row r="4086" spans="5:18">
      <c r="E4086" s="130">
        <v>293</v>
      </c>
      <c r="F4086" s="130">
        <v>11</v>
      </c>
      <c r="H4086" s="32" t="s">
        <v>208</v>
      </c>
      <c r="I4086" s="33" t="s">
        <v>862</v>
      </c>
      <c r="J4086" s="33" t="s">
        <v>206</v>
      </c>
      <c r="K4086" s="33" t="str">
        <f t="shared" si="210"/>
        <v>293 , 11</v>
      </c>
      <c r="L4086" s="34" t="s">
        <v>207</v>
      </c>
      <c r="N4086" s="1" t="b">
        <f t="shared" si="211"/>
        <v>0</v>
      </c>
      <c r="O4086" s="1" t="b">
        <f t="shared" si="212"/>
        <v>0</v>
      </c>
      <c r="Q4086" s="4"/>
      <c r="R4086" s="4"/>
    </row>
    <row r="4087" spans="5:18">
      <c r="E4087" s="130">
        <v>293</v>
      </c>
      <c r="F4087" s="130">
        <v>12</v>
      </c>
      <c r="H4087" s="32" t="s">
        <v>208</v>
      </c>
      <c r="I4087" s="33" t="s">
        <v>862</v>
      </c>
      <c r="J4087" s="33" t="s">
        <v>206</v>
      </c>
      <c r="K4087" s="33" t="str">
        <f t="shared" si="210"/>
        <v>293 , 12</v>
      </c>
      <c r="L4087" s="34" t="s">
        <v>207</v>
      </c>
      <c r="N4087" s="1" t="b">
        <f t="shared" si="211"/>
        <v>0</v>
      </c>
      <c r="O4087" s="1" t="b">
        <f t="shared" si="212"/>
        <v>0</v>
      </c>
      <c r="Q4087" s="4"/>
      <c r="R4087" s="4"/>
    </row>
    <row r="4088" spans="5:18">
      <c r="E4088" s="130">
        <v>293</v>
      </c>
      <c r="F4088" s="130">
        <v>13</v>
      </c>
      <c r="H4088" s="32" t="s">
        <v>208</v>
      </c>
      <c r="I4088" s="33" t="s">
        <v>862</v>
      </c>
      <c r="J4088" s="33" t="s">
        <v>206</v>
      </c>
      <c r="K4088" s="33" t="str">
        <f t="shared" si="210"/>
        <v>293 , 13</v>
      </c>
      <c r="L4088" s="34" t="s">
        <v>207</v>
      </c>
      <c r="N4088" s="1" t="b">
        <f t="shared" si="211"/>
        <v>0</v>
      </c>
      <c r="O4088" s="1" t="b">
        <f t="shared" si="212"/>
        <v>0</v>
      </c>
      <c r="Q4088" s="4"/>
      <c r="R4088" s="4"/>
    </row>
    <row r="4089" spans="5:18">
      <c r="E4089" s="130">
        <v>293</v>
      </c>
      <c r="F4089" s="130">
        <v>14</v>
      </c>
      <c r="H4089" s="32" t="s">
        <v>208</v>
      </c>
      <c r="I4089" s="33" t="s">
        <v>862</v>
      </c>
      <c r="J4089" s="33" t="s">
        <v>206</v>
      </c>
      <c r="K4089" s="33" t="str">
        <f t="shared" si="210"/>
        <v>293 , 14</v>
      </c>
      <c r="L4089" s="34" t="s">
        <v>207</v>
      </c>
      <c r="N4089" s="1" t="b">
        <f t="shared" si="211"/>
        <v>0</v>
      </c>
      <c r="O4089" s="1" t="b">
        <f t="shared" si="212"/>
        <v>0</v>
      </c>
      <c r="Q4089" s="4"/>
      <c r="R4089" s="4"/>
    </row>
    <row r="4090" spans="5:18">
      <c r="E4090" s="130">
        <v>293</v>
      </c>
      <c r="F4090" s="130">
        <v>15</v>
      </c>
      <c r="H4090" s="32" t="s">
        <v>208</v>
      </c>
      <c r="I4090" s="33" t="s">
        <v>862</v>
      </c>
      <c r="J4090" s="33" t="s">
        <v>206</v>
      </c>
      <c r="K4090" s="33" t="str">
        <f t="shared" si="210"/>
        <v>293 , 15</v>
      </c>
      <c r="L4090" s="34" t="s">
        <v>207</v>
      </c>
      <c r="N4090" s="1" t="b">
        <f t="shared" si="211"/>
        <v>0</v>
      </c>
      <c r="O4090" s="1" t="b">
        <f t="shared" si="212"/>
        <v>0</v>
      </c>
      <c r="Q4090" s="4"/>
      <c r="R4090" s="4"/>
    </row>
    <row r="4091" spans="5:18">
      <c r="E4091" s="130">
        <v>294</v>
      </c>
      <c r="F4091" s="130">
        <v>1</v>
      </c>
      <c r="H4091" s="32" t="s">
        <v>208</v>
      </c>
      <c r="I4091" s="33" t="s">
        <v>862</v>
      </c>
      <c r="J4091" s="33" t="s">
        <v>206</v>
      </c>
      <c r="K4091" s="33" t="str">
        <f t="shared" si="210"/>
        <v>294 , 1</v>
      </c>
      <c r="L4091" s="34" t="s">
        <v>207</v>
      </c>
      <c r="N4091" s="1" t="b">
        <f t="shared" si="211"/>
        <v>0</v>
      </c>
      <c r="O4091" s="1" t="b">
        <f t="shared" si="212"/>
        <v>0</v>
      </c>
      <c r="Q4091" s="4"/>
      <c r="R4091" s="4"/>
    </row>
    <row r="4092" spans="5:18">
      <c r="E4092" s="130">
        <v>294</v>
      </c>
      <c r="F4092" s="130">
        <v>2</v>
      </c>
      <c r="H4092" s="32" t="s">
        <v>208</v>
      </c>
      <c r="I4092" s="33" t="s">
        <v>862</v>
      </c>
      <c r="J4092" s="33" t="s">
        <v>206</v>
      </c>
      <c r="K4092" s="33" t="str">
        <f t="shared" si="210"/>
        <v>294 , 2</v>
      </c>
      <c r="L4092" s="34" t="s">
        <v>207</v>
      </c>
      <c r="N4092" s="1" t="b">
        <f t="shared" si="211"/>
        <v>0</v>
      </c>
      <c r="O4092" s="1" t="b">
        <f t="shared" si="212"/>
        <v>0</v>
      </c>
      <c r="Q4092" s="4"/>
      <c r="R4092" s="4"/>
    </row>
    <row r="4093" spans="5:18">
      <c r="E4093" s="130">
        <v>294</v>
      </c>
      <c r="F4093" s="130">
        <v>3</v>
      </c>
      <c r="H4093" s="32" t="s">
        <v>208</v>
      </c>
      <c r="I4093" s="33" t="s">
        <v>862</v>
      </c>
      <c r="J4093" s="33" t="s">
        <v>206</v>
      </c>
      <c r="K4093" s="33" t="str">
        <f t="shared" si="210"/>
        <v>294 , 3</v>
      </c>
      <c r="L4093" s="34" t="s">
        <v>207</v>
      </c>
      <c r="N4093" s="1" t="b">
        <f t="shared" si="211"/>
        <v>0</v>
      </c>
      <c r="O4093" s="1" t="b">
        <f t="shared" si="212"/>
        <v>0</v>
      </c>
      <c r="Q4093" s="4"/>
      <c r="R4093" s="4"/>
    </row>
    <row r="4094" spans="5:18">
      <c r="E4094" s="130">
        <v>294</v>
      </c>
      <c r="F4094" s="130">
        <v>4</v>
      </c>
      <c r="H4094" s="32" t="s">
        <v>208</v>
      </c>
      <c r="I4094" s="33" t="s">
        <v>862</v>
      </c>
      <c r="J4094" s="33" t="s">
        <v>206</v>
      </c>
      <c r="K4094" s="33" t="str">
        <f t="shared" si="210"/>
        <v>294 , 4</v>
      </c>
      <c r="L4094" s="34" t="s">
        <v>207</v>
      </c>
      <c r="N4094" s="1" t="b">
        <f t="shared" si="211"/>
        <v>0</v>
      </c>
      <c r="O4094" s="1" t="b">
        <f t="shared" si="212"/>
        <v>0</v>
      </c>
      <c r="Q4094" s="4"/>
      <c r="R4094" s="4"/>
    </row>
    <row r="4095" spans="5:18">
      <c r="E4095" s="130">
        <v>294</v>
      </c>
      <c r="F4095" s="130">
        <v>5</v>
      </c>
      <c r="H4095" s="32" t="s">
        <v>208</v>
      </c>
      <c r="I4095" s="33" t="s">
        <v>862</v>
      </c>
      <c r="J4095" s="33" t="s">
        <v>206</v>
      </c>
      <c r="K4095" s="33" t="str">
        <f t="shared" si="210"/>
        <v>294 , 5</v>
      </c>
      <c r="L4095" s="34" t="s">
        <v>207</v>
      </c>
      <c r="N4095" s="1" t="b">
        <f t="shared" si="211"/>
        <v>0</v>
      </c>
      <c r="O4095" s="1" t="b">
        <f t="shared" si="212"/>
        <v>0</v>
      </c>
      <c r="Q4095" s="4"/>
      <c r="R4095" s="4"/>
    </row>
    <row r="4096" spans="5:18">
      <c r="E4096" s="130">
        <v>294</v>
      </c>
      <c s="130" r="F4096">
        <v>7</v>
      </c>
      <c r="H4096" s="32" t="s">
        <v>208</v>
      </c>
      <c r="I4096" s="33" t="s">
        <v>862</v>
      </c>
      <c r="J4096" s="33" t="s">
        <v>206</v>
      </c>
      <c r="K4096" s="33" t="str">
        <f t="shared" si="210"/>
        <v>294 , 6</v>
      </c>
      <c r="L4096" s="34" t="s">
        <v>207</v>
      </c>
      <c r="N4096" s="1" t="b">
        <f t="shared" si="211"/>
        <v>0</v>
      </c>
      <c r="O4096" s="1" t="b">
        <f t="shared" si="212"/>
        <v>0</v>
      </c>
      <c r="Q4096" s="4"/>
      <c r="R4096" s="4"/>
    </row>
    <row r="4097" spans="5:18">
      <c r="E4097" s="130">
        <v>294</v>
      </c>
      <c r="F4097" s="130">
        <v>8</v>
      </c>
      <c r="H4097" s="32" t="s">
        <v>208</v>
      </c>
      <c r="I4097" s="33" t="s">
        <v>862</v>
      </c>
      <c r="J4097" s="33" t="s">
        <v>206</v>
      </c>
      <c r="K4097" s="33" t="str">
        <f t="shared" si="210"/>
        <v>294 , 8</v>
      </c>
      <c r="L4097" s="34" t="s">
        <v>207</v>
      </c>
      <c r="N4097" s="1" t="b">
        <f t="shared" si="211"/>
        <v>0</v>
      </c>
      <c r="O4097" s="1" t="b">
        <f t="shared" si="212"/>
        <v>0</v>
      </c>
      <c r="Q4097" s="4"/>
      <c r="R4097" s="4"/>
    </row>
    <row r="4098" spans="5:18">
      <c r="E4098" s="130">
        <v>294</v>
      </c>
      <c r="F4098" s="130">
        <v>9</v>
      </c>
      <c r="H4098" s="32" t="s">
        <v>208</v>
      </c>
      <c r="I4098" s="33" t="s">
        <v>862</v>
      </c>
      <c r="J4098" s="33" t="s">
        <v>206</v>
      </c>
      <c r="K4098" s="33" t="str">
        <f t="shared" si="210"/>
        <v>294 , 9</v>
      </c>
      <c r="L4098" s="34" t="s">
        <v>207</v>
      </c>
      <c r="N4098" s="1" t="b">
        <f t="shared" si="211"/>
        <v>0</v>
      </c>
      <c r="O4098" s="1" t="b">
        <f t="shared" si="212"/>
        <v>0</v>
      </c>
      <c r="Q4098" s="4"/>
      <c r="R4098" s="4"/>
    </row>
    <row r="4099" spans="5:18">
      <c r="E4099" s="130">
        <v>294</v>
      </c>
      <c r="F4099" s="130">
        <v>10</v>
      </c>
      <c r="H4099" s="32" t="s">
        <v>208</v>
      </c>
      <c r="I4099" s="33" t="s">
        <v>862</v>
      </c>
      <c r="J4099" s="33" t="s">
        <v>206</v>
      </c>
      <c r="K4099" s="33" t="str">
        <f t="shared" si="210"/>
        <v>294 , 10</v>
      </c>
      <c r="L4099" s="34" t="s">
        <v>207</v>
      </c>
      <c r="N4099" s="1" t="b">
        <f t="shared" si="211"/>
        <v>0</v>
      </c>
      <c r="O4099" s="1" t="b">
        <f t="shared" si="212"/>
        <v>0</v>
      </c>
      <c r="Q4099" s="4"/>
      <c r="R4099" s="4"/>
    </row>
    <row r="4100" spans="5:18">
      <c r="E4100" s="130">
        <v>294</v>
      </c>
      <c r="F4100" s="130">
        <v>11</v>
      </c>
      <c r="H4100" s="32" t="s">
        <v>208</v>
      </c>
      <c r="I4100" s="33" t="s">
        <v>862</v>
      </c>
      <c r="J4100" s="33" t="s">
        <v>206</v>
      </c>
      <c r="K4100" s="33" t="str">
        <f t="shared" si="210"/>
        <v>294 , 11</v>
      </c>
      <c r="L4100" s="34" t="s">
        <v>207</v>
      </c>
      <c r="N4100" s="1" t="b">
        <f t="shared" si="211"/>
        <v>0</v>
      </c>
      <c r="O4100" s="1" t="b">
        <f t="shared" si="212"/>
        <v>0</v>
      </c>
      <c r="Q4100" s="4"/>
      <c r="R4100" s="4"/>
    </row>
    <row r="4101" spans="5:18">
      <c r="E4101" s="130">
        <v>294</v>
      </c>
      <c r="F4101" s="130">
        <v>12</v>
      </c>
      <c r="H4101" s="32" t="s">
        <v>208</v>
      </c>
      <c r="I4101" s="33" t="s">
        <v>862</v>
      </c>
      <c r="J4101" s="33" t="s">
        <v>206</v>
      </c>
      <c r="K4101" s="33" t="str">
        <f t="shared" si="210"/>
        <v>294 , 12</v>
      </c>
      <c r="L4101" s="34" t="s">
        <v>207</v>
      </c>
      <c r="N4101" s="1" t="b">
        <f t="shared" si="211"/>
        <v>0</v>
      </c>
      <c r="O4101" s="1" t="b">
        <f t="shared" si="212"/>
        <v>0</v>
      </c>
      <c r="Q4101" s="4"/>
      <c r="R4101" s="4"/>
    </row>
    <row r="4102" spans="5:18">
      <c r="E4102" s="130">
        <v>294</v>
      </c>
      <c r="F4102" s="130">
        <v>13</v>
      </c>
      <c r="H4102" s="32" t="s">
        <v>208</v>
      </c>
      <c r="I4102" s="33" t="s">
        <v>862</v>
      </c>
      <c r="J4102" s="33" t="s">
        <v>206</v>
      </c>
      <c r="K4102" s="33" t="str">
        <f t="shared" si="210"/>
        <v>294 , 13</v>
      </c>
      <c r="L4102" s="34" t="s">
        <v>207</v>
      </c>
      <c r="N4102" s="1" t="b">
        <f t="shared" si="211"/>
        <v>0</v>
      </c>
      <c r="O4102" s="1" t="b">
        <f t="shared" si="212"/>
        <v>0</v>
      </c>
      <c r="Q4102" s="4"/>
      <c r="R4102" s="4"/>
    </row>
    <row r="4103" spans="5:18">
      <c r="E4103" s="130">
        <v>294</v>
      </c>
      <c r="F4103" s="130">
        <v>14</v>
      </c>
      <c r="H4103" s="32" t="s">
        <v>208</v>
      </c>
      <c r="I4103" s="33" t="s">
        <v>862</v>
      </c>
      <c r="J4103" s="33" t="s">
        <v>206</v>
      </c>
      <c r="K4103" s="33" t="str">
        <f t="shared" si="210"/>
        <v>294 , 14</v>
      </c>
      <c r="L4103" s="34" t="s">
        <v>207</v>
      </c>
      <c r="N4103" s="1" t="b">
        <f t="shared" si="211"/>
        <v>0</v>
      </c>
      <c r="O4103" s="1" t="b">
        <f t="shared" si="212"/>
        <v>0</v>
      </c>
      <c r="Q4103" s="4"/>
      <c r="R4103" s="4"/>
    </row>
    <row r="4104" spans="5:18">
      <c r="E4104" s="130">
        <v>294</v>
      </c>
      <c r="F4104" s="130">
        <v>15</v>
      </c>
      <c r="H4104" s="32" t="s">
        <v>208</v>
      </c>
      <c r="I4104" s="33" t="s">
        <v>862</v>
      </c>
      <c r="J4104" s="33" t="s">
        <v>206</v>
      </c>
      <c r="K4104" s="33" t="str">
        <f t="shared" si="210"/>
        <v>294 , 15</v>
      </c>
      <c r="L4104" s="34" t="s">
        <v>207</v>
      </c>
      <c r="N4104" s="1" t="b">
        <f t="shared" si="211"/>
        <v>0</v>
      </c>
      <c r="O4104" s="1" t="b">
        <f t="shared" si="212"/>
        <v>0</v>
      </c>
      <c r="Q4104" s="4"/>
      <c r="R4104" s="4"/>
    </row>
    <row r="4105" spans="5:18">
      <c r="E4105" s="130">
        <v>295</v>
      </c>
      <c r="F4105" s="130">
        <v>1</v>
      </c>
      <c r="H4105" s="32" t="s">
        <v>208</v>
      </c>
      <c r="I4105" s="33" t="s">
        <v>862</v>
      </c>
      <c r="J4105" s="33" t="s">
        <v>206</v>
      </c>
      <c r="K4105" s="33" t="str">
        <f t="shared" si="210"/>
        <v>295 , 1</v>
      </c>
      <c r="L4105" s="34" t="s">
        <v>207</v>
      </c>
      <c r="N4105" s="1" t="b">
        <f t="shared" si="211"/>
        <v>0</v>
      </c>
      <c r="O4105" s="1" t="b">
        <f t="shared" si="212"/>
        <v>0</v>
      </c>
      <c r="Q4105" s="4"/>
      <c r="R4105" s="4"/>
    </row>
    <row r="4106" spans="5:18">
      <c r="E4106" s="130">
        <v>295</v>
      </c>
      <c r="F4106" s="130">
        <v>2</v>
      </c>
      <c r="H4106" s="32" t="s">
        <v>208</v>
      </c>
      <c r="I4106" s="33" t="s">
        <v>862</v>
      </c>
      <c r="J4106" s="33" t="s">
        <v>206</v>
      </c>
      <c r="K4106" s="33" t="str">
        <f t="shared" si="210"/>
        <v>295 , 2</v>
      </c>
      <c r="L4106" s="34" t="s">
        <v>207</v>
      </c>
      <c r="N4106" s="1" t="b">
        <f t="shared" si="211"/>
        <v>0</v>
      </c>
      <c r="O4106" s="1" t="b">
        <f t="shared" si="212"/>
        <v>0</v>
      </c>
      <c r="Q4106" s="4"/>
      <c r="R4106" s="4"/>
    </row>
    <row r="4107" spans="5:18">
      <c r="E4107" s="130">
        <v>295</v>
      </c>
      <c r="F4107" s="130">
        <v>3</v>
      </c>
      <c r="H4107" s="32" t="s">
        <v>208</v>
      </c>
      <c r="I4107" s="33" t="s">
        <v>862</v>
      </c>
      <c r="J4107" s="33" t="s">
        <v>206</v>
      </c>
      <c r="K4107" s="33" t="str">
        <f t="shared" si="210"/>
        <v>295 , 3</v>
      </c>
      <c r="L4107" s="34" t="s">
        <v>207</v>
      </c>
      <c r="N4107" s="1" t="b">
        <f t="shared" si="211"/>
        <v>0</v>
      </c>
      <c r="O4107" s="1" t="b">
        <f t="shared" si="212"/>
        <v>0</v>
      </c>
      <c r="Q4107" s="4"/>
      <c r="R4107" s="4"/>
    </row>
    <row r="4108" spans="5:18">
      <c r="E4108" s="130">
        <v>295</v>
      </c>
      <c r="F4108" s="130">
        <v>4</v>
      </c>
      <c r="H4108" s="32" t="s">
        <v>208</v>
      </c>
      <c r="I4108" s="33" t="s">
        <v>862</v>
      </c>
      <c r="J4108" s="33" t="s">
        <v>206</v>
      </c>
      <c r="K4108" s="33" t="str">
        <f t="shared" si="210"/>
        <v>295 , 4</v>
      </c>
      <c r="L4108" s="34" t="s">
        <v>207</v>
      </c>
      <c r="N4108" s="1" t="b">
        <f t="shared" si="211"/>
        <v>0</v>
      </c>
      <c r="O4108" s="1" t="b">
        <f t="shared" si="212"/>
        <v>0</v>
      </c>
      <c r="Q4108" s="4"/>
      <c r="R4108" s="4"/>
    </row>
    <row r="4109" spans="5:18">
      <c r="E4109" s="130">
        <v>295</v>
      </c>
      <c r="F4109" s="130">
        <v>5</v>
      </c>
      <c r="H4109" s="32" t="s">
        <v>208</v>
      </c>
      <c r="I4109" s="33" t="s">
        <v>862</v>
      </c>
      <c r="J4109" s="33" t="s">
        <v>206</v>
      </c>
      <c r="K4109" s="33" t="str">
        <f t="shared" si="210"/>
        <v>295 , 5</v>
      </c>
      <c r="L4109" s="34" t="s">
        <v>207</v>
      </c>
      <c r="N4109" s="1" t="b">
        <f t="shared" si="211"/>
        <v>0</v>
      </c>
      <c r="O4109" s="1" t="b">
        <f t="shared" si="212"/>
        <v>0</v>
      </c>
      <c r="Q4109" s="4"/>
      <c r="R4109" s="4"/>
    </row>
    <row r="4110" spans="5:18">
      <c r="E4110" s="130">
        <v>295</v>
      </c>
      <c s="130" r="F4110">
        <v>7</v>
      </c>
      <c r="H4110" s="32" t="s">
        <v>208</v>
      </c>
      <c r="I4110" s="33" t="s">
        <v>862</v>
      </c>
      <c r="J4110" s="33" t="s">
        <v>206</v>
      </c>
      <c r="K4110" s="33" t="str">
        <f t="shared" si="210"/>
        <v>295 , 6</v>
      </c>
      <c r="L4110" s="34" t="s">
        <v>207</v>
      </c>
      <c r="N4110" s="1" t="b">
        <f t="shared" si="211"/>
        <v>0</v>
      </c>
      <c r="O4110" s="1" t="b">
        <f t="shared" si="212"/>
        <v>0</v>
      </c>
      <c r="Q4110" s="4"/>
      <c r="R4110" s="4"/>
    </row>
    <row r="4111" spans="5:18">
      <c r="E4111" s="130">
        <v>295</v>
      </c>
      <c r="F4111" s="130">
        <v>8</v>
      </c>
      <c r="H4111" s="32" t="s">
        <v>208</v>
      </c>
      <c r="I4111" s="33" t="s">
        <v>862</v>
      </c>
      <c r="J4111" s="33" t="s">
        <v>206</v>
      </c>
      <c r="K4111" s="33" t="str">
        <f t="shared" si="210"/>
        <v>295 , 8</v>
      </c>
      <c r="L4111" s="34" t="s">
        <v>207</v>
      </c>
      <c r="N4111" s="1" t="b">
        <f t="shared" si="211"/>
        <v>0</v>
      </c>
      <c r="O4111" s="1" t="b">
        <f t="shared" si="212"/>
        <v>0</v>
      </c>
      <c r="Q4111" s="4"/>
      <c r="R4111" s="4"/>
    </row>
    <row r="4112" spans="5:18">
      <c r="E4112" s="130">
        <v>295</v>
      </c>
      <c r="F4112" s="130">
        <v>9</v>
      </c>
      <c r="H4112" s="32" t="s">
        <v>208</v>
      </c>
      <c r="I4112" s="33" t="s">
        <v>862</v>
      </c>
      <c r="J4112" s="33" t="s">
        <v>206</v>
      </c>
      <c r="K4112" s="33" t="str">
        <f t="shared" si="210"/>
        <v>295 , 9</v>
      </c>
      <c r="L4112" s="34" t="s">
        <v>207</v>
      </c>
      <c r="N4112" s="1" t="b">
        <f t="shared" si="211"/>
        <v>0</v>
      </c>
      <c r="O4112" s="1" t="b">
        <f t="shared" si="212"/>
        <v>0</v>
      </c>
      <c r="Q4112" s="4"/>
      <c r="R4112" s="4"/>
    </row>
    <row r="4113" spans="5:18">
      <c r="E4113" s="130">
        <v>295</v>
      </c>
      <c r="F4113" s="130">
        <v>10</v>
      </c>
      <c r="H4113" s="32" t="s">
        <v>208</v>
      </c>
      <c r="I4113" s="33" t="s">
        <v>862</v>
      </c>
      <c r="J4113" s="33" t="s">
        <v>206</v>
      </c>
      <c r="K4113" s="33" t="str">
        <f t="shared" si="210"/>
        <v>295 , 10</v>
      </c>
      <c r="L4113" s="34" t="s">
        <v>207</v>
      </c>
      <c r="N4113" s="1" t="b">
        <f t="shared" si="211"/>
        <v>0</v>
      </c>
      <c r="O4113" s="1" t="b">
        <f t="shared" si="212"/>
        <v>0</v>
      </c>
      <c r="Q4113" s="4"/>
      <c r="R4113" s="4"/>
    </row>
    <row r="4114" spans="5:18">
      <c r="E4114" s="130">
        <v>295</v>
      </c>
      <c r="F4114" s="130">
        <v>11</v>
      </c>
      <c r="H4114" s="32" t="s">
        <v>208</v>
      </c>
      <c r="I4114" s="33" t="s">
        <v>862</v>
      </c>
      <c r="J4114" s="33" t="s">
        <v>206</v>
      </c>
      <c r="K4114" s="33" t="str">
        <f t="shared" si="210"/>
        <v>295 , 11</v>
      </c>
      <c r="L4114" s="34" t="s">
        <v>207</v>
      </c>
      <c r="N4114" s="1" t="b">
        <f t="shared" si="211"/>
        <v>0</v>
      </c>
      <c r="O4114" s="1" t="b">
        <f t="shared" si="212"/>
        <v>0</v>
      </c>
      <c r="Q4114" s="4"/>
      <c r="R4114" s="4"/>
    </row>
    <row r="4115" spans="5:18">
      <c r="E4115" s="130">
        <v>295</v>
      </c>
      <c r="F4115" s="130">
        <v>12</v>
      </c>
      <c r="H4115" s="32" t="s">
        <v>208</v>
      </c>
      <c r="I4115" s="33" t="s">
        <v>862</v>
      </c>
      <c r="J4115" s="33" t="s">
        <v>206</v>
      </c>
      <c r="K4115" s="33" t="str">
        <f t="shared" si="210"/>
        <v>295 , 12</v>
      </c>
      <c r="L4115" s="34" t="s">
        <v>207</v>
      </c>
      <c r="N4115" s="1" t="b">
        <f t="shared" si="211"/>
        <v>0</v>
      </c>
      <c r="O4115" s="1" t="b">
        <f t="shared" si="212"/>
        <v>0</v>
      </c>
      <c r="Q4115" s="4"/>
      <c r="R4115" s="4"/>
    </row>
    <row r="4116" spans="5:18">
      <c r="E4116" s="130">
        <v>295</v>
      </c>
      <c r="F4116" s="130">
        <v>13</v>
      </c>
      <c r="H4116" s="32" t="s">
        <v>208</v>
      </c>
      <c r="I4116" s="33" t="s">
        <v>862</v>
      </c>
      <c r="J4116" s="33" t="s">
        <v>206</v>
      </c>
      <c r="K4116" s="33" t="str">
        <f t="shared" si="210"/>
        <v>295 , 13</v>
      </c>
      <c r="L4116" s="34" t="s">
        <v>207</v>
      </c>
      <c r="N4116" s="1" t="b">
        <f t="shared" si="211"/>
        <v>0</v>
      </c>
      <c r="O4116" s="1" t="b">
        <f t="shared" si="212"/>
        <v>0</v>
      </c>
      <c r="Q4116" s="4"/>
      <c r="R4116" s="4"/>
    </row>
    <row r="4117" spans="5:18">
      <c r="E4117" s="130">
        <v>295</v>
      </c>
      <c r="F4117" s="130">
        <v>14</v>
      </c>
      <c r="H4117" s="32" t="s">
        <v>208</v>
      </c>
      <c r="I4117" s="33" t="s">
        <v>862</v>
      </c>
      <c r="J4117" s="33" t="s">
        <v>206</v>
      </c>
      <c r="K4117" s="33" t="str">
        <f t="shared" si="210"/>
        <v>295 , 14</v>
      </c>
      <c r="L4117" s="34" t="s">
        <v>207</v>
      </c>
      <c r="N4117" s="1" t="b">
        <f t="shared" si="211"/>
        <v>0</v>
      </c>
      <c r="O4117" s="1" t="b">
        <f t="shared" si="212"/>
        <v>0</v>
      </c>
      <c r="Q4117" s="4"/>
      <c r="R4117" s="4"/>
    </row>
    <row r="4118" spans="5:18">
      <c r="E4118" s="130">
        <v>295</v>
      </c>
      <c r="F4118" s="130">
        <v>15</v>
      </c>
      <c r="H4118" s="32" t="s">
        <v>208</v>
      </c>
      <c r="I4118" s="33" t="s">
        <v>862</v>
      </c>
      <c r="J4118" s="33" t="s">
        <v>206</v>
      </c>
      <c r="K4118" s="33" t="str">
        <f t="shared" si="210"/>
        <v>295 , 15</v>
      </c>
      <c r="L4118" s="34" t="s">
        <v>207</v>
      </c>
      <c r="N4118" s="1" t="b">
        <f t="shared" si="211"/>
        <v>0</v>
      </c>
      <c r="O4118" s="1" t="b">
        <f t="shared" si="212"/>
        <v>0</v>
      </c>
      <c r="Q4118" s="4"/>
      <c r="R4118" s="4"/>
    </row>
    <row r="4119" spans="5:18">
      <c r="E4119" s="130">
        <v>296</v>
      </c>
      <c r="F4119" s="130">
        <v>1</v>
      </c>
      <c r="H4119" s="32" t="s">
        <v>208</v>
      </c>
      <c r="I4119" s="33" t="s">
        <v>862</v>
      </c>
      <c r="J4119" s="33" t="s">
        <v>206</v>
      </c>
      <c r="K4119" s="33" t="str">
        <f t="shared" si="210"/>
        <v>296 , 1</v>
      </c>
      <c r="L4119" s="34" t="s">
        <v>207</v>
      </c>
      <c r="N4119" s="1" t="b">
        <f t="shared" si="211"/>
        <v>0</v>
      </c>
      <c r="O4119" s="1" t="b">
        <f t="shared" si="212"/>
        <v>0</v>
      </c>
      <c r="Q4119" s="4"/>
      <c r="R4119" s="4"/>
    </row>
    <row r="4120" spans="5:18">
      <c r="E4120" s="130">
        <v>296</v>
      </c>
      <c r="F4120" s="130">
        <v>2</v>
      </c>
      <c r="H4120" s="32" t="s">
        <v>208</v>
      </c>
      <c r="I4120" s="33" t="s">
        <v>862</v>
      </c>
      <c r="J4120" s="33" t="s">
        <v>206</v>
      </c>
      <c r="K4120" s="33" t="str">
        <f t="shared" si="210"/>
        <v>296 , 2</v>
      </c>
      <c r="L4120" s="34" t="s">
        <v>207</v>
      </c>
      <c r="N4120" s="1" t="b">
        <f t="shared" si="211"/>
        <v>0</v>
      </c>
      <c r="O4120" s="1" t="b">
        <f t="shared" si="212"/>
        <v>0</v>
      </c>
      <c r="Q4120" s="4"/>
      <c r="R4120" s="4"/>
    </row>
    <row r="4121" spans="5:18">
      <c r="E4121" s="130">
        <v>296</v>
      </c>
      <c r="F4121" s="130">
        <v>3</v>
      </c>
      <c r="H4121" s="32" t="s">
        <v>208</v>
      </c>
      <c r="I4121" s="33" t="s">
        <v>862</v>
      </c>
      <c r="J4121" s="33" t="s">
        <v>206</v>
      </c>
      <c r="K4121" s="33" t="str">
        <f t="shared" si="210"/>
        <v>296 , 3</v>
      </c>
      <c r="L4121" s="34" t="s">
        <v>207</v>
      </c>
      <c r="N4121" s="1" t="b">
        <f t="shared" si="211"/>
        <v>0</v>
      </c>
      <c r="O4121" s="1" t="b">
        <f t="shared" si="212"/>
        <v>0</v>
      </c>
      <c r="Q4121" s="4"/>
      <c r="R4121" s="4"/>
    </row>
    <row r="4122" spans="5:18">
      <c r="E4122" s="130">
        <v>296</v>
      </c>
      <c r="F4122" s="130">
        <v>4</v>
      </c>
      <c r="H4122" s="32" t="s">
        <v>208</v>
      </c>
      <c r="I4122" s="33" t="s">
        <v>862</v>
      </c>
      <c r="J4122" s="33" t="s">
        <v>206</v>
      </c>
      <c r="K4122" s="33" t="str">
        <f t="shared" si="210"/>
        <v>296 , 4</v>
      </c>
      <c r="L4122" s="34" t="s">
        <v>207</v>
      </c>
      <c r="N4122" s="1" t="b">
        <f t="shared" si="211"/>
        <v>0</v>
      </c>
      <c r="O4122" s="1" t="b">
        <f t="shared" si="212"/>
        <v>0</v>
      </c>
      <c r="Q4122" s="4"/>
      <c r="R4122" s="4"/>
    </row>
    <row r="4123" spans="5:18">
      <c r="E4123" s="130">
        <v>296</v>
      </c>
      <c r="F4123" s="130">
        <v>5</v>
      </c>
      <c r="H4123" s="32" t="s">
        <v>208</v>
      </c>
      <c r="I4123" s="33" t="s">
        <v>862</v>
      </c>
      <c r="J4123" s="33" t="s">
        <v>206</v>
      </c>
      <c r="K4123" s="33" t="str">
        <f t="shared" si="210"/>
        <v>296 , 5</v>
      </c>
      <c r="L4123" s="34" t="s">
        <v>207</v>
      </c>
      <c r="N4123" s="1" t="b">
        <f t="shared" si="211"/>
        <v>0</v>
      </c>
      <c r="O4123" s="1" t="b">
        <f t="shared" si="212"/>
        <v>0</v>
      </c>
      <c r="Q4123" s="4"/>
      <c r="R4123" s="4"/>
    </row>
    <row r="4124" spans="5:18">
      <c r="E4124" s="130">
        <v>296</v>
      </c>
      <c s="130" r="F4124">
        <v>7</v>
      </c>
      <c r="H4124" s="32" t="s">
        <v>208</v>
      </c>
      <c r="I4124" s="33" t="s">
        <v>862</v>
      </c>
      <c r="J4124" s="33" t="s">
        <v>206</v>
      </c>
      <c r="K4124" s="33" t="str">
        <f t="shared" si="210"/>
        <v>296 , 6</v>
      </c>
      <c r="L4124" s="34" t="s">
        <v>207</v>
      </c>
      <c r="N4124" s="1" t="b">
        <f t="shared" si="211"/>
        <v>0</v>
      </c>
      <c r="O4124" s="1" t="b">
        <f t="shared" si="212"/>
        <v>0</v>
      </c>
      <c r="Q4124" s="4"/>
      <c r="R4124" s="4"/>
    </row>
    <row r="4125" spans="5:18">
      <c r="E4125" s="130">
        <v>296</v>
      </c>
      <c r="F4125" s="130">
        <v>8</v>
      </c>
      <c r="H4125" s="32" t="s">
        <v>208</v>
      </c>
      <c r="I4125" s="33" t="s">
        <v>862</v>
      </c>
      <c r="J4125" s="33" t="s">
        <v>206</v>
      </c>
      <c r="K4125" s="33" t="str">
        <f t="shared" si="210"/>
        <v>296 , 8</v>
      </c>
      <c r="L4125" s="34" t="s">
        <v>207</v>
      </c>
      <c r="N4125" s="1" t="b">
        <f t="shared" si="211"/>
        <v>0</v>
      </c>
      <c r="O4125" s="1" t="b">
        <f t="shared" si="212"/>
        <v>0</v>
      </c>
      <c r="Q4125" s="4"/>
      <c r="R4125" s="4"/>
    </row>
    <row r="4126" spans="5:18">
      <c r="E4126" s="130">
        <v>296</v>
      </c>
      <c r="F4126" s="130">
        <v>9</v>
      </c>
      <c r="H4126" s="32" t="s">
        <v>208</v>
      </c>
      <c r="I4126" s="33" t="s">
        <v>862</v>
      </c>
      <c r="J4126" s="33" t="s">
        <v>206</v>
      </c>
      <c r="K4126" s="33" t="str">
        <f t="shared" si="210"/>
        <v>296 , 9</v>
      </c>
      <c r="L4126" s="34" t="s">
        <v>207</v>
      </c>
      <c r="N4126" s="1" t="b">
        <f t="shared" si="211"/>
        <v>0</v>
      </c>
      <c r="O4126" s="1" t="b">
        <f t="shared" si="212"/>
        <v>0</v>
      </c>
      <c r="Q4126" s="4"/>
      <c r="R4126" s="4"/>
    </row>
    <row r="4127" spans="5:18">
      <c r="E4127" s="130">
        <v>296</v>
      </c>
      <c r="F4127" s="130">
        <v>10</v>
      </c>
      <c r="H4127" s="32" t="s">
        <v>208</v>
      </c>
      <c r="I4127" s="33" t="s">
        <v>862</v>
      </c>
      <c r="J4127" s="33" t="s">
        <v>206</v>
      </c>
      <c r="K4127" s="33" t="str">
        <f t="shared" si="210"/>
        <v>296 , 10</v>
      </c>
      <c r="L4127" s="34" t="s">
        <v>207</v>
      </c>
      <c r="N4127" s="1" t="b">
        <f t="shared" si="211"/>
        <v>0</v>
      </c>
      <c r="O4127" s="1" t="b">
        <f t="shared" si="212"/>
        <v>0</v>
      </c>
      <c r="Q4127" s="4"/>
      <c r="R4127" s="4"/>
    </row>
    <row r="4128" spans="5:18">
      <c r="E4128" s="130">
        <v>296</v>
      </c>
      <c r="F4128" s="130">
        <v>11</v>
      </c>
      <c r="H4128" s="32" t="s">
        <v>208</v>
      </c>
      <c r="I4128" s="33" t="s">
        <v>862</v>
      </c>
      <c r="J4128" s="33" t="s">
        <v>206</v>
      </c>
      <c r="K4128" s="33" t="str">
        <f t="shared" si="210"/>
        <v>296 , 11</v>
      </c>
      <c r="L4128" s="34" t="s">
        <v>207</v>
      </c>
      <c r="N4128" s="1" t="b">
        <f t="shared" si="211"/>
        <v>0</v>
      </c>
      <c r="O4128" s="1" t="b">
        <f t="shared" si="212"/>
        <v>0</v>
      </c>
      <c r="Q4128" s="4"/>
      <c r="R4128" s="4"/>
    </row>
    <row r="4129" spans="5:18">
      <c r="E4129" s="130">
        <v>296</v>
      </c>
      <c r="F4129" s="130">
        <v>12</v>
      </c>
      <c r="H4129" s="32" t="s">
        <v>208</v>
      </c>
      <c r="I4129" s="33" t="s">
        <v>862</v>
      </c>
      <c r="J4129" s="33" t="s">
        <v>206</v>
      </c>
      <c r="K4129" s="33" t="str">
        <f t="shared" si="210"/>
        <v>296 , 12</v>
      </c>
      <c r="L4129" s="34" t="s">
        <v>207</v>
      </c>
      <c r="N4129" s="1" t="b">
        <f t="shared" si="211"/>
        <v>0</v>
      </c>
      <c r="O4129" s="1" t="b">
        <f t="shared" si="212"/>
        <v>0</v>
      </c>
      <c r="Q4129" s="4"/>
      <c r="R4129" s="4"/>
    </row>
    <row r="4130" spans="5:18">
      <c r="E4130" s="130">
        <v>296</v>
      </c>
      <c r="F4130" s="130">
        <v>13</v>
      </c>
      <c r="H4130" s="32" t="s">
        <v>208</v>
      </c>
      <c r="I4130" s="33" t="s">
        <v>862</v>
      </c>
      <c r="J4130" s="33" t="s">
        <v>206</v>
      </c>
      <c r="K4130" s="33" t="str">
        <f t="shared" si="210"/>
        <v>296 , 13</v>
      </c>
      <c r="L4130" s="34" t="s">
        <v>207</v>
      </c>
      <c r="N4130" s="1" t="b">
        <f t="shared" si="211"/>
        <v>0</v>
      </c>
      <c r="O4130" s="1" t="b">
        <f t="shared" si="212"/>
        <v>0</v>
      </c>
      <c r="Q4130" s="4"/>
      <c r="R4130" s="4"/>
    </row>
    <row r="4131" spans="5:18">
      <c r="E4131" s="130">
        <v>296</v>
      </c>
      <c r="F4131" s="130">
        <v>14</v>
      </c>
      <c r="H4131" s="32" t="s">
        <v>208</v>
      </c>
      <c r="I4131" s="33" t="s">
        <v>862</v>
      </c>
      <c r="J4131" s="33" t="s">
        <v>206</v>
      </c>
      <c r="K4131" s="33" t="str">
        <f t="shared" si="210"/>
        <v>296 , 14</v>
      </c>
      <c r="L4131" s="34" t="s">
        <v>207</v>
      </c>
      <c r="N4131" s="1" t="b">
        <f t="shared" si="211"/>
        <v>0</v>
      </c>
      <c r="O4131" s="1" t="b">
        <f t="shared" si="212"/>
        <v>0</v>
      </c>
      <c r="Q4131" s="4"/>
      <c r="R4131" s="4"/>
    </row>
    <row r="4132" spans="5:18">
      <c r="E4132" s="130">
        <v>296</v>
      </c>
      <c r="F4132" s="130">
        <v>15</v>
      </c>
      <c r="H4132" s="32" t="s">
        <v>208</v>
      </c>
      <c r="I4132" s="33" t="s">
        <v>862</v>
      </c>
      <c r="J4132" s="33" t="s">
        <v>206</v>
      </c>
      <c r="K4132" s="33" t="str">
        <f t="shared" si="210"/>
        <v>296 , 15</v>
      </c>
      <c r="L4132" s="34" t="s">
        <v>207</v>
      </c>
      <c r="N4132" s="1" t="b">
        <f t="shared" si="211"/>
        <v>0</v>
      </c>
      <c r="O4132" s="1" t="b">
        <f t="shared" si="212"/>
        <v>0</v>
      </c>
      <c r="Q4132" s="4"/>
      <c r="R4132" s="4"/>
    </row>
    <row r="4133" spans="5:18">
      <c r="E4133" s="130">
        <v>297</v>
      </c>
      <c r="F4133" s="130">
        <v>1</v>
      </c>
      <c r="H4133" s="32" t="s">
        <v>208</v>
      </c>
      <c r="I4133" s="33" t="s">
        <v>862</v>
      </c>
      <c r="J4133" s="33" t="s">
        <v>206</v>
      </c>
      <c r="K4133" s="33" t="str">
        <f t="shared" si="210"/>
        <v>297 , 1</v>
      </c>
      <c r="L4133" s="34" t="s">
        <v>207</v>
      </c>
      <c r="N4133" s="1" t="b">
        <f t="shared" si="211"/>
        <v>0</v>
      </c>
      <c r="O4133" s="1" t="b">
        <f t="shared" si="212"/>
        <v>0</v>
      </c>
      <c r="Q4133" s="4"/>
      <c r="R4133" s="4"/>
    </row>
    <row r="4134" spans="5:18">
      <c r="E4134" s="130">
        <v>297</v>
      </c>
      <c r="F4134" s="130">
        <v>2</v>
      </c>
      <c r="H4134" s="32" t="s">
        <v>208</v>
      </c>
      <c r="I4134" s="33" t="s">
        <v>862</v>
      </c>
      <c r="J4134" s="33" t="s">
        <v>206</v>
      </c>
      <c r="K4134" s="33" t="str">
        <f t="shared" si="210"/>
        <v>297 , 2</v>
      </c>
      <c r="L4134" s="34" t="s">
        <v>207</v>
      </c>
      <c r="N4134" s="1" t="b">
        <f t="shared" si="211"/>
        <v>0</v>
      </c>
      <c r="O4134" s="1" t="b">
        <f t="shared" si="212"/>
        <v>0</v>
      </c>
      <c r="Q4134" s="4"/>
      <c r="R4134" s="4"/>
    </row>
    <row r="4135" spans="5:18">
      <c r="E4135" s="130">
        <v>297</v>
      </c>
      <c r="F4135" s="130">
        <v>3</v>
      </c>
      <c r="H4135" s="32" t="s">
        <v>208</v>
      </c>
      <c r="I4135" s="33" t="s">
        <v>862</v>
      </c>
      <c r="J4135" s="33" t="s">
        <v>206</v>
      </c>
      <c r="K4135" s="33" t="str">
        <f t="shared" si="210"/>
        <v>297 , 3</v>
      </c>
      <c r="L4135" s="34" t="s">
        <v>207</v>
      </c>
      <c r="N4135" s="1" t="b">
        <f t="shared" si="211"/>
        <v>0</v>
      </c>
      <c r="O4135" s="1" t="b">
        <f t="shared" si="212"/>
        <v>0</v>
      </c>
      <c r="Q4135" s="4"/>
      <c r="R4135" s="4"/>
    </row>
    <row r="4136" spans="5:18">
      <c r="E4136" s="130">
        <v>297</v>
      </c>
      <c r="F4136" s="130">
        <v>4</v>
      </c>
      <c r="H4136" s="32" t="s">
        <v>208</v>
      </c>
      <c r="I4136" s="33" t="s">
        <v>862</v>
      </c>
      <c r="J4136" s="33" t="s">
        <v>206</v>
      </c>
      <c r="K4136" s="33" t="str">
        <f t="shared" si="210"/>
        <v>297 , 4</v>
      </c>
      <c r="L4136" s="34" t="s">
        <v>207</v>
      </c>
      <c r="N4136" s="1" t="b">
        <f t="shared" si="211"/>
        <v>0</v>
      </c>
      <c r="O4136" s="1" t="b">
        <f t="shared" si="212"/>
        <v>0</v>
      </c>
      <c r="Q4136" s="4"/>
      <c r="R4136" s="4"/>
    </row>
    <row r="4137" spans="5:18">
      <c r="E4137" s="130">
        <v>297</v>
      </c>
      <c r="F4137" s="130">
        <v>5</v>
      </c>
      <c r="H4137" s="32" t="s">
        <v>208</v>
      </c>
      <c r="I4137" s="33" t="s">
        <v>862</v>
      </c>
      <c r="J4137" s="33" t="s">
        <v>206</v>
      </c>
      <c r="K4137" s="33" t="str">
        <f t="shared" si="210"/>
        <v>297 , 5</v>
      </c>
      <c r="L4137" s="34" t="s">
        <v>207</v>
      </c>
      <c r="N4137" s="1" t="b">
        <f t="shared" si="211"/>
        <v>0</v>
      </c>
      <c r="O4137" s="1" t="b">
        <f t="shared" si="212"/>
        <v>0</v>
      </c>
      <c r="Q4137" s="4"/>
      <c r="R4137" s="4"/>
    </row>
    <row r="4138" spans="5:18">
      <c r="E4138" s="130">
        <v>297</v>
      </c>
      <c s="130" r="F4138">
        <v>7</v>
      </c>
      <c r="H4138" s="32" t="s">
        <v>208</v>
      </c>
      <c r="I4138" s="33" t="s">
        <v>862</v>
      </c>
      <c r="J4138" s="33" t="s">
        <v>206</v>
      </c>
      <c r="K4138" s="33" t="str">
        <f t="shared" ref="K4138:K4168" si="213">E4138&amp;" , "&amp;F4138</f>
        <v>297 , 6</v>
      </c>
      <c r="L4138" s="34" t="s">
        <v>207</v>
      </c>
      <c r="N4138" s="1" t="b">
        <f t="shared" ref="N4138:N4168" si="214">IF(E4138="","",EXACT(E4138,Q4138))</f>
        <v>0</v>
      </c>
      <c r="O4138" s="1" t="b">
        <f t="shared" ref="O4138:O4168" si="215">IF(F4138="","",EXACT(F4138,R4138))</f>
        <v>0</v>
      </c>
      <c r="Q4138" s="4"/>
      <c r="R4138" s="4"/>
    </row>
    <row r="4139" spans="5:18">
      <c r="E4139" s="130">
        <v>297</v>
      </c>
      <c r="F4139" s="130">
        <v>8</v>
      </c>
      <c r="H4139" s="32" t="s">
        <v>208</v>
      </c>
      <c r="I4139" s="33" t="s">
        <v>862</v>
      </c>
      <c r="J4139" s="33" t="s">
        <v>206</v>
      </c>
      <c r="K4139" s="33" t="str">
        <f t="shared" si="213"/>
        <v>297 , 8</v>
      </c>
      <c r="L4139" s="34" t="s">
        <v>207</v>
      </c>
      <c r="N4139" s="1" t="b">
        <f t="shared" si="214"/>
        <v>0</v>
      </c>
      <c r="O4139" s="1" t="b">
        <f t="shared" si="215"/>
        <v>0</v>
      </c>
      <c r="Q4139" s="4"/>
      <c r="R4139" s="4"/>
    </row>
    <row r="4140" spans="5:18">
      <c r="E4140" s="130">
        <v>297</v>
      </c>
      <c r="F4140" s="130">
        <v>9</v>
      </c>
      <c r="H4140" s="32" t="s">
        <v>208</v>
      </c>
      <c r="I4140" s="33" t="s">
        <v>862</v>
      </c>
      <c r="J4140" s="33" t="s">
        <v>206</v>
      </c>
      <c r="K4140" s="33" t="str">
        <f t="shared" si="213"/>
        <v>297 , 9</v>
      </c>
      <c r="L4140" s="34" t="s">
        <v>207</v>
      </c>
      <c r="N4140" s="1" t="b">
        <f t="shared" si="214"/>
        <v>0</v>
      </c>
      <c r="O4140" s="1" t="b">
        <f t="shared" si="215"/>
        <v>0</v>
      </c>
      <c r="Q4140" s="4"/>
      <c r="R4140" s="4"/>
    </row>
    <row r="4141" spans="5:18">
      <c r="E4141" s="130">
        <v>297</v>
      </c>
      <c r="F4141" s="130">
        <v>10</v>
      </c>
      <c r="H4141" s="32" t="s">
        <v>208</v>
      </c>
      <c r="I4141" s="33" t="s">
        <v>862</v>
      </c>
      <c r="J4141" s="33" t="s">
        <v>206</v>
      </c>
      <c r="K4141" s="33" t="str">
        <f t="shared" si="213"/>
        <v>297 , 10</v>
      </c>
      <c r="L4141" s="34" t="s">
        <v>207</v>
      </c>
      <c r="N4141" s="1" t="b">
        <f t="shared" si="214"/>
        <v>0</v>
      </c>
      <c r="O4141" s="1" t="b">
        <f t="shared" si="215"/>
        <v>0</v>
      </c>
      <c r="Q4141" s="4"/>
      <c r="R4141" s="4"/>
    </row>
    <row r="4142" spans="5:18">
      <c r="E4142" s="130">
        <v>297</v>
      </c>
      <c r="F4142" s="130">
        <v>11</v>
      </c>
      <c r="H4142" s="32" t="s">
        <v>208</v>
      </c>
      <c r="I4142" s="33" t="s">
        <v>862</v>
      </c>
      <c r="J4142" s="33" t="s">
        <v>206</v>
      </c>
      <c r="K4142" s="33" t="str">
        <f t="shared" si="213"/>
        <v>297 , 11</v>
      </c>
      <c r="L4142" s="34" t="s">
        <v>207</v>
      </c>
      <c r="N4142" s="1" t="b">
        <f t="shared" si="214"/>
        <v>0</v>
      </c>
      <c r="O4142" s="1" t="b">
        <f t="shared" si="215"/>
        <v>0</v>
      </c>
      <c r="Q4142" s="4"/>
      <c r="R4142" s="4"/>
    </row>
    <row r="4143" spans="5:18">
      <c r="E4143" s="130">
        <v>297</v>
      </c>
      <c r="F4143" s="130">
        <v>12</v>
      </c>
      <c r="H4143" s="32" t="s">
        <v>208</v>
      </c>
      <c r="I4143" s="33" t="s">
        <v>862</v>
      </c>
      <c r="J4143" s="33" t="s">
        <v>206</v>
      </c>
      <c r="K4143" s="33" t="str">
        <f t="shared" si="213"/>
        <v>297 , 12</v>
      </c>
      <c r="L4143" s="34" t="s">
        <v>207</v>
      </c>
      <c r="N4143" s="1" t="b">
        <f t="shared" si="214"/>
        <v>0</v>
      </c>
      <c r="O4143" s="1" t="b">
        <f t="shared" si="215"/>
        <v>0</v>
      </c>
      <c r="Q4143" s="4"/>
      <c r="R4143" s="4"/>
    </row>
    <row r="4144" spans="5:18">
      <c r="E4144" s="130">
        <v>297</v>
      </c>
      <c r="F4144" s="130">
        <v>13</v>
      </c>
      <c r="H4144" s="32" t="s">
        <v>208</v>
      </c>
      <c r="I4144" s="33" t="s">
        <v>862</v>
      </c>
      <c r="J4144" s="33" t="s">
        <v>206</v>
      </c>
      <c r="K4144" s="33" t="str">
        <f t="shared" si="213"/>
        <v>297 , 13</v>
      </c>
      <c r="L4144" s="34" t="s">
        <v>207</v>
      </c>
      <c r="N4144" s="1" t="b">
        <f t="shared" si="214"/>
        <v>0</v>
      </c>
      <c r="O4144" s="1" t="b">
        <f t="shared" si="215"/>
        <v>0</v>
      </c>
      <c r="Q4144" s="4"/>
      <c r="R4144" s="4"/>
    </row>
    <row r="4145" spans="5:18">
      <c r="E4145" s="130">
        <v>297</v>
      </c>
      <c r="F4145" s="130">
        <v>14</v>
      </c>
      <c r="H4145" s="32" t="s">
        <v>208</v>
      </c>
      <c r="I4145" s="33" t="s">
        <v>862</v>
      </c>
      <c r="J4145" s="33" t="s">
        <v>206</v>
      </c>
      <c r="K4145" s="33" t="str">
        <f t="shared" si="213"/>
        <v>297 , 14</v>
      </c>
      <c r="L4145" s="34" t="s">
        <v>207</v>
      </c>
      <c r="N4145" s="1" t="b">
        <f t="shared" si="214"/>
        <v>0</v>
      </c>
      <c r="O4145" s="1" t="b">
        <f t="shared" si="215"/>
        <v>0</v>
      </c>
      <c r="Q4145" s="4"/>
      <c r="R4145" s="4"/>
    </row>
    <row r="4146" spans="5:18">
      <c r="E4146" s="130">
        <v>297</v>
      </c>
      <c r="F4146" s="130">
        <v>15</v>
      </c>
      <c r="H4146" s="32" t="s">
        <v>208</v>
      </c>
      <c r="I4146" s="33" t="s">
        <v>862</v>
      </c>
      <c r="J4146" s="33" t="s">
        <v>206</v>
      </c>
      <c r="K4146" s="33" t="str">
        <f t="shared" si="213"/>
        <v>297 , 15</v>
      </c>
      <c r="L4146" s="34" t="s">
        <v>207</v>
      </c>
      <c r="N4146" s="1" t="b">
        <f t="shared" si="214"/>
        <v>0</v>
      </c>
      <c r="O4146" s="1" t="b">
        <f t="shared" si="215"/>
        <v>0</v>
      </c>
      <c r="Q4146" s="4"/>
      <c r="R4146" s="4"/>
    </row>
    <row r="4147" spans="5:18">
      <c r="E4147" s="130">
        <v>298</v>
      </c>
      <c r="F4147" s="130">
        <v>1</v>
      </c>
      <c r="H4147" s="32" t="s">
        <v>208</v>
      </c>
      <c r="I4147" s="33" t="s">
        <v>862</v>
      </c>
      <c r="J4147" s="33" t="s">
        <v>206</v>
      </c>
      <c r="K4147" s="33" t="str">
        <f t="shared" si="213"/>
        <v>298 , 1</v>
      </c>
      <c r="L4147" s="34" t="s">
        <v>207</v>
      </c>
      <c r="N4147" s="1" t="b">
        <f t="shared" si="214"/>
        <v>0</v>
      </c>
      <c r="O4147" s="1" t="b">
        <f t="shared" si="215"/>
        <v>0</v>
      </c>
      <c r="Q4147" s="4"/>
      <c r="R4147" s="4"/>
    </row>
    <row r="4148" spans="5:18">
      <c r="E4148" s="130">
        <v>298</v>
      </c>
      <c r="F4148" s="130">
        <v>2</v>
      </c>
      <c r="H4148" s="32" t="s">
        <v>208</v>
      </c>
      <c r="I4148" s="33" t="s">
        <v>862</v>
      </c>
      <c r="J4148" s="33" t="s">
        <v>206</v>
      </c>
      <c r="K4148" s="33" t="str">
        <f t="shared" si="213"/>
        <v>298 , 2</v>
      </c>
      <c r="L4148" s="34" t="s">
        <v>207</v>
      </c>
      <c r="N4148" s="1" t="b">
        <f t="shared" si="214"/>
        <v>0</v>
      </c>
      <c r="O4148" s="1" t="b">
        <f t="shared" si="215"/>
        <v>0</v>
      </c>
      <c r="Q4148" s="4"/>
      <c r="R4148" s="4"/>
    </row>
    <row r="4149" spans="5:18">
      <c r="E4149" s="130">
        <v>298</v>
      </c>
      <c r="F4149" s="130">
        <v>3</v>
      </c>
      <c r="H4149" s="32" t="s">
        <v>208</v>
      </c>
      <c r="I4149" s="33" t="s">
        <v>862</v>
      </c>
      <c r="J4149" s="33" t="s">
        <v>206</v>
      </c>
      <c r="K4149" s="33" t="str">
        <f t="shared" si="213"/>
        <v>298 , 3</v>
      </c>
      <c r="L4149" s="34" t="s">
        <v>207</v>
      </c>
      <c r="N4149" s="1" t="b">
        <f t="shared" si="214"/>
        <v>0</v>
      </c>
      <c r="O4149" s="1" t="b">
        <f t="shared" si="215"/>
        <v>0</v>
      </c>
      <c r="Q4149" s="4"/>
      <c r="R4149" s="4"/>
    </row>
    <row r="4150" spans="5:18">
      <c r="E4150" s="130">
        <v>298</v>
      </c>
      <c r="F4150" s="130">
        <v>4</v>
      </c>
      <c r="H4150" s="32" t="s">
        <v>208</v>
      </c>
      <c r="I4150" s="33" t="s">
        <v>862</v>
      </c>
      <c r="J4150" s="33" t="s">
        <v>206</v>
      </c>
      <c r="K4150" s="33" t="str">
        <f t="shared" si="213"/>
        <v>298 , 4</v>
      </c>
      <c r="L4150" s="34" t="s">
        <v>207</v>
      </c>
      <c r="N4150" s="1" t="b">
        <f t="shared" si="214"/>
        <v>0</v>
      </c>
      <c r="O4150" s="1" t="b">
        <f t="shared" si="215"/>
        <v>0</v>
      </c>
      <c r="Q4150" s="4"/>
      <c r="R4150" s="4"/>
    </row>
    <row r="4151" spans="5:18">
      <c r="E4151" s="130">
        <v>298</v>
      </c>
      <c r="F4151" s="130">
        <v>5</v>
      </c>
      <c r="H4151" s="32" t="s">
        <v>208</v>
      </c>
      <c r="I4151" s="33" t="s">
        <v>862</v>
      </c>
      <c r="J4151" s="33" t="s">
        <v>206</v>
      </c>
      <c r="K4151" s="33" t="str">
        <f t="shared" si="213"/>
        <v>298 , 5</v>
      </c>
      <c r="L4151" s="34" t="s">
        <v>207</v>
      </c>
      <c r="N4151" s="1" t="b">
        <f t="shared" si="214"/>
        <v>0</v>
      </c>
      <c r="O4151" s="1" t="b">
        <f t="shared" si="215"/>
        <v>0</v>
      </c>
      <c r="Q4151" s="4"/>
      <c r="R4151" s="4"/>
    </row>
    <row r="4152" spans="5:18">
      <c r="E4152" s="130">
        <v>298</v>
      </c>
      <c s="130" r="F4152">
        <v>7</v>
      </c>
      <c r="H4152" s="32" t="s">
        <v>208</v>
      </c>
      <c r="I4152" s="33" t="s">
        <v>862</v>
      </c>
      <c r="J4152" s="33" t="s">
        <v>206</v>
      </c>
      <c r="K4152" s="33" t="str">
        <f t="shared" si="213"/>
        <v>298 , 6</v>
      </c>
      <c r="L4152" s="34" t="s">
        <v>207</v>
      </c>
      <c r="N4152" s="1" t="b">
        <f t="shared" si="214"/>
        <v>0</v>
      </c>
      <c r="O4152" s="1" t="b">
        <f t="shared" si="215"/>
        <v>0</v>
      </c>
      <c r="Q4152" s="4"/>
      <c r="R4152" s="4"/>
    </row>
    <row r="4153" spans="5:18">
      <c r="E4153" s="130">
        <v>298</v>
      </c>
      <c r="F4153" s="130">
        <v>8</v>
      </c>
      <c r="H4153" s="32" t="s">
        <v>208</v>
      </c>
      <c r="I4153" s="33" t="s">
        <v>862</v>
      </c>
      <c r="J4153" s="33" t="s">
        <v>206</v>
      </c>
      <c r="K4153" s="33" t="str">
        <f t="shared" si="213"/>
        <v>298 , 8</v>
      </c>
      <c r="L4153" s="34" t="s">
        <v>207</v>
      </c>
      <c r="N4153" s="1" t="b">
        <f t="shared" si="214"/>
        <v>0</v>
      </c>
      <c r="O4153" s="1" t="b">
        <f t="shared" si="215"/>
        <v>0</v>
      </c>
      <c r="Q4153" s="4"/>
      <c r="R4153" s="4"/>
    </row>
    <row r="4154" spans="5:18">
      <c r="E4154" s="130">
        <v>298</v>
      </c>
      <c r="F4154" s="130">
        <v>9</v>
      </c>
      <c r="H4154" s="32" t="s">
        <v>208</v>
      </c>
      <c r="I4154" s="33" t="s">
        <v>862</v>
      </c>
      <c r="J4154" s="33" t="s">
        <v>206</v>
      </c>
      <c r="K4154" s="33" t="str">
        <f t="shared" si="213"/>
        <v>298 , 9</v>
      </c>
      <c r="L4154" s="34" t="s">
        <v>207</v>
      </c>
      <c r="N4154" s="1" t="b">
        <f t="shared" si="214"/>
        <v>0</v>
      </c>
      <c r="O4154" s="1" t="b">
        <f t="shared" si="215"/>
        <v>0</v>
      </c>
      <c r="Q4154" s="4"/>
      <c r="R4154" s="4"/>
    </row>
    <row r="4155" spans="5:18">
      <c r="E4155" s="130">
        <v>298</v>
      </c>
      <c r="F4155" s="130">
        <v>10</v>
      </c>
      <c r="H4155" s="32" t="s">
        <v>208</v>
      </c>
      <c r="I4155" s="33" t="s">
        <v>862</v>
      </c>
      <c r="J4155" s="33" t="s">
        <v>206</v>
      </c>
      <c r="K4155" s="33" t="str">
        <f t="shared" si="213"/>
        <v>298 , 10</v>
      </c>
      <c r="L4155" s="34" t="s">
        <v>207</v>
      </c>
      <c r="N4155" s="1" t="b">
        <f t="shared" si="214"/>
        <v>0</v>
      </c>
      <c r="O4155" s="1" t="b">
        <f t="shared" si="215"/>
        <v>0</v>
      </c>
      <c r="Q4155" s="4"/>
      <c r="R4155" s="4"/>
    </row>
    <row r="4156" spans="5:18">
      <c r="E4156" s="130">
        <v>298</v>
      </c>
      <c r="F4156" s="130">
        <v>11</v>
      </c>
      <c r="H4156" s="32" t="s">
        <v>208</v>
      </c>
      <c r="I4156" s="33" t="s">
        <v>862</v>
      </c>
      <c r="J4156" s="33" t="s">
        <v>206</v>
      </c>
      <c r="K4156" s="33" t="str">
        <f t="shared" si="213"/>
        <v>298 , 11</v>
      </c>
      <c r="L4156" s="34" t="s">
        <v>207</v>
      </c>
      <c r="N4156" s="1" t="b">
        <f t="shared" si="214"/>
        <v>0</v>
      </c>
      <c r="O4156" s="1" t="b">
        <f t="shared" si="215"/>
        <v>0</v>
      </c>
      <c r="Q4156" s="4"/>
      <c r="R4156" s="4"/>
    </row>
    <row r="4157" spans="5:18">
      <c r="E4157" s="130">
        <v>298</v>
      </c>
      <c r="F4157" s="130">
        <v>12</v>
      </c>
      <c r="H4157" s="32" t="s">
        <v>208</v>
      </c>
      <c r="I4157" s="33" t="s">
        <v>862</v>
      </c>
      <c r="J4157" s="33" t="s">
        <v>206</v>
      </c>
      <c r="K4157" s="33" t="str">
        <f t="shared" si="213"/>
        <v>298 , 12</v>
      </c>
      <c r="L4157" s="34" t="s">
        <v>207</v>
      </c>
      <c r="N4157" s="1" t="b">
        <f t="shared" si="214"/>
        <v>0</v>
      </c>
      <c r="O4157" s="1" t="b">
        <f t="shared" si="215"/>
        <v>0</v>
      </c>
      <c r="Q4157" s="4"/>
      <c r="R4157" s="4"/>
    </row>
    <row r="4158" spans="5:18">
      <c r="E4158" s="130">
        <v>298</v>
      </c>
      <c r="F4158" s="130">
        <v>13</v>
      </c>
      <c r="H4158" s="32" t="s">
        <v>208</v>
      </c>
      <c r="I4158" s="33" t="s">
        <v>862</v>
      </c>
      <c r="J4158" s="33" t="s">
        <v>206</v>
      </c>
      <c r="K4158" s="33" t="str">
        <f t="shared" si="213"/>
        <v>298 , 13</v>
      </c>
      <c r="L4158" s="34" t="s">
        <v>207</v>
      </c>
      <c r="N4158" s="1" t="b">
        <f t="shared" si="214"/>
        <v>0</v>
      </c>
      <c r="O4158" s="1" t="b">
        <f t="shared" si="215"/>
        <v>0</v>
      </c>
      <c r="Q4158" s="4"/>
      <c r="R4158" s="4"/>
    </row>
    <row r="4159" spans="5:18">
      <c r="E4159" s="130">
        <v>298</v>
      </c>
      <c r="F4159" s="130">
        <v>14</v>
      </c>
      <c r="H4159" s="32" t="s">
        <v>208</v>
      </c>
      <c r="I4159" s="33" t="s">
        <v>862</v>
      </c>
      <c r="J4159" s="33" t="s">
        <v>206</v>
      </c>
      <c r="K4159" s="33" t="str">
        <f t="shared" si="213"/>
        <v>298 , 14</v>
      </c>
      <c r="L4159" s="34" t="s">
        <v>207</v>
      </c>
      <c r="N4159" s="1" t="b">
        <f t="shared" si="214"/>
        <v>0</v>
      </c>
      <c r="O4159" s="1" t="b">
        <f t="shared" si="215"/>
        <v>0</v>
      </c>
      <c r="Q4159" s="4"/>
      <c r="R4159" s="4"/>
    </row>
    <row r="4160" spans="5:18">
      <c r="E4160" s="130">
        <v>298</v>
      </c>
      <c r="F4160" s="130">
        <v>15</v>
      </c>
      <c r="H4160" s="32" t="s">
        <v>208</v>
      </c>
      <c r="I4160" s="33" t="s">
        <v>862</v>
      </c>
      <c r="J4160" s="33" t="s">
        <v>206</v>
      </c>
      <c r="K4160" s="33" t="str">
        <f t="shared" si="213"/>
        <v>298 , 15</v>
      </c>
      <c r="L4160" s="34" t="s">
        <v>207</v>
      </c>
      <c r="N4160" s="1" t="b">
        <f t="shared" si="214"/>
        <v>0</v>
      </c>
      <c r="O4160" s="1" t="b">
        <f t="shared" si="215"/>
        <v>0</v>
      </c>
      <c r="Q4160" s="4"/>
      <c r="R4160" s="4"/>
    </row>
    <row r="4161" spans="5:18">
      <c r="E4161" s="130">
        <v>301</v>
      </c>
      <c r="F4161" s="130">
        <v>1</v>
      </c>
      <c r="H4161" s="32" t="s">
        <v>208</v>
      </c>
      <c r="I4161" s="33" t="s">
        <v>862</v>
      </c>
      <c r="J4161" s="33" t="s">
        <v>206</v>
      </c>
      <c r="K4161" s="33" t="str">
        <f t="shared" si="213"/>
        <v>301 , 1</v>
      </c>
      <c r="L4161" s="34" t="s">
        <v>207</v>
      </c>
      <c r="N4161" s="1" t="b">
        <f t="shared" si="214"/>
        <v>0</v>
      </c>
      <c r="O4161" s="1" t="b">
        <f t="shared" si="215"/>
        <v>0</v>
      </c>
      <c r="Q4161" s="4"/>
      <c r="R4161" s="4"/>
    </row>
    <row r="4162" spans="5:18">
      <c r="E4162" s="130">
        <v>301</v>
      </c>
      <c r="F4162" s="130">
        <v>2</v>
      </c>
      <c r="H4162" s="32" t="s">
        <v>208</v>
      </c>
      <c r="I4162" s="33" t="s">
        <v>862</v>
      </c>
      <c r="J4162" s="33" t="s">
        <v>206</v>
      </c>
      <c r="K4162" s="33" t="str">
        <f t="shared" si="213"/>
        <v>301 , 2</v>
      </c>
      <c r="L4162" s="34" t="s">
        <v>207</v>
      </c>
      <c r="N4162" s="1" t="b">
        <f t="shared" si="214"/>
        <v>0</v>
      </c>
      <c r="O4162" s="1" t="b">
        <f t="shared" si="215"/>
        <v>0</v>
      </c>
      <c r="Q4162" s="4"/>
      <c r="R4162" s="4"/>
    </row>
    <row r="4163" spans="5:18">
      <c r="E4163" s="130">
        <v>301</v>
      </c>
      <c r="F4163" s="130">
        <v>3</v>
      </c>
      <c r="H4163" s="32" t="s">
        <v>208</v>
      </c>
      <c r="I4163" s="33" t="s">
        <v>862</v>
      </c>
      <c r="J4163" s="33" t="s">
        <v>206</v>
      </c>
      <c r="K4163" s="33" t="str">
        <f t="shared" si="213"/>
        <v>301 , 3</v>
      </c>
      <c r="L4163" s="34" t="s">
        <v>207</v>
      </c>
      <c r="N4163" s="1" t="b">
        <f t="shared" si="214"/>
        <v>0</v>
      </c>
      <c r="O4163" s="1" t="b">
        <f t="shared" si="215"/>
        <v>0</v>
      </c>
      <c r="Q4163" s="4"/>
      <c r="R4163" s="4"/>
    </row>
    <row r="4164" spans="5:18">
      <c r="E4164" s="130">
        <v>301</v>
      </c>
      <c r="F4164" s="130">
        <v>4</v>
      </c>
      <c r="H4164" s="32" t="s">
        <v>208</v>
      </c>
      <c r="I4164" s="33" t="s">
        <v>862</v>
      </c>
      <c r="J4164" s="33" t="s">
        <v>206</v>
      </c>
      <c r="K4164" s="33" t="str">
        <f t="shared" si="213"/>
        <v>301 , 4</v>
      </c>
      <c r="L4164" s="34" t="s">
        <v>207</v>
      </c>
      <c r="N4164" s="1" t="b">
        <f t="shared" si="214"/>
        <v>0</v>
      </c>
      <c r="O4164" s="1" t="b">
        <f t="shared" si="215"/>
        <v>0</v>
      </c>
      <c r="Q4164" s="4"/>
      <c r="R4164" s="4"/>
    </row>
    <row r="4165" spans="5:18">
      <c r="E4165" s="130">
        <v>301</v>
      </c>
      <c r="F4165" s="130">
        <v>5</v>
      </c>
      <c r="H4165" s="32" t="s">
        <v>208</v>
      </c>
      <c r="I4165" s="33" t="s">
        <v>862</v>
      </c>
      <c r="J4165" s="33" t="s">
        <v>206</v>
      </c>
      <c r="K4165" s="33" t="str">
        <f t="shared" si="213"/>
        <v>301 , 5</v>
      </c>
      <c r="L4165" s="34" t="s">
        <v>207</v>
      </c>
      <c r="N4165" s="1" t="b">
        <f t="shared" si="214"/>
        <v>0</v>
      </c>
      <c r="O4165" s="1" t="b">
        <f t="shared" si="215"/>
        <v>0</v>
      </c>
      <c r="Q4165" s="4"/>
      <c r="R4165" s="4"/>
    </row>
    <row r="4166" spans="5:18">
      <c r="E4166" s="130">
        <v>301</v>
      </c>
      <c s="130" r="F4166">
        <v>7</v>
      </c>
      <c r="H4166" s="32" t="s">
        <v>208</v>
      </c>
      <c r="I4166" s="33" t="s">
        <v>862</v>
      </c>
      <c r="J4166" s="33" t="s">
        <v>206</v>
      </c>
      <c r="K4166" s="33" t="str">
        <f t="shared" si="213"/>
        <v>301 , 6</v>
      </c>
      <c r="L4166" s="34" t="s">
        <v>207</v>
      </c>
      <c r="N4166" s="1" t="b">
        <f t="shared" si="214"/>
        <v>0</v>
      </c>
      <c r="O4166" s="1" t="b">
        <f t="shared" si="215"/>
        <v>0</v>
      </c>
      <c r="Q4166" s="4"/>
      <c r="R4166" s="4"/>
    </row>
    <row r="4167" spans="5:18">
      <c r="E4167" s="130">
        <v>301</v>
      </c>
      <c r="F4167" s="130">
        <v>8</v>
      </c>
      <c r="H4167" s="32" t="s">
        <v>208</v>
      </c>
      <c r="I4167" s="33" t="s">
        <v>862</v>
      </c>
      <c r="J4167" s="33" t="s">
        <v>206</v>
      </c>
      <c r="K4167" s="33" t="str">
        <f t="shared" si="213"/>
        <v>301 , 8</v>
      </c>
      <c r="L4167" s="34" t="s">
        <v>207</v>
      </c>
      <c r="N4167" s="1" t="b">
        <f t="shared" si="214"/>
        <v>0</v>
      </c>
      <c r="O4167" s="1" t="b">
        <f t="shared" si="215"/>
        <v>0</v>
      </c>
      <c r="Q4167" s="4"/>
      <c r="R4167" s="4"/>
    </row>
    <row r="4168" spans="5:18">
      <c r="E4168" s="130">
        <v>301</v>
      </c>
      <c r="F4168" s="130">
        <v>9</v>
      </c>
      <c r="H4168" s="32" t="s">
        <v>208</v>
      </c>
      <c r="I4168" s="33" t="s">
        <v>862</v>
      </c>
      <c r="J4168" s="33" t="s">
        <v>206</v>
      </c>
      <c r="K4168" s="33" t="str">
        <f t="shared" si="213"/>
        <v>301 , 9</v>
      </c>
      <c r="L4168" s="34" t="s">
        <v>207</v>
      </c>
      <c r="N4168" s="1" t="b">
        <f t="shared" si="214"/>
        <v>0</v>
      </c>
      <c r="O4168" s="1" t="b">
        <f t="shared" si="215"/>
        <v>0</v>
      </c>
      <c r="Q4168" s="4"/>
      <c r="R4168" s="4"/>
    </row>
    <row r="4169" spans="5:18">
      <c r="E4169" s="130">
        <v>301</v>
      </c>
      <c r="F4169" s="130">
        <v>10</v>
      </c>
      <c r="H4169" s="32" t="s">
        <v>208</v>
      </c>
      <c r="I4169" s="33" t="s">
        <v>862</v>
      </c>
      <c r="J4169" s="33" t="s">
        <v>206</v>
      </c>
      <c r="K4169" s="33" t="str">
        <f t="shared" ref="K4169:K4214" si="216">E4169&amp;" , "&amp;F4169</f>
        <v>301 , 10</v>
      </c>
      <c r="L4169" s="34" t="s">
        <v>207</v>
      </c>
      <c r="N4169" s="1" t="b">
        <f t="shared" ref="N4169:N4214" si="217">IF(E4169="","",EXACT(E4169,Q4169))</f>
        <v>0</v>
      </c>
      <c r="O4169" s="1" t="b">
        <f t="shared" ref="O4169:O4214" si="218">IF(F4169="","",EXACT(F4169,R4169))</f>
        <v>0</v>
      </c>
      <c r="Q4169" s="4"/>
      <c r="R4169" s="4"/>
    </row>
    <row r="4170" spans="5:18">
      <c r="E4170" s="130">
        <v>301</v>
      </c>
      <c r="F4170" s="130">
        <v>11</v>
      </c>
      <c r="H4170" s="32" t="s">
        <v>208</v>
      </c>
      <c r="I4170" s="33" t="s">
        <v>862</v>
      </c>
      <c r="J4170" s="33" t="s">
        <v>206</v>
      </c>
      <c r="K4170" s="33" t="str">
        <f t="shared" si="216"/>
        <v>301 , 11</v>
      </c>
      <c r="L4170" s="34" t="s">
        <v>207</v>
      </c>
      <c r="N4170" s="1" t="b">
        <f t="shared" si="217"/>
        <v>0</v>
      </c>
      <c r="O4170" s="1" t="b">
        <f t="shared" si="218"/>
        <v>0</v>
      </c>
      <c r="Q4170" s="4"/>
      <c r="R4170" s="4"/>
    </row>
    <row r="4171" spans="5:18">
      <c r="E4171" s="130">
        <v>301</v>
      </c>
      <c r="F4171" s="130">
        <v>12</v>
      </c>
      <c r="H4171" s="32" t="s">
        <v>208</v>
      </c>
      <c r="I4171" s="33" t="s">
        <v>862</v>
      </c>
      <c r="J4171" s="33" t="s">
        <v>206</v>
      </c>
      <c r="K4171" s="33" t="str">
        <f t="shared" si="216"/>
        <v>301 , 12</v>
      </c>
      <c r="L4171" s="34" t="s">
        <v>207</v>
      </c>
      <c r="N4171" s="1" t="b">
        <f t="shared" si="217"/>
        <v>0</v>
      </c>
      <c r="O4171" s="1" t="b">
        <f t="shared" si="218"/>
        <v>0</v>
      </c>
      <c r="Q4171" s="4"/>
      <c r="R4171" s="4"/>
    </row>
    <row r="4172" spans="5:18">
      <c r="E4172" s="130">
        <v>301</v>
      </c>
      <c r="F4172" s="130">
        <v>13</v>
      </c>
      <c r="H4172" s="32" t="s">
        <v>208</v>
      </c>
      <c r="I4172" s="33" t="s">
        <v>862</v>
      </c>
      <c r="J4172" s="33" t="s">
        <v>206</v>
      </c>
      <c r="K4172" s="33" t="str">
        <f t="shared" si="216"/>
        <v>301 , 13</v>
      </c>
      <c r="L4172" s="34" t="s">
        <v>207</v>
      </c>
      <c r="N4172" s="1" t="b">
        <f t="shared" si="217"/>
        <v>0</v>
      </c>
      <c r="O4172" s="1" t="b">
        <f t="shared" si="218"/>
        <v>0</v>
      </c>
      <c r="Q4172" s="4"/>
      <c r="R4172" s="4"/>
    </row>
    <row r="4173" spans="5:18">
      <c r="E4173" s="130">
        <v>301</v>
      </c>
      <c r="F4173" s="130">
        <v>14</v>
      </c>
      <c r="H4173" s="32" t="s">
        <v>208</v>
      </c>
      <c r="I4173" s="33" t="s">
        <v>862</v>
      </c>
      <c r="J4173" s="33" t="s">
        <v>206</v>
      </c>
      <c r="K4173" s="33" t="str">
        <f t="shared" si="216"/>
        <v>301 , 14</v>
      </c>
      <c r="L4173" s="34" t="s">
        <v>207</v>
      </c>
      <c r="N4173" s="1" t="b">
        <f t="shared" si="217"/>
        <v>0</v>
      </c>
      <c r="O4173" s="1" t="b">
        <f t="shared" si="218"/>
        <v>0</v>
      </c>
      <c r="Q4173" s="4"/>
      <c r="R4173" s="4"/>
    </row>
    <row r="4174" spans="5:18">
      <c r="E4174" s="130">
        <v>301</v>
      </c>
      <c r="F4174" s="130">
        <v>15</v>
      </c>
      <c r="H4174" s="32" t="s">
        <v>208</v>
      </c>
      <c r="I4174" s="33" t="s">
        <v>862</v>
      </c>
      <c r="J4174" s="33" t="s">
        <v>206</v>
      </c>
      <c r="K4174" s="33" t="str">
        <f t="shared" si="216"/>
        <v>301 , 15</v>
      </c>
      <c r="L4174" s="34" t="s">
        <v>207</v>
      </c>
      <c r="N4174" s="1" t="b">
        <f t="shared" si="217"/>
        <v>0</v>
      </c>
      <c r="O4174" s="1" t="b">
        <f t="shared" si="218"/>
        <v>0</v>
      </c>
      <c r="Q4174" s="4"/>
      <c r="R4174" s="4"/>
    </row>
    <row r="4175" spans="5:18">
      <c r="E4175" s="130">
        <v>303</v>
      </c>
      <c r="F4175" s="130">
        <v>1</v>
      </c>
      <c r="H4175" s="32" t="s">
        <v>208</v>
      </c>
      <c r="I4175" s="33" t="s">
        <v>862</v>
      </c>
      <c r="J4175" s="33" t="s">
        <v>206</v>
      </c>
      <c r="K4175" s="33" t="str">
        <f t="shared" si="216"/>
        <v>303 , 1</v>
      </c>
      <c r="L4175" s="34" t="s">
        <v>207</v>
      </c>
      <c r="N4175" s="1" t="b">
        <f t="shared" si="217"/>
        <v>0</v>
      </c>
      <c r="O4175" s="1" t="b">
        <f t="shared" si="218"/>
        <v>0</v>
      </c>
      <c r="Q4175" s="4"/>
      <c r="R4175" s="4"/>
    </row>
    <row r="4176" spans="5:18">
      <c r="E4176" s="130">
        <v>303</v>
      </c>
      <c r="F4176" s="130">
        <v>2</v>
      </c>
      <c r="H4176" s="32" t="s">
        <v>208</v>
      </c>
      <c r="I4176" s="33" t="s">
        <v>862</v>
      </c>
      <c r="J4176" s="33" t="s">
        <v>206</v>
      </c>
      <c r="K4176" s="33" t="str">
        <f t="shared" si="216"/>
        <v>303 , 2</v>
      </c>
      <c r="L4176" s="34" t="s">
        <v>207</v>
      </c>
      <c r="N4176" s="1" t="b">
        <f t="shared" si="217"/>
        <v>0</v>
      </c>
      <c r="O4176" s="1" t="b">
        <f t="shared" si="218"/>
        <v>0</v>
      </c>
      <c r="Q4176" s="4"/>
      <c r="R4176" s="4"/>
    </row>
    <row r="4177" spans="5:18">
      <c r="E4177" s="130">
        <v>303</v>
      </c>
      <c r="F4177" s="130">
        <v>3</v>
      </c>
      <c r="H4177" s="32" t="s">
        <v>208</v>
      </c>
      <c r="I4177" s="33" t="s">
        <v>862</v>
      </c>
      <c r="J4177" s="33" t="s">
        <v>206</v>
      </c>
      <c r="K4177" s="33" t="str">
        <f t="shared" si="216"/>
        <v>303 , 3</v>
      </c>
      <c r="L4177" s="34" t="s">
        <v>207</v>
      </c>
      <c r="N4177" s="1" t="b">
        <f t="shared" si="217"/>
        <v>0</v>
      </c>
      <c r="O4177" s="1" t="b">
        <f t="shared" si="218"/>
        <v>0</v>
      </c>
      <c r="Q4177" s="4"/>
      <c r="R4177" s="4"/>
    </row>
    <row r="4178" spans="5:18">
      <c r="E4178" s="130">
        <v>303</v>
      </c>
      <c r="F4178" s="130">
        <v>4</v>
      </c>
      <c r="H4178" s="32" t="s">
        <v>208</v>
      </c>
      <c r="I4178" s="33" t="s">
        <v>862</v>
      </c>
      <c r="J4178" s="33" t="s">
        <v>206</v>
      </c>
      <c r="K4178" s="33" t="str">
        <f t="shared" si="216"/>
        <v>303 , 4</v>
      </c>
      <c r="L4178" s="34" t="s">
        <v>207</v>
      </c>
      <c r="N4178" s="1" t="b">
        <f t="shared" si="217"/>
        <v>0</v>
      </c>
      <c r="O4178" s="1" t="b">
        <f t="shared" si="218"/>
        <v>0</v>
      </c>
      <c r="Q4178" s="4"/>
      <c r="R4178" s="4"/>
    </row>
    <row r="4179" spans="5:18">
      <c r="E4179" s="130">
        <v>303</v>
      </c>
      <c r="F4179" s="130">
        <v>5</v>
      </c>
      <c r="H4179" s="32" t="s">
        <v>208</v>
      </c>
      <c r="I4179" s="33" t="s">
        <v>862</v>
      </c>
      <c r="J4179" s="33" t="s">
        <v>206</v>
      </c>
      <c r="K4179" s="33" t="str">
        <f t="shared" si="216"/>
        <v>303 , 5</v>
      </c>
      <c r="L4179" s="34" t="s">
        <v>207</v>
      </c>
      <c r="N4179" s="1" t="b">
        <f t="shared" si="217"/>
        <v>0</v>
      </c>
      <c r="O4179" s="1" t="b">
        <f t="shared" si="218"/>
        <v>0</v>
      </c>
      <c r="Q4179" s="4"/>
      <c r="R4179" s="4"/>
    </row>
    <row r="4180" spans="5:18">
      <c r="E4180" s="130">
        <v>303</v>
      </c>
      <c s="130" r="F4180">
        <v>7</v>
      </c>
      <c r="H4180" s="32" t="s">
        <v>208</v>
      </c>
      <c r="I4180" s="33" t="s">
        <v>862</v>
      </c>
      <c r="J4180" s="33" t="s">
        <v>206</v>
      </c>
      <c r="K4180" s="33" t="str">
        <f t="shared" si="216"/>
        <v>303 , 6</v>
      </c>
      <c r="L4180" s="34" t="s">
        <v>207</v>
      </c>
      <c r="N4180" s="1" t="b">
        <f t="shared" si="217"/>
        <v>0</v>
      </c>
      <c r="O4180" s="1" t="b">
        <f t="shared" si="218"/>
        <v>0</v>
      </c>
      <c r="Q4180" s="4"/>
      <c r="R4180" s="4"/>
    </row>
    <row r="4181" spans="5:18">
      <c r="E4181" s="130">
        <v>303</v>
      </c>
      <c r="F4181" s="130">
        <v>8</v>
      </c>
      <c r="H4181" s="32" t="s">
        <v>208</v>
      </c>
      <c r="I4181" s="33" t="s">
        <v>862</v>
      </c>
      <c r="J4181" s="33" t="s">
        <v>206</v>
      </c>
      <c r="K4181" s="33" t="str">
        <f t="shared" si="216"/>
        <v>303 , 8</v>
      </c>
      <c r="L4181" s="34" t="s">
        <v>207</v>
      </c>
      <c r="N4181" s="1" t="b">
        <f t="shared" si="217"/>
        <v>0</v>
      </c>
      <c r="O4181" s="1" t="b">
        <f t="shared" si="218"/>
        <v>0</v>
      </c>
      <c r="Q4181" s="4"/>
      <c r="R4181" s="4"/>
    </row>
    <row r="4182" spans="5:18">
      <c r="E4182" s="130">
        <v>303</v>
      </c>
      <c r="F4182" s="130">
        <v>9</v>
      </c>
      <c r="H4182" s="32" t="s">
        <v>208</v>
      </c>
      <c r="I4182" s="33" t="s">
        <v>862</v>
      </c>
      <c r="J4182" s="33" t="s">
        <v>206</v>
      </c>
      <c r="K4182" s="33" t="str">
        <f t="shared" si="216"/>
        <v>303 , 9</v>
      </c>
      <c r="L4182" s="34" t="s">
        <v>207</v>
      </c>
      <c r="N4182" s="1" t="b">
        <f t="shared" si="217"/>
        <v>0</v>
      </c>
      <c r="O4182" s="1" t="b">
        <f t="shared" si="218"/>
        <v>0</v>
      </c>
      <c r="Q4182" s="4"/>
      <c r="R4182" s="4"/>
    </row>
    <row r="4183" spans="5:18">
      <c r="E4183" s="130">
        <v>303</v>
      </c>
      <c r="F4183" s="130">
        <v>10</v>
      </c>
      <c r="H4183" s="32" t="s">
        <v>208</v>
      </c>
      <c r="I4183" s="33" t="s">
        <v>862</v>
      </c>
      <c r="J4183" s="33" t="s">
        <v>206</v>
      </c>
      <c r="K4183" s="33" t="str">
        <f t="shared" si="216"/>
        <v>303 , 10</v>
      </c>
      <c r="L4183" s="34" t="s">
        <v>207</v>
      </c>
      <c r="N4183" s="1" t="b">
        <f t="shared" si="217"/>
        <v>0</v>
      </c>
      <c r="O4183" s="1" t="b">
        <f t="shared" si="218"/>
        <v>0</v>
      </c>
      <c r="Q4183" s="4"/>
      <c r="R4183" s="4"/>
    </row>
    <row r="4184" spans="5:18">
      <c r="E4184" s="130">
        <v>303</v>
      </c>
      <c r="F4184" s="130">
        <v>11</v>
      </c>
      <c r="H4184" s="32" t="s">
        <v>208</v>
      </c>
      <c r="I4184" s="33" t="s">
        <v>862</v>
      </c>
      <c r="J4184" s="33" t="s">
        <v>206</v>
      </c>
      <c r="K4184" s="33" t="str">
        <f t="shared" si="216"/>
        <v>303 , 11</v>
      </c>
      <c r="L4184" s="34" t="s">
        <v>207</v>
      </c>
      <c r="N4184" s="1" t="b">
        <f t="shared" si="217"/>
        <v>0</v>
      </c>
      <c r="O4184" s="1" t="b">
        <f t="shared" si="218"/>
        <v>0</v>
      </c>
      <c r="Q4184" s="4"/>
      <c r="R4184" s="4"/>
    </row>
    <row r="4185" spans="5:18">
      <c r="E4185" s="130">
        <v>303</v>
      </c>
      <c r="F4185" s="130">
        <v>12</v>
      </c>
      <c r="H4185" s="32" t="s">
        <v>208</v>
      </c>
      <c r="I4185" s="33" t="s">
        <v>862</v>
      </c>
      <c r="J4185" s="33" t="s">
        <v>206</v>
      </c>
      <c r="K4185" s="33" t="str">
        <f t="shared" si="216"/>
        <v>303 , 12</v>
      </c>
      <c r="L4185" s="34" t="s">
        <v>207</v>
      </c>
      <c r="N4185" s="1" t="b">
        <f t="shared" si="217"/>
        <v>0</v>
      </c>
      <c r="O4185" s="1" t="b">
        <f t="shared" si="218"/>
        <v>0</v>
      </c>
      <c r="Q4185" s="4"/>
      <c r="R4185" s="4"/>
    </row>
    <row r="4186" spans="5:18">
      <c r="E4186" s="130">
        <v>303</v>
      </c>
      <c r="F4186" s="130">
        <v>13</v>
      </c>
      <c r="H4186" s="32" t="s">
        <v>208</v>
      </c>
      <c r="I4186" s="33" t="s">
        <v>862</v>
      </c>
      <c r="J4186" s="33" t="s">
        <v>206</v>
      </c>
      <c r="K4186" s="33" t="str">
        <f t="shared" si="216"/>
        <v>303 , 13</v>
      </c>
      <c r="L4186" s="34" t="s">
        <v>207</v>
      </c>
      <c r="N4186" s="1" t="b">
        <f t="shared" si="217"/>
        <v>0</v>
      </c>
      <c r="O4186" s="1" t="b">
        <f t="shared" si="218"/>
        <v>0</v>
      </c>
      <c r="Q4186" s="4"/>
      <c r="R4186" s="4"/>
    </row>
    <row r="4187" spans="5:18">
      <c r="E4187" s="130">
        <v>303</v>
      </c>
      <c r="F4187" s="130">
        <v>14</v>
      </c>
      <c r="H4187" s="32" t="s">
        <v>208</v>
      </c>
      <c r="I4187" s="33" t="s">
        <v>862</v>
      </c>
      <c r="J4187" s="33" t="s">
        <v>206</v>
      </c>
      <c r="K4187" s="33" t="str">
        <f t="shared" si="216"/>
        <v>303 , 14</v>
      </c>
      <c r="L4187" s="34" t="s">
        <v>207</v>
      </c>
      <c r="N4187" s="1" t="b">
        <f t="shared" si="217"/>
        <v>0</v>
      </c>
      <c r="O4187" s="1" t="b">
        <f t="shared" si="218"/>
        <v>0</v>
      </c>
      <c r="Q4187" s="4"/>
      <c r="R4187" s="4"/>
    </row>
    <row r="4188" spans="5:18">
      <c r="E4188" s="130">
        <v>303</v>
      </c>
      <c r="F4188" s="130">
        <v>15</v>
      </c>
      <c r="H4188" s="32" t="s">
        <v>208</v>
      </c>
      <c r="I4188" s="33" t="s">
        <v>862</v>
      </c>
      <c r="J4188" s="33" t="s">
        <v>206</v>
      </c>
      <c r="K4188" s="33" t="str">
        <f t="shared" si="216"/>
        <v>303 , 15</v>
      </c>
      <c r="L4188" s="34" t="s">
        <v>207</v>
      </c>
      <c r="N4188" s="1" t="b">
        <f t="shared" si="217"/>
        <v>0</v>
      </c>
      <c r="O4188" s="1" t="b">
        <f t="shared" si="218"/>
        <v>0</v>
      </c>
      <c r="Q4188" s="4"/>
      <c r="R4188" s="4"/>
    </row>
    <row r="4189" spans="5:18">
      <c r="E4189" s="130">
        <v>304</v>
      </c>
      <c r="F4189" s="130">
        <v>1</v>
      </c>
      <c r="H4189" s="32" t="s">
        <v>208</v>
      </c>
      <c r="I4189" s="33" t="s">
        <v>862</v>
      </c>
      <c r="J4189" s="33" t="s">
        <v>206</v>
      </c>
      <c r="K4189" s="33" t="str">
        <f t="shared" si="216"/>
        <v>304 , 1</v>
      </c>
      <c r="L4189" s="34" t="s">
        <v>207</v>
      </c>
      <c r="N4189" s="1" t="b">
        <f t="shared" si="217"/>
        <v>0</v>
      </c>
      <c r="O4189" s="1" t="b">
        <f t="shared" si="218"/>
        <v>0</v>
      </c>
      <c r="Q4189" s="4"/>
      <c r="R4189" s="4"/>
    </row>
    <row r="4190" spans="5:18">
      <c r="E4190" s="130">
        <v>304</v>
      </c>
      <c r="F4190" s="130">
        <v>2</v>
      </c>
      <c r="H4190" s="32" t="s">
        <v>208</v>
      </c>
      <c r="I4190" s="33" t="s">
        <v>862</v>
      </c>
      <c r="J4190" s="33" t="s">
        <v>206</v>
      </c>
      <c r="K4190" s="33" t="str">
        <f t="shared" si="216"/>
        <v>304 , 2</v>
      </c>
      <c r="L4190" s="34" t="s">
        <v>207</v>
      </c>
      <c r="N4190" s="1" t="b">
        <f t="shared" si="217"/>
        <v>0</v>
      </c>
      <c r="O4190" s="1" t="b">
        <f t="shared" si="218"/>
        <v>0</v>
      </c>
      <c r="Q4190" s="4"/>
      <c r="R4190" s="4"/>
    </row>
    <row r="4191" spans="5:18">
      <c r="E4191" s="130">
        <v>304</v>
      </c>
      <c r="F4191" s="130">
        <v>3</v>
      </c>
      <c r="H4191" s="32" t="s">
        <v>208</v>
      </c>
      <c r="I4191" s="33" t="s">
        <v>862</v>
      </c>
      <c r="J4191" s="33" t="s">
        <v>206</v>
      </c>
      <c r="K4191" s="33" t="str">
        <f t="shared" si="216"/>
        <v>304 , 3</v>
      </c>
      <c r="L4191" s="34" t="s">
        <v>207</v>
      </c>
      <c r="N4191" s="1" t="b">
        <f t="shared" si="217"/>
        <v>0</v>
      </c>
      <c r="O4191" s="1" t="b">
        <f t="shared" si="218"/>
        <v>0</v>
      </c>
      <c r="Q4191" s="4"/>
      <c r="R4191" s="4"/>
    </row>
    <row r="4192" spans="5:18">
      <c r="E4192" s="130">
        <v>304</v>
      </c>
      <c r="F4192" s="130">
        <v>4</v>
      </c>
      <c r="H4192" s="32" t="s">
        <v>208</v>
      </c>
      <c r="I4192" s="33" t="s">
        <v>862</v>
      </c>
      <c r="J4192" s="33" t="s">
        <v>206</v>
      </c>
      <c r="K4192" s="33" t="str">
        <f t="shared" si="216"/>
        <v>304 , 4</v>
      </c>
      <c r="L4192" s="34" t="s">
        <v>207</v>
      </c>
      <c r="N4192" s="1" t="b">
        <f t="shared" si="217"/>
        <v>0</v>
      </c>
      <c r="O4192" s="1" t="b">
        <f t="shared" si="218"/>
        <v>0</v>
      </c>
      <c r="Q4192" s="4"/>
      <c r="R4192" s="4"/>
    </row>
    <row r="4193" spans="5:18">
      <c r="E4193" s="130">
        <v>304</v>
      </c>
      <c r="F4193" s="130">
        <v>5</v>
      </c>
      <c r="H4193" s="32" t="s">
        <v>208</v>
      </c>
      <c r="I4193" s="33" t="s">
        <v>862</v>
      </c>
      <c r="J4193" s="33" t="s">
        <v>206</v>
      </c>
      <c r="K4193" s="33" t="str">
        <f t="shared" si="216"/>
        <v>304 , 5</v>
      </c>
      <c r="L4193" s="34" t="s">
        <v>207</v>
      </c>
      <c r="N4193" s="1" t="b">
        <f t="shared" si="217"/>
        <v>0</v>
      </c>
      <c r="O4193" s="1" t="b">
        <f t="shared" si="218"/>
        <v>0</v>
      </c>
      <c r="Q4193" s="4"/>
      <c r="R4193" s="4"/>
    </row>
    <row r="4194" spans="5:18">
      <c r="E4194" s="130">
        <v>304</v>
      </c>
      <c s="130" r="F4194">
        <v>7</v>
      </c>
      <c r="H4194" s="32" t="s">
        <v>208</v>
      </c>
      <c r="I4194" s="33" t="s">
        <v>862</v>
      </c>
      <c r="J4194" s="33" t="s">
        <v>206</v>
      </c>
      <c r="K4194" s="33" t="str">
        <f t="shared" si="216"/>
        <v>304 , 6</v>
      </c>
      <c r="L4194" s="34" t="s">
        <v>207</v>
      </c>
      <c r="N4194" s="1" t="b">
        <f t="shared" si="217"/>
        <v>0</v>
      </c>
      <c r="O4194" s="1" t="b">
        <f t="shared" si="218"/>
        <v>0</v>
      </c>
      <c r="Q4194" s="4"/>
      <c r="R4194" s="4"/>
    </row>
    <row r="4195" spans="5:18">
      <c r="E4195" s="130">
        <v>304</v>
      </c>
      <c r="F4195" s="130">
        <v>8</v>
      </c>
      <c r="H4195" s="32" t="s">
        <v>208</v>
      </c>
      <c r="I4195" s="33" t="s">
        <v>862</v>
      </c>
      <c r="J4195" s="33" t="s">
        <v>206</v>
      </c>
      <c r="K4195" s="33" t="str">
        <f t="shared" si="216"/>
        <v>304 , 8</v>
      </c>
      <c r="L4195" s="34" t="s">
        <v>207</v>
      </c>
      <c r="N4195" s="1" t="b">
        <f t="shared" si="217"/>
        <v>0</v>
      </c>
      <c r="O4195" s="1" t="b">
        <f t="shared" si="218"/>
        <v>0</v>
      </c>
      <c r="Q4195" s="4"/>
      <c r="R4195" s="4"/>
    </row>
    <row r="4196" spans="5:18">
      <c r="E4196" s="130">
        <v>304</v>
      </c>
      <c r="F4196" s="130">
        <v>9</v>
      </c>
      <c r="H4196" s="32" t="s">
        <v>208</v>
      </c>
      <c r="I4196" s="33" t="s">
        <v>862</v>
      </c>
      <c r="J4196" s="33" t="s">
        <v>206</v>
      </c>
      <c r="K4196" s="33" t="str">
        <f t="shared" si="216"/>
        <v>304 , 9</v>
      </c>
      <c r="L4196" s="34" t="s">
        <v>207</v>
      </c>
      <c r="N4196" s="1" t="b">
        <f t="shared" si="217"/>
        <v>0</v>
      </c>
      <c r="O4196" s="1" t="b">
        <f t="shared" si="218"/>
        <v>0</v>
      </c>
      <c r="Q4196" s="4"/>
      <c r="R4196" s="4"/>
    </row>
    <row r="4197" spans="5:18">
      <c r="E4197" s="130">
        <v>304</v>
      </c>
      <c r="F4197" s="130">
        <v>10</v>
      </c>
      <c r="H4197" s="32" t="s">
        <v>208</v>
      </c>
      <c r="I4197" s="33" t="s">
        <v>862</v>
      </c>
      <c r="J4197" s="33" t="s">
        <v>206</v>
      </c>
      <c r="K4197" s="33" t="str">
        <f t="shared" si="216"/>
        <v>304 , 10</v>
      </c>
      <c r="L4197" s="34" t="s">
        <v>207</v>
      </c>
      <c r="N4197" s="1" t="b">
        <f t="shared" si="217"/>
        <v>0</v>
      </c>
      <c r="O4197" s="1" t="b">
        <f t="shared" si="218"/>
        <v>0</v>
      </c>
      <c r="Q4197" s="4"/>
      <c r="R4197" s="4"/>
    </row>
    <row r="4198" spans="5:18">
      <c r="E4198" s="130">
        <v>304</v>
      </c>
      <c r="F4198" s="130">
        <v>11</v>
      </c>
      <c r="H4198" s="32" t="s">
        <v>208</v>
      </c>
      <c r="I4198" s="33" t="s">
        <v>862</v>
      </c>
      <c r="J4198" s="33" t="s">
        <v>206</v>
      </c>
      <c r="K4198" s="33" t="str">
        <f t="shared" si="216"/>
        <v>304 , 11</v>
      </c>
      <c r="L4198" s="34" t="s">
        <v>207</v>
      </c>
      <c r="N4198" s="1" t="b">
        <f t="shared" si="217"/>
        <v>0</v>
      </c>
      <c r="O4198" s="1" t="b">
        <f t="shared" si="218"/>
        <v>0</v>
      </c>
      <c r="Q4198" s="4"/>
      <c r="R4198" s="4"/>
    </row>
    <row r="4199" spans="5:18">
      <c r="E4199" s="130">
        <v>304</v>
      </c>
      <c r="F4199" s="130">
        <v>12</v>
      </c>
      <c r="H4199" s="32" t="s">
        <v>208</v>
      </c>
      <c r="I4199" s="33" t="s">
        <v>862</v>
      </c>
      <c r="J4199" s="33" t="s">
        <v>206</v>
      </c>
      <c r="K4199" s="33" t="str">
        <f t="shared" si="216"/>
        <v>304 , 12</v>
      </c>
      <c r="L4199" s="34" t="s">
        <v>207</v>
      </c>
      <c r="N4199" s="1" t="b">
        <f t="shared" si="217"/>
        <v>0</v>
      </c>
      <c r="O4199" s="1" t="b">
        <f t="shared" si="218"/>
        <v>0</v>
      </c>
      <c r="Q4199" s="4"/>
      <c r="R4199" s="4"/>
    </row>
    <row r="4200" spans="5:18">
      <c r="E4200" s="130">
        <v>304</v>
      </c>
      <c r="F4200" s="130">
        <v>13</v>
      </c>
      <c r="H4200" s="32" t="s">
        <v>208</v>
      </c>
      <c r="I4200" s="33" t="s">
        <v>862</v>
      </c>
      <c r="J4200" s="33" t="s">
        <v>206</v>
      </c>
      <c r="K4200" s="33" t="str">
        <f t="shared" si="216"/>
        <v>304 , 13</v>
      </c>
      <c r="L4200" s="34" t="s">
        <v>207</v>
      </c>
      <c r="N4200" s="1" t="b">
        <f t="shared" si="217"/>
        <v>0</v>
      </c>
      <c r="O4200" s="1" t="b">
        <f t="shared" si="218"/>
        <v>0</v>
      </c>
      <c r="Q4200" s="4"/>
      <c r="R4200" s="4"/>
    </row>
    <row r="4201" spans="5:18">
      <c r="E4201" s="130">
        <v>304</v>
      </c>
      <c r="F4201" s="130">
        <v>14</v>
      </c>
      <c r="H4201" s="32" t="s">
        <v>208</v>
      </c>
      <c r="I4201" s="33" t="s">
        <v>862</v>
      </c>
      <c r="J4201" s="33" t="s">
        <v>206</v>
      </c>
      <c r="K4201" s="33" t="str">
        <f t="shared" si="216"/>
        <v>304 , 14</v>
      </c>
      <c r="L4201" s="34" t="s">
        <v>207</v>
      </c>
      <c r="N4201" s="1" t="b">
        <f t="shared" si="217"/>
        <v>0</v>
      </c>
      <c r="O4201" s="1" t="b">
        <f t="shared" si="218"/>
        <v>0</v>
      </c>
      <c r="Q4201" s="4"/>
      <c r="R4201" s="4"/>
    </row>
    <row r="4202" spans="5:18">
      <c r="E4202" s="130">
        <v>304</v>
      </c>
      <c r="F4202" s="130">
        <v>15</v>
      </c>
      <c r="H4202" s="32" t="s">
        <v>208</v>
      </c>
      <c r="I4202" s="33" t="s">
        <v>862</v>
      </c>
      <c r="J4202" s="33" t="s">
        <v>206</v>
      </c>
      <c r="K4202" s="33" t="str">
        <f t="shared" si="216"/>
        <v>304 , 15</v>
      </c>
      <c r="L4202" s="34" t="s">
        <v>207</v>
      </c>
      <c r="N4202" s="1" t="b">
        <f t="shared" si="217"/>
        <v>0</v>
      </c>
      <c r="O4202" s="1" t="b">
        <f t="shared" si="218"/>
        <v>0</v>
      </c>
      <c r="Q4202" s="4"/>
      <c r="R4202" s="4"/>
    </row>
    <row r="4203" spans="5:18">
      <c r="E4203" s="130">
        <v>305</v>
      </c>
      <c r="F4203" s="130">
        <v>1</v>
      </c>
      <c r="H4203" s="32" t="s">
        <v>208</v>
      </c>
      <c r="I4203" s="33" t="s">
        <v>862</v>
      </c>
      <c r="J4203" s="33" t="s">
        <v>206</v>
      </c>
      <c r="K4203" s="33" t="str">
        <f t="shared" si="216"/>
        <v>305 , 1</v>
      </c>
      <c r="L4203" s="34" t="s">
        <v>207</v>
      </c>
      <c r="N4203" s="1" t="b">
        <f t="shared" si="217"/>
        <v>0</v>
      </c>
      <c r="O4203" s="1" t="b">
        <f t="shared" si="218"/>
        <v>0</v>
      </c>
      <c r="Q4203" s="4"/>
      <c r="R4203" s="4"/>
    </row>
    <row r="4204" spans="5:18">
      <c r="E4204" s="130">
        <v>305</v>
      </c>
      <c r="F4204" s="130">
        <v>2</v>
      </c>
      <c r="H4204" s="32" t="s">
        <v>208</v>
      </c>
      <c r="I4204" s="33" t="s">
        <v>862</v>
      </c>
      <c r="J4204" s="33" t="s">
        <v>206</v>
      </c>
      <c r="K4204" s="33" t="str">
        <f t="shared" si="216"/>
        <v>305 , 2</v>
      </c>
      <c r="L4204" s="34" t="s">
        <v>207</v>
      </c>
      <c r="N4204" s="1" t="b">
        <f t="shared" si="217"/>
        <v>0</v>
      </c>
      <c r="O4204" s="1" t="b">
        <f t="shared" si="218"/>
        <v>0</v>
      </c>
      <c r="Q4204" s="4"/>
      <c r="R4204" s="4"/>
    </row>
    <row r="4205" spans="5:18">
      <c r="E4205" s="130">
        <v>305</v>
      </c>
      <c r="F4205" s="130">
        <v>3</v>
      </c>
      <c r="H4205" s="32" t="s">
        <v>208</v>
      </c>
      <c r="I4205" s="33" t="s">
        <v>862</v>
      </c>
      <c r="J4205" s="33" t="s">
        <v>206</v>
      </c>
      <c r="K4205" s="33" t="str">
        <f t="shared" si="216"/>
        <v>305 , 3</v>
      </c>
      <c r="L4205" s="34" t="s">
        <v>207</v>
      </c>
      <c r="N4205" s="1" t="b">
        <f t="shared" si="217"/>
        <v>0</v>
      </c>
      <c r="O4205" s="1" t="b">
        <f t="shared" si="218"/>
        <v>0</v>
      </c>
      <c r="Q4205" s="4"/>
      <c r="R4205" s="4"/>
    </row>
    <row r="4206" spans="5:18">
      <c r="E4206" s="130">
        <v>305</v>
      </c>
      <c r="F4206" s="130">
        <v>4</v>
      </c>
      <c r="H4206" s="32" t="s">
        <v>208</v>
      </c>
      <c r="I4206" s="33" t="s">
        <v>862</v>
      </c>
      <c r="J4206" s="33" t="s">
        <v>206</v>
      </c>
      <c r="K4206" s="33" t="str">
        <f t="shared" si="216"/>
        <v>305 , 4</v>
      </c>
      <c r="L4206" s="34" t="s">
        <v>207</v>
      </c>
      <c r="N4206" s="1" t="b">
        <f t="shared" si="217"/>
        <v>0</v>
      </c>
      <c r="O4206" s="1" t="b">
        <f t="shared" si="218"/>
        <v>0</v>
      </c>
      <c r="Q4206" s="4"/>
      <c r="R4206" s="4"/>
    </row>
    <row r="4207" spans="5:18">
      <c r="E4207" s="130">
        <v>305</v>
      </c>
      <c r="F4207" s="130">
        <v>5</v>
      </c>
      <c r="H4207" s="32" t="s">
        <v>208</v>
      </c>
      <c r="I4207" s="33" t="s">
        <v>862</v>
      </c>
      <c r="J4207" s="33" t="s">
        <v>206</v>
      </c>
      <c r="K4207" s="33" t="str">
        <f t="shared" si="216"/>
        <v>305 , 5</v>
      </c>
      <c r="L4207" s="34" t="s">
        <v>207</v>
      </c>
      <c r="N4207" s="1" t="b">
        <f t="shared" si="217"/>
        <v>0</v>
      </c>
      <c r="O4207" s="1" t="b">
        <f t="shared" si="218"/>
        <v>0</v>
      </c>
      <c r="Q4207" s="4"/>
      <c r="R4207" s="4"/>
    </row>
    <row r="4208" spans="5:18">
      <c r="E4208" s="130">
        <v>305</v>
      </c>
      <c s="130" r="F4208">
        <v>7</v>
      </c>
      <c r="H4208" s="32" t="s">
        <v>208</v>
      </c>
      <c r="I4208" s="33" t="s">
        <v>862</v>
      </c>
      <c r="J4208" s="33" t="s">
        <v>206</v>
      </c>
      <c r="K4208" s="33" t="str">
        <f t="shared" si="216"/>
        <v>305 , 6</v>
      </c>
      <c r="L4208" s="34" t="s">
        <v>207</v>
      </c>
      <c r="N4208" s="1" t="b">
        <f t="shared" si="217"/>
        <v>0</v>
      </c>
      <c r="O4208" s="1" t="b">
        <f t="shared" si="218"/>
        <v>0</v>
      </c>
      <c r="Q4208" s="4"/>
      <c r="R4208" s="4"/>
    </row>
    <row r="4209" spans="5:18">
      <c r="E4209" s="130">
        <v>305</v>
      </c>
      <c r="F4209" s="130">
        <v>8</v>
      </c>
      <c r="H4209" s="32" t="s">
        <v>208</v>
      </c>
      <c r="I4209" s="33" t="s">
        <v>862</v>
      </c>
      <c r="J4209" s="33" t="s">
        <v>206</v>
      </c>
      <c r="K4209" s="33" t="str">
        <f t="shared" si="216"/>
        <v>305 , 8</v>
      </c>
      <c r="L4209" s="34" t="s">
        <v>207</v>
      </c>
      <c r="N4209" s="1" t="b">
        <f t="shared" si="217"/>
        <v>0</v>
      </c>
      <c r="O4209" s="1" t="b">
        <f t="shared" si="218"/>
        <v>0</v>
      </c>
      <c r="Q4209" s="4"/>
      <c r="R4209" s="4"/>
    </row>
    <row r="4210" spans="5:18">
      <c r="E4210" s="130">
        <v>305</v>
      </c>
      <c r="F4210" s="130">
        <v>9</v>
      </c>
      <c r="H4210" s="32" t="s">
        <v>208</v>
      </c>
      <c r="I4210" s="33" t="s">
        <v>862</v>
      </c>
      <c r="J4210" s="33" t="s">
        <v>206</v>
      </c>
      <c r="K4210" s="33" t="str">
        <f t="shared" si="216"/>
        <v>305 , 9</v>
      </c>
      <c r="L4210" s="34" t="s">
        <v>207</v>
      </c>
      <c r="N4210" s="1" t="b">
        <f t="shared" si="217"/>
        <v>0</v>
      </c>
      <c r="O4210" s="1" t="b">
        <f t="shared" si="218"/>
        <v>0</v>
      </c>
      <c r="Q4210" s="4"/>
      <c r="R4210" s="4"/>
    </row>
    <row r="4211" spans="5:18">
      <c r="E4211" s="130">
        <v>305</v>
      </c>
      <c r="F4211" s="130">
        <v>10</v>
      </c>
      <c r="H4211" s="32" t="s">
        <v>208</v>
      </c>
      <c r="I4211" s="33" t="s">
        <v>862</v>
      </c>
      <c r="J4211" s="33" t="s">
        <v>206</v>
      </c>
      <c r="K4211" s="33" t="str">
        <f t="shared" si="216"/>
        <v>305 , 10</v>
      </c>
      <c r="L4211" s="34" t="s">
        <v>207</v>
      </c>
      <c r="N4211" s="1" t="b">
        <f t="shared" si="217"/>
        <v>0</v>
      </c>
      <c r="O4211" s="1" t="b">
        <f t="shared" si="218"/>
        <v>0</v>
      </c>
      <c r="Q4211" s="4"/>
      <c r="R4211" s="4"/>
    </row>
    <row r="4212" spans="5:18">
      <c r="E4212" s="130">
        <v>305</v>
      </c>
      <c r="F4212" s="130">
        <v>11</v>
      </c>
      <c r="H4212" s="32" t="s">
        <v>208</v>
      </c>
      <c r="I4212" s="33" t="s">
        <v>862</v>
      </c>
      <c r="J4212" s="33" t="s">
        <v>206</v>
      </c>
      <c r="K4212" s="33" t="str">
        <f t="shared" si="216"/>
        <v>305 , 11</v>
      </c>
      <c r="L4212" s="34" t="s">
        <v>207</v>
      </c>
      <c r="N4212" s="1" t="b">
        <f t="shared" si="217"/>
        <v>0</v>
      </c>
      <c r="O4212" s="1" t="b">
        <f t="shared" si="218"/>
        <v>0</v>
      </c>
      <c r="Q4212" s="4"/>
      <c r="R4212" s="4"/>
    </row>
    <row r="4213" spans="5:18">
      <c r="E4213" s="130">
        <v>305</v>
      </c>
      <c r="F4213" s="130">
        <v>12</v>
      </c>
      <c r="H4213" s="32" t="s">
        <v>208</v>
      </c>
      <c r="I4213" s="33" t="s">
        <v>862</v>
      </c>
      <c r="J4213" s="33" t="s">
        <v>206</v>
      </c>
      <c r="K4213" s="33" t="str">
        <f t="shared" si="216"/>
        <v>305 , 12</v>
      </c>
      <c r="L4213" s="34" t="s">
        <v>207</v>
      </c>
      <c r="N4213" s="1" t="b">
        <f t="shared" si="217"/>
        <v>0</v>
      </c>
      <c r="O4213" s="1" t="b">
        <f t="shared" si="218"/>
        <v>0</v>
      </c>
      <c r="Q4213" s="4"/>
      <c r="R4213" s="4"/>
    </row>
    <row r="4214" spans="5:18">
      <c r="E4214" s="130">
        <v>305</v>
      </c>
      <c r="F4214" s="130">
        <v>13</v>
      </c>
      <c r="H4214" s="32" t="s">
        <v>208</v>
      </c>
      <c r="I4214" s="33" t="s">
        <v>862</v>
      </c>
      <c r="J4214" s="33" t="s">
        <v>206</v>
      </c>
      <c r="K4214" s="33" t="str">
        <f t="shared" si="216"/>
        <v>305 , 13</v>
      </c>
      <c r="L4214" s="34" t="s">
        <v>207</v>
      </c>
      <c r="N4214" s="1" t="b">
        <f t="shared" si="217"/>
        <v>0</v>
      </c>
      <c r="O4214" s="1" t="b">
        <f t="shared" si="218"/>
        <v>0</v>
      </c>
      <c r="Q4214" s="4"/>
      <c r="R4214" s="4"/>
    </row>
    <row r="4215" spans="5:18">
      <c r="E4215" s="130">
        <v>305</v>
      </c>
      <c r="F4215" s="130">
        <v>14</v>
      </c>
      <c r="H4215" s="32" t="s">
        <v>208</v>
      </c>
      <c r="I4215" s="33" t="s">
        <v>862</v>
      </c>
      <c r="J4215" s="33" t="s">
        <v>206</v>
      </c>
      <c r="K4215" s="33" t="str">
        <f t="shared" ref="K4215:K4272" si="219">E4215&amp;" , "&amp;F4215</f>
        <v>305 , 14</v>
      </c>
      <c r="L4215" s="34" t="s">
        <v>207</v>
      </c>
      <c r="N4215" s="1" t="b">
        <f t="shared" ref="N4215:N4272" si="220">IF(E4215="","",EXACT(E4215,Q4215))</f>
        <v>0</v>
      </c>
      <c r="O4215" s="1" t="b">
        <f t="shared" ref="O4215:O4272" si="221">IF(F4215="","",EXACT(F4215,R4215))</f>
        <v>0</v>
      </c>
      <c r="Q4215" s="4"/>
      <c r="R4215" s="4"/>
    </row>
    <row r="4216" spans="5:18">
      <c r="E4216" s="130">
        <v>305</v>
      </c>
      <c r="F4216" s="130">
        <v>15</v>
      </c>
      <c r="H4216" s="32" t="s">
        <v>208</v>
      </c>
      <c r="I4216" s="33" t="s">
        <v>862</v>
      </c>
      <c r="J4216" s="33" t="s">
        <v>206</v>
      </c>
      <c r="K4216" s="33" t="str">
        <f t="shared" si="219"/>
        <v>305 , 15</v>
      </c>
      <c r="L4216" s="34" t="s">
        <v>207</v>
      </c>
      <c r="N4216" s="1" t="b">
        <f t="shared" si="220"/>
        <v>0</v>
      </c>
      <c r="O4216" s="1" t="b">
        <f t="shared" si="221"/>
        <v>0</v>
      </c>
      <c r="Q4216" s="4"/>
      <c r="R4216" s="4"/>
    </row>
    <row r="4217" spans="5:18">
      <c r="E4217" s="130">
        <v>306</v>
      </c>
      <c r="F4217" s="130">
        <v>1</v>
      </c>
      <c r="H4217" s="32" t="s">
        <v>208</v>
      </c>
      <c r="I4217" s="33" t="s">
        <v>862</v>
      </c>
      <c r="J4217" s="33" t="s">
        <v>206</v>
      </c>
      <c r="K4217" s="33" t="str">
        <f t="shared" si="219"/>
        <v>306 , 1</v>
      </c>
      <c r="L4217" s="34" t="s">
        <v>207</v>
      </c>
      <c r="N4217" s="1" t="b">
        <f t="shared" si="220"/>
        <v>0</v>
      </c>
      <c r="O4217" s="1" t="b">
        <f t="shared" si="221"/>
        <v>0</v>
      </c>
      <c r="Q4217" s="4"/>
      <c r="R4217" s="4"/>
    </row>
    <row r="4218" spans="5:18">
      <c r="E4218" s="130">
        <v>306</v>
      </c>
      <c r="F4218" s="130">
        <v>2</v>
      </c>
      <c r="H4218" s="32" t="s">
        <v>208</v>
      </c>
      <c r="I4218" s="33" t="s">
        <v>862</v>
      </c>
      <c r="J4218" s="33" t="s">
        <v>206</v>
      </c>
      <c r="K4218" s="33" t="str">
        <f t="shared" si="219"/>
        <v>306 , 2</v>
      </c>
      <c r="L4218" s="34" t="s">
        <v>207</v>
      </c>
      <c r="N4218" s="1" t="b">
        <f t="shared" si="220"/>
        <v>0</v>
      </c>
      <c r="O4218" s="1" t="b">
        <f t="shared" si="221"/>
        <v>0</v>
      </c>
      <c r="Q4218" s="4"/>
      <c r="R4218" s="4"/>
    </row>
    <row r="4219" spans="5:18">
      <c r="E4219" s="130">
        <v>306</v>
      </c>
      <c r="F4219" s="130">
        <v>3</v>
      </c>
      <c r="H4219" s="32" t="s">
        <v>208</v>
      </c>
      <c r="I4219" s="33" t="s">
        <v>862</v>
      </c>
      <c r="J4219" s="33" t="s">
        <v>206</v>
      </c>
      <c r="K4219" s="33" t="str">
        <f t="shared" si="219"/>
        <v>306 , 3</v>
      </c>
      <c r="L4219" s="34" t="s">
        <v>207</v>
      </c>
      <c r="N4219" s="1" t="b">
        <f t="shared" si="220"/>
        <v>0</v>
      </c>
      <c r="O4219" s="1" t="b">
        <f t="shared" si="221"/>
        <v>0</v>
      </c>
      <c r="Q4219" s="4"/>
      <c r="R4219" s="4"/>
    </row>
    <row r="4220" spans="5:18">
      <c r="E4220" s="130">
        <v>306</v>
      </c>
      <c r="F4220" s="130">
        <v>4</v>
      </c>
      <c r="H4220" s="32" t="s">
        <v>208</v>
      </c>
      <c r="I4220" s="33" t="s">
        <v>862</v>
      </c>
      <c r="J4220" s="33" t="s">
        <v>206</v>
      </c>
      <c r="K4220" s="33" t="str">
        <f t="shared" si="219"/>
        <v>306 , 4</v>
      </c>
      <c r="L4220" s="34" t="s">
        <v>207</v>
      </c>
      <c r="N4220" s="1" t="b">
        <f t="shared" si="220"/>
        <v>0</v>
      </c>
      <c r="O4220" s="1" t="b">
        <f t="shared" si="221"/>
        <v>0</v>
      </c>
      <c r="Q4220" s="4"/>
      <c r="R4220" s="4"/>
    </row>
    <row r="4221" spans="5:18">
      <c r="E4221" s="130">
        <v>306</v>
      </c>
      <c r="F4221" s="130">
        <v>5</v>
      </c>
      <c r="H4221" s="32" t="s">
        <v>208</v>
      </c>
      <c r="I4221" s="33" t="s">
        <v>862</v>
      </c>
      <c r="J4221" s="33" t="s">
        <v>206</v>
      </c>
      <c r="K4221" s="33" t="str">
        <f t="shared" si="219"/>
        <v>306 , 5</v>
      </c>
      <c r="L4221" s="34" t="s">
        <v>207</v>
      </c>
      <c r="N4221" s="1" t="b">
        <f t="shared" si="220"/>
        <v>0</v>
      </c>
      <c r="O4221" s="1" t="b">
        <f t="shared" si="221"/>
        <v>0</v>
      </c>
      <c r="Q4221" s="4"/>
      <c r="R4221" s="4"/>
    </row>
    <row r="4222" spans="5:18">
      <c r="E4222" s="130">
        <v>306</v>
      </c>
      <c s="130" r="F4222">
        <v>7</v>
      </c>
      <c r="H4222" s="32" t="s">
        <v>208</v>
      </c>
      <c r="I4222" s="33" t="s">
        <v>862</v>
      </c>
      <c r="J4222" s="33" t="s">
        <v>206</v>
      </c>
      <c r="K4222" s="33" t="str">
        <f t="shared" si="219"/>
        <v>306 , 6</v>
      </c>
      <c r="L4222" s="34" t="s">
        <v>207</v>
      </c>
      <c r="N4222" s="1" t="b">
        <f t="shared" si="220"/>
        <v>0</v>
      </c>
      <c r="O4222" s="1" t="b">
        <f t="shared" si="221"/>
        <v>0</v>
      </c>
      <c r="Q4222" s="4"/>
      <c r="R4222" s="4"/>
    </row>
    <row r="4223" spans="5:18">
      <c r="E4223" s="130">
        <v>306</v>
      </c>
      <c r="F4223" s="130">
        <v>8</v>
      </c>
      <c r="H4223" s="32" t="s">
        <v>208</v>
      </c>
      <c r="I4223" s="33" t="s">
        <v>862</v>
      </c>
      <c r="J4223" s="33" t="s">
        <v>206</v>
      </c>
      <c r="K4223" s="33" t="str">
        <f t="shared" si="219"/>
        <v>306 , 8</v>
      </c>
      <c r="L4223" s="34" t="s">
        <v>207</v>
      </c>
      <c r="N4223" s="1" t="b">
        <f t="shared" si="220"/>
        <v>0</v>
      </c>
      <c r="O4223" s="1" t="b">
        <f t="shared" si="221"/>
        <v>0</v>
      </c>
      <c r="Q4223" s="4"/>
      <c r="R4223" s="4"/>
    </row>
    <row r="4224" spans="5:18">
      <c r="E4224" s="130">
        <v>306</v>
      </c>
      <c r="F4224" s="130">
        <v>9</v>
      </c>
      <c r="H4224" s="32" t="s">
        <v>208</v>
      </c>
      <c r="I4224" s="33" t="s">
        <v>862</v>
      </c>
      <c r="J4224" s="33" t="s">
        <v>206</v>
      </c>
      <c r="K4224" s="33" t="str">
        <f t="shared" si="219"/>
        <v>306 , 9</v>
      </c>
      <c r="L4224" s="34" t="s">
        <v>207</v>
      </c>
      <c r="N4224" s="1" t="b">
        <f t="shared" si="220"/>
        <v>0</v>
      </c>
      <c r="O4224" s="1" t="b">
        <f t="shared" si="221"/>
        <v>0</v>
      </c>
      <c r="Q4224" s="4"/>
      <c r="R4224" s="4"/>
    </row>
    <row r="4225" spans="5:18">
      <c r="E4225" s="130">
        <v>306</v>
      </c>
      <c r="F4225" s="130">
        <v>10</v>
      </c>
      <c r="H4225" s="32" t="s">
        <v>208</v>
      </c>
      <c r="I4225" s="33" t="s">
        <v>862</v>
      </c>
      <c r="J4225" s="33" t="s">
        <v>206</v>
      </c>
      <c r="K4225" s="33" t="str">
        <f t="shared" si="219"/>
        <v>306 , 10</v>
      </c>
      <c r="L4225" s="34" t="s">
        <v>207</v>
      </c>
      <c r="N4225" s="1" t="b">
        <f t="shared" si="220"/>
        <v>0</v>
      </c>
      <c r="O4225" s="1" t="b">
        <f t="shared" si="221"/>
        <v>0</v>
      </c>
      <c r="Q4225" s="4"/>
      <c r="R4225" s="4"/>
    </row>
    <row r="4226" spans="5:18">
      <c r="E4226" s="130">
        <v>306</v>
      </c>
      <c r="F4226" s="130">
        <v>11</v>
      </c>
      <c r="H4226" s="32" t="s">
        <v>208</v>
      </c>
      <c r="I4226" s="33" t="s">
        <v>862</v>
      </c>
      <c r="J4226" s="33" t="s">
        <v>206</v>
      </c>
      <c r="K4226" s="33" t="str">
        <f t="shared" si="219"/>
        <v>306 , 11</v>
      </c>
      <c r="L4226" s="34" t="s">
        <v>207</v>
      </c>
      <c r="N4226" s="1" t="b">
        <f t="shared" si="220"/>
        <v>0</v>
      </c>
      <c r="O4226" s="1" t="b">
        <f t="shared" si="221"/>
        <v>0</v>
      </c>
      <c r="Q4226" s="4"/>
      <c r="R4226" s="4"/>
    </row>
    <row r="4227" spans="5:18">
      <c r="E4227" s="130">
        <v>306</v>
      </c>
      <c r="F4227" s="130">
        <v>12</v>
      </c>
      <c r="H4227" s="32" t="s">
        <v>208</v>
      </c>
      <c r="I4227" s="33" t="s">
        <v>862</v>
      </c>
      <c r="J4227" s="33" t="s">
        <v>206</v>
      </c>
      <c r="K4227" s="33" t="str">
        <f t="shared" si="219"/>
        <v>306 , 12</v>
      </c>
      <c r="L4227" s="34" t="s">
        <v>207</v>
      </c>
      <c r="N4227" s="1" t="b">
        <f t="shared" si="220"/>
        <v>0</v>
      </c>
      <c r="O4227" s="1" t="b">
        <f t="shared" si="221"/>
        <v>0</v>
      </c>
      <c r="Q4227" s="4"/>
      <c r="R4227" s="4"/>
    </row>
    <row r="4228" spans="5:18">
      <c r="E4228" s="130">
        <v>306</v>
      </c>
      <c r="F4228" s="130">
        <v>13</v>
      </c>
      <c r="H4228" s="32" t="s">
        <v>208</v>
      </c>
      <c r="I4228" s="33" t="s">
        <v>862</v>
      </c>
      <c r="J4228" s="33" t="s">
        <v>206</v>
      </c>
      <c r="K4228" s="33" t="str">
        <f t="shared" si="219"/>
        <v>306 , 13</v>
      </c>
      <c r="L4228" s="34" t="s">
        <v>207</v>
      </c>
      <c r="N4228" s="1" t="b">
        <f t="shared" si="220"/>
        <v>0</v>
      </c>
      <c r="O4228" s="1" t="b">
        <f t="shared" si="221"/>
        <v>0</v>
      </c>
      <c r="Q4228" s="4"/>
      <c r="R4228" s="4"/>
    </row>
    <row r="4229" spans="5:18">
      <c r="E4229" s="130">
        <v>306</v>
      </c>
      <c r="F4229" s="130">
        <v>14</v>
      </c>
      <c r="H4229" s="32" t="s">
        <v>208</v>
      </c>
      <c r="I4229" s="33" t="s">
        <v>862</v>
      </c>
      <c r="J4229" s="33" t="s">
        <v>206</v>
      </c>
      <c r="K4229" s="33" t="str">
        <f t="shared" si="219"/>
        <v>306 , 14</v>
      </c>
      <c r="L4229" s="34" t="s">
        <v>207</v>
      </c>
      <c r="N4229" s="1" t="b">
        <f t="shared" si="220"/>
        <v>0</v>
      </c>
      <c r="O4229" s="1" t="b">
        <f t="shared" si="221"/>
        <v>0</v>
      </c>
      <c r="Q4229" s="4"/>
      <c r="R4229" s="4"/>
    </row>
    <row r="4230" spans="5:18">
      <c r="E4230" s="130">
        <v>306</v>
      </c>
      <c r="F4230" s="130">
        <v>15</v>
      </c>
      <c r="H4230" s="32" t="s">
        <v>208</v>
      </c>
      <c r="I4230" s="33" t="s">
        <v>862</v>
      </c>
      <c r="J4230" s="33" t="s">
        <v>206</v>
      </c>
      <c r="K4230" s="33" t="str">
        <f t="shared" si="219"/>
        <v>306 , 15</v>
      </c>
      <c r="L4230" s="34" t="s">
        <v>207</v>
      </c>
      <c r="N4230" s="1" t="b">
        <f t="shared" si="220"/>
        <v>0</v>
      </c>
      <c r="O4230" s="1" t="b">
        <f t="shared" si="221"/>
        <v>0</v>
      </c>
      <c r="Q4230" s="4"/>
      <c r="R4230" s="4"/>
    </row>
    <row r="4231" spans="5:18">
      <c r="E4231" s="130">
        <v>307</v>
      </c>
      <c r="F4231" s="130">
        <v>1</v>
      </c>
      <c r="H4231" s="32" t="s">
        <v>208</v>
      </c>
      <c r="I4231" s="33" t="s">
        <v>862</v>
      </c>
      <c r="J4231" s="33" t="s">
        <v>206</v>
      </c>
      <c r="K4231" s="33" t="str">
        <f t="shared" si="219"/>
        <v>307 , 1</v>
      </c>
      <c r="L4231" s="34" t="s">
        <v>207</v>
      </c>
      <c r="N4231" s="1" t="b">
        <f t="shared" si="220"/>
        <v>0</v>
      </c>
      <c r="O4231" s="1" t="b">
        <f t="shared" si="221"/>
        <v>0</v>
      </c>
      <c r="Q4231" s="4"/>
      <c r="R4231" s="4"/>
    </row>
    <row r="4232" spans="5:18">
      <c r="E4232" s="130">
        <v>307</v>
      </c>
      <c r="F4232" s="130">
        <v>2</v>
      </c>
      <c r="H4232" s="32" t="s">
        <v>208</v>
      </c>
      <c r="I4232" s="33" t="s">
        <v>862</v>
      </c>
      <c r="J4232" s="33" t="s">
        <v>206</v>
      </c>
      <c r="K4232" s="33" t="str">
        <f t="shared" si="219"/>
        <v>307 , 2</v>
      </c>
      <c r="L4232" s="34" t="s">
        <v>207</v>
      </c>
      <c r="N4232" s="1" t="b">
        <f t="shared" si="220"/>
        <v>0</v>
      </c>
      <c r="O4232" s="1" t="b">
        <f t="shared" si="221"/>
        <v>0</v>
      </c>
      <c r="Q4232" s="4"/>
      <c r="R4232" s="4"/>
    </row>
    <row r="4233" spans="5:18">
      <c r="E4233" s="130">
        <v>307</v>
      </c>
      <c r="F4233" s="130">
        <v>3</v>
      </c>
      <c r="H4233" s="32" t="s">
        <v>208</v>
      </c>
      <c r="I4233" s="33" t="s">
        <v>862</v>
      </c>
      <c r="J4233" s="33" t="s">
        <v>206</v>
      </c>
      <c r="K4233" s="33" t="str">
        <f t="shared" si="219"/>
        <v>307 , 3</v>
      </c>
      <c r="L4233" s="34" t="s">
        <v>207</v>
      </c>
      <c r="N4233" s="1" t="b">
        <f t="shared" si="220"/>
        <v>0</v>
      </c>
      <c r="O4233" s="1" t="b">
        <f t="shared" si="221"/>
        <v>0</v>
      </c>
      <c r="Q4233" s="4"/>
      <c r="R4233" s="4"/>
    </row>
    <row r="4234" spans="5:18">
      <c r="E4234" s="130">
        <v>307</v>
      </c>
      <c r="F4234" s="130">
        <v>4</v>
      </c>
      <c r="H4234" s="32" t="s">
        <v>208</v>
      </c>
      <c r="I4234" s="33" t="s">
        <v>862</v>
      </c>
      <c r="J4234" s="33" t="s">
        <v>206</v>
      </c>
      <c r="K4234" s="33" t="str">
        <f t="shared" si="219"/>
        <v>307 , 4</v>
      </c>
      <c r="L4234" s="34" t="s">
        <v>207</v>
      </c>
      <c r="N4234" s="1" t="b">
        <f t="shared" si="220"/>
        <v>0</v>
      </c>
      <c r="O4234" s="1" t="b">
        <f t="shared" si="221"/>
        <v>0</v>
      </c>
      <c r="Q4234" s="4"/>
      <c r="R4234" s="4"/>
    </row>
    <row r="4235" spans="5:18">
      <c r="E4235" s="130">
        <v>307</v>
      </c>
      <c r="F4235" s="130">
        <v>5</v>
      </c>
      <c r="H4235" s="32" t="s">
        <v>208</v>
      </c>
      <c r="I4235" s="33" t="s">
        <v>862</v>
      </c>
      <c r="J4235" s="33" t="s">
        <v>206</v>
      </c>
      <c r="K4235" s="33" t="str">
        <f t="shared" si="219"/>
        <v>307 , 5</v>
      </c>
      <c r="L4235" s="34" t="s">
        <v>207</v>
      </c>
      <c r="N4235" s="1" t="b">
        <f t="shared" si="220"/>
        <v>0</v>
      </c>
      <c r="O4235" s="1" t="b">
        <f t="shared" si="221"/>
        <v>0</v>
      </c>
      <c r="Q4235" s="4"/>
      <c r="R4235" s="4"/>
    </row>
    <row r="4236" spans="5:18">
      <c r="E4236" s="130">
        <v>307</v>
      </c>
      <c s="130" r="F4236">
        <v>7</v>
      </c>
      <c r="H4236" s="32" t="s">
        <v>208</v>
      </c>
      <c r="I4236" s="33" t="s">
        <v>862</v>
      </c>
      <c r="J4236" s="33" t="s">
        <v>206</v>
      </c>
      <c r="K4236" s="33" t="str">
        <f t="shared" si="219"/>
        <v>307 , 6</v>
      </c>
      <c r="L4236" s="34" t="s">
        <v>207</v>
      </c>
      <c r="N4236" s="1" t="b">
        <f t="shared" si="220"/>
        <v>0</v>
      </c>
      <c r="O4236" s="1" t="b">
        <f t="shared" si="221"/>
        <v>0</v>
      </c>
      <c r="Q4236" s="4"/>
      <c r="R4236" s="4"/>
    </row>
    <row r="4237" spans="5:18">
      <c r="E4237" s="130">
        <v>307</v>
      </c>
      <c r="F4237" s="130">
        <v>8</v>
      </c>
      <c r="H4237" s="32" t="s">
        <v>208</v>
      </c>
      <c r="I4237" s="33" t="s">
        <v>862</v>
      </c>
      <c r="J4237" s="33" t="s">
        <v>206</v>
      </c>
      <c r="K4237" s="33" t="str">
        <f t="shared" si="219"/>
        <v>307 , 8</v>
      </c>
      <c r="L4237" s="34" t="s">
        <v>207</v>
      </c>
      <c r="N4237" s="1" t="b">
        <f t="shared" si="220"/>
        <v>0</v>
      </c>
      <c r="O4237" s="1" t="b">
        <f t="shared" si="221"/>
        <v>0</v>
      </c>
      <c r="Q4237" s="4"/>
      <c r="R4237" s="4"/>
    </row>
    <row r="4238" spans="5:18">
      <c r="E4238" s="130">
        <v>307</v>
      </c>
      <c r="F4238" s="130">
        <v>9</v>
      </c>
      <c r="H4238" s="32" t="s">
        <v>208</v>
      </c>
      <c r="I4238" s="33" t="s">
        <v>862</v>
      </c>
      <c r="J4238" s="33" t="s">
        <v>206</v>
      </c>
      <c r="K4238" s="33" t="str">
        <f t="shared" si="219"/>
        <v>307 , 9</v>
      </c>
      <c r="L4238" s="34" t="s">
        <v>207</v>
      </c>
      <c r="N4238" s="1" t="b">
        <f t="shared" si="220"/>
        <v>0</v>
      </c>
      <c r="O4238" s="1" t="b">
        <f t="shared" si="221"/>
        <v>0</v>
      </c>
      <c r="Q4238" s="4"/>
      <c r="R4238" s="4"/>
    </row>
    <row r="4239" spans="5:18">
      <c r="E4239" s="130">
        <v>307</v>
      </c>
      <c r="F4239" s="130">
        <v>10</v>
      </c>
      <c r="H4239" s="32" t="s">
        <v>208</v>
      </c>
      <c r="I4239" s="33" t="s">
        <v>862</v>
      </c>
      <c r="J4239" s="33" t="s">
        <v>206</v>
      </c>
      <c r="K4239" s="33" t="str">
        <f t="shared" si="219"/>
        <v>307 , 10</v>
      </c>
      <c r="L4239" s="34" t="s">
        <v>207</v>
      </c>
      <c r="N4239" s="1" t="b">
        <f t="shared" si="220"/>
        <v>0</v>
      </c>
      <c r="O4239" s="1" t="b">
        <f t="shared" si="221"/>
        <v>0</v>
      </c>
      <c r="Q4239" s="4"/>
      <c r="R4239" s="4"/>
    </row>
    <row r="4240" spans="5:18">
      <c r="E4240" s="130">
        <v>307</v>
      </c>
      <c r="F4240" s="130">
        <v>11</v>
      </c>
      <c r="H4240" s="32" t="s">
        <v>208</v>
      </c>
      <c r="I4240" s="33" t="s">
        <v>862</v>
      </c>
      <c r="J4240" s="33" t="s">
        <v>206</v>
      </c>
      <c r="K4240" s="33" t="str">
        <f t="shared" si="219"/>
        <v>307 , 11</v>
      </c>
      <c r="L4240" s="34" t="s">
        <v>207</v>
      </c>
      <c r="N4240" s="1" t="b">
        <f t="shared" si="220"/>
        <v>0</v>
      </c>
      <c r="O4240" s="1" t="b">
        <f t="shared" si="221"/>
        <v>0</v>
      </c>
      <c r="Q4240" s="4"/>
      <c r="R4240" s="4"/>
    </row>
    <row r="4241" spans="5:18">
      <c r="E4241" s="130">
        <v>307</v>
      </c>
      <c r="F4241" s="130">
        <v>12</v>
      </c>
      <c r="H4241" s="32" t="s">
        <v>208</v>
      </c>
      <c r="I4241" s="33" t="s">
        <v>862</v>
      </c>
      <c r="J4241" s="33" t="s">
        <v>206</v>
      </c>
      <c r="K4241" s="33" t="str">
        <f t="shared" si="219"/>
        <v>307 , 12</v>
      </c>
      <c r="L4241" s="34" t="s">
        <v>207</v>
      </c>
      <c r="N4241" s="1" t="b">
        <f t="shared" si="220"/>
        <v>0</v>
      </c>
      <c r="O4241" s="1" t="b">
        <f t="shared" si="221"/>
        <v>0</v>
      </c>
      <c r="Q4241" s="4"/>
      <c r="R4241" s="4"/>
    </row>
    <row r="4242" spans="5:18">
      <c r="E4242" s="130">
        <v>307</v>
      </c>
      <c r="F4242" s="130">
        <v>13</v>
      </c>
      <c r="H4242" s="32" t="s">
        <v>208</v>
      </c>
      <c r="I4242" s="33" t="s">
        <v>862</v>
      </c>
      <c r="J4242" s="33" t="s">
        <v>206</v>
      </c>
      <c r="K4242" s="33" t="str">
        <f t="shared" si="219"/>
        <v>307 , 13</v>
      </c>
      <c r="L4242" s="34" t="s">
        <v>207</v>
      </c>
      <c r="N4242" s="1" t="b">
        <f t="shared" si="220"/>
        <v>0</v>
      </c>
      <c r="O4242" s="1" t="b">
        <f t="shared" si="221"/>
        <v>0</v>
      </c>
      <c r="Q4242" s="4"/>
      <c r="R4242" s="4"/>
    </row>
    <row r="4243" spans="5:18">
      <c r="E4243" s="130">
        <v>307</v>
      </c>
      <c r="F4243" s="130">
        <v>14</v>
      </c>
      <c r="H4243" s="32" t="s">
        <v>208</v>
      </c>
      <c r="I4243" s="33" t="s">
        <v>862</v>
      </c>
      <c r="J4243" s="33" t="s">
        <v>206</v>
      </c>
      <c r="K4243" s="33" t="str">
        <f t="shared" si="219"/>
        <v>307 , 14</v>
      </c>
      <c r="L4243" s="34" t="s">
        <v>207</v>
      </c>
      <c r="N4243" s="1" t="b">
        <f t="shared" si="220"/>
        <v>0</v>
      </c>
      <c r="O4243" s="1" t="b">
        <f t="shared" si="221"/>
        <v>0</v>
      </c>
      <c r="Q4243" s="4"/>
      <c r="R4243" s="4"/>
    </row>
    <row r="4244" spans="5:18">
      <c r="E4244" s="130">
        <v>307</v>
      </c>
      <c r="F4244" s="130">
        <v>15</v>
      </c>
      <c r="H4244" s="32" t="s">
        <v>208</v>
      </c>
      <c r="I4244" s="33" t="s">
        <v>862</v>
      </c>
      <c r="J4244" s="33" t="s">
        <v>206</v>
      </c>
      <c r="K4244" s="33" t="str">
        <f t="shared" si="219"/>
        <v>307 , 15</v>
      </c>
      <c r="L4244" s="34" t="s">
        <v>207</v>
      </c>
      <c r="N4244" s="1" t="b">
        <f t="shared" si="220"/>
        <v>0</v>
      </c>
      <c r="O4244" s="1" t="b">
        <f t="shared" si="221"/>
        <v>0</v>
      </c>
      <c r="Q4244" s="4"/>
      <c r="R4244" s="4"/>
    </row>
    <row r="4245" spans="5:18">
      <c r="E4245" s="130">
        <v>308</v>
      </c>
      <c r="F4245" s="130">
        <v>1</v>
      </c>
      <c r="H4245" s="32" t="s">
        <v>208</v>
      </c>
      <c r="I4245" s="33" t="s">
        <v>862</v>
      </c>
      <c r="J4245" s="33" t="s">
        <v>206</v>
      </c>
      <c r="K4245" s="33" t="str">
        <f t="shared" si="219"/>
        <v>308 , 1</v>
      </c>
      <c r="L4245" s="34" t="s">
        <v>207</v>
      </c>
      <c r="N4245" s="1" t="b">
        <f t="shared" si="220"/>
        <v>0</v>
      </c>
      <c r="O4245" s="1" t="b">
        <f t="shared" si="221"/>
        <v>0</v>
      </c>
      <c r="Q4245" s="4"/>
      <c r="R4245" s="4"/>
    </row>
    <row r="4246" spans="5:18">
      <c r="E4246" s="130">
        <v>308</v>
      </c>
      <c r="F4246" s="130">
        <v>2</v>
      </c>
      <c r="H4246" s="32" t="s">
        <v>208</v>
      </c>
      <c r="I4246" s="33" t="s">
        <v>862</v>
      </c>
      <c r="J4246" s="33" t="s">
        <v>206</v>
      </c>
      <c r="K4246" s="33" t="str">
        <f t="shared" si="219"/>
        <v>308 , 2</v>
      </c>
      <c r="L4246" s="34" t="s">
        <v>207</v>
      </c>
      <c r="N4246" s="1" t="b">
        <f t="shared" si="220"/>
        <v>0</v>
      </c>
      <c r="O4246" s="1" t="b">
        <f t="shared" si="221"/>
        <v>0</v>
      </c>
      <c r="Q4246" s="4"/>
      <c r="R4246" s="4"/>
    </row>
    <row r="4247" spans="5:18">
      <c r="E4247" s="130">
        <v>308</v>
      </c>
      <c r="F4247" s="130">
        <v>3</v>
      </c>
      <c r="H4247" s="32" t="s">
        <v>208</v>
      </c>
      <c r="I4247" s="33" t="s">
        <v>862</v>
      </c>
      <c r="J4247" s="33" t="s">
        <v>206</v>
      </c>
      <c r="K4247" s="33" t="str">
        <f t="shared" si="219"/>
        <v>308 , 3</v>
      </c>
      <c r="L4247" s="34" t="s">
        <v>207</v>
      </c>
      <c r="N4247" s="1" t="b">
        <f t="shared" si="220"/>
        <v>0</v>
      </c>
      <c r="O4247" s="1" t="b">
        <f t="shared" si="221"/>
        <v>0</v>
      </c>
      <c r="Q4247" s="4"/>
      <c r="R4247" s="4"/>
    </row>
    <row r="4248" spans="5:18">
      <c r="E4248" s="130">
        <v>308</v>
      </c>
      <c r="F4248" s="130">
        <v>4</v>
      </c>
      <c r="H4248" s="32" t="s">
        <v>208</v>
      </c>
      <c r="I4248" s="33" t="s">
        <v>862</v>
      </c>
      <c r="J4248" s="33" t="s">
        <v>206</v>
      </c>
      <c r="K4248" s="33" t="str">
        <f t="shared" si="219"/>
        <v>308 , 4</v>
      </c>
      <c r="L4248" s="34" t="s">
        <v>207</v>
      </c>
      <c r="N4248" s="1" t="b">
        <f t="shared" si="220"/>
        <v>0</v>
      </c>
      <c r="O4248" s="1" t="b">
        <f t="shared" si="221"/>
        <v>0</v>
      </c>
      <c r="Q4248" s="4"/>
      <c r="R4248" s="4"/>
    </row>
    <row r="4249" spans="5:18">
      <c r="E4249" s="130">
        <v>308</v>
      </c>
      <c r="F4249" s="130">
        <v>5</v>
      </c>
      <c r="H4249" s="32" t="s">
        <v>208</v>
      </c>
      <c r="I4249" s="33" t="s">
        <v>862</v>
      </c>
      <c r="J4249" s="33" t="s">
        <v>206</v>
      </c>
      <c r="K4249" s="33" t="str">
        <f t="shared" si="219"/>
        <v>308 , 5</v>
      </c>
      <c r="L4249" s="34" t="s">
        <v>207</v>
      </c>
      <c r="N4249" s="1" t="b">
        <f t="shared" si="220"/>
        <v>0</v>
      </c>
      <c r="O4249" s="1" t="b">
        <f t="shared" si="221"/>
        <v>0</v>
      </c>
      <c r="Q4249" s="4"/>
      <c r="R4249" s="4"/>
    </row>
    <row r="4250" spans="5:18">
      <c r="E4250" s="130">
        <v>308</v>
      </c>
      <c s="130" r="F4250">
        <v>7</v>
      </c>
      <c r="H4250" s="32" t="s">
        <v>208</v>
      </c>
      <c r="I4250" s="33" t="s">
        <v>862</v>
      </c>
      <c r="J4250" s="33" t="s">
        <v>206</v>
      </c>
      <c r="K4250" s="33" t="str">
        <f t="shared" si="219"/>
        <v>308 , 6</v>
      </c>
      <c r="L4250" s="34" t="s">
        <v>207</v>
      </c>
      <c r="N4250" s="1" t="b">
        <f t="shared" si="220"/>
        <v>0</v>
      </c>
      <c r="O4250" s="1" t="b">
        <f t="shared" si="221"/>
        <v>0</v>
      </c>
      <c r="Q4250" s="4"/>
      <c r="R4250" s="4"/>
    </row>
    <row r="4251" spans="5:18">
      <c r="E4251" s="130">
        <v>308</v>
      </c>
      <c r="F4251" s="130">
        <v>8</v>
      </c>
      <c r="H4251" s="32" t="s">
        <v>208</v>
      </c>
      <c r="I4251" s="33" t="s">
        <v>862</v>
      </c>
      <c r="J4251" s="33" t="s">
        <v>206</v>
      </c>
      <c r="K4251" s="33" t="str">
        <f t="shared" si="219"/>
        <v>308 , 8</v>
      </c>
      <c r="L4251" s="34" t="s">
        <v>207</v>
      </c>
      <c r="N4251" s="1" t="b">
        <f t="shared" si="220"/>
        <v>0</v>
      </c>
      <c r="O4251" s="1" t="b">
        <f t="shared" si="221"/>
        <v>0</v>
      </c>
      <c r="Q4251" s="4"/>
      <c r="R4251" s="4"/>
    </row>
    <row r="4252" spans="5:18">
      <c r="E4252" s="130">
        <v>308</v>
      </c>
      <c r="F4252" s="130">
        <v>9</v>
      </c>
      <c r="H4252" s="32" t="s">
        <v>208</v>
      </c>
      <c r="I4252" s="33" t="s">
        <v>862</v>
      </c>
      <c r="J4252" s="33" t="s">
        <v>206</v>
      </c>
      <c r="K4252" s="33" t="str">
        <f t="shared" si="219"/>
        <v>308 , 9</v>
      </c>
      <c r="L4252" s="34" t="s">
        <v>207</v>
      </c>
      <c r="N4252" s="1" t="b">
        <f t="shared" si="220"/>
        <v>0</v>
      </c>
      <c r="O4252" s="1" t="b">
        <f t="shared" si="221"/>
        <v>0</v>
      </c>
      <c r="Q4252" s="4"/>
      <c r="R4252" s="4"/>
    </row>
    <row r="4253" spans="5:18">
      <c r="E4253" s="130">
        <v>308</v>
      </c>
      <c r="F4253" s="130">
        <v>10</v>
      </c>
      <c r="H4253" s="32" t="s">
        <v>208</v>
      </c>
      <c r="I4253" s="33" t="s">
        <v>862</v>
      </c>
      <c r="J4253" s="33" t="s">
        <v>206</v>
      </c>
      <c r="K4253" s="33" t="str">
        <f t="shared" si="219"/>
        <v>308 , 10</v>
      </c>
      <c r="L4253" s="34" t="s">
        <v>207</v>
      </c>
      <c r="N4253" s="1" t="b">
        <f t="shared" si="220"/>
        <v>0</v>
      </c>
      <c r="O4253" s="1" t="b">
        <f t="shared" si="221"/>
        <v>0</v>
      </c>
      <c r="Q4253" s="4"/>
      <c r="R4253" s="4"/>
    </row>
    <row r="4254" spans="5:18">
      <c r="E4254" s="130">
        <v>308</v>
      </c>
      <c r="F4254" s="130">
        <v>11</v>
      </c>
      <c r="H4254" s="32" t="s">
        <v>208</v>
      </c>
      <c r="I4254" s="33" t="s">
        <v>862</v>
      </c>
      <c r="J4254" s="33" t="s">
        <v>206</v>
      </c>
      <c r="K4254" s="33" t="str">
        <f t="shared" si="219"/>
        <v>308 , 11</v>
      </c>
      <c r="L4254" s="34" t="s">
        <v>207</v>
      </c>
      <c r="N4254" s="1" t="b">
        <f t="shared" si="220"/>
        <v>0</v>
      </c>
      <c r="O4254" s="1" t="b">
        <f t="shared" si="221"/>
        <v>0</v>
      </c>
      <c r="Q4254" s="4"/>
      <c r="R4254" s="4"/>
    </row>
    <row r="4255" spans="5:18">
      <c r="E4255" s="130">
        <v>308</v>
      </c>
      <c r="F4255" s="130">
        <v>12</v>
      </c>
      <c r="H4255" s="32" t="s">
        <v>208</v>
      </c>
      <c r="I4255" s="33" t="s">
        <v>862</v>
      </c>
      <c r="J4255" s="33" t="s">
        <v>206</v>
      </c>
      <c r="K4255" s="33" t="str">
        <f t="shared" si="219"/>
        <v>308 , 12</v>
      </c>
      <c r="L4255" s="34" t="s">
        <v>207</v>
      </c>
      <c r="N4255" s="1" t="b">
        <f t="shared" si="220"/>
        <v>0</v>
      </c>
      <c r="O4255" s="1" t="b">
        <f t="shared" si="221"/>
        <v>0</v>
      </c>
      <c r="Q4255" s="4"/>
      <c r="R4255" s="4"/>
    </row>
    <row r="4256" spans="5:18">
      <c r="E4256" s="130">
        <v>308</v>
      </c>
      <c r="F4256" s="130">
        <v>13</v>
      </c>
      <c r="H4256" s="32" t="s">
        <v>208</v>
      </c>
      <c r="I4256" s="33" t="s">
        <v>862</v>
      </c>
      <c r="J4256" s="33" t="s">
        <v>206</v>
      </c>
      <c r="K4256" s="33" t="str">
        <f t="shared" si="219"/>
        <v>308 , 13</v>
      </c>
      <c r="L4256" s="34" t="s">
        <v>207</v>
      </c>
      <c r="N4256" s="1" t="b">
        <f t="shared" si="220"/>
        <v>0</v>
      </c>
      <c r="O4256" s="1" t="b">
        <f t="shared" si="221"/>
        <v>0</v>
      </c>
      <c r="Q4256" s="4"/>
      <c r="R4256" s="4"/>
    </row>
    <row r="4257" spans="5:18">
      <c r="E4257" s="130">
        <v>308</v>
      </c>
      <c r="F4257" s="130">
        <v>14</v>
      </c>
      <c r="H4257" s="32" t="s">
        <v>208</v>
      </c>
      <c r="I4257" s="33" t="s">
        <v>862</v>
      </c>
      <c r="J4257" s="33" t="s">
        <v>206</v>
      </c>
      <c r="K4257" s="33" t="str">
        <f t="shared" si="219"/>
        <v>308 , 14</v>
      </c>
      <c r="L4257" s="34" t="s">
        <v>207</v>
      </c>
      <c r="N4257" s="1" t="b">
        <f t="shared" si="220"/>
        <v>0</v>
      </c>
      <c r="O4257" s="1" t="b">
        <f t="shared" si="221"/>
        <v>0</v>
      </c>
      <c r="Q4257" s="4"/>
      <c r="R4257" s="4"/>
    </row>
    <row r="4258" spans="5:18">
      <c r="E4258" s="130">
        <v>308</v>
      </c>
      <c r="F4258" s="130">
        <v>15</v>
      </c>
      <c r="H4258" s="32" t="s">
        <v>208</v>
      </c>
      <c r="I4258" s="33" t="s">
        <v>862</v>
      </c>
      <c r="J4258" s="33" t="s">
        <v>206</v>
      </c>
      <c r="K4258" s="33" t="str">
        <f t="shared" si="219"/>
        <v>308 , 15</v>
      </c>
      <c r="L4258" s="34" t="s">
        <v>207</v>
      </c>
      <c r="N4258" s="1" t="b">
        <f t="shared" si="220"/>
        <v>0</v>
      </c>
      <c r="O4258" s="1" t="b">
        <f t="shared" si="221"/>
        <v>0</v>
      </c>
      <c r="Q4258" s="4"/>
      <c r="R4258" s="4"/>
    </row>
    <row r="4259" spans="5:18">
      <c r="E4259" s="130">
        <v>309</v>
      </c>
      <c r="F4259" s="130">
        <v>1</v>
      </c>
      <c r="H4259" s="32" t="s">
        <v>208</v>
      </c>
      <c r="I4259" s="33" t="s">
        <v>862</v>
      </c>
      <c r="J4259" s="33" t="s">
        <v>206</v>
      </c>
      <c r="K4259" s="33" t="str">
        <f t="shared" si="219"/>
        <v>309 , 1</v>
      </c>
      <c r="L4259" s="34" t="s">
        <v>207</v>
      </c>
      <c r="N4259" s="1" t="b">
        <f t="shared" si="220"/>
        <v>0</v>
      </c>
      <c r="O4259" s="1" t="b">
        <f t="shared" si="221"/>
        <v>0</v>
      </c>
      <c r="Q4259" s="4"/>
      <c r="R4259" s="4"/>
    </row>
    <row r="4260" spans="5:18">
      <c r="E4260" s="130">
        <v>309</v>
      </c>
      <c r="F4260" s="130">
        <v>2</v>
      </c>
      <c r="H4260" s="32" t="s">
        <v>208</v>
      </c>
      <c r="I4260" s="33" t="s">
        <v>862</v>
      </c>
      <c r="J4260" s="33" t="s">
        <v>206</v>
      </c>
      <c r="K4260" s="33" t="str">
        <f t="shared" si="219"/>
        <v>309 , 2</v>
      </c>
      <c r="L4260" s="34" t="s">
        <v>207</v>
      </c>
      <c r="N4260" s="1" t="b">
        <f t="shared" si="220"/>
        <v>0</v>
      </c>
      <c r="O4260" s="1" t="b">
        <f t="shared" si="221"/>
        <v>0</v>
      </c>
      <c r="Q4260" s="4"/>
      <c r="R4260" s="4"/>
    </row>
    <row r="4261" spans="5:18">
      <c r="E4261" s="130">
        <v>309</v>
      </c>
      <c r="F4261" s="130">
        <v>3</v>
      </c>
      <c r="H4261" s="32" t="s">
        <v>208</v>
      </c>
      <c r="I4261" s="33" t="s">
        <v>862</v>
      </c>
      <c r="J4261" s="33" t="s">
        <v>206</v>
      </c>
      <c r="K4261" s="33" t="str">
        <f t="shared" si="219"/>
        <v>309 , 3</v>
      </c>
      <c r="L4261" s="34" t="s">
        <v>207</v>
      </c>
      <c r="N4261" s="1" t="b">
        <f t="shared" si="220"/>
        <v>0</v>
      </c>
      <c r="O4261" s="1" t="b">
        <f t="shared" si="221"/>
        <v>0</v>
      </c>
      <c r="Q4261" s="4"/>
      <c r="R4261" s="4"/>
    </row>
    <row r="4262" spans="5:18">
      <c r="E4262" s="130">
        <v>309</v>
      </c>
      <c r="F4262" s="130">
        <v>4</v>
      </c>
      <c r="H4262" s="32" t="s">
        <v>208</v>
      </c>
      <c r="I4262" s="33" t="s">
        <v>862</v>
      </c>
      <c r="J4262" s="33" t="s">
        <v>206</v>
      </c>
      <c r="K4262" s="33" t="str">
        <f t="shared" si="219"/>
        <v>309 , 4</v>
      </c>
      <c r="L4262" s="34" t="s">
        <v>207</v>
      </c>
      <c r="N4262" s="1" t="b">
        <f t="shared" si="220"/>
        <v>0</v>
      </c>
      <c r="O4262" s="1" t="b">
        <f t="shared" si="221"/>
        <v>0</v>
      </c>
      <c r="Q4262" s="4"/>
      <c r="R4262" s="4"/>
    </row>
    <row r="4263" spans="5:18">
      <c r="E4263" s="130">
        <v>309</v>
      </c>
      <c r="F4263" s="130">
        <v>5</v>
      </c>
      <c r="H4263" s="32" t="s">
        <v>208</v>
      </c>
      <c r="I4263" s="33" t="s">
        <v>862</v>
      </c>
      <c r="J4263" s="33" t="s">
        <v>206</v>
      </c>
      <c r="K4263" s="33" t="str">
        <f t="shared" si="219"/>
        <v>309 , 5</v>
      </c>
      <c r="L4263" s="34" t="s">
        <v>207</v>
      </c>
      <c r="N4263" s="1" t="b">
        <f t="shared" si="220"/>
        <v>0</v>
      </c>
      <c r="O4263" s="1" t="b">
        <f t="shared" si="221"/>
        <v>0</v>
      </c>
      <c r="Q4263" s="4"/>
      <c r="R4263" s="4"/>
    </row>
    <row r="4264" spans="5:18">
      <c r="E4264" s="130">
        <v>309</v>
      </c>
      <c s="130" r="F4264">
        <v>7</v>
      </c>
      <c r="H4264" s="32" t="s">
        <v>208</v>
      </c>
      <c r="I4264" s="33" t="s">
        <v>862</v>
      </c>
      <c r="J4264" s="33" t="s">
        <v>206</v>
      </c>
      <c r="K4264" s="33" t="str">
        <f t="shared" si="219"/>
        <v>309 , 6</v>
      </c>
      <c r="L4264" s="34" t="s">
        <v>207</v>
      </c>
      <c r="N4264" s="1" t="b">
        <f t="shared" si="220"/>
        <v>0</v>
      </c>
      <c r="O4264" s="1" t="b">
        <f t="shared" si="221"/>
        <v>0</v>
      </c>
      <c r="Q4264" s="4"/>
      <c r="R4264" s="4"/>
    </row>
    <row r="4265" spans="5:18">
      <c r="E4265" s="130">
        <v>309</v>
      </c>
      <c r="F4265" s="130">
        <v>8</v>
      </c>
      <c r="H4265" s="32" t="s">
        <v>208</v>
      </c>
      <c r="I4265" s="33" t="s">
        <v>862</v>
      </c>
      <c r="J4265" s="33" t="s">
        <v>206</v>
      </c>
      <c r="K4265" s="33" t="str">
        <f t="shared" si="219"/>
        <v>309 , 8</v>
      </c>
      <c r="L4265" s="34" t="s">
        <v>207</v>
      </c>
      <c r="N4265" s="1" t="b">
        <f t="shared" si="220"/>
        <v>0</v>
      </c>
      <c r="O4265" s="1" t="b">
        <f t="shared" si="221"/>
        <v>0</v>
      </c>
      <c r="Q4265" s="4"/>
      <c r="R4265" s="4"/>
    </row>
    <row r="4266" spans="5:18">
      <c r="E4266" s="130">
        <v>309</v>
      </c>
      <c r="F4266" s="130">
        <v>9</v>
      </c>
      <c r="H4266" s="32" t="s">
        <v>208</v>
      </c>
      <c r="I4266" s="33" t="s">
        <v>862</v>
      </c>
      <c r="J4266" s="33" t="s">
        <v>206</v>
      </c>
      <c r="K4266" s="33" t="str">
        <f t="shared" si="219"/>
        <v>309 , 9</v>
      </c>
      <c r="L4266" s="34" t="s">
        <v>207</v>
      </c>
      <c r="N4266" s="1" t="b">
        <f t="shared" si="220"/>
        <v>0</v>
      </c>
      <c r="O4266" s="1" t="b">
        <f t="shared" si="221"/>
        <v>0</v>
      </c>
      <c r="Q4266" s="4"/>
      <c r="R4266" s="4"/>
    </row>
    <row r="4267" spans="5:18">
      <c r="E4267" s="130">
        <v>309</v>
      </c>
      <c r="F4267" s="130">
        <v>10</v>
      </c>
      <c r="H4267" s="32" t="s">
        <v>208</v>
      </c>
      <c r="I4267" s="33" t="s">
        <v>862</v>
      </c>
      <c r="J4267" s="33" t="s">
        <v>206</v>
      </c>
      <c r="K4267" s="33" t="str">
        <f t="shared" si="219"/>
        <v>309 , 10</v>
      </c>
      <c r="L4267" s="34" t="s">
        <v>207</v>
      </c>
      <c r="N4267" s="1" t="b">
        <f t="shared" si="220"/>
        <v>0</v>
      </c>
      <c r="O4267" s="1" t="b">
        <f t="shared" si="221"/>
        <v>0</v>
      </c>
      <c r="Q4267" s="4"/>
      <c r="R4267" s="4"/>
    </row>
    <row r="4268" spans="5:18">
      <c r="E4268" s="130">
        <v>309</v>
      </c>
      <c r="F4268" s="130">
        <v>11</v>
      </c>
      <c r="H4268" s="32" t="s">
        <v>208</v>
      </c>
      <c r="I4268" s="33" t="s">
        <v>862</v>
      </c>
      <c r="J4268" s="33" t="s">
        <v>206</v>
      </c>
      <c r="K4268" s="33" t="str">
        <f t="shared" si="219"/>
        <v>309 , 11</v>
      </c>
      <c r="L4268" s="34" t="s">
        <v>207</v>
      </c>
      <c r="N4268" s="1" t="b">
        <f t="shared" si="220"/>
        <v>0</v>
      </c>
      <c r="O4268" s="1" t="b">
        <f t="shared" si="221"/>
        <v>0</v>
      </c>
      <c r="Q4268" s="4"/>
      <c r="R4268" s="4"/>
    </row>
    <row r="4269" spans="5:18">
      <c r="E4269" s="130">
        <v>309</v>
      </c>
      <c r="F4269" s="130">
        <v>12</v>
      </c>
      <c r="H4269" s="32" t="s">
        <v>208</v>
      </c>
      <c r="I4269" s="33" t="s">
        <v>862</v>
      </c>
      <c r="J4269" s="33" t="s">
        <v>206</v>
      </c>
      <c r="K4269" s="33" t="str">
        <f t="shared" si="219"/>
        <v>309 , 12</v>
      </c>
      <c r="L4269" s="34" t="s">
        <v>207</v>
      </c>
      <c r="N4269" s="1" t="b">
        <f t="shared" si="220"/>
        <v>0</v>
      </c>
      <c r="O4269" s="1" t="b">
        <f t="shared" si="221"/>
        <v>0</v>
      </c>
      <c r="Q4269" s="4"/>
      <c r="R4269" s="4"/>
    </row>
    <row r="4270" spans="5:18">
      <c r="E4270" s="130">
        <v>309</v>
      </c>
      <c r="F4270" s="130">
        <v>13</v>
      </c>
      <c r="H4270" s="32" t="s">
        <v>208</v>
      </c>
      <c r="I4270" s="33" t="s">
        <v>862</v>
      </c>
      <c r="J4270" s="33" t="s">
        <v>206</v>
      </c>
      <c r="K4270" s="33" t="str">
        <f t="shared" si="219"/>
        <v>309 , 13</v>
      </c>
      <c r="L4270" s="34" t="s">
        <v>207</v>
      </c>
      <c r="N4270" s="1" t="b">
        <f t="shared" si="220"/>
        <v>0</v>
      </c>
      <c r="O4270" s="1" t="b">
        <f t="shared" si="221"/>
        <v>0</v>
      </c>
      <c r="Q4270" s="4"/>
      <c r="R4270" s="4"/>
    </row>
    <row r="4271" spans="5:18">
      <c r="E4271" s="130">
        <v>309</v>
      </c>
      <c r="F4271" s="130">
        <v>14</v>
      </c>
      <c r="H4271" s="32" t="s">
        <v>208</v>
      </c>
      <c r="I4271" s="33" t="s">
        <v>862</v>
      </c>
      <c r="J4271" s="33" t="s">
        <v>206</v>
      </c>
      <c r="K4271" s="33" t="str">
        <f t="shared" si="219"/>
        <v>309 , 14</v>
      </c>
      <c r="L4271" s="34" t="s">
        <v>207</v>
      </c>
      <c r="N4271" s="1" t="b">
        <f t="shared" si="220"/>
        <v>0</v>
      </c>
      <c r="O4271" s="1" t="b">
        <f t="shared" si="221"/>
        <v>0</v>
      </c>
      <c r="Q4271" s="4"/>
      <c r="R4271" s="4"/>
    </row>
    <row r="4272" spans="5:18">
      <c r="E4272" s="130">
        <v>309</v>
      </c>
      <c r="F4272" s="130">
        <v>15</v>
      </c>
      <c r="H4272" s="32" t="s">
        <v>208</v>
      </c>
      <c r="I4272" s="33" t="s">
        <v>862</v>
      </c>
      <c r="J4272" s="33" t="s">
        <v>206</v>
      </c>
      <c r="K4272" s="33" t="str">
        <f t="shared" si="219"/>
        <v>309 , 15</v>
      </c>
      <c r="L4272" s="34" t="s">
        <v>207</v>
      </c>
      <c r="N4272" s="1" t="b">
        <f t="shared" si="220"/>
        <v>0</v>
      </c>
      <c r="O4272" s="1" t="b">
        <f t="shared" si="221"/>
        <v>0</v>
      </c>
      <c r="Q4272" s="4"/>
      <c r="R4272" s="4"/>
    </row>
    <row r="4273" spans="5:18">
      <c r="E4273" s="130">
        <v>311</v>
      </c>
      <c r="F4273" s="130">
        <v>1</v>
      </c>
      <c r="H4273" s="32" t="s">
        <v>208</v>
      </c>
      <c r="I4273" s="33" t="s">
        <v>862</v>
      </c>
      <c r="J4273" s="33" t="s">
        <v>206</v>
      </c>
      <c r="K4273" s="33" t="str">
        <f t="shared" ref="K4273:K4314" si="222">E4273&amp;" , "&amp;F4273</f>
        <v>311 , 1</v>
      </c>
      <c r="L4273" s="34" t="s">
        <v>207</v>
      </c>
      <c r="N4273" s="1" t="b">
        <f t="shared" ref="N4273:N4314" si="223">IF(E4273="","",EXACT(E4273,Q4273))</f>
        <v>0</v>
      </c>
      <c r="O4273" s="1" t="b">
        <f t="shared" ref="O4273:O4314" si="224">IF(F4273="","",EXACT(F4273,R4273))</f>
        <v>0</v>
      </c>
      <c r="Q4273" s="4"/>
      <c r="R4273" s="4"/>
    </row>
    <row r="4274" spans="5:18">
      <c r="E4274" s="130">
        <v>311</v>
      </c>
      <c r="F4274" s="130">
        <v>2</v>
      </c>
      <c r="H4274" s="32" t="s">
        <v>208</v>
      </c>
      <c r="I4274" s="33" t="s">
        <v>862</v>
      </c>
      <c r="J4274" s="33" t="s">
        <v>206</v>
      </c>
      <c r="K4274" s="33" t="str">
        <f t="shared" si="222"/>
        <v>311 , 2</v>
      </c>
      <c r="L4274" s="34" t="s">
        <v>207</v>
      </c>
      <c r="N4274" s="1" t="b">
        <f t="shared" si="223"/>
        <v>0</v>
      </c>
      <c r="O4274" s="1" t="b">
        <f t="shared" si="224"/>
        <v>0</v>
      </c>
      <c r="Q4274" s="4"/>
      <c r="R4274" s="4"/>
    </row>
    <row r="4275" spans="5:18">
      <c r="E4275" s="130">
        <v>311</v>
      </c>
      <c r="F4275" s="130">
        <v>3</v>
      </c>
      <c r="H4275" s="32" t="s">
        <v>208</v>
      </c>
      <c r="I4275" s="33" t="s">
        <v>862</v>
      </c>
      <c r="J4275" s="33" t="s">
        <v>206</v>
      </c>
      <c r="K4275" s="33" t="str">
        <f t="shared" si="222"/>
        <v>311 , 3</v>
      </c>
      <c r="L4275" s="34" t="s">
        <v>207</v>
      </c>
      <c r="N4275" s="1" t="b">
        <f t="shared" si="223"/>
        <v>0</v>
      </c>
      <c r="O4275" s="1" t="b">
        <f t="shared" si="224"/>
        <v>0</v>
      </c>
      <c r="Q4275" s="4"/>
      <c r="R4275" s="4"/>
    </row>
    <row r="4276" spans="5:18">
      <c r="E4276" s="130">
        <v>311</v>
      </c>
      <c r="F4276" s="130">
        <v>4</v>
      </c>
      <c r="H4276" s="32" t="s">
        <v>208</v>
      </c>
      <c r="I4276" s="33" t="s">
        <v>862</v>
      </c>
      <c r="J4276" s="33" t="s">
        <v>206</v>
      </c>
      <c r="K4276" s="33" t="str">
        <f t="shared" si="222"/>
        <v>311 , 4</v>
      </c>
      <c r="L4276" s="34" t="s">
        <v>207</v>
      </c>
      <c r="N4276" s="1" t="b">
        <f t="shared" si="223"/>
        <v>0</v>
      </c>
      <c r="O4276" s="1" t="b">
        <f t="shared" si="224"/>
        <v>0</v>
      </c>
      <c r="Q4276" s="4"/>
      <c r="R4276" s="4"/>
    </row>
    <row r="4277" spans="5:18">
      <c r="E4277" s="130">
        <v>311</v>
      </c>
      <c r="F4277" s="130">
        <v>5</v>
      </c>
      <c r="H4277" s="32" t="s">
        <v>208</v>
      </c>
      <c r="I4277" s="33" t="s">
        <v>862</v>
      </c>
      <c r="J4277" s="33" t="s">
        <v>206</v>
      </c>
      <c r="K4277" s="33" t="str">
        <f t="shared" si="222"/>
        <v>311 , 5</v>
      </c>
      <c r="L4277" s="34" t="s">
        <v>207</v>
      </c>
      <c r="N4277" s="1" t="b">
        <f t="shared" si="223"/>
        <v>0</v>
      </c>
      <c r="O4277" s="1" t="b">
        <f t="shared" si="224"/>
        <v>0</v>
      </c>
      <c r="Q4277" s="4"/>
      <c r="R4277" s="4"/>
    </row>
    <row r="4278" spans="5:18">
      <c r="E4278" s="130">
        <v>311</v>
      </c>
      <c s="130" r="F4278">
        <v>7</v>
      </c>
      <c r="H4278" s="32" t="s">
        <v>208</v>
      </c>
      <c r="I4278" s="33" t="s">
        <v>862</v>
      </c>
      <c r="J4278" s="33" t="s">
        <v>206</v>
      </c>
      <c r="K4278" s="33" t="str">
        <f t="shared" si="222"/>
        <v>311 , 6</v>
      </c>
      <c r="L4278" s="34" t="s">
        <v>207</v>
      </c>
      <c r="N4278" s="1" t="b">
        <f t="shared" si="223"/>
        <v>0</v>
      </c>
      <c r="O4278" s="1" t="b">
        <f t="shared" si="224"/>
        <v>0</v>
      </c>
      <c r="Q4278" s="4"/>
      <c r="R4278" s="4"/>
    </row>
    <row r="4279" spans="5:18">
      <c r="E4279" s="130">
        <v>311</v>
      </c>
      <c r="F4279" s="130">
        <v>8</v>
      </c>
      <c r="H4279" s="32" t="s">
        <v>208</v>
      </c>
      <c r="I4279" s="33" t="s">
        <v>862</v>
      </c>
      <c r="J4279" s="33" t="s">
        <v>206</v>
      </c>
      <c r="K4279" s="33" t="str">
        <f t="shared" si="222"/>
        <v>311 , 8</v>
      </c>
      <c r="L4279" s="34" t="s">
        <v>207</v>
      </c>
      <c r="N4279" s="1" t="b">
        <f t="shared" si="223"/>
        <v>0</v>
      </c>
      <c r="O4279" s="1" t="b">
        <f t="shared" si="224"/>
        <v>0</v>
      </c>
      <c r="Q4279" s="4"/>
      <c r="R4279" s="4"/>
    </row>
    <row r="4280" spans="5:18">
      <c r="E4280" s="130">
        <v>311</v>
      </c>
      <c r="F4280" s="130">
        <v>9</v>
      </c>
      <c r="H4280" s="32" t="s">
        <v>208</v>
      </c>
      <c r="I4280" s="33" t="s">
        <v>862</v>
      </c>
      <c r="J4280" s="33" t="s">
        <v>206</v>
      </c>
      <c r="K4280" s="33" t="str">
        <f t="shared" si="222"/>
        <v>311 , 9</v>
      </c>
      <c r="L4280" s="34" t="s">
        <v>207</v>
      </c>
      <c r="N4280" s="1" t="b">
        <f t="shared" si="223"/>
        <v>0</v>
      </c>
      <c r="O4280" s="1" t="b">
        <f t="shared" si="224"/>
        <v>0</v>
      </c>
      <c r="Q4280" s="4"/>
      <c r="R4280" s="4"/>
    </row>
    <row r="4281" spans="5:18">
      <c r="E4281" s="130">
        <v>311</v>
      </c>
      <c r="F4281" s="130">
        <v>10</v>
      </c>
      <c r="H4281" s="32" t="s">
        <v>208</v>
      </c>
      <c r="I4281" s="33" t="s">
        <v>862</v>
      </c>
      <c r="J4281" s="33" t="s">
        <v>206</v>
      </c>
      <c r="K4281" s="33" t="str">
        <f t="shared" si="222"/>
        <v>311 , 10</v>
      </c>
      <c r="L4281" s="34" t="s">
        <v>207</v>
      </c>
      <c r="N4281" s="1" t="b">
        <f t="shared" si="223"/>
        <v>0</v>
      </c>
      <c r="O4281" s="1" t="b">
        <f t="shared" si="224"/>
        <v>0</v>
      </c>
      <c r="Q4281" s="4"/>
      <c r="R4281" s="4"/>
    </row>
    <row r="4282" spans="5:18">
      <c r="E4282" s="130">
        <v>311</v>
      </c>
      <c r="F4282" s="130">
        <v>11</v>
      </c>
      <c r="H4282" s="32" t="s">
        <v>208</v>
      </c>
      <c r="I4282" s="33" t="s">
        <v>862</v>
      </c>
      <c r="J4282" s="33" t="s">
        <v>206</v>
      </c>
      <c r="K4282" s="33" t="str">
        <f t="shared" si="222"/>
        <v>311 , 11</v>
      </c>
      <c r="L4282" s="34" t="s">
        <v>207</v>
      </c>
      <c r="N4282" s="1" t="b">
        <f t="shared" si="223"/>
        <v>0</v>
      </c>
      <c r="O4282" s="1" t="b">
        <f t="shared" si="224"/>
        <v>0</v>
      </c>
      <c r="Q4282" s="4"/>
      <c r="R4282" s="4"/>
    </row>
    <row r="4283" spans="5:18">
      <c r="E4283" s="130">
        <v>311</v>
      </c>
      <c r="F4283" s="130">
        <v>12</v>
      </c>
      <c r="H4283" s="32" t="s">
        <v>208</v>
      </c>
      <c r="I4283" s="33" t="s">
        <v>862</v>
      </c>
      <c r="J4283" s="33" t="s">
        <v>206</v>
      </c>
      <c r="K4283" s="33" t="str">
        <f t="shared" si="222"/>
        <v>311 , 12</v>
      </c>
      <c r="L4283" s="34" t="s">
        <v>207</v>
      </c>
      <c r="N4283" s="1" t="b">
        <f t="shared" si="223"/>
        <v>0</v>
      </c>
      <c r="O4283" s="1" t="b">
        <f t="shared" si="224"/>
        <v>0</v>
      </c>
      <c r="Q4283" s="4"/>
      <c r="R4283" s="4"/>
    </row>
    <row r="4284" spans="5:18">
      <c r="E4284" s="130">
        <v>311</v>
      </c>
      <c r="F4284" s="130">
        <v>13</v>
      </c>
      <c r="H4284" s="32" t="s">
        <v>208</v>
      </c>
      <c r="I4284" s="33" t="s">
        <v>862</v>
      </c>
      <c r="J4284" s="33" t="s">
        <v>206</v>
      </c>
      <c r="K4284" s="33" t="str">
        <f t="shared" si="222"/>
        <v>311 , 13</v>
      </c>
      <c r="L4284" s="34" t="s">
        <v>207</v>
      </c>
      <c r="N4284" s="1" t="b">
        <f t="shared" si="223"/>
        <v>0</v>
      </c>
      <c r="O4284" s="1" t="b">
        <f t="shared" si="224"/>
        <v>0</v>
      </c>
      <c r="Q4284" s="4"/>
      <c r="R4284" s="4"/>
    </row>
    <row r="4285" spans="5:18">
      <c r="E4285" s="130">
        <v>311</v>
      </c>
      <c r="F4285" s="130">
        <v>14</v>
      </c>
      <c r="H4285" s="32" t="s">
        <v>208</v>
      </c>
      <c r="I4285" s="33" t="s">
        <v>862</v>
      </c>
      <c r="J4285" s="33" t="s">
        <v>206</v>
      </c>
      <c r="K4285" s="33" t="str">
        <f t="shared" si="222"/>
        <v>311 , 14</v>
      </c>
      <c r="L4285" s="34" t="s">
        <v>207</v>
      </c>
      <c r="N4285" s="1" t="b">
        <f t="shared" si="223"/>
        <v>0</v>
      </c>
      <c r="O4285" s="1" t="b">
        <f t="shared" si="224"/>
        <v>0</v>
      </c>
      <c r="Q4285" s="4"/>
      <c r="R4285" s="4"/>
    </row>
    <row r="4286" spans="5:18">
      <c r="E4286" s="130">
        <v>311</v>
      </c>
      <c r="F4286" s="130">
        <v>15</v>
      </c>
      <c r="H4286" s="32" t="s">
        <v>208</v>
      </c>
      <c r="I4286" s="33" t="s">
        <v>862</v>
      </c>
      <c r="J4286" s="33" t="s">
        <v>206</v>
      </c>
      <c r="K4286" s="33" t="str">
        <f t="shared" si="222"/>
        <v>311 , 15</v>
      </c>
      <c r="L4286" s="34" t="s">
        <v>207</v>
      </c>
      <c r="N4286" s="1" t="b">
        <f t="shared" si="223"/>
        <v>0</v>
      </c>
      <c r="O4286" s="1" t="b">
        <f t="shared" si="224"/>
        <v>0</v>
      </c>
      <c r="Q4286" s="4"/>
      <c r="R4286" s="4"/>
    </row>
    <row r="4287" spans="5:18">
      <c r="E4287" s="130">
        <v>312</v>
      </c>
      <c r="F4287" s="130">
        <v>1</v>
      </c>
      <c r="H4287" s="32" t="s">
        <v>208</v>
      </c>
      <c r="I4287" s="33" t="s">
        <v>862</v>
      </c>
      <c r="J4287" s="33" t="s">
        <v>206</v>
      </c>
      <c r="K4287" s="33" t="str">
        <f t="shared" si="222"/>
        <v>312 , 1</v>
      </c>
      <c r="L4287" s="34" t="s">
        <v>207</v>
      </c>
      <c r="N4287" s="1" t="b">
        <f t="shared" si="223"/>
        <v>0</v>
      </c>
      <c r="O4287" s="1" t="b">
        <f t="shared" si="224"/>
        <v>0</v>
      </c>
      <c r="Q4287" s="4"/>
      <c r="R4287" s="4"/>
    </row>
    <row r="4288" spans="5:18">
      <c r="E4288" s="130">
        <v>312</v>
      </c>
      <c r="F4288" s="130">
        <v>2</v>
      </c>
      <c r="H4288" s="32" t="s">
        <v>208</v>
      </c>
      <c r="I4288" s="33" t="s">
        <v>862</v>
      </c>
      <c r="J4288" s="33" t="s">
        <v>206</v>
      </c>
      <c r="K4288" s="33" t="str">
        <f t="shared" si="222"/>
        <v>312 , 2</v>
      </c>
      <c r="L4288" s="34" t="s">
        <v>207</v>
      </c>
      <c r="N4288" s="1" t="b">
        <f t="shared" si="223"/>
        <v>0</v>
      </c>
      <c r="O4288" s="1" t="b">
        <f t="shared" si="224"/>
        <v>0</v>
      </c>
      <c r="Q4288" s="4"/>
      <c r="R4288" s="4"/>
    </row>
    <row r="4289" spans="5:18">
      <c r="E4289" s="130">
        <v>312</v>
      </c>
      <c r="F4289" s="130">
        <v>3</v>
      </c>
      <c r="H4289" s="32" t="s">
        <v>208</v>
      </c>
      <c r="I4289" s="33" t="s">
        <v>862</v>
      </c>
      <c r="J4289" s="33" t="s">
        <v>206</v>
      </c>
      <c r="K4289" s="33" t="str">
        <f t="shared" si="222"/>
        <v>312 , 3</v>
      </c>
      <c r="L4289" s="34" t="s">
        <v>207</v>
      </c>
      <c r="N4289" s="1" t="b">
        <f t="shared" si="223"/>
        <v>0</v>
      </c>
      <c r="O4289" s="1" t="b">
        <f t="shared" si="224"/>
        <v>0</v>
      </c>
      <c r="Q4289" s="4"/>
      <c r="R4289" s="4"/>
    </row>
    <row r="4290" spans="5:18">
      <c r="E4290" s="130">
        <v>312</v>
      </c>
      <c r="F4290" s="130">
        <v>4</v>
      </c>
      <c r="H4290" s="32" t="s">
        <v>208</v>
      </c>
      <c r="I4290" s="33" t="s">
        <v>862</v>
      </c>
      <c r="J4290" s="33" t="s">
        <v>206</v>
      </c>
      <c r="K4290" s="33" t="str">
        <f t="shared" si="222"/>
        <v>312 , 4</v>
      </c>
      <c r="L4290" s="34" t="s">
        <v>207</v>
      </c>
      <c r="N4290" s="1" t="b">
        <f t="shared" si="223"/>
        <v>0</v>
      </c>
      <c r="O4290" s="1" t="b">
        <f t="shared" si="224"/>
        <v>0</v>
      </c>
      <c r="Q4290" s="4"/>
      <c r="R4290" s="4"/>
    </row>
    <row r="4291" spans="5:18">
      <c r="E4291" s="130">
        <v>312</v>
      </c>
      <c r="F4291" s="130">
        <v>5</v>
      </c>
      <c r="H4291" s="32" t="s">
        <v>208</v>
      </c>
      <c r="I4291" s="33" t="s">
        <v>862</v>
      </c>
      <c r="J4291" s="33" t="s">
        <v>206</v>
      </c>
      <c r="K4291" s="33" t="str">
        <f t="shared" si="222"/>
        <v>312 , 5</v>
      </c>
      <c r="L4291" s="34" t="s">
        <v>207</v>
      </c>
      <c r="N4291" s="1" t="b">
        <f t="shared" si="223"/>
        <v>0</v>
      </c>
      <c r="O4291" s="1" t="b">
        <f t="shared" si="224"/>
        <v>0</v>
      </c>
      <c r="Q4291" s="4"/>
      <c r="R4291" s="4"/>
    </row>
    <row r="4292" spans="5:18">
      <c r="E4292" s="130">
        <v>312</v>
      </c>
      <c s="130" r="F4292">
        <v>7</v>
      </c>
      <c r="H4292" s="32" t="s">
        <v>208</v>
      </c>
      <c r="I4292" s="33" t="s">
        <v>862</v>
      </c>
      <c r="J4292" s="33" t="s">
        <v>206</v>
      </c>
      <c r="K4292" s="33" t="str">
        <f t="shared" si="222"/>
        <v>312 , 6</v>
      </c>
      <c r="L4292" s="34" t="s">
        <v>207</v>
      </c>
      <c r="N4292" s="1" t="b">
        <f t="shared" si="223"/>
        <v>0</v>
      </c>
      <c r="O4292" s="1" t="b">
        <f t="shared" si="224"/>
        <v>0</v>
      </c>
      <c r="Q4292" s="4"/>
      <c r="R4292" s="4"/>
    </row>
    <row r="4293" spans="5:18">
      <c r="E4293" s="130">
        <v>312</v>
      </c>
      <c r="F4293" s="130">
        <v>8</v>
      </c>
      <c r="H4293" s="32" t="s">
        <v>208</v>
      </c>
      <c r="I4293" s="33" t="s">
        <v>862</v>
      </c>
      <c r="J4293" s="33" t="s">
        <v>206</v>
      </c>
      <c r="K4293" s="33" t="str">
        <f t="shared" si="222"/>
        <v>312 , 8</v>
      </c>
      <c r="L4293" s="34" t="s">
        <v>207</v>
      </c>
      <c r="N4293" s="1" t="b">
        <f t="shared" si="223"/>
        <v>0</v>
      </c>
      <c r="O4293" s="1" t="b">
        <f t="shared" si="224"/>
        <v>0</v>
      </c>
      <c r="Q4293" s="4"/>
      <c r="R4293" s="4"/>
    </row>
    <row r="4294" spans="5:18">
      <c r="E4294" s="130">
        <v>312</v>
      </c>
      <c r="F4294" s="130">
        <v>9</v>
      </c>
      <c r="H4294" s="32" t="s">
        <v>208</v>
      </c>
      <c r="I4294" s="33" t="s">
        <v>862</v>
      </c>
      <c r="J4294" s="33" t="s">
        <v>206</v>
      </c>
      <c r="K4294" s="33" t="str">
        <f t="shared" si="222"/>
        <v>312 , 9</v>
      </c>
      <c r="L4294" s="34" t="s">
        <v>207</v>
      </c>
      <c r="N4294" s="1" t="b">
        <f t="shared" si="223"/>
        <v>0</v>
      </c>
      <c r="O4294" s="1" t="b">
        <f t="shared" si="224"/>
        <v>0</v>
      </c>
      <c r="Q4294" s="4"/>
      <c r="R4294" s="4"/>
    </row>
    <row r="4295" spans="5:18">
      <c r="E4295" s="130">
        <v>312</v>
      </c>
      <c r="F4295" s="130">
        <v>10</v>
      </c>
      <c r="H4295" s="32" t="s">
        <v>208</v>
      </c>
      <c r="I4295" s="33" t="s">
        <v>862</v>
      </c>
      <c r="J4295" s="33" t="s">
        <v>206</v>
      </c>
      <c r="K4295" s="33" t="str">
        <f t="shared" si="222"/>
        <v>312 , 10</v>
      </c>
      <c r="L4295" s="34" t="s">
        <v>207</v>
      </c>
      <c r="N4295" s="1" t="b">
        <f t="shared" si="223"/>
        <v>0</v>
      </c>
      <c r="O4295" s="1" t="b">
        <f t="shared" si="224"/>
        <v>0</v>
      </c>
      <c r="Q4295" s="4"/>
      <c r="R4295" s="4"/>
    </row>
    <row r="4296" spans="5:18">
      <c r="E4296" s="130">
        <v>312</v>
      </c>
      <c r="F4296" s="130">
        <v>11</v>
      </c>
      <c r="H4296" s="32" t="s">
        <v>208</v>
      </c>
      <c r="I4296" s="33" t="s">
        <v>862</v>
      </c>
      <c r="J4296" s="33" t="s">
        <v>206</v>
      </c>
      <c r="K4296" s="33" t="str">
        <f t="shared" si="222"/>
        <v>312 , 11</v>
      </c>
      <c r="L4296" s="34" t="s">
        <v>207</v>
      </c>
      <c r="N4296" s="1" t="b">
        <f t="shared" si="223"/>
        <v>0</v>
      </c>
      <c r="O4296" s="1" t="b">
        <f t="shared" si="224"/>
        <v>0</v>
      </c>
      <c r="Q4296" s="4"/>
      <c r="R4296" s="4"/>
    </row>
    <row r="4297" spans="5:18">
      <c r="E4297" s="130">
        <v>312</v>
      </c>
      <c r="F4297" s="130">
        <v>12</v>
      </c>
      <c r="H4297" s="32" t="s">
        <v>208</v>
      </c>
      <c r="I4297" s="33" t="s">
        <v>862</v>
      </c>
      <c r="J4297" s="33" t="s">
        <v>206</v>
      </c>
      <c r="K4297" s="33" t="str">
        <f t="shared" si="222"/>
        <v>312 , 12</v>
      </c>
      <c r="L4297" s="34" t="s">
        <v>207</v>
      </c>
      <c r="N4297" s="1" t="b">
        <f t="shared" si="223"/>
        <v>0</v>
      </c>
      <c r="O4297" s="1" t="b">
        <f t="shared" si="224"/>
        <v>0</v>
      </c>
      <c r="Q4297" s="4"/>
      <c r="R4297" s="4"/>
    </row>
    <row r="4298" spans="5:18">
      <c r="E4298" s="130">
        <v>312</v>
      </c>
      <c r="F4298" s="130">
        <v>13</v>
      </c>
      <c r="H4298" s="32" t="s">
        <v>208</v>
      </c>
      <c r="I4298" s="33" t="s">
        <v>862</v>
      </c>
      <c r="J4298" s="33" t="s">
        <v>206</v>
      </c>
      <c r="K4298" s="33" t="str">
        <f t="shared" si="222"/>
        <v>312 , 13</v>
      </c>
      <c r="L4298" s="34" t="s">
        <v>207</v>
      </c>
      <c r="N4298" s="1" t="b">
        <f t="shared" si="223"/>
        <v>0</v>
      </c>
      <c r="O4298" s="1" t="b">
        <f t="shared" si="224"/>
        <v>0</v>
      </c>
      <c r="Q4298" s="4"/>
      <c r="R4298" s="4"/>
    </row>
    <row r="4299" spans="5:18">
      <c r="E4299" s="130">
        <v>312</v>
      </c>
      <c r="F4299" s="130">
        <v>14</v>
      </c>
      <c r="H4299" s="32" t="s">
        <v>208</v>
      </c>
      <c r="I4299" s="33" t="s">
        <v>862</v>
      </c>
      <c r="J4299" s="33" t="s">
        <v>206</v>
      </c>
      <c r="K4299" s="33" t="str">
        <f t="shared" si="222"/>
        <v>312 , 14</v>
      </c>
      <c r="L4299" s="34" t="s">
        <v>207</v>
      </c>
      <c r="N4299" s="1" t="b">
        <f t="shared" si="223"/>
        <v>0</v>
      </c>
      <c r="O4299" s="1" t="b">
        <f t="shared" si="224"/>
        <v>0</v>
      </c>
      <c r="Q4299" s="4"/>
      <c r="R4299" s="4"/>
    </row>
    <row r="4300" spans="5:18">
      <c r="E4300" s="130">
        <v>312</v>
      </c>
      <c r="F4300" s="130">
        <v>15</v>
      </c>
      <c r="H4300" s="32" t="s">
        <v>208</v>
      </c>
      <c r="I4300" s="33" t="s">
        <v>862</v>
      </c>
      <c r="J4300" s="33" t="s">
        <v>206</v>
      </c>
      <c r="K4300" s="33" t="str">
        <f t="shared" si="222"/>
        <v>312 , 15</v>
      </c>
      <c r="L4300" s="34" t="s">
        <v>207</v>
      </c>
      <c r="N4300" s="1" t="b">
        <f t="shared" si="223"/>
        <v>0</v>
      </c>
      <c r="O4300" s="1" t="b">
        <f t="shared" si="224"/>
        <v>0</v>
      </c>
      <c r="Q4300" s="4"/>
      <c r="R4300" s="4"/>
    </row>
    <row r="4301" spans="5:18">
      <c r="E4301" s="130">
        <v>313</v>
      </c>
      <c r="F4301" s="130">
        <v>1</v>
      </c>
      <c r="H4301" s="32" t="s">
        <v>208</v>
      </c>
      <c r="I4301" s="33" t="s">
        <v>862</v>
      </c>
      <c r="J4301" s="33" t="s">
        <v>206</v>
      </c>
      <c r="K4301" s="33" t="str">
        <f t="shared" si="222"/>
        <v>313 , 1</v>
      </c>
      <c r="L4301" s="34" t="s">
        <v>207</v>
      </c>
      <c r="N4301" s="1" t="b">
        <f t="shared" si="223"/>
        <v>0</v>
      </c>
      <c r="O4301" s="1" t="b">
        <f t="shared" si="224"/>
        <v>0</v>
      </c>
      <c r="Q4301" s="4"/>
      <c r="R4301" s="4"/>
    </row>
    <row r="4302" spans="5:18">
      <c r="E4302" s="130">
        <v>313</v>
      </c>
      <c r="F4302" s="130">
        <v>2</v>
      </c>
      <c r="H4302" s="32" t="s">
        <v>208</v>
      </c>
      <c r="I4302" s="33" t="s">
        <v>862</v>
      </c>
      <c r="J4302" s="33" t="s">
        <v>206</v>
      </c>
      <c r="K4302" s="33" t="str">
        <f t="shared" si="222"/>
        <v>313 , 2</v>
      </c>
      <c r="L4302" s="34" t="s">
        <v>207</v>
      </c>
      <c r="N4302" s="1" t="b">
        <f t="shared" si="223"/>
        <v>0</v>
      </c>
      <c r="O4302" s="1" t="b">
        <f t="shared" si="224"/>
        <v>0</v>
      </c>
      <c r="Q4302" s="4"/>
      <c r="R4302" s="4"/>
    </row>
    <row r="4303" spans="5:18">
      <c r="E4303" s="130">
        <v>313</v>
      </c>
      <c r="F4303" s="130">
        <v>3</v>
      </c>
      <c r="H4303" s="32" t="s">
        <v>208</v>
      </c>
      <c r="I4303" s="33" t="s">
        <v>862</v>
      </c>
      <c r="J4303" s="33" t="s">
        <v>206</v>
      </c>
      <c r="K4303" s="33" t="str">
        <f t="shared" si="222"/>
        <v>313 , 3</v>
      </c>
      <c r="L4303" s="34" t="s">
        <v>207</v>
      </c>
      <c r="N4303" s="1" t="b">
        <f t="shared" si="223"/>
        <v>0</v>
      </c>
      <c r="O4303" s="1" t="b">
        <f t="shared" si="224"/>
        <v>0</v>
      </c>
      <c r="Q4303" s="4"/>
      <c r="R4303" s="4"/>
    </row>
    <row r="4304" spans="5:18">
      <c r="E4304" s="130">
        <v>313</v>
      </c>
      <c r="F4304" s="130">
        <v>4</v>
      </c>
      <c r="H4304" s="32" t="s">
        <v>208</v>
      </c>
      <c r="I4304" s="33" t="s">
        <v>862</v>
      </c>
      <c r="J4304" s="33" t="s">
        <v>206</v>
      </c>
      <c r="K4304" s="33" t="str">
        <f t="shared" si="222"/>
        <v>313 , 4</v>
      </c>
      <c r="L4304" s="34" t="s">
        <v>207</v>
      </c>
      <c r="N4304" s="1" t="b">
        <f t="shared" si="223"/>
        <v>0</v>
      </c>
      <c r="O4304" s="1" t="b">
        <f t="shared" si="224"/>
        <v>0</v>
      </c>
      <c r="Q4304" s="4"/>
      <c r="R4304" s="4"/>
    </row>
    <row r="4305" spans="5:18">
      <c r="E4305" s="130">
        <v>313</v>
      </c>
      <c r="F4305" s="130">
        <v>5</v>
      </c>
      <c r="H4305" s="32" t="s">
        <v>208</v>
      </c>
      <c r="I4305" s="33" t="s">
        <v>862</v>
      </c>
      <c r="J4305" s="33" t="s">
        <v>206</v>
      </c>
      <c r="K4305" s="33" t="str">
        <f t="shared" si="222"/>
        <v>313 , 5</v>
      </c>
      <c r="L4305" s="34" t="s">
        <v>207</v>
      </c>
      <c r="N4305" s="1" t="b">
        <f t="shared" si="223"/>
        <v>0</v>
      </c>
      <c r="O4305" s="1" t="b">
        <f t="shared" si="224"/>
        <v>0</v>
      </c>
      <c r="Q4305" s="4"/>
      <c r="R4305" s="4"/>
    </row>
    <row r="4306" spans="5:18">
      <c r="E4306" s="130">
        <v>313</v>
      </c>
      <c s="130" r="F4306">
        <v>7</v>
      </c>
      <c r="H4306" s="32" t="s">
        <v>208</v>
      </c>
      <c r="I4306" s="33" t="s">
        <v>862</v>
      </c>
      <c r="J4306" s="33" t="s">
        <v>206</v>
      </c>
      <c r="K4306" s="33" t="str">
        <f t="shared" si="222"/>
        <v>313 , 6</v>
      </c>
      <c r="L4306" s="34" t="s">
        <v>207</v>
      </c>
      <c r="N4306" s="1" t="b">
        <f t="shared" si="223"/>
        <v>0</v>
      </c>
      <c r="O4306" s="1" t="b">
        <f t="shared" si="224"/>
        <v>0</v>
      </c>
      <c r="Q4306" s="4"/>
      <c r="R4306" s="4"/>
    </row>
    <row r="4307" spans="5:18">
      <c r="E4307" s="130">
        <v>313</v>
      </c>
      <c r="F4307" s="130">
        <v>8</v>
      </c>
      <c r="H4307" s="32" t="s">
        <v>208</v>
      </c>
      <c r="I4307" s="33" t="s">
        <v>862</v>
      </c>
      <c r="J4307" s="33" t="s">
        <v>206</v>
      </c>
      <c r="K4307" s="33" t="str">
        <f t="shared" si="222"/>
        <v>313 , 8</v>
      </c>
      <c r="L4307" s="34" t="s">
        <v>207</v>
      </c>
      <c r="N4307" s="1" t="b">
        <f t="shared" si="223"/>
        <v>0</v>
      </c>
      <c r="O4307" s="1" t="b">
        <f t="shared" si="224"/>
        <v>0</v>
      </c>
      <c r="Q4307" s="4"/>
      <c r="R4307" s="4"/>
    </row>
    <row r="4308" spans="5:18">
      <c r="E4308" s="130">
        <v>313</v>
      </c>
      <c r="F4308" s="130">
        <v>9</v>
      </c>
      <c r="H4308" s="32" t="s">
        <v>208</v>
      </c>
      <c r="I4308" s="33" t="s">
        <v>862</v>
      </c>
      <c r="J4308" s="33" t="s">
        <v>206</v>
      </c>
      <c r="K4308" s="33" t="str">
        <f t="shared" si="222"/>
        <v>313 , 9</v>
      </c>
      <c r="L4308" s="34" t="s">
        <v>207</v>
      </c>
      <c r="N4308" s="1" t="b">
        <f t="shared" si="223"/>
        <v>0</v>
      </c>
      <c r="O4308" s="1" t="b">
        <f t="shared" si="224"/>
        <v>0</v>
      </c>
      <c r="Q4308" s="4"/>
      <c r="R4308" s="4"/>
    </row>
    <row r="4309" spans="5:18">
      <c r="E4309" s="130">
        <v>313</v>
      </c>
      <c r="F4309" s="130">
        <v>10</v>
      </c>
      <c r="H4309" s="32" t="s">
        <v>208</v>
      </c>
      <c r="I4309" s="33" t="s">
        <v>862</v>
      </c>
      <c r="J4309" s="33" t="s">
        <v>206</v>
      </c>
      <c r="K4309" s="33" t="str">
        <f t="shared" si="222"/>
        <v>313 , 10</v>
      </c>
      <c r="L4309" s="34" t="s">
        <v>207</v>
      </c>
      <c r="N4309" s="1" t="b">
        <f t="shared" si="223"/>
        <v>0</v>
      </c>
      <c r="O4309" s="1" t="b">
        <f t="shared" si="224"/>
        <v>0</v>
      </c>
      <c r="Q4309" s="4"/>
      <c r="R4309" s="4"/>
    </row>
    <row r="4310" spans="5:18">
      <c r="E4310" s="130">
        <v>313</v>
      </c>
      <c r="F4310" s="130">
        <v>11</v>
      </c>
      <c r="H4310" s="32" t="s">
        <v>208</v>
      </c>
      <c r="I4310" s="33" t="s">
        <v>862</v>
      </c>
      <c r="J4310" s="33" t="s">
        <v>206</v>
      </c>
      <c r="K4310" s="33" t="str">
        <f t="shared" si="222"/>
        <v>313 , 11</v>
      </c>
      <c r="L4310" s="34" t="s">
        <v>207</v>
      </c>
      <c r="N4310" s="1" t="b">
        <f t="shared" si="223"/>
        <v>0</v>
      </c>
      <c r="O4310" s="1" t="b">
        <f t="shared" si="224"/>
        <v>0</v>
      </c>
      <c r="Q4310" s="4"/>
      <c r="R4310" s="4"/>
    </row>
    <row r="4311" spans="5:18">
      <c r="E4311" s="130">
        <v>313</v>
      </c>
      <c r="F4311" s="130">
        <v>12</v>
      </c>
      <c r="H4311" s="32" t="s">
        <v>208</v>
      </c>
      <c r="I4311" s="33" t="s">
        <v>862</v>
      </c>
      <c r="J4311" s="33" t="s">
        <v>206</v>
      </c>
      <c r="K4311" s="33" t="str">
        <f t="shared" si="222"/>
        <v>313 , 12</v>
      </c>
      <c r="L4311" s="34" t="s">
        <v>207</v>
      </c>
      <c r="N4311" s="1" t="b">
        <f t="shared" si="223"/>
        <v>0</v>
      </c>
      <c r="O4311" s="1" t="b">
        <f t="shared" si="224"/>
        <v>0</v>
      </c>
      <c r="Q4311" s="4"/>
      <c r="R4311" s="4"/>
    </row>
    <row r="4312" spans="5:18">
      <c r="E4312" s="130">
        <v>313</v>
      </c>
      <c r="F4312" s="130">
        <v>13</v>
      </c>
      <c r="H4312" s="32" t="s">
        <v>208</v>
      </c>
      <c r="I4312" s="33" t="s">
        <v>862</v>
      </c>
      <c r="J4312" s="33" t="s">
        <v>206</v>
      </c>
      <c r="K4312" s="33" t="str">
        <f t="shared" si="222"/>
        <v>313 , 13</v>
      </c>
      <c r="L4312" s="34" t="s">
        <v>207</v>
      </c>
      <c r="N4312" s="1" t="b">
        <f t="shared" si="223"/>
        <v>0</v>
      </c>
      <c r="O4312" s="1" t="b">
        <f t="shared" si="224"/>
        <v>0</v>
      </c>
      <c r="Q4312" s="4"/>
      <c r="R4312" s="4"/>
    </row>
    <row r="4313" spans="5:18">
      <c r="E4313" s="130">
        <v>313</v>
      </c>
      <c r="F4313" s="130">
        <v>14</v>
      </c>
      <c r="H4313" s="32" t="s">
        <v>208</v>
      </c>
      <c r="I4313" s="33" t="s">
        <v>862</v>
      </c>
      <c r="J4313" s="33" t="s">
        <v>206</v>
      </c>
      <c r="K4313" s="33" t="str">
        <f t="shared" si="222"/>
        <v>313 , 14</v>
      </c>
      <c r="L4313" s="34" t="s">
        <v>207</v>
      </c>
      <c r="N4313" s="1" t="b">
        <f t="shared" si="223"/>
        <v>0</v>
      </c>
      <c r="O4313" s="1" t="b">
        <f t="shared" si="224"/>
        <v>0</v>
      </c>
      <c r="Q4313" s="4"/>
      <c r="R4313" s="4"/>
    </row>
    <row r="4314" spans="5:18">
      <c r="E4314" s="130">
        <v>313</v>
      </c>
      <c r="F4314" s="130">
        <v>15</v>
      </c>
      <c r="H4314" s="32" t="s">
        <v>208</v>
      </c>
      <c r="I4314" s="33" t="s">
        <v>862</v>
      </c>
      <c r="J4314" s="33" t="s">
        <v>206</v>
      </c>
      <c r="K4314" s="33" t="str">
        <f t="shared" si="222"/>
        <v>313 , 15</v>
      </c>
      <c r="L4314" s="34" t="s">
        <v>207</v>
      </c>
      <c r="N4314" s="1" t="b">
        <f t="shared" si="223"/>
        <v>0</v>
      </c>
      <c r="O4314" s="1" t="b">
        <f t="shared" si="224"/>
        <v>0</v>
      </c>
      <c r="Q4314" s="4"/>
      <c r="R4314" s="4"/>
    </row>
    <row r="4315" spans="5:18">
      <c r="E4315" s="130">
        <v>315</v>
      </c>
      <c r="F4315" s="130">
        <v>1</v>
      </c>
      <c r="H4315" s="32" t="s">
        <v>208</v>
      </c>
      <c r="I4315" s="33" t="s">
        <v>862</v>
      </c>
      <c r="J4315" s="33" t="s">
        <v>206</v>
      </c>
      <c r="K4315" s="33" t="str">
        <f t="shared" ref="K4315:K4365" si="225">E4315&amp;" , "&amp;F4315</f>
        <v>315 , 1</v>
      </c>
      <c r="L4315" s="34" t="s">
        <v>207</v>
      </c>
      <c r="N4315" s="1" t="b">
        <f t="shared" ref="N4315:N4365" si="226">IF(E4315="","",EXACT(E4315,Q4315))</f>
        <v>0</v>
      </c>
      <c r="O4315" s="1" t="b">
        <f t="shared" ref="O4315:O4365" si="227">IF(F4315="","",EXACT(F4315,R4315))</f>
        <v>0</v>
      </c>
      <c r="Q4315" s="4"/>
      <c r="R4315" s="4"/>
    </row>
    <row r="4316" spans="5:18">
      <c r="E4316" s="130">
        <v>315</v>
      </c>
      <c r="F4316" s="130">
        <v>2</v>
      </c>
      <c r="H4316" s="32" t="s">
        <v>208</v>
      </c>
      <c r="I4316" s="33" t="s">
        <v>862</v>
      </c>
      <c r="J4316" s="33" t="s">
        <v>206</v>
      </c>
      <c r="K4316" s="33" t="str">
        <f t="shared" si="225"/>
        <v>315 , 2</v>
      </c>
      <c r="L4316" s="34" t="s">
        <v>207</v>
      </c>
      <c r="N4316" s="1" t="b">
        <f t="shared" si="226"/>
        <v>0</v>
      </c>
      <c r="O4316" s="1" t="b">
        <f t="shared" si="227"/>
        <v>0</v>
      </c>
      <c r="Q4316" s="4"/>
      <c r="R4316" s="4"/>
    </row>
    <row r="4317" spans="5:18">
      <c r="E4317" s="130">
        <v>315</v>
      </c>
      <c r="F4317" s="130">
        <v>3</v>
      </c>
      <c r="H4317" s="32" t="s">
        <v>208</v>
      </c>
      <c r="I4317" s="33" t="s">
        <v>862</v>
      </c>
      <c r="J4317" s="33" t="s">
        <v>206</v>
      </c>
      <c r="K4317" s="33" t="str">
        <f t="shared" si="225"/>
        <v>315 , 3</v>
      </c>
      <c r="L4317" s="34" t="s">
        <v>207</v>
      </c>
      <c r="N4317" s="1" t="b">
        <f t="shared" si="226"/>
        <v>0</v>
      </c>
      <c r="O4317" s="1" t="b">
        <f t="shared" si="227"/>
        <v>0</v>
      </c>
      <c r="Q4317" s="4"/>
      <c r="R4317" s="4"/>
    </row>
    <row r="4318" spans="5:18">
      <c r="E4318" s="130">
        <v>315</v>
      </c>
      <c r="F4318" s="130">
        <v>4</v>
      </c>
      <c r="H4318" s="32" t="s">
        <v>208</v>
      </c>
      <c r="I4318" s="33" t="s">
        <v>862</v>
      </c>
      <c r="J4318" s="33" t="s">
        <v>206</v>
      </c>
      <c r="K4318" s="33" t="str">
        <f t="shared" si="225"/>
        <v>315 , 4</v>
      </c>
      <c r="L4318" s="34" t="s">
        <v>207</v>
      </c>
      <c r="N4318" s="1" t="b">
        <f t="shared" si="226"/>
        <v>0</v>
      </c>
      <c r="O4318" s="1" t="b">
        <f t="shared" si="227"/>
        <v>0</v>
      </c>
      <c r="Q4318" s="4"/>
      <c r="R4318" s="4"/>
    </row>
    <row r="4319" spans="5:18">
      <c r="E4319" s="130">
        <v>315</v>
      </c>
      <c r="F4319" s="130">
        <v>5</v>
      </c>
      <c r="H4319" s="32" t="s">
        <v>208</v>
      </c>
      <c r="I4319" s="33" t="s">
        <v>862</v>
      </c>
      <c r="J4319" s="33" t="s">
        <v>206</v>
      </c>
      <c r="K4319" s="33" t="str">
        <f t="shared" si="225"/>
        <v>315 , 5</v>
      </c>
      <c r="L4319" s="34" t="s">
        <v>207</v>
      </c>
      <c r="N4319" s="1" t="b">
        <f t="shared" si="226"/>
        <v>0</v>
      </c>
      <c r="O4319" s="1" t="b">
        <f t="shared" si="227"/>
        <v>0</v>
      </c>
      <c r="Q4319" s="4"/>
      <c r="R4319" s="4"/>
    </row>
    <row r="4320" spans="5:18">
      <c r="E4320" s="130">
        <v>315</v>
      </c>
      <c s="130" r="F4320">
        <v>7</v>
      </c>
      <c r="H4320" s="32" t="s">
        <v>208</v>
      </c>
      <c r="I4320" s="33" t="s">
        <v>862</v>
      </c>
      <c r="J4320" s="33" t="s">
        <v>206</v>
      </c>
      <c r="K4320" s="33" t="str">
        <f t="shared" si="225"/>
        <v>315 , 6</v>
      </c>
      <c r="L4320" s="34" t="s">
        <v>207</v>
      </c>
      <c r="N4320" s="1" t="b">
        <f t="shared" si="226"/>
        <v>0</v>
      </c>
      <c r="O4320" s="1" t="b">
        <f t="shared" si="227"/>
        <v>0</v>
      </c>
      <c r="Q4320" s="4"/>
      <c r="R4320" s="4"/>
    </row>
    <row r="4321" spans="5:18">
      <c r="E4321" s="130">
        <v>315</v>
      </c>
      <c r="F4321" s="130">
        <v>8</v>
      </c>
      <c r="H4321" s="32" t="s">
        <v>208</v>
      </c>
      <c r="I4321" s="33" t="s">
        <v>862</v>
      </c>
      <c r="J4321" s="33" t="s">
        <v>206</v>
      </c>
      <c r="K4321" s="33" t="str">
        <f t="shared" si="225"/>
        <v>315 , 8</v>
      </c>
      <c r="L4321" s="34" t="s">
        <v>207</v>
      </c>
      <c r="N4321" s="1" t="b">
        <f t="shared" si="226"/>
        <v>0</v>
      </c>
      <c r="O4321" s="1" t="b">
        <f t="shared" si="227"/>
        <v>0</v>
      </c>
      <c r="Q4321" s="4"/>
      <c r="R4321" s="4"/>
    </row>
    <row r="4322" spans="5:18">
      <c r="E4322" s="130">
        <v>315</v>
      </c>
      <c r="F4322" s="130">
        <v>9</v>
      </c>
      <c r="H4322" s="32" t="s">
        <v>208</v>
      </c>
      <c r="I4322" s="33" t="s">
        <v>862</v>
      </c>
      <c r="J4322" s="33" t="s">
        <v>206</v>
      </c>
      <c r="K4322" s="33" t="str">
        <f t="shared" si="225"/>
        <v>315 , 9</v>
      </c>
      <c r="L4322" s="34" t="s">
        <v>207</v>
      </c>
      <c r="N4322" s="1" t="b">
        <f t="shared" si="226"/>
        <v>0</v>
      </c>
      <c r="O4322" s="1" t="b">
        <f t="shared" si="227"/>
        <v>0</v>
      </c>
      <c r="Q4322" s="4"/>
      <c r="R4322" s="4"/>
    </row>
    <row r="4323" spans="5:18">
      <c r="E4323" s="130">
        <v>315</v>
      </c>
      <c r="F4323" s="130">
        <v>10</v>
      </c>
      <c r="H4323" s="32" t="s">
        <v>208</v>
      </c>
      <c r="I4323" s="33" t="s">
        <v>862</v>
      </c>
      <c r="J4323" s="33" t="s">
        <v>206</v>
      </c>
      <c r="K4323" s="33" t="str">
        <f t="shared" si="225"/>
        <v>315 , 10</v>
      </c>
      <c r="L4323" s="34" t="s">
        <v>207</v>
      </c>
      <c r="N4323" s="1" t="b">
        <f t="shared" si="226"/>
        <v>0</v>
      </c>
      <c r="O4323" s="1" t="b">
        <f t="shared" si="227"/>
        <v>0</v>
      </c>
      <c r="Q4323" s="4"/>
      <c r="R4323" s="4"/>
    </row>
    <row r="4324" spans="5:18">
      <c r="E4324" s="130">
        <v>315</v>
      </c>
      <c r="F4324" s="130">
        <v>11</v>
      </c>
      <c r="H4324" s="32" t="s">
        <v>208</v>
      </c>
      <c r="I4324" s="33" t="s">
        <v>862</v>
      </c>
      <c r="J4324" s="33" t="s">
        <v>206</v>
      </c>
      <c r="K4324" s="33" t="str">
        <f t="shared" si="225"/>
        <v>315 , 11</v>
      </c>
      <c r="L4324" s="34" t="s">
        <v>207</v>
      </c>
      <c r="N4324" s="1" t="b">
        <f t="shared" si="226"/>
        <v>0</v>
      </c>
      <c r="O4324" s="1" t="b">
        <f t="shared" si="227"/>
        <v>0</v>
      </c>
      <c r="Q4324" s="4"/>
      <c r="R4324" s="4"/>
    </row>
    <row r="4325" spans="5:18">
      <c r="E4325" s="130">
        <v>315</v>
      </c>
      <c r="F4325" s="130">
        <v>12</v>
      </c>
      <c r="H4325" s="32" t="s">
        <v>208</v>
      </c>
      <c r="I4325" s="33" t="s">
        <v>862</v>
      </c>
      <c r="J4325" s="33" t="s">
        <v>206</v>
      </c>
      <c r="K4325" s="33" t="str">
        <f t="shared" si="225"/>
        <v>315 , 12</v>
      </c>
      <c r="L4325" s="34" t="s">
        <v>207</v>
      </c>
      <c r="N4325" s="1" t="b">
        <f t="shared" si="226"/>
        <v>0</v>
      </c>
      <c r="O4325" s="1" t="b">
        <f t="shared" si="227"/>
        <v>0</v>
      </c>
      <c r="Q4325" s="4"/>
      <c r="R4325" s="4"/>
    </row>
    <row r="4326" spans="5:18">
      <c r="E4326" s="130">
        <v>315</v>
      </c>
      <c r="F4326" s="130">
        <v>13</v>
      </c>
      <c r="H4326" s="32" t="s">
        <v>208</v>
      </c>
      <c r="I4326" s="33" t="s">
        <v>862</v>
      </c>
      <c r="J4326" s="33" t="s">
        <v>206</v>
      </c>
      <c r="K4326" s="33" t="str">
        <f t="shared" si="225"/>
        <v>315 , 13</v>
      </c>
      <c r="L4326" s="34" t="s">
        <v>207</v>
      </c>
      <c r="N4326" s="1" t="b">
        <f t="shared" si="226"/>
        <v>0</v>
      </c>
      <c r="O4326" s="1" t="b">
        <f t="shared" si="227"/>
        <v>0</v>
      </c>
      <c r="Q4326" s="4"/>
      <c r="R4326" s="4"/>
    </row>
    <row r="4327" spans="5:18">
      <c r="E4327" s="130">
        <v>315</v>
      </c>
      <c r="F4327" s="130">
        <v>14</v>
      </c>
      <c r="H4327" s="32" t="s">
        <v>208</v>
      </c>
      <c r="I4327" s="33" t="s">
        <v>862</v>
      </c>
      <c r="J4327" s="33" t="s">
        <v>206</v>
      </c>
      <c r="K4327" s="33" t="str">
        <f t="shared" si="225"/>
        <v>315 , 14</v>
      </c>
      <c r="L4327" s="34" t="s">
        <v>207</v>
      </c>
      <c r="N4327" s="1" t="b">
        <f t="shared" si="226"/>
        <v>0</v>
      </c>
      <c r="O4327" s="1" t="b">
        <f t="shared" si="227"/>
        <v>0</v>
      </c>
      <c r="Q4327" s="4"/>
      <c r="R4327" s="4"/>
    </row>
    <row r="4328" spans="5:18">
      <c r="E4328" s="130">
        <v>315</v>
      </c>
      <c r="F4328" s="130">
        <v>15</v>
      </c>
      <c r="H4328" s="32" t="s">
        <v>208</v>
      </c>
      <c r="I4328" s="33" t="s">
        <v>862</v>
      </c>
      <c r="J4328" s="33" t="s">
        <v>206</v>
      </c>
      <c r="K4328" s="33" t="str">
        <f t="shared" si="225"/>
        <v>315 , 15</v>
      </c>
      <c r="L4328" s="34" t="s">
        <v>207</v>
      </c>
      <c r="N4328" s="1" t="b">
        <f t="shared" si="226"/>
        <v>0</v>
      </c>
      <c r="O4328" s="1" t="b">
        <f t="shared" si="227"/>
        <v>0</v>
      </c>
      <c r="Q4328" s="4"/>
      <c r="R4328" s="4"/>
    </row>
    <row r="4329" spans="5:18">
      <c r="E4329" s="130">
        <v>316</v>
      </c>
      <c r="F4329" s="130">
        <v>1</v>
      </c>
      <c r="H4329" s="32" t="s">
        <v>208</v>
      </c>
      <c r="I4329" s="33" t="s">
        <v>862</v>
      </c>
      <c r="J4329" s="33" t="s">
        <v>206</v>
      </c>
      <c r="K4329" s="33" t="str">
        <f t="shared" si="225"/>
        <v>316 , 1</v>
      </c>
      <c r="L4329" s="34" t="s">
        <v>207</v>
      </c>
      <c r="N4329" s="1" t="b">
        <f t="shared" si="226"/>
        <v>0</v>
      </c>
      <c r="O4329" s="1" t="b">
        <f t="shared" si="227"/>
        <v>0</v>
      </c>
      <c r="Q4329" s="4"/>
      <c r="R4329" s="4"/>
    </row>
    <row r="4330" spans="5:18">
      <c r="E4330" s="130">
        <v>316</v>
      </c>
      <c r="F4330" s="130">
        <v>2</v>
      </c>
      <c r="H4330" s="32" t="s">
        <v>208</v>
      </c>
      <c r="I4330" s="33" t="s">
        <v>862</v>
      </c>
      <c r="J4330" s="33" t="s">
        <v>206</v>
      </c>
      <c r="K4330" s="33" t="str">
        <f t="shared" si="225"/>
        <v>316 , 2</v>
      </c>
      <c r="L4330" s="34" t="s">
        <v>207</v>
      </c>
      <c r="N4330" s="1" t="b">
        <f t="shared" si="226"/>
        <v>0</v>
      </c>
      <c r="O4330" s="1" t="b">
        <f t="shared" si="227"/>
        <v>0</v>
      </c>
      <c r="Q4330" s="4"/>
      <c r="R4330" s="4"/>
    </row>
    <row r="4331" spans="5:18">
      <c r="E4331" s="130">
        <v>316</v>
      </c>
      <c r="F4331" s="130">
        <v>3</v>
      </c>
      <c r="H4331" s="32" t="s">
        <v>208</v>
      </c>
      <c r="I4331" s="33" t="s">
        <v>862</v>
      </c>
      <c r="J4331" s="33" t="s">
        <v>206</v>
      </c>
      <c r="K4331" s="33" t="str">
        <f t="shared" si="225"/>
        <v>316 , 3</v>
      </c>
      <c r="L4331" s="34" t="s">
        <v>207</v>
      </c>
      <c r="N4331" s="1" t="b">
        <f t="shared" si="226"/>
        <v>0</v>
      </c>
      <c r="O4331" s="1" t="b">
        <f t="shared" si="227"/>
        <v>0</v>
      </c>
      <c r="Q4331" s="4"/>
      <c r="R4331" s="4"/>
    </row>
    <row r="4332" spans="5:18">
      <c r="E4332" s="130">
        <v>316</v>
      </c>
      <c r="F4332" s="130">
        <v>4</v>
      </c>
      <c r="H4332" s="32" t="s">
        <v>208</v>
      </c>
      <c r="I4332" s="33" t="s">
        <v>862</v>
      </c>
      <c r="J4332" s="33" t="s">
        <v>206</v>
      </c>
      <c r="K4332" s="33" t="str">
        <f t="shared" si="225"/>
        <v>316 , 4</v>
      </c>
      <c r="L4332" s="34" t="s">
        <v>207</v>
      </c>
      <c r="N4332" s="1" t="b">
        <f t="shared" si="226"/>
        <v>0</v>
      </c>
      <c r="O4332" s="1" t="b">
        <f t="shared" si="227"/>
        <v>0</v>
      </c>
      <c r="Q4332" s="4"/>
      <c r="R4332" s="4"/>
    </row>
    <row r="4333" spans="5:18">
      <c r="E4333" s="130">
        <v>316</v>
      </c>
      <c r="F4333" s="130">
        <v>5</v>
      </c>
      <c r="H4333" s="32" t="s">
        <v>208</v>
      </c>
      <c r="I4333" s="33" t="s">
        <v>862</v>
      </c>
      <c r="J4333" s="33" t="s">
        <v>206</v>
      </c>
      <c r="K4333" s="33" t="str">
        <f t="shared" si="225"/>
        <v>316 , 5</v>
      </c>
      <c r="L4333" s="34" t="s">
        <v>207</v>
      </c>
      <c r="N4333" s="1" t="b">
        <f t="shared" si="226"/>
        <v>0</v>
      </c>
      <c r="O4333" s="1" t="b">
        <f t="shared" si="227"/>
        <v>0</v>
      </c>
      <c r="Q4333" s="4"/>
      <c r="R4333" s="4"/>
    </row>
    <row r="4334" spans="5:18">
      <c r="E4334" s="130">
        <v>316</v>
      </c>
      <c s="130" r="F4334">
        <v>7</v>
      </c>
      <c r="H4334" s="32" t="s">
        <v>208</v>
      </c>
      <c r="I4334" s="33" t="s">
        <v>862</v>
      </c>
      <c r="J4334" s="33" t="s">
        <v>206</v>
      </c>
      <c r="K4334" s="33" t="str">
        <f t="shared" si="225"/>
        <v>316 , 6</v>
      </c>
      <c r="L4334" s="34" t="s">
        <v>207</v>
      </c>
      <c r="N4334" s="1" t="b">
        <f t="shared" si="226"/>
        <v>0</v>
      </c>
      <c r="O4334" s="1" t="b">
        <f t="shared" si="227"/>
        <v>0</v>
      </c>
      <c r="Q4334" s="4"/>
      <c r="R4334" s="4"/>
    </row>
    <row r="4335" spans="5:18">
      <c r="E4335" s="130">
        <v>316</v>
      </c>
      <c r="F4335" s="130">
        <v>8</v>
      </c>
      <c r="H4335" s="32" t="s">
        <v>208</v>
      </c>
      <c r="I4335" s="33" t="s">
        <v>862</v>
      </c>
      <c r="J4335" s="33" t="s">
        <v>206</v>
      </c>
      <c r="K4335" s="33" t="str">
        <f t="shared" si="225"/>
        <v>316 , 8</v>
      </c>
      <c r="L4335" s="34" t="s">
        <v>207</v>
      </c>
      <c r="N4335" s="1" t="b">
        <f t="shared" si="226"/>
        <v>0</v>
      </c>
      <c r="O4335" s="1" t="b">
        <f t="shared" si="227"/>
        <v>0</v>
      </c>
      <c r="Q4335" s="4"/>
      <c r="R4335" s="4"/>
    </row>
    <row r="4336" spans="5:18">
      <c r="E4336" s="130">
        <v>316</v>
      </c>
      <c r="F4336" s="130">
        <v>9</v>
      </c>
      <c r="H4336" s="32" t="s">
        <v>208</v>
      </c>
      <c r="I4336" s="33" t="s">
        <v>862</v>
      </c>
      <c r="J4336" s="33" t="s">
        <v>206</v>
      </c>
      <c r="K4336" s="33" t="str">
        <f t="shared" si="225"/>
        <v>316 , 9</v>
      </c>
      <c r="L4336" s="34" t="s">
        <v>207</v>
      </c>
      <c r="N4336" s="1" t="b">
        <f t="shared" si="226"/>
        <v>0</v>
      </c>
      <c r="O4336" s="1" t="b">
        <f t="shared" si="227"/>
        <v>0</v>
      </c>
      <c r="Q4336" s="4"/>
      <c r="R4336" s="4"/>
    </row>
    <row r="4337" spans="5:18">
      <c r="E4337" s="130">
        <v>316</v>
      </c>
      <c r="F4337" s="130">
        <v>10</v>
      </c>
      <c r="H4337" s="32" t="s">
        <v>208</v>
      </c>
      <c r="I4337" s="33" t="s">
        <v>862</v>
      </c>
      <c r="J4337" s="33" t="s">
        <v>206</v>
      </c>
      <c r="K4337" s="33" t="str">
        <f t="shared" si="225"/>
        <v>316 , 10</v>
      </c>
      <c r="L4337" s="34" t="s">
        <v>207</v>
      </c>
      <c r="N4337" s="1" t="b">
        <f t="shared" si="226"/>
        <v>0</v>
      </c>
      <c r="O4337" s="1" t="b">
        <f t="shared" si="227"/>
        <v>0</v>
      </c>
      <c r="Q4337" s="4"/>
      <c r="R4337" s="4"/>
    </row>
    <row r="4338" spans="5:18">
      <c r="E4338" s="130">
        <v>316</v>
      </c>
      <c r="F4338" s="130">
        <v>11</v>
      </c>
      <c r="H4338" s="32" t="s">
        <v>208</v>
      </c>
      <c r="I4338" s="33" t="s">
        <v>862</v>
      </c>
      <c r="J4338" s="33" t="s">
        <v>206</v>
      </c>
      <c r="K4338" s="33" t="str">
        <f t="shared" si="225"/>
        <v>316 , 11</v>
      </c>
      <c r="L4338" s="34" t="s">
        <v>207</v>
      </c>
      <c r="N4338" s="1" t="b">
        <f t="shared" si="226"/>
        <v>0</v>
      </c>
      <c r="O4338" s="1" t="b">
        <f t="shared" si="227"/>
        <v>0</v>
      </c>
      <c r="Q4338" s="4"/>
      <c r="R4338" s="4"/>
    </row>
    <row r="4339" spans="5:18">
      <c r="E4339" s="130">
        <v>316</v>
      </c>
      <c r="F4339" s="130">
        <v>12</v>
      </c>
      <c r="H4339" s="32" t="s">
        <v>208</v>
      </c>
      <c r="I4339" s="33" t="s">
        <v>862</v>
      </c>
      <c r="J4339" s="33" t="s">
        <v>206</v>
      </c>
      <c r="K4339" s="33" t="str">
        <f t="shared" si="225"/>
        <v>316 , 12</v>
      </c>
      <c r="L4339" s="34" t="s">
        <v>207</v>
      </c>
      <c r="N4339" s="1" t="b">
        <f t="shared" si="226"/>
        <v>0</v>
      </c>
      <c r="O4339" s="1" t="b">
        <f t="shared" si="227"/>
        <v>0</v>
      </c>
      <c r="Q4339" s="4"/>
      <c r="R4339" s="4"/>
    </row>
    <row r="4340" spans="5:18">
      <c r="E4340" s="130">
        <v>316</v>
      </c>
      <c r="F4340" s="130">
        <v>13</v>
      </c>
      <c r="H4340" s="32" t="s">
        <v>208</v>
      </c>
      <c r="I4340" s="33" t="s">
        <v>862</v>
      </c>
      <c r="J4340" s="33" t="s">
        <v>206</v>
      </c>
      <c r="K4340" s="33" t="str">
        <f t="shared" si="225"/>
        <v>316 , 13</v>
      </c>
      <c r="L4340" s="34" t="s">
        <v>207</v>
      </c>
      <c r="N4340" s="1" t="b">
        <f t="shared" si="226"/>
        <v>0</v>
      </c>
      <c r="O4340" s="1" t="b">
        <f t="shared" si="227"/>
        <v>0</v>
      </c>
      <c r="Q4340" s="4"/>
      <c r="R4340" s="4"/>
    </row>
    <row r="4341" spans="5:18">
      <c r="E4341" s="130">
        <v>316</v>
      </c>
      <c r="F4341" s="130">
        <v>14</v>
      </c>
      <c r="H4341" s="32" t="s">
        <v>208</v>
      </c>
      <c r="I4341" s="33" t="s">
        <v>862</v>
      </c>
      <c r="J4341" s="33" t="s">
        <v>206</v>
      </c>
      <c r="K4341" s="33" t="str">
        <f t="shared" si="225"/>
        <v>316 , 14</v>
      </c>
      <c r="L4341" s="34" t="s">
        <v>207</v>
      </c>
      <c r="N4341" s="1" t="b">
        <f t="shared" si="226"/>
        <v>0</v>
      </c>
      <c r="O4341" s="1" t="b">
        <f t="shared" si="227"/>
        <v>0</v>
      </c>
      <c r="Q4341" s="4"/>
      <c r="R4341" s="4"/>
    </row>
    <row r="4342" spans="5:18">
      <c r="E4342" s="130">
        <v>316</v>
      </c>
      <c r="F4342" s="130">
        <v>15</v>
      </c>
      <c r="H4342" s="32" t="s">
        <v>208</v>
      </c>
      <c r="I4342" s="33" t="s">
        <v>862</v>
      </c>
      <c r="J4342" s="33" t="s">
        <v>206</v>
      </c>
      <c r="K4342" s="33" t="str">
        <f t="shared" si="225"/>
        <v>316 , 15</v>
      </c>
      <c r="L4342" s="34" t="s">
        <v>207</v>
      </c>
      <c r="N4342" s="1" t="b">
        <f t="shared" si="226"/>
        <v>0</v>
      </c>
      <c r="O4342" s="1" t="b">
        <f t="shared" si="227"/>
        <v>0</v>
      </c>
      <c r="Q4342" s="4"/>
      <c r="R4342" s="4"/>
    </row>
    <row r="4343" spans="5:18">
      <c r="E4343" s="130">
        <v>317</v>
      </c>
      <c r="F4343" s="130">
        <v>1</v>
      </c>
      <c r="H4343" s="32" t="s">
        <v>208</v>
      </c>
      <c r="I4343" s="33" t="s">
        <v>862</v>
      </c>
      <c r="J4343" s="33" t="s">
        <v>206</v>
      </c>
      <c r="K4343" s="33" t="str">
        <f t="shared" si="225"/>
        <v>317 , 1</v>
      </c>
      <c r="L4343" s="34" t="s">
        <v>207</v>
      </c>
      <c r="N4343" s="1" t="b">
        <f t="shared" si="226"/>
        <v>0</v>
      </c>
      <c r="O4343" s="1" t="b">
        <f t="shared" si="227"/>
        <v>0</v>
      </c>
      <c r="Q4343" s="4"/>
      <c r="R4343" s="4"/>
    </row>
    <row r="4344" spans="5:18">
      <c r="E4344" s="130">
        <v>317</v>
      </c>
      <c r="F4344" s="130">
        <v>2</v>
      </c>
      <c r="H4344" s="32" t="s">
        <v>208</v>
      </c>
      <c r="I4344" s="33" t="s">
        <v>862</v>
      </c>
      <c r="J4344" s="33" t="s">
        <v>206</v>
      </c>
      <c r="K4344" s="33" t="str">
        <f t="shared" si="225"/>
        <v>317 , 2</v>
      </c>
      <c r="L4344" s="34" t="s">
        <v>207</v>
      </c>
      <c r="N4344" s="1" t="b">
        <f t="shared" si="226"/>
        <v>0</v>
      </c>
      <c r="O4344" s="1" t="b">
        <f t="shared" si="227"/>
        <v>0</v>
      </c>
      <c r="Q4344" s="4"/>
      <c r="R4344" s="4"/>
    </row>
    <row r="4345" spans="5:18">
      <c r="E4345" s="130">
        <v>317</v>
      </c>
      <c r="F4345" s="130">
        <v>3</v>
      </c>
      <c r="H4345" s="32" t="s">
        <v>208</v>
      </c>
      <c r="I4345" s="33" t="s">
        <v>862</v>
      </c>
      <c r="J4345" s="33" t="s">
        <v>206</v>
      </c>
      <c r="K4345" s="33" t="str">
        <f t="shared" si="225"/>
        <v>317 , 3</v>
      </c>
      <c r="L4345" s="34" t="s">
        <v>207</v>
      </c>
      <c r="N4345" s="1" t="b">
        <f t="shared" si="226"/>
        <v>0</v>
      </c>
      <c r="O4345" s="1" t="b">
        <f t="shared" si="227"/>
        <v>0</v>
      </c>
      <c r="Q4345" s="4"/>
      <c r="R4345" s="4"/>
    </row>
    <row r="4346" spans="5:18">
      <c r="E4346" s="130">
        <v>317</v>
      </c>
      <c r="F4346" s="130">
        <v>4</v>
      </c>
      <c r="H4346" s="32" t="s">
        <v>208</v>
      </c>
      <c r="I4346" s="33" t="s">
        <v>862</v>
      </c>
      <c r="J4346" s="33" t="s">
        <v>206</v>
      </c>
      <c r="K4346" s="33" t="str">
        <f t="shared" si="225"/>
        <v>317 , 4</v>
      </c>
      <c r="L4346" s="34" t="s">
        <v>207</v>
      </c>
      <c r="N4346" s="1" t="b">
        <f t="shared" si="226"/>
        <v>0</v>
      </c>
      <c r="O4346" s="1" t="b">
        <f t="shared" si="227"/>
        <v>0</v>
      </c>
      <c r="Q4346" s="4"/>
      <c r="R4346" s="4"/>
    </row>
    <row r="4347" spans="5:18">
      <c r="E4347" s="130">
        <v>317</v>
      </c>
      <c r="F4347" s="130">
        <v>5</v>
      </c>
      <c r="H4347" s="32" t="s">
        <v>208</v>
      </c>
      <c r="I4347" s="33" t="s">
        <v>862</v>
      </c>
      <c r="J4347" s="33" t="s">
        <v>206</v>
      </c>
      <c r="K4347" s="33" t="str">
        <f t="shared" si="225"/>
        <v>317 , 5</v>
      </c>
      <c r="L4347" s="34" t="s">
        <v>207</v>
      </c>
      <c r="N4347" s="1" t="b">
        <f t="shared" si="226"/>
        <v>0</v>
      </c>
      <c r="O4347" s="1" t="b">
        <f t="shared" si="227"/>
        <v>0</v>
      </c>
      <c r="Q4347" s="4"/>
      <c r="R4347" s="4"/>
    </row>
    <row r="4348" spans="5:18">
      <c r="E4348" s="130">
        <v>317</v>
      </c>
      <c s="130" r="F4348">
        <v>7</v>
      </c>
      <c r="H4348" s="32" t="s">
        <v>208</v>
      </c>
      <c r="I4348" s="33" t="s">
        <v>862</v>
      </c>
      <c r="J4348" s="33" t="s">
        <v>206</v>
      </c>
      <c r="K4348" s="33" t="str">
        <f t="shared" si="225"/>
        <v>317 , 6</v>
      </c>
      <c r="L4348" s="34" t="s">
        <v>207</v>
      </c>
      <c r="N4348" s="1" t="b">
        <f t="shared" si="226"/>
        <v>0</v>
      </c>
      <c r="O4348" s="1" t="b">
        <f t="shared" si="227"/>
        <v>0</v>
      </c>
      <c r="Q4348" s="4"/>
      <c r="R4348" s="4"/>
    </row>
    <row r="4349" spans="5:18">
      <c r="E4349" s="130">
        <v>317</v>
      </c>
      <c r="F4349" s="130">
        <v>8</v>
      </c>
      <c r="H4349" s="32" t="s">
        <v>208</v>
      </c>
      <c r="I4349" s="33" t="s">
        <v>862</v>
      </c>
      <c r="J4349" s="33" t="s">
        <v>206</v>
      </c>
      <c r="K4349" s="33" t="str">
        <f t="shared" si="225"/>
        <v>317 , 8</v>
      </c>
      <c r="L4349" s="34" t="s">
        <v>207</v>
      </c>
      <c r="N4349" s="1" t="b">
        <f t="shared" si="226"/>
        <v>0</v>
      </c>
      <c r="O4349" s="1" t="b">
        <f t="shared" si="227"/>
        <v>0</v>
      </c>
      <c r="Q4349" s="4"/>
      <c r="R4349" s="4"/>
    </row>
    <row r="4350" spans="5:18">
      <c r="E4350" s="130">
        <v>317</v>
      </c>
      <c r="F4350" s="130">
        <v>9</v>
      </c>
      <c r="H4350" s="32" t="s">
        <v>208</v>
      </c>
      <c r="I4350" s="33" t="s">
        <v>862</v>
      </c>
      <c r="J4350" s="33" t="s">
        <v>206</v>
      </c>
      <c r="K4350" s="33" t="str">
        <f t="shared" si="225"/>
        <v>317 , 9</v>
      </c>
      <c r="L4350" s="34" t="s">
        <v>207</v>
      </c>
      <c r="N4350" s="1" t="b">
        <f t="shared" si="226"/>
        <v>0</v>
      </c>
      <c r="O4350" s="1" t="b">
        <f t="shared" si="227"/>
        <v>0</v>
      </c>
      <c r="Q4350" s="4"/>
      <c r="R4350" s="4"/>
    </row>
    <row r="4351" spans="5:18">
      <c r="E4351" s="130">
        <v>317</v>
      </c>
      <c r="F4351" s="130">
        <v>10</v>
      </c>
      <c r="H4351" s="32" t="s">
        <v>208</v>
      </c>
      <c r="I4351" s="33" t="s">
        <v>862</v>
      </c>
      <c r="J4351" s="33" t="s">
        <v>206</v>
      </c>
      <c r="K4351" s="33" t="str">
        <f t="shared" si="225"/>
        <v>317 , 10</v>
      </c>
      <c r="L4351" s="34" t="s">
        <v>207</v>
      </c>
      <c r="N4351" s="1" t="b">
        <f t="shared" si="226"/>
        <v>0</v>
      </c>
      <c r="O4351" s="1" t="b">
        <f t="shared" si="227"/>
        <v>0</v>
      </c>
      <c r="Q4351" s="4"/>
      <c r="R4351" s="4"/>
    </row>
    <row r="4352" spans="5:18">
      <c r="E4352" s="130">
        <v>317</v>
      </c>
      <c r="F4352" s="130">
        <v>11</v>
      </c>
      <c r="H4352" s="32" t="s">
        <v>208</v>
      </c>
      <c r="I4352" s="33" t="s">
        <v>862</v>
      </c>
      <c r="J4352" s="33" t="s">
        <v>206</v>
      </c>
      <c r="K4352" s="33" t="str">
        <f t="shared" si="225"/>
        <v>317 , 11</v>
      </c>
      <c r="L4352" s="34" t="s">
        <v>207</v>
      </c>
      <c r="N4352" s="1" t="b">
        <f t="shared" si="226"/>
        <v>0</v>
      </c>
      <c r="O4352" s="1" t="b">
        <f t="shared" si="227"/>
        <v>0</v>
      </c>
      <c r="Q4352" s="4"/>
      <c r="R4352" s="4"/>
    </row>
    <row r="4353" spans="5:18">
      <c r="E4353" s="130">
        <v>317</v>
      </c>
      <c r="F4353" s="130">
        <v>12</v>
      </c>
      <c r="H4353" s="32" t="s">
        <v>208</v>
      </c>
      <c r="I4353" s="33" t="s">
        <v>862</v>
      </c>
      <c r="J4353" s="33" t="s">
        <v>206</v>
      </c>
      <c r="K4353" s="33" t="str">
        <f t="shared" si="225"/>
        <v>317 , 12</v>
      </c>
      <c r="L4353" s="34" t="s">
        <v>207</v>
      </c>
      <c r="N4353" s="1" t="b">
        <f t="shared" si="226"/>
        <v>0</v>
      </c>
      <c r="O4353" s="1" t="b">
        <f t="shared" si="227"/>
        <v>0</v>
      </c>
      <c r="Q4353" s="4"/>
      <c r="R4353" s="4"/>
    </row>
    <row r="4354" spans="5:18">
      <c r="E4354" s="130">
        <v>317</v>
      </c>
      <c r="F4354" s="130">
        <v>13</v>
      </c>
      <c r="H4354" s="32" t="s">
        <v>208</v>
      </c>
      <c r="I4354" s="33" t="s">
        <v>862</v>
      </c>
      <c r="J4354" s="33" t="s">
        <v>206</v>
      </c>
      <c r="K4354" s="33" t="str">
        <f t="shared" si="225"/>
        <v>317 , 13</v>
      </c>
      <c r="L4354" s="34" t="s">
        <v>207</v>
      </c>
      <c r="N4354" s="1" t="b">
        <f t="shared" si="226"/>
        <v>0</v>
      </c>
      <c r="O4354" s="1" t="b">
        <f t="shared" si="227"/>
        <v>0</v>
      </c>
      <c r="Q4354" s="4"/>
      <c r="R4354" s="4"/>
    </row>
    <row r="4355" spans="5:18">
      <c r="E4355" s="130">
        <v>317</v>
      </c>
      <c r="F4355" s="130">
        <v>14</v>
      </c>
      <c r="H4355" s="32" t="s">
        <v>208</v>
      </c>
      <c r="I4355" s="33" t="s">
        <v>862</v>
      </c>
      <c r="J4355" s="33" t="s">
        <v>206</v>
      </c>
      <c r="K4355" s="33" t="str">
        <f t="shared" si="225"/>
        <v>317 , 14</v>
      </c>
      <c r="L4355" s="34" t="s">
        <v>207</v>
      </c>
      <c r="N4355" s="1" t="b">
        <f t="shared" si="226"/>
        <v>0</v>
      </c>
      <c r="O4355" s="1" t="b">
        <f t="shared" si="227"/>
        <v>0</v>
      </c>
      <c r="Q4355" s="4"/>
      <c r="R4355" s="4"/>
    </row>
    <row r="4356" spans="5:18">
      <c r="E4356" s="130">
        <v>317</v>
      </c>
      <c r="F4356" s="130">
        <v>15</v>
      </c>
      <c r="H4356" s="32" t="s">
        <v>208</v>
      </c>
      <c r="I4356" s="33" t="s">
        <v>862</v>
      </c>
      <c r="J4356" s="33" t="s">
        <v>206</v>
      </c>
      <c r="K4356" s="33" t="str">
        <f t="shared" si="225"/>
        <v>317 , 15</v>
      </c>
      <c r="L4356" s="34" t="s">
        <v>207</v>
      </c>
      <c r="N4356" s="1" t="b">
        <f t="shared" si="226"/>
        <v>0</v>
      </c>
      <c r="O4356" s="1" t="b">
        <f t="shared" si="227"/>
        <v>0</v>
      </c>
      <c r="Q4356" s="4"/>
      <c r="R4356" s="4"/>
    </row>
    <row r="4357" spans="5:18">
      <c r="E4357" s="130">
        <v>318</v>
      </c>
      <c r="F4357" s="130">
        <v>1</v>
      </c>
      <c r="H4357" s="32" t="s">
        <v>208</v>
      </c>
      <c r="I4357" s="33" t="s">
        <v>862</v>
      </c>
      <c r="J4357" s="33" t="s">
        <v>206</v>
      </c>
      <c r="K4357" s="33" t="str">
        <f t="shared" si="225"/>
        <v>318 , 1</v>
      </c>
      <c r="L4357" s="34" t="s">
        <v>207</v>
      </c>
      <c r="N4357" s="1" t="b">
        <f t="shared" si="226"/>
        <v>0</v>
      </c>
      <c r="O4357" s="1" t="b">
        <f t="shared" si="227"/>
        <v>0</v>
      </c>
      <c r="Q4357" s="4"/>
      <c r="R4357" s="4"/>
    </row>
    <row r="4358" spans="5:18">
      <c r="E4358" s="130">
        <v>318</v>
      </c>
      <c r="F4358" s="130">
        <v>2</v>
      </c>
      <c r="H4358" s="32" t="s">
        <v>208</v>
      </c>
      <c r="I4358" s="33" t="s">
        <v>862</v>
      </c>
      <c r="J4358" s="33" t="s">
        <v>206</v>
      </c>
      <c r="K4358" s="33" t="str">
        <f t="shared" si="225"/>
        <v>318 , 2</v>
      </c>
      <c r="L4358" s="34" t="s">
        <v>207</v>
      </c>
      <c r="N4358" s="1" t="b">
        <f t="shared" si="226"/>
        <v>0</v>
      </c>
      <c r="O4358" s="1" t="b">
        <f t="shared" si="227"/>
        <v>0</v>
      </c>
      <c r="Q4358" s="4"/>
      <c r="R4358" s="4"/>
    </row>
    <row r="4359" spans="5:18">
      <c r="E4359" s="130">
        <v>318</v>
      </c>
      <c r="F4359" s="130">
        <v>3</v>
      </c>
      <c r="H4359" s="32" t="s">
        <v>208</v>
      </c>
      <c r="I4359" s="33" t="s">
        <v>862</v>
      </c>
      <c r="J4359" s="33" t="s">
        <v>206</v>
      </c>
      <c r="K4359" s="33" t="str">
        <f t="shared" si="225"/>
        <v>318 , 3</v>
      </c>
      <c r="L4359" s="34" t="s">
        <v>207</v>
      </c>
      <c r="N4359" s="1" t="b">
        <f t="shared" si="226"/>
        <v>0</v>
      </c>
      <c r="O4359" s="1" t="b">
        <f t="shared" si="227"/>
        <v>0</v>
      </c>
      <c r="Q4359" s="4"/>
      <c r="R4359" s="4"/>
    </row>
    <row r="4360" spans="5:18">
      <c r="E4360" s="130">
        <v>318</v>
      </c>
      <c r="F4360" s="130">
        <v>4</v>
      </c>
      <c r="H4360" s="32" t="s">
        <v>208</v>
      </c>
      <c r="I4360" s="33" t="s">
        <v>862</v>
      </c>
      <c r="J4360" s="33" t="s">
        <v>206</v>
      </c>
      <c r="K4360" s="33" t="str">
        <f t="shared" si="225"/>
        <v>318 , 4</v>
      </c>
      <c r="L4360" s="34" t="s">
        <v>207</v>
      </c>
      <c r="N4360" s="1" t="b">
        <f t="shared" si="226"/>
        <v>0</v>
      </c>
      <c r="O4360" s="1" t="b">
        <f t="shared" si="227"/>
        <v>0</v>
      </c>
      <c r="Q4360" s="4"/>
      <c r="R4360" s="4"/>
    </row>
    <row r="4361" spans="5:18">
      <c r="E4361" s="130">
        <v>318</v>
      </c>
      <c r="F4361" s="130">
        <v>5</v>
      </c>
      <c r="H4361" s="32" t="s">
        <v>208</v>
      </c>
      <c r="I4361" s="33" t="s">
        <v>862</v>
      </c>
      <c r="J4361" s="33" t="s">
        <v>206</v>
      </c>
      <c r="K4361" s="33" t="str">
        <f t="shared" si="225"/>
        <v>318 , 5</v>
      </c>
      <c r="L4361" s="34" t="s">
        <v>207</v>
      </c>
      <c r="N4361" s="1" t="b">
        <f t="shared" si="226"/>
        <v>0</v>
      </c>
      <c r="O4361" s="1" t="b">
        <f t="shared" si="227"/>
        <v>0</v>
      </c>
      <c r="Q4361" s="4"/>
      <c r="R4361" s="4"/>
    </row>
    <row r="4362" spans="5:18">
      <c r="E4362" s="130">
        <v>318</v>
      </c>
      <c s="130" r="F4362">
        <v>7</v>
      </c>
      <c r="H4362" s="32" t="s">
        <v>208</v>
      </c>
      <c r="I4362" s="33" t="s">
        <v>862</v>
      </c>
      <c r="J4362" s="33" t="s">
        <v>206</v>
      </c>
      <c r="K4362" s="33" t="str">
        <f t="shared" si="225"/>
        <v>318 , 6</v>
      </c>
      <c r="L4362" s="34" t="s">
        <v>207</v>
      </c>
      <c r="N4362" s="1" t="b">
        <f t="shared" si="226"/>
        <v>0</v>
      </c>
      <c r="O4362" s="1" t="b">
        <f t="shared" si="227"/>
        <v>0</v>
      </c>
      <c r="Q4362" s="4"/>
      <c r="R4362" s="4"/>
    </row>
    <row r="4363" spans="5:18">
      <c r="E4363" s="130">
        <v>318</v>
      </c>
      <c r="F4363" s="130">
        <v>8</v>
      </c>
      <c r="H4363" s="32" t="s">
        <v>208</v>
      </c>
      <c r="I4363" s="33" t="s">
        <v>862</v>
      </c>
      <c r="J4363" s="33" t="s">
        <v>206</v>
      </c>
      <c r="K4363" s="33" t="str">
        <f t="shared" si="225"/>
        <v>318 , 8</v>
      </c>
      <c r="L4363" s="34" t="s">
        <v>207</v>
      </c>
      <c r="N4363" s="1" t="b">
        <f t="shared" si="226"/>
        <v>0</v>
      </c>
      <c r="O4363" s="1" t="b">
        <f t="shared" si="227"/>
        <v>0</v>
      </c>
      <c r="Q4363" s="4"/>
      <c r="R4363" s="4"/>
    </row>
    <row r="4364" spans="5:18">
      <c r="E4364" s="130">
        <v>318</v>
      </c>
      <c r="F4364" s="130">
        <v>9</v>
      </c>
      <c r="H4364" s="32" t="s">
        <v>208</v>
      </c>
      <c r="I4364" s="33" t="s">
        <v>862</v>
      </c>
      <c r="J4364" s="33" t="s">
        <v>206</v>
      </c>
      <c r="K4364" s="33" t="str">
        <f t="shared" si="225"/>
        <v>318 , 9</v>
      </c>
      <c r="L4364" s="34" t="s">
        <v>207</v>
      </c>
      <c r="N4364" s="1" t="b">
        <f t="shared" si="226"/>
        <v>0</v>
      </c>
      <c r="O4364" s="1" t="b">
        <f t="shared" si="227"/>
        <v>0</v>
      </c>
      <c r="Q4364" s="4"/>
      <c r="R4364" s="4"/>
    </row>
    <row r="4365" spans="5:18">
      <c r="E4365" s="130">
        <v>318</v>
      </c>
      <c r="F4365" s="130">
        <v>10</v>
      </c>
      <c r="H4365" s="32" t="s">
        <v>208</v>
      </c>
      <c r="I4365" s="33" t="s">
        <v>862</v>
      </c>
      <c r="J4365" s="33" t="s">
        <v>206</v>
      </c>
      <c r="K4365" s="33" t="str">
        <f t="shared" si="225"/>
        <v>318 , 10</v>
      </c>
      <c r="L4365" s="34" t="s">
        <v>207</v>
      </c>
      <c r="N4365" s="1" t="b">
        <f t="shared" si="226"/>
        <v>0</v>
      </c>
      <c r="O4365" s="1" t="b">
        <f t="shared" si="227"/>
        <v>0</v>
      </c>
      <c r="Q4365" s="4"/>
      <c r="R4365" s="4"/>
    </row>
    <row r="4366" spans="5:18">
      <c r="E4366" s="130">
        <v>318</v>
      </c>
      <c r="F4366" s="130">
        <v>11</v>
      </c>
      <c r="H4366" s="32" t="s">
        <v>208</v>
      </c>
      <c r="I4366" s="33" t="s">
        <v>862</v>
      </c>
      <c r="J4366" s="33" t="s">
        <v>206</v>
      </c>
      <c r="K4366" s="33" t="str">
        <f t="shared" ref="K4366:K4425" si="228">E4366&amp;" , "&amp;F4366</f>
        <v>318 , 11</v>
      </c>
      <c r="L4366" s="34" t="s">
        <v>207</v>
      </c>
      <c r="N4366" s="1" t="b">
        <f t="shared" ref="N4366:N4425" si="229">IF(E4366="","",EXACT(E4366,Q4366))</f>
        <v>0</v>
      </c>
      <c r="O4366" s="1" t="b">
        <f t="shared" ref="O4366:O4425" si="230">IF(F4366="","",EXACT(F4366,R4366))</f>
        <v>0</v>
      </c>
      <c r="Q4366" s="4"/>
      <c r="R4366" s="4"/>
    </row>
    <row r="4367" spans="5:18">
      <c r="E4367" s="130">
        <v>318</v>
      </c>
      <c r="F4367" s="130">
        <v>12</v>
      </c>
      <c r="H4367" s="32" t="s">
        <v>208</v>
      </c>
      <c r="I4367" s="33" t="s">
        <v>862</v>
      </c>
      <c r="J4367" s="33" t="s">
        <v>206</v>
      </c>
      <c r="K4367" s="33" t="str">
        <f t="shared" si="228"/>
        <v>318 , 12</v>
      </c>
      <c r="L4367" s="34" t="s">
        <v>207</v>
      </c>
      <c r="N4367" s="1" t="b">
        <f t="shared" si="229"/>
        <v>0</v>
      </c>
      <c r="O4367" s="1" t="b">
        <f t="shared" si="230"/>
        <v>0</v>
      </c>
      <c r="Q4367" s="4"/>
      <c r="R4367" s="4"/>
    </row>
    <row r="4368" spans="5:18">
      <c r="E4368" s="130">
        <v>318</v>
      </c>
      <c r="F4368" s="130">
        <v>13</v>
      </c>
      <c r="H4368" s="32" t="s">
        <v>208</v>
      </c>
      <c r="I4368" s="33" t="s">
        <v>862</v>
      </c>
      <c r="J4368" s="33" t="s">
        <v>206</v>
      </c>
      <c r="K4368" s="33" t="str">
        <f t="shared" si="228"/>
        <v>318 , 13</v>
      </c>
      <c r="L4368" s="34" t="s">
        <v>207</v>
      </c>
      <c r="N4368" s="1" t="b">
        <f t="shared" si="229"/>
        <v>0</v>
      </c>
      <c r="O4368" s="1" t="b">
        <f t="shared" si="230"/>
        <v>0</v>
      </c>
      <c r="Q4368" s="4"/>
      <c r="R4368" s="4"/>
    </row>
    <row r="4369" spans="5:18">
      <c r="E4369" s="130">
        <v>318</v>
      </c>
      <c r="F4369" s="130">
        <v>14</v>
      </c>
      <c r="H4369" s="32" t="s">
        <v>208</v>
      </c>
      <c r="I4369" s="33" t="s">
        <v>862</v>
      </c>
      <c r="J4369" s="33" t="s">
        <v>206</v>
      </c>
      <c r="K4369" s="33" t="str">
        <f t="shared" si="228"/>
        <v>318 , 14</v>
      </c>
      <c r="L4369" s="34" t="s">
        <v>207</v>
      </c>
      <c r="N4369" s="1" t="b">
        <f t="shared" si="229"/>
        <v>0</v>
      </c>
      <c r="O4369" s="1" t="b">
        <f t="shared" si="230"/>
        <v>0</v>
      </c>
      <c r="Q4369" s="4"/>
      <c r="R4369" s="4"/>
    </row>
    <row r="4370" spans="5:18">
      <c r="E4370" s="130">
        <v>318</v>
      </c>
      <c r="F4370" s="130">
        <v>15</v>
      </c>
      <c r="H4370" s="32" t="s">
        <v>208</v>
      </c>
      <c r="I4370" s="33" t="s">
        <v>862</v>
      </c>
      <c r="J4370" s="33" t="s">
        <v>206</v>
      </c>
      <c r="K4370" s="33" t="str">
        <f t="shared" si="228"/>
        <v>318 , 15</v>
      </c>
      <c r="L4370" s="34" t="s">
        <v>207</v>
      </c>
      <c r="N4370" s="1" t="b">
        <f t="shared" si="229"/>
        <v>0</v>
      </c>
      <c r="O4370" s="1" t="b">
        <f t="shared" si="230"/>
        <v>0</v>
      </c>
      <c r="Q4370" s="4"/>
      <c r="R4370" s="4"/>
    </row>
    <row r="4371" spans="5:18">
      <c r="E4371" s="130">
        <v>319</v>
      </c>
      <c r="F4371" s="130">
        <v>1</v>
      </c>
      <c r="H4371" s="32" t="s">
        <v>208</v>
      </c>
      <c r="I4371" s="33" t="s">
        <v>862</v>
      </c>
      <c r="J4371" s="33" t="s">
        <v>206</v>
      </c>
      <c r="K4371" s="33" t="str">
        <f t="shared" si="228"/>
        <v>319 , 1</v>
      </c>
      <c r="L4371" s="34" t="s">
        <v>207</v>
      </c>
      <c r="N4371" s="1" t="b">
        <f t="shared" si="229"/>
        <v>0</v>
      </c>
      <c r="O4371" s="1" t="b">
        <f t="shared" si="230"/>
        <v>0</v>
      </c>
      <c r="Q4371" s="4"/>
      <c r="R4371" s="4"/>
    </row>
    <row r="4372" spans="5:18">
      <c r="E4372" s="130">
        <v>319</v>
      </c>
      <c r="F4372" s="130">
        <v>2</v>
      </c>
      <c r="H4372" s="32" t="s">
        <v>208</v>
      </c>
      <c r="I4372" s="33" t="s">
        <v>862</v>
      </c>
      <c r="J4372" s="33" t="s">
        <v>206</v>
      </c>
      <c r="K4372" s="33" t="str">
        <f t="shared" si="228"/>
        <v>319 , 2</v>
      </c>
      <c r="L4372" s="34" t="s">
        <v>207</v>
      </c>
      <c r="N4372" s="1" t="b">
        <f t="shared" si="229"/>
        <v>0</v>
      </c>
      <c r="O4372" s="1" t="b">
        <f t="shared" si="230"/>
        <v>0</v>
      </c>
      <c r="Q4372" s="4"/>
      <c r="R4372" s="4"/>
    </row>
    <row r="4373" spans="5:18">
      <c r="E4373" s="130">
        <v>319</v>
      </c>
      <c r="F4373" s="130">
        <v>3</v>
      </c>
      <c r="H4373" s="32" t="s">
        <v>208</v>
      </c>
      <c r="I4373" s="33" t="s">
        <v>862</v>
      </c>
      <c r="J4373" s="33" t="s">
        <v>206</v>
      </c>
      <c r="K4373" s="33" t="str">
        <f t="shared" si="228"/>
        <v>319 , 3</v>
      </c>
      <c r="L4373" s="34" t="s">
        <v>207</v>
      </c>
      <c r="N4373" s="1" t="b">
        <f t="shared" si="229"/>
        <v>0</v>
      </c>
      <c r="O4373" s="1" t="b">
        <f t="shared" si="230"/>
        <v>0</v>
      </c>
      <c r="Q4373" s="4"/>
      <c r="R4373" s="4"/>
    </row>
    <row r="4374" spans="5:18">
      <c r="E4374" s="130">
        <v>319</v>
      </c>
      <c r="F4374" s="130">
        <v>4</v>
      </c>
      <c r="H4374" s="32" t="s">
        <v>208</v>
      </c>
      <c r="I4374" s="33" t="s">
        <v>862</v>
      </c>
      <c r="J4374" s="33" t="s">
        <v>206</v>
      </c>
      <c r="K4374" s="33" t="str">
        <f t="shared" si="228"/>
        <v>319 , 4</v>
      </c>
      <c r="L4374" s="34" t="s">
        <v>207</v>
      </c>
      <c r="N4374" s="1" t="b">
        <f t="shared" si="229"/>
        <v>0</v>
      </c>
      <c r="O4374" s="1" t="b">
        <f t="shared" si="230"/>
        <v>0</v>
      </c>
      <c r="Q4374" s="4"/>
      <c r="R4374" s="4"/>
    </row>
    <row r="4375" spans="5:18">
      <c r="E4375" s="130">
        <v>319</v>
      </c>
      <c r="F4375" s="130">
        <v>5</v>
      </c>
      <c r="H4375" s="32" t="s">
        <v>208</v>
      </c>
      <c r="I4375" s="33" t="s">
        <v>862</v>
      </c>
      <c r="J4375" s="33" t="s">
        <v>206</v>
      </c>
      <c r="K4375" s="33" t="str">
        <f t="shared" si="228"/>
        <v>319 , 5</v>
      </c>
      <c r="L4375" s="34" t="s">
        <v>207</v>
      </c>
      <c r="N4375" s="1" t="b">
        <f t="shared" si="229"/>
        <v>0</v>
      </c>
      <c r="O4375" s="1" t="b">
        <f t="shared" si="230"/>
        <v>0</v>
      </c>
      <c r="Q4375" s="4"/>
      <c r="R4375" s="4"/>
    </row>
    <row r="4376" spans="5:18">
      <c r="E4376" s="130">
        <v>319</v>
      </c>
      <c s="130" r="F4376">
        <v>7</v>
      </c>
      <c r="H4376" s="32" t="s">
        <v>208</v>
      </c>
      <c r="I4376" s="33" t="s">
        <v>862</v>
      </c>
      <c r="J4376" s="33" t="s">
        <v>206</v>
      </c>
      <c r="K4376" s="33" t="str">
        <f t="shared" si="228"/>
        <v>319 , 6</v>
      </c>
      <c r="L4376" s="34" t="s">
        <v>207</v>
      </c>
      <c r="N4376" s="1" t="b">
        <f t="shared" si="229"/>
        <v>0</v>
      </c>
      <c r="O4376" s="1" t="b">
        <f t="shared" si="230"/>
        <v>0</v>
      </c>
      <c r="Q4376" s="4"/>
      <c r="R4376" s="4"/>
    </row>
    <row r="4377" spans="5:18">
      <c r="E4377" s="130">
        <v>319</v>
      </c>
      <c r="F4377" s="130">
        <v>8</v>
      </c>
      <c r="H4377" s="32" t="s">
        <v>208</v>
      </c>
      <c r="I4377" s="33" t="s">
        <v>862</v>
      </c>
      <c r="J4377" s="33" t="s">
        <v>206</v>
      </c>
      <c r="K4377" s="33" t="str">
        <f t="shared" si="228"/>
        <v>319 , 8</v>
      </c>
      <c r="L4377" s="34" t="s">
        <v>207</v>
      </c>
      <c r="N4377" s="1" t="b">
        <f t="shared" si="229"/>
        <v>0</v>
      </c>
      <c r="O4377" s="1" t="b">
        <f t="shared" si="230"/>
        <v>0</v>
      </c>
      <c r="Q4377" s="4"/>
      <c r="R4377" s="4"/>
    </row>
    <row r="4378" spans="5:18">
      <c r="E4378" s="130">
        <v>319</v>
      </c>
      <c r="F4378" s="130">
        <v>9</v>
      </c>
      <c r="H4378" s="32" t="s">
        <v>208</v>
      </c>
      <c r="I4378" s="33" t="s">
        <v>862</v>
      </c>
      <c r="J4378" s="33" t="s">
        <v>206</v>
      </c>
      <c r="K4378" s="33" t="str">
        <f t="shared" si="228"/>
        <v>319 , 9</v>
      </c>
      <c r="L4378" s="34" t="s">
        <v>207</v>
      </c>
      <c r="N4378" s="1" t="b">
        <f t="shared" si="229"/>
        <v>0</v>
      </c>
      <c r="O4378" s="1" t="b">
        <f t="shared" si="230"/>
        <v>0</v>
      </c>
      <c r="Q4378" s="4"/>
      <c r="R4378" s="4"/>
    </row>
    <row r="4379" spans="5:18">
      <c r="E4379" s="130">
        <v>319</v>
      </c>
      <c r="F4379" s="130">
        <v>10</v>
      </c>
      <c r="H4379" s="32" t="s">
        <v>208</v>
      </c>
      <c r="I4379" s="33" t="s">
        <v>862</v>
      </c>
      <c r="J4379" s="33" t="s">
        <v>206</v>
      </c>
      <c r="K4379" s="33" t="str">
        <f t="shared" si="228"/>
        <v>319 , 10</v>
      </c>
      <c r="L4379" s="34" t="s">
        <v>207</v>
      </c>
      <c r="N4379" s="1" t="b">
        <f t="shared" si="229"/>
        <v>0</v>
      </c>
      <c r="O4379" s="1" t="b">
        <f t="shared" si="230"/>
        <v>0</v>
      </c>
      <c r="Q4379" s="4"/>
      <c r="R4379" s="4"/>
    </row>
    <row r="4380" spans="5:18">
      <c r="E4380" s="130">
        <v>319</v>
      </c>
      <c r="F4380" s="130">
        <v>11</v>
      </c>
      <c r="H4380" s="32" t="s">
        <v>208</v>
      </c>
      <c r="I4380" s="33" t="s">
        <v>862</v>
      </c>
      <c r="J4380" s="33" t="s">
        <v>206</v>
      </c>
      <c r="K4380" s="33" t="str">
        <f t="shared" si="228"/>
        <v>319 , 11</v>
      </c>
      <c r="L4380" s="34" t="s">
        <v>207</v>
      </c>
      <c r="N4380" s="1" t="b">
        <f t="shared" si="229"/>
        <v>0</v>
      </c>
      <c r="O4380" s="1" t="b">
        <f t="shared" si="230"/>
        <v>0</v>
      </c>
      <c r="Q4380" s="4"/>
      <c r="R4380" s="4"/>
    </row>
    <row r="4381" spans="5:18">
      <c r="E4381" s="130">
        <v>319</v>
      </c>
      <c r="F4381" s="130">
        <v>12</v>
      </c>
      <c r="H4381" s="32" t="s">
        <v>208</v>
      </c>
      <c r="I4381" s="33" t="s">
        <v>862</v>
      </c>
      <c r="J4381" s="33" t="s">
        <v>206</v>
      </c>
      <c r="K4381" s="33" t="str">
        <f t="shared" si="228"/>
        <v>319 , 12</v>
      </c>
      <c r="L4381" s="34" t="s">
        <v>207</v>
      </c>
      <c r="N4381" s="1" t="b">
        <f t="shared" si="229"/>
        <v>0</v>
      </c>
      <c r="O4381" s="1" t="b">
        <f t="shared" si="230"/>
        <v>0</v>
      </c>
      <c r="Q4381" s="4"/>
      <c r="R4381" s="4"/>
    </row>
    <row r="4382" spans="5:18">
      <c r="E4382" s="130">
        <v>319</v>
      </c>
      <c r="F4382" s="130">
        <v>13</v>
      </c>
      <c r="H4382" s="32" t="s">
        <v>208</v>
      </c>
      <c r="I4382" s="33" t="s">
        <v>862</v>
      </c>
      <c r="J4382" s="33" t="s">
        <v>206</v>
      </c>
      <c r="K4382" s="33" t="str">
        <f t="shared" si="228"/>
        <v>319 , 13</v>
      </c>
      <c r="L4382" s="34" t="s">
        <v>207</v>
      </c>
      <c r="N4382" s="1" t="b">
        <f t="shared" si="229"/>
        <v>0</v>
      </c>
      <c r="O4382" s="1" t="b">
        <f t="shared" si="230"/>
        <v>0</v>
      </c>
      <c r="Q4382" s="4"/>
      <c r="R4382" s="4"/>
    </row>
    <row r="4383" spans="5:18">
      <c r="E4383" s="130">
        <v>319</v>
      </c>
      <c r="F4383" s="130">
        <v>14</v>
      </c>
      <c r="H4383" s="32" t="s">
        <v>208</v>
      </c>
      <c r="I4383" s="33" t="s">
        <v>862</v>
      </c>
      <c r="J4383" s="33" t="s">
        <v>206</v>
      </c>
      <c r="K4383" s="33" t="str">
        <f t="shared" si="228"/>
        <v>319 , 14</v>
      </c>
      <c r="L4383" s="34" t="s">
        <v>207</v>
      </c>
      <c r="N4383" s="1" t="b">
        <f t="shared" si="229"/>
        <v>0</v>
      </c>
      <c r="O4383" s="1" t="b">
        <f t="shared" si="230"/>
        <v>0</v>
      </c>
      <c r="Q4383" s="4"/>
      <c r="R4383" s="4"/>
    </row>
    <row r="4384" spans="5:18">
      <c r="E4384" s="130">
        <v>319</v>
      </c>
      <c r="F4384" s="130">
        <v>15</v>
      </c>
      <c r="H4384" s="32" t="s">
        <v>208</v>
      </c>
      <c r="I4384" s="33" t="s">
        <v>862</v>
      </c>
      <c r="J4384" s="33" t="s">
        <v>206</v>
      </c>
      <c r="K4384" s="33" t="str">
        <f t="shared" si="228"/>
        <v>319 , 15</v>
      </c>
      <c r="L4384" s="34" t="s">
        <v>207</v>
      </c>
      <c r="N4384" s="1" t="b">
        <f t="shared" si="229"/>
        <v>0</v>
      </c>
      <c r="O4384" s="1" t="b">
        <f t="shared" si="230"/>
        <v>0</v>
      </c>
      <c r="Q4384" s="4"/>
      <c r="R4384" s="4"/>
    </row>
    <row r="4385" spans="5:18">
      <c r="E4385" s="130">
        <v>320</v>
      </c>
      <c r="F4385" s="130">
        <v>1</v>
      </c>
      <c r="H4385" s="32" t="s">
        <v>208</v>
      </c>
      <c r="I4385" s="33" t="s">
        <v>862</v>
      </c>
      <c r="J4385" s="33" t="s">
        <v>206</v>
      </c>
      <c r="K4385" s="33" t="str">
        <f t="shared" si="228"/>
        <v>320 , 1</v>
      </c>
      <c r="L4385" s="34" t="s">
        <v>207</v>
      </c>
      <c r="N4385" s="1" t="b">
        <f t="shared" si="229"/>
        <v>0</v>
      </c>
      <c r="O4385" s="1" t="b">
        <f t="shared" si="230"/>
        <v>0</v>
      </c>
      <c r="Q4385" s="4"/>
      <c r="R4385" s="4"/>
    </row>
    <row r="4386" spans="5:18">
      <c r="E4386" s="130">
        <v>320</v>
      </c>
      <c r="F4386" s="130">
        <v>2</v>
      </c>
      <c r="H4386" s="32" t="s">
        <v>208</v>
      </c>
      <c r="I4386" s="33" t="s">
        <v>862</v>
      </c>
      <c r="J4386" s="33" t="s">
        <v>206</v>
      </c>
      <c r="K4386" s="33" t="str">
        <f t="shared" si="228"/>
        <v>320 , 2</v>
      </c>
      <c r="L4386" s="34" t="s">
        <v>207</v>
      </c>
      <c r="N4386" s="1" t="b">
        <f t="shared" si="229"/>
        <v>0</v>
      </c>
      <c r="O4386" s="1" t="b">
        <f t="shared" si="230"/>
        <v>0</v>
      </c>
      <c r="Q4386" s="4"/>
      <c r="R4386" s="4"/>
    </row>
    <row r="4387" spans="5:18">
      <c r="E4387" s="130">
        <v>320</v>
      </c>
      <c r="F4387" s="130">
        <v>3</v>
      </c>
      <c r="H4387" s="32" t="s">
        <v>208</v>
      </c>
      <c r="I4387" s="33" t="s">
        <v>862</v>
      </c>
      <c r="J4387" s="33" t="s">
        <v>206</v>
      </c>
      <c r="K4387" s="33" t="str">
        <f t="shared" si="228"/>
        <v>320 , 3</v>
      </c>
      <c r="L4387" s="34" t="s">
        <v>207</v>
      </c>
      <c r="N4387" s="1" t="b">
        <f t="shared" si="229"/>
        <v>0</v>
      </c>
      <c r="O4387" s="1" t="b">
        <f t="shared" si="230"/>
        <v>0</v>
      </c>
      <c r="Q4387" s="4"/>
      <c r="R4387" s="4"/>
    </row>
    <row r="4388" spans="5:18">
      <c r="E4388" s="130">
        <v>320</v>
      </c>
      <c r="F4388" s="130">
        <v>4</v>
      </c>
      <c r="H4388" s="32" t="s">
        <v>208</v>
      </c>
      <c r="I4388" s="33" t="s">
        <v>862</v>
      </c>
      <c r="J4388" s="33" t="s">
        <v>206</v>
      </c>
      <c r="K4388" s="33" t="str">
        <f t="shared" si="228"/>
        <v>320 , 4</v>
      </c>
      <c r="L4388" s="34" t="s">
        <v>207</v>
      </c>
      <c r="N4388" s="1" t="b">
        <f t="shared" si="229"/>
        <v>0</v>
      </c>
      <c r="O4388" s="1" t="b">
        <f t="shared" si="230"/>
        <v>0</v>
      </c>
      <c r="Q4388" s="4"/>
      <c r="R4388" s="4"/>
    </row>
    <row r="4389" spans="5:18">
      <c r="E4389" s="130">
        <v>320</v>
      </c>
      <c r="F4389" s="130">
        <v>5</v>
      </c>
      <c r="H4389" s="32" t="s">
        <v>208</v>
      </c>
      <c r="I4389" s="33" t="s">
        <v>862</v>
      </c>
      <c r="J4389" s="33" t="s">
        <v>206</v>
      </c>
      <c r="K4389" s="33" t="str">
        <f t="shared" si="228"/>
        <v>320 , 5</v>
      </c>
      <c r="L4389" s="34" t="s">
        <v>207</v>
      </c>
      <c r="N4389" s="1" t="b">
        <f t="shared" si="229"/>
        <v>0</v>
      </c>
      <c r="O4389" s="1" t="b">
        <f t="shared" si="230"/>
        <v>0</v>
      </c>
      <c r="Q4389" s="4"/>
      <c r="R4389" s="4"/>
    </row>
    <row r="4390" spans="5:18">
      <c r="E4390" s="130">
        <v>320</v>
      </c>
      <c s="130" r="F4390">
        <v>7</v>
      </c>
      <c r="H4390" s="32" t="s">
        <v>208</v>
      </c>
      <c r="I4390" s="33" t="s">
        <v>862</v>
      </c>
      <c r="J4390" s="33" t="s">
        <v>206</v>
      </c>
      <c r="K4390" s="33" t="str">
        <f t="shared" si="228"/>
        <v>320 , 6</v>
      </c>
      <c r="L4390" s="34" t="s">
        <v>207</v>
      </c>
      <c r="N4390" s="1" t="b">
        <f t="shared" si="229"/>
        <v>0</v>
      </c>
      <c r="O4390" s="1" t="b">
        <f t="shared" si="230"/>
        <v>0</v>
      </c>
      <c r="Q4390" s="4"/>
      <c r="R4390" s="4"/>
    </row>
    <row r="4391" spans="5:18">
      <c r="E4391" s="130">
        <v>320</v>
      </c>
      <c r="F4391" s="130">
        <v>8</v>
      </c>
      <c r="H4391" s="32" t="s">
        <v>208</v>
      </c>
      <c r="I4391" s="33" t="s">
        <v>862</v>
      </c>
      <c r="J4391" s="33" t="s">
        <v>206</v>
      </c>
      <c r="K4391" s="33" t="str">
        <f t="shared" si="228"/>
        <v>320 , 8</v>
      </c>
      <c r="L4391" s="34" t="s">
        <v>207</v>
      </c>
      <c r="N4391" s="1" t="b">
        <f t="shared" si="229"/>
        <v>0</v>
      </c>
      <c r="O4391" s="1" t="b">
        <f t="shared" si="230"/>
        <v>0</v>
      </c>
      <c r="Q4391" s="4"/>
      <c r="R4391" s="4"/>
    </row>
    <row r="4392" spans="5:18">
      <c r="E4392" s="130">
        <v>320</v>
      </c>
      <c r="F4392" s="130">
        <v>9</v>
      </c>
      <c r="H4392" s="32" t="s">
        <v>208</v>
      </c>
      <c r="I4392" s="33" t="s">
        <v>862</v>
      </c>
      <c r="J4392" s="33" t="s">
        <v>206</v>
      </c>
      <c r="K4392" s="33" t="str">
        <f t="shared" si="228"/>
        <v>320 , 9</v>
      </c>
      <c r="L4392" s="34" t="s">
        <v>207</v>
      </c>
      <c r="N4392" s="1" t="b">
        <f t="shared" si="229"/>
        <v>0</v>
      </c>
      <c r="O4392" s="1" t="b">
        <f t="shared" si="230"/>
        <v>0</v>
      </c>
      <c r="Q4392" s="4"/>
      <c r="R4392" s="4"/>
    </row>
    <row r="4393" spans="5:18">
      <c r="E4393" s="130">
        <v>320</v>
      </c>
      <c r="F4393" s="130">
        <v>10</v>
      </c>
      <c r="H4393" s="32" t="s">
        <v>208</v>
      </c>
      <c r="I4393" s="33" t="s">
        <v>862</v>
      </c>
      <c r="J4393" s="33" t="s">
        <v>206</v>
      </c>
      <c r="K4393" s="33" t="str">
        <f t="shared" si="228"/>
        <v>320 , 10</v>
      </c>
      <c r="L4393" s="34" t="s">
        <v>207</v>
      </c>
      <c r="N4393" s="1" t="b">
        <f t="shared" si="229"/>
        <v>0</v>
      </c>
      <c r="O4393" s="1" t="b">
        <f t="shared" si="230"/>
        <v>0</v>
      </c>
      <c r="Q4393" s="4"/>
      <c r="R4393" s="4"/>
    </row>
    <row r="4394" spans="5:18">
      <c r="E4394" s="130">
        <v>320</v>
      </c>
      <c r="F4394" s="130">
        <v>11</v>
      </c>
      <c r="H4394" s="32" t="s">
        <v>208</v>
      </c>
      <c r="I4394" s="33" t="s">
        <v>862</v>
      </c>
      <c r="J4394" s="33" t="s">
        <v>206</v>
      </c>
      <c r="K4394" s="33" t="str">
        <f t="shared" si="228"/>
        <v>320 , 11</v>
      </c>
      <c r="L4394" s="34" t="s">
        <v>207</v>
      </c>
      <c r="N4394" s="1" t="b">
        <f t="shared" si="229"/>
        <v>0</v>
      </c>
      <c r="O4394" s="1" t="b">
        <f t="shared" si="230"/>
        <v>0</v>
      </c>
      <c r="Q4394" s="4"/>
      <c r="R4394" s="4"/>
    </row>
    <row r="4395" spans="5:18">
      <c r="E4395" s="130">
        <v>320</v>
      </c>
      <c r="F4395" s="130">
        <v>12</v>
      </c>
      <c r="H4395" s="32" t="s">
        <v>208</v>
      </c>
      <c r="I4395" s="33" t="s">
        <v>862</v>
      </c>
      <c r="J4395" s="33" t="s">
        <v>206</v>
      </c>
      <c r="K4395" s="33" t="str">
        <f t="shared" si="228"/>
        <v>320 , 12</v>
      </c>
      <c r="L4395" s="34" t="s">
        <v>207</v>
      </c>
      <c r="N4395" s="1" t="b">
        <f t="shared" si="229"/>
        <v>0</v>
      </c>
      <c r="O4395" s="1" t="b">
        <f t="shared" si="230"/>
        <v>0</v>
      </c>
      <c r="Q4395" s="4"/>
      <c r="R4395" s="4"/>
    </row>
    <row r="4396" spans="5:18">
      <c r="E4396" s="130">
        <v>320</v>
      </c>
      <c r="F4396" s="130">
        <v>13</v>
      </c>
      <c r="H4396" s="32" t="s">
        <v>208</v>
      </c>
      <c r="I4396" s="33" t="s">
        <v>862</v>
      </c>
      <c r="J4396" s="33" t="s">
        <v>206</v>
      </c>
      <c r="K4396" s="33" t="str">
        <f t="shared" si="228"/>
        <v>320 , 13</v>
      </c>
      <c r="L4396" s="34" t="s">
        <v>207</v>
      </c>
      <c r="N4396" s="1" t="b">
        <f t="shared" si="229"/>
        <v>0</v>
      </c>
      <c r="O4396" s="1" t="b">
        <f t="shared" si="230"/>
        <v>0</v>
      </c>
      <c r="Q4396" s="4"/>
      <c r="R4396" s="4"/>
    </row>
    <row r="4397" spans="5:18">
      <c r="E4397" s="130">
        <v>320</v>
      </c>
      <c r="F4397" s="130">
        <v>14</v>
      </c>
      <c r="H4397" s="32" t="s">
        <v>208</v>
      </c>
      <c r="I4397" s="33" t="s">
        <v>862</v>
      </c>
      <c r="J4397" s="33" t="s">
        <v>206</v>
      </c>
      <c r="K4397" s="33" t="str">
        <f t="shared" si="228"/>
        <v>320 , 14</v>
      </c>
      <c r="L4397" s="34" t="s">
        <v>207</v>
      </c>
      <c r="N4397" s="1" t="b">
        <f t="shared" si="229"/>
        <v>0</v>
      </c>
      <c r="O4397" s="1" t="b">
        <f t="shared" si="230"/>
        <v>0</v>
      </c>
      <c r="Q4397" s="4"/>
      <c r="R4397" s="4"/>
    </row>
    <row r="4398" spans="5:18">
      <c r="E4398" s="130">
        <v>320</v>
      </c>
      <c r="F4398" s="130">
        <v>15</v>
      </c>
      <c r="H4398" s="32" t="s">
        <v>208</v>
      </c>
      <c r="I4398" s="33" t="s">
        <v>862</v>
      </c>
      <c r="J4398" s="33" t="s">
        <v>206</v>
      </c>
      <c r="K4398" s="33" t="str">
        <f t="shared" si="228"/>
        <v>320 , 15</v>
      </c>
      <c r="L4398" s="34" t="s">
        <v>207</v>
      </c>
      <c r="N4398" s="1" t="b">
        <f t="shared" si="229"/>
        <v>0</v>
      </c>
      <c r="O4398" s="1" t="b">
        <f t="shared" si="230"/>
        <v>0</v>
      </c>
      <c r="Q4398" s="4"/>
      <c r="R4398" s="4"/>
    </row>
    <row r="4399" spans="5:18">
      <c r="E4399" s="130">
        <v>321</v>
      </c>
      <c r="F4399" s="130">
        <v>1</v>
      </c>
      <c r="H4399" s="32" t="s">
        <v>208</v>
      </c>
      <c r="I4399" s="33" t="s">
        <v>862</v>
      </c>
      <c r="J4399" s="33" t="s">
        <v>206</v>
      </c>
      <c r="K4399" s="33" t="str">
        <f t="shared" si="228"/>
        <v>321 , 1</v>
      </c>
      <c r="L4399" s="34" t="s">
        <v>207</v>
      </c>
      <c r="N4399" s="1" t="b">
        <f t="shared" si="229"/>
        <v>0</v>
      </c>
      <c r="O4399" s="1" t="b">
        <f t="shared" si="230"/>
        <v>0</v>
      </c>
      <c r="Q4399" s="4"/>
      <c r="R4399" s="4"/>
    </row>
    <row r="4400" spans="5:18">
      <c r="E4400" s="130">
        <v>321</v>
      </c>
      <c r="F4400" s="130">
        <v>2</v>
      </c>
      <c r="H4400" s="32" t="s">
        <v>208</v>
      </c>
      <c r="I4400" s="33" t="s">
        <v>862</v>
      </c>
      <c r="J4400" s="33" t="s">
        <v>206</v>
      </c>
      <c r="K4400" s="33" t="str">
        <f t="shared" si="228"/>
        <v>321 , 2</v>
      </c>
      <c r="L4400" s="34" t="s">
        <v>207</v>
      </c>
      <c r="N4400" s="1" t="b">
        <f t="shared" si="229"/>
        <v>0</v>
      </c>
      <c r="O4400" s="1" t="b">
        <f t="shared" si="230"/>
        <v>0</v>
      </c>
      <c r="Q4400" s="4"/>
      <c r="R4400" s="4"/>
    </row>
    <row r="4401" spans="5:18">
      <c r="E4401" s="130">
        <v>321</v>
      </c>
      <c r="F4401" s="130">
        <v>3</v>
      </c>
      <c r="H4401" s="32" t="s">
        <v>208</v>
      </c>
      <c r="I4401" s="33" t="s">
        <v>862</v>
      </c>
      <c r="J4401" s="33" t="s">
        <v>206</v>
      </c>
      <c r="K4401" s="33" t="str">
        <f t="shared" si="228"/>
        <v>321 , 3</v>
      </c>
      <c r="L4401" s="34" t="s">
        <v>207</v>
      </c>
      <c r="N4401" s="1" t="b">
        <f t="shared" si="229"/>
        <v>0</v>
      </c>
      <c r="O4401" s="1" t="b">
        <f t="shared" si="230"/>
        <v>0</v>
      </c>
      <c r="Q4401" s="4"/>
      <c r="R4401" s="4"/>
    </row>
    <row r="4402" spans="5:18">
      <c r="E4402" s="130">
        <v>321</v>
      </c>
      <c r="F4402" s="130">
        <v>4</v>
      </c>
      <c r="H4402" s="32" t="s">
        <v>208</v>
      </c>
      <c r="I4402" s="33" t="s">
        <v>862</v>
      </c>
      <c r="J4402" s="33" t="s">
        <v>206</v>
      </c>
      <c r="K4402" s="33" t="str">
        <f t="shared" si="228"/>
        <v>321 , 4</v>
      </c>
      <c r="L4402" s="34" t="s">
        <v>207</v>
      </c>
      <c r="N4402" s="1" t="b">
        <f t="shared" si="229"/>
        <v>0</v>
      </c>
      <c r="O4402" s="1" t="b">
        <f t="shared" si="230"/>
        <v>0</v>
      </c>
      <c r="Q4402" s="4"/>
      <c r="R4402" s="4"/>
    </row>
    <row r="4403" spans="5:18">
      <c r="E4403" s="130">
        <v>321</v>
      </c>
      <c r="F4403" s="130">
        <v>5</v>
      </c>
      <c r="H4403" s="32" t="s">
        <v>208</v>
      </c>
      <c r="I4403" s="33" t="s">
        <v>862</v>
      </c>
      <c r="J4403" s="33" t="s">
        <v>206</v>
      </c>
      <c r="K4403" s="33" t="str">
        <f t="shared" si="228"/>
        <v>321 , 5</v>
      </c>
      <c r="L4403" s="34" t="s">
        <v>207</v>
      </c>
      <c r="N4403" s="1" t="b">
        <f t="shared" si="229"/>
        <v>0</v>
      </c>
      <c r="O4403" s="1" t="b">
        <f t="shared" si="230"/>
        <v>0</v>
      </c>
      <c r="Q4403" s="4"/>
      <c r="R4403" s="4"/>
    </row>
    <row r="4404" spans="5:18">
      <c r="E4404" s="130">
        <v>321</v>
      </c>
      <c s="130" r="F4404">
        <v>7</v>
      </c>
      <c r="H4404" s="32" t="s">
        <v>208</v>
      </c>
      <c r="I4404" s="33" t="s">
        <v>862</v>
      </c>
      <c r="J4404" s="33" t="s">
        <v>206</v>
      </c>
      <c r="K4404" s="33" t="str">
        <f t="shared" si="228"/>
        <v>321 , 6</v>
      </c>
      <c r="L4404" s="34" t="s">
        <v>207</v>
      </c>
      <c r="N4404" s="1" t="b">
        <f t="shared" si="229"/>
        <v>0</v>
      </c>
      <c r="O4404" s="1" t="b">
        <f t="shared" si="230"/>
        <v>0</v>
      </c>
      <c r="Q4404" s="4"/>
      <c r="R4404" s="4"/>
    </row>
    <row r="4405" spans="5:18">
      <c r="E4405" s="130">
        <v>321</v>
      </c>
      <c r="F4405" s="130">
        <v>8</v>
      </c>
      <c r="H4405" s="32" t="s">
        <v>208</v>
      </c>
      <c r="I4405" s="33" t="s">
        <v>862</v>
      </c>
      <c r="J4405" s="33" t="s">
        <v>206</v>
      </c>
      <c r="K4405" s="33" t="str">
        <f t="shared" si="228"/>
        <v>321 , 8</v>
      </c>
      <c r="L4405" s="34" t="s">
        <v>207</v>
      </c>
      <c r="N4405" s="1" t="b">
        <f t="shared" si="229"/>
        <v>0</v>
      </c>
      <c r="O4405" s="1" t="b">
        <f t="shared" si="230"/>
        <v>0</v>
      </c>
      <c r="Q4405" s="4"/>
      <c r="R4405" s="4"/>
    </row>
    <row r="4406" spans="5:18">
      <c r="E4406" s="130">
        <v>321</v>
      </c>
      <c r="F4406" s="130">
        <v>9</v>
      </c>
      <c r="H4406" s="32" t="s">
        <v>208</v>
      </c>
      <c r="I4406" s="33" t="s">
        <v>862</v>
      </c>
      <c r="J4406" s="33" t="s">
        <v>206</v>
      </c>
      <c r="K4406" s="33" t="str">
        <f t="shared" si="228"/>
        <v>321 , 9</v>
      </c>
      <c r="L4406" s="34" t="s">
        <v>207</v>
      </c>
      <c r="N4406" s="1" t="b">
        <f t="shared" si="229"/>
        <v>0</v>
      </c>
      <c r="O4406" s="1" t="b">
        <f t="shared" si="230"/>
        <v>0</v>
      </c>
      <c r="Q4406" s="4"/>
      <c r="R4406" s="4"/>
    </row>
    <row r="4407" spans="5:18">
      <c r="E4407" s="130">
        <v>321</v>
      </c>
      <c r="F4407" s="130">
        <v>10</v>
      </c>
      <c r="H4407" s="32" t="s">
        <v>208</v>
      </c>
      <c r="I4407" s="33" t="s">
        <v>862</v>
      </c>
      <c r="J4407" s="33" t="s">
        <v>206</v>
      </c>
      <c r="K4407" s="33" t="str">
        <f t="shared" si="228"/>
        <v>321 , 10</v>
      </c>
      <c r="L4407" s="34" t="s">
        <v>207</v>
      </c>
      <c r="N4407" s="1" t="b">
        <f t="shared" si="229"/>
        <v>0</v>
      </c>
      <c r="O4407" s="1" t="b">
        <f t="shared" si="230"/>
        <v>0</v>
      </c>
      <c r="Q4407" s="4"/>
      <c r="R4407" s="4"/>
    </row>
    <row r="4408" spans="5:18">
      <c r="E4408" s="130">
        <v>321</v>
      </c>
      <c r="F4408" s="130">
        <v>11</v>
      </c>
      <c r="H4408" s="32" t="s">
        <v>208</v>
      </c>
      <c r="I4408" s="33" t="s">
        <v>862</v>
      </c>
      <c r="J4408" s="33" t="s">
        <v>206</v>
      </c>
      <c r="K4408" s="33" t="str">
        <f t="shared" si="228"/>
        <v>321 , 11</v>
      </c>
      <c r="L4408" s="34" t="s">
        <v>207</v>
      </c>
      <c r="N4408" s="1" t="b">
        <f t="shared" si="229"/>
        <v>0</v>
      </c>
      <c r="O4408" s="1" t="b">
        <f t="shared" si="230"/>
        <v>0</v>
      </c>
      <c r="Q4408" s="4"/>
      <c r="R4408" s="4"/>
    </row>
    <row r="4409" spans="5:18">
      <c r="E4409" s="130">
        <v>321</v>
      </c>
      <c r="F4409" s="130">
        <v>12</v>
      </c>
      <c r="H4409" s="32" t="s">
        <v>208</v>
      </c>
      <c r="I4409" s="33" t="s">
        <v>862</v>
      </c>
      <c r="J4409" s="33" t="s">
        <v>206</v>
      </c>
      <c r="K4409" s="33" t="str">
        <f t="shared" si="228"/>
        <v>321 , 12</v>
      </c>
      <c r="L4409" s="34" t="s">
        <v>207</v>
      </c>
      <c r="N4409" s="1" t="b">
        <f t="shared" si="229"/>
        <v>0</v>
      </c>
      <c r="O4409" s="1" t="b">
        <f t="shared" si="230"/>
        <v>0</v>
      </c>
      <c r="Q4409" s="4"/>
      <c r="R4409" s="4"/>
    </row>
    <row r="4410" spans="5:18">
      <c r="E4410" s="130">
        <v>321</v>
      </c>
      <c r="F4410" s="130">
        <v>13</v>
      </c>
      <c r="H4410" s="32" t="s">
        <v>208</v>
      </c>
      <c r="I4410" s="33" t="s">
        <v>862</v>
      </c>
      <c r="J4410" s="33" t="s">
        <v>206</v>
      </c>
      <c r="K4410" s="33" t="str">
        <f t="shared" si="228"/>
        <v>321 , 13</v>
      </c>
      <c r="L4410" s="34" t="s">
        <v>207</v>
      </c>
      <c r="N4410" s="1" t="b">
        <f t="shared" si="229"/>
        <v>0</v>
      </c>
      <c r="O4410" s="1" t="b">
        <f t="shared" si="230"/>
        <v>0</v>
      </c>
      <c r="Q4410" s="4"/>
      <c r="R4410" s="4"/>
    </row>
    <row r="4411" spans="5:18">
      <c r="E4411" s="130">
        <v>321</v>
      </c>
      <c r="F4411" s="130">
        <v>14</v>
      </c>
      <c r="H4411" s="32" t="s">
        <v>208</v>
      </c>
      <c r="I4411" s="33" t="s">
        <v>862</v>
      </c>
      <c r="J4411" s="33" t="s">
        <v>206</v>
      </c>
      <c r="K4411" s="33" t="str">
        <f t="shared" si="228"/>
        <v>321 , 14</v>
      </c>
      <c r="L4411" s="34" t="s">
        <v>207</v>
      </c>
      <c r="N4411" s="1" t="b">
        <f t="shared" si="229"/>
        <v>0</v>
      </c>
      <c r="O4411" s="1" t="b">
        <f t="shared" si="230"/>
        <v>0</v>
      </c>
      <c r="Q4411" s="4"/>
      <c r="R4411" s="4"/>
    </row>
    <row r="4412" spans="5:18">
      <c r="E4412" s="130">
        <v>321</v>
      </c>
      <c r="F4412" s="130">
        <v>15</v>
      </c>
      <c r="H4412" s="32" t="s">
        <v>208</v>
      </c>
      <c r="I4412" s="33" t="s">
        <v>862</v>
      </c>
      <c r="J4412" s="33" t="s">
        <v>206</v>
      </c>
      <c r="K4412" s="33" t="str">
        <f t="shared" si="228"/>
        <v>321 , 15</v>
      </c>
      <c r="L4412" s="34" t="s">
        <v>207</v>
      </c>
      <c r="N4412" s="1" t="b">
        <f t="shared" si="229"/>
        <v>0</v>
      </c>
      <c r="O4412" s="1" t="b">
        <f t="shared" si="230"/>
        <v>0</v>
      </c>
      <c r="Q4412" s="4"/>
      <c r="R4412" s="4"/>
    </row>
    <row r="4413" spans="5:18">
      <c r="E4413" s="130">
        <v>322</v>
      </c>
      <c r="F4413" s="130">
        <v>1</v>
      </c>
      <c r="H4413" s="32" t="s">
        <v>208</v>
      </c>
      <c r="I4413" s="33" t="s">
        <v>862</v>
      </c>
      <c r="J4413" s="33" t="s">
        <v>206</v>
      </c>
      <c r="K4413" s="33" t="str">
        <f t="shared" si="228"/>
        <v>322 , 1</v>
      </c>
      <c r="L4413" s="34" t="s">
        <v>207</v>
      </c>
      <c r="N4413" s="1" t="b">
        <f t="shared" si="229"/>
        <v>0</v>
      </c>
      <c r="O4413" s="1" t="b">
        <f t="shared" si="230"/>
        <v>0</v>
      </c>
      <c r="Q4413" s="4"/>
      <c r="R4413" s="4"/>
    </row>
    <row r="4414" spans="5:18">
      <c r="E4414" s="130">
        <v>322</v>
      </c>
      <c r="F4414" s="130">
        <v>2</v>
      </c>
      <c r="H4414" s="32" t="s">
        <v>208</v>
      </c>
      <c r="I4414" s="33" t="s">
        <v>862</v>
      </c>
      <c r="J4414" s="33" t="s">
        <v>206</v>
      </c>
      <c r="K4414" s="33" t="str">
        <f t="shared" si="228"/>
        <v>322 , 2</v>
      </c>
      <c r="L4414" s="34" t="s">
        <v>207</v>
      </c>
      <c r="N4414" s="1" t="b">
        <f t="shared" si="229"/>
        <v>0</v>
      </c>
      <c r="O4414" s="1" t="b">
        <f t="shared" si="230"/>
        <v>0</v>
      </c>
      <c r="Q4414" s="4"/>
      <c r="R4414" s="4"/>
    </row>
    <row r="4415" spans="5:18">
      <c r="E4415" s="130">
        <v>322</v>
      </c>
      <c r="F4415" s="130">
        <v>3</v>
      </c>
      <c r="H4415" s="32" t="s">
        <v>208</v>
      </c>
      <c r="I4415" s="33" t="s">
        <v>862</v>
      </c>
      <c r="J4415" s="33" t="s">
        <v>206</v>
      </c>
      <c r="K4415" s="33" t="str">
        <f t="shared" si="228"/>
        <v>322 , 3</v>
      </c>
      <c r="L4415" s="34" t="s">
        <v>207</v>
      </c>
      <c r="N4415" s="1" t="b">
        <f t="shared" si="229"/>
        <v>0</v>
      </c>
      <c r="O4415" s="1" t="b">
        <f t="shared" si="230"/>
        <v>0</v>
      </c>
      <c r="Q4415" s="4"/>
      <c r="R4415" s="4"/>
    </row>
    <row r="4416" spans="5:18">
      <c r="E4416" s="130">
        <v>322</v>
      </c>
      <c r="F4416" s="130">
        <v>4</v>
      </c>
      <c r="H4416" s="32" t="s">
        <v>208</v>
      </c>
      <c r="I4416" s="33" t="s">
        <v>862</v>
      </c>
      <c r="J4416" s="33" t="s">
        <v>206</v>
      </c>
      <c r="K4416" s="33" t="str">
        <f t="shared" si="228"/>
        <v>322 , 4</v>
      </c>
      <c r="L4416" s="34" t="s">
        <v>207</v>
      </c>
      <c r="N4416" s="1" t="b">
        <f t="shared" si="229"/>
        <v>0</v>
      </c>
      <c r="O4416" s="1" t="b">
        <f t="shared" si="230"/>
        <v>0</v>
      </c>
      <c r="Q4416" s="4"/>
      <c r="R4416" s="4"/>
    </row>
    <row r="4417" spans="5:18">
      <c r="E4417" s="130">
        <v>322</v>
      </c>
      <c r="F4417" s="130">
        <v>5</v>
      </c>
      <c r="H4417" s="32" t="s">
        <v>208</v>
      </c>
      <c r="I4417" s="33" t="s">
        <v>862</v>
      </c>
      <c r="J4417" s="33" t="s">
        <v>206</v>
      </c>
      <c r="K4417" s="33" t="str">
        <f t="shared" si="228"/>
        <v>322 , 5</v>
      </c>
      <c r="L4417" s="34" t="s">
        <v>207</v>
      </c>
      <c r="N4417" s="1" t="b">
        <f t="shared" si="229"/>
        <v>0</v>
      </c>
      <c r="O4417" s="1" t="b">
        <f t="shared" si="230"/>
        <v>0</v>
      </c>
      <c r="Q4417" s="4"/>
      <c r="R4417" s="4"/>
    </row>
    <row r="4418" spans="5:18">
      <c r="E4418" s="130">
        <v>322</v>
      </c>
      <c s="130" r="F4418">
        <v>7</v>
      </c>
      <c r="H4418" s="32" t="s">
        <v>208</v>
      </c>
      <c r="I4418" s="33" t="s">
        <v>862</v>
      </c>
      <c r="J4418" s="33" t="s">
        <v>206</v>
      </c>
      <c r="K4418" s="33" t="str">
        <f t="shared" si="228"/>
        <v>322 , 6</v>
      </c>
      <c r="L4418" s="34" t="s">
        <v>207</v>
      </c>
      <c r="N4418" s="1" t="b">
        <f t="shared" si="229"/>
        <v>0</v>
      </c>
      <c r="O4418" s="1" t="b">
        <f t="shared" si="230"/>
        <v>0</v>
      </c>
      <c r="Q4418" s="4"/>
      <c r="R4418" s="4"/>
    </row>
    <row r="4419" spans="5:18">
      <c r="E4419" s="130">
        <v>322</v>
      </c>
      <c r="F4419" s="130">
        <v>8</v>
      </c>
      <c r="H4419" s="32" t="s">
        <v>208</v>
      </c>
      <c r="I4419" s="33" t="s">
        <v>862</v>
      </c>
      <c r="J4419" s="33" t="s">
        <v>206</v>
      </c>
      <c r="K4419" s="33" t="str">
        <f t="shared" si="228"/>
        <v>322 , 8</v>
      </c>
      <c r="L4419" s="34" t="s">
        <v>207</v>
      </c>
      <c r="N4419" s="1" t="b">
        <f t="shared" si="229"/>
        <v>0</v>
      </c>
      <c r="O4419" s="1" t="b">
        <f t="shared" si="230"/>
        <v>0</v>
      </c>
      <c r="Q4419" s="4"/>
      <c r="R4419" s="4"/>
    </row>
    <row r="4420" spans="5:18">
      <c r="E4420" s="130">
        <v>322</v>
      </c>
      <c r="F4420" s="130">
        <v>9</v>
      </c>
      <c r="H4420" s="32" t="s">
        <v>208</v>
      </c>
      <c r="I4420" s="33" t="s">
        <v>862</v>
      </c>
      <c r="J4420" s="33" t="s">
        <v>206</v>
      </c>
      <c r="K4420" s="33" t="str">
        <f t="shared" si="228"/>
        <v>322 , 9</v>
      </c>
      <c r="L4420" s="34" t="s">
        <v>207</v>
      </c>
      <c r="N4420" s="1" t="b">
        <f t="shared" si="229"/>
        <v>0</v>
      </c>
      <c r="O4420" s="1" t="b">
        <f t="shared" si="230"/>
        <v>0</v>
      </c>
      <c r="Q4420" s="4"/>
      <c r="R4420" s="4"/>
    </row>
    <row r="4421" spans="5:18">
      <c r="E4421" s="130">
        <v>322</v>
      </c>
      <c r="F4421" s="130">
        <v>10</v>
      </c>
      <c r="H4421" s="32" t="s">
        <v>208</v>
      </c>
      <c r="I4421" s="33" t="s">
        <v>862</v>
      </c>
      <c r="J4421" s="33" t="s">
        <v>206</v>
      </c>
      <c r="K4421" s="33" t="str">
        <f t="shared" si="228"/>
        <v>322 , 10</v>
      </c>
      <c r="L4421" s="34" t="s">
        <v>207</v>
      </c>
      <c r="N4421" s="1" t="b">
        <f t="shared" si="229"/>
        <v>0</v>
      </c>
      <c r="O4421" s="1" t="b">
        <f t="shared" si="230"/>
        <v>0</v>
      </c>
      <c r="Q4421" s="4"/>
      <c r="R4421" s="4"/>
    </row>
    <row r="4422" spans="5:18">
      <c r="E4422" s="130">
        <v>322</v>
      </c>
      <c r="F4422" s="130">
        <v>11</v>
      </c>
      <c r="H4422" s="32" t="s">
        <v>208</v>
      </c>
      <c r="I4422" s="33" t="s">
        <v>862</v>
      </c>
      <c r="J4422" s="33" t="s">
        <v>206</v>
      </c>
      <c r="K4422" s="33" t="str">
        <f t="shared" si="228"/>
        <v>322 , 11</v>
      </c>
      <c r="L4422" s="34" t="s">
        <v>207</v>
      </c>
      <c r="N4422" s="1" t="b">
        <f t="shared" si="229"/>
        <v>0</v>
      </c>
      <c r="O4422" s="1" t="b">
        <f t="shared" si="230"/>
        <v>0</v>
      </c>
      <c r="Q4422" s="4"/>
      <c r="R4422" s="4"/>
    </row>
    <row r="4423" spans="5:18">
      <c r="E4423" s="130">
        <v>322</v>
      </c>
      <c r="F4423" s="130">
        <v>12</v>
      </c>
      <c r="H4423" s="32" t="s">
        <v>208</v>
      </c>
      <c r="I4423" s="33" t="s">
        <v>862</v>
      </c>
      <c r="J4423" s="33" t="s">
        <v>206</v>
      </c>
      <c r="K4423" s="33" t="str">
        <f t="shared" si="228"/>
        <v>322 , 12</v>
      </c>
      <c r="L4423" s="34" t="s">
        <v>207</v>
      </c>
      <c r="N4423" s="1" t="b">
        <f t="shared" si="229"/>
        <v>0</v>
      </c>
      <c r="O4423" s="1" t="b">
        <f t="shared" si="230"/>
        <v>0</v>
      </c>
      <c r="Q4423" s="4"/>
      <c r="R4423" s="4"/>
    </row>
    <row r="4424" spans="5:18">
      <c r="E4424" s="130">
        <v>322</v>
      </c>
      <c r="F4424" s="130">
        <v>13</v>
      </c>
      <c r="H4424" s="32" t="s">
        <v>208</v>
      </c>
      <c r="I4424" s="33" t="s">
        <v>862</v>
      </c>
      <c r="J4424" s="33" t="s">
        <v>206</v>
      </c>
      <c r="K4424" s="33" t="str">
        <f t="shared" si="228"/>
        <v>322 , 13</v>
      </c>
      <c r="L4424" s="34" t="s">
        <v>207</v>
      </c>
      <c r="N4424" s="1" t="b">
        <f t="shared" si="229"/>
        <v>0</v>
      </c>
      <c r="O4424" s="1" t="b">
        <f t="shared" si="230"/>
        <v>0</v>
      </c>
      <c r="Q4424" s="4"/>
      <c r="R4424" s="4"/>
    </row>
    <row r="4425" spans="5:18">
      <c r="E4425" s="130">
        <v>322</v>
      </c>
      <c r="F4425" s="130">
        <v>14</v>
      </c>
      <c r="H4425" s="32" t="s">
        <v>208</v>
      </c>
      <c r="I4425" s="33" t="s">
        <v>862</v>
      </c>
      <c r="J4425" s="33" t="s">
        <v>206</v>
      </c>
      <c r="K4425" s="33" t="str">
        <f t="shared" si="228"/>
        <v>322 , 14</v>
      </c>
      <c r="L4425" s="34" t="s">
        <v>207</v>
      </c>
      <c r="N4425" s="1" t="b">
        <f t="shared" si="229"/>
        <v>0</v>
      </c>
      <c r="O4425" s="1" t="b">
        <f t="shared" si="230"/>
        <v>0</v>
      </c>
      <c r="Q4425" s="4"/>
      <c r="R4425" s="4"/>
    </row>
    <row r="4426" spans="5:18">
      <c r="E4426" s="130">
        <v>322</v>
      </c>
      <c r="F4426" s="130">
        <v>15</v>
      </c>
      <c r="H4426" s="32" t="s">
        <v>208</v>
      </c>
      <c r="I4426" s="33" t="s">
        <v>862</v>
      </c>
      <c r="J4426" s="33" t="s">
        <v>206</v>
      </c>
      <c r="K4426" s="33" t="str">
        <f t="shared" ref="K4426:K4485" si="231">E4426&amp;" , "&amp;F4426</f>
        <v>322 , 15</v>
      </c>
      <c r="L4426" s="34" t="s">
        <v>207</v>
      </c>
      <c r="N4426" s="1" t="b">
        <f t="shared" ref="N4426:N4485" si="232">IF(E4426="","",EXACT(E4426,Q4426))</f>
        <v>0</v>
      </c>
      <c r="O4426" s="1" t="b">
        <f t="shared" ref="O4426:O4485" si="233">IF(F4426="","",EXACT(F4426,R4426))</f>
        <v>0</v>
      </c>
      <c r="Q4426" s="4"/>
      <c r="R4426" s="4"/>
    </row>
    <row r="4427" spans="5:18">
      <c r="E4427" s="130">
        <v>323</v>
      </c>
      <c r="F4427" s="130">
        <v>1</v>
      </c>
      <c r="H4427" s="32" t="s">
        <v>208</v>
      </c>
      <c r="I4427" s="33" t="s">
        <v>862</v>
      </c>
      <c r="J4427" s="33" t="s">
        <v>206</v>
      </c>
      <c r="K4427" s="33" t="str">
        <f t="shared" si="231"/>
        <v>323 , 1</v>
      </c>
      <c r="L4427" s="34" t="s">
        <v>207</v>
      </c>
      <c r="N4427" s="1" t="b">
        <f t="shared" si="232"/>
        <v>0</v>
      </c>
      <c r="O4427" s="1" t="b">
        <f t="shared" si="233"/>
        <v>0</v>
      </c>
      <c r="Q4427" s="4"/>
      <c r="R4427" s="4"/>
    </row>
    <row r="4428" spans="5:18">
      <c r="E4428" s="130">
        <v>323</v>
      </c>
      <c r="F4428" s="130">
        <v>2</v>
      </c>
      <c r="H4428" s="32" t="s">
        <v>208</v>
      </c>
      <c r="I4428" s="33" t="s">
        <v>862</v>
      </c>
      <c r="J4428" s="33" t="s">
        <v>206</v>
      </c>
      <c r="K4428" s="33" t="str">
        <f t="shared" si="231"/>
        <v>323 , 2</v>
      </c>
      <c r="L4428" s="34" t="s">
        <v>207</v>
      </c>
      <c r="N4428" s="1" t="b">
        <f t="shared" si="232"/>
        <v>0</v>
      </c>
      <c r="O4428" s="1" t="b">
        <f t="shared" si="233"/>
        <v>0</v>
      </c>
      <c r="Q4428" s="4"/>
      <c r="R4428" s="4"/>
    </row>
    <row r="4429" spans="5:18">
      <c r="E4429" s="130">
        <v>323</v>
      </c>
      <c r="F4429" s="130">
        <v>3</v>
      </c>
      <c r="H4429" s="32" t="s">
        <v>208</v>
      </c>
      <c r="I4429" s="33" t="s">
        <v>862</v>
      </c>
      <c r="J4429" s="33" t="s">
        <v>206</v>
      </c>
      <c r="K4429" s="33" t="str">
        <f t="shared" si="231"/>
        <v>323 , 3</v>
      </c>
      <c r="L4429" s="34" t="s">
        <v>207</v>
      </c>
      <c r="N4429" s="1" t="b">
        <f t="shared" si="232"/>
        <v>0</v>
      </c>
      <c r="O4429" s="1" t="b">
        <f t="shared" si="233"/>
        <v>0</v>
      </c>
      <c r="Q4429" s="4"/>
      <c r="R4429" s="4"/>
    </row>
    <row r="4430" spans="5:18">
      <c r="E4430" s="130">
        <v>323</v>
      </c>
      <c r="F4430" s="130">
        <v>4</v>
      </c>
      <c r="H4430" s="32" t="s">
        <v>208</v>
      </c>
      <c r="I4430" s="33" t="s">
        <v>862</v>
      </c>
      <c r="J4430" s="33" t="s">
        <v>206</v>
      </c>
      <c r="K4430" s="33" t="str">
        <f t="shared" si="231"/>
        <v>323 , 4</v>
      </c>
      <c r="L4430" s="34" t="s">
        <v>207</v>
      </c>
      <c r="N4430" s="1" t="b">
        <f t="shared" si="232"/>
        <v>0</v>
      </c>
      <c r="O4430" s="1" t="b">
        <f t="shared" si="233"/>
        <v>0</v>
      </c>
      <c r="Q4430" s="4"/>
      <c r="R4430" s="4"/>
    </row>
    <row r="4431" spans="5:18">
      <c r="E4431" s="130">
        <v>323</v>
      </c>
      <c r="F4431" s="130">
        <v>5</v>
      </c>
      <c r="H4431" s="32" t="s">
        <v>208</v>
      </c>
      <c r="I4431" s="33" t="s">
        <v>862</v>
      </c>
      <c r="J4431" s="33" t="s">
        <v>206</v>
      </c>
      <c r="K4431" s="33" t="str">
        <f t="shared" si="231"/>
        <v>323 , 5</v>
      </c>
      <c r="L4431" s="34" t="s">
        <v>207</v>
      </c>
      <c r="N4431" s="1" t="b">
        <f t="shared" si="232"/>
        <v>0</v>
      </c>
      <c r="O4431" s="1" t="b">
        <f t="shared" si="233"/>
        <v>0</v>
      </c>
      <c r="Q4431" s="4"/>
      <c r="R4431" s="4"/>
    </row>
    <row r="4432" spans="5:18">
      <c r="E4432" s="130">
        <v>323</v>
      </c>
      <c s="130" r="F4432">
        <v>7</v>
      </c>
      <c r="H4432" s="32" t="s">
        <v>208</v>
      </c>
      <c r="I4432" s="33" t="s">
        <v>862</v>
      </c>
      <c r="J4432" s="33" t="s">
        <v>206</v>
      </c>
      <c r="K4432" s="33" t="str">
        <f t="shared" si="231"/>
        <v>323 , 6</v>
      </c>
      <c r="L4432" s="34" t="s">
        <v>207</v>
      </c>
      <c r="N4432" s="1" t="b">
        <f t="shared" si="232"/>
        <v>0</v>
      </c>
      <c r="O4432" s="1" t="b">
        <f t="shared" si="233"/>
        <v>0</v>
      </c>
      <c r="Q4432" s="4"/>
      <c r="R4432" s="4"/>
    </row>
    <row r="4433" spans="5:18">
      <c r="E4433" s="130">
        <v>323</v>
      </c>
      <c r="F4433" s="130">
        <v>8</v>
      </c>
      <c r="H4433" s="32" t="s">
        <v>208</v>
      </c>
      <c r="I4433" s="33" t="s">
        <v>862</v>
      </c>
      <c r="J4433" s="33" t="s">
        <v>206</v>
      </c>
      <c r="K4433" s="33" t="str">
        <f t="shared" si="231"/>
        <v>323 , 8</v>
      </c>
      <c r="L4433" s="34" t="s">
        <v>207</v>
      </c>
      <c r="N4433" s="1" t="b">
        <f t="shared" si="232"/>
        <v>0</v>
      </c>
      <c r="O4433" s="1" t="b">
        <f t="shared" si="233"/>
        <v>0</v>
      </c>
      <c r="Q4433" s="4"/>
      <c r="R4433" s="4"/>
    </row>
    <row r="4434" spans="5:18">
      <c r="E4434" s="130">
        <v>323</v>
      </c>
      <c r="F4434" s="130">
        <v>9</v>
      </c>
      <c r="H4434" s="32" t="s">
        <v>208</v>
      </c>
      <c r="I4434" s="33" t="s">
        <v>862</v>
      </c>
      <c r="J4434" s="33" t="s">
        <v>206</v>
      </c>
      <c r="K4434" s="33" t="str">
        <f t="shared" si="231"/>
        <v>323 , 9</v>
      </c>
      <c r="L4434" s="34" t="s">
        <v>207</v>
      </c>
      <c r="N4434" s="1" t="b">
        <f t="shared" si="232"/>
        <v>0</v>
      </c>
      <c r="O4434" s="1" t="b">
        <f t="shared" si="233"/>
        <v>0</v>
      </c>
      <c r="Q4434" s="4"/>
      <c r="R4434" s="4"/>
    </row>
    <row r="4435" spans="5:18">
      <c r="E4435" s="130">
        <v>323</v>
      </c>
      <c r="F4435" s="130">
        <v>10</v>
      </c>
      <c r="H4435" s="32" t="s">
        <v>208</v>
      </c>
      <c r="I4435" s="33" t="s">
        <v>862</v>
      </c>
      <c r="J4435" s="33" t="s">
        <v>206</v>
      </c>
      <c r="K4435" s="33" t="str">
        <f t="shared" si="231"/>
        <v>323 , 10</v>
      </c>
      <c r="L4435" s="34" t="s">
        <v>207</v>
      </c>
      <c r="N4435" s="1" t="b">
        <f t="shared" si="232"/>
        <v>0</v>
      </c>
      <c r="O4435" s="1" t="b">
        <f t="shared" si="233"/>
        <v>0</v>
      </c>
      <c r="Q4435" s="4"/>
      <c r="R4435" s="4"/>
    </row>
    <row r="4436" spans="5:18">
      <c r="E4436" s="130">
        <v>323</v>
      </c>
      <c r="F4436" s="130">
        <v>11</v>
      </c>
      <c r="H4436" s="32" t="s">
        <v>208</v>
      </c>
      <c r="I4436" s="33" t="s">
        <v>862</v>
      </c>
      <c r="J4436" s="33" t="s">
        <v>206</v>
      </c>
      <c r="K4436" s="33" t="str">
        <f t="shared" si="231"/>
        <v>323 , 11</v>
      </c>
      <c r="L4436" s="34" t="s">
        <v>207</v>
      </c>
      <c r="N4436" s="1" t="b">
        <f t="shared" si="232"/>
        <v>0</v>
      </c>
      <c r="O4436" s="1" t="b">
        <f t="shared" si="233"/>
        <v>0</v>
      </c>
      <c r="Q4436" s="4"/>
      <c r="R4436" s="4"/>
    </row>
    <row r="4437" spans="5:18">
      <c r="E4437" s="130">
        <v>323</v>
      </c>
      <c r="F4437" s="130">
        <v>12</v>
      </c>
      <c r="H4437" s="32" t="s">
        <v>208</v>
      </c>
      <c r="I4437" s="33" t="s">
        <v>862</v>
      </c>
      <c r="J4437" s="33" t="s">
        <v>206</v>
      </c>
      <c r="K4437" s="33" t="str">
        <f t="shared" si="231"/>
        <v>323 , 12</v>
      </c>
      <c r="L4437" s="34" t="s">
        <v>207</v>
      </c>
      <c r="N4437" s="1" t="b">
        <f t="shared" si="232"/>
        <v>0</v>
      </c>
      <c r="O4437" s="1" t="b">
        <f t="shared" si="233"/>
        <v>0</v>
      </c>
      <c r="Q4437" s="4"/>
      <c r="R4437" s="4"/>
    </row>
    <row r="4438" spans="5:18">
      <c r="E4438" s="130">
        <v>323</v>
      </c>
      <c r="F4438" s="130">
        <v>13</v>
      </c>
      <c r="H4438" s="32" t="s">
        <v>208</v>
      </c>
      <c r="I4438" s="33" t="s">
        <v>862</v>
      </c>
      <c r="J4438" s="33" t="s">
        <v>206</v>
      </c>
      <c r="K4438" s="33" t="str">
        <f t="shared" si="231"/>
        <v>323 , 13</v>
      </c>
      <c r="L4438" s="34" t="s">
        <v>207</v>
      </c>
      <c r="N4438" s="1" t="b">
        <f t="shared" si="232"/>
        <v>0</v>
      </c>
      <c r="O4438" s="1" t="b">
        <f t="shared" si="233"/>
        <v>0</v>
      </c>
      <c r="Q4438" s="4"/>
      <c r="R4438" s="4"/>
    </row>
    <row r="4439" spans="5:18">
      <c r="E4439" s="130">
        <v>323</v>
      </c>
      <c r="F4439" s="130">
        <v>14</v>
      </c>
      <c r="H4439" s="32" t="s">
        <v>208</v>
      </c>
      <c r="I4439" s="33" t="s">
        <v>862</v>
      </c>
      <c r="J4439" s="33" t="s">
        <v>206</v>
      </c>
      <c r="K4439" s="33" t="str">
        <f t="shared" si="231"/>
        <v>323 , 14</v>
      </c>
      <c r="L4439" s="34" t="s">
        <v>207</v>
      </c>
      <c r="N4439" s="1" t="b">
        <f t="shared" si="232"/>
        <v>0</v>
      </c>
      <c r="O4439" s="1" t="b">
        <f t="shared" si="233"/>
        <v>0</v>
      </c>
      <c r="Q4439" s="4"/>
      <c r="R4439" s="4"/>
    </row>
    <row r="4440" spans="5:18">
      <c r="E4440" s="130">
        <v>323</v>
      </c>
      <c r="F4440" s="130">
        <v>15</v>
      </c>
      <c r="H4440" s="32" t="s">
        <v>208</v>
      </c>
      <c r="I4440" s="33" t="s">
        <v>862</v>
      </c>
      <c r="J4440" s="33" t="s">
        <v>206</v>
      </c>
      <c r="K4440" s="33" t="str">
        <f t="shared" si="231"/>
        <v>323 , 15</v>
      </c>
      <c r="L4440" s="34" t="s">
        <v>207</v>
      </c>
      <c r="N4440" s="1" t="b">
        <f t="shared" si="232"/>
        <v>0</v>
      </c>
      <c r="O4440" s="1" t="b">
        <f t="shared" si="233"/>
        <v>0</v>
      </c>
      <c r="Q4440" s="4"/>
      <c r="R4440" s="4"/>
    </row>
    <row r="4441" spans="5:18">
      <c r="E4441" s="130">
        <v>324</v>
      </c>
      <c r="F4441" s="130">
        <v>1</v>
      </c>
      <c r="H4441" s="32" t="s">
        <v>208</v>
      </c>
      <c r="I4441" s="33" t="s">
        <v>862</v>
      </c>
      <c r="J4441" s="33" t="s">
        <v>206</v>
      </c>
      <c r="K4441" s="33" t="str">
        <f t="shared" si="231"/>
        <v>324 , 1</v>
      </c>
      <c r="L4441" s="34" t="s">
        <v>207</v>
      </c>
      <c r="N4441" s="1" t="b">
        <f t="shared" si="232"/>
        <v>0</v>
      </c>
      <c r="O4441" s="1" t="b">
        <f t="shared" si="233"/>
        <v>0</v>
      </c>
      <c r="Q4441" s="4"/>
      <c r="R4441" s="4"/>
    </row>
    <row r="4442" spans="5:18">
      <c r="E4442" s="130">
        <v>324</v>
      </c>
      <c r="F4442" s="130">
        <v>2</v>
      </c>
      <c r="H4442" s="32" t="s">
        <v>208</v>
      </c>
      <c r="I4442" s="33" t="s">
        <v>862</v>
      </c>
      <c r="J4442" s="33" t="s">
        <v>206</v>
      </c>
      <c r="K4442" s="33" t="str">
        <f t="shared" si="231"/>
        <v>324 , 2</v>
      </c>
      <c r="L4442" s="34" t="s">
        <v>207</v>
      </c>
      <c r="N4442" s="1" t="b">
        <f t="shared" si="232"/>
        <v>0</v>
      </c>
      <c r="O4442" s="1" t="b">
        <f t="shared" si="233"/>
        <v>0</v>
      </c>
      <c r="Q4442" s="4"/>
      <c r="R4442" s="4"/>
    </row>
    <row r="4443" spans="5:18">
      <c r="E4443" s="130">
        <v>324</v>
      </c>
      <c r="F4443" s="130">
        <v>3</v>
      </c>
      <c r="H4443" s="32" t="s">
        <v>208</v>
      </c>
      <c r="I4443" s="33" t="s">
        <v>862</v>
      </c>
      <c r="J4443" s="33" t="s">
        <v>206</v>
      </c>
      <c r="K4443" s="33" t="str">
        <f t="shared" si="231"/>
        <v>324 , 3</v>
      </c>
      <c r="L4443" s="34" t="s">
        <v>207</v>
      </c>
      <c r="N4443" s="1" t="b">
        <f t="shared" si="232"/>
        <v>0</v>
      </c>
      <c r="O4443" s="1" t="b">
        <f t="shared" si="233"/>
        <v>0</v>
      </c>
      <c r="Q4443" s="4"/>
      <c r="R4443" s="4"/>
    </row>
    <row r="4444" spans="5:18">
      <c r="E4444" s="130">
        <v>324</v>
      </c>
      <c r="F4444" s="130">
        <v>4</v>
      </c>
      <c r="H4444" s="32" t="s">
        <v>208</v>
      </c>
      <c r="I4444" s="33" t="s">
        <v>862</v>
      </c>
      <c r="J4444" s="33" t="s">
        <v>206</v>
      </c>
      <c r="K4444" s="33" t="str">
        <f t="shared" si="231"/>
        <v>324 , 4</v>
      </c>
      <c r="L4444" s="34" t="s">
        <v>207</v>
      </c>
      <c r="N4444" s="1" t="b">
        <f t="shared" si="232"/>
        <v>0</v>
      </c>
      <c r="O4444" s="1" t="b">
        <f t="shared" si="233"/>
        <v>0</v>
      </c>
      <c r="Q4444" s="4"/>
      <c r="R4444" s="4"/>
    </row>
    <row r="4445" spans="5:18">
      <c r="E4445" s="130">
        <v>324</v>
      </c>
      <c r="F4445" s="130">
        <v>5</v>
      </c>
      <c r="H4445" s="32" t="s">
        <v>208</v>
      </c>
      <c r="I4445" s="33" t="s">
        <v>862</v>
      </c>
      <c r="J4445" s="33" t="s">
        <v>206</v>
      </c>
      <c r="K4445" s="33" t="str">
        <f t="shared" si="231"/>
        <v>324 , 5</v>
      </c>
      <c r="L4445" s="34" t="s">
        <v>207</v>
      </c>
      <c r="N4445" s="1" t="b">
        <f t="shared" si="232"/>
        <v>0</v>
      </c>
      <c r="O4445" s="1" t="b">
        <f t="shared" si="233"/>
        <v>0</v>
      </c>
      <c r="Q4445" s="4"/>
      <c r="R4445" s="4"/>
    </row>
    <row r="4446" spans="5:18">
      <c r="E4446" s="130">
        <v>324</v>
      </c>
      <c s="130" r="F4446">
        <v>7</v>
      </c>
      <c r="H4446" s="32" t="s">
        <v>208</v>
      </c>
      <c r="I4446" s="33" t="s">
        <v>862</v>
      </c>
      <c r="J4446" s="33" t="s">
        <v>206</v>
      </c>
      <c r="K4446" s="33" t="str">
        <f t="shared" si="231"/>
        <v>324 , 6</v>
      </c>
      <c r="L4446" s="34" t="s">
        <v>207</v>
      </c>
      <c r="N4446" s="1" t="b">
        <f t="shared" si="232"/>
        <v>0</v>
      </c>
      <c r="O4446" s="1" t="b">
        <f t="shared" si="233"/>
        <v>0</v>
      </c>
      <c r="Q4446" s="4"/>
      <c r="R4446" s="4"/>
    </row>
    <row r="4447" spans="5:18">
      <c r="E4447" s="130">
        <v>324</v>
      </c>
      <c r="F4447" s="130">
        <v>8</v>
      </c>
      <c r="H4447" s="32" t="s">
        <v>208</v>
      </c>
      <c r="I4447" s="33" t="s">
        <v>862</v>
      </c>
      <c r="J4447" s="33" t="s">
        <v>206</v>
      </c>
      <c r="K4447" s="33" t="str">
        <f t="shared" si="231"/>
        <v>324 , 8</v>
      </c>
      <c r="L4447" s="34" t="s">
        <v>207</v>
      </c>
      <c r="N4447" s="1" t="b">
        <f t="shared" si="232"/>
        <v>0</v>
      </c>
      <c r="O4447" s="1" t="b">
        <f t="shared" si="233"/>
        <v>0</v>
      </c>
      <c r="Q4447" s="4"/>
      <c r="R4447" s="4"/>
    </row>
    <row r="4448" spans="5:18">
      <c r="E4448" s="130">
        <v>324</v>
      </c>
      <c r="F4448" s="130">
        <v>9</v>
      </c>
      <c r="H4448" s="32" t="s">
        <v>208</v>
      </c>
      <c r="I4448" s="33" t="s">
        <v>862</v>
      </c>
      <c r="J4448" s="33" t="s">
        <v>206</v>
      </c>
      <c r="K4448" s="33" t="str">
        <f t="shared" si="231"/>
        <v>324 , 9</v>
      </c>
      <c r="L4448" s="34" t="s">
        <v>207</v>
      </c>
      <c r="N4448" s="1" t="b">
        <f t="shared" si="232"/>
        <v>0</v>
      </c>
      <c r="O4448" s="1" t="b">
        <f t="shared" si="233"/>
        <v>0</v>
      </c>
      <c r="Q4448" s="4"/>
      <c r="R4448" s="4"/>
    </row>
    <row r="4449" spans="5:18">
      <c r="E4449" s="130">
        <v>324</v>
      </c>
      <c r="F4449" s="130">
        <v>10</v>
      </c>
      <c r="H4449" s="32" t="s">
        <v>208</v>
      </c>
      <c r="I4449" s="33" t="s">
        <v>862</v>
      </c>
      <c r="J4449" s="33" t="s">
        <v>206</v>
      </c>
      <c r="K4449" s="33" t="str">
        <f t="shared" si="231"/>
        <v>324 , 10</v>
      </c>
      <c r="L4449" s="34" t="s">
        <v>207</v>
      </c>
      <c r="N4449" s="1" t="b">
        <f t="shared" si="232"/>
        <v>0</v>
      </c>
      <c r="O4449" s="1" t="b">
        <f t="shared" si="233"/>
        <v>0</v>
      </c>
      <c r="Q4449" s="4"/>
      <c r="R4449" s="4"/>
    </row>
    <row r="4450" spans="5:18">
      <c r="E4450" s="130">
        <v>324</v>
      </c>
      <c r="F4450" s="130">
        <v>11</v>
      </c>
      <c r="H4450" s="32" t="s">
        <v>208</v>
      </c>
      <c r="I4450" s="33" t="s">
        <v>862</v>
      </c>
      <c r="J4450" s="33" t="s">
        <v>206</v>
      </c>
      <c r="K4450" s="33" t="str">
        <f t="shared" si="231"/>
        <v>324 , 11</v>
      </c>
      <c r="L4450" s="34" t="s">
        <v>207</v>
      </c>
      <c r="N4450" s="1" t="b">
        <f t="shared" si="232"/>
        <v>0</v>
      </c>
      <c r="O4450" s="1" t="b">
        <f t="shared" si="233"/>
        <v>0</v>
      </c>
      <c r="Q4450" s="4"/>
      <c r="R4450" s="4"/>
    </row>
    <row r="4451" spans="5:18">
      <c r="E4451" s="130">
        <v>324</v>
      </c>
      <c r="F4451" s="130">
        <v>12</v>
      </c>
      <c r="H4451" s="32" t="s">
        <v>208</v>
      </c>
      <c r="I4451" s="33" t="s">
        <v>862</v>
      </c>
      <c r="J4451" s="33" t="s">
        <v>206</v>
      </c>
      <c r="K4451" s="33" t="str">
        <f t="shared" si="231"/>
        <v>324 , 12</v>
      </c>
      <c r="L4451" s="34" t="s">
        <v>207</v>
      </c>
      <c r="N4451" s="1" t="b">
        <f t="shared" si="232"/>
        <v>0</v>
      </c>
      <c r="O4451" s="1" t="b">
        <f t="shared" si="233"/>
        <v>0</v>
      </c>
      <c r="Q4451" s="4"/>
      <c r="R4451" s="4"/>
    </row>
    <row r="4452" spans="5:18">
      <c r="E4452" s="130">
        <v>324</v>
      </c>
      <c r="F4452" s="130">
        <v>13</v>
      </c>
      <c r="H4452" s="32" t="s">
        <v>208</v>
      </c>
      <c r="I4452" s="33" t="s">
        <v>862</v>
      </c>
      <c r="J4452" s="33" t="s">
        <v>206</v>
      </c>
      <c r="K4452" s="33" t="str">
        <f t="shared" si="231"/>
        <v>324 , 13</v>
      </c>
      <c r="L4452" s="34" t="s">
        <v>207</v>
      </c>
      <c r="N4452" s="1" t="b">
        <f t="shared" si="232"/>
        <v>0</v>
      </c>
      <c r="O4452" s="1" t="b">
        <f t="shared" si="233"/>
        <v>0</v>
      </c>
      <c r="Q4452" s="4"/>
      <c r="R4452" s="4"/>
    </row>
    <row r="4453" spans="5:18">
      <c r="E4453" s="130">
        <v>324</v>
      </c>
      <c r="F4453" s="130">
        <v>14</v>
      </c>
      <c r="H4453" s="32" t="s">
        <v>208</v>
      </c>
      <c r="I4453" s="33" t="s">
        <v>862</v>
      </c>
      <c r="J4453" s="33" t="s">
        <v>206</v>
      </c>
      <c r="K4453" s="33" t="str">
        <f t="shared" si="231"/>
        <v>324 , 14</v>
      </c>
      <c r="L4453" s="34" t="s">
        <v>207</v>
      </c>
      <c r="N4453" s="1" t="b">
        <f t="shared" si="232"/>
        <v>0</v>
      </c>
      <c r="O4453" s="1" t="b">
        <f t="shared" si="233"/>
        <v>0</v>
      </c>
      <c r="Q4453" s="4"/>
      <c r="R4453" s="4"/>
    </row>
    <row r="4454" spans="5:18">
      <c r="E4454" s="130">
        <v>324</v>
      </c>
      <c r="F4454" s="130">
        <v>15</v>
      </c>
      <c r="H4454" s="32" t="s">
        <v>208</v>
      </c>
      <c r="I4454" s="33" t="s">
        <v>862</v>
      </c>
      <c r="J4454" s="33" t="s">
        <v>206</v>
      </c>
      <c r="K4454" s="33" t="str">
        <f t="shared" si="231"/>
        <v>324 , 15</v>
      </c>
      <c r="L4454" s="34" t="s">
        <v>207</v>
      </c>
      <c r="N4454" s="1" t="b">
        <f t="shared" si="232"/>
        <v>0</v>
      </c>
      <c r="O4454" s="1" t="b">
        <f t="shared" si="233"/>
        <v>0</v>
      </c>
      <c r="Q4454" s="4"/>
      <c r="R4454" s="4"/>
    </row>
    <row r="4455" spans="5:18">
      <c r="E4455" s="130">
        <v>325</v>
      </c>
      <c r="F4455" s="130">
        <v>1</v>
      </c>
      <c r="H4455" s="32" t="s">
        <v>208</v>
      </c>
      <c r="I4455" s="33" t="s">
        <v>862</v>
      </c>
      <c r="J4455" s="33" t="s">
        <v>206</v>
      </c>
      <c r="K4455" s="33" t="str">
        <f t="shared" si="231"/>
        <v>325 , 1</v>
      </c>
      <c r="L4455" s="34" t="s">
        <v>207</v>
      </c>
      <c r="N4455" s="1" t="b">
        <f t="shared" si="232"/>
        <v>0</v>
      </c>
      <c r="O4455" s="1" t="b">
        <f t="shared" si="233"/>
        <v>0</v>
      </c>
      <c r="Q4455" s="4"/>
      <c r="R4455" s="4"/>
    </row>
    <row r="4456" spans="5:18">
      <c r="E4456" s="130">
        <v>325</v>
      </c>
      <c r="F4456" s="130">
        <v>2</v>
      </c>
      <c r="H4456" s="32" t="s">
        <v>208</v>
      </c>
      <c r="I4456" s="33" t="s">
        <v>862</v>
      </c>
      <c r="J4456" s="33" t="s">
        <v>206</v>
      </c>
      <c r="K4456" s="33" t="str">
        <f t="shared" si="231"/>
        <v>325 , 2</v>
      </c>
      <c r="L4456" s="34" t="s">
        <v>207</v>
      </c>
      <c r="N4456" s="1" t="b">
        <f t="shared" si="232"/>
        <v>0</v>
      </c>
      <c r="O4456" s="1" t="b">
        <f t="shared" si="233"/>
        <v>0</v>
      </c>
      <c r="Q4456" s="4"/>
      <c r="R4456" s="4"/>
    </row>
    <row r="4457" spans="5:18">
      <c r="E4457" s="130">
        <v>325</v>
      </c>
      <c r="F4457" s="130">
        <v>3</v>
      </c>
      <c r="H4457" s="32" t="s">
        <v>208</v>
      </c>
      <c r="I4457" s="33" t="s">
        <v>862</v>
      </c>
      <c r="J4457" s="33" t="s">
        <v>206</v>
      </c>
      <c r="K4457" s="33" t="str">
        <f t="shared" si="231"/>
        <v>325 , 3</v>
      </c>
      <c r="L4457" s="34" t="s">
        <v>207</v>
      </c>
      <c r="N4457" s="1" t="b">
        <f t="shared" si="232"/>
        <v>0</v>
      </c>
      <c r="O4457" s="1" t="b">
        <f t="shared" si="233"/>
        <v>0</v>
      </c>
      <c r="Q4457" s="4"/>
      <c r="R4457" s="4"/>
    </row>
    <row r="4458" spans="5:18">
      <c r="E4458" s="130">
        <v>325</v>
      </c>
      <c r="F4458" s="130">
        <v>4</v>
      </c>
      <c r="H4458" s="32" t="s">
        <v>208</v>
      </c>
      <c r="I4458" s="33" t="s">
        <v>862</v>
      </c>
      <c r="J4458" s="33" t="s">
        <v>206</v>
      </c>
      <c r="K4458" s="33" t="str">
        <f t="shared" si="231"/>
        <v>325 , 4</v>
      </c>
      <c r="L4458" s="34" t="s">
        <v>207</v>
      </c>
      <c r="N4458" s="1" t="b">
        <f t="shared" si="232"/>
        <v>0</v>
      </c>
      <c r="O4458" s="1" t="b">
        <f t="shared" si="233"/>
        <v>0</v>
      </c>
      <c r="Q4458" s="4"/>
      <c r="R4458" s="4"/>
    </row>
    <row r="4459" spans="5:18">
      <c r="E4459" s="130">
        <v>325</v>
      </c>
      <c r="F4459" s="130">
        <v>5</v>
      </c>
      <c r="H4459" s="32" t="s">
        <v>208</v>
      </c>
      <c r="I4459" s="33" t="s">
        <v>862</v>
      </c>
      <c r="J4459" s="33" t="s">
        <v>206</v>
      </c>
      <c r="K4459" s="33" t="str">
        <f t="shared" si="231"/>
        <v>325 , 5</v>
      </c>
      <c r="L4459" s="34" t="s">
        <v>207</v>
      </c>
      <c r="N4459" s="1" t="b">
        <f t="shared" si="232"/>
        <v>0</v>
      </c>
      <c r="O4459" s="1" t="b">
        <f t="shared" si="233"/>
        <v>0</v>
      </c>
      <c r="Q4459" s="4"/>
      <c r="R4459" s="4"/>
    </row>
    <row r="4460" spans="5:18">
      <c r="E4460" s="130">
        <v>325</v>
      </c>
      <c s="130" r="F4460">
        <v>7</v>
      </c>
      <c r="H4460" s="32" t="s">
        <v>208</v>
      </c>
      <c r="I4460" s="33" t="s">
        <v>862</v>
      </c>
      <c r="J4460" s="33" t="s">
        <v>206</v>
      </c>
      <c r="K4460" s="33" t="str">
        <f t="shared" si="231"/>
        <v>325 , 6</v>
      </c>
      <c r="L4460" s="34" t="s">
        <v>207</v>
      </c>
      <c r="N4460" s="1" t="b">
        <f t="shared" si="232"/>
        <v>0</v>
      </c>
      <c r="O4460" s="1" t="b">
        <f t="shared" si="233"/>
        <v>0</v>
      </c>
      <c r="Q4460" s="4"/>
      <c r="R4460" s="4"/>
    </row>
    <row r="4461" spans="5:18">
      <c r="E4461" s="130">
        <v>325</v>
      </c>
      <c r="F4461" s="130">
        <v>8</v>
      </c>
      <c r="H4461" s="32" t="s">
        <v>208</v>
      </c>
      <c r="I4461" s="33" t="s">
        <v>862</v>
      </c>
      <c r="J4461" s="33" t="s">
        <v>206</v>
      </c>
      <c r="K4461" s="33" t="str">
        <f t="shared" si="231"/>
        <v>325 , 8</v>
      </c>
      <c r="L4461" s="34" t="s">
        <v>207</v>
      </c>
      <c r="N4461" s="1" t="b">
        <f t="shared" si="232"/>
        <v>0</v>
      </c>
      <c r="O4461" s="1" t="b">
        <f t="shared" si="233"/>
        <v>0</v>
      </c>
      <c r="Q4461" s="4"/>
      <c r="R4461" s="4"/>
    </row>
    <row r="4462" spans="5:18">
      <c r="E4462" s="130">
        <v>325</v>
      </c>
      <c r="F4462" s="130">
        <v>9</v>
      </c>
      <c r="H4462" s="32" t="s">
        <v>208</v>
      </c>
      <c r="I4462" s="33" t="s">
        <v>862</v>
      </c>
      <c r="J4462" s="33" t="s">
        <v>206</v>
      </c>
      <c r="K4462" s="33" t="str">
        <f t="shared" si="231"/>
        <v>325 , 9</v>
      </c>
      <c r="L4462" s="34" t="s">
        <v>207</v>
      </c>
      <c r="N4462" s="1" t="b">
        <f t="shared" si="232"/>
        <v>0</v>
      </c>
      <c r="O4462" s="1" t="b">
        <f t="shared" si="233"/>
        <v>0</v>
      </c>
      <c r="Q4462" s="4"/>
      <c r="R4462" s="4"/>
    </row>
    <row r="4463" spans="5:18">
      <c r="E4463" s="130">
        <v>325</v>
      </c>
      <c r="F4463" s="130">
        <v>10</v>
      </c>
      <c r="H4463" s="32" t="s">
        <v>208</v>
      </c>
      <c r="I4463" s="33" t="s">
        <v>862</v>
      </c>
      <c r="J4463" s="33" t="s">
        <v>206</v>
      </c>
      <c r="K4463" s="33" t="str">
        <f t="shared" si="231"/>
        <v>325 , 10</v>
      </c>
      <c r="L4463" s="34" t="s">
        <v>207</v>
      </c>
      <c r="N4463" s="1" t="b">
        <f t="shared" si="232"/>
        <v>0</v>
      </c>
      <c r="O4463" s="1" t="b">
        <f t="shared" si="233"/>
        <v>0</v>
      </c>
      <c r="Q4463" s="4"/>
      <c r="R4463" s="4"/>
    </row>
    <row r="4464" spans="5:18">
      <c r="E4464" s="130">
        <v>325</v>
      </c>
      <c r="F4464" s="130">
        <v>11</v>
      </c>
      <c r="H4464" s="32" t="s">
        <v>208</v>
      </c>
      <c r="I4464" s="33" t="s">
        <v>862</v>
      </c>
      <c r="J4464" s="33" t="s">
        <v>206</v>
      </c>
      <c r="K4464" s="33" t="str">
        <f t="shared" si="231"/>
        <v>325 , 11</v>
      </c>
      <c r="L4464" s="34" t="s">
        <v>207</v>
      </c>
      <c r="N4464" s="1" t="b">
        <f t="shared" si="232"/>
        <v>0</v>
      </c>
      <c r="O4464" s="1" t="b">
        <f t="shared" si="233"/>
        <v>0</v>
      </c>
      <c r="Q4464" s="4"/>
      <c r="R4464" s="4"/>
    </row>
    <row r="4465" spans="5:18">
      <c r="E4465" s="130">
        <v>325</v>
      </c>
      <c r="F4465" s="130">
        <v>12</v>
      </c>
      <c r="H4465" s="32" t="s">
        <v>208</v>
      </c>
      <c r="I4465" s="33" t="s">
        <v>862</v>
      </c>
      <c r="J4465" s="33" t="s">
        <v>206</v>
      </c>
      <c r="K4465" s="33" t="str">
        <f t="shared" si="231"/>
        <v>325 , 12</v>
      </c>
      <c r="L4465" s="34" t="s">
        <v>207</v>
      </c>
      <c r="N4465" s="1" t="b">
        <f t="shared" si="232"/>
        <v>0</v>
      </c>
      <c r="O4465" s="1" t="b">
        <f t="shared" si="233"/>
        <v>0</v>
      </c>
      <c r="Q4465" s="4"/>
      <c r="R4465" s="4"/>
    </row>
    <row r="4466" spans="5:18">
      <c r="E4466" s="130">
        <v>325</v>
      </c>
      <c r="F4466" s="130">
        <v>13</v>
      </c>
      <c r="H4466" s="32" t="s">
        <v>208</v>
      </c>
      <c r="I4466" s="33" t="s">
        <v>862</v>
      </c>
      <c r="J4466" s="33" t="s">
        <v>206</v>
      </c>
      <c r="K4466" s="33" t="str">
        <f t="shared" si="231"/>
        <v>325 , 13</v>
      </c>
      <c r="L4466" s="34" t="s">
        <v>207</v>
      </c>
      <c r="N4466" s="1" t="b">
        <f t="shared" si="232"/>
        <v>0</v>
      </c>
      <c r="O4466" s="1" t="b">
        <f t="shared" si="233"/>
        <v>0</v>
      </c>
      <c r="Q4466" s="4"/>
      <c r="R4466" s="4"/>
    </row>
    <row r="4467" spans="5:18">
      <c r="E4467" s="130">
        <v>325</v>
      </c>
      <c r="F4467" s="130">
        <v>14</v>
      </c>
      <c r="H4467" s="32" t="s">
        <v>208</v>
      </c>
      <c r="I4467" s="33" t="s">
        <v>862</v>
      </c>
      <c r="J4467" s="33" t="s">
        <v>206</v>
      </c>
      <c r="K4467" s="33" t="str">
        <f t="shared" si="231"/>
        <v>325 , 14</v>
      </c>
      <c r="L4467" s="34" t="s">
        <v>207</v>
      </c>
      <c r="N4467" s="1" t="b">
        <f t="shared" si="232"/>
        <v>0</v>
      </c>
      <c r="O4467" s="1" t="b">
        <f t="shared" si="233"/>
        <v>0</v>
      </c>
      <c r="Q4467" s="4"/>
      <c r="R4467" s="4"/>
    </row>
    <row r="4468" spans="5:18">
      <c r="E4468" s="130">
        <v>325</v>
      </c>
      <c r="F4468" s="130">
        <v>15</v>
      </c>
      <c r="H4468" s="32" t="s">
        <v>208</v>
      </c>
      <c r="I4468" s="33" t="s">
        <v>862</v>
      </c>
      <c r="J4468" s="33" t="s">
        <v>206</v>
      </c>
      <c r="K4468" s="33" t="str">
        <f t="shared" si="231"/>
        <v>325 , 15</v>
      </c>
      <c r="L4468" s="34" t="s">
        <v>207</v>
      </c>
      <c r="N4468" s="1" t="b">
        <f t="shared" si="232"/>
        <v>0</v>
      </c>
      <c r="O4468" s="1" t="b">
        <f t="shared" si="233"/>
        <v>0</v>
      </c>
      <c r="Q4468" s="4"/>
      <c r="R4468" s="4"/>
    </row>
    <row r="4469" spans="5:18">
      <c r="E4469" s="130">
        <v>326</v>
      </c>
      <c r="F4469" s="130">
        <v>1</v>
      </c>
      <c r="H4469" s="32" t="s">
        <v>208</v>
      </c>
      <c r="I4469" s="33" t="s">
        <v>862</v>
      </c>
      <c r="J4469" s="33" t="s">
        <v>206</v>
      </c>
      <c r="K4469" s="33" t="str">
        <f t="shared" si="231"/>
        <v>326 , 1</v>
      </c>
      <c r="L4469" s="34" t="s">
        <v>207</v>
      </c>
      <c r="N4469" s="1" t="b">
        <f t="shared" si="232"/>
        <v>0</v>
      </c>
      <c r="O4469" s="1" t="b">
        <f t="shared" si="233"/>
        <v>0</v>
      </c>
      <c r="Q4469" s="4"/>
      <c r="R4469" s="4"/>
    </row>
    <row r="4470" spans="5:18">
      <c r="E4470" s="130">
        <v>326</v>
      </c>
      <c r="F4470" s="130">
        <v>2</v>
      </c>
      <c r="H4470" s="32" t="s">
        <v>208</v>
      </c>
      <c r="I4470" s="33" t="s">
        <v>862</v>
      </c>
      <c r="J4470" s="33" t="s">
        <v>206</v>
      </c>
      <c r="K4470" s="33" t="str">
        <f t="shared" si="231"/>
        <v>326 , 2</v>
      </c>
      <c r="L4470" s="34" t="s">
        <v>207</v>
      </c>
      <c r="N4470" s="1" t="b">
        <f t="shared" si="232"/>
        <v>0</v>
      </c>
      <c r="O4470" s="1" t="b">
        <f t="shared" si="233"/>
        <v>0</v>
      </c>
      <c r="Q4470" s="4"/>
      <c r="R4470" s="4"/>
    </row>
    <row r="4471" spans="5:18">
      <c r="E4471" s="130">
        <v>326</v>
      </c>
      <c r="F4471" s="130">
        <v>3</v>
      </c>
      <c r="H4471" s="32" t="s">
        <v>208</v>
      </c>
      <c r="I4471" s="33" t="s">
        <v>862</v>
      </c>
      <c r="J4471" s="33" t="s">
        <v>206</v>
      </c>
      <c r="K4471" s="33" t="str">
        <f t="shared" si="231"/>
        <v>326 , 3</v>
      </c>
      <c r="L4471" s="34" t="s">
        <v>207</v>
      </c>
      <c r="N4471" s="1" t="b">
        <f t="shared" si="232"/>
        <v>0</v>
      </c>
      <c r="O4471" s="1" t="b">
        <f t="shared" si="233"/>
        <v>0</v>
      </c>
      <c r="Q4471" s="4"/>
      <c r="R4471" s="4"/>
    </row>
    <row r="4472" spans="5:18">
      <c r="E4472" s="130">
        <v>326</v>
      </c>
      <c r="F4472" s="130">
        <v>4</v>
      </c>
      <c r="H4472" s="32" t="s">
        <v>208</v>
      </c>
      <c r="I4472" s="33" t="s">
        <v>862</v>
      </c>
      <c r="J4472" s="33" t="s">
        <v>206</v>
      </c>
      <c r="K4472" s="33" t="str">
        <f t="shared" si="231"/>
        <v>326 , 4</v>
      </c>
      <c r="L4472" s="34" t="s">
        <v>207</v>
      </c>
      <c r="N4472" s="1" t="b">
        <f t="shared" si="232"/>
        <v>0</v>
      </c>
      <c r="O4472" s="1" t="b">
        <f t="shared" si="233"/>
        <v>0</v>
      </c>
      <c r="Q4472" s="4"/>
      <c r="R4472" s="4"/>
    </row>
    <row r="4473" spans="5:18">
      <c r="E4473" s="130">
        <v>326</v>
      </c>
      <c r="F4473" s="130">
        <v>5</v>
      </c>
      <c r="H4473" s="32" t="s">
        <v>208</v>
      </c>
      <c r="I4473" s="33" t="s">
        <v>862</v>
      </c>
      <c r="J4473" s="33" t="s">
        <v>206</v>
      </c>
      <c r="K4473" s="33" t="str">
        <f t="shared" si="231"/>
        <v>326 , 5</v>
      </c>
      <c r="L4473" s="34" t="s">
        <v>207</v>
      </c>
      <c r="N4473" s="1" t="b">
        <f t="shared" si="232"/>
        <v>0</v>
      </c>
      <c r="O4473" s="1" t="b">
        <f t="shared" si="233"/>
        <v>0</v>
      </c>
      <c r="Q4473" s="4"/>
      <c r="R4473" s="4"/>
    </row>
    <row r="4474" spans="5:18">
      <c r="E4474" s="130">
        <v>326</v>
      </c>
      <c s="130" r="F4474">
        <v>7</v>
      </c>
      <c r="H4474" s="32" t="s">
        <v>208</v>
      </c>
      <c r="I4474" s="33" t="s">
        <v>862</v>
      </c>
      <c r="J4474" s="33" t="s">
        <v>206</v>
      </c>
      <c r="K4474" s="33" t="str">
        <f t="shared" si="231"/>
        <v>326 , 6</v>
      </c>
      <c r="L4474" s="34" t="s">
        <v>207</v>
      </c>
      <c r="N4474" s="1" t="b">
        <f t="shared" si="232"/>
        <v>0</v>
      </c>
      <c r="O4474" s="1" t="b">
        <f t="shared" si="233"/>
        <v>0</v>
      </c>
      <c r="Q4474" s="4"/>
      <c r="R4474" s="4"/>
    </row>
    <row r="4475" spans="5:18">
      <c r="E4475" s="130">
        <v>326</v>
      </c>
      <c r="F4475" s="130">
        <v>8</v>
      </c>
      <c r="H4475" s="32" t="s">
        <v>208</v>
      </c>
      <c r="I4475" s="33" t="s">
        <v>862</v>
      </c>
      <c r="J4475" s="33" t="s">
        <v>206</v>
      </c>
      <c r="K4475" s="33" t="str">
        <f t="shared" si="231"/>
        <v>326 , 8</v>
      </c>
      <c r="L4475" s="34" t="s">
        <v>207</v>
      </c>
      <c r="N4475" s="1" t="b">
        <f t="shared" si="232"/>
        <v>0</v>
      </c>
      <c r="O4475" s="1" t="b">
        <f t="shared" si="233"/>
        <v>0</v>
      </c>
      <c r="Q4475" s="4"/>
      <c r="R4475" s="4"/>
    </row>
    <row r="4476" spans="5:18">
      <c r="E4476" s="130">
        <v>326</v>
      </c>
      <c r="F4476" s="130">
        <v>9</v>
      </c>
      <c r="H4476" s="32" t="s">
        <v>208</v>
      </c>
      <c r="I4476" s="33" t="s">
        <v>862</v>
      </c>
      <c r="J4476" s="33" t="s">
        <v>206</v>
      </c>
      <c r="K4476" s="33" t="str">
        <f t="shared" si="231"/>
        <v>326 , 9</v>
      </c>
      <c r="L4476" s="34" t="s">
        <v>207</v>
      </c>
      <c r="N4476" s="1" t="b">
        <f t="shared" si="232"/>
        <v>0</v>
      </c>
      <c r="O4476" s="1" t="b">
        <f t="shared" si="233"/>
        <v>0</v>
      </c>
      <c r="Q4476" s="4"/>
      <c r="R4476" s="4"/>
    </row>
    <row r="4477" spans="5:18">
      <c r="E4477" s="130">
        <v>326</v>
      </c>
      <c r="F4477" s="130">
        <v>10</v>
      </c>
      <c r="H4477" s="32" t="s">
        <v>208</v>
      </c>
      <c r="I4477" s="33" t="s">
        <v>862</v>
      </c>
      <c r="J4477" s="33" t="s">
        <v>206</v>
      </c>
      <c r="K4477" s="33" t="str">
        <f t="shared" si="231"/>
        <v>326 , 10</v>
      </c>
      <c r="L4477" s="34" t="s">
        <v>207</v>
      </c>
      <c r="N4477" s="1" t="b">
        <f t="shared" si="232"/>
        <v>0</v>
      </c>
      <c r="O4477" s="1" t="b">
        <f t="shared" si="233"/>
        <v>0</v>
      </c>
      <c r="Q4477" s="4"/>
      <c r="R4477" s="4"/>
    </row>
    <row r="4478" spans="5:18">
      <c r="E4478" s="130">
        <v>326</v>
      </c>
      <c r="F4478" s="130">
        <v>11</v>
      </c>
      <c r="H4478" s="32" t="s">
        <v>208</v>
      </c>
      <c r="I4478" s="33" t="s">
        <v>862</v>
      </c>
      <c r="J4478" s="33" t="s">
        <v>206</v>
      </c>
      <c r="K4478" s="33" t="str">
        <f t="shared" si="231"/>
        <v>326 , 11</v>
      </c>
      <c r="L4478" s="34" t="s">
        <v>207</v>
      </c>
      <c r="N4478" s="1" t="b">
        <f t="shared" si="232"/>
        <v>0</v>
      </c>
      <c r="O4478" s="1" t="b">
        <f t="shared" si="233"/>
        <v>0</v>
      </c>
      <c r="Q4478" s="4"/>
      <c r="R4478" s="4"/>
    </row>
    <row r="4479" spans="5:18">
      <c r="E4479" s="130">
        <v>326</v>
      </c>
      <c r="F4479" s="130">
        <v>12</v>
      </c>
      <c r="H4479" s="32" t="s">
        <v>208</v>
      </c>
      <c r="I4479" s="33" t="s">
        <v>862</v>
      </c>
      <c r="J4479" s="33" t="s">
        <v>206</v>
      </c>
      <c r="K4479" s="33" t="str">
        <f t="shared" si="231"/>
        <v>326 , 12</v>
      </c>
      <c r="L4479" s="34" t="s">
        <v>207</v>
      </c>
      <c r="N4479" s="1" t="b">
        <f t="shared" si="232"/>
        <v>0</v>
      </c>
      <c r="O4479" s="1" t="b">
        <f t="shared" si="233"/>
        <v>0</v>
      </c>
      <c r="Q4479" s="4"/>
      <c r="R4479" s="4"/>
    </row>
    <row r="4480" spans="5:18">
      <c r="E4480" s="130">
        <v>326</v>
      </c>
      <c r="F4480" s="130">
        <v>13</v>
      </c>
      <c r="H4480" s="32" t="s">
        <v>208</v>
      </c>
      <c r="I4480" s="33" t="s">
        <v>862</v>
      </c>
      <c r="J4480" s="33" t="s">
        <v>206</v>
      </c>
      <c r="K4480" s="33" t="str">
        <f t="shared" si="231"/>
        <v>326 , 13</v>
      </c>
      <c r="L4480" s="34" t="s">
        <v>207</v>
      </c>
      <c r="N4480" s="1" t="b">
        <f t="shared" si="232"/>
        <v>0</v>
      </c>
      <c r="O4480" s="1" t="b">
        <f t="shared" si="233"/>
        <v>0</v>
      </c>
      <c r="Q4480" s="4"/>
      <c r="R4480" s="4"/>
    </row>
    <row r="4481" spans="5:18">
      <c r="E4481" s="130">
        <v>326</v>
      </c>
      <c r="F4481" s="130">
        <v>14</v>
      </c>
      <c r="H4481" s="32" t="s">
        <v>208</v>
      </c>
      <c r="I4481" s="33" t="s">
        <v>862</v>
      </c>
      <c r="J4481" s="33" t="s">
        <v>206</v>
      </c>
      <c r="K4481" s="33" t="str">
        <f t="shared" si="231"/>
        <v>326 , 14</v>
      </c>
      <c r="L4481" s="34" t="s">
        <v>207</v>
      </c>
      <c r="N4481" s="1" t="b">
        <f t="shared" si="232"/>
        <v>0</v>
      </c>
      <c r="O4481" s="1" t="b">
        <f t="shared" si="233"/>
        <v>0</v>
      </c>
      <c r="Q4481" s="4"/>
      <c r="R4481" s="4"/>
    </row>
    <row r="4482" spans="5:18">
      <c r="E4482" s="130">
        <v>326</v>
      </c>
      <c r="F4482" s="130">
        <v>15</v>
      </c>
      <c r="H4482" s="32" t="s">
        <v>208</v>
      </c>
      <c r="I4482" s="33" t="s">
        <v>862</v>
      </c>
      <c r="J4482" s="33" t="s">
        <v>206</v>
      </c>
      <c r="K4482" s="33" t="str">
        <f t="shared" si="231"/>
        <v>326 , 15</v>
      </c>
      <c r="L4482" s="34" t="s">
        <v>207</v>
      </c>
      <c r="N4482" s="1" t="b">
        <f t="shared" si="232"/>
        <v>0</v>
      </c>
      <c r="O4482" s="1" t="b">
        <f t="shared" si="233"/>
        <v>0</v>
      </c>
      <c r="Q4482" s="4"/>
      <c r="R4482" s="4"/>
    </row>
    <row r="4483" spans="5:18">
      <c r="E4483" s="130">
        <v>327</v>
      </c>
      <c r="F4483" s="130">
        <v>1</v>
      </c>
      <c r="H4483" s="32" t="s">
        <v>208</v>
      </c>
      <c r="I4483" s="33" t="s">
        <v>862</v>
      </c>
      <c r="J4483" s="33" t="s">
        <v>206</v>
      </c>
      <c r="K4483" s="33" t="str">
        <f t="shared" si="231"/>
        <v>327 , 1</v>
      </c>
      <c r="L4483" s="34" t="s">
        <v>207</v>
      </c>
      <c r="N4483" s="1" t="b">
        <f t="shared" si="232"/>
        <v>0</v>
      </c>
      <c r="O4483" s="1" t="b">
        <f t="shared" si="233"/>
        <v>0</v>
      </c>
      <c r="Q4483" s="4"/>
      <c r="R4483" s="4"/>
    </row>
    <row r="4484" spans="5:18">
      <c r="E4484" s="130">
        <v>327</v>
      </c>
      <c r="F4484" s="130">
        <v>2</v>
      </c>
      <c r="H4484" s="32" t="s">
        <v>208</v>
      </c>
      <c r="I4484" s="33" t="s">
        <v>862</v>
      </c>
      <c r="J4484" s="33" t="s">
        <v>206</v>
      </c>
      <c r="K4484" s="33" t="str">
        <f t="shared" si="231"/>
        <v>327 , 2</v>
      </c>
      <c r="L4484" s="34" t="s">
        <v>207</v>
      </c>
      <c r="N4484" s="1" t="b">
        <f t="shared" si="232"/>
        <v>0</v>
      </c>
      <c r="O4484" s="1" t="b">
        <f t="shared" si="233"/>
        <v>0</v>
      </c>
      <c r="Q4484" s="4"/>
      <c r="R4484" s="4"/>
    </row>
    <row r="4485" spans="5:18">
      <c r="E4485" s="130">
        <v>327</v>
      </c>
      <c r="F4485" s="130">
        <v>3</v>
      </c>
      <c r="H4485" s="32" t="s">
        <v>208</v>
      </c>
      <c r="I4485" s="33" t="s">
        <v>862</v>
      </c>
      <c r="J4485" s="33" t="s">
        <v>206</v>
      </c>
      <c r="K4485" s="33" t="str">
        <f t="shared" si="231"/>
        <v>327 , 3</v>
      </c>
      <c r="L4485" s="34" t="s">
        <v>207</v>
      </c>
      <c r="N4485" s="1" t="b">
        <f t="shared" si="232"/>
        <v>0</v>
      </c>
      <c r="O4485" s="1" t="b">
        <f t="shared" si="233"/>
        <v>0</v>
      </c>
      <c r="Q4485" s="4"/>
      <c r="R4485" s="4"/>
    </row>
    <row r="4486" spans="5:18">
      <c r="E4486" s="130">
        <v>327</v>
      </c>
      <c r="F4486" s="130">
        <v>4</v>
      </c>
      <c r="H4486" s="32" t="s">
        <v>208</v>
      </c>
      <c r="I4486" s="33" t="s">
        <v>862</v>
      </c>
      <c r="J4486" s="33" t="s">
        <v>206</v>
      </c>
      <c r="K4486" s="33" t="str">
        <f t="shared" ref="K4486:K4544" si="234">E4486&amp;" , "&amp;F4486</f>
        <v>327 , 4</v>
      </c>
      <c r="L4486" s="34" t="s">
        <v>207</v>
      </c>
      <c r="N4486" s="1" t="b">
        <f t="shared" ref="N4486:N4544" si="235">IF(E4486="","",EXACT(E4486,Q4486))</f>
        <v>0</v>
      </c>
      <c r="O4486" s="1" t="b">
        <f t="shared" ref="O4486:O4544" si="236">IF(F4486="","",EXACT(F4486,R4486))</f>
        <v>0</v>
      </c>
      <c r="Q4486" s="4"/>
      <c r="R4486" s="4"/>
    </row>
    <row r="4487" spans="5:18">
      <c r="E4487" s="130">
        <v>327</v>
      </c>
      <c r="F4487" s="130">
        <v>5</v>
      </c>
      <c r="H4487" s="32" t="s">
        <v>208</v>
      </c>
      <c r="I4487" s="33" t="s">
        <v>862</v>
      </c>
      <c r="J4487" s="33" t="s">
        <v>206</v>
      </c>
      <c r="K4487" s="33" t="str">
        <f t="shared" si="234"/>
        <v>327 , 5</v>
      </c>
      <c r="L4487" s="34" t="s">
        <v>207</v>
      </c>
      <c r="N4487" s="1" t="b">
        <f t="shared" si="235"/>
        <v>0</v>
      </c>
      <c r="O4487" s="1" t="b">
        <f t="shared" si="236"/>
        <v>0</v>
      </c>
      <c r="Q4487" s="4"/>
      <c r="R4487" s="4"/>
    </row>
    <row r="4488" spans="5:18">
      <c r="E4488" s="130">
        <v>327</v>
      </c>
      <c s="130" r="F4488">
        <v>7</v>
      </c>
      <c r="H4488" s="32" t="s">
        <v>208</v>
      </c>
      <c r="I4488" s="33" t="s">
        <v>862</v>
      </c>
      <c r="J4488" s="33" t="s">
        <v>206</v>
      </c>
      <c r="K4488" s="33" t="str">
        <f t="shared" si="234"/>
        <v>327 , 6</v>
      </c>
      <c r="L4488" s="34" t="s">
        <v>207</v>
      </c>
      <c r="N4488" s="1" t="b">
        <f t="shared" si="235"/>
        <v>0</v>
      </c>
      <c r="O4488" s="1" t="b">
        <f t="shared" si="236"/>
        <v>0</v>
      </c>
      <c r="Q4488" s="4"/>
      <c r="R4488" s="4"/>
    </row>
    <row r="4489" spans="5:18">
      <c r="E4489" s="130">
        <v>327</v>
      </c>
      <c r="F4489" s="130">
        <v>8</v>
      </c>
      <c r="H4489" s="32" t="s">
        <v>208</v>
      </c>
      <c r="I4489" s="33" t="s">
        <v>862</v>
      </c>
      <c r="J4489" s="33" t="s">
        <v>206</v>
      </c>
      <c r="K4489" s="33" t="str">
        <f t="shared" si="234"/>
        <v>327 , 8</v>
      </c>
      <c r="L4489" s="34" t="s">
        <v>207</v>
      </c>
      <c r="N4489" s="1" t="b">
        <f t="shared" si="235"/>
        <v>0</v>
      </c>
      <c r="O4489" s="1" t="b">
        <f t="shared" si="236"/>
        <v>0</v>
      </c>
      <c r="Q4489" s="4"/>
      <c r="R4489" s="4"/>
    </row>
    <row r="4490" spans="5:18">
      <c r="E4490" s="130">
        <v>327</v>
      </c>
      <c r="F4490" s="130">
        <v>9</v>
      </c>
      <c r="H4490" s="32" t="s">
        <v>208</v>
      </c>
      <c r="I4490" s="33" t="s">
        <v>862</v>
      </c>
      <c r="J4490" s="33" t="s">
        <v>206</v>
      </c>
      <c r="K4490" s="33" t="str">
        <f t="shared" si="234"/>
        <v>327 , 9</v>
      </c>
      <c r="L4490" s="34" t="s">
        <v>207</v>
      </c>
      <c r="N4490" s="1" t="b">
        <f t="shared" si="235"/>
        <v>0</v>
      </c>
      <c r="O4490" s="1" t="b">
        <f t="shared" si="236"/>
        <v>0</v>
      </c>
      <c r="Q4490" s="4"/>
      <c r="R4490" s="4"/>
    </row>
    <row r="4491" spans="5:18">
      <c r="E4491" s="130">
        <v>327</v>
      </c>
      <c r="F4491" s="130">
        <v>10</v>
      </c>
      <c r="H4491" s="32" t="s">
        <v>208</v>
      </c>
      <c r="I4491" s="33" t="s">
        <v>862</v>
      </c>
      <c r="J4491" s="33" t="s">
        <v>206</v>
      </c>
      <c r="K4491" s="33" t="str">
        <f t="shared" si="234"/>
        <v>327 , 10</v>
      </c>
      <c r="L4491" s="34" t="s">
        <v>207</v>
      </c>
      <c r="N4491" s="1" t="b">
        <f t="shared" si="235"/>
        <v>0</v>
      </c>
      <c r="O4491" s="1" t="b">
        <f t="shared" si="236"/>
        <v>0</v>
      </c>
      <c r="Q4491" s="4"/>
      <c r="R4491" s="4"/>
    </row>
    <row r="4492" spans="5:18">
      <c r="E4492" s="130">
        <v>327</v>
      </c>
      <c r="F4492" s="130">
        <v>11</v>
      </c>
      <c r="H4492" s="32" t="s">
        <v>208</v>
      </c>
      <c r="I4492" s="33" t="s">
        <v>862</v>
      </c>
      <c r="J4492" s="33" t="s">
        <v>206</v>
      </c>
      <c r="K4492" s="33" t="str">
        <f t="shared" si="234"/>
        <v>327 , 11</v>
      </c>
      <c r="L4492" s="34" t="s">
        <v>207</v>
      </c>
      <c r="N4492" s="1" t="b">
        <f t="shared" si="235"/>
        <v>0</v>
      </c>
      <c r="O4492" s="1" t="b">
        <f t="shared" si="236"/>
        <v>0</v>
      </c>
      <c r="Q4492" s="4"/>
      <c r="R4492" s="4"/>
    </row>
    <row r="4493" spans="5:18">
      <c r="E4493" s="130">
        <v>327</v>
      </c>
      <c r="F4493" s="130">
        <v>12</v>
      </c>
      <c r="H4493" s="32" t="s">
        <v>208</v>
      </c>
      <c r="I4493" s="33" t="s">
        <v>862</v>
      </c>
      <c r="J4493" s="33" t="s">
        <v>206</v>
      </c>
      <c r="K4493" s="33" t="str">
        <f t="shared" si="234"/>
        <v>327 , 12</v>
      </c>
      <c r="L4493" s="34" t="s">
        <v>207</v>
      </c>
      <c r="N4493" s="1" t="b">
        <f t="shared" si="235"/>
        <v>0</v>
      </c>
      <c r="O4493" s="1" t="b">
        <f t="shared" si="236"/>
        <v>0</v>
      </c>
      <c r="Q4493" s="4"/>
      <c r="R4493" s="4"/>
    </row>
    <row r="4494" spans="5:18">
      <c r="E4494" s="130">
        <v>327</v>
      </c>
      <c r="F4494" s="130">
        <v>13</v>
      </c>
      <c r="H4494" s="32" t="s">
        <v>208</v>
      </c>
      <c r="I4494" s="33" t="s">
        <v>862</v>
      </c>
      <c r="J4494" s="33" t="s">
        <v>206</v>
      </c>
      <c r="K4494" s="33" t="str">
        <f t="shared" si="234"/>
        <v>327 , 13</v>
      </c>
      <c r="L4494" s="34" t="s">
        <v>207</v>
      </c>
      <c r="N4494" s="1" t="b">
        <f t="shared" si="235"/>
        <v>0</v>
      </c>
      <c r="O4494" s="1" t="b">
        <f t="shared" si="236"/>
        <v>0</v>
      </c>
      <c r="Q4494" s="4"/>
      <c r="R4494" s="4"/>
    </row>
    <row r="4495" spans="5:18">
      <c r="E4495" s="130">
        <v>327</v>
      </c>
      <c r="F4495" s="130">
        <v>14</v>
      </c>
      <c r="H4495" s="32" t="s">
        <v>208</v>
      </c>
      <c r="I4495" s="33" t="s">
        <v>862</v>
      </c>
      <c r="J4495" s="33" t="s">
        <v>206</v>
      </c>
      <c r="K4495" s="33" t="str">
        <f t="shared" si="234"/>
        <v>327 , 14</v>
      </c>
      <c r="L4495" s="34" t="s">
        <v>207</v>
      </c>
      <c r="N4495" s="1" t="b">
        <f t="shared" si="235"/>
        <v>0</v>
      </c>
      <c r="O4495" s="1" t="b">
        <f t="shared" si="236"/>
        <v>0</v>
      </c>
      <c r="Q4495" s="4"/>
      <c r="R4495" s="4"/>
    </row>
    <row r="4496" spans="5:18">
      <c r="E4496" s="130">
        <v>327</v>
      </c>
      <c r="F4496" s="130">
        <v>15</v>
      </c>
      <c r="H4496" s="32" t="s">
        <v>208</v>
      </c>
      <c r="I4496" s="33" t="s">
        <v>862</v>
      </c>
      <c r="J4496" s="33" t="s">
        <v>206</v>
      </c>
      <c r="K4496" s="33" t="str">
        <f t="shared" si="234"/>
        <v>327 , 15</v>
      </c>
      <c r="L4496" s="34" t="s">
        <v>207</v>
      </c>
      <c r="N4496" s="1" t="b">
        <f t="shared" si="235"/>
        <v>0</v>
      </c>
      <c r="O4496" s="1" t="b">
        <f t="shared" si="236"/>
        <v>0</v>
      </c>
      <c r="Q4496" s="4"/>
      <c r="R4496" s="4"/>
    </row>
    <row r="4497" spans="5:18">
      <c r="E4497" s="130">
        <v>328</v>
      </c>
      <c r="F4497" s="130">
        <v>1</v>
      </c>
      <c r="H4497" s="32" t="s">
        <v>208</v>
      </c>
      <c r="I4497" s="33" t="s">
        <v>862</v>
      </c>
      <c r="J4497" s="33" t="s">
        <v>206</v>
      </c>
      <c r="K4497" s="33" t="str">
        <f t="shared" si="234"/>
        <v>328 , 1</v>
      </c>
      <c r="L4497" s="34" t="s">
        <v>207</v>
      </c>
      <c r="N4497" s="1" t="b">
        <f t="shared" si="235"/>
        <v>0</v>
      </c>
      <c r="O4497" s="1" t="b">
        <f t="shared" si="236"/>
        <v>0</v>
      </c>
      <c r="Q4497" s="4"/>
      <c r="R4497" s="4"/>
    </row>
    <row r="4498" spans="5:18">
      <c r="E4498" s="130">
        <v>328</v>
      </c>
      <c r="F4498" s="130">
        <v>2</v>
      </c>
      <c r="H4498" s="32" t="s">
        <v>208</v>
      </c>
      <c r="I4498" s="33" t="s">
        <v>862</v>
      </c>
      <c r="J4498" s="33" t="s">
        <v>206</v>
      </c>
      <c r="K4498" s="33" t="str">
        <f t="shared" si="234"/>
        <v>328 , 2</v>
      </c>
      <c r="L4498" s="34" t="s">
        <v>207</v>
      </c>
      <c r="N4498" s="1" t="b">
        <f t="shared" si="235"/>
        <v>0</v>
      </c>
      <c r="O4498" s="1" t="b">
        <f t="shared" si="236"/>
        <v>0</v>
      </c>
      <c r="Q4498" s="4"/>
      <c r="R4498" s="4"/>
    </row>
    <row r="4499" spans="5:18">
      <c r="E4499" s="130">
        <v>328</v>
      </c>
      <c r="F4499" s="130">
        <v>3</v>
      </c>
      <c r="H4499" s="32" t="s">
        <v>208</v>
      </c>
      <c r="I4499" s="33" t="s">
        <v>862</v>
      </c>
      <c r="J4499" s="33" t="s">
        <v>206</v>
      </c>
      <c r="K4499" s="33" t="str">
        <f t="shared" si="234"/>
        <v>328 , 3</v>
      </c>
      <c r="L4499" s="34" t="s">
        <v>207</v>
      </c>
      <c r="N4499" s="1" t="b">
        <f t="shared" si="235"/>
        <v>0</v>
      </c>
      <c r="O4499" s="1" t="b">
        <f t="shared" si="236"/>
        <v>0</v>
      </c>
      <c r="Q4499" s="4"/>
      <c r="R4499" s="4"/>
    </row>
    <row r="4500" spans="5:18">
      <c r="E4500" s="130">
        <v>328</v>
      </c>
      <c r="F4500" s="130">
        <v>4</v>
      </c>
      <c r="H4500" s="32" t="s">
        <v>208</v>
      </c>
      <c r="I4500" s="33" t="s">
        <v>862</v>
      </c>
      <c r="J4500" s="33" t="s">
        <v>206</v>
      </c>
      <c r="K4500" s="33" t="str">
        <f t="shared" si="234"/>
        <v>328 , 4</v>
      </c>
      <c r="L4500" s="34" t="s">
        <v>207</v>
      </c>
      <c r="N4500" s="1" t="b">
        <f t="shared" si="235"/>
        <v>0</v>
      </c>
      <c r="O4500" s="1" t="b">
        <f t="shared" si="236"/>
        <v>0</v>
      </c>
      <c r="Q4500" s="4"/>
      <c r="R4500" s="4"/>
    </row>
    <row r="4501" spans="5:18">
      <c r="E4501" s="130">
        <v>328</v>
      </c>
      <c r="F4501" s="130">
        <v>5</v>
      </c>
      <c r="H4501" s="32" t="s">
        <v>208</v>
      </c>
      <c r="I4501" s="33" t="s">
        <v>862</v>
      </c>
      <c r="J4501" s="33" t="s">
        <v>206</v>
      </c>
      <c r="K4501" s="33" t="str">
        <f t="shared" si="234"/>
        <v>328 , 5</v>
      </c>
      <c r="L4501" s="34" t="s">
        <v>207</v>
      </c>
      <c r="N4501" s="1" t="b">
        <f t="shared" si="235"/>
        <v>0</v>
      </c>
      <c r="O4501" s="1" t="b">
        <f t="shared" si="236"/>
        <v>0</v>
      </c>
      <c r="Q4501" s="4"/>
      <c r="R4501" s="4"/>
    </row>
    <row r="4502" spans="5:18">
      <c r="E4502" s="130">
        <v>328</v>
      </c>
      <c s="130" r="F4502">
        <v>7</v>
      </c>
      <c r="H4502" s="32" t="s">
        <v>208</v>
      </c>
      <c r="I4502" s="33" t="s">
        <v>862</v>
      </c>
      <c r="J4502" s="33" t="s">
        <v>206</v>
      </c>
      <c r="K4502" s="33" t="str">
        <f t="shared" si="234"/>
        <v>328 , 6</v>
      </c>
      <c r="L4502" s="34" t="s">
        <v>207</v>
      </c>
      <c r="N4502" s="1" t="b">
        <f t="shared" si="235"/>
        <v>0</v>
      </c>
      <c r="O4502" s="1" t="b">
        <f t="shared" si="236"/>
        <v>0</v>
      </c>
      <c r="Q4502" s="4"/>
      <c r="R4502" s="4"/>
    </row>
    <row r="4503" spans="5:18">
      <c r="E4503" s="130">
        <v>328</v>
      </c>
      <c r="F4503" s="130">
        <v>8</v>
      </c>
      <c r="H4503" s="32" t="s">
        <v>208</v>
      </c>
      <c r="I4503" s="33" t="s">
        <v>862</v>
      </c>
      <c r="J4503" s="33" t="s">
        <v>206</v>
      </c>
      <c r="K4503" s="33" t="str">
        <f t="shared" si="234"/>
        <v>328 , 8</v>
      </c>
      <c r="L4503" s="34" t="s">
        <v>207</v>
      </c>
      <c r="N4503" s="1" t="b">
        <f t="shared" si="235"/>
        <v>0</v>
      </c>
      <c r="O4503" s="1" t="b">
        <f t="shared" si="236"/>
        <v>0</v>
      </c>
      <c r="Q4503" s="4"/>
      <c r="R4503" s="4"/>
    </row>
    <row r="4504" spans="5:18">
      <c r="E4504" s="130">
        <v>328</v>
      </c>
      <c r="F4504" s="130">
        <v>9</v>
      </c>
      <c r="H4504" s="32" t="s">
        <v>208</v>
      </c>
      <c r="I4504" s="33" t="s">
        <v>862</v>
      </c>
      <c r="J4504" s="33" t="s">
        <v>206</v>
      </c>
      <c r="K4504" s="33" t="str">
        <f t="shared" si="234"/>
        <v>328 , 9</v>
      </c>
      <c r="L4504" s="34" t="s">
        <v>207</v>
      </c>
      <c r="N4504" s="1" t="b">
        <f t="shared" si="235"/>
        <v>0</v>
      </c>
      <c r="O4504" s="1" t="b">
        <f t="shared" si="236"/>
        <v>0</v>
      </c>
      <c r="Q4504" s="4"/>
      <c r="R4504" s="4"/>
    </row>
    <row r="4505" spans="5:18">
      <c r="E4505" s="130">
        <v>328</v>
      </c>
      <c r="F4505" s="130">
        <v>10</v>
      </c>
      <c r="H4505" s="32" t="s">
        <v>208</v>
      </c>
      <c r="I4505" s="33" t="s">
        <v>862</v>
      </c>
      <c r="J4505" s="33" t="s">
        <v>206</v>
      </c>
      <c r="K4505" s="33" t="str">
        <f t="shared" si="234"/>
        <v>328 , 10</v>
      </c>
      <c r="L4505" s="34" t="s">
        <v>207</v>
      </c>
      <c r="N4505" s="1" t="b">
        <f t="shared" si="235"/>
        <v>0</v>
      </c>
      <c r="O4505" s="1" t="b">
        <f t="shared" si="236"/>
        <v>0</v>
      </c>
      <c r="Q4505" s="4"/>
      <c r="R4505" s="4"/>
    </row>
    <row r="4506" spans="5:18">
      <c r="E4506" s="130">
        <v>328</v>
      </c>
      <c r="F4506" s="130">
        <v>11</v>
      </c>
      <c r="H4506" s="32" t="s">
        <v>208</v>
      </c>
      <c r="I4506" s="33" t="s">
        <v>862</v>
      </c>
      <c r="J4506" s="33" t="s">
        <v>206</v>
      </c>
      <c r="K4506" s="33" t="str">
        <f t="shared" si="234"/>
        <v>328 , 11</v>
      </c>
      <c r="L4506" s="34" t="s">
        <v>207</v>
      </c>
      <c r="N4506" s="1" t="b">
        <f t="shared" si="235"/>
        <v>0</v>
      </c>
      <c r="O4506" s="1" t="b">
        <f t="shared" si="236"/>
        <v>0</v>
      </c>
      <c r="Q4506" s="4"/>
      <c r="R4506" s="4"/>
    </row>
    <row r="4507" spans="5:18">
      <c r="E4507" s="130">
        <v>328</v>
      </c>
      <c r="F4507" s="130">
        <v>12</v>
      </c>
      <c r="H4507" s="32" t="s">
        <v>208</v>
      </c>
      <c r="I4507" s="33" t="s">
        <v>862</v>
      </c>
      <c r="J4507" s="33" t="s">
        <v>206</v>
      </c>
      <c r="K4507" s="33" t="str">
        <f t="shared" si="234"/>
        <v>328 , 12</v>
      </c>
      <c r="L4507" s="34" t="s">
        <v>207</v>
      </c>
      <c r="N4507" s="1" t="b">
        <f t="shared" si="235"/>
        <v>0</v>
      </c>
      <c r="O4507" s="1" t="b">
        <f t="shared" si="236"/>
        <v>0</v>
      </c>
      <c r="Q4507" s="4"/>
      <c r="R4507" s="4"/>
    </row>
    <row r="4508" spans="5:18">
      <c r="E4508" s="130">
        <v>328</v>
      </c>
      <c r="F4508" s="130">
        <v>13</v>
      </c>
      <c r="H4508" s="32" t="s">
        <v>208</v>
      </c>
      <c r="I4508" s="33" t="s">
        <v>862</v>
      </c>
      <c r="J4508" s="33" t="s">
        <v>206</v>
      </c>
      <c r="K4508" s="33" t="str">
        <f t="shared" si="234"/>
        <v>328 , 13</v>
      </c>
      <c r="L4508" s="34" t="s">
        <v>207</v>
      </c>
      <c r="N4508" s="1" t="b">
        <f t="shared" si="235"/>
        <v>0</v>
      </c>
      <c r="O4508" s="1" t="b">
        <f t="shared" si="236"/>
        <v>0</v>
      </c>
      <c r="Q4508" s="4"/>
      <c r="R4508" s="4"/>
    </row>
    <row r="4509" spans="5:18">
      <c r="E4509" s="130">
        <v>328</v>
      </c>
      <c r="F4509" s="130">
        <v>14</v>
      </c>
      <c r="H4509" s="32" t="s">
        <v>208</v>
      </c>
      <c r="I4509" s="33" t="s">
        <v>862</v>
      </c>
      <c r="J4509" s="33" t="s">
        <v>206</v>
      </c>
      <c r="K4509" s="33" t="str">
        <f t="shared" si="234"/>
        <v>328 , 14</v>
      </c>
      <c r="L4509" s="34" t="s">
        <v>207</v>
      </c>
      <c r="N4509" s="1" t="b">
        <f t="shared" si="235"/>
        <v>0</v>
      </c>
      <c r="O4509" s="1" t="b">
        <f t="shared" si="236"/>
        <v>0</v>
      </c>
      <c r="Q4509" s="4"/>
      <c r="R4509" s="4"/>
    </row>
    <row r="4510" spans="5:18">
      <c r="E4510" s="130">
        <v>328</v>
      </c>
      <c r="F4510" s="130">
        <v>15</v>
      </c>
      <c r="H4510" s="32" t="s">
        <v>208</v>
      </c>
      <c r="I4510" s="33" t="s">
        <v>862</v>
      </c>
      <c r="J4510" s="33" t="s">
        <v>206</v>
      </c>
      <c r="K4510" s="33" t="str">
        <f t="shared" si="234"/>
        <v>328 , 15</v>
      </c>
      <c r="L4510" s="34" t="s">
        <v>207</v>
      </c>
      <c r="N4510" s="1" t="b">
        <f t="shared" si="235"/>
        <v>0</v>
      </c>
      <c r="O4510" s="1" t="b">
        <f t="shared" si="236"/>
        <v>0</v>
      </c>
      <c r="Q4510" s="4"/>
      <c r="R4510" s="4"/>
    </row>
    <row r="4511" spans="5:18">
      <c r="E4511" s="130">
        <v>329</v>
      </c>
      <c r="F4511" s="130">
        <v>1</v>
      </c>
      <c r="H4511" s="32" t="s">
        <v>208</v>
      </c>
      <c r="I4511" s="33" t="s">
        <v>862</v>
      </c>
      <c r="J4511" s="33" t="s">
        <v>206</v>
      </c>
      <c r="K4511" s="33" t="str">
        <f t="shared" si="234"/>
        <v>329 , 1</v>
      </c>
      <c r="L4511" s="34" t="s">
        <v>207</v>
      </c>
      <c r="N4511" s="1" t="b">
        <f t="shared" si="235"/>
        <v>0</v>
      </c>
      <c r="O4511" s="1" t="b">
        <f t="shared" si="236"/>
        <v>0</v>
      </c>
      <c r="Q4511" s="4"/>
      <c r="R4511" s="4"/>
    </row>
    <row r="4512" spans="5:18">
      <c r="E4512" s="130">
        <v>329</v>
      </c>
      <c r="F4512" s="130">
        <v>2</v>
      </c>
      <c r="H4512" s="32" t="s">
        <v>208</v>
      </c>
      <c r="I4512" s="33" t="s">
        <v>862</v>
      </c>
      <c r="J4512" s="33" t="s">
        <v>206</v>
      </c>
      <c r="K4512" s="33" t="str">
        <f t="shared" si="234"/>
        <v>329 , 2</v>
      </c>
      <c r="L4512" s="34" t="s">
        <v>207</v>
      </c>
      <c r="N4512" s="1" t="b">
        <f t="shared" si="235"/>
        <v>0</v>
      </c>
      <c r="O4512" s="1" t="b">
        <f t="shared" si="236"/>
        <v>0</v>
      </c>
      <c r="Q4512" s="4"/>
      <c r="R4512" s="4"/>
    </row>
    <row r="4513" spans="5:18">
      <c r="E4513" s="130">
        <v>329</v>
      </c>
      <c r="F4513" s="130">
        <v>3</v>
      </c>
      <c r="H4513" s="32" t="s">
        <v>208</v>
      </c>
      <c r="I4513" s="33" t="s">
        <v>862</v>
      </c>
      <c r="J4513" s="33" t="s">
        <v>206</v>
      </c>
      <c r="K4513" s="33" t="str">
        <f t="shared" si="234"/>
        <v>329 , 3</v>
      </c>
      <c r="L4513" s="34" t="s">
        <v>207</v>
      </c>
      <c r="N4513" s="1" t="b">
        <f t="shared" si="235"/>
        <v>0</v>
      </c>
      <c r="O4513" s="1" t="b">
        <f t="shared" si="236"/>
        <v>0</v>
      </c>
      <c r="Q4513" s="4"/>
      <c r="R4513" s="4"/>
    </row>
    <row r="4514" spans="5:18">
      <c r="E4514" s="130">
        <v>329</v>
      </c>
      <c r="F4514" s="130">
        <v>4</v>
      </c>
      <c r="H4514" s="32" t="s">
        <v>208</v>
      </c>
      <c r="I4514" s="33" t="s">
        <v>862</v>
      </c>
      <c r="J4514" s="33" t="s">
        <v>206</v>
      </c>
      <c r="K4514" s="33" t="str">
        <f t="shared" si="234"/>
        <v>329 , 4</v>
      </c>
      <c r="L4514" s="34" t="s">
        <v>207</v>
      </c>
      <c r="N4514" s="1" t="b">
        <f t="shared" si="235"/>
        <v>0</v>
      </c>
      <c r="O4514" s="1" t="b">
        <f t="shared" si="236"/>
        <v>0</v>
      </c>
      <c r="Q4514" s="4"/>
      <c r="R4514" s="4"/>
    </row>
    <row r="4515" spans="5:18">
      <c r="E4515" s="130">
        <v>329</v>
      </c>
      <c r="F4515" s="130">
        <v>5</v>
      </c>
      <c r="H4515" s="32" t="s">
        <v>208</v>
      </c>
      <c r="I4515" s="33" t="s">
        <v>862</v>
      </c>
      <c r="J4515" s="33" t="s">
        <v>206</v>
      </c>
      <c r="K4515" s="33" t="str">
        <f t="shared" si="234"/>
        <v>329 , 5</v>
      </c>
      <c r="L4515" s="34" t="s">
        <v>207</v>
      </c>
      <c r="N4515" s="1" t="b">
        <f t="shared" si="235"/>
        <v>0</v>
      </c>
      <c r="O4515" s="1" t="b">
        <f t="shared" si="236"/>
        <v>0</v>
      </c>
      <c r="Q4515" s="4"/>
      <c r="R4515" s="4"/>
    </row>
    <row r="4516" spans="5:18">
      <c r="E4516" s="130">
        <v>329</v>
      </c>
      <c s="130" r="F4516">
        <v>7</v>
      </c>
      <c r="H4516" s="32" t="s">
        <v>208</v>
      </c>
      <c r="I4516" s="33" t="s">
        <v>862</v>
      </c>
      <c r="J4516" s="33" t="s">
        <v>206</v>
      </c>
      <c r="K4516" s="33" t="str">
        <f t="shared" si="234"/>
        <v>329 , 6</v>
      </c>
      <c r="L4516" s="34" t="s">
        <v>207</v>
      </c>
      <c r="N4516" s="1" t="b">
        <f t="shared" si="235"/>
        <v>0</v>
      </c>
      <c r="O4516" s="1" t="b">
        <f t="shared" si="236"/>
        <v>0</v>
      </c>
      <c r="Q4516" s="4"/>
      <c r="R4516" s="4"/>
    </row>
    <row r="4517" spans="5:18">
      <c r="E4517" s="130">
        <v>329</v>
      </c>
      <c r="F4517" s="130">
        <v>8</v>
      </c>
      <c r="H4517" s="32" t="s">
        <v>208</v>
      </c>
      <c r="I4517" s="33" t="s">
        <v>862</v>
      </c>
      <c r="J4517" s="33" t="s">
        <v>206</v>
      </c>
      <c r="K4517" s="33" t="str">
        <f t="shared" si="234"/>
        <v>329 , 8</v>
      </c>
      <c r="L4517" s="34" t="s">
        <v>207</v>
      </c>
      <c r="N4517" s="1" t="b">
        <f t="shared" si="235"/>
        <v>0</v>
      </c>
      <c r="O4517" s="1" t="b">
        <f t="shared" si="236"/>
        <v>0</v>
      </c>
      <c r="Q4517" s="4"/>
      <c r="R4517" s="4"/>
    </row>
    <row r="4518" spans="5:18">
      <c r="E4518" s="130">
        <v>329</v>
      </c>
      <c r="F4518" s="130">
        <v>9</v>
      </c>
      <c r="H4518" s="32" t="s">
        <v>208</v>
      </c>
      <c r="I4518" s="33" t="s">
        <v>862</v>
      </c>
      <c r="J4518" s="33" t="s">
        <v>206</v>
      </c>
      <c r="K4518" s="33" t="str">
        <f t="shared" si="234"/>
        <v>329 , 9</v>
      </c>
      <c r="L4518" s="34" t="s">
        <v>207</v>
      </c>
      <c r="N4518" s="1" t="b">
        <f t="shared" si="235"/>
        <v>0</v>
      </c>
      <c r="O4518" s="1" t="b">
        <f t="shared" si="236"/>
        <v>0</v>
      </c>
      <c r="Q4518" s="4"/>
      <c r="R4518" s="4"/>
    </row>
    <row r="4519" spans="5:18">
      <c r="E4519" s="130">
        <v>329</v>
      </c>
      <c r="F4519" s="130">
        <v>10</v>
      </c>
      <c r="H4519" s="32" t="s">
        <v>208</v>
      </c>
      <c r="I4519" s="33" t="s">
        <v>862</v>
      </c>
      <c r="J4519" s="33" t="s">
        <v>206</v>
      </c>
      <c r="K4519" s="33" t="str">
        <f t="shared" si="234"/>
        <v>329 , 10</v>
      </c>
      <c r="L4519" s="34" t="s">
        <v>207</v>
      </c>
      <c r="N4519" s="1" t="b">
        <f t="shared" si="235"/>
        <v>0</v>
      </c>
      <c r="O4519" s="1" t="b">
        <f t="shared" si="236"/>
        <v>0</v>
      </c>
      <c r="Q4519" s="4"/>
      <c r="R4519" s="4"/>
    </row>
    <row r="4520" spans="5:18">
      <c r="E4520" s="130">
        <v>329</v>
      </c>
      <c r="F4520" s="130">
        <v>11</v>
      </c>
      <c r="H4520" s="32" t="s">
        <v>208</v>
      </c>
      <c r="I4520" s="33" t="s">
        <v>862</v>
      </c>
      <c r="J4520" s="33" t="s">
        <v>206</v>
      </c>
      <c r="K4520" s="33" t="str">
        <f t="shared" si="234"/>
        <v>329 , 11</v>
      </c>
      <c r="L4520" s="34" t="s">
        <v>207</v>
      </c>
      <c r="N4520" s="1" t="b">
        <f t="shared" si="235"/>
        <v>0</v>
      </c>
      <c r="O4520" s="1" t="b">
        <f t="shared" si="236"/>
        <v>0</v>
      </c>
      <c r="Q4520" s="4"/>
      <c r="R4520" s="4"/>
    </row>
    <row r="4521" spans="5:18">
      <c r="E4521" s="130">
        <v>329</v>
      </c>
      <c r="F4521" s="130">
        <v>12</v>
      </c>
      <c r="H4521" s="32" t="s">
        <v>208</v>
      </c>
      <c r="I4521" s="33" t="s">
        <v>862</v>
      </c>
      <c r="J4521" s="33" t="s">
        <v>206</v>
      </c>
      <c r="K4521" s="33" t="str">
        <f t="shared" si="234"/>
        <v>329 , 12</v>
      </c>
      <c r="L4521" s="34" t="s">
        <v>207</v>
      </c>
      <c r="N4521" s="1" t="b">
        <f t="shared" si="235"/>
        <v>0</v>
      </c>
      <c r="O4521" s="1" t="b">
        <f t="shared" si="236"/>
        <v>0</v>
      </c>
      <c r="Q4521" s="4"/>
      <c r="R4521" s="4"/>
    </row>
    <row r="4522" spans="5:18">
      <c r="E4522" s="130">
        <v>329</v>
      </c>
      <c r="F4522" s="130">
        <v>13</v>
      </c>
      <c r="H4522" s="32" t="s">
        <v>208</v>
      </c>
      <c r="I4522" s="33" t="s">
        <v>862</v>
      </c>
      <c r="J4522" s="33" t="s">
        <v>206</v>
      </c>
      <c r="K4522" s="33" t="str">
        <f t="shared" si="234"/>
        <v>329 , 13</v>
      </c>
      <c r="L4522" s="34" t="s">
        <v>207</v>
      </c>
      <c r="N4522" s="1" t="b">
        <f t="shared" si="235"/>
        <v>0</v>
      </c>
      <c r="O4522" s="1" t="b">
        <f t="shared" si="236"/>
        <v>0</v>
      </c>
      <c r="Q4522" s="4"/>
      <c r="R4522" s="4"/>
    </row>
    <row r="4523" spans="5:18">
      <c r="E4523" s="130">
        <v>329</v>
      </c>
      <c r="F4523" s="130">
        <v>14</v>
      </c>
      <c r="H4523" s="32" t="s">
        <v>208</v>
      </c>
      <c r="I4523" s="33" t="s">
        <v>862</v>
      </c>
      <c r="J4523" s="33" t="s">
        <v>206</v>
      </c>
      <c r="K4523" s="33" t="str">
        <f t="shared" si="234"/>
        <v>329 , 14</v>
      </c>
      <c r="L4523" s="34" t="s">
        <v>207</v>
      </c>
      <c r="N4523" s="1" t="b">
        <f t="shared" si="235"/>
        <v>0</v>
      </c>
      <c r="O4523" s="1" t="b">
        <f t="shared" si="236"/>
        <v>0</v>
      </c>
      <c r="Q4523" s="4"/>
      <c r="R4523" s="4"/>
    </row>
    <row r="4524" spans="5:18">
      <c r="E4524" s="130">
        <v>329</v>
      </c>
      <c r="F4524" s="130">
        <v>15</v>
      </c>
      <c r="H4524" s="32" t="s">
        <v>208</v>
      </c>
      <c r="I4524" s="33" t="s">
        <v>862</v>
      </c>
      <c r="J4524" s="33" t="s">
        <v>206</v>
      </c>
      <c r="K4524" s="33" t="str">
        <f t="shared" si="234"/>
        <v>329 , 15</v>
      </c>
      <c r="L4524" s="34" t="s">
        <v>207</v>
      </c>
      <c r="N4524" s="1" t="b">
        <f t="shared" si="235"/>
        <v>0</v>
      </c>
      <c r="O4524" s="1" t="b">
        <f t="shared" si="236"/>
        <v>0</v>
      </c>
      <c r="Q4524" s="4"/>
      <c r="R4524" s="4"/>
    </row>
    <row r="4525" spans="5:18">
      <c r="E4525" s="130">
        <v>330</v>
      </c>
      <c r="F4525" s="130">
        <v>1</v>
      </c>
      <c r="H4525" s="32" t="s">
        <v>208</v>
      </c>
      <c r="I4525" s="33" t="s">
        <v>862</v>
      </c>
      <c r="J4525" s="33" t="s">
        <v>206</v>
      </c>
      <c r="K4525" s="33" t="str">
        <f t="shared" si="234"/>
        <v>330 , 1</v>
      </c>
      <c r="L4525" s="34" t="s">
        <v>207</v>
      </c>
      <c r="N4525" s="1" t="b">
        <f t="shared" si="235"/>
        <v>0</v>
      </c>
      <c r="O4525" s="1" t="b">
        <f t="shared" si="236"/>
        <v>0</v>
      </c>
      <c r="Q4525" s="4"/>
      <c r="R4525" s="4"/>
    </row>
    <row r="4526" spans="5:18">
      <c r="E4526" s="130">
        <v>330</v>
      </c>
      <c r="F4526" s="130">
        <v>2</v>
      </c>
      <c r="H4526" s="32" t="s">
        <v>208</v>
      </c>
      <c r="I4526" s="33" t="s">
        <v>862</v>
      </c>
      <c r="J4526" s="33" t="s">
        <v>206</v>
      </c>
      <c r="K4526" s="33" t="str">
        <f t="shared" si="234"/>
        <v>330 , 2</v>
      </c>
      <c r="L4526" s="34" t="s">
        <v>207</v>
      </c>
      <c r="N4526" s="1" t="b">
        <f t="shared" si="235"/>
        <v>0</v>
      </c>
      <c r="O4526" s="1" t="b">
        <f t="shared" si="236"/>
        <v>0</v>
      </c>
      <c r="Q4526" s="4"/>
      <c r="R4526" s="4"/>
    </row>
    <row r="4527" spans="5:18">
      <c r="E4527" s="130">
        <v>330</v>
      </c>
      <c r="F4527" s="130">
        <v>3</v>
      </c>
      <c r="H4527" s="32" t="s">
        <v>208</v>
      </c>
      <c r="I4527" s="33" t="s">
        <v>862</v>
      </c>
      <c r="J4527" s="33" t="s">
        <v>206</v>
      </c>
      <c r="K4527" s="33" t="str">
        <f t="shared" si="234"/>
        <v>330 , 3</v>
      </c>
      <c r="L4527" s="34" t="s">
        <v>207</v>
      </c>
      <c r="N4527" s="1" t="b">
        <f t="shared" si="235"/>
        <v>0</v>
      </c>
      <c r="O4527" s="1" t="b">
        <f t="shared" si="236"/>
        <v>0</v>
      </c>
      <c r="Q4527" s="4"/>
      <c r="R4527" s="4"/>
    </row>
    <row r="4528" spans="5:18">
      <c r="E4528" s="130">
        <v>330</v>
      </c>
      <c r="F4528" s="130">
        <v>4</v>
      </c>
      <c r="H4528" s="32" t="s">
        <v>208</v>
      </c>
      <c r="I4528" s="33" t="s">
        <v>862</v>
      </c>
      <c r="J4528" s="33" t="s">
        <v>206</v>
      </c>
      <c r="K4528" s="33" t="str">
        <f t="shared" si="234"/>
        <v>330 , 4</v>
      </c>
      <c r="L4528" s="34" t="s">
        <v>207</v>
      </c>
      <c r="N4528" s="1" t="b">
        <f t="shared" si="235"/>
        <v>0</v>
      </c>
      <c r="O4528" s="1" t="b">
        <f t="shared" si="236"/>
        <v>0</v>
      </c>
      <c r="Q4528" s="4"/>
      <c r="R4528" s="4"/>
    </row>
    <row r="4529" spans="5:18">
      <c r="E4529" s="130">
        <v>330</v>
      </c>
      <c r="F4529" s="130">
        <v>5</v>
      </c>
      <c r="H4529" s="32" t="s">
        <v>208</v>
      </c>
      <c r="I4529" s="33" t="s">
        <v>862</v>
      </c>
      <c r="J4529" s="33" t="s">
        <v>206</v>
      </c>
      <c r="K4529" s="33" t="str">
        <f t="shared" si="234"/>
        <v>330 , 5</v>
      </c>
      <c r="L4529" s="34" t="s">
        <v>207</v>
      </c>
      <c r="N4529" s="1" t="b">
        <f t="shared" si="235"/>
        <v>0</v>
      </c>
      <c r="O4529" s="1" t="b">
        <f t="shared" si="236"/>
        <v>0</v>
      </c>
      <c r="Q4529" s="4"/>
      <c r="R4529" s="4"/>
    </row>
    <row r="4530" spans="5:18">
      <c r="E4530" s="130">
        <v>330</v>
      </c>
      <c s="130" r="F4530">
        <v>7</v>
      </c>
      <c r="H4530" s="32" t="s">
        <v>208</v>
      </c>
      <c r="I4530" s="33" t="s">
        <v>862</v>
      </c>
      <c r="J4530" s="33" t="s">
        <v>206</v>
      </c>
      <c r="K4530" s="33" t="str">
        <f t="shared" si="234"/>
        <v>330 , 6</v>
      </c>
      <c r="L4530" s="34" t="s">
        <v>207</v>
      </c>
      <c r="N4530" s="1" t="b">
        <f t="shared" si="235"/>
        <v>0</v>
      </c>
      <c r="O4530" s="1" t="b">
        <f t="shared" si="236"/>
        <v>0</v>
      </c>
      <c r="Q4530" s="4"/>
      <c r="R4530" s="4"/>
    </row>
    <row r="4531" spans="5:18">
      <c r="E4531" s="130">
        <v>330</v>
      </c>
      <c r="F4531" s="130">
        <v>8</v>
      </c>
      <c r="H4531" s="32" t="s">
        <v>208</v>
      </c>
      <c r="I4531" s="33" t="s">
        <v>862</v>
      </c>
      <c r="J4531" s="33" t="s">
        <v>206</v>
      </c>
      <c r="K4531" s="33" t="str">
        <f t="shared" si="234"/>
        <v>330 , 8</v>
      </c>
      <c r="L4531" s="34" t="s">
        <v>207</v>
      </c>
      <c r="N4531" s="1" t="b">
        <f t="shared" si="235"/>
        <v>0</v>
      </c>
      <c r="O4531" s="1" t="b">
        <f t="shared" si="236"/>
        <v>0</v>
      </c>
      <c r="Q4531" s="4"/>
      <c r="R4531" s="4"/>
    </row>
    <row r="4532" spans="5:18">
      <c r="E4532" s="130">
        <v>330</v>
      </c>
      <c r="F4532" s="130">
        <v>9</v>
      </c>
      <c r="H4532" s="32" t="s">
        <v>208</v>
      </c>
      <c r="I4532" s="33" t="s">
        <v>862</v>
      </c>
      <c r="J4532" s="33" t="s">
        <v>206</v>
      </c>
      <c r="K4532" s="33" t="str">
        <f t="shared" si="234"/>
        <v>330 , 9</v>
      </c>
      <c r="L4532" s="34" t="s">
        <v>207</v>
      </c>
      <c r="N4532" s="1" t="b">
        <f t="shared" si="235"/>
        <v>0</v>
      </c>
      <c r="O4532" s="1" t="b">
        <f t="shared" si="236"/>
        <v>0</v>
      </c>
      <c r="Q4532" s="4"/>
      <c r="R4532" s="4"/>
    </row>
    <row r="4533" spans="5:18">
      <c r="E4533" s="130">
        <v>330</v>
      </c>
      <c r="F4533" s="130">
        <v>10</v>
      </c>
      <c r="H4533" s="32" t="s">
        <v>208</v>
      </c>
      <c r="I4533" s="33" t="s">
        <v>862</v>
      </c>
      <c r="J4533" s="33" t="s">
        <v>206</v>
      </c>
      <c r="K4533" s="33" t="str">
        <f t="shared" si="234"/>
        <v>330 , 10</v>
      </c>
      <c r="L4533" s="34" t="s">
        <v>207</v>
      </c>
      <c r="N4533" s="1" t="b">
        <f t="shared" si="235"/>
        <v>0</v>
      </c>
      <c r="O4533" s="1" t="b">
        <f t="shared" si="236"/>
        <v>0</v>
      </c>
      <c r="Q4533" s="4"/>
      <c r="R4533" s="4"/>
    </row>
    <row r="4534" spans="5:18">
      <c r="E4534" s="130">
        <v>330</v>
      </c>
      <c r="F4534" s="130">
        <v>11</v>
      </c>
      <c r="H4534" s="32" t="s">
        <v>208</v>
      </c>
      <c r="I4534" s="33" t="s">
        <v>862</v>
      </c>
      <c r="J4534" s="33" t="s">
        <v>206</v>
      </c>
      <c r="K4534" s="33" t="str">
        <f t="shared" si="234"/>
        <v>330 , 11</v>
      </c>
      <c r="L4534" s="34" t="s">
        <v>207</v>
      </c>
      <c r="N4534" s="1" t="b">
        <f t="shared" si="235"/>
        <v>0</v>
      </c>
      <c r="O4534" s="1" t="b">
        <f t="shared" si="236"/>
        <v>0</v>
      </c>
      <c r="Q4534" s="4"/>
      <c r="R4534" s="4"/>
    </row>
    <row r="4535" spans="5:18">
      <c r="E4535" s="130">
        <v>330</v>
      </c>
      <c r="F4535" s="130">
        <v>12</v>
      </c>
      <c r="H4535" s="32" t="s">
        <v>208</v>
      </c>
      <c r="I4535" s="33" t="s">
        <v>862</v>
      </c>
      <c r="J4535" s="33" t="s">
        <v>206</v>
      </c>
      <c r="K4535" s="33" t="str">
        <f t="shared" si="234"/>
        <v>330 , 12</v>
      </c>
      <c r="L4535" s="34" t="s">
        <v>207</v>
      </c>
      <c r="N4535" s="1" t="b">
        <f t="shared" si="235"/>
        <v>0</v>
      </c>
      <c r="O4535" s="1" t="b">
        <f t="shared" si="236"/>
        <v>0</v>
      </c>
      <c r="Q4535" s="4"/>
      <c r="R4535" s="4"/>
    </row>
    <row r="4536" spans="5:18">
      <c r="E4536" s="130">
        <v>330</v>
      </c>
      <c r="F4536" s="130">
        <v>13</v>
      </c>
      <c r="H4536" s="32" t="s">
        <v>208</v>
      </c>
      <c r="I4536" s="33" t="s">
        <v>862</v>
      </c>
      <c r="J4536" s="33" t="s">
        <v>206</v>
      </c>
      <c r="K4536" s="33" t="str">
        <f t="shared" si="234"/>
        <v>330 , 13</v>
      </c>
      <c r="L4536" s="34" t="s">
        <v>207</v>
      </c>
      <c r="N4536" s="1" t="b">
        <f t="shared" si="235"/>
        <v>0</v>
      </c>
      <c r="O4536" s="1" t="b">
        <f t="shared" si="236"/>
        <v>0</v>
      </c>
      <c r="Q4536" s="4"/>
      <c r="R4536" s="4"/>
    </row>
    <row r="4537" spans="5:18">
      <c r="E4537" s="130">
        <v>330</v>
      </c>
      <c r="F4537" s="130">
        <v>14</v>
      </c>
      <c r="H4537" s="32" t="s">
        <v>208</v>
      </c>
      <c r="I4537" s="33" t="s">
        <v>862</v>
      </c>
      <c r="J4537" s="33" t="s">
        <v>206</v>
      </c>
      <c r="K4537" s="33" t="str">
        <f t="shared" si="234"/>
        <v>330 , 14</v>
      </c>
      <c r="L4537" s="34" t="s">
        <v>207</v>
      </c>
      <c r="N4537" s="1" t="b">
        <f t="shared" si="235"/>
        <v>0</v>
      </c>
      <c r="O4537" s="1" t="b">
        <f t="shared" si="236"/>
        <v>0</v>
      </c>
      <c r="Q4537" s="4"/>
      <c r="R4537" s="4"/>
    </row>
    <row r="4538" spans="5:18">
      <c r="E4538" s="130">
        <v>330</v>
      </c>
      <c r="F4538" s="130">
        <v>15</v>
      </c>
      <c r="H4538" s="32" t="s">
        <v>208</v>
      </c>
      <c r="I4538" s="33" t="s">
        <v>862</v>
      </c>
      <c r="J4538" s="33" t="s">
        <v>206</v>
      </c>
      <c r="K4538" s="33" t="str">
        <f t="shared" si="234"/>
        <v>330 , 15</v>
      </c>
      <c r="L4538" s="34" t="s">
        <v>207</v>
      </c>
      <c r="N4538" s="1" t="b">
        <f t="shared" si="235"/>
        <v>0</v>
      </c>
      <c r="O4538" s="1" t="b">
        <f t="shared" si="236"/>
        <v>0</v>
      </c>
      <c r="Q4538" s="4"/>
      <c r="R4538" s="4"/>
    </row>
    <row r="4539" spans="5:18">
      <c r="E4539" s="130">
        <v>331</v>
      </c>
      <c r="F4539" s="130">
        <v>1</v>
      </c>
      <c r="H4539" s="32" t="s">
        <v>208</v>
      </c>
      <c r="I4539" s="33" t="s">
        <v>862</v>
      </c>
      <c r="J4539" s="33" t="s">
        <v>206</v>
      </c>
      <c r="K4539" s="33" t="str">
        <f t="shared" si="234"/>
        <v>331 , 1</v>
      </c>
      <c r="L4539" s="34" t="s">
        <v>207</v>
      </c>
      <c r="N4539" s="1" t="b">
        <f t="shared" si="235"/>
        <v>0</v>
      </c>
      <c r="O4539" s="1" t="b">
        <f t="shared" si="236"/>
        <v>0</v>
      </c>
      <c r="Q4539" s="4"/>
      <c r="R4539" s="4"/>
    </row>
    <row r="4540" spans="5:18">
      <c r="E4540" s="130">
        <v>331</v>
      </c>
      <c r="F4540" s="130">
        <v>2</v>
      </c>
      <c r="H4540" s="32" t="s">
        <v>208</v>
      </c>
      <c r="I4540" s="33" t="s">
        <v>862</v>
      </c>
      <c r="J4540" s="33" t="s">
        <v>206</v>
      </c>
      <c r="K4540" s="33" t="str">
        <f t="shared" si="234"/>
        <v>331 , 2</v>
      </c>
      <c r="L4540" s="34" t="s">
        <v>207</v>
      </c>
      <c r="N4540" s="1" t="b">
        <f t="shared" si="235"/>
        <v>0</v>
      </c>
      <c r="O4540" s="1" t="b">
        <f t="shared" si="236"/>
        <v>0</v>
      </c>
      <c r="Q4540" s="4"/>
      <c r="R4540" s="4"/>
    </row>
    <row r="4541" spans="5:18">
      <c r="E4541" s="130">
        <v>331</v>
      </c>
      <c r="F4541" s="130">
        <v>3</v>
      </c>
      <c r="H4541" s="32" t="s">
        <v>208</v>
      </c>
      <c r="I4541" s="33" t="s">
        <v>862</v>
      </c>
      <c r="J4541" s="33" t="s">
        <v>206</v>
      </c>
      <c r="K4541" s="33" t="str">
        <f t="shared" si="234"/>
        <v>331 , 3</v>
      </c>
      <c r="L4541" s="34" t="s">
        <v>207</v>
      </c>
      <c r="N4541" s="1" t="b">
        <f t="shared" si="235"/>
        <v>0</v>
      </c>
      <c r="O4541" s="1" t="b">
        <f t="shared" si="236"/>
        <v>0</v>
      </c>
      <c r="Q4541" s="4"/>
      <c r="R4541" s="4"/>
    </row>
    <row r="4542" spans="5:18">
      <c r="E4542" s="130">
        <v>331</v>
      </c>
      <c r="F4542" s="130">
        <v>4</v>
      </c>
      <c r="H4542" s="32" t="s">
        <v>208</v>
      </c>
      <c r="I4542" s="33" t="s">
        <v>862</v>
      </c>
      <c r="J4542" s="33" t="s">
        <v>206</v>
      </c>
      <c r="K4542" s="33" t="str">
        <f t="shared" si="234"/>
        <v>331 , 4</v>
      </c>
      <c r="L4542" s="34" t="s">
        <v>207</v>
      </c>
      <c r="N4542" s="1" t="b">
        <f t="shared" si="235"/>
        <v>0</v>
      </c>
      <c r="O4542" s="1" t="b">
        <f t="shared" si="236"/>
        <v>0</v>
      </c>
      <c r="Q4542" s="4"/>
      <c r="R4542" s="4"/>
    </row>
    <row r="4543" spans="5:18">
      <c r="E4543" s="130">
        <v>331</v>
      </c>
      <c r="F4543" s="130">
        <v>5</v>
      </c>
      <c r="H4543" s="32" t="s">
        <v>208</v>
      </c>
      <c r="I4543" s="33" t="s">
        <v>862</v>
      </c>
      <c r="J4543" s="33" t="s">
        <v>206</v>
      </c>
      <c r="K4543" s="33" t="str">
        <f t="shared" si="234"/>
        <v>331 , 5</v>
      </c>
      <c r="L4543" s="34" t="s">
        <v>207</v>
      </c>
      <c r="N4543" s="1" t="b">
        <f t="shared" si="235"/>
        <v>0</v>
      </c>
      <c r="O4543" s="1" t="b">
        <f t="shared" si="236"/>
        <v>0</v>
      </c>
      <c r="Q4543" s="4"/>
      <c r="R4543" s="4"/>
    </row>
    <row r="4544" spans="5:18">
      <c r="E4544" s="130">
        <v>331</v>
      </c>
      <c s="130" r="F4544">
        <v>7</v>
      </c>
      <c r="H4544" s="32" t="s">
        <v>208</v>
      </c>
      <c r="I4544" s="33" t="s">
        <v>862</v>
      </c>
      <c r="J4544" s="33" t="s">
        <v>206</v>
      </c>
      <c r="K4544" s="33" t="str">
        <f t="shared" si="234"/>
        <v>331 , 6</v>
      </c>
      <c r="L4544" s="34" t="s">
        <v>207</v>
      </c>
      <c r="N4544" s="1" t="b">
        <f t="shared" si="235"/>
        <v>0</v>
      </c>
      <c r="O4544" s="1" t="b">
        <f t="shared" si="236"/>
        <v>0</v>
      </c>
      <c r="Q4544" s="4"/>
      <c r="R4544" s="4"/>
    </row>
    <row r="4545" spans="5:18">
      <c r="E4545" s="130">
        <v>331</v>
      </c>
      <c r="F4545" s="130">
        <v>8</v>
      </c>
      <c r="H4545" s="32" t="s">
        <v>208</v>
      </c>
      <c r="I4545" s="33" t="s">
        <v>862</v>
      </c>
      <c r="J4545" s="33" t="s">
        <v>206</v>
      </c>
      <c r="K4545" s="33" t="str">
        <f t="shared" ref="K4545:K4604" si="237">E4545&amp;" , "&amp;F4545</f>
        <v>331 , 8</v>
      </c>
      <c r="L4545" s="34" t="s">
        <v>207</v>
      </c>
      <c r="N4545" s="1" t="b">
        <f t="shared" ref="N4545:N4604" si="238">IF(E4545="","",EXACT(E4545,Q4545))</f>
        <v>0</v>
      </c>
      <c r="O4545" s="1" t="b">
        <f t="shared" ref="O4545:O4604" si="239">IF(F4545="","",EXACT(F4545,R4545))</f>
        <v>0</v>
      </c>
      <c r="Q4545" s="4"/>
      <c r="R4545" s="4"/>
    </row>
    <row r="4546" spans="5:18">
      <c r="E4546" s="130">
        <v>331</v>
      </c>
      <c r="F4546" s="130">
        <v>9</v>
      </c>
      <c r="H4546" s="32" t="s">
        <v>208</v>
      </c>
      <c r="I4546" s="33" t="s">
        <v>862</v>
      </c>
      <c r="J4546" s="33" t="s">
        <v>206</v>
      </c>
      <c r="K4546" s="33" t="str">
        <f t="shared" si="237"/>
        <v>331 , 9</v>
      </c>
      <c r="L4546" s="34" t="s">
        <v>207</v>
      </c>
      <c r="N4546" s="1" t="b">
        <f t="shared" si="238"/>
        <v>0</v>
      </c>
      <c r="O4546" s="1" t="b">
        <f t="shared" si="239"/>
        <v>0</v>
      </c>
      <c r="Q4546" s="4"/>
      <c r="R4546" s="4"/>
    </row>
    <row r="4547" spans="5:18">
      <c r="E4547" s="130">
        <v>331</v>
      </c>
      <c r="F4547" s="130">
        <v>10</v>
      </c>
      <c r="H4547" s="32" t="s">
        <v>208</v>
      </c>
      <c r="I4547" s="33" t="s">
        <v>862</v>
      </c>
      <c r="J4547" s="33" t="s">
        <v>206</v>
      </c>
      <c r="K4547" s="33" t="str">
        <f t="shared" si="237"/>
        <v>331 , 10</v>
      </c>
      <c r="L4547" s="34" t="s">
        <v>207</v>
      </c>
      <c r="N4547" s="1" t="b">
        <f t="shared" si="238"/>
        <v>0</v>
      </c>
      <c r="O4547" s="1" t="b">
        <f t="shared" si="239"/>
        <v>0</v>
      </c>
      <c r="Q4547" s="4"/>
      <c r="R4547" s="4"/>
    </row>
    <row r="4548" spans="5:18">
      <c r="E4548" s="130">
        <v>331</v>
      </c>
      <c r="F4548" s="130">
        <v>11</v>
      </c>
      <c r="H4548" s="32" t="s">
        <v>208</v>
      </c>
      <c r="I4548" s="33" t="s">
        <v>862</v>
      </c>
      <c r="J4548" s="33" t="s">
        <v>206</v>
      </c>
      <c r="K4548" s="33" t="str">
        <f t="shared" si="237"/>
        <v>331 , 11</v>
      </c>
      <c r="L4548" s="34" t="s">
        <v>207</v>
      </c>
      <c r="N4548" s="1" t="b">
        <f t="shared" si="238"/>
        <v>0</v>
      </c>
      <c r="O4548" s="1" t="b">
        <f t="shared" si="239"/>
        <v>0</v>
      </c>
      <c r="Q4548" s="4"/>
      <c r="R4548" s="4"/>
    </row>
    <row r="4549" spans="5:18">
      <c r="E4549" s="130">
        <v>331</v>
      </c>
      <c r="F4549" s="130">
        <v>12</v>
      </c>
      <c r="H4549" s="32" t="s">
        <v>208</v>
      </c>
      <c r="I4549" s="33" t="s">
        <v>862</v>
      </c>
      <c r="J4549" s="33" t="s">
        <v>206</v>
      </c>
      <c r="K4549" s="33" t="str">
        <f t="shared" si="237"/>
        <v>331 , 12</v>
      </c>
      <c r="L4549" s="34" t="s">
        <v>207</v>
      </c>
      <c r="N4549" s="1" t="b">
        <f t="shared" si="238"/>
        <v>0</v>
      </c>
      <c r="O4549" s="1" t="b">
        <f t="shared" si="239"/>
        <v>0</v>
      </c>
      <c r="Q4549" s="4"/>
      <c r="R4549" s="4"/>
    </row>
    <row r="4550" spans="5:18">
      <c r="E4550" s="130">
        <v>331</v>
      </c>
      <c r="F4550" s="130">
        <v>13</v>
      </c>
      <c r="H4550" s="32" t="s">
        <v>208</v>
      </c>
      <c r="I4550" s="33" t="s">
        <v>862</v>
      </c>
      <c r="J4550" s="33" t="s">
        <v>206</v>
      </c>
      <c r="K4550" s="33" t="str">
        <f t="shared" si="237"/>
        <v>331 , 13</v>
      </c>
      <c r="L4550" s="34" t="s">
        <v>207</v>
      </c>
      <c r="N4550" s="1" t="b">
        <f t="shared" si="238"/>
        <v>0</v>
      </c>
      <c r="O4550" s="1" t="b">
        <f t="shared" si="239"/>
        <v>0</v>
      </c>
      <c r="Q4550" s="4"/>
      <c r="R4550" s="4"/>
    </row>
    <row r="4551" spans="5:18">
      <c r="E4551" s="130">
        <v>331</v>
      </c>
      <c r="F4551" s="130">
        <v>14</v>
      </c>
      <c r="H4551" s="32" t="s">
        <v>208</v>
      </c>
      <c r="I4551" s="33" t="s">
        <v>862</v>
      </c>
      <c r="J4551" s="33" t="s">
        <v>206</v>
      </c>
      <c r="K4551" s="33" t="str">
        <f t="shared" si="237"/>
        <v>331 , 14</v>
      </c>
      <c r="L4551" s="34" t="s">
        <v>207</v>
      </c>
      <c r="N4551" s="1" t="b">
        <f t="shared" si="238"/>
        <v>0</v>
      </c>
      <c r="O4551" s="1" t="b">
        <f t="shared" si="239"/>
        <v>0</v>
      </c>
      <c r="Q4551" s="4"/>
      <c r="R4551" s="4"/>
    </row>
    <row r="4552" spans="5:18">
      <c r="E4552" s="130">
        <v>331</v>
      </c>
      <c r="F4552" s="130">
        <v>15</v>
      </c>
      <c r="H4552" s="32" t="s">
        <v>208</v>
      </c>
      <c r="I4552" s="33" t="s">
        <v>862</v>
      </c>
      <c r="J4552" s="33" t="s">
        <v>206</v>
      </c>
      <c r="K4552" s="33" t="str">
        <f t="shared" si="237"/>
        <v>331 , 15</v>
      </c>
      <c r="L4552" s="34" t="s">
        <v>207</v>
      </c>
      <c r="N4552" s="1" t="b">
        <f t="shared" si="238"/>
        <v>0</v>
      </c>
      <c r="O4552" s="1" t="b">
        <f t="shared" si="239"/>
        <v>0</v>
      </c>
      <c r="Q4552" s="4"/>
      <c r="R4552" s="4"/>
    </row>
    <row r="4553" spans="5:18">
      <c r="E4553" s="130">
        <v>332</v>
      </c>
      <c r="F4553" s="130">
        <v>1</v>
      </c>
      <c r="H4553" s="32" t="s">
        <v>208</v>
      </c>
      <c r="I4553" s="33" t="s">
        <v>862</v>
      </c>
      <c r="J4553" s="33" t="s">
        <v>206</v>
      </c>
      <c r="K4553" s="33" t="str">
        <f t="shared" si="237"/>
        <v>332 , 1</v>
      </c>
      <c r="L4553" s="34" t="s">
        <v>207</v>
      </c>
      <c r="N4553" s="1" t="b">
        <f t="shared" si="238"/>
        <v>0</v>
      </c>
      <c r="O4553" s="1" t="b">
        <f t="shared" si="239"/>
        <v>0</v>
      </c>
      <c r="Q4553" s="4"/>
      <c r="R4553" s="4"/>
    </row>
    <row r="4554" spans="5:18">
      <c r="E4554" s="130">
        <v>332</v>
      </c>
      <c r="F4554" s="130">
        <v>2</v>
      </c>
      <c r="H4554" s="32" t="s">
        <v>208</v>
      </c>
      <c r="I4554" s="33" t="s">
        <v>862</v>
      </c>
      <c r="J4554" s="33" t="s">
        <v>206</v>
      </c>
      <c r="K4554" s="33" t="str">
        <f t="shared" si="237"/>
        <v>332 , 2</v>
      </c>
      <c r="L4554" s="34" t="s">
        <v>207</v>
      </c>
      <c r="N4554" s="1" t="b">
        <f t="shared" si="238"/>
        <v>0</v>
      </c>
      <c r="O4554" s="1" t="b">
        <f t="shared" si="239"/>
        <v>0</v>
      </c>
      <c r="Q4554" s="4"/>
      <c r="R4554" s="4"/>
    </row>
    <row r="4555" spans="5:18">
      <c r="E4555" s="130">
        <v>332</v>
      </c>
      <c r="F4555" s="130">
        <v>3</v>
      </c>
      <c r="H4555" s="32" t="s">
        <v>208</v>
      </c>
      <c r="I4555" s="33" t="s">
        <v>862</v>
      </c>
      <c r="J4555" s="33" t="s">
        <v>206</v>
      </c>
      <c r="K4555" s="33" t="str">
        <f t="shared" si="237"/>
        <v>332 , 3</v>
      </c>
      <c r="L4555" s="34" t="s">
        <v>207</v>
      </c>
      <c r="N4555" s="1" t="b">
        <f t="shared" si="238"/>
        <v>0</v>
      </c>
      <c r="O4555" s="1" t="b">
        <f t="shared" si="239"/>
        <v>0</v>
      </c>
      <c r="Q4555" s="4"/>
      <c r="R4555" s="4"/>
    </row>
    <row r="4556" spans="5:18">
      <c r="E4556" s="130">
        <v>332</v>
      </c>
      <c r="F4556" s="130">
        <v>4</v>
      </c>
      <c r="H4556" s="32" t="s">
        <v>208</v>
      </c>
      <c r="I4556" s="33" t="s">
        <v>862</v>
      </c>
      <c r="J4556" s="33" t="s">
        <v>206</v>
      </c>
      <c r="K4556" s="33" t="str">
        <f t="shared" si="237"/>
        <v>332 , 4</v>
      </c>
      <c r="L4556" s="34" t="s">
        <v>207</v>
      </c>
      <c r="N4556" s="1" t="b">
        <f t="shared" si="238"/>
        <v>0</v>
      </c>
      <c r="O4556" s="1" t="b">
        <f t="shared" si="239"/>
        <v>0</v>
      </c>
      <c r="Q4556" s="4"/>
      <c r="R4556" s="4"/>
    </row>
    <row r="4557" spans="5:18">
      <c r="E4557" s="130">
        <v>332</v>
      </c>
      <c r="F4557" s="130">
        <v>5</v>
      </c>
      <c r="H4557" s="32" t="s">
        <v>208</v>
      </c>
      <c r="I4557" s="33" t="s">
        <v>862</v>
      </c>
      <c r="J4557" s="33" t="s">
        <v>206</v>
      </c>
      <c r="K4557" s="33" t="str">
        <f t="shared" si="237"/>
        <v>332 , 5</v>
      </c>
      <c r="L4557" s="34" t="s">
        <v>207</v>
      </c>
      <c r="N4557" s="1" t="b">
        <f t="shared" si="238"/>
        <v>0</v>
      </c>
      <c r="O4557" s="1" t="b">
        <f t="shared" si="239"/>
        <v>0</v>
      </c>
      <c r="Q4557" s="4"/>
      <c r="R4557" s="4"/>
    </row>
    <row r="4558" spans="5:18">
      <c r="E4558" s="130">
        <v>332</v>
      </c>
      <c s="130" r="F4558">
        <v>7</v>
      </c>
      <c r="H4558" s="32" t="s">
        <v>208</v>
      </c>
      <c r="I4558" s="33" t="s">
        <v>862</v>
      </c>
      <c r="J4558" s="33" t="s">
        <v>206</v>
      </c>
      <c r="K4558" s="33" t="str">
        <f t="shared" si="237"/>
        <v>332 , 6</v>
      </c>
      <c r="L4558" s="34" t="s">
        <v>207</v>
      </c>
      <c r="N4558" s="1" t="b">
        <f t="shared" si="238"/>
        <v>0</v>
      </c>
      <c r="O4558" s="1" t="b">
        <f t="shared" si="239"/>
        <v>0</v>
      </c>
      <c r="Q4558" s="4"/>
      <c r="R4558" s="4"/>
    </row>
    <row r="4559" spans="5:18">
      <c r="E4559" s="130">
        <v>332</v>
      </c>
      <c r="F4559" s="130">
        <v>8</v>
      </c>
      <c r="H4559" s="32" t="s">
        <v>208</v>
      </c>
      <c r="I4559" s="33" t="s">
        <v>862</v>
      </c>
      <c r="J4559" s="33" t="s">
        <v>206</v>
      </c>
      <c r="K4559" s="33" t="str">
        <f t="shared" si="237"/>
        <v>332 , 8</v>
      </c>
      <c r="L4559" s="34" t="s">
        <v>207</v>
      </c>
      <c r="N4559" s="1" t="b">
        <f t="shared" si="238"/>
        <v>0</v>
      </c>
      <c r="O4559" s="1" t="b">
        <f t="shared" si="239"/>
        <v>0</v>
      </c>
      <c r="Q4559" s="4"/>
      <c r="R4559" s="4"/>
    </row>
    <row r="4560" spans="5:18">
      <c r="E4560" s="130">
        <v>332</v>
      </c>
      <c r="F4560" s="130">
        <v>9</v>
      </c>
      <c r="H4560" s="32" t="s">
        <v>208</v>
      </c>
      <c r="I4560" s="33" t="s">
        <v>862</v>
      </c>
      <c r="J4560" s="33" t="s">
        <v>206</v>
      </c>
      <c r="K4560" s="33" t="str">
        <f t="shared" si="237"/>
        <v>332 , 9</v>
      </c>
      <c r="L4560" s="34" t="s">
        <v>207</v>
      </c>
      <c r="N4560" s="1" t="b">
        <f t="shared" si="238"/>
        <v>0</v>
      </c>
      <c r="O4560" s="1" t="b">
        <f t="shared" si="239"/>
        <v>0</v>
      </c>
      <c r="Q4560" s="4"/>
      <c r="R4560" s="4"/>
    </row>
    <row r="4561" spans="5:18">
      <c r="E4561" s="130">
        <v>332</v>
      </c>
      <c r="F4561" s="130">
        <v>10</v>
      </c>
      <c r="H4561" s="32" t="s">
        <v>208</v>
      </c>
      <c r="I4561" s="33" t="s">
        <v>862</v>
      </c>
      <c r="J4561" s="33" t="s">
        <v>206</v>
      </c>
      <c r="K4561" s="33" t="str">
        <f t="shared" si="237"/>
        <v>332 , 10</v>
      </c>
      <c r="L4561" s="34" t="s">
        <v>207</v>
      </c>
      <c r="N4561" s="1" t="b">
        <f t="shared" si="238"/>
        <v>0</v>
      </c>
      <c r="O4561" s="1" t="b">
        <f t="shared" si="239"/>
        <v>0</v>
      </c>
      <c r="Q4561" s="4"/>
      <c r="R4561" s="4"/>
    </row>
    <row r="4562" spans="5:18">
      <c r="E4562" s="130">
        <v>332</v>
      </c>
      <c r="F4562" s="130">
        <v>11</v>
      </c>
      <c r="H4562" s="32" t="s">
        <v>208</v>
      </c>
      <c r="I4562" s="33" t="s">
        <v>862</v>
      </c>
      <c r="J4562" s="33" t="s">
        <v>206</v>
      </c>
      <c r="K4562" s="33" t="str">
        <f t="shared" si="237"/>
        <v>332 , 11</v>
      </c>
      <c r="L4562" s="34" t="s">
        <v>207</v>
      </c>
      <c r="N4562" s="1" t="b">
        <f t="shared" si="238"/>
        <v>0</v>
      </c>
      <c r="O4562" s="1" t="b">
        <f t="shared" si="239"/>
        <v>0</v>
      </c>
      <c r="Q4562" s="4"/>
      <c r="R4562" s="4"/>
    </row>
    <row r="4563" spans="5:18">
      <c r="E4563" s="130">
        <v>332</v>
      </c>
      <c r="F4563" s="130">
        <v>12</v>
      </c>
      <c r="H4563" s="32" t="s">
        <v>208</v>
      </c>
      <c r="I4563" s="33" t="s">
        <v>862</v>
      </c>
      <c r="J4563" s="33" t="s">
        <v>206</v>
      </c>
      <c r="K4563" s="33" t="str">
        <f t="shared" si="237"/>
        <v>332 , 12</v>
      </c>
      <c r="L4563" s="34" t="s">
        <v>207</v>
      </c>
      <c r="N4563" s="1" t="b">
        <f t="shared" si="238"/>
        <v>0</v>
      </c>
      <c r="O4563" s="1" t="b">
        <f t="shared" si="239"/>
        <v>0</v>
      </c>
      <c r="Q4563" s="4"/>
      <c r="R4563" s="4"/>
    </row>
    <row r="4564" spans="5:18">
      <c r="E4564" s="130">
        <v>332</v>
      </c>
      <c r="F4564" s="130">
        <v>13</v>
      </c>
      <c r="H4564" s="32" t="s">
        <v>208</v>
      </c>
      <c r="I4564" s="33" t="s">
        <v>862</v>
      </c>
      <c r="J4564" s="33" t="s">
        <v>206</v>
      </c>
      <c r="K4564" s="33" t="str">
        <f t="shared" si="237"/>
        <v>332 , 13</v>
      </c>
      <c r="L4564" s="34" t="s">
        <v>207</v>
      </c>
      <c r="N4564" s="1" t="b">
        <f t="shared" si="238"/>
        <v>0</v>
      </c>
      <c r="O4564" s="1" t="b">
        <f t="shared" si="239"/>
        <v>0</v>
      </c>
      <c r="Q4564" s="4"/>
      <c r="R4564" s="4"/>
    </row>
    <row r="4565" spans="5:18">
      <c r="E4565" s="130">
        <v>332</v>
      </c>
      <c r="F4565" s="130">
        <v>14</v>
      </c>
      <c r="H4565" s="32" t="s">
        <v>208</v>
      </c>
      <c r="I4565" s="33" t="s">
        <v>862</v>
      </c>
      <c r="J4565" s="33" t="s">
        <v>206</v>
      </c>
      <c r="K4565" s="33" t="str">
        <f t="shared" si="237"/>
        <v>332 , 14</v>
      </c>
      <c r="L4565" s="34" t="s">
        <v>207</v>
      </c>
      <c r="N4565" s="1" t="b">
        <f t="shared" si="238"/>
        <v>0</v>
      </c>
      <c r="O4565" s="1" t="b">
        <f t="shared" si="239"/>
        <v>0</v>
      </c>
      <c r="Q4565" s="4"/>
      <c r="R4565" s="4"/>
    </row>
    <row r="4566" spans="5:18">
      <c r="E4566" s="130">
        <v>332</v>
      </c>
      <c r="F4566" s="130">
        <v>15</v>
      </c>
      <c r="H4566" s="32" t="s">
        <v>208</v>
      </c>
      <c r="I4566" s="33" t="s">
        <v>862</v>
      </c>
      <c r="J4566" s="33" t="s">
        <v>206</v>
      </c>
      <c r="K4566" s="33" t="str">
        <f t="shared" si="237"/>
        <v>332 , 15</v>
      </c>
      <c r="L4566" s="34" t="s">
        <v>207</v>
      </c>
      <c r="N4566" s="1" t="b">
        <f t="shared" si="238"/>
        <v>0</v>
      </c>
      <c r="O4566" s="1" t="b">
        <f t="shared" si="239"/>
        <v>0</v>
      </c>
      <c r="Q4566" s="4"/>
      <c r="R4566" s="4"/>
    </row>
    <row r="4567" spans="5:18">
      <c r="E4567" s="130">
        <v>333</v>
      </c>
      <c r="F4567" s="130">
        <v>1</v>
      </c>
      <c r="H4567" s="32" t="s">
        <v>208</v>
      </c>
      <c r="I4567" s="33" t="s">
        <v>862</v>
      </c>
      <c r="J4567" s="33" t="s">
        <v>206</v>
      </c>
      <c r="K4567" s="33" t="str">
        <f t="shared" si="237"/>
        <v>333 , 1</v>
      </c>
      <c r="L4567" s="34" t="s">
        <v>207</v>
      </c>
      <c r="N4567" s="1" t="b">
        <f t="shared" si="238"/>
        <v>0</v>
      </c>
      <c r="O4567" s="1" t="b">
        <f t="shared" si="239"/>
        <v>0</v>
      </c>
      <c r="Q4567" s="4"/>
      <c r="R4567" s="4"/>
    </row>
    <row r="4568" spans="5:18">
      <c r="E4568" s="130">
        <v>333</v>
      </c>
      <c r="F4568" s="130">
        <v>2</v>
      </c>
      <c r="H4568" s="32" t="s">
        <v>208</v>
      </c>
      <c r="I4568" s="33" t="s">
        <v>862</v>
      </c>
      <c r="J4568" s="33" t="s">
        <v>206</v>
      </c>
      <c r="K4568" s="33" t="str">
        <f t="shared" si="237"/>
        <v>333 , 2</v>
      </c>
      <c r="L4568" s="34" t="s">
        <v>207</v>
      </c>
      <c r="N4568" s="1" t="b">
        <f t="shared" si="238"/>
        <v>0</v>
      </c>
      <c r="O4568" s="1" t="b">
        <f t="shared" si="239"/>
        <v>0</v>
      </c>
      <c r="Q4568" s="4"/>
      <c r="R4568" s="4"/>
    </row>
    <row r="4569" spans="5:18">
      <c r="E4569" s="130">
        <v>333</v>
      </c>
      <c r="F4569" s="130">
        <v>3</v>
      </c>
      <c r="H4569" s="32" t="s">
        <v>208</v>
      </c>
      <c r="I4569" s="33" t="s">
        <v>862</v>
      </c>
      <c r="J4569" s="33" t="s">
        <v>206</v>
      </c>
      <c r="K4569" s="33" t="str">
        <f t="shared" si="237"/>
        <v>333 , 3</v>
      </c>
      <c r="L4569" s="34" t="s">
        <v>207</v>
      </c>
      <c r="N4569" s="1" t="b">
        <f t="shared" si="238"/>
        <v>0</v>
      </c>
      <c r="O4569" s="1" t="b">
        <f t="shared" si="239"/>
        <v>0</v>
      </c>
      <c r="Q4569" s="4"/>
      <c r="R4569" s="4"/>
    </row>
    <row r="4570" spans="5:18">
      <c r="E4570" s="130">
        <v>333</v>
      </c>
      <c r="F4570" s="130">
        <v>4</v>
      </c>
      <c r="H4570" s="32" t="s">
        <v>208</v>
      </c>
      <c r="I4570" s="33" t="s">
        <v>862</v>
      </c>
      <c r="J4570" s="33" t="s">
        <v>206</v>
      </c>
      <c r="K4570" s="33" t="str">
        <f t="shared" si="237"/>
        <v>333 , 4</v>
      </c>
      <c r="L4570" s="34" t="s">
        <v>207</v>
      </c>
      <c r="N4570" s="1" t="b">
        <f t="shared" si="238"/>
        <v>0</v>
      </c>
      <c r="O4570" s="1" t="b">
        <f t="shared" si="239"/>
        <v>0</v>
      </c>
      <c r="Q4570" s="4"/>
      <c r="R4570" s="4"/>
    </row>
    <row r="4571" spans="5:18">
      <c r="E4571" s="130">
        <v>333</v>
      </c>
      <c r="F4571" s="130">
        <v>5</v>
      </c>
      <c r="H4571" s="32" t="s">
        <v>208</v>
      </c>
      <c r="I4571" s="33" t="s">
        <v>862</v>
      </c>
      <c r="J4571" s="33" t="s">
        <v>206</v>
      </c>
      <c r="K4571" s="33" t="str">
        <f t="shared" si="237"/>
        <v>333 , 5</v>
      </c>
      <c r="L4571" s="34" t="s">
        <v>207</v>
      </c>
      <c r="N4571" s="1" t="b">
        <f t="shared" si="238"/>
        <v>0</v>
      </c>
      <c r="O4571" s="1" t="b">
        <f t="shared" si="239"/>
        <v>0</v>
      </c>
      <c r="Q4571" s="4"/>
      <c r="R4571" s="4"/>
    </row>
    <row r="4572" spans="5:18">
      <c r="E4572" s="130">
        <v>333</v>
      </c>
      <c s="130" r="F4572">
        <v>7</v>
      </c>
      <c r="H4572" s="32" t="s">
        <v>208</v>
      </c>
      <c r="I4572" s="33" t="s">
        <v>862</v>
      </c>
      <c r="J4572" s="33" t="s">
        <v>206</v>
      </c>
      <c r="K4572" s="33" t="str">
        <f t="shared" si="237"/>
        <v>333 , 6</v>
      </c>
      <c r="L4572" s="34" t="s">
        <v>207</v>
      </c>
      <c r="N4572" s="1" t="b">
        <f t="shared" si="238"/>
        <v>0</v>
      </c>
      <c r="O4572" s="1" t="b">
        <f t="shared" si="239"/>
        <v>0</v>
      </c>
      <c r="Q4572" s="4"/>
      <c r="R4572" s="4"/>
    </row>
    <row r="4573" spans="5:18">
      <c r="E4573" s="130">
        <v>333</v>
      </c>
      <c r="F4573" s="130">
        <v>8</v>
      </c>
      <c r="H4573" s="32" t="s">
        <v>208</v>
      </c>
      <c r="I4573" s="33" t="s">
        <v>862</v>
      </c>
      <c r="J4573" s="33" t="s">
        <v>206</v>
      </c>
      <c r="K4573" s="33" t="str">
        <f t="shared" si="237"/>
        <v>333 , 8</v>
      </c>
      <c r="L4573" s="34" t="s">
        <v>207</v>
      </c>
      <c r="N4573" s="1" t="b">
        <f t="shared" si="238"/>
        <v>0</v>
      </c>
      <c r="O4573" s="1" t="b">
        <f t="shared" si="239"/>
        <v>0</v>
      </c>
      <c r="Q4573" s="4"/>
      <c r="R4573" s="4"/>
    </row>
    <row r="4574" spans="5:18">
      <c r="E4574" s="130">
        <v>333</v>
      </c>
      <c r="F4574" s="130">
        <v>9</v>
      </c>
      <c r="H4574" s="32" t="s">
        <v>208</v>
      </c>
      <c r="I4574" s="33" t="s">
        <v>862</v>
      </c>
      <c r="J4574" s="33" t="s">
        <v>206</v>
      </c>
      <c r="K4574" s="33" t="str">
        <f t="shared" si="237"/>
        <v>333 , 9</v>
      </c>
      <c r="L4574" s="34" t="s">
        <v>207</v>
      </c>
      <c r="N4574" s="1" t="b">
        <f t="shared" si="238"/>
        <v>0</v>
      </c>
      <c r="O4574" s="1" t="b">
        <f t="shared" si="239"/>
        <v>0</v>
      </c>
      <c r="Q4574" s="4"/>
      <c r="R4574" s="4"/>
    </row>
    <row r="4575" spans="5:18">
      <c r="E4575" s="130">
        <v>333</v>
      </c>
      <c r="F4575" s="130">
        <v>10</v>
      </c>
      <c r="H4575" s="32" t="s">
        <v>208</v>
      </c>
      <c r="I4575" s="33" t="s">
        <v>862</v>
      </c>
      <c r="J4575" s="33" t="s">
        <v>206</v>
      </c>
      <c r="K4575" s="33" t="str">
        <f t="shared" si="237"/>
        <v>333 , 10</v>
      </c>
      <c r="L4575" s="34" t="s">
        <v>207</v>
      </c>
      <c r="N4575" s="1" t="b">
        <f t="shared" si="238"/>
        <v>0</v>
      </c>
      <c r="O4575" s="1" t="b">
        <f t="shared" si="239"/>
        <v>0</v>
      </c>
      <c r="Q4575" s="4"/>
      <c r="R4575" s="4"/>
    </row>
    <row r="4576" spans="5:18">
      <c r="E4576" s="130">
        <v>333</v>
      </c>
      <c r="F4576" s="130">
        <v>11</v>
      </c>
      <c r="H4576" s="32" t="s">
        <v>208</v>
      </c>
      <c r="I4576" s="33" t="s">
        <v>862</v>
      </c>
      <c r="J4576" s="33" t="s">
        <v>206</v>
      </c>
      <c r="K4576" s="33" t="str">
        <f t="shared" si="237"/>
        <v>333 , 11</v>
      </c>
      <c r="L4576" s="34" t="s">
        <v>207</v>
      </c>
      <c r="N4576" s="1" t="b">
        <f t="shared" si="238"/>
        <v>0</v>
      </c>
      <c r="O4576" s="1" t="b">
        <f t="shared" si="239"/>
        <v>0</v>
      </c>
      <c r="Q4576" s="4"/>
      <c r="R4576" s="4"/>
    </row>
    <row r="4577" spans="5:18">
      <c r="E4577" s="130">
        <v>333</v>
      </c>
      <c r="F4577" s="130">
        <v>12</v>
      </c>
      <c r="H4577" s="32" t="s">
        <v>208</v>
      </c>
      <c r="I4577" s="33" t="s">
        <v>862</v>
      </c>
      <c r="J4577" s="33" t="s">
        <v>206</v>
      </c>
      <c r="K4577" s="33" t="str">
        <f t="shared" si="237"/>
        <v>333 , 12</v>
      </c>
      <c r="L4577" s="34" t="s">
        <v>207</v>
      </c>
      <c r="N4577" s="1" t="b">
        <f t="shared" si="238"/>
        <v>0</v>
      </c>
      <c r="O4577" s="1" t="b">
        <f t="shared" si="239"/>
        <v>0</v>
      </c>
      <c r="Q4577" s="4"/>
      <c r="R4577" s="4"/>
    </row>
    <row r="4578" spans="5:18">
      <c r="E4578" s="130">
        <v>333</v>
      </c>
      <c r="F4578" s="130">
        <v>13</v>
      </c>
      <c r="H4578" s="32" t="s">
        <v>208</v>
      </c>
      <c r="I4578" s="33" t="s">
        <v>862</v>
      </c>
      <c r="J4578" s="33" t="s">
        <v>206</v>
      </c>
      <c r="K4578" s="33" t="str">
        <f t="shared" si="237"/>
        <v>333 , 13</v>
      </c>
      <c r="L4578" s="34" t="s">
        <v>207</v>
      </c>
      <c r="N4578" s="1" t="b">
        <f t="shared" si="238"/>
        <v>0</v>
      </c>
      <c r="O4578" s="1" t="b">
        <f t="shared" si="239"/>
        <v>0</v>
      </c>
      <c r="Q4578" s="4"/>
      <c r="R4578" s="4"/>
    </row>
    <row r="4579" spans="5:18">
      <c r="E4579" s="130">
        <v>333</v>
      </c>
      <c r="F4579" s="130">
        <v>14</v>
      </c>
      <c r="H4579" s="32" t="s">
        <v>208</v>
      </c>
      <c r="I4579" s="33" t="s">
        <v>862</v>
      </c>
      <c r="J4579" s="33" t="s">
        <v>206</v>
      </c>
      <c r="K4579" s="33" t="str">
        <f t="shared" si="237"/>
        <v>333 , 14</v>
      </c>
      <c r="L4579" s="34" t="s">
        <v>207</v>
      </c>
      <c r="N4579" s="1" t="b">
        <f t="shared" si="238"/>
        <v>0</v>
      </c>
      <c r="O4579" s="1" t="b">
        <f t="shared" si="239"/>
        <v>0</v>
      </c>
      <c r="Q4579" s="4"/>
      <c r="R4579" s="4"/>
    </row>
    <row r="4580" spans="5:18">
      <c r="E4580" s="130">
        <v>333</v>
      </c>
      <c r="F4580" s="130">
        <v>15</v>
      </c>
      <c r="H4580" s="32" t="s">
        <v>208</v>
      </c>
      <c r="I4580" s="33" t="s">
        <v>862</v>
      </c>
      <c r="J4580" s="33" t="s">
        <v>206</v>
      </c>
      <c r="K4580" s="33" t="str">
        <f t="shared" si="237"/>
        <v>333 , 15</v>
      </c>
      <c r="L4580" s="34" t="s">
        <v>207</v>
      </c>
      <c r="N4580" s="1" t="b">
        <f t="shared" si="238"/>
        <v>0</v>
      </c>
      <c r="O4580" s="1" t="b">
        <f t="shared" si="239"/>
        <v>0</v>
      </c>
      <c r="Q4580" s="4"/>
      <c r="R4580" s="4"/>
    </row>
    <row r="4581" spans="5:18">
      <c r="E4581" s="130">
        <v>334</v>
      </c>
      <c r="F4581" s="130">
        <v>1</v>
      </c>
      <c r="H4581" s="32" t="s">
        <v>208</v>
      </c>
      <c r="I4581" s="33" t="s">
        <v>862</v>
      </c>
      <c r="J4581" s="33" t="s">
        <v>206</v>
      </c>
      <c r="K4581" s="33" t="str">
        <f t="shared" si="237"/>
        <v>334 , 1</v>
      </c>
      <c r="L4581" s="34" t="s">
        <v>207</v>
      </c>
      <c r="N4581" s="1" t="b">
        <f t="shared" si="238"/>
        <v>0</v>
      </c>
      <c r="O4581" s="1" t="b">
        <f t="shared" si="239"/>
        <v>0</v>
      </c>
      <c r="Q4581" s="4"/>
      <c r="R4581" s="4"/>
    </row>
    <row r="4582" spans="5:18">
      <c r="E4582" s="130">
        <v>334</v>
      </c>
      <c r="F4582" s="130">
        <v>2</v>
      </c>
      <c r="H4582" s="32" t="s">
        <v>208</v>
      </c>
      <c r="I4582" s="33" t="s">
        <v>862</v>
      </c>
      <c r="J4582" s="33" t="s">
        <v>206</v>
      </c>
      <c r="K4582" s="33" t="str">
        <f t="shared" si="237"/>
        <v>334 , 2</v>
      </c>
      <c r="L4582" s="34" t="s">
        <v>207</v>
      </c>
      <c r="N4582" s="1" t="b">
        <f t="shared" si="238"/>
        <v>0</v>
      </c>
      <c r="O4582" s="1" t="b">
        <f t="shared" si="239"/>
        <v>0</v>
      </c>
      <c r="Q4582" s="4"/>
      <c r="R4582" s="4"/>
    </row>
    <row r="4583" spans="5:18">
      <c r="E4583" s="130">
        <v>334</v>
      </c>
      <c r="F4583" s="130">
        <v>3</v>
      </c>
      <c r="H4583" s="32" t="s">
        <v>208</v>
      </c>
      <c r="I4583" s="33" t="s">
        <v>862</v>
      </c>
      <c r="J4583" s="33" t="s">
        <v>206</v>
      </c>
      <c r="K4583" s="33" t="str">
        <f t="shared" si="237"/>
        <v>334 , 3</v>
      </c>
      <c r="L4583" s="34" t="s">
        <v>207</v>
      </c>
      <c r="N4583" s="1" t="b">
        <f t="shared" si="238"/>
        <v>0</v>
      </c>
      <c r="O4583" s="1" t="b">
        <f t="shared" si="239"/>
        <v>0</v>
      </c>
      <c r="Q4583" s="4"/>
      <c r="R4583" s="4"/>
    </row>
    <row r="4584" spans="5:18">
      <c r="E4584" s="130">
        <v>334</v>
      </c>
      <c r="F4584" s="130">
        <v>4</v>
      </c>
      <c r="H4584" s="32" t="s">
        <v>208</v>
      </c>
      <c r="I4584" s="33" t="s">
        <v>862</v>
      </c>
      <c r="J4584" s="33" t="s">
        <v>206</v>
      </c>
      <c r="K4584" s="33" t="str">
        <f t="shared" si="237"/>
        <v>334 , 4</v>
      </c>
      <c r="L4584" s="34" t="s">
        <v>207</v>
      </c>
      <c r="N4584" s="1" t="b">
        <f t="shared" si="238"/>
        <v>0</v>
      </c>
      <c r="O4584" s="1" t="b">
        <f t="shared" si="239"/>
        <v>0</v>
      </c>
      <c r="Q4584" s="4"/>
      <c r="R4584" s="4"/>
    </row>
    <row r="4585" spans="5:18">
      <c r="E4585" s="130">
        <v>334</v>
      </c>
      <c r="F4585" s="130">
        <v>5</v>
      </c>
      <c r="H4585" s="32" t="s">
        <v>208</v>
      </c>
      <c r="I4585" s="33" t="s">
        <v>862</v>
      </c>
      <c r="J4585" s="33" t="s">
        <v>206</v>
      </c>
      <c r="K4585" s="33" t="str">
        <f t="shared" si="237"/>
        <v>334 , 5</v>
      </c>
      <c r="L4585" s="34" t="s">
        <v>207</v>
      </c>
      <c r="N4585" s="1" t="b">
        <f t="shared" si="238"/>
        <v>0</v>
      </c>
      <c r="O4585" s="1" t="b">
        <f t="shared" si="239"/>
        <v>0</v>
      </c>
      <c r="Q4585" s="4"/>
      <c r="R4585" s="4"/>
    </row>
    <row r="4586" spans="5:18">
      <c r="E4586" s="130">
        <v>334</v>
      </c>
      <c s="130" r="F4586">
        <v>7</v>
      </c>
      <c r="H4586" s="32" t="s">
        <v>208</v>
      </c>
      <c r="I4586" s="33" t="s">
        <v>862</v>
      </c>
      <c r="J4586" s="33" t="s">
        <v>206</v>
      </c>
      <c r="K4586" s="33" t="str">
        <f t="shared" si="237"/>
        <v>334 , 6</v>
      </c>
      <c r="L4586" s="34" t="s">
        <v>207</v>
      </c>
      <c r="N4586" s="1" t="b">
        <f t="shared" si="238"/>
        <v>0</v>
      </c>
      <c r="O4586" s="1" t="b">
        <f t="shared" si="239"/>
        <v>0</v>
      </c>
      <c r="Q4586" s="4"/>
      <c r="R4586" s="4"/>
    </row>
    <row r="4587" spans="5:18">
      <c r="E4587" s="130">
        <v>334</v>
      </c>
      <c r="F4587" s="130">
        <v>8</v>
      </c>
      <c r="H4587" s="32" t="s">
        <v>208</v>
      </c>
      <c r="I4587" s="33" t="s">
        <v>862</v>
      </c>
      <c r="J4587" s="33" t="s">
        <v>206</v>
      </c>
      <c r="K4587" s="33" t="str">
        <f t="shared" si="237"/>
        <v>334 , 8</v>
      </c>
      <c r="L4587" s="34" t="s">
        <v>207</v>
      </c>
      <c r="N4587" s="1" t="b">
        <f t="shared" si="238"/>
        <v>0</v>
      </c>
      <c r="O4587" s="1" t="b">
        <f t="shared" si="239"/>
        <v>0</v>
      </c>
      <c r="Q4587" s="4"/>
      <c r="R4587" s="4"/>
    </row>
    <row r="4588" spans="5:18">
      <c r="E4588" s="130">
        <v>334</v>
      </c>
      <c r="F4588" s="130">
        <v>9</v>
      </c>
      <c r="H4588" s="32" t="s">
        <v>208</v>
      </c>
      <c r="I4588" s="33" t="s">
        <v>862</v>
      </c>
      <c r="J4588" s="33" t="s">
        <v>206</v>
      </c>
      <c r="K4588" s="33" t="str">
        <f t="shared" si="237"/>
        <v>334 , 9</v>
      </c>
      <c r="L4588" s="34" t="s">
        <v>207</v>
      </c>
      <c r="N4588" s="1" t="b">
        <f t="shared" si="238"/>
        <v>0</v>
      </c>
      <c r="O4588" s="1" t="b">
        <f t="shared" si="239"/>
        <v>0</v>
      </c>
      <c r="Q4588" s="4"/>
      <c r="R4588" s="4"/>
    </row>
    <row r="4589" spans="5:18">
      <c r="E4589" s="130">
        <v>334</v>
      </c>
      <c r="F4589" s="130">
        <v>10</v>
      </c>
      <c r="H4589" s="32" t="s">
        <v>208</v>
      </c>
      <c r="I4589" s="33" t="s">
        <v>862</v>
      </c>
      <c r="J4589" s="33" t="s">
        <v>206</v>
      </c>
      <c r="K4589" s="33" t="str">
        <f t="shared" si="237"/>
        <v>334 , 10</v>
      </c>
      <c r="L4589" s="34" t="s">
        <v>207</v>
      </c>
      <c r="N4589" s="1" t="b">
        <f t="shared" si="238"/>
        <v>0</v>
      </c>
      <c r="O4589" s="1" t="b">
        <f t="shared" si="239"/>
        <v>0</v>
      </c>
      <c r="Q4589" s="4"/>
      <c r="R4589" s="4"/>
    </row>
    <row r="4590" spans="5:18">
      <c r="E4590" s="130">
        <v>334</v>
      </c>
      <c r="F4590" s="130">
        <v>11</v>
      </c>
      <c r="H4590" s="32" t="s">
        <v>208</v>
      </c>
      <c r="I4590" s="33" t="s">
        <v>862</v>
      </c>
      <c r="J4590" s="33" t="s">
        <v>206</v>
      </c>
      <c r="K4590" s="33" t="str">
        <f t="shared" si="237"/>
        <v>334 , 11</v>
      </c>
      <c r="L4590" s="34" t="s">
        <v>207</v>
      </c>
      <c r="N4590" s="1" t="b">
        <f t="shared" si="238"/>
        <v>0</v>
      </c>
      <c r="O4590" s="1" t="b">
        <f t="shared" si="239"/>
        <v>0</v>
      </c>
      <c r="Q4590" s="4"/>
      <c r="R4590" s="4"/>
    </row>
    <row r="4591" spans="5:18">
      <c r="E4591" s="130">
        <v>334</v>
      </c>
      <c r="F4591" s="130">
        <v>12</v>
      </c>
      <c r="H4591" s="32" t="s">
        <v>208</v>
      </c>
      <c r="I4591" s="33" t="s">
        <v>862</v>
      </c>
      <c r="J4591" s="33" t="s">
        <v>206</v>
      </c>
      <c r="K4591" s="33" t="str">
        <f t="shared" si="237"/>
        <v>334 , 12</v>
      </c>
      <c r="L4591" s="34" t="s">
        <v>207</v>
      </c>
      <c r="N4591" s="1" t="b">
        <f t="shared" si="238"/>
        <v>0</v>
      </c>
      <c r="O4591" s="1" t="b">
        <f t="shared" si="239"/>
        <v>0</v>
      </c>
      <c r="Q4591" s="4"/>
      <c r="R4591" s="4"/>
    </row>
    <row r="4592" spans="5:18">
      <c r="E4592" s="130">
        <v>334</v>
      </c>
      <c r="F4592" s="130">
        <v>13</v>
      </c>
      <c r="H4592" s="32" t="s">
        <v>208</v>
      </c>
      <c r="I4592" s="33" t="s">
        <v>862</v>
      </c>
      <c r="J4592" s="33" t="s">
        <v>206</v>
      </c>
      <c r="K4592" s="33" t="str">
        <f t="shared" si="237"/>
        <v>334 , 13</v>
      </c>
      <c r="L4592" s="34" t="s">
        <v>207</v>
      </c>
      <c r="N4592" s="1" t="b">
        <f t="shared" si="238"/>
        <v>0</v>
      </c>
      <c r="O4592" s="1" t="b">
        <f t="shared" si="239"/>
        <v>0</v>
      </c>
      <c r="Q4592" s="4"/>
      <c r="R4592" s="4"/>
    </row>
    <row r="4593" spans="5:18">
      <c r="E4593" s="130">
        <v>334</v>
      </c>
      <c r="F4593" s="130">
        <v>14</v>
      </c>
      <c r="H4593" s="32" t="s">
        <v>208</v>
      </c>
      <c r="I4593" s="33" t="s">
        <v>862</v>
      </c>
      <c r="J4593" s="33" t="s">
        <v>206</v>
      </c>
      <c r="K4593" s="33" t="str">
        <f t="shared" si="237"/>
        <v>334 , 14</v>
      </c>
      <c r="L4593" s="34" t="s">
        <v>207</v>
      </c>
      <c r="N4593" s="1" t="b">
        <f t="shared" si="238"/>
        <v>0</v>
      </c>
      <c r="O4593" s="1" t="b">
        <f t="shared" si="239"/>
        <v>0</v>
      </c>
      <c r="Q4593" s="4"/>
      <c r="R4593" s="4"/>
    </row>
    <row r="4594" spans="5:18">
      <c r="E4594" s="130">
        <v>334</v>
      </c>
      <c r="F4594" s="130">
        <v>15</v>
      </c>
      <c r="H4594" s="32" t="s">
        <v>208</v>
      </c>
      <c r="I4594" s="33" t="s">
        <v>862</v>
      </c>
      <c r="J4594" s="33" t="s">
        <v>206</v>
      </c>
      <c r="K4594" s="33" t="str">
        <f t="shared" si="237"/>
        <v>334 , 15</v>
      </c>
      <c r="L4594" s="34" t="s">
        <v>207</v>
      </c>
      <c r="N4594" s="1" t="b">
        <f t="shared" si="238"/>
        <v>0</v>
      </c>
      <c r="O4594" s="1" t="b">
        <f t="shared" si="239"/>
        <v>0</v>
      </c>
      <c r="Q4594" s="4"/>
      <c r="R4594" s="4"/>
    </row>
    <row r="4595" spans="5:18">
      <c r="E4595" s="130">
        <v>335</v>
      </c>
      <c r="F4595" s="130">
        <v>1</v>
      </c>
      <c r="H4595" s="32" t="s">
        <v>208</v>
      </c>
      <c r="I4595" s="33" t="s">
        <v>862</v>
      </c>
      <c r="J4595" s="33" t="s">
        <v>206</v>
      </c>
      <c r="K4595" s="33" t="str">
        <f t="shared" si="237"/>
        <v>335 , 1</v>
      </c>
      <c r="L4595" s="34" t="s">
        <v>207</v>
      </c>
      <c r="N4595" s="1" t="b">
        <f t="shared" si="238"/>
        <v>0</v>
      </c>
      <c r="O4595" s="1" t="b">
        <f t="shared" si="239"/>
        <v>0</v>
      </c>
      <c r="Q4595" s="4"/>
      <c r="R4595" s="4"/>
    </row>
    <row r="4596" spans="5:18">
      <c r="E4596" s="130">
        <v>335</v>
      </c>
      <c r="F4596" s="130">
        <v>2</v>
      </c>
      <c r="H4596" s="32" t="s">
        <v>208</v>
      </c>
      <c r="I4596" s="33" t="s">
        <v>862</v>
      </c>
      <c r="J4596" s="33" t="s">
        <v>206</v>
      </c>
      <c r="K4596" s="33" t="str">
        <f t="shared" si="237"/>
        <v>335 , 2</v>
      </c>
      <c r="L4596" s="34" t="s">
        <v>207</v>
      </c>
      <c r="N4596" s="1" t="b">
        <f t="shared" si="238"/>
        <v>0</v>
      </c>
      <c r="O4596" s="1" t="b">
        <f t="shared" si="239"/>
        <v>0</v>
      </c>
      <c r="Q4596" s="4"/>
      <c r="R4596" s="4"/>
    </row>
    <row r="4597" spans="5:18">
      <c r="E4597" s="130">
        <v>335</v>
      </c>
      <c r="F4597" s="130">
        <v>3</v>
      </c>
      <c r="H4597" s="32" t="s">
        <v>208</v>
      </c>
      <c r="I4597" s="33" t="s">
        <v>862</v>
      </c>
      <c r="J4597" s="33" t="s">
        <v>206</v>
      </c>
      <c r="K4597" s="33" t="str">
        <f t="shared" si="237"/>
        <v>335 , 3</v>
      </c>
      <c r="L4597" s="34" t="s">
        <v>207</v>
      </c>
      <c r="N4597" s="1" t="b">
        <f t="shared" si="238"/>
        <v>0</v>
      </c>
      <c r="O4597" s="1" t="b">
        <f t="shared" si="239"/>
        <v>0</v>
      </c>
      <c r="Q4597" s="4"/>
      <c r="R4597" s="4"/>
    </row>
    <row r="4598" spans="5:18">
      <c r="E4598" s="130">
        <v>335</v>
      </c>
      <c r="F4598" s="130">
        <v>4</v>
      </c>
      <c r="H4598" s="32" t="s">
        <v>208</v>
      </c>
      <c r="I4598" s="33" t="s">
        <v>862</v>
      </c>
      <c r="J4598" s="33" t="s">
        <v>206</v>
      </c>
      <c r="K4598" s="33" t="str">
        <f t="shared" si="237"/>
        <v>335 , 4</v>
      </c>
      <c r="L4598" s="34" t="s">
        <v>207</v>
      </c>
      <c r="N4598" s="1" t="b">
        <f t="shared" si="238"/>
        <v>0</v>
      </c>
      <c r="O4598" s="1" t="b">
        <f t="shared" si="239"/>
        <v>0</v>
      </c>
      <c r="Q4598" s="4"/>
      <c r="R4598" s="4"/>
    </row>
    <row r="4599" spans="5:18">
      <c r="E4599" s="130">
        <v>335</v>
      </c>
      <c r="F4599" s="130">
        <v>5</v>
      </c>
      <c r="H4599" s="32" t="s">
        <v>208</v>
      </c>
      <c r="I4599" s="33" t="s">
        <v>862</v>
      </c>
      <c r="J4599" s="33" t="s">
        <v>206</v>
      </c>
      <c r="K4599" s="33" t="str">
        <f t="shared" si="237"/>
        <v>335 , 5</v>
      </c>
      <c r="L4599" s="34" t="s">
        <v>207</v>
      </c>
      <c r="N4599" s="1" t="b">
        <f t="shared" si="238"/>
        <v>0</v>
      </c>
      <c r="O4599" s="1" t="b">
        <f t="shared" si="239"/>
        <v>0</v>
      </c>
      <c r="Q4599" s="4"/>
      <c r="R4599" s="4"/>
    </row>
    <row r="4600" spans="5:18">
      <c r="E4600" s="130">
        <v>335</v>
      </c>
      <c s="130" r="F4600">
        <v>7</v>
      </c>
      <c r="H4600" s="32" t="s">
        <v>208</v>
      </c>
      <c r="I4600" s="33" t="s">
        <v>862</v>
      </c>
      <c r="J4600" s="33" t="s">
        <v>206</v>
      </c>
      <c r="K4600" s="33" t="str">
        <f t="shared" si="237"/>
        <v>335 , 6</v>
      </c>
      <c r="L4600" s="34" t="s">
        <v>207</v>
      </c>
      <c r="N4600" s="1" t="b">
        <f t="shared" si="238"/>
        <v>0</v>
      </c>
      <c r="O4600" s="1" t="b">
        <f t="shared" si="239"/>
        <v>0</v>
      </c>
      <c r="Q4600" s="4"/>
      <c r="R4600" s="4"/>
    </row>
    <row r="4601" spans="5:18">
      <c r="E4601" s="130">
        <v>335</v>
      </c>
      <c r="F4601" s="130">
        <v>8</v>
      </c>
      <c r="H4601" s="32" t="s">
        <v>208</v>
      </c>
      <c r="I4601" s="33" t="s">
        <v>862</v>
      </c>
      <c r="J4601" s="33" t="s">
        <v>206</v>
      </c>
      <c r="K4601" s="33" t="str">
        <f t="shared" si="237"/>
        <v>335 , 8</v>
      </c>
      <c r="L4601" s="34" t="s">
        <v>207</v>
      </c>
      <c r="N4601" s="1" t="b">
        <f t="shared" si="238"/>
        <v>0</v>
      </c>
      <c r="O4601" s="1" t="b">
        <f t="shared" si="239"/>
        <v>0</v>
      </c>
      <c r="Q4601" s="4"/>
      <c r="R4601" s="4"/>
    </row>
    <row r="4602" spans="5:18">
      <c r="E4602" s="130">
        <v>335</v>
      </c>
      <c r="F4602" s="130">
        <v>9</v>
      </c>
      <c r="H4602" s="32" t="s">
        <v>208</v>
      </c>
      <c r="I4602" s="33" t="s">
        <v>862</v>
      </c>
      <c r="J4602" s="33" t="s">
        <v>206</v>
      </c>
      <c r="K4602" s="33" t="str">
        <f t="shared" si="237"/>
        <v>335 , 9</v>
      </c>
      <c r="L4602" s="34" t="s">
        <v>207</v>
      </c>
      <c r="N4602" s="1" t="b">
        <f t="shared" si="238"/>
        <v>0</v>
      </c>
      <c r="O4602" s="1" t="b">
        <f t="shared" si="239"/>
        <v>0</v>
      </c>
      <c r="Q4602" s="4"/>
      <c r="R4602" s="4"/>
    </row>
    <row r="4603" spans="5:18">
      <c r="E4603" s="130">
        <v>335</v>
      </c>
      <c r="F4603" s="130">
        <v>10</v>
      </c>
      <c r="H4603" s="32" t="s">
        <v>208</v>
      </c>
      <c r="I4603" s="33" t="s">
        <v>862</v>
      </c>
      <c r="J4603" s="33" t="s">
        <v>206</v>
      </c>
      <c r="K4603" s="33" t="str">
        <f t="shared" si="237"/>
        <v>335 , 10</v>
      </c>
      <c r="L4603" s="34" t="s">
        <v>207</v>
      </c>
      <c r="N4603" s="1" t="b">
        <f t="shared" si="238"/>
        <v>0</v>
      </c>
      <c r="O4603" s="1" t="b">
        <f t="shared" si="239"/>
        <v>0</v>
      </c>
      <c r="Q4603" s="4"/>
      <c r="R4603" s="4"/>
    </row>
    <row r="4604" spans="5:18">
      <c r="E4604" s="130">
        <v>335</v>
      </c>
      <c r="F4604" s="130">
        <v>11</v>
      </c>
      <c r="H4604" s="32" t="s">
        <v>208</v>
      </c>
      <c r="I4604" s="33" t="s">
        <v>862</v>
      </c>
      <c r="J4604" s="33" t="s">
        <v>206</v>
      </c>
      <c r="K4604" s="33" t="str">
        <f t="shared" si="237"/>
        <v>335 , 11</v>
      </c>
      <c r="L4604" s="34" t="s">
        <v>207</v>
      </c>
      <c r="N4604" s="1" t="b">
        <f t="shared" si="238"/>
        <v>0</v>
      </c>
      <c r="O4604" s="1" t="b">
        <f t="shared" si="239"/>
        <v>0</v>
      </c>
      <c r="Q4604" s="4"/>
      <c r="R4604" s="4"/>
    </row>
    <row r="4605" spans="5:18">
      <c r="E4605" s="130">
        <v>335</v>
      </c>
      <c r="F4605" s="130">
        <v>12</v>
      </c>
      <c r="H4605" s="32" t="s">
        <v>208</v>
      </c>
      <c r="I4605" s="33" t="s">
        <v>862</v>
      </c>
      <c r="J4605" s="33" t="s">
        <v>206</v>
      </c>
      <c r="K4605" s="33" t="str">
        <f t="shared" ref="K4605:K4664" si="240">E4605&amp;" , "&amp;F4605</f>
        <v>335 , 12</v>
      </c>
      <c r="L4605" s="34" t="s">
        <v>207</v>
      </c>
      <c r="N4605" s="1" t="b">
        <f t="shared" ref="N4605:N4664" si="241">IF(E4605="","",EXACT(E4605,Q4605))</f>
        <v>0</v>
      </c>
      <c r="O4605" s="1" t="b">
        <f t="shared" ref="O4605:O4664" si="242">IF(F4605="","",EXACT(F4605,R4605))</f>
        <v>0</v>
      </c>
      <c r="Q4605" s="4"/>
      <c r="R4605" s="4"/>
    </row>
    <row r="4606" spans="5:18">
      <c r="E4606" s="130">
        <v>335</v>
      </c>
      <c r="F4606" s="130">
        <v>13</v>
      </c>
      <c r="H4606" s="32" t="s">
        <v>208</v>
      </c>
      <c r="I4606" s="33" t="s">
        <v>862</v>
      </c>
      <c r="J4606" s="33" t="s">
        <v>206</v>
      </c>
      <c r="K4606" s="33" t="str">
        <f t="shared" si="240"/>
        <v>335 , 13</v>
      </c>
      <c r="L4606" s="34" t="s">
        <v>207</v>
      </c>
      <c r="N4606" s="1" t="b">
        <f t="shared" si="241"/>
        <v>0</v>
      </c>
      <c r="O4606" s="1" t="b">
        <f t="shared" si="242"/>
        <v>0</v>
      </c>
      <c r="Q4606" s="4"/>
      <c r="R4606" s="4"/>
    </row>
    <row r="4607" spans="5:18">
      <c r="E4607" s="130">
        <v>335</v>
      </c>
      <c r="F4607" s="130">
        <v>14</v>
      </c>
      <c r="H4607" s="32" t="s">
        <v>208</v>
      </c>
      <c r="I4607" s="33" t="s">
        <v>862</v>
      </c>
      <c r="J4607" s="33" t="s">
        <v>206</v>
      </c>
      <c r="K4607" s="33" t="str">
        <f t="shared" si="240"/>
        <v>335 , 14</v>
      </c>
      <c r="L4607" s="34" t="s">
        <v>207</v>
      </c>
      <c r="N4607" s="1" t="b">
        <f t="shared" si="241"/>
        <v>0</v>
      </c>
      <c r="O4607" s="1" t="b">
        <f t="shared" si="242"/>
        <v>0</v>
      </c>
      <c r="Q4607" s="4"/>
      <c r="R4607" s="4"/>
    </row>
    <row r="4608" spans="5:18">
      <c r="E4608" s="130">
        <v>335</v>
      </c>
      <c r="F4608" s="130">
        <v>15</v>
      </c>
      <c r="H4608" s="32" t="s">
        <v>208</v>
      </c>
      <c r="I4608" s="33" t="s">
        <v>862</v>
      </c>
      <c r="J4608" s="33" t="s">
        <v>206</v>
      </c>
      <c r="K4608" s="33" t="str">
        <f t="shared" si="240"/>
        <v>335 , 15</v>
      </c>
      <c r="L4608" s="34" t="s">
        <v>207</v>
      </c>
      <c r="N4608" s="1" t="b">
        <f t="shared" si="241"/>
        <v>0</v>
      </c>
      <c r="O4608" s="1" t="b">
        <f t="shared" si="242"/>
        <v>0</v>
      </c>
      <c r="Q4608" s="4"/>
      <c r="R4608" s="4"/>
    </row>
    <row r="4609" spans="5:18">
      <c r="E4609" s="130">
        <v>336</v>
      </c>
      <c r="F4609" s="130">
        <v>1</v>
      </c>
      <c r="H4609" s="32" t="s">
        <v>208</v>
      </c>
      <c r="I4609" s="33" t="s">
        <v>862</v>
      </c>
      <c r="J4609" s="33" t="s">
        <v>206</v>
      </c>
      <c r="K4609" s="33" t="str">
        <f t="shared" si="240"/>
        <v>336 , 1</v>
      </c>
      <c r="L4609" s="34" t="s">
        <v>207</v>
      </c>
      <c r="N4609" s="1" t="b">
        <f t="shared" si="241"/>
        <v>0</v>
      </c>
      <c r="O4609" s="1" t="b">
        <f t="shared" si="242"/>
        <v>0</v>
      </c>
      <c r="Q4609" s="4"/>
      <c r="R4609" s="4"/>
    </row>
    <row r="4610" spans="5:18">
      <c r="E4610" s="130">
        <v>336</v>
      </c>
      <c r="F4610" s="130">
        <v>2</v>
      </c>
      <c r="H4610" s="32" t="s">
        <v>208</v>
      </c>
      <c r="I4610" s="33" t="s">
        <v>862</v>
      </c>
      <c r="J4610" s="33" t="s">
        <v>206</v>
      </c>
      <c r="K4610" s="33" t="str">
        <f t="shared" si="240"/>
        <v>336 , 2</v>
      </c>
      <c r="L4610" s="34" t="s">
        <v>207</v>
      </c>
      <c r="N4610" s="1" t="b">
        <f t="shared" si="241"/>
        <v>0</v>
      </c>
      <c r="O4610" s="1" t="b">
        <f t="shared" si="242"/>
        <v>0</v>
      </c>
      <c r="Q4610" s="4"/>
      <c r="R4610" s="4"/>
    </row>
    <row r="4611" spans="5:18">
      <c r="E4611" s="130">
        <v>336</v>
      </c>
      <c r="F4611" s="130">
        <v>3</v>
      </c>
      <c r="H4611" s="32" t="s">
        <v>208</v>
      </c>
      <c r="I4611" s="33" t="s">
        <v>862</v>
      </c>
      <c r="J4611" s="33" t="s">
        <v>206</v>
      </c>
      <c r="K4611" s="33" t="str">
        <f t="shared" si="240"/>
        <v>336 , 3</v>
      </c>
      <c r="L4611" s="34" t="s">
        <v>207</v>
      </c>
      <c r="N4611" s="1" t="b">
        <f t="shared" si="241"/>
        <v>0</v>
      </c>
      <c r="O4611" s="1" t="b">
        <f t="shared" si="242"/>
        <v>0</v>
      </c>
      <c r="Q4611" s="4"/>
      <c r="R4611" s="4"/>
    </row>
    <row r="4612" spans="5:18">
      <c r="E4612" s="130">
        <v>336</v>
      </c>
      <c r="F4612" s="130">
        <v>4</v>
      </c>
      <c r="H4612" s="32" t="s">
        <v>208</v>
      </c>
      <c r="I4612" s="33" t="s">
        <v>862</v>
      </c>
      <c r="J4612" s="33" t="s">
        <v>206</v>
      </c>
      <c r="K4612" s="33" t="str">
        <f t="shared" si="240"/>
        <v>336 , 4</v>
      </c>
      <c r="L4612" s="34" t="s">
        <v>207</v>
      </c>
      <c r="N4612" s="1" t="b">
        <f t="shared" si="241"/>
        <v>0</v>
      </c>
      <c r="O4612" s="1" t="b">
        <f t="shared" si="242"/>
        <v>0</v>
      </c>
      <c r="Q4612" s="4"/>
      <c r="R4612" s="4"/>
    </row>
    <row r="4613" spans="5:18">
      <c r="E4613" s="130">
        <v>336</v>
      </c>
      <c r="F4613" s="130">
        <v>5</v>
      </c>
      <c r="H4613" s="32" t="s">
        <v>208</v>
      </c>
      <c r="I4613" s="33" t="s">
        <v>862</v>
      </c>
      <c r="J4613" s="33" t="s">
        <v>206</v>
      </c>
      <c r="K4613" s="33" t="str">
        <f t="shared" si="240"/>
        <v>336 , 5</v>
      </c>
      <c r="L4613" s="34" t="s">
        <v>207</v>
      </c>
      <c r="N4613" s="1" t="b">
        <f t="shared" si="241"/>
        <v>0</v>
      </c>
      <c r="O4613" s="1" t="b">
        <f t="shared" si="242"/>
        <v>0</v>
      </c>
      <c r="Q4613" s="4"/>
      <c r="R4613" s="4"/>
    </row>
    <row r="4614" spans="5:18">
      <c r="E4614" s="130">
        <v>336</v>
      </c>
      <c s="130" r="F4614">
        <v>7</v>
      </c>
      <c r="H4614" s="32" t="s">
        <v>208</v>
      </c>
      <c r="I4614" s="33" t="s">
        <v>862</v>
      </c>
      <c r="J4614" s="33" t="s">
        <v>206</v>
      </c>
      <c r="K4614" s="33" t="str">
        <f t="shared" si="240"/>
        <v>336 , 6</v>
      </c>
      <c r="L4614" s="34" t="s">
        <v>207</v>
      </c>
      <c r="N4614" s="1" t="b">
        <f t="shared" si="241"/>
        <v>0</v>
      </c>
      <c r="O4614" s="1" t="b">
        <f t="shared" si="242"/>
        <v>0</v>
      </c>
      <c r="Q4614" s="4"/>
      <c r="R4614" s="4"/>
    </row>
    <row r="4615" spans="5:18">
      <c r="E4615" s="130">
        <v>336</v>
      </c>
      <c r="F4615" s="130">
        <v>8</v>
      </c>
      <c r="H4615" s="32" t="s">
        <v>208</v>
      </c>
      <c r="I4615" s="33" t="s">
        <v>862</v>
      </c>
      <c r="J4615" s="33" t="s">
        <v>206</v>
      </c>
      <c r="K4615" s="33" t="str">
        <f t="shared" si="240"/>
        <v>336 , 8</v>
      </c>
      <c r="L4615" s="34" t="s">
        <v>207</v>
      </c>
      <c r="N4615" s="1" t="b">
        <f t="shared" si="241"/>
        <v>0</v>
      </c>
      <c r="O4615" s="1" t="b">
        <f t="shared" si="242"/>
        <v>0</v>
      </c>
      <c r="Q4615" s="4"/>
      <c r="R4615" s="4"/>
    </row>
    <row r="4616" spans="5:18">
      <c r="E4616" s="130">
        <v>336</v>
      </c>
      <c r="F4616" s="130">
        <v>9</v>
      </c>
      <c r="H4616" s="32" t="s">
        <v>208</v>
      </c>
      <c r="I4616" s="33" t="s">
        <v>862</v>
      </c>
      <c r="J4616" s="33" t="s">
        <v>206</v>
      </c>
      <c r="K4616" s="33" t="str">
        <f t="shared" si="240"/>
        <v>336 , 9</v>
      </c>
      <c r="L4616" s="34" t="s">
        <v>207</v>
      </c>
      <c r="N4616" s="1" t="b">
        <f t="shared" si="241"/>
        <v>0</v>
      </c>
      <c r="O4616" s="1" t="b">
        <f t="shared" si="242"/>
        <v>0</v>
      </c>
      <c r="Q4616" s="4"/>
      <c r="R4616" s="4"/>
    </row>
    <row r="4617" spans="5:18">
      <c r="E4617" s="130">
        <v>336</v>
      </c>
      <c r="F4617" s="130">
        <v>10</v>
      </c>
      <c r="H4617" s="32" t="s">
        <v>208</v>
      </c>
      <c r="I4617" s="33" t="s">
        <v>862</v>
      </c>
      <c r="J4617" s="33" t="s">
        <v>206</v>
      </c>
      <c r="K4617" s="33" t="str">
        <f t="shared" si="240"/>
        <v>336 , 10</v>
      </c>
      <c r="L4617" s="34" t="s">
        <v>207</v>
      </c>
      <c r="N4617" s="1" t="b">
        <f t="shared" si="241"/>
        <v>0</v>
      </c>
      <c r="O4617" s="1" t="b">
        <f t="shared" si="242"/>
        <v>0</v>
      </c>
      <c r="Q4617" s="4"/>
      <c r="R4617" s="4"/>
    </row>
    <row r="4618" spans="5:18">
      <c r="E4618" s="130">
        <v>336</v>
      </c>
      <c r="F4618" s="130">
        <v>11</v>
      </c>
      <c r="H4618" s="32" t="s">
        <v>208</v>
      </c>
      <c r="I4618" s="33" t="s">
        <v>862</v>
      </c>
      <c r="J4618" s="33" t="s">
        <v>206</v>
      </c>
      <c r="K4618" s="33" t="str">
        <f t="shared" si="240"/>
        <v>336 , 11</v>
      </c>
      <c r="L4618" s="34" t="s">
        <v>207</v>
      </c>
      <c r="N4618" s="1" t="b">
        <f t="shared" si="241"/>
        <v>0</v>
      </c>
      <c r="O4618" s="1" t="b">
        <f t="shared" si="242"/>
        <v>0</v>
      </c>
      <c r="Q4618" s="4"/>
      <c r="R4618" s="4"/>
    </row>
    <row r="4619" spans="5:18">
      <c r="E4619" s="130">
        <v>336</v>
      </c>
      <c r="F4619" s="130">
        <v>12</v>
      </c>
      <c r="H4619" s="32" t="s">
        <v>208</v>
      </c>
      <c r="I4619" s="33" t="s">
        <v>862</v>
      </c>
      <c r="J4619" s="33" t="s">
        <v>206</v>
      </c>
      <c r="K4619" s="33" t="str">
        <f t="shared" si="240"/>
        <v>336 , 12</v>
      </c>
      <c r="L4619" s="34" t="s">
        <v>207</v>
      </c>
      <c r="N4619" s="1" t="b">
        <f t="shared" si="241"/>
        <v>0</v>
      </c>
      <c r="O4619" s="1" t="b">
        <f t="shared" si="242"/>
        <v>0</v>
      </c>
      <c r="Q4619" s="4"/>
      <c r="R4619" s="4"/>
    </row>
    <row r="4620" spans="5:18">
      <c r="E4620" s="130">
        <v>336</v>
      </c>
      <c r="F4620" s="130">
        <v>13</v>
      </c>
      <c r="H4620" s="32" t="s">
        <v>208</v>
      </c>
      <c r="I4620" s="33" t="s">
        <v>862</v>
      </c>
      <c r="J4620" s="33" t="s">
        <v>206</v>
      </c>
      <c r="K4620" s="33" t="str">
        <f t="shared" si="240"/>
        <v>336 , 13</v>
      </c>
      <c r="L4620" s="34" t="s">
        <v>207</v>
      </c>
      <c r="N4620" s="1" t="b">
        <f t="shared" si="241"/>
        <v>0</v>
      </c>
      <c r="O4620" s="1" t="b">
        <f t="shared" si="242"/>
        <v>0</v>
      </c>
      <c r="Q4620" s="4"/>
      <c r="R4620" s="4"/>
    </row>
    <row r="4621" spans="5:18">
      <c r="E4621" s="130">
        <v>336</v>
      </c>
      <c r="F4621" s="130">
        <v>14</v>
      </c>
      <c r="H4621" s="32" t="s">
        <v>208</v>
      </c>
      <c r="I4621" s="33" t="s">
        <v>862</v>
      </c>
      <c r="J4621" s="33" t="s">
        <v>206</v>
      </c>
      <c r="K4621" s="33" t="str">
        <f t="shared" si="240"/>
        <v>336 , 14</v>
      </c>
      <c r="L4621" s="34" t="s">
        <v>207</v>
      </c>
      <c r="N4621" s="1" t="b">
        <f t="shared" si="241"/>
        <v>0</v>
      </c>
      <c r="O4621" s="1" t="b">
        <f t="shared" si="242"/>
        <v>0</v>
      </c>
      <c r="Q4621" s="4"/>
      <c r="R4621" s="4"/>
    </row>
    <row r="4622" spans="5:18">
      <c r="E4622" s="130">
        <v>336</v>
      </c>
      <c r="F4622" s="130">
        <v>15</v>
      </c>
      <c r="H4622" s="32" t="s">
        <v>208</v>
      </c>
      <c r="I4622" s="33" t="s">
        <v>862</v>
      </c>
      <c r="J4622" s="33" t="s">
        <v>206</v>
      </c>
      <c r="K4622" s="33" t="str">
        <f t="shared" si="240"/>
        <v>336 , 15</v>
      </c>
      <c r="L4622" s="34" t="s">
        <v>207</v>
      </c>
      <c r="N4622" s="1" t="b">
        <f t="shared" si="241"/>
        <v>0</v>
      </c>
      <c r="O4622" s="1" t="b">
        <f t="shared" si="242"/>
        <v>0</v>
      </c>
      <c r="Q4622" s="4"/>
      <c r="R4622" s="4"/>
    </row>
    <row r="4623" spans="5:18">
      <c r="E4623" s="130">
        <v>337</v>
      </c>
      <c r="F4623" s="130">
        <v>1</v>
      </c>
      <c r="H4623" s="32" t="s">
        <v>208</v>
      </c>
      <c r="I4623" s="33" t="s">
        <v>862</v>
      </c>
      <c r="J4623" s="33" t="s">
        <v>206</v>
      </c>
      <c r="K4623" s="33" t="str">
        <f t="shared" si="240"/>
        <v>337 , 1</v>
      </c>
      <c r="L4623" s="34" t="s">
        <v>207</v>
      </c>
      <c r="N4623" s="1" t="b">
        <f t="shared" si="241"/>
        <v>0</v>
      </c>
      <c r="O4623" s="1" t="b">
        <f t="shared" si="242"/>
        <v>0</v>
      </c>
      <c r="Q4623" s="4"/>
      <c r="R4623" s="4"/>
    </row>
    <row r="4624" spans="5:18">
      <c r="E4624" s="130">
        <v>337</v>
      </c>
      <c r="F4624" s="130">
        <v>2</v>
      </c>
      <c r="H4624" s="32" t="s">
        <v>208</v>
      </c>
      <c r="I4624" s="33" t="s">
        <v>862</v>
      </c>
      <c r="J4624" s="33" t="s">
        <v>206</v>
      </c>
      <c r="K4624" s="33" t="str">
        <f t="shared" si="240"/>
        <v>337 , 2</v>
      </c>
      <c r="L4624" s="34" t="s">
        <v>207</v>
      </c>
      <c r="N4624" s="1" t="b">
        <f t="shared" si="241"/>
        <v>0</v>
      </c>
      <c r="O4624" s="1" t="b">
        <f t="shared" si="242"/>
        <v>0</v>
      </c>
      <c r="Q4624" s="4"/>
      <c r="R4624" s="4"/>
    </row>
    <row r="4625" spans="5:18">
      <c r="E4625" s="130">
        <v>337</v>
      </c>
      <c r="F4625" s="130">
        <v>3</v>
      </c>
      <c r="H4625" s="32" t="s">
        <v>208</v>
      </c>
      <c r="I4625" s="33" t="s">
        <v>862</v>
      </c>
      <c r="J4625" s="33" t="s">
        <v>206</v>
      </c>
      <c r="K4625" s="33" t="str">
        <f t="shared" si="240"/>
        <v>337 , 3</v>
      </c>
      <c r="L4625" s="34" t="s">
        <v>207</v>
      </c>
      <c r="N4625" s="1" t="b">
        <f t="shared" si="241"/>
        <v>0</v>
      </c>
      <c r="O4625" s="1" t="b">
        <f t="shared" si="242"/>
        <v>0</v>
      </c>
      <c r="Q4625" s="4"/>
      <c r="R4625" s="4"/>
    </row>
    <row r="4626" spans="5:18">
      <c r="E4626" s="130">
        <v>337</v>
      </c>
      <c r="F4626" s="130">
        <v>4</v>
      </c>
      <c r="H4626" s="32" t="s">
        <v>208</v>
      </c>
      <c r="I4626" s="33" t="s">
        <v>862</v>
      </c>
      <c r="J4626" s="33" t="s">
        <v>206</v>
      </c>
      <c r="K4626" s="33" t="str">
        <f t="shared" si="240"/>
        <v>337 , 4</v>
      </c>
      <c r="L4626" s="34" t="s">
        <v>207</v>
      </c>
      <c r="N4626" s="1" t="b">
        <f t="shared" si="241"/>
        <v>0</v>
      </c>
      <c r="O4626" s="1" t="b">
        <f t="shared" si="242"/>
        <v>0</v>
      </c>
      <c r="Q4626" s="4"/>
      <c r="R4626" s="4"/>
    </row>
    <row r="4627" spans="5:18">
      <c r="E4627" s="130">
        <v>337</v>
      </c>
      <c r="F4627" s="130">
        <v>5</v>
      </c>
      <c r="H4627" s="32" t="s">
        <v>208</v>
      </c>
      <c r="I4627" s="33" t="s">
        <v>862</v>
      </c>
      <c r="J4627" s="33" t="s">
        <v>206</v>
      </c>
      <c r="K4627" s="33" t="str">
        <f t="shared" si="240"/>
        <v>337 , 5</v>
      </c>
      <c r="L4627" s="34" t="s">
        <v>207</v>
      </c>
      <c r="N4627" s="1" t="b">
        <f t="shared" si="241"/>
        <v>0</v>
      </c>
      <c r="O4627" s="1" t="b">
        <f t="shared" si="242"/>
        <v>0</v>
      </c>
      <c r="Q4627" s="4"/>
      <c r="R4627" s="4"/>
    </row>
    <row r="4628" spans="5:18">
      <c r="E4628" s="130">
        <v>337</v>
      </c>
      <c s="130" r="F4628">
        <v>7</v>
      </c>
      <c r="H4628" s="32" t="s">
        <v>208</v>
      </c>
      <c r="I4628" s="33" t="s">
        <v>862</v>
      </c>
      <c r="J4628" s="33" t="s">
        <v>206</v>
      </c>
      <c r="K4628" s="33" t="str">
        <f t="shared" si="240"/>
        <v>337 , 6</v>
      </c>
      <c r="L4628" s="34" t="s">
        <v>207</v>
      </c>
      <c r="N4628" s="1" t="b">
        <f t="shared" si="241"/>
        <v>0</v>
      </c>
      <c r="O4628" s="1" t="b">
        <f t="shared" si="242"/>
        <v>0</v>
      </c>
      <c r="Q4628" s="4"/>
      <c r="R4628" s="4"/>
    </row>
    <row r="4629" spans="5:18">
      <c r="E4629" s="130">
        <v>337</v>
      </c>
      <c r="F4629" s="130">
        <v>8</v>
      </c>
      <c r="H4629" s="32" t="s">
        <v>208</v>
      </c>
      <c r="I4629" s="33" t="s">
        <v>862</v>
      </c>
      <c r="J4629" s="33" t="s">
        <v>206</v>
      </c>
      <c r="K4629" s="33" t="str">
        <f t="shared" si="240"/>
        <v>337 , 8</v>
      </c>
      <c r="L4629" s="34" t="s">
        <v>207</v>
      </c>
      <c r="N4629" s="1" t="b">
        <f t="shared" si="241"/>
        <v>0</v>
      </c>
      <c r="O4629" s="1" t="b">
        <f t="shared" si="242"/>
        <v>0</v>
      </c>
      <c r="Q4629" s="4"/>
      <c r="R4629" s="4"/>
    </row>
    <row r="4630" spans="5:18">
      <c r="E4630" s="130">
        <v>337</v>
      </c>
      <c r="F4630" s="130">
        <v>9</v>
      </c>
      <c r="H4630" s="32" t="s">
        <v>208</v>
      </c>
      <c r="I4630" s="33" t="s">
        <v>862</v>
      </c>
      <c r="J4630" s="33" t="s">
        <v>206</v>
      </c>
      <c r="K4630" s="33" t="str">
        <f t="shared" si="240"/>
        <v>337 , 9</v>
      </c>
      <c r="L4630" s="34" t="s">
        <v>207</v>
      </c>
      <c r="N4630" s="1" t="b">
        <f t="shared" si="241"/>
        <v>0</v>
      </c>
      <c r="O4630" s="1" t="b">
        <f t="shared" si="242"/>
        <v>0</v>
      </c>
      <c r="Q4630" s="4"/>
      <c r="R4630" s="4"/>
    </row>
    <row r="4631" spans="5:18">
      <c r="E4631" s="130">
        <v>337</v>
      </c>
      <c r="F4631" s="130">
        <v>10</v>
      </c>
      <c r="H4631" s="32" t="s">
        <v>208</v>
      </c>
      <c r="I4631" s="33" t="s">
        <v>862</v>
      </c>
      <c r="J4631" s="33" t="s">
        <v>206</v>
      </c>
      <c r="K4631" s="33" t="str">
        <f t="shared" si="240"/>
        <v>337 , 10</v>
      </c>
      <c r="L4631" s="34" t="s">
        <v>207</v>
      </c>
      <c r="N4631" s="1" t="b">
        <f t="shared" si="241"/>
        <v>0</v>
      </c>
      <c r="O4631" s="1" t="b">
        <f t="shared" si="242"/>
        <v>0</v>
      </c>
      <c r="Q4631" s="4"/>
      <c r="R4631" s="4"/>
    </row>
    <row r="4632" spans="5:18">
      <c r="E4632" s="130">
        <v>337</v>
      </c>
      <c r="F4632" s="130">
        <v>11</v>
      </c>
      <c r="H4632" s="32" t="s">
        <v>208</v>
      </c>
      <c r="I4632" s="33" t="s">
        <v>862</v>
      </c>
      <c r="J4632" s="33" t="s">
        <v>206</v>
      </c>
      <c r="K4632" s="33" t="str">
        <f t="shared" si="240"/>
        <v>337 , 11</v>
      </c>
      <c r="L4632" s="34" t="s">
        <v>207</v>
      </c>
      <c r="N4632" s="1" t="b">
        <f t="shared" si="241"/>
        <v>0</v>
      </c>
      <c r="O4632" s="1" t="b">
        <f t="shared" si="242"/>
        <v>0</v>
      </c>
      <c r="Q4632" s="4"/>
      <c r="R4632" s="4"/>
    </row>
    <row r="4633" spans="5:18">
      <c r="E4633" s="130">
        <v>337</v>
      </c>
      <c r="F4633" s="130">
        <v>12</v>
      </c>
      <c r="H4633" s="32" t="s">
        <v>208</v>
      </c>
      <c r="I4633" s="33" t="s">
        <v>862</v>
      </c>
      <c r="J4633" s="33" t="s">
        <v>206</v>
      </c>
      <c r="K4633" s="33" t="str">
        <f t="shared" si="240"/>
        <v>337 , 12</v>
      </c>
      <c r="L4633" s="34" t="s">
        <v>207</v>
      </c>
      <c r="N4633" s="1" t="b">
        <f t="shared" si="241"/>
        <v>0</v>
      </c>
      <c r="O4633" s="1" t="b">
        <f t="shared" si="242"/>
        <v>0</v>
      </c>
      <c r="Q4633" s="4"/>
      <c r="R4633" s="4"/>
    </row>
    <row r="4634" spans="5:18">
      <c r="E4634" s="130">
        <v>337</v>
      </c>
      <c r="F4634" s="130">
        <v>13</v>
      </c>
      <c r="H4634" s="32" t="s">
        <v>208</v>
      </c>
      <c r="I4634" s="33" t="s">
        <v>862</v>
      </c>
      <c r="J4634" s="33" t="s">
        <v>206</v>
      </c>
      <c r="K4634" s="33" t="str">
        <f t="shared" si="240"/>
        <v>337 , 13</v>
      </c>
      <c r="L4634" s="34" t="s">
        <v>207</v>
      </c>
      <c r="N4634" s="1" t="b">
        <f t="shared" si="241"/>
        <v>0</v>
      </c>
      <c r="O4634" s="1" t="b">
        <f t="shared" si="242"/>
        <v>0</v>
      </c>
      <c r="Q4634" s="4"/>
      <c r="R4634" s="4"/>
    </row>
    <row r="4635" spans="5:18">
      <c r="E4635" s="130">
        <v>337</v>
      </c>
      <c r="F4635" s="130">
        <v>14</v>
      </c>
      <c r="H4635" s="32" t="s">
        <v>208</v>
      </c>
      <c r="I4635" s="33" t="s">
        <v>862</v>
      </c>
      <c r="J4635" s="33" t="s">
        <v>206</v>
      </c>
      <c r="K4635" s="33" t="str">
        <f t="shared" si="240"/>
        <v>337 , 14</v>
      </c>
      <c r="L4635" s="34" t="s">
        <v>207</v>
      </c>
      <c r="N4635" s="1" t="b">
        <f t="shared" si="241"/>
        <v>0</v>
      </c>
      <c r="O4635" s="1" t="b">
        <f t="shared" si="242"/>
        <v>0</v>
      </c>
      <c r="Q4635" s="4"/>
      <c r="R4635" s="4"/>
    </row>
    <row r="4636" spans="5:18">
      <c r="E4636" s="130">
        <v>337</v>
      </c>
      <c r="F4636" s="130">
        <v>15</v>
      </c>
      <c r="H4636" s="32" t="s">
        <v>208</v>
      </c>
      <c r="I4636" s="33" t="s">
        <v>862</v>
      </c>
      <c r="J4636" s="33" t="s">
        <v>206</v>
      </c>
      <c r="K4636" s="33" t="str">
        <f t="shared" si="240"/>
        <v>337 , 15</v>
      </c>
      <c r="L4636" s="34" t="s">
        <v>207</v>
      </c>
      <c r="N4636" s="1" t="b">
        <f t="shared" si="241"/>
        <v>0</v>
      </c>
      <c r="O4636" s="1" t="b">
        <f t="shared" si="242"/>
        <v>0</v>
      </c>
      <c r="Q4636" s="4"/>
      <c r="R4636" s="4"/>
    </row>
    <row r="4637" spans="5:18">
      <c r="E4637" s="130">
        <v>338</v>
      </c>
      <c r="F4637" s="130">
        <v>1</v>
      </c>
      <c r="H4637" s="32" t="s">
        <v>208</v>
      </c>
      <c r="I4637" s="33" t="s">
        <v>862</v>
      </c>
      <c r="J4637" s="33" t="s">
        <v>206</v>
      </c>
      <c r="K4637" s="33" t="str">
        <f t="shared" si="240"/>
        <v>338 , 1</v>
      </c>
      <c r="L4637" s="34" t="s">
        <v>207</v>
      </c>
      <c r="N4637" s="1" t="b">
        <f t="shared" si="241"/>
        <v>0</v>
      </c>
      <c r="O4637" s="1" t="b">
        <f t="shared" si="242"/>
        <v>0</v>
      </c>
      <c r="Q4637" s="4"/>
      <c r="R4637" s="4"/>
    </row>
    <row r="4638" spans="5:18">
      <c r="E4638" s="130">
        <v>338</v>
      </c>
      <c r="F4638" s="130">
        <v>2</v>
      </c>
      <c r="H4638" s="32" t="s">
        <v>208</v>
      </c>
      <c r="I4638" s="33" t="s">
        <v>862</v>
      </c>
      <c r="J4638" s="33" t="s">
        <v>206</v>
      </c>
      <c r="K4638" s="33" t="str">
        <f t="shared" si="240"/>
        <v>338 , 2</v>
      </c>
      <c r="L4638" s="34" t="s">
        <v>207</v>
      </c>
      <c r="N4638" s="1" t="b">
        <f t="shared" si="241"/>
        <v>0</v>
      </c>
      <c r="O4638" s="1" t="b">
        <f t="shared" si="242"/>
        <v>0</v>
      </c>
      <c r="Q4638" s="4"/>
      <c r="R4638" s="4"/>
    </row>
    <row r="4639" spans="5:18">
      <c r="E4639" s="130">
        <v>338</v>
      </c>
      <c r="F4639" s="130">
        <v>3</v>
      </c>
      <c r="H4639" s="32" t="s">
        <v>208</v>
      </c>
      <c r="I4639" s="33" t="s">
        <v>862</v>
      </c>
      <c r="J4639" s="33" t="s">
        <v>206</v>
      </c>
      <c r="K4639" s="33" t="str">
        <f t="shared" si="240"/>
        <v>338 , 3</v>
      </c>
      <c r="L4639" s="34" t="s">
        <v>207</v>
      </c>
      <c r="N4639" s="1" t="b">
        <f t="shared" si="241"/>
        <v>0</v>
      </c>
      <c r="O4639" s="1" t="b">
        <f t="shared" si="242"/>
        <v>0</v>
      </c>
      <c r="Q4639" s="4"/>
      <c r="R4639" s="4"/>
    </row>
    <row r="4640" spans="5:18">
      <c r="E4640" s="130">
        <v>338</v>
      </c>
      <c r="F4640" s="130">
        <v>4</v>
      </c>
      <c r="H4640" s="32" t="s">
        <v>208</v>
      </c>
      <c r="I4640" s="33" t="s">
        <v>862</v>
      </c>
      <c r="J4640" s="33" t="s">
        <v>206</v>
      </c>
      <c r="K4640" s="33" t="str">
        <f t="shared" si="240"/>
        <v>338 , 4</v>
      </c>
      <c r="L4640" s="34" t="s">
        <v>207</v>
      </c>
      <c r="N4640" s="1" t="b">
        <f t="shared" si="241"/>
        <v>0</v>
      </c>
      <c r="O4640" s="1" t="b">
        <f t="shared" si="242"/>
        <v>0</v>
      </c>
      <c r="Q4640" s="4"/>
      <c r="R4640" s="4"/>
    </row>
    <row r="4641" spans="5:18">
      <c r="E4641" s="130">
        <v>338</v>
      </c>
      <c r="F4641" s="130">
        <v>5</v>
      </c>
      <c r="H4641" s="32" t="s">
        <v>208</v>
      </c>
      <c r="I4641" s="33" t="s">
        <v>862</v>
      </c>
      <c r="J4641" s="33" t="s">
        <v>206</v>
      </c>
      <c r="K4641" s="33" t="str">
        <f t="shared" si="240"/>
        <v>338 , 5</v>
      </c>
      <c r="L4641" s="34" t="s">
        <v>207</v>
      </c>
      <c r="N4641" s="1" t="b">
        <f t="shared" si="241"/>
        <v>0</v>
      </c>
      <c r="O4641" s="1" t="b">
        <f t="shared" si="242"/>
        <v>0</v>
      </c>
      <c r="Q4641" s="4"/>
      <c r="R4641" s="4"/>
    </row>
    <row r="4642" spans="5:18">
      <c r="E4642" s="130">
        <v>338</v>
      </c>
      <c s="130" r="F4642">
        <v>7</v>
      </c>
      <c r="H4642" s="32" t="s">
        <v>208</v>
      </c>
      <c r="I4642" s="33" t="s">
        <v>862</v>
      </c>
      <c r="J4642" s="33" t="s">
        <v>206</v>
      </c>
      <c r="K4642" s="33" t="str">
        <f t="shared" si="240"/>
        <v>338 , 6</v>
      </c>
      <c r="L4642" s="34" t="s">
        <v>207</v>
      </c>
      <c r="N4642" s="1" t="b">
        <f t="shared" si="241"/>
        <v>0</v>
      </c>
      <c r="O4642" s="1" t="b">
        <f t="shared" si="242"/>
        <v>0</v>
      </c>
      <c r="Q4642" s="4"/>
      <c r="R4642" s="4"/>
    </row>
    <row r="4643" spans="5:18">
      <c r="E4643" s="130">
        <v>338</v>
      </c>
      <c r="F4643" s="130">
        <v>8</v>
      </c>
      <c r="H4643" s="32" t="s">
        <v>208</v>
      </c>
      <c r="I4643" s="33" t="s">
        <v>862</v>
      </c>
      <c r="J4643" s="33" t="s">
        <v>206</v>
      </c>
      <c r="K4643" s="33" t="str">
        <f t="shared" si="240"/>
        <v>338 , 8</v>
      </c>
      <c r="L4643" s="34" t="s">
        <v>207</v>
      </c>
      <c r="N4643" s="1" t="b">
        <f t="shared" si="241"/>
        <v>0</v>
      </c>
      <c r="O4643" s="1" t="b">
        <f t="shared" si="242"/>
        <v>0</v>
      </c>
      <c r="Q4643" s="4"/>
      <c r="R4643" s="4"/>
    </row>
    <row r="4644" spans="5:18">
      <c r="E4644" s="130">
        <v>338</v>
      </c>
      <c r="F4644" s="130">
        <v>9</v>
      </c>
      <c r="H4644" s="32" t="s">
        <v>208</v>
      </c>
      <c r="I4644" s="33" t="s">
        <v>862</v>
      </c>
      <c r="J4644" s="33" t="s">
        <v>206</v>
      </c>
      <c r="K4644" s="33" t="str">
        <f t="shared" si="240"/>
        <v>338 , 9</v>
      </c>
      <c r="L4644" s="34" t="s">
        <v>207</v>
      </c>
      <c r="N4644" s="1" t="b">
        <f t="shared" si="241"/>
        <v>0</v>
      </c>
      <c r="O4644" s="1" t="b">
        <f t="shared" si="242"/>
        <v>0</v>
      </c>
      <c r="Q4644" s="4"/>
      <c r="R4644" s="4"/>
    </row>
    <row r="4645" spans="5:18">
      <c r="E4645" s="130">
        <v>338</v>
      </c>
      <c r="F4645" s="130">
        <v>10</v>
      </c>
      <c r="H4645" s="32" t="s">
        <v>208</v>
      </c>
      <c r="I4645" s="33" t="s">
        <v>862</v>
      </c>
      <c r="J4645" s="33" t="s">
        <v>206</v>
      </c>
      <c r="K4645" s="33" t="str">
        <f t="shared" si="240"/>
        <v>338 , 10</v>
      </c>
      <c r="L4645" s="34" t="s">
        <v>207</v>
      </c>
      <c r="N4645" s="1" t="b">
        <f t="shared" si="241"/>
        <v>0</v>
      </c>
      <c r="O4645" s="1" t="b">
        <f t="shared" si="242"/>
        <v>0</v>
      </c>
      <c r="Q4645" s="4"/>
      <c r="R4645" s="4"/>
    </row>
    <row r="4646" spans="5:18">
      <c r="E4646" s="130">
        <v>338</v>
      </c>
      <c r="F4646" s="130">
        <v>11</v>
      </c>
      <c r="H4646" s="32" t="s">
        <v>208</v>
      </c>
      <c r="I4646" s="33" t="s">
        <v>862</v>
      </c>
      <c r="J4646" s="33" t="s">
        <v>206</v>
      </c>
      <c r="K4646" s="33" t="str">
        <f t="shared" si="240"/>
        <v>338 , 11</v>
      </c>
      <c r="L4646" s="34" t="s">
        <v>207</v>
      </c>
      <c r="N4646" s="1" t="b">
        <f t="shared" si="241"/>
        <v>0</v>
      </c>
      <c r="O4646" s="1" t="b">
        <f t="shared" si="242"/>
        <v>0</v>
      </c>
      <c r="Q4646" s="4"/>
      <c r="R4646" s="4"/>
    </row>
    <row r="4647" spans="5:18">
      <c r="E4647" s="130">
        <v>338</v>
      </c>
      <c r="F4647" s="130">
        <v>12</v>
      </c>
      <c r="H4647" s="32" t="s">
        <v>208</v>
      </c>
      <c r="I4647" s="33" t="s">
        <v>862</v>
      </c>
      <c r="J4647" s="33" t="s">
        <v>206</v>
      </c>
      <c r="K4647" s="33" t="str">
        <f t="shared" si="240"/>
        <v>338 , 12</v>
      </c>
      <c r="L4647" s="34" t="s">
        <v>207</v>
      </c>
      <c r="N4647" s="1" t="b">
        <f t="shared" si="241"/>
        <v>0</v>
      </c>
      <c r="O4647" s="1" t="b">
        <f t="shared" si="242"/>
        <v>0</v>
      </c>
      <c r="Q4647" s="4"/>
      <c r="R4647" s="4"/>
    </row>
    <row r="4648" spans="5:18">
      <c r="E4648" s="130">
        <v>338</v>
      </c>
      <c r="F4648" s="130">
        <v>13</v>
      </c>
      <c r="H4648" s="32" t="s">
        <v>208</v>
      </c>
      <c r="I4648" s="33" t="s">
        <v>862</v>
      </c>
      <c r="J4648" s="33" t="s">
        <v>206</v>
      </c>
      <c r="K4648" s="33" t="str">
        <f t="shared" si="240"/>
        <v>338 , 13</v>
      </c>
      <c r="L4648" s="34" t="s">
        <v>207</v>
      </c>
      <c r="N4648" s="1" t="b">
        <f t="shared" si="241"/>
        <v>0</v>
      </c>
      <c r="O4648" s="1" t="b">
        <f t="shared" si="242"/>
        <v>0</v>
      </c>
      <c r="Q4648" s="4"/>
      <c r="R4648" s="4"/>
    </row>
    <row r="4649" spans="5:18">
      <c r="E4649" s="130">
        <v>338</v>
      </c>
      <c r="F4649" s="130">
        <v>14</v>
      </c>
      <c r="H4649" s="32" t="s">
        <v>208</v>
      </c>
      <c r="I4649" s="33" t="s">
        <v>862</v>
      </c>
      <c r="J4649" s="33" t="s">
        <v>206</v>
      </c>
      <c r="K4649" s="33" t="str">
        <f t="shared" si="240"/>
        <v>338 , 14</v>
      </c>
      <c r="L4649" s="34" t="s">
        <v>207</v>
      </c>
      <c r="N4649" s="1" t="b">
        <f t="shared" si="241"/>
        <v>0</v>
      </c>
      <c r="O4649" s="1" t="b">
        <f t="shared" si="242"/>
        <v>0</v>
      </c>
      <c r="Q4649" s="4"/>
      <c r="R4649" s="4"/>
    </row>
    <row r="4650" spans="5:18">
      <c r="E4650" s="130">
        <v>338</v>
      </c>
      <c r="F4650" s="130">
        <v>15</v>
      </c>
      <c r="H4650" s="32" t="s">
        <v>208</v>
      </c>
      <c r="I4650" s="33" t="s">
        <v>862</v>
      </c>
      <c r="J4650" s="33" t="s">
        <v>206</v>
      </c>
      <c r="K4650" s="33" t="str">
        <f t="shared" si="240"/>
        <v>338 , 15</v>
      </c>
      <c r="L4650" s="34" t="s">
        <v>207</v>
      </c>
      <c r="N4650" s="1" t="b">
        <f t="shared" si="241"/>
        <v>0</v>
      </c>
      <c r="O4650" s="1" t="b">
        <f t="shared" si="242"/>
        <v>0</v>
      </c>
      <c r="Q4650" s="4"/>
      <c r="R4650" s="4"/>
    </row>
    <row r="4651" spans="5:18">
      <c r="E4651" s="130">
        <v>339</v>
      </c>
      <c r="F4651" s="130">
        <v>1</v>
      </c>
      <c r="H4651" s="32" t="s">
        <v>208</v>
      </c>
      <c r="I4651" s="33" t="s">
        <v>862</v>
      </c>
      <c r="J4651" s="33" t="s">
        <v>206</v>
      </c>
      <c r="K4651" s="33" t="str">
        <f t="shared" si="240"/>
        <v>339 , 1</v>
      </c>
      <c r="L4651" s="34" t="s">
        <v>207</v>
      </c>
      <c r="N4651" s="1" t="b">
        <f t="shared" si="241"/>
        <v>0</v>
      </c>
      <c r="O4651" s="1" t="b">
        <f t="shared" si="242"/>
        <v>0</v>
      </c>
      <c r="Q4651" s="4"/>
      <c r="R4651" s="4"/>
    </row>
    <row r="4652" spans="5:18">
      <c r="E4652" s="130">
        <v>339</v>
      </c>
      <c r="F4652" s="130">
        <v>2</v>
      </c>
      <c r="H4652" s="32" t="s">
        <v>208</v>
      </c>
      <c r="I4652" s="33" t="s">
        <v>862</v>
      </c>
      <c r="J4652" s="33" t="s">
        <v>206</v>
      </c>
      <c r="K4652" s="33" t="str">
        <f t="shared" si="240"/>
        <v>339 , 2</v>
      </c>
      <c r="L4652" s="34" t="s">
        <v>207</v>
      </c>
      <c r="N4652" s="1" t="b">
        <f t="shared" si="241"/>
        <v>0</v>
      </c>
      <c r="O4652" s="1" t="b">
        <f t="shared" si="242"/>
        <v>0</v>
      </c>
      <c r="Q4652" s="4"/>
      <c r="R4652" s="4"/>
    </row>
    <row r="4653" spans="5:18">
      <c r="E4653" s="130">
        <v>339</v>
      </c>
      <c r="F4653" s="130">
        <v>3</v>
      </c>
      <c r="H4653" s="32" t="s">
        <v>208</v>
      </c>
      <c r="I4653" s="33" t="s">
        <v>862</v>
      </c>
      <c r="J4653" s="33" t="s">
        <v>206</v>
      </c>
      <c r="K4653" s="33" t="str">
        <f t="shared" si="240"/>
        <v>339 , 3</v>
      </c>
      <c r="L4653" s="34" t="s">
        <v>207</v>
      </c>
      <c r="N4653" s="1" t="b">
        <f t="shared" si="241"/>
        <v>0</v>
      </c>
      <c r="O4653" s="1" t="b">
        <f t="shared" si="242"/>
        <v>0</v>
      </c>
      <c r="Q4653" s="4"/>
      <c r="R4653" s="4"/>
    </row>
    <row r="4654" spans="5:18">
      <c r="E4654" s="130">
        <v>339</v>
      </c>
      <c r="F4654" s="130">
        <v>4</v>
      </c>
      <c r="H4654" s="32" t="s">
        <v>208</v>
      </c>
      <c r="I4654" s="33" t="s">
        <v>862</v>
      </c>
      <c r="J4654" s="33" t="s">
        <v>206</v>
      </c>
      <c r="K4654" s="33" t="str">
        <f t="shared" si="240"/>
        <v>339 , 4</v>
      </c>
      <c r="L4654" s="34" t="s">
        <v>207</v>
      </c>
      <c r="N4654" s="1" t="b">
        <f t="shared" si="241"/>
        <v>0</v>
      </c>
      <c r="O4654" s="1" t="b">
        <f t="shared" si="242"/>
        <v>0</v>
      </c>
      <c r="Q4654" s="4"/>
      <c r="R4654" s="4"/>
    </row>
    <row r="4655" spans="5:18">
      <c r="E4655" s="130">
        <v>339</v>
      </c>
      <c r="F4655" s="130">
        <v>5</v>
      </c>
      <c r="H4655" s="32" t="s">
        <v>208</v>
      </c>
      <c r="I4655" s="33" t="s">
        <v>862</v>
      </c>
      <c r="J4655" s="33" t="s">
        <v>206</v>
      </c>
      <c r="K4655" s="33" t="str">
        <f t="shared" si="240"/>
        <v>339 , 5</v>
      </c>
      <c r="L4655" s="34" t="s">
        <v>207</v>
      </c>
      <c r="N4655" s="1" t="b">
        <f t="shared" si="241"/>
        <v>0</v>
      </c>
      <c r="O4655" s="1" t="b">
        <f t="shared" si="242"/>
        <v>0</v>
      </c>
      <c r="Q4655" s="4"/>
      <c r="R4655" s="4"/>
    </row>
    <row r="4656" spans="5:18">
      <c r="E4656" s="130">
        <v>339</v>
      </c>
      <c s="130" r="F4656">
        <v>7</v>
      </c>
      <c r="H4656" s="32" t="s">
        <v>208</v>
      </c>
      <c r="I4656" s="33" t="s">
        <v>862</v>
      </c>
      <c r="J4656" s="33" t="s">
        <v>206</v>
      </c>
      <c r="K4656" s="33" t="str">
        <f t="shared" si="240"/>
        <v>339 , 6</v>
      </c>
      <c r="L4656" s="34" t="s">
        <v>207</v>
      </c>
      <c r="N4656" s="1" t="b">
        <f t="shared" si="241"/>
        <v>0</v>
      </c>
      <c r="O4656" s="1" t="b">
        <f t="shared" si="242"/>
        <v>0</v>
      </c>
      <c r="Q4656" s="4"/>
      <c r="R4656" s="4"/>
    </row>
    <row r="4657" spans="5:18">
      <c r="E4657" s="130">
        <v>339</v>
      </c>
      <c r="F4657" s="130">
        <v>8</v>
      </c>
      <c r="H4657" s="32" t="s">
        <v>208</v>
      </c>
      <c r="I4657" s="33" t="s">
        <v>862</v>
      </c>
      <c r="J4657" s="33" t="s">
        <v>206</v>
      </c>
      <c r="K4657" s="33" t="str">
        <f t="shared" si="240"/>
        <v>339 , 8</v>
      </c>
      <c r="L4657" s="34" t="s">
        <v>207</v>
      </c>
      <c r="N4657" s="1" t="b">
        <f t="shared" si="241"/>
        <v>0</v>
      </c>
      <c r="O4657" s="1" t="b">
        <f t="shared" si="242"/>
        <v>0</v>
      </c>
      <c r="Q4657" s="4"/>
      <c r="R4657" s="4"/>
    </row>
    <row r="4658" spans="5:18">
      <c r="E4658" s="130">
        <v>339</v>
      </c>
      <c r="F4658" s="130">
        <v>9</v>
      </c>
      <c r="H4658" s="32" t="s">
        <v>208</v>
      </c>
      <c r="I4658" s="33" t="s">
        <v>862</v>
      </c>
      <c r="J4658" s="33" t="s">
        <v>206</v>
      </c>
      <c r="K4658" s="33" t="str">
        <f t="shared" si="240"/>
        <v>339 , 9</v>
      </c>
      <c r="L4658" s="34" t="s">
        <v>207</v>
      </c>
      <c r="N4658" s="1" t="b">
        <f t="shared" si="241"/>
        <v>0</v>
      </c>
      <c r="O4658" s="1" t="b">
        <f t="shared" si="242"/>
        <v>0</v>
      </c>
      <c r="Q4658" s="4"/>
      <c r="R4658" s="4"/>
    </row>
    <row r="4659" spans="5:18">
      <c r="E4659" s="130">
        <v>339</v>
      </c>
      <c r="F4659" s="130">
        <v>10</v>
      </c>
      <c r="H4659" s="32" t="s">
        <v>208</v>
      </c>
      <c r="I4659" s="33" t="s">
        <v>862</v>
      </c>
      <c r="J4659" s="33" t="s">
        <v>206</v>
      </c>
      <c r="K4659" s="33" t="str">
        <f t="shared" si="240"/>
        <v>339 , 10</v>
      </c>
      <c r="L4659" s="34" t="s">
        <v>207</v>
      </c>
      <c r="N4659" s="1" t="b">
        <f t="shared" si="241"/>
        <v>0</v>
      </c>
      <c r="O4659" s="1" t="b">
        <f t="shared" si="242"/>
        <v>0</v>
      </c>
      <c r="Q4659" s="4"/>
      <c r="R4659" s="4"/>
    </row>
    <row r="4660" spans="5:18">
      <c r="E4660" s="130">
        <v>339</v>
      </c>
      <c r="F4660" s="130">
        <v>11</v>
      </c>
      <c r="H4660" s="32" t="s">
        <v>208</v>
      </c>
      <c r="I4660" s="33" t="s">
        <v>862</v>
      </c>
      <c r="J4660" s="33" t="s">
        <v>206</v>
      </c>
      <c r="K4660" s="33" t="str">
        <f t="shared" si="240"/>
        <v>339 , 11</v>
      </c>
      <c r="L4660" s="34" t="s">
        <v>207</v>
      </c>
      <c r="N4660" s="1" t="b">
        <f t="shared" si="241"/>
        <v>0</v>
      </c>
      <c r="O4660" s="1" t="b">
        <f t="shared" si="242"/>
        <v>0</v>
      </c>
      <c r="Q4660" s="4"/>
      <c r="R4660" s="4"/>
    </row>
    <row r="4661" spans="5:18">
      <c r="E4661" s="130">
        <v>339</v>
      </c>
      <c r="F4661" s="130">
        <v>12</v>
      </c>
      <c r="H4661" s="32" t="s">
        <v>208</v>
      </c>
      <c r="I4661" s="33" t="s">
        <v>862</v>
      </c>
      <c r="J4661" s="33" t="s">
        <v>206</v>
      </c>
      <c r="K4661" s="33" t="str">
        <f t="shared" si="240"/>
        <v>339 , 12</v>
      </c>
      <c r="L4661" s="34" t="s">
        <v>207</v>
      </c>
      <c r="N4661" s="1" t="b">
        <f t="shared" si="241"/>
        <v>0</v>
      </c>
      <c r="O4661" s="1" t="b">
        <f t="shared" si="242"/>
        <v>0</v>
      </c>
      <c r="Q4661" s="4"/>
      <c r="R4661" s="4"/>
    </row>
    <row r="4662" spans="5:18">
      <c r="E4662" s="130">
        <v>339</v>
      </c>
      <c r="F4662" s="130">
        <v>13</v>
      </c>
      <c r="H4662" s="32" t="s">
        <v>208</v>
      </c>
      <c r="I4662" s="33" t="s">
        <v>862</v>
      </c>
      <c r="J4662" s="33" t="s">
        <v>206</v>
      </c>
      <c r="K4662" s="33" t="str">
        <f t="shared" si="240"/>
        <v>339 , 13</v>
      </c>
      <c r="L4662" s="34" t="s">
        <v>207</v>
      </c>
      <c r="N4662" s="1" t="b">
        <f t="shared" si="241"/>
        <v>0</v>
      </c>
      <c r="O4662" s="1" t="b">
        <f t="shared" si="242"/>
        <v>0</v>
      </c>
      <c r="Q4662" s="4"/>
      <c r="R4662" s="4"/>
    </row>
    <row r="4663" spans="5:18">
      <c r="E4663" s="130">
        <v>339</v>
      </c>
      <c r="F4663" s="130">
        <v>14</v>
      </c>
      <c r="H4663" s="32" t="s">
        <v>208</v>
      </c>
      <c r="I4663" s="33" t="s">
        <v>862</v>
      </c>
      <c r="J4663" s="33" t="s">
        <v>206</v>
      </c>
      <c r="K4663" s="33" t="str">
        <f t="shared" si="240"/>
        <v>339 , 14</v>
      </c>
      <c r="L4663" s="34" t="s">
        <v>207</v>
      </c>
      <c r="N4663" s="1" t="b">
        <f t="shared" si="241"/>
        <v>0</v>
      </c>
      <c r="O4663" s="1" t="b">
        <f t="shared" si="242"/>
        <v>0</v>
      </c>
      <c r="Q4663" s="4"/>
      <c r="R4663" s="4"/>
    </row>
    <row r="4664" spans="5:18">
      <c r="E4664" s="130">
        <v>339</v>
      </c>
      <c r="F4664" s="130">
        <v>15</v>
      </c>
      <c r="H4664" s="32" t="s">
        <v>208</v>
      </c>
      <c r="I4664" s="33" t="s">
        <v>862</v>
      </c>
      <c r="J4664" s="33" t="s">
        <v>206</v>
      </c>
      <c r="K4664" s="33" t="str">
        <f t="shared" si="240"/>
        <v>339 , 15</v>
      </c>
      <c r="L4664" s="34" t="s">
        <v>207</v>
      </c>
      <c r="N4664" s="1" t="b">
        <f t="shared" si="241"/>
        <v>0</v>
      </c>
      <c r="O4664" s="1" t="b">
        <f t="shared" si="242"/>
        <v>0</v>
      </c>
      <c r="Q4664" s="4"/>
      <c r="R4664" s="4"/>
    </row>
    <row r="4665" spans="5:18">
      <c r="E4665" s="130">
        <v>340</v>
      </c>
      <c r="F4665" s="130">
        <v>1</v>
      </c>
      <c r="H4665" s="32" t="s">
        <v>208</v>
      </c>
      <c r="I4665" s="33" t="s">
        <v>862</v>
      </c>
      <c r="J4665" s="33" t="s">
        <v>206</v>
      </c>
      <c r="K4665" s="33" t="str">
        <f t="shared" ref="K4665:K4724" si="243">E4665&amp;" , "&amp;F4665</f>
        <v>340 , 1</v>
      </c>
      <c r="L4665" s="34" t="s">
        <v>207</v>
      </c>
      <c r="N4665" s="1" t="b">
        <f t="shared" ref="N4665:N4724" si="244">IF(E4665="","",EXACT(E4665,Q4665))</f>
        <v>0</v>
      </c>
      <c r="O4665" s="1" t="b">
        <f t="shared" ref="O4665:O4724" si="245">IF(F4665="","",EXACT(F4665,R4665))</f>
        <v>0</v>
      </c>
      <c r="Q4665" s="4"/>
      <c r="R4665" s="4"/>
    </row>
    <row r="4666" spans="5:18">
      <c r="E4666" s="130">
        <v>340</v>
      </c>
      <c r="F4666" s="130">
        <v>2</v>
      </c>
      <c r="H4666" s="32" t="s">
        <v>208</v>
      </c>
      <c r="I4666" s="33" t="s">
        <v>862</v>
      </c>
      <c r="J4666" s="33" t="s">
        <v>206</v>
      </c>
      <c r="K4666" s="33" t="str">
        <f t="shared" si="243"/>
        <v>340 , 2</v>
      </c>
      <c r="L4666" s="34" t="s">
        <v>207</v>
      </c>
      <c r="N4666" s="1" t="b">
        <f t="shared" si="244"/>
        <v>0</v>
      </c>
      <c r="O4666" s="1" t="b">
        <f t="shared" si="245"/>
        <v>0</v>
      </c>
      <c r="Q4666" s="4"/>
      <c r="R4666" s="4"/>
    </row>
    <row r="4667" spans="5:18">
      <c r="E4667" s="130">
        <v>340</v>
      </c>
      <c r="F4667" s="130">
        <v>3</v>
      </c>
      <c r="H4667" s="32" t="s">
        <v>208</v>
      </c>
      <c r="I4667" s="33" t="s">
        <v>862</v>
      </c>
      <c r="J4667" s="33" t="s">
        <v>206</v>
      </c>
      <c r="K4667" s="33" t="str">
        <f t="shared" si="243"/>
        <v>340 , 3</v>
      </c>
      <c r="L4667" s="34" t="s">
        <v>207</v>
      </c>
      <c r="N4667" s="1" t="b">
        <f t="shared" si="244"/>
        <v>0</v>
      </c>
      <c r="O4667" s="1" t="b">
        <f t="shared" si="245"/>
        <v>0</v>
      </c>
      <c r="Q4667" s="4"/>
      <c r="R4667" s="4"/>
    </row>
    <row r="4668" spans="5:18">
      <c r="E4668" s="130">
        <v>340</v>
      </c>
      <c r="F4668" s="130">
        <v>4</v>
      </c>
      <c r="H4668" s="32" t="s">
        <v>208</v>
      </c>
      <c r="I4668" s="33" t="s">
        <v>862</v>
      </c>
      <c r="J4668" s="33" t="s">
        <v>206</v>
      </c>
      <c r="K4668" s="33" t="str">
        <f t="shared" si="243"/>
        <v>340 , 4</v>
      </c>
      <c r="L4668" s="34" t="s">
        <v>207</v>
      </c>
      <c r="N4668" s="1" t="b">
        <f t="shared" si="244"/>
        <v>0</v>
      </c>
      <c r="O4668" s="1" t="b">
        <f t="shared" si="245"/>
        <v>0</v>
      </c>
      <c r="Q4668" s="4"/>
      <c r="R4668" s="4"/>
    </row>
    <row r="4669" spans="5:18">
      <c r="E4669" s="130">
        <v>340</v>
      </c>
      <c r="F4669" s="130">
        <v>5</v>
      </c>
      <c r="H4669" s="32" t="s">
        <v>208</v>
      </c>
      <c r="I4669" s="33" t="s">
        <v>862</v>
      </c>
      <c r="J4669" s="33" t="s">
        <v>206</v>
      </c>
      <c r="K4669" s="33" t="str">
        <f t="shared" si="243"/>
        <v>340 , 5</v>
      </c>
      <c r="L4669" s="34" t="s">
        <v>207</v>
      </c>
      <c r="N4669" s="1" t="b">
        <f t="shared" si="244"/>
        <v>0</v>
      </c>
      <c r="O4669" s="1" t="b">
        <f t="shared" si="245"/>
        <v>0</v>
      </c>
      <c r="Q4669" s="4"/>
      <c r="R4669" s="4"/>
    </row>
    <row r="4670" spans="5:18">
      <c r="E4670" s="130">
        <v>340</v>
      </c>
      <c s="130" r="F4670">
        <v>7</v>
      </c>
      <c r="H4670" s="32" t="s">
        <v>208</v>
      </c>
      <c r="I4670" s="33" t="s">
        <v>862</v>
      </c>
      <c r="J4670" s="33" t="s">
        <v>206</v>
      </c>
      <c r="K4670" s="33" t="str">
        <f t="shared" si="243"/>
        <v>340 , 6</v>
      </c>
      <c r="L4670" s="34" t="s">
        <v>207</v>
      </c>
      <c r="N4670" s="1" t="b">
        <f t="shared" si="244"/>
        <v>0</v>
      </c>
      <c r="O4670" s="1" t="b">
        <f t="shared" si="245"/>
        <v>0</v>
      </c>
      <c r="Q4670" s="4"/>
      <c r="R4670" s="4"/>
    </row>
    <row r="4671" spans="5:18">
      <c r="E4671" s="130">
        <v>340</v>
      </c>
      <c r="F4671" s="130">
        <v>8</v>
      </c>
      <c r="H4671" s="32" t="s">
        <v>208</v>
      </c>
      <c r="I4671" s="33" t="s">
        <v>862</v>
      </c>
      <c r="J4671" s="33" t="s">
        <v>206</v>
      </c>
      <c r="K4671" s="33" t="str">
        <f t="shared" si="243"/>
        <v>340 , 8</v>
      </c>
      <c r="L4671" s="34" t="s">
        <v>207</v>
      </c>
      <c r="N4671" s="1" t="b">
        <f t="shared" si="244"/>
        <v>0</v>
      </c>
      <c r="O4671" s="1" t="b">
        <f t="shared" si="245"/>
        <v>0</v>
      </c>
      <c r="Q4671" s="4"/>
      <c r="R4671" s="4"/>
    </row>
    <row r="4672" spans="5:18">
      <c r="E4672" s="130">
        <v>340</v>
      </c>
      <c r="F4672" s="130">
        <v>9</v>
      </c>
      <c r="H4672" s="32" t="s">
        <v>208</v>
      </c>
      <c r="I4672" s="33" t="s">
        <v>862</v>
      </c>
      <c r="J4672" s="33" t="s">
        <v>206</v>
      </c>
      <c r="K4672" s="33" t="str">
        <f t="shared" si="243"/>
        <v>340 , 9</v>
      </c>
      <c r="L4672" s="34" t="s">
        <v>207</v>
      </c>
      <c r="N4672" s="1" t="b">
        <f t="shared" si="244"/>
        <v>0</v>
      </c>
      <c r="O4672" s="1" t="b">
        <f t="shared" si="245"/>
        <v>0</v>
      </c>
      <c r="Q4672" s="4"/>
      <c r="R4672" s="4"/>
    </row>
    <row r="4673" spans="5:18">
      <c r="E4673" s="130">
        <v>340</v>
      </c>
      <c r="F4673" s="130">
        <v>10</v>
      </c>
      <c r="H4673" s="32" t="s">
        <v>208</v>
      </c>
      <c r="I4673" s="33" t="s">
        <v>862</v>
      </c>
      <c r="J4673" s="33" t="s">
        <v>206</v>
      </c>
      <c r="K4673" s="33" t="str">
        <f t="shared" si="243"/>
        <v>340 , 10</v>
      </c>
      <c r="L4673" s="34" t="s">
        <v>207</v>
      </c>
      <c r="N4673" s="1" t="b">
        <f t="shared" si="244"/>
        <v>0</v>
      </c>
      <c r="O4673" s="1" t="b">
        <f t="shared" si="245"/>
        <v>0</v>
      </c>
      <c r="Q4673" s="4"/>
      <c r="R4673" s="4"/>
    </row>
    <row r="4674" spans="5:18">
      <c r="E4674" s="130">
        <v>340</v>
      </c>
      <c r="F4674" s="130">
        <v>11</v>
      </c>
      <c r="H4674" s="32" t="s">
        <v>208</v>
      </c>
      <c r="I4674" s="33" t="s">
        <v>862</v>
      </c>
      <c r="J4674" s="33" t="s">
        <v>206</v>
      </c>
      <c r="K4674" s="33" t="str">
        <f t="shared" si="243"/>
        <v>340 , 11</v>
      </c>
      <c r="L4674" s="34" t="s">
        <v>207</v>
      </c>
      <c r="N4674" s="1" t="b">
        <f t="shared" si="244"/>
        <v>0</v>
      </c>
      <c r="O4674" s="1" t="b">
        <f t="shared" si="245"/>
        <v>0</v>
      </c>
      <c r="Q4674" s="4"/>
      <c r="R4674" s="4"/>
    </row>
    <row r="4675" spans="5:18">
      <c r="E4675" s="130">
        <v>340</v>
      </c>
      <c r="F4675" s="130">
        <v>12</v>
      </c>
      <c r="H4675" s="32" t="s">
        <v>208</v>
      </c>
      <c r="I4675" s="33" t="s">
        <v>862</v>
      </c>
      <c r="J4675" s="33" t="s">
        <v>206</v>
      </c>
      <c r="K4675" s="33" t="str">
        <f t="shared" si="243"/>
        <v>340 , 12</v>
      </c>
      <c r="L4675" s="34" t="s">
        <v>207</v>
      </c>
      <c r="N4675" s="1" t="b">
        <f t="shared" si="244"/>
        <v>0</v>
      </c>
      <c r="O4675" s="1" t="b">
        <f t="shared" si="245"/>
        <v>0</v>
      </c>
      <c r="Q4675" s="4"/>
      <c r="R4675" s="4"/>
    </row>
    <row r="4676" spans="5:18">
      <c r="E4676" s="130">
        <v>340</v>
      </c>
      <c r="F4676" s="130">
        <v>13</v>
      </c>
      <c r="H4676" s="32" t="s">
        <v>208</v>
      </c>
      <c r="I4676" s="33" t="s">
        <v>862</v>
      </c>
      <c r="J4676" s="33" t="s">
        <v>206</v>
      </c>
      <c r="K4676" s="33" t="str">
        <f t="shared" si="243"/>
        <v>340 , 13</v>
      </c>
      <c r="L4676" s="34" t="s">
        <v>207</v>
      </c>
      <c r="N4676" s="1" t="b">
        <f t="shared" si="244"/>
        <v>0</v>
      </c>
      <c r="O4676" s="1" t="b">
        <f t="shared" si="245"/>
        <v>0</v>
      </c>
      <c r="Q4676" s="4"/>
      <c r="R4676" s="4"/>
    </row>
    <row r="4677" spans="5:18">
      <c r="E4677" s="130">
        <v>340</v>
      </c>
      <c r="F4677" s="130">
        <v>14</v>
      </c>
      <c r="H4677" s="32" t="s">
        <v>208</v>
      </c>
      <c r="I4677" s="33" t="s">
        <v>862</v>
      </c>
      <c r="J4677" s="33" t="s">
        <v>206</v>
      </c>
      <c r="K4677" s="33" t="str">
        <f t="shared" si="243"/>
        <v>340 , 14</v>
      </c>
      <c r="L4677" s="34" t="s">
        <v>207</v>
      </c>
      <c r="N4677" s="1" t="b">
        <f t="shared" si="244"/>
        <v>0</v>
      </c>
      <c r="O4677" s="1" t="b">
        <f t="shared" si="245"/>
        <v>0</v>
      </c>
      <c r="Q4677" s="4"/>
      <c r="R4677" s="4"/>
    </row>
    <row r="4678" spans="5:18">
      <c r="E4678" s="130">
        <v>340</v>
      </c>
      <c r="F4678" s="130">
        <v>15</v>
      </c>
      <c r="H4678" s="32" t="s">
        <v>208</v>
      </c>
      <c r="I4678" s="33" t="s">
        <v>862</v>
      </c>
      <c r="J4678" s="33" t="s">
        <v>206</v>
      </c>
      <c r="K4678" s="33" t="str">
        <f t="shared" si="243"/>
        <v>340 , 15</v>
      </c>
      <c r="L4678" s="34" t="s">
        <v>207</v>
      </c>
      <c r="N4678" s="1" t="b">
        <f t="shared" si="244"/>
        <v>0</v>
      </c>
      <c r="O4678" s="1" t="b">
        <f t="shared" si="245"/>
        <v>0</v>
      </c>
      <c r="Q4678" s="4"/>
      <c r="R4678" s="4"/>
    </row>
    <row r="4679" spans="5:18">
      <c r="E4679" s="130">
        <v>341</v>
      </c>
      <c r="F4679" s="130">
        <v>1</v>
      </c>
      <c r="H4679" s="32" t="s">
        <v>208</v>
      </c>
      <c r="I4679" s="33" t="s">
        <v>862</v>
      </c>
      <c r="J4679" s="33" t="s">
        <v>206</v>
      </c>
      <c r="K4679" s="33" t="str">
        <f t="shared" si="243"/>
        <v>341 , 1</v>
      </c>
      <c r="L4679" s="34" t="s">
        <v>207</v>
      </c>
      <c r="N4679" s="1" t="b">
        <f t="shared" si="244"/>
        <v>0</v>
      </c>
      <c r="O4679" s="1" t="b">
        <f t="shared" si="245"/>
        <v>0</v>
      </c>
      <c r="Q4679" s="4"/>
      <c r="R4679" s="4"/>
    </row>
    <row r="4680" spans="5:18">
      <c r="E4680" s="130">
        <v>341</v>
      </c>
      <c r="F4680" s="130">
        <v>2</v>
      </c>
      <c r="H4680" s="32" t="s">
        <v>208</v>
      </c>
      <c r="I4680" s="33" t="s">
        <v>862</v>
      </c>
      <c r="J4680" s="33" t="s">
        <v>206</v>
      </c>
      <c r="K4680" s="33" t="str">
        <f t="shared" si="243"/>
        <v>341 , 2</v>
      </c>
      <c r="L4680" s="34" t="s">
        <v>207</v>
      </c>
      <c r="N4680" s="1" t="b">
        <f t="shared" si="244"/>
        <v>0</v>
      </c>
      <c r="O4680" s="1" t="b">
        <f t="shared" si="245"/>
        <v>0</v>
      </c>
      <c r="Q4680" s="4"/>
      <c r="R4680" s="4"/>
    </row>
    <row r="4681" spans="5:18">
      <c r="E4681" s="130">
        <v>341</v>
      </c>
      <c r="F4681" s="130">
        <v>3</v>
      </c>
      <c r="H4681" s="32" t="s">
        <v>208</v>
      </c>
      <c r="I4681" s="33" t="s">
        <v>862</v>
      </c>
      <c r="J4681" s="33" t="s">
        <v>206</v>
      </c>
      <c r="K4681" s="33" t="str">
        <f t="shared" si="243"/>
        <v>341 , 3</v>
      </c>
      <c r="L4681" s="34" t="s">
        <v>207</v>
      </c>
      <c r="N4681" s="1" t="b">
        <f t="shared" si="244"/>
        <v>0</v>
      </c>
      <c r="O4681" s="1" t="b">
        <f t="shared" si="245"/>
        <v>0</v>
      </c>
      <c r="Q4681" s="4"/>
      <c r="R4681" s="4"/>
    </row>
    <row r="4682" spans="5:18">
      <c r="E4682" s="130">
        <v>341</v>
      </c>
      <c r="F4682" s="130">
        <v>4</v>
      </c>
      <c r="H4682" s="32" t="s">
        <v>208</v>
      </c>
      <c r="I4682" s="33" t="s">
        <v>862</v>
      </c>
      <c r="J4682" s="33" t="s">
        <v>206</v>
      </c>
      <c r="K4682" s="33" t="str">
        <f t="shared" si="243"/>
        <v>341 , 4</v>
      </c>
      <c r="L4682" s="34" t="s">
        <v>207</v>
      </c>
      <c r="N4682" s="1" t="b">
        <f t="shared" si="244"/>
        <v>0</v>
      </c>
      <c r="O4682" s="1" t="b">
        <f t="shared" si="245"/>
        <v>0</v>
      </c>
      <c r="Q4682" s="4"/>
      <c r="R4682" s="4"/>
    </row>
    <row r="4683" spans="5:18">
      <c r="E4683" s="130">
        <v>341</v>
      </c>
      <c r="F4683" s="130">
        <v>5</v>
      </c>
      <c r="H4683" s="32" t="s">
        <v>208</v>
      </c>
      <c r="I4683" s="33" t="s">
        <v>862</v>
      </c>
      <c r="J4683" s="33" t="s">
        <v>206</v>
      </c>
      <c r="K4683" s="33" t="str">
        <f t="shared" si="243"/>
        <v>341 , 5</v>
      </c>
      <c r="L4683" s="34" t="s">
        <v>207</v>
      </c>
      <c r="N4683" s="1" t="b">
        <f t="shared" si="244"/>
        <v>0</v>
      </c>
      <c r="O4683" s="1" t="b">
        <f t="shared" si="245"/>
        <v>0</v>
      </c>
      <c r="Q4683" s="4"/>
      <c r="R4683" s="4"/>
    </row>
    <row r="4684" spans="5:18">
      <c r="E4684" s="130">
        <v>341</v>
      </c>
      <c s="130" r="F4684">
        <v>7</v>
      </c>
      <c r="H4684" s="32" t="s">
        <v>208</v>
      </c>
      <c r="I4684" s="33" t="s">
        <v>862</v>
      </c>
      <c r="J4684" s="33" t="s">
        <v>206</v>
      </c>
      <c r="K4684" s="33" t="str">
        <f t="shared" si="243"/>
        <v>341 , 6</v>
      </c>
      <c r="L4684" s="34" t="s">
        <v>207</v>
      </c>
      <c r="N4684" s="1" t="b">
        <f t="shared" si="244"/>
        <v>0</v>
      </c>
      <c r="O4684" s="1" t="b">
        <f t="shared" si="245"/>
        <v>0</v>
      </c>
      <c r="Q4684" s="4"/>
      <c r="R4684" s="4"/>
    </row>
    <row r="4685" spans="5:18">
      <c r="E4685" s="130">
        <v>341</v>
      </c>
      <c r="F4685" s="130">
        <v>8</v>
      </c>
      <c r="H4685" s="32" t="s">
        <v>208</v>
      </c>
      <c r="I4685" s="33" t="s">
        <v>862</v>
      </c>
      <c r="J4685" s="33" t="s">
        <v>206</v>
      </c>
      <c r="K4685" s="33" t="str">
        <f t="shared" si="243"/>
        <v>341 , 8</v>
      </c>
      <c r="L4685" s="34" t="s">
        <v>207</v>
      </c>
      <c r="N4685" s="1" t="b">
        <f t="shared" si="244"/>
        <v>0</v>
      </c>
      <c r="O4685" s="1" t="b">
        <f t="shared" si="245"/>
        <v>0</v>
      </c>
      <c r="Q4685" s="4"/>
      <c r="R4685" s="4"/>
    </row>
    <row r="4686" spans="5:18">
      <c r="E4686" s="130">
        <v>341</v>
      </c>
      <c r="F4686" s="130">
        <v>9</v>
      </c>
      <c r="H4686" s="32" t="s">
        <v>208</v>
      </c>
      <c r="I4686" s="33" t="s">
        <v>862</v>
      </c>
      <c r="J4686" s="33" t="s">
        <v>206</v>
      </c>
      <c r="K4686" s="33" t="str">
        <f t="shared" si="243"/>
        <v>341 , 9</v>
      </c>
      <c r="L4686" s="34" t="s">
        <v>207</v>
      </c>
      <c r="N4686" s="1" t="b">
        <f t="shared" si="244"/>
        <v>0</v>
      </c>
      <c r="O4686" s="1" t="b">
        <f t="shared" si="245"/>
        <v>0</v>
      </c>
      <c r="Q4686" s="4"/>
      <c r="R4686" s="4"/>
    </row>
    <row r="4687" spans="5:18">
      <c r="E4687" s="130">
        <v>341</v>
      </c>
      <c r="F4687" s="130">
        <v>10</v>
      </c>
      <c r="H4687" s="32" t="s">
        <v>208</v>
      </c>
      <c r="I4687" s="33" t="s">
        <v>862</v>
      </c>
      <c r="J4687" s="33" t="s">
        <v>206</v>
      </c>
      <c r="K4687" s="33" t="str">
        <f t="shared" si="243"/>
        <v>341 , 10</v>
      </c>
      <c r="L4687" s="34" t="s">
        <v>207</v>
      </c>
      <c r="N4687" s="1" t="b">
        <f t="shared" si="244"/>
        <v>0</v>
      </c>
      <c r="O4687" s="1" t="b">
        <f t="shared" si="245"/>
        <v>0</v>
      </c>
      <c r="Q4687" s="4"/>
      <c r="R4687" s="4"/>
    </row>
    <row r="4688" spans="5:18">
      <c r="E4688" s="130">
        <v>341</v>
      </c>
      <c r="F4688" s="130">
        <v>11</v>
      </c>
      <c r="H4688" s="32" t="s">
        <v>208</v>
      </c>
      <c r="I4688" s="33" t="s">
        <v>862</v>
      </c>
      <c r="J4688" s="33" t="s">
        <v>206</v>
      </c>
      <c r="K4688" s="33" t="str">
        <f t="shared" si="243"/>
        <v>341 , 11</v>
      </c>
      <c r="L4688" s="34" t="s">
        <v>207</v>
      </c>
      <c r="N4688" s="1" t="b">
        <f t="shared" si="244"/>
        <v>0</v>
      </c>
      <c r="O4688" s="1" t="b">
        <f t="shared" si="245"/>
        <v>0</v>
      </c>
      <c r="Q4688" s="4"/>
      <c r="R4688" s="4"/>
    </row>
    <row r="4689" spans="5:18">
      <c r="E4689" s="130">
        <v>341</v>
      </c>
      <c r="F4689" s="130">
        <v>12</v>
      </c>
      <c r="H4689" s="32" t="s">
        <v>208</v>
      </c>
      <c r="I4689" s="33" t="s">
        <v>862</v>
      </c>
      <c r="J4689" s="33" t="s">
        <v>206</v>
      </c>
      <c r="K4689" s="33" t="str">
        <f t="shared" si="243"/>
        <v>341 , 12</v>
      </c>
      <c r="L4689" s="34" t="s">
        <v>207</v>
      </c>
      <c r="N4689" s="1" t="b">
        <f t="shared" si="244"/>
        <v>0</v>
      </c>
      <c r="O4689" s="1" t="b">
        <f t="shared" si="245"/>
        <v>0</v>
      </c>
      <c r="Q4689" s="4"/>
      <c r="R4689" s="4"/>
    </row>
    <row r="4690" spans="5:18">
      <c r="E4690" s="130">
        <v>341</v>
      </c>
      <c r="F4690" s="130">
        <v>13</v>
      </c>
      <c r="H4690" s="32" t="s">
        <v>208</v>
      </c>
      <c r="I4690" s="33" t="s">
        <v>862</v>
      </c>
      <c r="J4690" s="33" t="s">
        <v>206</v>
      </c>
      <c r="K4690" s="33" t="str">
        <f t="shared" si="243"/>
        <v>341 , 13</v>
      </c>
      <c r="L4690" s="34" t="s">
        <v>207</v>
      </c>
      <c r="N4690" s="1" t="b">
        <f t="shared" si="244"/>
        <v>0</v>
      </c>
      <c r="O4690" s="1" t="b">
        <f t="shared" si="245"/>
        <v>0</v>
      </c>
      <c r="Q4690" s="4"/>
      <c r="R4690" s="4"/>
    </row>
    <row r="4691" spans="5:18">
      <c r="E4691" s="130">
        <v>341</v>
      </c>
      <c r="F4691" s="130">
        <v>14</v>
      </c>
      <c r="H4691" s="32" t="s">
        <v>208</v>
      </c>
      <c r="I4691" s="33" t="s">
        <v>862</v>
      </c>
      <c r="J4691" s="33" t="s">
        <v>206</v>
      </c>
      <c r="K4691" s="33" t="str">
        <f t="shared" si="243"/>
        <v>341 , 14</v>
      </c>
      <c r="L4691" s="34" t="s">
        <v>207</v>
      </c>
      <c r="N4691" s="1" t="b">
        <f t="shared" si="244"/>
        <v>0</v>
      </c>
      <c r="O4691" s="1" t="b">
        <f t="shared" si="245"/>
        <v>0</v>
      </c>
      <c r="Q4691" s="4"/>
      <c r="R4691" s="4"/>
    </row>
    <row r="4692" spans="5:18">
      <c r="E4692" s="130">
        <v>341</v>
      </c>
      <c r="F4692" s="130">
        <v>15</v>
      </c>
      <c r="H4692" s="32" t="s">
        <v>208</v>
      </c>
      <c r="I4692" s="33" t="s">
        <v>862</v>
      </c>
      <c r="J4692" s="33" t="s">
        <v>206</v>
      </c>
      <c r="K4692" s="33" t="str">
        <f t="shared" si="243"/>
        <v>341 , 15</v>
      </c>
      <c r="L4692" s="34" t="s">
        <v>207</v>
      </c>
      <c r="N4692" s="1" t="b">
        <f t="shared" si="244"/>
        <v>0</v>
      </c>
      <c r="O4692" s="1" t="b">
        <f t="shared" si="245"/>
        <v>0</v>
      </c>
      <c r="Q4692" s="4"/>
      <c r="R4692" s="4"/>
    </row>
    <row r="4693" spans="5:18">
      <c r="E4693" s="130">
        <v>342</v>
      </c>
      <c r="F4693" s="130">
        <v>1</v>
      </c>
      <c r="H4693" s="32" t="s">
        <v>208</v>
      </c>
      <c r="I4693" s="33" t="s">
        <v>862</v>
      </c>
      <c r="J4693" s="33" t="s">
        <v>206</v>
      </c>
      <c r="K4693" s="33" t="str">
        <f t="shared" si="243"/>
        <v>342 , 1</v>
      </c>
      <c r="L4693" s="34" t="s">
        <v>207</v>
      </c>
      <c r="N4693" s="1" t="b">
        <f t="shared" si="244"/>
        <v>0</v>
      </c>
      <c r="O4693" s="1" t="b">
        <f t="shared" si="245"/>
        <v>0</v>
      </c>
      <c r="Q4693" s="4"/>
      <c r="R4693" s="4"/>
    </row>
    <row r="4694" spans="5:18">
      <c r="E4694" s="130">
        <v>342</v>
      </c>
      <c r="F4694" s="130">
        <v>2</v>
      </c>
      <c r="H4694" s="32" t="s">
        <v>208</v>
      </c>
      <c r="I4694" s="33" t="s">
        <v>862</v>
      </c>
      <c r="J4694" s="33" t="s">
        <v>206</v>
      </c>
      <c r="K4694" s="33" t="str">
        <f t="shared" si="243"/>
        <v>342 , 2</v>
      </c>
      <c r="L4694" s="34" t="s">
        <v>207</v>
      </c>
      <c r="N4694" s="1" t="b">
        <f t="shared" si="244"/>
        <v>0</v>
      </c>
      <c r="O4694" s="1" t="b">
        <f t="shared" si="245"/>
        <v>0</v>
      </c>
      <c r="Q4694" s="4"/>
      <c r="R4694" s="4"/>
    </row>
    <row r="4695" spans="5:18">
      <c r="E4695" s="130">
        <v>342</v>
      </c>
      <c r="F4695" s="130">
        <v>3</v>
      </c>
      <c r="H4695" s="32" t="s">
        <v>208</v>
      </c>
      <c r="I4695" s="33" t="s">
        <v>862</v>
      </c>
      <c r="J4695" s="33" t="s">
        <v>206</v>
      </c>
      <c r="K4695" s="33" t="str">
        <f t="shared" si="243"/>
        <v>342 , 3</v>
      </c>
      <c r="L4695" s="34" t="s">
        <v>207</v>
      </c>
      <c r="N4695" s="1" t="b">
        <f t="shared" si="244"/>
        <v>0</v>
      </c>
      <c r="O4695" s="1" t="b">
        <f t="shared" si="245"/>
        <v>0</v>
      </c>
      <c r="Q4695" s="4"/>
      <c r="R4695" s="4"/>
    </row>
    <row r="4696" spans="5:18">
      <c r="E4696" s="130">
        <v>342</v>
      </c>
      <c r="F4696" s="130">
        <v>4</v>
      </c>
      <c r="H4696" s="32" t="s">
        <v>208</v>
      </c>
      <c r="I4696" s="33" t="s">
        <v>862</v>
      </c>
      <c r="J4696" s="33" t="s">
        <v>206</v>
      </c>
      <c r="K4696" s="33" t="str">
        <f t="shared" si="243"/>
        <v>342 , 4</v>
      </c>
      <c r="L4696" s="34" t="s">
        <v>207</v>
      </c>
      <c r="N4696" s="1" t="b">
        <f t="shared" si="244"/>
        <v>0</v>
      </c>
      <c r="O4696" s="1" t="b">
        <f t="shared" si="245"/>
        <v>0</v>
      </c>
      <c r="Q4696" s="4"/>
      <c r="R4696" s="4"/>
    </row>
    <row r="4697" spans="5:18">
      <c r="E4697" s="130">
        <v>342</v>
      </c>
      <c r="F4697" s="130">
        <v>5</v>
      </c>
      <c r="H4697" s="32" t="s">
        <v>208</v>
      </c>
      <c r="I4697" s="33" t="s">
        <v>862</v>
      </c>
      <c r="J4697" s="33" t="s">
        <v>206</v>
      </c>
      <c r="K4697" s="33" t="str">
        <f t="shared" si="243"/>
        <v>342 , 5</v>
      </c>
      <c r="L4697" s="34" t="s">
        <v>207</v>
      </c>
      <c r="N4697" s="1" t="b">
        <f t="shared" si="244"/>
        <v>0</v>
      </c>
      <c r="O4697" s="1" t="b">
        <f t="shared" si="245"/>
        <v>0</v>
      </c>
      <c r="Q4697" s="4"/>
      <c r="R4697" s="4"/>
    </row>
    <row r="4698" spans="5:18">
      <c r="E4698" s="130">
        <v>342</v>
      </c>
      <c s="130" r="F4698">
        <v>7</v>
      </c>
      <c r="H4698" s="32" t="s">
        <v>208</v>
      </c>
      <c r="I4698" s="33" t="s">
        <v>862</v>
      </c>
      <c r="J4698" s="33" t="s">
        <v>206</v>
      </c>
      <c r="K4698" s="33" t="str">
        <f t="shared" si="243"/>
        <v>342 , 6</v>
      </c>
      <c r="L4698" s="34" t="s">
        <v>207</v>
      </c>
      <c r="N4698" s="1" t="b">
        <f t="shared" si="244"/>
        <v>0</v>
      </c>
      <c r="O4698" s="1" t="b">
        <f t="shared" si="245"/>
        <v>0</v>
      </c>
      <c r="Q4698" s="4"/>
      <c r="R4698" s="4"/>
    </row>
    <row r="4699" spans="5:18">
      <c r="E4699" s="130">
        <v>342</v>
      </c>
      <c r="F4699" s="130">
        <v>8</v>
      </c>
      <c r="H4699" s="32" t="s">
        <v>208</v>
      </c>
      <c r="I4699" s="33" t="s">
        <v>862</v>
      </c>
      <c r="J4699" s="33" t="s">
        <v>206</v>
      </c>
      <c r="K4699" s="33" t="str">
        <f t="shared" si="243"/>
        <v>342 , 8</v>
      </c>
      <c r="L4699" s="34" t="s">
        <v>207</v>
      </c>
      <c r="N4699" s="1" t="b">
        <f t="shared" si="244"/>
        <v>0</v>
      </c>
      <c r="O4699" s="1" t="b">
        <f t="shared" si="245"/>
        <v>0</v>
      </c>
      <c r="Q4699" s="4"/>
      <c r="R4699" s="4"/>
    </row>
    <row r="4700" spans="5:18">
      <c r="E4700" s="130">
        <v>342</v>
      </c>
      <c r="F4700" s="130">
        <v>9</v>
      </c>
      <c r="H4700" s="32" t="s">
        <v>208</v>
      </c>
      <c r="I4700" s="33" t="s">
        <v>862</v>
      </c>
      <c r="J4700" s="33" t="s">
        <v>206</v>
      </c>
      <c r="K4700" s="33" t="str">
        <f t="shared" si="243"/>
        <v>342 , 9</v>
      </c>
      <c r="L4700" s="34" t="s">
        <v>207</v>
      </c>
      <c r="N4700" s="1" t="b">
        <f t="shared" si="244"/>
        <v>0</v>
      </c>
      <c r="O4700" s="1" t="b">
        <f t="shared" si="245"/>
        <v>0</v>
      </c>
      <c r="Q4700" s="4"/>
      <c r="R4700" s="4"/>
    </row>
    <row r="4701" spans="5:18">
      <c r="E4701" s="130">
        <v>342</v>
      </c>
      <c r="F4701" s="130">
        <v>10</v>
      </c>
      <c r="H4701" s="32" t="s">
        <v>208</v>
      </c>
      <c r="I4701" s="33" t="s">
        <v>862</v>
      </c>
      <c r="J4701" s="33" t="s">
        <v>206</v>
      </c>
      <c r="K4701" s="33" t="str">
        <f t="shared" si="243"/>
        <v>342 , 10</v>
      </c>
      <c r="L4701" s="34" t="s">
        <v>207</v>
      </c>
      <c r="N4701" s="1" t="b">
        <f t="shared" si="244"/>
        <v>0</v>
      </c>
      <c r="O4701" s="1" t="b">
        <f t="shared" si="245"/>
        <v>0</v>
      </c>
      <c r="Q4701" s="4"/>
      <c r="R4701" s="4"/>
    </row>
    <row r="4702" spans="5:18">
      <c r="E4702" s="130">
        <v>342</v>
      </c>
      <c r="F4702" s="130">
        <v>11</v>
      </c>
      <c r="H4702" s="32" t="s">
        <v>208</v>
      </c>
      <c r="I4702" s="33" t="s">
        <v>862</v>
      </c>
      <c r="J4702" s="33" t="s">
        <v>206</v>
      </c>
      <c r="K4702" s="33" t="str">
        <f t="shared" si="243"/>
        <v>342 , 11</v>
      </c>
      <c r="L4702" s="34" t="s">
        <v>207</v>
      </c>
      <c r="N4702" s="1" t="b">
        <f t="shared" si="244"/>
        <v>0</v>
      </c>
      <c r="O4702" s="1" t="b">
        <f t="shared" si="245"/>
        <v>0</v>
      </c>
      <c r="Q4702" s="4"/>
      <c r="R4702" s="4"/>
    </row>
    <row r="4703" spans="5:18">
      <c r="E4703" s="130">
        <v>342</v>
      </c>
      <c r="F4703" s="130">
        <v>12</v>
      </c>
      <c r="H4703" s="32" t="s">
        <v>208</v>
      </c>
      <c r="I4703" s="33" t="s">
        <v>862</v>
      </c>
      <c r="J4703" s="33" t="s">
        <v>206</v>
      </c>
      <c r="K4703" s="33" t="str">
        <f t="shared" si="243"/>
        <v>342 , 12</v>
      </c>
      <c r="L4703" s="34" t="s">
        <v>207</v>
      </c>
      <c r="N4703" s="1" t="b">
        <f t="shared" si="244"/>
        <v>0</v>
      </c>
      <c r="O4703" s="1" t="b">
        <f t="shared" si="245"/>
        <v>0</v>
      </c>
      <c r="Q4703" s="4"/>
      <c r="R4703" s="4"/>
    </row>
    <row r="4704" spans="5:18">
      <c r="E4704" s="130">
        <v>342</v>
      </c>
      <c r="F4704" s="130">
        <v>13</v>
      </c>
      <c r="H4704" s="32" t="s">
        <v>208</v>
      </c>
      <c r="I4704" s="33" t="s">
        <v>862</v>
      </c>
      <c r="J4704" s="33" t="s">
        <v>206</v>
      </c>
      <c r="K4704" s="33" t="str">
        <f t="shared" si="243"/>
        <v>342 , 13</v>
      </c>
      <c r="L4704" s="34" t="s">
        <v>207</v>
      </c>
      <c r="N4704" s="1" t="b">
        <f t="shared" si="244"/>
        <v>0</v>
      </c>
      <c r="O4704" s="1" t="b">
        <f t="shared" si="245"/>
        <v>0</v>
      </c>
      <c r="Q4704" s="4"/>
      <c r="R4704" s="4"/>
    </row>
    <row r="4705" spans="5:18">
      <c r="E4705" s="130">
        <v>342</v>
      </c>
      <c r="F4705" s="130">
        <v>14</v>
      </c>
      <c r="H4705" s="32" t="s">
        <v>208</v>
      </c>
      <c r="I4705" s="33" t="s">
        <v>862</v>
      </c>
      <c r="J4705" s="33" t="s">
        <v>206</v>
      </c>
      <c r="K4705" s="33" t="str">
        <f t="shared" si="243"/>
        <v>342 , 14</v>
      </c>
      <c r="L4705" s="34" t="s">
        <v>207</v>
      </c>
      <c r="N4705" s="1" t="b">
        <f t="shared" si="244"/>
        <v>0</v>
      </c>
      <c r="O4705" s="1" t="b">
        <f t="shared" si="245"/>
        <v>0</v>
      </c>
      <c r="Q4705" s="4"/>
      <c r="R4705" s="4"/>
    </row>
    <row r="4706" spans="5:18">
      <c r="E4706" s="130">
        <v>342</v>
      </c>
      <c r="F4706" s="130">
        <v>15</v>
      </c>
      <c r="H4706" s="32" t="s">
        <v>208</v>
      </c>
      <c r="I4706" s="33" t="s">
        <v>862</v>
      </c>
      <c r="J4706" s="33" t="s">
        <v>206</v>
      </c>
      <c r="K4706" s="33" t="str">
        <f t="shared" si="243"/>
        <v>342 , 15</v>
      </c>
      <c r="L4706" s="34" t="s">
        <v>207</v>
      </c>
      <c r="N4706" s="1" t="b">
        <f t="shared" si="244"/>
        <v>0</v>
      </c>
      <c r="O4706" s="1" t="b">
        <f t="shared" si="245"/>
        <v>0</v>
      </c>
      <c r="Q4706" s="4"/>
      <c r="R4706" s="4"/>
    </row>
    <row r="4707" spans="5:18">
      <c r="E4707" s="130">
        <v>343</v>
      </c>
      <c r="F4707" s="130">
        <v>1</v>
      </c>
      <c r="H4707" s="32" t="s">
        <v>208</v>
      </c>
      <c r="I4707" s="33" t="s">
        <v>862</v>
      </c>
      <c r="J4707" s="33" t="s">
        <v>206</v>
      </c>
      <c r="K4707" s="33" t="str">
        <f t="shared" si="243"/>
        <v>343 , 1</v>
      </c>
      <c r="L4707" s="34" t="s">
        <v>207</v>
      </c>
      <c r="N4707" s="1" t="b">
        <f t="shared" si="244"/>
        <v>0</v>
      </c>
      <c r="O4707" s="1" t="b">
        <f t="shared" si="245"/>
        <v>0</v>
      </c>
      <c r="Q4707" s="4"/>
      <c r="R4707" s="4"/>
    </row>
    <row r="4708" spans="5:18">
      <c r="E4708" s="130">
        <v>343</v>
      </c>
      <c r="F4708" s="130">
        <v>2</v>
      </c>
      <c r="H4708" s="32" t="s">
        <v>208</v>
      </c>
      <c r="I4708" s="33" t="s">
        <v>862</v>
      </c>
      <c r="J4708" s="33" t="s">
        <v>206</v>
      </c>
      <c r="K4708" s="33" t="str">
        <f t="shared" si="243"/>
        <v>343 , 2</v>
      </c>
      <c r="L4708" s="34" t="s">
        <v>207</v>
      </c>
      <c r="N4708" s="1" t="b">
        <f t="shared" si="244"/>
        <v>0</v>
      </c>
      <c r="O4708" s="1" t="b">
        <f t="shared" si="245"/>
        <v>0</v>
      </c>
      <c r="Q4708" s="4"/>
      <c r="R4708" s="4"/>
    </row>
    <row r="4709" spans="5:18">
      <c r="E4709" s="130">
        <v>343</v>
      </c>
      <c r="F4709" s="130">
        <v>3</v>
      </c>
      <c r="H4709" s="32" t="s">
        <v>208</v>
      </c>
      <c r="I4709" s="33" t="s">
        <v>862</v>
      </c>
      <c r="J4709" s="33" t="s">
        <v>206</v>
      </c>
      <c r="K4709" s="33" t="str">
        <f t="shared" si="243"/>
        <v>343 , 3</v>
      </c>
      <c r="L4709" s="34" t="s">
        <v>207</v>
      </c>
      <c r="N4709" s="1" t="b">
        <f t="shared" si="244"/>
        <v>0</v>
      </c>
      <c r="O4709" s="1" t="b">
        <f t="shared" si="245"/>
        <v>0</v>
      </c>
      <c r="Q4709" s="4"/>
      <c r="R4709" s="4"/>
    </row>
    <row r="4710" spans="5:18">
      <c r="E4710" s="130">
        <v>343</v>
      </c>
      <c r="F4710" s="130">
        <v>4</v>
      </c>
      <c r="H4710" s="32" t="s">
        <v>208</v>
      </c>
      <c r="I4710" s="33" t="s">
        <v>862</v>
      </c>
      <c r="J4710" s="33" t="s">
        <v>206</v>
      </c>
      <c r="K4710" s="33" t="str">
        <f t="shared" si="243"/>
        <v>343 , 4</v>
      </c>
      <c r="L4710" s="34" t="s">
        <v>207</v>
      </c>
      <c r="N4710" s="1" t="b">
        <f t="shared" si="244"/>
        <v>0</v>
      </c>
      <c r="O4710" s="1" t="b">
        <f t="shared" si="245"/>
        <v>0</v>
      </c>
      <c r="Q4710" s="4"/>
      <c r="R4710" s="4"/>
    </row>
    <row r="4711" spans="5:18">
      <c r="E4711" s="130">
        <v>343</v>
      </c>
      <c r="F4711" s="130">
        <v>5</v>
      </c>
      <c r="H4711" s="32" t="s">
        <v>208</v>
      </c>
      <c r="I4711" s="33" t="s">
        <v>862</v>
      </c>
      <c r="J4711" s="33" t="s">
        <v>206</v>
      </c>
      <c r="K4711" s="33" t="str">
        <f t="shared" si="243"/>
        <v>343 , 5</v>
      </c>
      <c r="L4711" s="34" t="s">
        <v>207</v>
      </c>
      <c r="N4711" s="1" t="b">
        <f t="shared" si="244"/>
        <v>0</v>
      </c>
      <c r="O4711" s="1" t="b">
        <f t="shared" si="245"/>
        <v>0</v>
      </c>
      <c r="Q4711" s="4"/>
      <c r="R4711" s="4"/>
    </row>
    <row r="4712" spans="5:18">
      <c r="E4712" s="130">
        <v>343</v>
      </c>
      <c s="130" r="F4712">
        <v>7</v>
      </c>
      <c r="H4712" s="32" t="s">
        <v>208</v>
      </c>
      <c r="I4712" s="33" t="s">
        <v>862</v>
      </c>
      <c r="J4712" s="33" t="s">
        <v>206</v>
      </c>
      <c r="K4712" s="33" t="str">
        <f t="shared" si="243"/>
        <v>343 , 6</v>
      </c>
      <c r="L4712" s="34" t="s">
        <v>207</v>
      </c>
      <c r="N4712" s="1" t="b">
        <f t="shared" si="244"/>
        <v>0</v>
      </c>
      <c r="O4712" s="1" t="b">
        <f t="shared" si="245"/>
        <v>0</v>
      </c>
      <c r="Q4712" s="4"/>
      <c r="R4712" s="4"/>
    </row>
    <row r="4713" spans="5:18">
      <c r="E4713" s="130">
        <v>343</v>
      </c>
      <c r="F4713" s="130">
        <v>8</v>
      </c>
      <c r="H4713" s="32" t="s">
        <v>208</v>
      </c>
      <c r="I4713" s="33" t="s">
        <v>862</v>
      </c>
      <c r="J4713" s="33" t="s">
        <v>206</v>
      </c>
      <c r="K4713" s="33" t="str">
        <f t="shared" si="243"/>
        <v>343 , 8</v>
      </c>
      <c r="L4713" s="34" t="s">
        <v>207</v>
      </c>
      <c r="N4713" s="1" t="b">
        <f t="shared" si="244"/>
        <v>0</v>
      </c>
      <c r="O4713" s="1" t="b">
        <f t="shared" si="245"/>
        <v>0</v>
      </c>
      <c r="Q4713" s="4"/>
      <c r="R4713" s="4"/>
    </row>
    <row r="4714" spans="5:18">
      <c r="E4714" s="130">
        <v>343</v>
      </c>
      <c r="F4714" s="130">
        <v>9</v>
      </c>
      <c r="H4714" s="32" t="s">
        <v>208</v>
      </c>
      <c r="I4714" s="33" t="s">
        <v>862</v>
      </c>
      <c r="J4714" s="33" t="s">
        <v>206</v>
      </c>
      <c r="K4714" s="33" t="str">
        <f t="shared" si="243"/>
        <v>343 , 9</v>
      </c>
      <c r="L4714" s="34" t="s">
        <v>207</v>
      </c>
      <c r="N4714" s="1" t="b">
        <f t="shared" si="244"/>
        <v>0</v>
      </c>
      <c r="O4714" s="1" t="b">
        <f t="shared" si="245"/>
        <v>0</v>
      </c>
      <c r="Q4714" s="4"/>
      <c r="R4714" s="4"/>
    </row>
    <row r="4715" spans="5:18">
      <c r="E4715" s="130">
        <v>343</v>
      </c>
      <c r="F4715" s="130">
        <v>10</v>
      </c>
      <c r="H4715" s="32" t="s">
        <v>208</v>
      </c>
      <c r="I4715" s="33" t="s">
        <v>862</v>
      </c>
      <c r="J4715" s="33" t="s">
        <v>206</v>
      </c>
      <c r="K4715" s="33" t="str">
        <f t="shared" si="243"/>
        <v>343 , 10</v>
      </c>
      <c r="L4715" s="34" t="s">
        <v>207</v>
      </c>
      <c r="N4715" s="1" t="b">
        <f t="shared" si="244"/>
        <v>0</v>
      </c>
      <c r="O4715" s="1" t="b">
        <f t="shared" si="245"/>
        <v>0</v>
      </c>
      <c r="Q4715" s="4"/>
      <c r="R4715" s="4"/>
    </row>
    <row r="4716" spans="5:18">
      <c r="E4716" s="130">
        <v>343</v>
      </c>
      <c r="F4716" s="130">
        <v>11</v>
      </c>
      <c r="H4716" s="32" t="s">
        <v>208</v>
      </c>
      <c r="I4716" s="33" t="s">
        <v>862</v>
      </c>
      <c r="J4716" s="33" t="s">
        <v>206</v>
      </c>
      <c r="K4716" s="33" t="str">
        <f t="shared" si="243"/>
        <v>343 , 11</v>
      </c>
      <c r="L4716" s="34" t="s">
        <v>207</v>
      </c>
      <c r="N4716" s="1" t="b">
        <f t="shared" si="244"/>
        <v>0</v>
      </c>
      <c r="O4716" s="1" t="b">
        <f t="shared" si="245"/>
        <v>0</v>
      </c>
      <c r="Q4716" s="4"/>
      <c r="R4716" s="4"/>
    </row>
    <row r="4717" spans="5:18">
      <c r="E4717" s="130">
        <v>343</v>
      </c>
      <c r="F4717" s="130">
        <v>12</v>
      </c>
      <c r="H4717" s="32" t="s">
        <v>208</v>
      </c>
      <c r="I4717" s="33" t="s">
        <v>862</v>
      </c>
      <c r="J4717" s="33" t="s">
        <v>206</v>
      </c>
      <c r="K4717" s="33" t="str">
        <f t="shared" si="243"/>
        <v>343 , 12</v>
      </c>
      <c r="L4717" s="34" t="s">
        <v>207</v>
      </c>
      <c r="N4717" s="1" t="b">
        <f t="shared" si="244"/>
        <v>0</v>
      </c>
      <c r="O4717" s="1" t="b">
        <f t="shared" si="245"/>
        <v>0</v>
      </c>
      <c r="Q4717" s="4"/>
      <c r="R4717" s="4"/>
    </row>
    <row r="4718" spans="5:18">
      <c r="E4718" s="130">
        <v>343</v>
      </c>
      <c r="F4718" s="130">
        <v>13</v>
      </c>
      <c r="H4718" s="32" t="s">
        <v>208</v>
      </c>
      <c r="I4718" s="33" t="s">
        <v>862</v>
      </c>
      <c r="J4718" s="33" t="s">
        <v>206</v>
      </c>
      <c r="K4718" s="33" t="str">
        <f t="shared" si="243"/>
        <v>343 , 13</v>
      </c>
      <c r="L4718" s="34" t="s">
        <v>207</v>
      </c>
      <c r="N4718" s="1" t="b">
        <f t="shared" si="244"/>
        <v>0</v>
      </c>
      <c r="O4718" s="1" t="b">
        <f t="shared" si="245"/>
        <v>0</v>
      </c>
      <c r="Q4718" s="4"/>
      <c r="R4718" s="4"/>
    </row>
    <row r="4719" spans="5:18">
      <c r="E4719" s="130">
        <v>343</v>
      </c>
      <c r="F4719" s="130">
        <v>14</v>
      </c>
      <c r="H4719" s="32" t="s">
        <v>208</v>
      </c>
      <c r="I4719" s="33" t="s">
        <v>862</v>
      </c>
      <c r="J4719" s="33" t="s">
        <v>206</v>
      </c>
      <c r="K4719" s="33" t="str">
        <f t="shared" si="243"/>
        <v>343 , 14</v>
      </c>
      <c r="L4719" s="34" t="s">
        <v>207</v>
      </c>
      <c r="N4719" s="1" t="b">
        <f t="shared" si="244"/>
        <v>0</v>
      </c>
      <c r="O4719" s="1" t="b">
        <f t="shared" si="245"/>
        <v>0</v>
      </c>
      <c r="Q4719" s="4"/>
      <c r="R4719" s="4"/>
    </row>
    <row r="4720" spans="5:18">
      <c r="E4720" s="130">
        <v>343</v>
      </c>
      <c r="F4720" s="130">
        <v>15</v>
      </c>
      <c r="H4720" s="32" t="s">
        <v>208</v>
      </c>
      <c r="I4720" s="33" t="s">
        <v>862</v>
      </c>
      <c r="J4720" s="33" t="s">
        <v>206</v>
      </c>
      <c r="K4720" s="33" t="str">
        <f t="shared" si="243"/>
        <v>343 , 15</v>
      </c>
      <c r="L4720" s="34" t="s">
        <v>207</v>
      </c>
      <c r="N4720" s="1" t="b">
        <f t="shared" si="244"/>
        <v>0</v>
      </c>
      <c r="O4720" s="1" t="b">
        <f t="shared" si="245"/>
        <v>0</v>
      </c>
      <c r="Q4720" s="4"/>
      <c r="R4720" s="4"/>
    </row>
    <row r="4721" spans="5:18">
      <c r="E4721" s="130">
        <v>344</v>
      </c>
      <c r="F4721" s="130">
        <v>1</v>
      </c>
      <c r="H4721" s="32" t="s">
        <v>208</v>
      </c>
      <c r="I4721" s="33" t="s">
        <v>862</v>
      </c>
      <c r="J4721" s="33" t="s">
        <v>206</v>
      </c>
      <c r="K4721" s="33" t="str">
        <f t="shared" si="243"/>
        <v>344 , 1</v>
      </c>
      <c r="L4721" s="34" t="s">
        <v>207</v>
      </c>
      <c r="N4721" s="1" t="b">
        <f t="shared" si="244"/>
        <v>0</v>
      </c>
      <c r="O4721" s="1" t="b">
        <f t="shared" si="245"/>
        <v>0</v>
      </c>
      <c r="Q4721" s="4"/>
      <c r="R4721" s="4"/>
    </row>
    <row r="4722" spans="5:18">
      <c r="E4722" s="130">
        <v>344</v>
      </c>
      <c r="F4722" s="130">
        <v>2</v>
      </c>
      <c r="H4722" s="32" t="s">
        <v>208</v>
      </c>
      <c r="I4722" s="33" t="s">
        <v>862</v>
      </c>
      <c r="J4722" s="33" t="s">
        <v>206</v>
      </c>
      <c r="K4722" s="33" t="str">
        <f t="shared" si="243"/>
        <v>344 , 2</v>
      </c>
      <c r="L4722" s="34" t="s">
        <v>207</v>
      </c>
      <c r="N4722" s="1" t="b">
        <f t="shared" si="244"/>
        <v>0</v>
      </c>
      <c r="O4722" s="1" t="b">
        <f t="shared" si="245"/>
        <v>0</v>
      </c>
      <c r="Q4722" s="4"/>
      <c r="R4722" s="4"/>
    </row>
    <row r="4723" spans="5:18">
      <c r="E4723" s="130">
        <v>344</v>
      </c>
      <c r="F4723" s="130">
        <v>3</v>
      </c>
      <c r="H4723" s="32" t="s">
        <v>208</v>
      </c>
      <c r="I4723" s="33" t="s">
        <v>862</v>
      </c>
      <c r="J4723" s="33" t="s">
        <v>206</v>
      </c>
      <c r="K4723" s="33" t="str">
        <f t="shared" si="243"/>
        <v>344 , 3</v>
      </c>
      <c r="L4723" s="34" t="s">
        <v>207</v>
      </c>
      <c r="N4723" s="1" t="b">
        <f t="shared" si="244"/>
        <v>0</v>
      </c>
      <c r="O4723" s="1" t="b">
        <f t="shared" si="245"/>
        <v>0</v>
      </c>
      <c r="Q4723" s="4"/>
      <c r="R4723" s="4"/>
    </row>
    <row r="4724" spans="5:18">
      <c r="E4724" s="130">
        <v>344</v>
      </c>
      <c r="F4724" s="130">
        <v>4</v>
      </c>
      <c r="H4724" s="32" t="s">
        <v>208</v>
      </c>
      <c r="I4724" s="33" t="s">
        <v>862</v>
      </c>
      <c r="J4724" s="33" t="s">
        <v>206</v>
      </c>
      <c r="K4724" s="33" t="str">
        <f t="shared" si="243"/>
        <v>344 , 4</v>
      </c>
      <c r="L4724" s="34" t="s">
        <v>207</v>
      </c>
      <c r="N4724" s="1" t="b">
        <f t="shared" si="244"/>
        <v>0</v>
      </c>
      <c r="O4724" s="1" t="b">
        <f t="shared" si="245"/>
        <v>0</v>
      </c>
      <c r="Q4724" s="4"/>
      <c r="R4724" s="4"/>
    </row>
    <row r="4725" spans="5:18">
      <c r="E4725" s="130">
        <v>344</v>
      </c>
      <c r="F4725" s="130">
        <v>5</v>
      </c>
      <c r="H4725" s="32" t="s">
        <v>208</v>
      </c>
      <c r="I4725" s="33" t="s">
        <v>862</v>
      </c>
      <c r="J4725" s="33" t="s">
        <v>206</v>
      </c>
      <c r="K4725" s="33" t="str">
        <f t="shared" ref="K4725:K4783" si="246">E4725&amp;" , "&amp;F4725</f>
        <v>344 , 5</v>
      </c>
      <c r="L4725" s="34" t="s">
        <v>207</v>
      </c>
      <c r="N4725" s="1" t="b">
        <f t="shared" ref="N4725:N4783" si="247">IF(E4725="","",EXACT(E4725,Q4725))</f>
        <v>0</v>
      </c>
      <c r="O4725" s="1" t="b">
        <f t="shared" ref="O4725:O4783" si="248">IF(F4725="","",EXACT(F4725,R4725))</f>
        <v>0</v>
      </c>
      <c r="Q4725" s="4"/>
      <c r="R4725" s="4"/>
    </row>
    <row r="4726" spans="5:18">
      <c r="E4726" s="130">
        <v>344</v>
      </c>
      <c s="130" r="F4726">
        <v>7</v>
      </c>
      <c r="H4726" s="32" t="s">
        <v>208</v>
      </c>
      <c r="I4726" s="33" t="s">
        <v>862</v>
      </c>
      <c r="J4726" s="33" t="s">
        <v>206</v>
      </c>
      <c r="K4726" s="33" t="str">
        <f t="shared" si="246"/>
        <v>344 , 6</v>
      </c>
      <c r="L4726" s="34" t="s">
        <v>207</v>
      </c>
      <c r="N4726" s="1" t="b">
        <f t="shared" si="247"/>
        <v>0</v>
      </c>
      <c r="O4726" s="1" t="b">
        <f t="shared" si="248"/>
        <v>0</v>
      </c>
      <c r="Q4726" s="4"/>
      <c r="R4726" s="4"/>
    </row>
    <row r="4727" spans="5:18">
      <c r="E4727" s="130">
        <v>344</v>
      </c>
      <c r="F4727" s="130">
        <v>8</v>
      </c>
      <c r="H4727" s="32" t="s">
        <v>208</v>
      </c>
      <c r="I4727" s="33" t="s">
        <v>862</v>
      </c>
      <c r="J4727" s="33" t="s">
        <v>206</v>
      </c>
      <c r="K4727" s="33" t="str">
        <f t="shared" si="246"/>
        <v>344 , 8</v>
      </c>
      <c r="L4727" s="34" t="s">
        <v>207</v>
      </c>
      <c r="N4727" s="1" t="b">
        <f t="shared" si="247"/>
        <v>0</v>
      </c>
      <c r="O4727" s="1" t="b">
        <f t="shared" si="248"/>
        <v>0</v>
      </c>
      <c r="Q4727" s="4"/>
      <c r="R4727" s="4"/>
    </row>
    <row r="4728" spans="5:18">
      <c r="E4728" s="130">
        <v>344</v>
      </c>
      <c r="F4728" s="130">
        <v>9</v>
      </c>
      <c r="H4728" s="32" t="s">
        <v>208</v>
      </c>
      <c r="I4728" s="33" t="s">
        <v>862</v>
      </c>
      <c r="J4728" s="33" t="s">
        <v>206</v>
      </c>
      <c r="K4728" s="33" t="str">
        <f t="shared" si="246"/>
        <v>344 , 9</v>
      </c>
      <c r="L4728" s="34" t="s">
        <v>207</v>
      </c>
      <c r="N4728" s="1" t="b">
        <f t="shared" si="247"/>
        <v>0</v>
      </c>
      <c r="O4728" s="1" t="b">
        <f t="shared" si="248"/>
        <v>0</v>
      </c>
      <c r="Q4728" s="4"/>
      <c r="R4728" s="4"/>
    </row>
    <row r="4729" spans="5:18">
      <c r="E4729" s="130">
        <v>344</v>
      </c>
      <c r="F4729" s="130">
        <v>10</v>
      </c>
      <c r="H4729" s="32" t="s">
        <v>208</v>
      </c>
      <c r="I4729" s="33" t="s">
        <v>862</v>
      </c>
      <c r="J4729" s="33" t="s">
        <v>206</v>
      </c>
      <c r="K4729" s="33" t="str">
        <f t="shared" si="246"/>
        <v>344 , 10</v>
      </c>
      <c r="L4729" s="34" t="s">
        <v>207</v>
      </c>
      <c r="N4729" s="1" t="b">
        <f t="shared" si="247"/>
        <v>0</v>
      </c>
      <c r="O4729" s="1" t="b">
        <f t="shared" si="248"/>
        <v>0</v>
      </c>
      <c r="Q4729" s="4"/>
      <c r="R4729" s="4"/>
    </row>
    <row r="4730" spans="5:18">
      <c r="E4730" s="130">
        <v>344</v>
      </c>
      <c r="F4730" s="130">
        <v>11</v>
      </c>
      <c r="H4730" s="32" t="s">
        <v>208</v>
      </c>
      <c r="I4730" s="33" t="s">
        <v>862</v>
      </c>
      <c r="J4730" s="33" t="s">
        <v>206</v>
      </c>
      <c r="K4730" s="33" t="str">
        <f t="shared" si="246"/>
        <v>344 , 11</v>
      </c>
      <c r="L4730" s="34" t="s">
        <v>207</v>
      </c>
      <c r="N4730" s="1" t="b">
        <f t="shared" si="247"/>
        <v>0</v>
      </c>
      <c r="O4730" s="1" t="b">
        <f t="shared" si="248"/>
        <v>0</v>
      </c>
      <c r="Q4730" s="4"/>
      <c r="R4730" s="4"/>
    </row>
    <row r="4731" spans="5:18">
      <c r="E4731" s="130">
        <v>344</v>
      </c>
      <c r="F4731" s="130">
        <v>12</v>
      </c>
      <c r="H4731" s="32" t="s">
        <v>208</v>
      </c>
      <c r="I4731" s="33" t="s">
        <v>862</v>
      </c>
      <c r="J4731" s="33" t="s">
        <v>206</v>
      </c>
      <c r="K4731" s="33" t="str">
        <f t="shared" si="246"/>
        <v>344 , 12</v>
      </c>
      <c r="L4731" s="34" t="s">
        <v>207</v>
      </c>
      <c r="N4731" s="1" t="b">
        <f t="shared" si="247"/>
        <v>0</v>
      </c>
      <c r="O4731" s="1" t="b">
        <f t="shared" si="248"/>
        <v>0</v>
      </c>
      <c r="Q4731" s="4"/>
      <c r="R4731" s="4"/>
    </row>
    <row r="4732" spans="5:18">
      <c r="E4732" s="130">
        <v>344</v>
      </c>
      <c r="F4732" s="130">
        <v>13</v>
      </c>
      <c r="H4732" s="32" t="s">
        <v>208</v>
      </c>
      <c r="I4732" s="33" t="s">
        <v>862</v>
      </c>
      <c r="J4732" s="33" t="s">
        <v>206</v>
      </c>
      <c r="K4732" s="33" t="str">
        <f t="shared" si="246"/>
        <v>344 , 13</v>
      </c>
      <c r="L4732" s="34" t="s">
        <v>207</v>
      </c>
      <c r="N4732" s="1" t="b">
        <f t="shared" si="247"/>
        <v>0</v>
      </c>
      <c r="O4732" s="1" t="b">
        <f t="shared" si="248"/>
        <v>0</v>
      </c>
      <c r="Q4732" s="4"/>
      <c r="R4732" s="4"/>
    </row>
    <row r="4733" spans="5:18">
      <c r="E4733" s="130">
        <v>344</v>
      </c>
      <c r="F4733" s="130">
        <v>14</v>
      </c>
      <c r="H4733" s="32" t="s">
        <v>208</v>
      </c>
      <c r="I4733" s="33" t="s">
        <v>862</v>
      </c>
      <c r="J4733" s="33" t="s">
        <v>206</v>
      </c>
      <c r="K4733" s="33" t="str">
        <f t="shared" si="246"/>
        <v>344 , 14</v>
      </c>
      <c r="L4733" s="34" t="s">
        <v>207</v>
      </c>
      <c r="N4733" s="1" t="b">
        <f t="shared" si="247"/>
        <v>0</v>
      </c>
      <c r="O4733" s="1" t="b">
        <f t="shared" si="248"/>
        <v>0</v>
      </c>
      <c r="Q4733" s="4"/>
      <c r="R4733" s="4"/>
    </row>
    <row r="4734" spans="5:18">
      <c r="E4734" s="130">
        <v>344</v>
      </c>
      <c r="F4734" s="130">
        <v>15</v>
      </c>
      <c r="H4734" s="32" t="s">
        <v>208</v>
      </c>
      <c r="I4734" s="33" t="s">
        <v>862</v>
      </c>
      <c r="J4734" s="33" t="s">
        <v>206</v>
      </c>
      <c r="K4734" s="33" t="str">
        <f t="shared" si="246"/>
        <v>344 , 15</v>
      </c>
      <c r="L4734" s="34" t="s">
        <v>207</v>
      </c>
      <c r="N4734" s="1" t="b">
        <f t="shared" si="247"/>
        <v>0</v>
      </c>
      <c r="O4734" s="1" t="b">
        <f t="shared" si="248"/>
        <v>0</v>
      </c>
      <c r="Q4734" s="4"/>
      <c r="R4734" s="4"/>
    </row>
    <row r="4735" spans="5:18">
      <c r="E4735" s="130">
        <v>345</v>
      </c>
      <c r="F4735" s="130">
        <v>1</v>
      </c>
      <c r="H4735" s="32" t="s">
        <v>208</v>
      </c>
      <c r="I4735" s="33" t="s">
        <v>862</v>
      </c>
      <c r="J4735" s="33" t="s">
        <v>206</v>
      </c>
      <c r="K4735" s="33" t="str">
        <f t="shared" si="246"/>
        <v>345 , 1</v>
      </c>
      <c r="L4735" s="34" t="s">
        <v>207</v>
      </c>
      <c r="N4735" s="1" t="b">
        <f t="shared" si="247"/>
        <v>0</v>
      </c>
      <c r="O4735" s="1" t="b">
        <f t="shared" si="248"/>
        <v>0</v>
      </c>
      <c r="Q4735" s="4"/>
      <c r="R4735" s="4"/>
    </row>
    <row r="4736" spans="5:18">
      <c r="E4736" s="130">
        <v>345</v>
      </c>
      <c r="F4736" s="130">
        <v>2</v>
      </c>
      <c r="H4736" s="32" t="s">
        <v>208</v>
      </c>
      <c r="I4736" s="33" t="s">
        <v>862</v>
      </c>
      <c r="J4736" s="33" t="s">
        <v>206</v>
      </c>
      <c r="K4736" s="33" t="str">
        <f t="shared" si="246"/>
        <v>345 , 2</v>
      </c>
      <c r="L4736" s="34" t="s">
        <v>207</v>
      </c>
      <c r="N4736" s="1" t="b">
        <f t="shared" si="247"/>
        <v>0</v>
      </c>
      <c r="O4736" s="1" t="b">
        <f t="shared" si="248"/>
        <v>0</v>
      </c>
      <c r="Q4736" s="4"/>
      <c r="R4736" s="4"/>
    </row>
    <row r="4737" spans="5:18">
      <c r="E4737" s="130">
        <v>345</v>
      </c>
      <c r="F4737" s="130">
        <v>3</v>
      </c>
      <c r="H4737" s="32" t="s">
        <v>208</v>
      </c>
      <c r="I4737" s="33" t="s">
        <v>862</v>
      </c>
      <c r="J4737" s="33" t="s">
        <v>206</v>
      </c>
      <c r="K4737" s="33" t="str">
        <f t="shared" si="246"/>
        <v>345 , 3</v>
      </c>
      <c r="L4737" s="34" t="s">
        <v>207</v>
      </c>
      <c r="N4737" s="1" t="b">
        <f t="shared" si="247"/>
        <v>0</v>
      </c>
      <c r="O4737" s="1" t="b">
        <f t="shared" si="248"/>
        <v>0</v>
      </c>
      <c r="Q4737" s="4"/>
      <c r="R4737" s="4"/>
    </row>
    <row r="4738" spans="5:18">
      <c r="E4738" s="130">
        <v>345</v>
      </c>
      <c r="F4738" s="130">
        <v>4</v>
      </c>
      <c r="H4738" s="32" t="s">
        <v>208</v>
      </c>
      <c r="I4738" s="33" t="s">
        <v>862</v>
      </c>
      <c r="J4738" s="33" t="s">
        <v>206</v>
      </c>
      <c r="K4738" s="33" t="str">
        <f t="shared" si="246"/>
        <v>345 , 4</v>
      </c>
      <c r="L4738" s="34" t="s">
        <v>207</v>
      </c>
      <c r="N4738" s="1" t="b">
        <f t="shared" si="247"/>
        <v>0</v>
      </c>
      <c r="O4738" s="1" t="b">
        <f t="shared" si="248"/>
        <v>0</v>
      </c>
      <c r="Q4738" s="4"/>
      <c r="R4738" s="4"/>
    </row>
    <row r="4739" spans="5:18">
      <c r="E4739" s="130">
        <v>345</v>
      </c>
      <c r="F4739" s="130">
        <v>5</v>
      </c>
      <c r="H4739" s="32" t="s">
        <v>208</v>
      </c>
      <c r="I4739" s="33" t="s">
        <v>862</v>
      </c>
      <c r="J4739" s="33" t="s">
        <v>206</v>
      </c>
      <c r="K4739" s="33" t="str">
        <f t="shared" si="246"/>
        <v>345 , 5</v>
      </c>
      <c r="L4739" s="34" t="s">
        <v>207</v>
      </c>
      <c r="N4739" s="1" t="b">
        <f t="shared" si="247"/>
        <v>0</v>
      </c>
      <c r="O4739" s="1" t="b">
        <f t="shared" si="248"/>
        <v>0</v>
      </c>
      <c r="Q4739" s="4"/>
      <c r="R4739" s="4"/>
    </row>
    <row r="4740" spans="5:18">
      <c r="E4740" s="130">
        <v>345</v>
      </c>
      <c s="130" r="F4740">
        <v>7</v>
      </c>
      <c r="H4740" s="32" t="s">
        <v>208</v>
      </c>
      <c r="I4740" s="33" t="s">
        <v>862</v>
      </c>
      <c r="J4740" s="33" t="s">
        <v>206</v>
      </c>
      <c r="K4740" s="33" t="str">
        <f t="shared" si="246"/>
        <v>345 , 6</v>
      </c>
      <c r="L4740" s="34" t="s">
        <v>207</v>
      </c>
      <c r="N4740" s="1" t="b">
        <f t="shared" si="247"/>
        <v>0</v>
      </c>
      <c r="O4740" s="1" t="b">
        <f t="shared" si="248"/>
        <v>0</v>
      </c>
      <c r="Q4740" s="4"/>
      <c r="R4740" s="4"/>
    </row>
    <row r="4741" spans="5:18">
      <c r="E4741" s="130">
        <v>345</v>
      </c>
      <c r="F4741" s="130">
        <v>8</v>
      </c>
      <c r="H4741" s="32" t="s">
        <v>208</v>
      </c>
      <c r="I4741" s="33" t="s">
        <v>862</v>
      </c>
      <c r="J4741" s="33" t="s">
        <v>206</v>
      </c>
      <c r="K4741" s="33" t="str">
        <f t="shared" si="246"/>
        <v>345 , 8</v>
      </c>
      <c r="L4741" s="34" t="s">
        <v>207</v>
      </c>
      <c r="N4741" s="1" t="b">
        <f t="shared" si="247"/>
        <v>0</v>
      </c>
      <c r="O4741" s="1" t="b">
        <f t="shared" si="248"/>
        <v>0</v>
      </c>
      <c r="Q4741" s="4"/>
      <c r="R4741" s="4"/>
    </row>
    <row r="4742" spans="5:18">
      <c r="E4742" s="130">
        <v>345</v>
      </c>
      <c r="F4742" s="130">
        <v>9</v>
      </c>
      <c r="H4742" s="32" t="s">
        <v>208</v>
      </c>
      <c r="I4742" s="33" t="s">
        <v>862</v>
      </c>
      <c r="J4742" s="33" t="s">
        <v>206</v>
      </c>
      <c r="K4742" s="33" t="str">
        <f t="shared" si="246"/>
        <v>345 , 9</v>
      </c>
      <c r="L4742" s="34" t="s">
        <v>207</v>
      </c>
      <c r="N4742" s="1" t="b">
        <f t="shared" si="247"/>
        <v>0</v>
      </c>
      <c r="O4742" s="1" t="b">
        <f t="shared" si="248"/>
        <v>0</v>
      </c>
      <c r="Q4742" s="4"/>
      <c r="R4742" s="4"/>
    </row>
    <row r="4743" spans="5:18">
      <c r="E4743" s="130">
        <v>345</v>
      </c>
      <c r="F4743" s="130">
        <v>10</v>
      </c>
      <c r="H4743" s="32" t="s">
        <v>208</v>
      </c>
      <c r="I4743" s="33" t="s">
        <v>862</v>
      </c>
      <c r="J4743" s="33" t="s">
        <v>206</v>
      </c>
      <c r="K4743" s="33" t="str">
        <f t="shared" si="246"/>
        <v>345 , 10</v>
      </c>
      <c r="L4743" s="34" t="s">
        <v>207</v>
      </c>
      <c r="N4743" s="1" t="b">
        <f t="shared" si="247"/>
        <v>0</v>
      </c>
      <c r="O4743" s="1" t="b">
        <f t="shared" si="248"/>
        <v>0</v>
      </c>
      <c r="Q4743" s="4"/>
      <c r="R4743" s="4"/>
    </row>
    <row r="4744" spans="5:18">
      <c r="E4744" s="130">
        <v>345</v>
      </c>
      <c r="F4744" s="130">
        <v>11</v>
      </c>
      <c r="H4744" s="32" t="s">
        <v>208</v>
      </c>
      <c r="I4744" s="33" t="s">
        <v>862</v>
      </c>
      <c r="J4744" s="33" t="s">
        <v>206</v>
      </c>
      <c r="K4744" s="33" t="str">
        <f t="shared" si="246"/>
        <v>345 , 11</v>
      </c>
      <c r="L4744" s="34" t="s">
        <v>207</v>
      </c>
      <c r="N4744" s="1" t="b">
        <f t="shared" si="247"/>
        <v>0</v>
      </c>
      <c r="O4744" s="1" t="b">
        <f t="shared" si="248"/>
        <v>0</v>
      </c>
      <c r="Q4744" s="4"/>
      <c r="R4744" s="4"/>
    </row>
    <row r="4745" spans="5:18">
      <c r="E4745" s="130">
        <v>345</v>
      </c>
      <c r="F4745" s="130">
        <v>12</v>
      </c>
      <c r="H4745" s="32" t="s">
        <v>208</v>
      </c>
      <c r="I4745" s="33" t="s">
        <v>862</v>
      </c>
      <c r="J4745" s="33" t="s">
        <v>206</v>
      </c>
      <c r="K4745" s="33" t="str">
        <f t="shared" si="246"/>
        <v>345 , 12</v>
      </c>
      <c r="L4745" s="34" t="s">
        <v>207</v>
      </c>
      <c r="N4745" s="1" t="b">
        <f t="shared" si="247"/>
        <v>0</v>
      </c>
      <c r="O4745" s="1" t="b">
        <f t="shared" si="248"/>
        <v>0</v>
      </c>
      <c r="Q4745" s="4"/>
      <c r="R4745" s="4"/>
    </row>
    <row r="4746" spans="5:18">
      <c r="E4746" s="130">
        <v>345</v>
      </c>
      <c r="F4746" s="130">
        <v>13</v>
      </c>
      <c r="H4746" s="32" t="s">
        <v>208</v>
      </c>
      <c r="I4746" s="33" t="s">
        <v>862</v>
      </c>
      <c r="J4746" s="33" t="s">
        <v>206</v>
      </c>
      <c r="K4746" s="33" t="str">
        <f t="shared" si="246"/>
        <v>345 , 13</v>
      </c>
      <c r="L4746" s="34" t="s">
        <v>207</v>
      </c>
      <c r="N4746" s="1" t="b">
        <f t="shared" si="247"/>
        <v>0</v>
      </c>
      <c r="O4746" s="1" t="b">
        <f t="shared" si="248"/>
        <v>0</v>
      </c>
      <c r="Q4746" s="4"/>
      <c r="R4746" s="4"/>
    </row>
    <row r="4747" spans="5:18">
      <c r="E4747" s="130">
        <v>345</v>
      </c>
      <c r="F4747" s="130">
        <v>14</v>
      </c>
      <c r="H4747" s="32" t="s">
        <v>208</v>
      </c>
      <c r="I4747" s="33" t="s">
        <v>862</v>
      </c>
      <c r="J4747" s="33" t="s">
        <v>206</v>
      </c>
      <c r="K4747" s="33" t="str">
        <f t="shared" si="246"/>
        <v>345 , 14</v>
      </c>
      <c r="L4747" s="34" t="s">
        <v>207</v>
      </c>
      <c r="N4747" s="1" t="b">
        <f t="shared" si="247"/>
        <v>0</v>
      </c>
      <c r="O4747" s="1" t="b">
        <f t="shared" si="248"/>
        <v>0</v>
      </c>
      <c r="Q4747" s="4"/>
      <c r="R4747" s="4"/>
    </row>
    <row r="4748" spans="5:18">
      <c r="E4748" s="130">
        <v>345</v>
      </c>
      <c r="F4748" s="130">
        <v>15</v>
      </c>
      <c r="H4748" s="32" t="s">
        <v>208</v>
      </c>
      <c r="I4748" s="33" t="s">
        <v>862</v>
      </c>
      <c r="J4748" s="33" t="s">
        <v>206</v>
      </c>
      <c r="K4748" s="33" t="str">
        <f t="shared" si="246"/>
        <v>345 , 15</v>
      </c>
      <c r="L4748" s="34" t="s">
        <v>207</v>
      </c>
      <c r="N4748" s="1" t="b">
        <f t="shared" si="247"/>
        <v>0</v>
      </c>
      <c r="O4748" s="1" t="b">
        <f t="shared" si="248"/>
        <v>0</v>
      </c>
      <c r="Q4748" s="4"/>
      <c r="R4748" s="4"/>
    </row>
    <row r="4749" spans="5:18">
      <c r="E4749" s="130">
        <v>346</v>
      </c>
      <c r="F4749" s="130">
        <v>1</v>
      </c>
      <c r="H4749" s="32" t="s">
        <v>208</v>
      </c>
      <c r="I4749" s="33" t="s">
        <v>862</v>
      </c>
      <c r="J4749" s="33" t="s">
        <v>206</v>
      </c>
      <c r="K4749" s="33" t="str">
        <f t="shared" si="246"/>
        <v>346 , 1</v>
      </c>
      <c r="L4749" s="34" t="s">
        <v>207</v>
      </c>
      <c r="N4749" s="1" t="b">
        <f t="shared" si="247"/>
        <v>0</v>
      </c>
      <c r="O4749" s="1" t="b">
        <f t="shared" si="248"/>
        <v>0</v>
      </c>
      <c r="Q4749" s="4"/>
      <c r="R4749" s="4"/>
    </row>
    <row r="4750" spans="5:18">
      <c r="E4750" s="130">
        <v>346</v>
      </c>
      <c r="F4750" s="130">
        <v>2</v>
      </c>
      <c r="H4750" s="32" t="s">
        <v>208</v>
      </c>
      <c r="I4750" s="33" t="s">
        <v>862</v>
      </c>
      <c r="J4750" s="33" t="s">
        <v>206</v>
      </c>
      <c r="K4750" s="33" t="str">
        <f t="shared" si="246"/>
        <v>346 , 2</v>
      </c>
      <c r="L4750" s="34" t="s">
        <v>207</v>
      </c>
      <c r="N4750" s="1" t="b">
        <f t="shared" si="247"/>
        <v>0</v>
      </c>
      <c r="O4750" s="1" t="b">
        <f t="shared" si="248"/>
        <v>0</v>
      </c>
      <c r="Q4750" s="4"/>
      <c r="R4750" s="4"/>
    </row>
    <row r="4751" spans="5:18">
      <c r="E4751" s="130">
        <v>346</v>
      </c>
      <c r="F4751" s="130">
        <v>3</v>
      </c>
      <c r="H4751" s="32" t="s">
        <v>208</v>
      </c>
      <c r="I4751" s="33" t="s">
        <v>862</v>
      </c>
      <c r="J4751" s="33" t="s">
        <v>206</v>
      </c>
      <c r="K4751" s="33" t="str">
        <f t="shared" si="246"/>
        <v>346 , 3</v>
      </c>
      <c r="L4751" s="34" t="s">
        <v>207</v>
      </c>
      <c r="N4751" s="1" t="b">
        <f t="shared" si="247"/>
        <v>0</v>
      </c>
      <c r="O4751" s="1" t="b">
        <f t="shared" si="248"/>
        <v>0</v>
      </c>
      <c r="Q4751" s="4"/>
      <c r="R4751" s="4"/>
    </row>
    <row r="4752" spans="5:18">
      <c r="E4752" s="130">
        <v>346</v>
      </c>
      <c r="F4752" s="130">
        <v>4</v>
      </c>
      <c r="H4752" s="32" t="s">
        <v>208</v>
      </c>
      <c r="I4752" s="33" t="s">
        <v>862</v>
      </c>
      <c r="J4752" s="33" t="s">
        <v>206</v>
      </c>
      <c r="K4752" s="33" t="str">
        <f t="shared" si="246"/>
        <v>346 , 4</v>
      </c>
      <c r="L4752" s="34" t="s">
        <v>207</v>
      </c>
      <c r="N4752" s="1" t="b">
        <f t="shared" si="247"/>
        <v>0</v>
      </c>
      <c r="O4752" s="1" t="b">
        <f t="shared" si="248"/>
        <v>0</v>
      </c>
      <c r="Q4752" s="4"/>
      <c r="R4752" s="4"/>
    </row>
    <row r="4753" spans="5:18">
      <c r="E4753" s="130">
        <v>346</v>
      </c>
      <c r="F4753" s="130">
        <v>5</v>
      </c>
      <c r="H4753" s="32" t="s">
        <v>208</v>
      </c>
      <c r="I4753" s="33" t="s">
        <v>862</v>
      </c>
      <c r="J4753" s="33" t="s">
        <v>206</v>
      </c>
      <c r="K4753" s="33" t="str">
        <f t="shared" si="246"/>
        <v>346 , 5</v>
      </c>
      <c r="L4753" s="34" t="s">
        <v>207</v>
      </c>
      <c r="N4753" s="1" t="b">
        <f t="shared" si="247"/>
        <v>0</v>
      </c>
      <c r="O4753" s="1" t="b">
        <f t="shared" si="248"/>
        <v>0</v>
      </c>
      <c r="Q4753" s="4"/>
      <c r="R4753" s="4"/>
    </row>
    <row r="4754" spans="5:18">
      <c r="E4754" s="130">
        <v>346</v>
      </c>
      <c s="130" r="F4754">
        <v>7</v>
      </c>
      <c r="H4754" s="32" t="s">
        <v>208</v>
      </c>
      <c r="I4754" s="33" t="s">
        <v>862</v>
      </c>
      <c r="J4754" s="33" t="s">
        <v>206</v>
      </c>
      <c r="K4754" s="33" t="str">
        <f t="shared" si="246"/>
        <v>346 , 6</v>
      </c>
      <c r="L4754" s="34" t="s">
        <v>207</v>
      </c>
      <c r="N4754" s="1" t="b">
        <f t="shared" si="247"/>
        <v>0</v>
      </c>
      <c r="O4754" s="1" t="b">
        <f t="shared" si="248"/>
        <v>0</v>
      </c>
      <c r="Q4754" s="4"/>
      <c r="R4754" s="4"/>
    </row>
    <row r="4755" spans="5:18">
      <c r="E4755" s="130">
        <v>346</v>
      </c>
      <c r="F4755" s="130">
        <v>8</v>
      </c>
      <c r="H4755" s="32" t="s">
        <v>208</v>
      </c>
      <c r="I4755" s="33" t="s">
        <v>862</v>
      </c>
      <c r="J4755" s="33" t="s">
        <v>206</v>
      </c>
      <c r="K4755" s="33" t="str">
        <f t="shared" si="246"/>
        <v>346 , 8</v>
      </c>
      <c r="L4755" s="34" t="s">
        <v>207</v>
      </c>
      <c r="N4755" s="1" t="b">
        <f t="shared" si="247"/>
        <v>0</v>
      </c>
      <c r="O4755" s="1" t="b">
        <f t="shared" si="248"/>
        <v>0</v>
      </c>
      <c r="Q4755" s="4"/>
      <c r="R4755" s="4"/>
    </row>
    <row r="4756" spans="5:18">
      <c r="E4756" s="130">
        <v>346</v>
      </c>
      <c r="F4756" s="130">
        <v>9</v>
      </c>
      <c r="H4756" s="32" t="s">
        <v>208</v>
      </c>
      <c r="I4756" s="33" t="s">
        <v>862</v>
      </c>
      <c r="J4756" s="33" t="s">
        <v>206</v>
      </c>
      <c r="K4756" s="33" t="str">
        <f t="shared" si="246"/>
        <v>346 , 9</v>
      </c>
      <c r="L4756" s="34" t="s">
        <v>207</v>
      </c>
      <c r="N4756" s="1" t="b">
        <f t="shared" si="247"/>
        <v>0</v>
      </c>
      <c r="O4756" s="1" t="b">
        <f t="shared" si="248"/>
        <v>0</v>
      </c>
      <c r="Q4756" s="4"/>
      <c r="R4756" s="4"/>
    </row>
    <row r="4757" spans="5:18">
      <c r="E4757" s="130">
        <v>346</v>
      </c>
      <c r="F4757" s="130">
        <v>10</v>
      </c>
      <c r="H4757" s="32" t="s">
        <v>208</v>
      </c>
      <c r="I4757" s="33" t="s">
        <v>862</v>
      </c>
      <c r="J4757" s="33" t="s">
        <v>206</v>
      </c>
      <c r="K4757" s="33" t="str">
        <f t="shared" si="246"/>
        <v>346 , 10</v>
      </c>
      <c r="L4757" s="34" t="s">
        <v>207</v>
      </c>
      <c r="N4757" s="1" t="b">
        <f t="shared" si="247"/>
        <v>0</v>
      </c>
      <c r="O4757" s="1" t="b">
        <f t="shared" si="248"/>
        <v>0</v>
      </c>
      <c r="Q4757" s="4"/>
      <c r="R4757" s="4"/>
    </row>
    <row r="4758" spans="5:18">
      <c r="E4758" s="130">
        <v>346</v>
      </c>
      <c r="F4758" s="130">
        <v>11</v>
      </c>
      <c r="H4758" s="32" t="s">
        <v>208</v>
      </c>
      <c r="I4758" s="33" t="s">
        <v>862</v>
      </c>
      <c r="J4758" s="33" t="s">
        <v>206</v>
      </c>
      <c r="K4758" s="33" t="str">
        <f t="shared" si="246"/>
        <v>346 , 11</v>
      </c>
      <c r="L4758" s="34" t="s">
        <v>207</v>
      </c>
      <c r="N4758" s="1" t="b">
        <f t="shared" si="247"/>
        <v>0</v>
      </c>
      <c r="O4758" s="1" t="b">
        <f t="shared" si="248"/>
        <v>0</v>
      </c>
      <c r="Q4758" s="4"/>
      <c r="R4758" s="4"/>
    </row>
    <row r="4759" spans="5:18">
      <c r="E4759" s="130">
        <v>346</v>
      </c>
      <c r="F4759" s="130">
        <v>12</v>
      </c>
      <c r="H4759" s="32" t="s">
        <v>208</v>
      </c>
      <c r="I4759" s="33" t="s">
        <v>862</v>
      </c>
      <c r="J4759" s="33" t="s">
        <v>206</v>
      </c>
      <c r="K4759" s="33" t="str">
        <f t="shared" si="246"/>
        <v>346 , 12</v>
      </c>
      <c r="L4759" s="34" t="s">
        <v>207</v>
      </c>
      <c r="N4759" s="1" t="b">
        <f t="shared" si="247"/>
        <v>0</v>
      </c>
      <c r="O4759" s="1" t="b">
        <f t="shared" si="248"/>
        <v>0</v>
      </c>
      <c r="Q4759" s="4"/>
      <c r="R4759" s="4"/>
    </row>
    <row r="4760" spans="5:18">
      <c r="E4760" s="130">
        <v>346</v>
      </c>
      <c r="F4760" s="130">
        <v>13</v>
      </c>
      <c r="H4760" s="32" t="s">
        <v>208</v>
      </c>
      <c r="I4760" s="33" t="s">
        <v>862</v>
      </c>
      <c r="J4760" s="33" t="s">
        <v>206</v>
      </c>
      <c r="K4760" s="33" t="str">
        <f t="shared" si="246"/>
        <v>346 , 13</v>
      </c>
      <c r="L4760" s="34" t="s">
        <v>207</v>
      </c>
      <c r="N4760" s="1" t="b">
        <f t="shared" si="247"/>
        <v>0</v>
      </c>
      <c r="O4760" s="1" t="b">
        <f t="shared" si="248"/>
        <v>0</v>
      </c>
      <c r="Q4760" s="4"/>
      <c r="R4760" s="4"/>
    </row>
    <row r="4761" spans="5:18">
      <c r="E4761" s="130">
        <v>346</v>
      </c>
      <c r="F4761" s="130">
        <v>14</v>
      </c>
      <c r="H4761" s="32" t="s">
        <v>208</v>
      </c>
      <c r="I4761" s="33" t="s">
        <v>862</v>
      </c>
      <c r="J4761" s="33" t="s">
        <v>206</v>
      </c>
      <c r="K4761" s="33" t="str">
        <f t="shared" si="246"/>
        <v>346 , 14</v>
      </c>
      <c r="L4761" s="34" t="s">
        <v>207</v>
      </c>
      <c r="N4761" s="1" t="b">
        <f t="shared" si="247"/>
        <v>0</v>
      </c>
      <c r="O4761" s="1" t="b">
        <f t="shared" si="248"/>
        <v>0</v>
      </c>
      <c r="Q4761" s="4"/>
      <c r="R4761" s="4"/>
    </row>
    <row r="4762" spans="5:18">
      <c r="E4762" s="130">
        <v>346</v>
      </c>
      <c r="F4762" s="130">
        <v>15</v>
      </c>
      <c r="H4762" s="32" t="s">
        <v>208</v>
      </c>
      <c r="I4762" s="33" t="s">
        <v>862</v>
      </c>
      <c r="J4762" s="33" t="s">
        <v>206</v>
      </c>
      <c r="K4762" s="33" t="str">
        <f t="shared" si="246"/>
        <v>346 , 15</v>
      </c>
      <c r="L4762" s="34" t="s">
        <v>207</v>
      </c>
      <c r="N4762" s="1" t="b">
        <f t="shared" si="247"/>
        <v>0</v>
      </c>
      <c r="O4762" s="1" t="b">
        <f t="shared" si="248"/>
        <v>0</v>
      </c>
      <c r="Q4762" s="4"/>
      <c r="R4762" s="4"/>
    </row>
    <row r="4763" spans="5:18">
      <c r="E4763" s="130">
        <v>347</v>
      </c>
      <c r="F4763" s="130">
        <v>1</v>
      </c>
      <c r="H4763" s="32" t="s">
        <v>208</v>
      </c>
      <c r="I4763" s="33" t="s">
        <v>862</v>
      </c>
      <c r="J4763" s="33" t="s">
        <v>206</v>
      </c>
      <c r="K4763" s="33" t="str">
        <f t="shared" si="246"/>
        <v>347 , 1</v>
      </c>
      <c r="L4763" s="34" t="s">
        <v>207</v>
      </c>
      <c r="N4763" s="1" t="b">
        <f t="shared" si="247"/>
        <v>0</v>
      </c>
      <c r="O4763" s="1" t="b">
        <f t="shared" si="248"/>
        <v>0</v>
      </c>
      <c r="Q4763" s="4"/>
      <c r="R4763" s="4"/>
    </row>
    <row r="4764" spans="5:18">
      <c r="E4764" s="130">
        <v>347</v>
      </c>
      <c r="F4764" s="130">
        <v>2</v>
      </c>
      <c r="H4764" s="32" t="s">
        <v>208</v>
      </c>
      <c r="I4764" s="33" t="s">
        <v>862</v>
      </c>
      <c r="J4764" s="33" t="s">
        <v>206</v>
      </c>
      <c r="K4764" s="33" t="str">
        <f t="shared" si="246"/>
        <v>347 , 2</v>
      </c>
      <c r="L4764" s="34" t="s">
        <v>207</v>
      </c>
      <c r="N4764" s="1" t="b">
        <f t="shared" si="247"/>
        <v>0</v>
      </c>
      <c r="O4764" s="1" t="b">
        <f t="shared" si="248"/>
        <v>0</v>
      </c>
      <c r="Q4764" s="4"/>
      <c r="R4764" s="4"/>
    </row>
    <row r="4765" spans="5:18">
      <c r="E4765" s="130">
        <v>347</v>
      </c>
      <c r="F4765" s="130">
        <v>3</v>
      </c>
      <c r="H4765" s="32" t="s">
        <v>208</v>
      </c>
      <c r="I4765" s="33" t="s">
        <v>862</v>
      </c>
      <c r="J4765" s="33" t="s">
        <v>206</v>
      </c>
      <c r="K4765" s="33" t="str">
        <f t="shared" si="246"/>
        <v>347 , 3</v>
      </c>
      <c r="L4765" s="34" t="s">
        <v>207</v>
      </c>
      <c r="N4765" s="1" t="b">
        <f t="shared" si="247"/>
        <v>0</v>
      </c>
      <c r="O4765" s="1" t="b">
        <f t="shared" si="248"/>
        <v>0</v>
      </c>
      <c r="Q4765" s="4"/>
      <c r="R4765" s="4"/>
    </row>
    <row r="4766" spans="5:18">
      <c r="E4766" s="130">
        <v>347</v>
      </c>
      <c r="F4766" s="130">
        <v>4</v>
      </c>
      <c r="H4766" s="32" t="s">
        <v>208</v>
      </c>
      <c r="I4766" s="33" t="s">
        <v>862</v>
      </c>
      <c r="J4766" s="33" t="s">
        <v>206</v>
      </c>
      <c r="K4766" s="33" t="str">
        <f t="shared" si="246"/>
        <v>347 , 4</v>
      </c>
      <c r="L4766" s="34" t="s">
        <v>207</v>
      </c>
      <c r="N4766" s="1" t="b">
        <f t="shared" si="247"/>
        <v>0</v>
      </c>
      <c r="O4766" s="1" t="b">
        <f t="shared" si="248"/>
        <v>0</v>
      </c>
      <c r="Q4766" s="4"/>
      <c r="R4766" s="4"/>
    </row>
    <row r="4767" spans="5:18">
      <c r="E4767" s="130">
        <v>347</v>
      </c>
      <c r="F4767" s="130">
        <v>5</v>
      </c>
      <c r="H4767" s="32" t="s">
        <v>208</v>
      </c>
      <c r="I4767" s="33" t="s">
        <v>862</v>
      </c>
      <c r="J4767" s="33" t="s">
        <v>206</v>
      </c>
      <c r="K4767" s="33" t="str">
        <f t="shared" si="246"/>
        <v>347 , 5</v>
      </c>
      <c r="L4767" s="34" t="s">
        <v>207</v>
      </c>
      <c r="N4767" s="1" t="b">
        <f t="shared" si="247"/>
        <v>0</v>
      </c>
      <c r="O4767" s="1" t="b">
        <f t="shared" si="248"/>
        <v>0</v>
      </c>
      <c r="Q4767" s="4"/>
      <c r="R4767" s="4"/>
    </row>
    <row r="4768" spans="5:18">
      <c r="E4768" s="130">
        <v>347</v>
      </c>
      <c s="130" r="F4768">
        <v>7</v>
      </c>
      <c r="H4768" s="32" t="s">
        <v>208</v>
      </c>
      <c r="I4768" s="33" t="s">
        <v>862</v>
      </c>
      <c r="J4768" s="33" t="s">
        <v>206</v>
      </c>
      <c r="K4768" s="33" t="str">
        <f t="shared" si="246"/>
        <v>347 , 6</v>
      </c>
      <c r="L4768" s="34" t="s">
        <v>207</v>
      </c>
      <c r="N4768" s="1" t="b">
        <f t="shared" si="247"/>
        <v>0</v>
      </c>
      <c r="O4768" s="1" t="b">
        <f t="shared" si="248"/>
        <v>0</v>
      </c>
      <c r="Q4768" s="4"/>
      <c r="R4768" s="4"/>
    </row>
    <row r="4769" spans="5:18">
      <c r="E4769" s="130">
        <v>347</v>
      </c>
      <c r="F4769" s="130">
        <v>8</v>
      </c>
      <c r="H4769" s="32" t="s">
        <v>208</v>
      </c>
      <c r="I4769" s="33" t="s">
        <v>862</v>
      </c>
      <c r="J4769" s="33" t="s">
        <v>206</v>
      </c>
      <c r="K4769" s="33" t="str">
        <f t="shared" si="246"/>
        <v>347 , 8</v>
      </c>
      <c r="L4769" s="34" t="s">
        <v>207</v>
      </c>
      <c r="N4769" s="1" t="b">
        <f t="shared" si="247"/>
        <v>0</v>
      </c>
      <c r="O4769" s="1" t="b">
        <f t="shared" si="248"/>
        <v>0</v>
      </c>
      <c r="Q4769" s="4"/>
      <c r="R4769" s="4"/>
    </row>
    <row r="4770" spans="5:18">
      <c r="E4770" s="130">
        <v>347</v>
      </c>
      <c r="F4770" s="130">
        <v>9</v>
      </c>
      <c r="H4770" s="32" t="s">
        <v>208</v>
      </c>
      <c r="I4770" s="33" t="s">
        <v>862</v>
      </c>
      <c r="J4770" s="33" t="s">
        <v>206</v>
      </c>
      <c r="K4770" s="33" t="str">
        <f t="shared" si="246"/>
        <v>347 , 9</v>
      </c>
      <c r="L4770" s="34" t="s">
        <v>207</v>
      </c>
      <c r="N4770" s="1" t="b">
        <f t="shared" si="247"/>
        <v>0</v>
      </c>
      <c r="O4770" s="1" t="b">
        <f t="shared" si="248"/>
        <v>0</v>
      </c>
      <c r="Q4770" s="4"/>
      <c r="R4770" s="4"/>
    </row>
    <row r="4771" spans="5:18">
      <c r="E4771" s="130">
        <v>347</v>
      </c>
      <c r="F4771" s="130">
        <v>10</v>
      </c>
      <c r="H4771" s="32" t="s">
        <v>208</v>
      </c>
      <c r="I4771" s="33" t="s">
        <v>862</v>
      </c>
      <c r="J4771" s="33" t="s">
        <v>206</v>
      </c>
      <c r="K4771" s="33" t="str">
        <f t="shared" si="246"/>
        <v>347 , 10</v>
      </c>
      <c r="L4771" s="34" t="s">
        <v>207</v>
      </c>
      <c r="N4771" s="1" t="b">
        <f t="shared" si="247"/>
        <v>0</v>
      </c>
      <c r="O4771" s="1" t="b">
        <f t="shared" si="248"/>
        <v>0</v>
      </c>
      <c r="Q4771" s="4"/>
      <c r="R4771" s="4"/>
    </row>
    <row r="4772" spans="5:18">
      <c r="E4772" s="130">
        <v>347</v>
      </c>
      <c r="F4772" s="130">
        <v>11</v>
      </c>
      <c r="H4772" s="32" t="s">
        <v>208</v>
      </c>
      <c r="I4772" s="33" t="s">
        <v>862</v>
      </c>
      <c r="J4772" s="33" t="s">
        <v>206</v>
      </c>
      <c r="K4772" s="33" t="str">
        <f t="shared" si="246"/>
        <v>347 , 11</v>
      </c>
      <c r="L4772" s="34" t="s">
        <v>207</v>
      </c>
      <c r="N4772" s="1" t="b">
        <f t="shared" si="247"/>
        <v>0</v>
      </c>
      <c r="O4772" s="1" t="b">
        <f t="shared" si="248"/>
        <v>0</v>
      </c>
      <c r="Q4772" s="4"/>
      <c r="R4772" s="4"/>
    </row>
    <row r="4773" spans="5:18">
      <c r="E4773" s="130">
        <v>347</v>
      </c>
      <c r="F4773" s="130">
        <v>12</v>
      </c>
      <c r="H4773" s="32" t="s">
        <v>208</v>
      </c>
      <c r="I4773" s="33" t="s">
        <v>862</v>
      </c>
      <c r="J4773" s="33" t="s">
        <v>206</v>
      </c>
      <c r="K4773" s="33" t="str">
        <f t="shared" si="246"/>
        <v>347 , 12</v>
      </c>
      <c r="L4773" s="34" t="s">
        <v>207</v>
      </c>
      <c r="N4773" s="1" t="b">
        <f t="shared" si="247"/>
        <v>0</v>
      </c>
      <c r="O4773" s="1" t="b">
        <f t="shared" si="248"/>
        <v>0</v>
      </c>
      <c r="Q4773" s="4"/>
      <c r="R4773" s="4"/>
    </row>
    <row r="4774" spans="5:18">
      <c r="E4774" s="130">
        <v>347</v>
      </c>
      <c r="F4774" s="130">
        <v>13</v>
      </c>
      <c r="H4774" s="32" t="s">
        <v>208</v>
      </c>
      <c r="I4774" s="33" t="s">
        <v>862</v>
      </c>
      <c r="J4774" s="33" t="s">
        <v>206</v>
      </c>
      <c r="K4774" s="33" t="str">
        <f t="shared" si="246"/>
        <v>347 , 13</v>
      </c>
      <c r="L4774" s="34" t="s">
        <v>207</v>
      </c>
      <c r="N4774" s="1" t="b">
        <f t="shared" si="247"/>
        <v>0</v>
      </c>
      <c r="O4774" s="1" t="b">
        <f t="shared" si="248"/>
        <v>0</v>
      </c>
      <c r="Q4774" s="4"/>
      <c r="R4774" s="4"/>
    </row>
    <row r="4775" spans="5:18">
      <c r="E4775" s="130">
        <v>347</v>
      </c>
      <c r="F4775" s="130">
        <v>14</v>
      </c>
      <c r="H4775" s="32" t="s">
        <v>208</v>
      </c>
      <c r="I4775" s="33" t="s">
        <v>862</v>
      </c>
      <c r="J4775" s="33" t="s">
        <v>206</v>
      </c>
      <c r="K4775" s="33" t="str">
        <f t="shared" si="246"/>
        <v>347 , 14</v>
      </c>
      <c r="L4775" s="34" t="s">
        <v>207</v>
      </c>
      <c r="N4775" s="1" t="b">
        <f t="shared" si="247"/>
        <v>0</v>
      </c>
      <c r="O4775" s="1" t="b">
        <f t="shared" si="248"/>
        <v>0</v>
      </c>
      <c r="Q4775" s="4"/>
      <c r="R4775" s="4"/>
    </row>
    <row r="4776" spans="5:18">
      <c r="E4776" s="130">
        <v>347</v>
      </c>
      <c r="F4776" s="130">
        <v>15</v>
      </c>
      <c r="H4776" s="32" t="s">
        <v>208</v>
      </c>
      <c r="I4776" s="33" t="s">
        <v>862</v>
      </c>
      <c r="J4776" s="33" t="s">
        <v>206</v>
      </c>
      <c r="K4776" s="33" t="str">
        <f t="shared" si="246"/>
        <v>347 , 15</v>
      </c>
      <c r="L4776" s="34" t="s">
        <v>207</v>
      </c>
      <c r="N4776" s="1" t="b">
        <f t="shared" si="247"/>
        <v>0</v>
      </c>
      <c r="O4776" s="1" t="b">
        <f t="shared" si="248"/>
        <v>0</v>
      </c>
      <c r="Q4776" s="4"/>
      <c r="R4776" s="4"/>
    </row>
    <row r="4777" spans="5:18">
      <c r="E4777" s="130">
        <v>348</v>
      </c>
      <c r="F4777" s="130">
        <v>1</v>
      </c>
      <c r="H4777" s="32" t="s">
        <v>208</v>
      </c>
      <c r="I4777" s="33" t="s">
        <v>862</v>
      </c>
      <c r="J4777" s="33" t="s">
        <v>206</v>
      </c>
      <c r="K4777" s="33" t="str">
        <f t="shared" si="246"/>
        <v>348 , 1</v>
      </c>
      <c r="L4777" s="34" t="s">
        <v>207</v>
      </c>
      <c r="N4777" s="1" t="b">
        <f t="shared" si="247"/>
        <v>0</v>
      </c>
      <c r="O4777" s="1" t="b">
        <f t="shared" si="248"/>
        <v>0</v>
      </c>
      <c r="Q4777" s="4"/>
      <c r="R4777" s="4"/>
    </row>
    <row r="4778" spans="5:18">
      <c r="E4778" s="130">
        <v>348</v>
      </c>
      <c r="F4778" s="130">
        <v>2</v>
      </c>
      <c r="H4778" s="32" t="s">
        <v>208</v>
      </c>
      <c r="I4778" s="33" t="s">
        <v>862</v>
      </c>
      <c r="J4778" s="33" t="s">
        <v>206</v>
      </c>
      <c r="K4778" s="33" t="str">
        <f t="shared" si="246"/>
        <v>348 , 2</v>
      </c>
      <c r="L4778" s="34" t="s">
        <v>207</v>
      </c>
      <c r="N4778" s="1" t="b">
        <f t="shared" si="247"/>
        <v>0</v>
      </c>
      <c r="O4778" s="1" t="b">
        <f t="shared" si="248"/>
        <v>0</v>
      </c>
      <c r="Q4778" s="4"/>
      <c r="R4778" s="4"/>
    </row>
    <row r="4779" spans="5:18">
      <c r="E4779" s="130">
        <v>348</v>
      </c>
      <c r="F4779" s="130">
        <v>3</v>
      </c>
      <c r="H4779" s="32" t="s">
        <v>208</v>
      </c>
      <c r="I4779" s="33" t="s">
        <v>862</v>
      </c>
      <c r="J4779" s="33" t="s">
        <v>206</v>
      </c>
      <c r="K4779" s="33" t="str">
        <f t="shared" si="246"/>
        <v>348 , 3</v>
      </c>
      <c r="L4779" s="34" t="s">
        <v>207</v>
      </c>
      <c r="N4779" s="1" t="b">
        <f t="shared" si="247"/>
        <v>0</v>
      </c>
      <c r="O4779" s="1" t="b">
        <f t="shared" si="248"/>
        <v>0</v>
      </c>
      <c r="Q4779" s="4"/>
      <c r="R4779" s="4"/>
    </row>
    <row r="4780" spans="5:18">
      <c r="E4780" s="130">
        <v>348</v>
      </c>
      <c r="F4780" s="130">
        <v>4</v>
      </c>
      <c r="H4780" s="32" t="s">
        <v>208</v>
      </c>
      <c r="I4780" s="33" t="s">
        <v>862</v>
      </c>
      <c r="J4780" s="33" t="s">
        <v>206</v>
      </c>
      <c r="K4780" s="33" t="str">
        <f t="shared" si="246"/>
        <v>348 , 4</v>
      </c>
      <c r="L4780" s="34" t="s">
        <v>207</v>
      </c>
      <c r="N4780" s="1" t="b">
        <f t="shared" si="247"/>
        <v>0</v>
      </c>
      <c r="O4780" s="1" t="b">
        <f t="shared" si="248"/>
        <v>0</v>
      </c>
      <c r="Q4780" s="4"/>
      <c r="R4780" s="4"/>
    </row>
    <row r="4781" spans="5:18">
      <c r="E4781" s="130">
        <v>348</v>
      </c>
      <c r="F4781" s="130">
        <v>5</v>
      </c>
      <c r="H4781" s="32" t="s">
        <v>208</v>
      </c>
      <c r="I4781" s="33" t="s">
        <v>862</v>
      </c>
      <c r="J4781" s="33" t="s">
        <v>206</v>
      </c>
      <c r="K4781" s="33" t="str">
        <f t="shared" si="246"/>
        <v>348 , 5</v>
      </c>
      <c r="L4781" s="34" t="s">
        <v>207</v>
      </c>
      <c r="N4781" s="1" t="b">
        <f t="shared" si="247"/>
        <v>0</v>
      </c>
      <c r="O4781" s="1" t="b">
        <f t="shared" si="248"/>
        <v>0</v>
      </c>
      <c r="Q4781" s="4"/>
      <c r="R4781" s="4"/>
    </row>
    <row r="4782" spans="5:18">
      <c r="E4782" s="130">
        <v>348</v>
      </c>
      <c s="130" r="F4782">
        <v>7</v>
      </c>
      <c r="H4782" s="32" t="s">
        <v>208</v>
      </c>
      <c r="I4782" s="33" t="s">
        <v>862</v>
      </c>
      <c r="J4782" s="33" t="s">
        <v>206</v>
      </c>
      <c r="K4782" s="33" t="str">
        <f t="shared" si="246"/>
        <v>348 , 6</v>
      </c>
      <c r="L4782" s="34" t="s">
        <v>207</v>
      </c>
      <c r="N4782" s="1" t="b">
        <f t="shared" si="247"/>
        <v>0</v>
      </c>
      <c r="O4782" s="1" t="b">
        <f t="shared" si="248"/>
        <v>0</v>
      </c>
      <c r="Q4782" s="4"/>
      <c r="R4782" s="4"/>
    </row>
    <row r="4783" spans="5:18">
      <c r="E4783" s="130">
        <v>348</v>
      </c>
      <c r="F4783" s="130">
        <v>8</v>
      </c>
      <c r="H4783" s="32" t="s">
        <v>208</v>
      </c>
      <c r="I4783" s="33" t="s">
        <v>862</v>
      </c>
      <c r="J4783" s="33" t="s">
        <v>206</v>
      </c>
      <c r="K4783" s="33" t="str">
        <f t="shared" si="246"/>
        <v>348 , 8</v>
      </c>
      <c r="L4783" s="34" t="s">
        <v>207</v>
      </c>
      <c r="N4783" s="1" t="b">
        <f t="shared" si="247"/>
        <v>0</v>
      </c>
      <c r="O4783" s="1" t="b">
        <f t="shared" si="248"/>
        <v>0</v>
      </c>
      <c r="Q4783" s="4"/>
      <c r="R4783" s="4"/>
    </row>
    <row r="4784" spans="5:18">
      <c r="E4784" s="130">
        <v>348</v>
      </c>
      <c r="F4784" s="130">
        <v>9</v>
      </c>
      <c r="H4784" s="32" t="s">
        <v>208</v>
      </c>
      <c r="I4784" s="33" t="s">
        <v>862</v>
      </c>
      <c r="J4784" s="33" t="s">
        <v>206</v>
      </c>
      <c r="K4784" s="33" t="str">
        <f t="shared" ref="K4784:K4843" si="249">E4784&amp;" , "&amp;F4784</f>
        <v>348 , 9</v>
      </c>
      <c r="L4784" s="34" t="s">
        <v>207</v>
      </c>
      <c r="N4784" s="1" t="b">
        <f t="shared" ref="N4784:N4843" si="250">IF(E4784="","",EXACT(E4784,Q4784))</f>
        <v>0</v>
      </c>
      <c r="O4784" s="1" t="b">
        <f t="shared" ref="O4784:O4843" si="251">IF(F4784="","",EXACT(F4784,R4784))</f>
        <v>0</v>
      </c>
      <c r="Q4784" s="4"/>
      <c r="R4784" s="4"/>
    </row>
    <row r="4785" spans="5:18">
      <c r="E4785" s="130">
        <v>348</v>
      </c>
      <c r="F4785" s="130">
        <v>10</v>
      </c>
      <c r="H4785" s="32" t="s">
        <v>208</v>
      </c>
      <c r="I4785" s="33" t="s">
        <v>862</v>
      </c>
      <c r="J4785" s="33" t="s">
        <v>206</v>
      </c>
      <c r="K4785" s="33" t="str">
        <f t="shared" si="249"/>
        <v>348 , 10</v>
      </c>
      <c r="L4785" s="34" t="s">
        <v>207</v>
      </c>
      <c r="N4785" s="1" t="b">
        <f t="shared" si="250"/>
        <v>0</v>
      </c>
      <c r="O4785" s="1" t="b">
        <f t="shared" si="251"/>
        <v>0</v>
      </c>
      <c r="Q4785" s="4"/>
      <c r="R4785" s="4"/>
    </row>
    <row r="4786" spans="5:18">
      <c r="E4786" s="130">
        <v>348</v>
      </c>
      <c r="F4786" s="130">
        <v>11</v>
      </c>
      <c r="H4786" s="32" t="s">
        <v>208</v>
      </c>
      <c r="I4786" s="33" t="s">
        <v>862</v>
      </c>
      <c r="J4786" s="33" t="s">
        <v>206</v>
      </c>
      <c r="K4786" s="33" t="str">
        <f t="shared" si="249"/>
        <v>348 , 11</v>
      </c>
      <c r="L4786" s="34" t="s">
        <v>207</v>
      </c>
      <c r="N4786" s="1" t="b">
        <f t="shared" si="250"/>
        <v>0</v>
      </c>
      <c r="O4786" s="1" t="b">
        <f t="shared" si="251"/>
        <v>0</v>
      </c>
      <c r="Q4786" s="4"/>
      <c r="R4786" s="4"/>
    </row>
    <row r="4787" spans="5:18">
      <c r="E4787" s="130">
        <v>348</v>
      </c>
      <c r="F4787" s="130">
        <v>12</v>
      </c>
      <c r="H4787" s="32" t="s">
        <v>208</v>
      </c>
      <c r="I4787" s="33" t="s">
        <v>862</v>
      </c>
      <c r="J4787" s="33" t="s">
        <v>206</v>
      </c>
      <c r="K4787" s="33" t="str">
        <f t="shared" si="249"/>
        <v>348 , 12</v>
      </c>
      <c r="L4787" s="34" t="s">
        <v>207</v>
      </c>
      <c r="N4787" s="1" t="b">
        <f t="shared" si="250"/>
        <v>0</v>
      </c>
      <c r="O4787" s="1" t="b">
        <f t="shared" si="251"/>
        <v>0</v>
      </c>
      <c r="Q4787" s="4"/>
      <c r="R4787" s="4"/>
    </row>
    <row r="4788" spans="5:18">
      <c r="E4788" s="130">
        <v>348</v>
      </c>
      <c r="F4788" s="130">
        <v>13</v>
      </c>
      <c r="H4788" s="32" t="s">
        <v>208</v>
      </c>
      <c r="I4788" s="33" t="s">
        <v>862</v>
      </c>
      <c r="J4788" s="33" t="s">
        <v>206</v>
      </c>
      <c r="K4788" s="33" t="str">
        <f t="shared" si="249"/>
        <v>348 , 13</v>
      </c>
      <c r="L4788" s="34" t="s">
        <v>207</v>
      </c>
      <c r="N4788" s="1" t="b">
        <f t="shared" si="250"/>
        <v>0</v>
      </c>
      <c r="O4788" s="1" t="b">
        <f t="shared" si="251"/>
        <v>0</v>
      </c>
      <c r="Q4788" s="4"/>
      <c r="R4788" s="4"/>
    </row>
    <row r="4789" spans="5:18">
      <c r="E4789" s="130">
        <v>348</v>
      </c>
      <c r="F4789" s="130">
        <v>14</v>
      </c>
      <c r="H4789" s="32" t="s">
        <v>208</v>
      </c>
      <c r="I4789" s="33" t="s">
        <v>862</v>
      </c>
      <c r="J4789" s="33" t="s">
        <v>206</v>
      </c>
      <c r="K4789" s="33" t="str">
        <f t="shared" si="249"/>
        <v>348 , 14</v>
      </c>
      <c r="L4789" s="34" t="s">
        <v>207</v>
      </c>
      <c r="N4789" s="1" t="b">
        <f t="shared" si="250"/>
        <v>0</v>
      </c>
      <c r="O4789" s="1" t="b">
        <f t="shared" si="251"/>
        <v>0</v>
      </c>
      <c r="Q4789" s="4"/>
      <c r="R4789" s="4"/>
    </row>
    <row r="4790" spans="5:18">
      <c r="E4790" s="130">
        <v>348</v>
      </c>
      <c r="F4790" s="130">
        <v>15</v>
      </c>
      <c r="H4790" s="32" t="s">
        <v>208</v>
      </c>
      <c r="I4790" s="33" t="s">
        <v>862</v>
      </c>
      <c r="J4790" s="33" t="s">
        <v>206</v>
      </c>
      <c r="K4790" s="33" t="str">
        <f t="shared" si="249"/>
        <v>348 , 15</v>
      </c>
      <c r="L4790" s="34" t="s">
        <v>207</v>
      </c>
      <c r="N4790" s="1" t="b">
        <f t="shared" si="250"/>
        <v>0</v>
      </c>
      <c r="O4790" s="1" t="b">
        <f t="shared" si="251"/>
        <v>0</v>
      </c>
      <c r="Q4790" s="4"/>
      <c r="R4790" s="4"/>
    </row>
    <row r="4791" spans="5:18">
      <c r="E4791" s="130">
        <v>349</v>
      </c>
      <c r="F4791" s="130">
        <v>1</v>
      </c>
      <c r="H4791" s="32" t="s">
        <v>208</v>
      </c>
      <c r="I4791" s="33" t="s">
        <v>862</v>
      </c>
      <c r="J4791" s="33" t="s">
        <v>206</v>
      </c>
      <c r="K4791" s="33" t="str">
        <f t="shared" si="249"/>
        <v>349 , 1</v>
      </c>
      <c r="L4791" s="34" t="s">
        <v>207</v>
      </c>
      <c r="N4791" s="1" t="b">
        <f t="shared" si="250"/>
        <v>0</v>
      </c>
      <c r="O4791" s="1" t="b">
        <f t="shared" si="251"/>
        <v>0</v>
      </c>
      <c r="Q4791" s="4"/>
      <c r="R4791" s="4"/>
    </row>
    <row r="4792" spans="5:18">
      <c r="E4792" s="130">
        <v>349</v>
      </c>
      <c r="F4792" s="130">
        <v>2</v>
      </c>
      <c r="H4792" s="32" t="s">
        <v>208</v>
      </c>
      <c r="I4792" s="33" t="s">
        <v>862</v>
      </c>
      <c r="J4792" s="33" t="s">
        <v>206</v>
      </c>
      <c r="K4792" s="33" t="str">
        <f t="shared" si="249"/>
        <v>349 , 2</v>
      </c>
      <c r="L4792" s="34" t="s">
        <v>207</v>
      </c>
      <c r="N4792" s="1" t="b">
        <f t="shared" si="250"/>
        <v>0</v>
      </c>
      <c r="O4792" s="1" t="b">
        <f t="shared" si="251"/>
        <v>0</v>
      </c>
      <c r="Q4792" s="4"/>
      <c r="R4792" s="4"/>
    </row>
    <row r="4793" spans="5:18">
      <c r="E4793" s="130">
        <v>349</v>
      </c>
      <c r="F4793" s="130">
        <v>3</v>
      </c>
      <c r="H4793" s="32" t="s">
        <v>208</v>
      </c>
      <c r="I4793" s="33" t="s">
        <v>862</v>
      </c>
      <c r="J4793" s="33" t="s">
        <v>206</v>
      </c>
      <c r="K4793" s="33" t="str">
        <f t="shared" si="249"/>
        <v>349 , 3</v>
      </c>
      <c r="L4793" s="34" t="s">
        <v>207</v>
      </c>
      <c r="N4793" s="1" t="b">
        <f t="shared" si="250"/>
        <v>0</v>
      </c>
      <c r="O4793" s="1" t="b">
        <f t="shared" si="251"/>
        <v>0</v>
      </c>
      <c r="Q4793" s="4"/>
      <c r="R4793" s="4"/>
    </row>
    <row r="4794" spans="5:18">
      <c r="E4794" s="130">
        <v>349</v>
      </c>
      <c r="F4794" s="130">
        <v>4</v>
      </c>
      <c r="H4794" s="32" t="s">
        <v>208</v>
      </c>
      <c r="I4794" s="33" t="s">
        <v>862</v>
      </c>
      <c r="J4794" s="33" t="s">
        <v>206</v>
      </c>
      <c r="K4794" s="33" t="str">
        <f t="shared" si="249"/>
        <v>349 , 4</v>
      </c>
      <c r="L4794" s="34" t="s">
        <v>207</v>
      </c>
      <c r="N4794" s="1" t="b">
        <f t="shared" si="250"/>
        <v>0</v>
      </c>
      <c r="O4794" s="1" t="b">
        <f t="shared" si="251"/>
        <v>0</v>
      </c>
      <c r="Q4794" s="4"/>
      <c r="R4794" s="4"/>
    </row>
    <row r="4795" spans="5:18">
      <c r="E4795" s="130">
        <v>349</v>
      </c>
      <c r="F4795" s="130">
        <v>5</v>
      </c>
      <c r="H4795" s="32" t="s">
        <v>208</v>
      </c>
      <c r="I4795" s="33" t="s">
        <v>862</v>
      </c>
      <c r="J4795" s="33" t="s">
        <v>206</v>
      </c>
      <c r="K4795" s="33" t="str">
        <f t="shared" si="249"/>
        <v>349 , 5</v>
      </c>
      <c r="L4795" s="34" t="s">
        <v>207</v>
      </c>
      <c r="N4795" s="1" t="b">
        <f t="shared" si="250"/>
        <v>0</v>
      </c>
      <c r="O4795" s="1" t="b">
        <f t="shared" si="251"/>
        <v>0</v>
      </c>
      <c r="Q4795" s="4"/>
      <c r="R4795" s="4"/>
    </row>
    <row r="4796" spans="5:18">
      <c r="E4796" s="130">
        <v>349</v>
      </c>
      <c s="130" r="F4796">
        <v>7</v>
      </c>
      <c r="H4796" s="32" t="s">
        <v>208</v>
      </c>
      <c r="I4796" s="33" t="s">
        <v>862</v>
      </c>
      <c r="J4796" s="33" t="s">
        <v>206</v>
      </c>
      <c r="K4796" s="33" t="str">
        <f t="shared" si="249"/>
        <v>349 , 6</v>
      </c>
      <c r="L4796" s="34" t="s">
        <v>207</v>
      </c>
      <c r="N4796" s="1" t="b">
        <f t="shared" si="250"/>
        <v>0</v>
      </c>
      <c r="O4796" s="1" t="b">
        <f t="shared" si="251"/>
        <v>0</v>
      </c>
      <c r="Q4796" s="4"/>
      <c r="R4796" s="4"/>
    </row>
    <row r="4797" spans="5:18">
      <c r="E4797" s="130">
        <v>349</v>
      </c>
      <c r="F4797" s="130">
        <v>8</v>
      </c>
      <c r="H4797" s="32" t="s">
        <v>208</v>
      </c>
      <c r="I4797" s="33" t="s">
        <v>862</v>
      </c>
      <c r="J4797" s="33" t="s">
        <v>206</v>
      </c>
      <c r="K4797" s="33" t="str">
        <f t="shared" si="249"/>
        <v>349 , 8</v>
      </c>
      <c r="L4797" s="34" t="s">
        <v>207</v>
      </c>
      <c r="N4797" s="1" t="b">
        <f t="shared" si="250"/>
        <v>0</v>
      </c>
      <c r="O4797" s="1" t="b">
        <f t="shared" si="251"/>
        <v>0</v>
      </c>
      <c r="Q4797" s="4"/>
      <c r="R4797" s="4"/>
    </row>
    <row r="4798" spans="5:18">
      <c r="E4798" s="130">
        <v>349</v>
      </c>
      <c r="F4798" s="130">
        <v>9</v>
      </c>
      <c r="H4798" s="32" t="s">
        <v>208</v>
      </c>
      <c r="I4798" s="33" t="s">
        <v>862</v>
      </c>
      <c r="J4798" s="33" t="s">
        <v>206</v>
      </c>
      <c r="K4798" s="33" t="str">
        <f t="shared" si="249"/>
        <v>349 , 9</v>
      </c>
      <c r="L4798" s="34" t="s">
        <v>207</v>
      </c>
      <c r="N4798" s="1" t="b">
        <f t="shared" si="250"/>
        <v>0</v>
      </c>
      <c r="O4798" s="1" t="b">
        <f t="shared" si="251"/>
        <v>0</v>
      </c>
      <c r="Q4798" s="4"/>
      <c r="R4798" s="4"/>
    </row>
    <row r="4799" spans="5:18">
      <c r="E4799" s="130">
        <v>349</v>
      </c>
      <c r="F4799" s="130">
        <v>10</v>
      </c>
      <c r="H4799" s="32" t="s">
        <v>208</v>
      </c>
      <c r="I4799" s="33" t="s">
        <v>862</v>
      </c>
      <c r="J4799" s="33" t="s">
        <v>206</v>
      </c>
      <c r="K4799" s="33" t="str">
        <f t="shared" si="249"/>
        <v>349 , 10</v>
      </c>
      <c r="L4799" s="34" t="s">
        <v>207</v>
      </c>
      <c r="N4799" s="1" t="b">
        <f t="shared" si="250"/>
        <v>0</v>
      </c>
      <c r="O4799" s="1" t="b">
        <f t="shared" si="251"/>
        <v>0</v>
      </c>
      <c r="Q4799" s="4"/>
      <c r="R4799" s="4"/>
    </row>
    <row r="4800" spans="5:18">
      <c r="E4800" s="130">
        <v>349</v>
      </c>
      <c r="F4800" s="130">
        <v>11</v>
      </c>
      <c r="H4800" s="32" t="s">
        <v>208</v>
      </c>
      <c r="I4800" s="33" t="s">
        <v>862</v>
      </c>
      <c r="J4800" s="33" t="s">
        <v>206</v>
      </c>
      <c r="K4800" s="33" t="str">
        <f t="shared" si="249"/>
        <v>349 , 11</v>
      </c>
      <c r="L4800" s="34" t="s">
        <v>207</v>
      </c>
      <c r="N4800" s="1" t="b">
        <f t="shared" si="250"/>
        <v>0</v>
      </c>
      <c r="O4800" s="1" t="b">
        <f t="shared" si="251"/>
        <v>0</v>
      </c>
      <c r="Q4800" s="4"/>
      <c r="R4800" s="4"/>
    </row>
    <row r="4801" spans="5:18">
      <c r="E4801" s="130">
        <v>349</v>
      </c>
      <c r="F4801" s="130">
        <v>12</v>
      </c>
      <c r="H4801" s="32" t="s">
        <v>208</v>
      </c>
      <c r="I4801" s="33" t="s">
        <v>862</v>
      </c>
      <c r="J4801" s="33" t="s">
        <v>206</v>
      </c>
      <c r="K4801" s="33" t="str">
        <f t="shared" si="249"/>
        <v>349 , 12</v>
      </c>
      <c r="L4801" s="34" t="s">
        <v>207</v>
      </c>
      <c r="N4801" s="1" t="b">
        <f t="shared" si="250"/>
        <v>0</v>
      </c>
      <c r="O4801" s="1" t="b">
        <f t="shared" si="251"/>
        <v>0</v>
      </c>
      <c r="Q4801" s="4"/>
      <c r="R4801" s="4"/>
    </row>
    <row r="4802" spans="5:18">
      <c r="E4802" s="130">
        <v>349</v>
      </c>
      <c r="F4802" s="130">
        <v>13</v>
      </c>
      <c r="H4802" s="32" t="s">
        <v>208</v>
      </c>
      <c r="I4802" s="33" t="s">
        <v>862</v>
      </c>
      <c r="J4802" s="33" t="s">
        <v>206</v>
      </c>
      <c r="K4802" s="33" t="str">
        <f t="shared" si="249"/>
        <v>349 , 13</v>
      </c>
      <c r="L4802" s="34" t="s">
        <v>207</v>
      </c>
      <c r="N4802" s="1" t="b">
        <f t="shared" si="250"/>
        <v>0</v>
      </c>
      <c r="O4802" s="1" t="b">
        <f t="shared" si="251"/>
        <v>0</v>
      </c>
      <c r="Q4802" s="4"/>
      <c r="R4802" s="4"/>
    </row>
    <row r="4803" spans="5:18">
      <c r="E4803" s="130">
        <v>349</v>
      </c>
      <c r="F4803" s="130">
        <v>14</v>
      </c>
      <c r="H4803" s="32" t="s">
        <v>208</v>
      </c>
      <c r="I4803" s="33" t="s">
        <v>862</v>
      </c>
      <c r="J4803" s="33" t="s">
        <v>206</v>
      </c>
      <c r="K4803" s="33" t="str">
        <f t="shared" si="249"/>
        <v>349 , 14</v>
      </c>
      <c r="L4803" s="34" t="s">
        <v>207</v>
      </c>
      <c r="N4803" s="1" t="b">
        <f t="shared" si="250"/>
        <v>0</v>
      </c>
      <c r="O4803" s="1" t="b">
        <f t="shared" si="251"/>
        <v>0</v>
      </c>
      <c r="Q4803" s="4"/>
      <c r="R4803" s="4"/>
    </row>
    <row r="4804" spans="5:18">
      <c r="E4804" s="130">
        <v>349</v>
      </c>
      <c r="F4804" s="130">
        <v>15</v>
      </c>
      <c r="H4804" s="32" t="s">
        <v>208</v>
      </c>
      <c r="I4804" s="33" t="s">
        <v>862</v>
      </c>
      <c r="J4804" s="33" t="s">
        <v>206</v>
      </c>
      <c r="K4804" s="33" t="str">
        <f t="shared" si="249"/>
        <v>349 , 15</v>
      </c>
      <c r="L4804" s="34" t="s">
        <v>207</v>
      </c>
      <c r="N4804" s="1" t="b">
        <f t="shared" si="250"/>
        <v>0</v>
      </c>
      <c r="O4804" s="1" t="b">
        <f t="shared" si="251"/>
        <v>0</v>
      </c>
      <c r="Q4804" s="4"/>
      <c r="R4804" s="4"/>
    </row>
    <row r="4805" spans="5:18">
      <c r="E4805" s="130">
        <v>350</v>
      </c>
      <c r="F4805" s="130">
        <v>1</v>
      </c>
      <c r="H4805" s="32" t="s">
        <v>208</v>
      </c>
      <c r="I4805" s="33" t="s">
        <v>862</v>
      </c>
      <c r="J4805" s="33" t="s">
        <v>206</v>
      </c>
      <c r="K4805" s="33" t="str">
        <f t="shared" si="249"/>
        <v>350 , 1</v>
      </c>
      <c r="L4805" s="34" t="s">
        <v>207</v>
      </c>
      <c r="N4805" s="1" t="b">
        <f t="shared" si="250"/>
        <v>0</v>
      </c>
      <c r="O4805" s="1" t="b">
        <f t="shared" si="251"/>
        <v>0</v>
      </c>
      <c r="Q4805" s="4"/>
      <c r="R4805" s="4"/>
    </row>
    <row r="4806" spans="5:18">
      <c r="E4806" s="130">
        <v>350</v>
      </c>
      <c r="F4806" s="130">
        <v>2</v>
      </c>
      <c r="H4806" s="32" t="s">
        <v>208</v>
      </c>
      <c r="I4806" s="33" t="s">
        <v>862</v>
      </c>
      <c r="J4806" s="33" t="s">
        <v>206</v>
      </c>
      <c r="K4806" s="33" t="str">
        <f t="shared" si="249"/>
        <v>350 , 2</v>
      </c>
      <c r="L4806" s="34" t="s">
        <v>207</v>
      </c>
      <c r="N4806" s="1" t="b">
        <f t="shared" si="250"/>
        <v>0</v>
      </c>
      <c r="O4806" s="1" t="b">
        <f t="shared" si="251"/>
        <v>0</v>
      </c>
      <c r="Q4806" s="4"/>
      <c r="R4806" s="4"/>
    </row>
    <row r="4807" spans="5:18">
      <c r="E4807" s="130">
        <v>350</v>
      </c>
      <c r="F4807" s="130">
        <v>3</v>
      </c>
      <c r="H4807" s="32" t="s">
        <v>208</v>
      </c>
      <c r="I4807" s="33" t="s">
        <v>862</v>
      </c>
      <c r="J4807" s="33" t="s">
        <v>206</v>
      </c>
      <c r="K4807" s="33" t="str">
        <f t="shared" si="249"/>
        <v>350 , 3</v>
      </c>
      <c r="L4807" s="34" t="s">
        <v>207</v>
      </c>
      <c r="N4807" s="1" t="b">
        <f t="shared" si="250"/>
        <v>0</v>
      </c>
      <c r="O4807" s="1" t="b">
        <f t="shared" si="251"/>
        <v>0</v>
      </c>
      <c r="Q4807" s="4"/>
      <c r="R4807" s="4"/>
    </row>
    <row r="4808" spans="5:18">
      <c r="E4808" s="130">
        <v>350</v>
      </c>
      <c r="F4808" s="130">
        <v>4</v>
      </c>
      <c r="H4808" s="32" t="s">
        <v>208</v>
      </c>
      <c r="I4808" s="33" t="s">
        <v>862</v>
      </c>
      <c r="J4808" s="33" t="s">
        <v>206</v>
      </c>
      <c r="K4808" s="33" t="str">
        <f t="shared" si="249"/>
        <v>350 , 4</v>
      </c>
      <c r="L4808" s="34" t="s">
        <v>207</v>
      </c>
      <c r="N4808" s="1" t="b">
        <f t="shared" si="250"/>
        <v>0</v>
      </c>
      <c r="O4808" s="1" t="b">
        <f t="shared" si="251"/>
        <v>0</v>
      </c>
      <c r="Q4808" s="4"/>
      <c r="R4808" s="4"/>
    </row>
    <row r="4809" spans="5:18">
      <c r="E4809" s="130">
        <v>350</v>
      </c>
      <c r="F4809" s="130">
        <v>5</v>
      </c>
      <c r="H4809" s="32" t="s">
        <v>208</v>
      </c>
      <c r="I4809" s="33" t="s">
        <v>862</v>
      </c>
      <c r="J4809" s="33" t="s">
        <v>206</v>
      </c>
      <c r="K4809" s="33" t="str">
        <f t="shared" si="249"/>
        <v>350 , 5</v>
      </c>
      <c r="L4809" s="34" t="s">
        <v>207</v>
      </c>
      <c r="N4809" s="1" t="b">
        <f t="shared" si="250"/>
        <v>0</v>
      </c>
      <c r="O4809" s="1" t="b">
        <f t="shared" si="251"/>
        <v>0</v>
      </c>
      <c r="Q4809" s="4"/>
      <c r="R4809" s="4"/>
    </row>
    <row r="4810" spans="5:18">
      <c r="E4810" s="130">
        <v>350</v>
      </c>
      <c s="130" r="F4810">
        <v>7</v>
      </c>
      <c r="H4810" s="32" t="s">
        <v>208</v>
      </c>
      <c r="I4810" s="33" t="s">
        <v>862</v>
      </c>
      <c r="J4810" s="33" t="s">
        <v>206</v>
      </c>
      <c r="K4810" s="33" t="str">
        <f t="shared" si="249"/>
        <v>350 , 6</v>
      </c>
      <c r="L4810" s="34" t="s">
        <v>207</v>
      </c>
      <c r="N4810" s="1" t="b">
        <f t="shared" si="250"/>
        <v>0</v>
      </c>
      <c r="O4810" s="1" t="b">
        <f t="shared" si="251"/>
        <v>0</v>
      </c>
      <c r="Q4810" s="4"/>
      <c r="R4810" s="4"/>
    </row>
    <row r="4811" spans="5:18">
      <c r="E4811" s="130">
        <v>350</v>
      </c>
      <c r="F4811" s="130">
        <v>8</v>
      </c>
      <c r="H4811" s="32" t="s">
        <v>208</v>
      </c>
      <c r="I4811" s="33" t="s">
        <v>862</v>
      </c>
      <c r="J4811" s="33" t="s">
        <v>206</v>
      </c>
      <c r="K4811" s="33" t="str">
        <f t="shared" si="249"/>
        <v>350 , 8</v>
      </c>
      <c r="L4811" s="34" t="s">
        <v>207</v>
      </c>
      <c r="N4811" s="1" t="b">
        <f t="shared" si="250"/>
        <v>0</v>
      </c>
      <c r="O4811" s="1" t="b">
        <f t="shared" si="251"/>
        <v>0</v>
      </c>
      <c r="Q4811" s="4"/>
      <c r="R4811" s="4"/>
    </row>
    <row r="4812" spans="5:18">
      <c r="E4812" s="130">
        <v>350</v>
      </c>
      <c r="F4812" s="130">
        <v>9</v>
      </c>
      <c r="H4812" s="32" t="s">
        <v>208</v>
      </c>
      <c r="I4812" s="33" t="s">
        <v>862</v>
      </c>
      <c r="J4812" s="33" t="s">
        <v>206</v>
      </c>
      <c r="K4812" s="33" t="str">
        <f t="shared" si="249"/>
        <v>350 , 9</v>
      </c>
      <c r="L4812" s="34" t="s">
        <v>207</v>
      </c>
      <c r="N4812" s="1" t="b">
        <f t="shared" si="250"/>
        <v>0</v>
      </c>
      <c r="O4812" s="1" t="b">
        <f t="shared" si="251"/>
        <v>0</v>
      </c>
      <c r="Q4812" s="4"/>
      <c r="R4812" s="4"/>
    </row>
    <row r="4813" spans="5:18">
      <c r="E4813" s="130">
        <v>350</v>
      </c>
      <c r="F4813" s="130">
        <v>10</v>
      </c>
      <c r="H4813" s="32" t="s">
        <v>208</v>
      </c>
      <c r="I4813" s="33" t="s">
        <v>862</v>
      </c>
      <c r="J4813" s="33" t="s">
        <v>206</v>
      </c>
      <c r="K4813" s="33" t="str">
        <f t="shared" si="249"/>
        <v>350 , 10</v>
      </c>
      <c r="L4813" s="34" t="s">
        <v>207</v>
      </c>
      <c r="N4813" s="1" t="b">
        <f t="shared" si="250"/>
        <v>0</v>
      </c>
      <c r="O4813" s="1" t="b">
        <f t="shared" si="251"/>
        <v>0</v>
      </c>
      <c r="Q4813" s="4"/>
      <c r="R4813" s="4"/>
    </row>
    <row r="4814" spans="5:18">
      <c r="E4814" s="130">
        <v>350</v>
      </c>
      <c r="F4814" s="130">
        <v>11</v>
      </c>
      <c r="H4814" s="32" t="s">
        <v>208</v>
      </c>
      <c r="I4814" s="33" t="s">
        <v>862</v>
      </c>
      <c r="J4814" s="33" t="s">
        <v>206</v>
      </c>
      <c r="K4814" s="33" t="str">
        <f t="shared" si="249"/>
        <v>350 , 11</v>
      </c>
      <c r="L4814" s="34" t="s">
        <v>207</v>
      </c>
      <c r="N4814" s="1" t="b">
        <f t="shared" si="250"/>
        <v>0</v>
      </c>
      <c r="O4814" s="1" t="b">
        <f t="shared" si="251"/>
        <v>0</v>
      </c>
      <c r="Q4814" s="4"/>
      <c r="R4814" s="4"/>
    </row>
    <row r="4815" spans="5:18">
      <c r="E4815" s="130">
        <v>350</v>
      </c>
      <c r="F4815" s="130">
        <v>12</v>
      </c>
      <c r="H4815" s="32" t="s">
        <v>208</v>
      </c>
      <c r="I4815" s="33" t="s">
        <v>862</v>
      </c>
      <c r="J4815" s="33" t="s">
        <v>206</v>
      </c>
      <c r="K4815" s="33" t="str">
        <f t="shared" si="249"/>
        <v>350 , 12</v>
      </c>
      <c r="L4815" s="34" t="s">
        <v>207</v>
      </c>
      <c r="N4815" s="1" t="b">
        <f t="shared" si="250"/>
        <v>0</v>
      </c>
      <c r="O4815" s="1" t="b">
        <f t="shared" si="251"/>
        <v>0</v>
      </c>
      <c r="Q4815" s="4"/>
      <c r="R4815" s="4"/>
    </row>
    <row r="4816" spans="5:18">
      <c r="E4816" s="130">
        <v>350</v>
      </c>
      <c r="F4816" s="130">
        <v>13</v>
      </c>
      <c r="H4816" s="32" t="s">
        <v>208</v>
      </c>
      <c r="I4816" s="33" t="s">
        <v>862</v>
      </c>
      <c r="J4816" s="33" t="s">
        <v>206</v>
      </c>
      <c r="K4816" s="33" t="str">
        <f t="shared" si="249"/>
        <v>350 , 13</v>
      </c>
      <c r="L4816" s="34" t="s">
        <v>207</v>
      </c>
      <c r="N4816" s="1" t="b">
        <f t="shared" si="250"/>
        <v>0</v>
      </c>
      <c r="O4816" s="1" t="b">
        <f t="shared" si="251"/>
        <v>0</v>
      </c>
      <c r="Q4816" s="4"/>
      <c r="R4816" s="4"/>
    </row>
    <row r="4817" spans="5:18">
      <c r="E4817" s="130">
        <v>350</v>
      </c>
      <c r="F4817" s="130">
        <v>14</v>
      </c>
      <c r="H4817" s="32" t="s">
        <v>208</v>
      </c>
      <c r="I4817" s="33" t="s">
        <v>862</v>
      </c>
      <c r="J4817" s="33" t="s">
        <v>206</v>
      </c>
      <c r="K4817" s="33" t="str">
        <f t="shared" si="249"/>
        <v>350 , 14</v>
      </c>
      <c r="L4817" s="34" t="s">
        <v>207</v>
      </c>
      <c r="N4817" s="1" t="b">
        <f t="shared" si="250"/>
        <v>0</v>
      </c>
      <c r="O4817" s="1" t="b">
        <f t="shared" si="251"/>
        <v>0</v>
      </c>
      <c r="Q4817" s="4"/>
      <c r="R4817" s="4"/>
    </row>
    <row r="4818" spans="5:18">
      <c r="E4818" s="130">
        <v>350</v>
      </c>
      <c r="F4818" s="130">
        <v>15</v>
      </c>
      <c r="H4818" s="32" t="s">
        <v>208</v>
      </c>
      <c r="I4818" s="33" t="s">
        <v>862</v>
      </c>
      <c r="J4818" s="33" t="s">
        <v>206</v>
      </c>
      <c r="K4818" s="33" t="str">
        <f t="shared" si="249"/>
        <v>350 , 15</v>
      </c>
      <c r="L4818" s="34" t="s">
        <v>207</v>
      </c>
      <c r="N4818" s="1" t="b">
        <f t="shared" si="250"/>
        <v>0</v>
      </c>
      <c r="O4818" s="1" t="b">
        <f t="shared" si="251"/>
        <v>0</v>
      </c>
      <c r="Q4818" s="4"/>
      <c r="R4818" s="4"/>
    </row>
    <row r="4819" spans="5:18">
      <c r="E4819" s="130">
        <v>351</v>
      </c>
      <c r="F4819" s="130">
        <v>1</v>
      </c>
      <c r="H4819" s="32" t="s">
        <v>208</v>
      </c>
      <c r="I4819" s="33" t="s">
        <v>862</v>
      </c>
      <c r="J4819" s="33" t="s">
        <v>206</v>
      </c>
      <c r="K4819" s="33" t="str">
        <f t="shared" si="249"/>
        <v>351 , 1</v>
      </c>
      <c r="L4819" s="34" t="s">
        <v>207</v>
      </c>
      <c r="N4819" s="1" t="b">
        <f t="shared" si="250"/>
        <v>0</v>
      </c>
      <c r="O4819" s="1" t="b">
        <f t="shared" si="251"/>
        <v>0</v>
      </c>
      <c r="Q4819" s="4"/>
      <c r="R4819" s="4"/>
    </row>
    <row r="4820" spans="5:18">
      <c r="E4820" s="130">
        <v>351</v>
      </c>
      <c r="F4820" s="130">
        <v>2</v>
      </c>
      <c r="H4820" s="32" t="s">
        <v>208</v>
      </c>
      <c r="I4820" s="33" t="s">
        <v>862</v>
      </c>
      <c r="J4820" s="33" t="s">
        <v>206</v>
      </c>
      <c r="K4820" s="33" t="str">
        <f t="shared" si="249"/>
        <v>351 , 2</v>
      </c>
      <c r="L4820" s="34" t="s">
        <v>207</v>
      </c>
      <c r="N4820" s="1" t="b">
        <f t="shared" si="250"/>
        <v>0</v>
      </c>
      <c r="O4820" s="1" t="b">
        <f t="shared" si="251"/>
        <v>0</v>
      </c>
      <c r="Q4820" s="4"/>
      <c r="R4820" s="4"/>
    </row>
    <row r="4821" spans="5:18">
      <c r="E4821" s="130">
        <v>351</v>
      </c>
      <c r="F4821" s="130">
        <v>3</v>
      </c>
      <c r="H4821" s="32" t="s">
        <v>208</v>
      </c>
      <c r="I4821" s="33" t="s">
        <v>862</v>
      </c>
      <c r="J4821" s="33" t="s">
        <v>206</v>
      </c>
      <c r="K4821" s="33" t="str">
        <f t="shared" si="249"/>
        <v>351 , 3</v>
      </c>
      <c r="L4821" s="34" t="s">
        <v>207</v>
      </c>
      <c r="N4821" s="1" t="b">
        <f t="shared" si="250"/>
        <v>0</v>
      </c>
      <c r="O4821" s="1" t="b">
        <f t="shared" si="251"/>
        <v>0</v>
      </c>
      <c r="Q4821" s="4"/>
      <c r="R4821" s="4"/>
    </row>
    <row r="4822" spans="5:18">
      <c r="E4822" s="130">
        <v>351</v>
      </c>
      <c r="F4822" s="130">
        <v>4</v>
      </c>
      <c r="H4822" s="32" t="s">
        <v>208</v>
      </c>
      <c r="I4822" s="33" t="s">
        <v>862</v>
      </c>
      <c r="J4822" s="33" t="s">
        <v>206</v>
      </c>
      <c r="K4822" s="33" t="str">
        <f t="shared" si="249"/>
        <v>351 , 4</v>
      </c>
      <c r="L4822" s="34" t="s">
        <v>207</v>
      </c>
      <c r="N4822" s="1" t="b">
        <f t="shared" si="250"/>
        <v>0</v>
      </c>
      <c r="O4822" s="1" t="b">
        <f t="shared" si="251"/>
        <v>0</v>
      </c>
      <c r="Q4822" s="4"/>
      <c r="R4822" s="4"/>
    </row>
    <row r="4823" spans="5:18">
      <c r="E4823" s="130">
        <v>351</v>
      </c>
      <c r="F4823" s="130">
        <v>5</v>
      </c>
      <c r="H4823" s="32" t="s">
        <v>208</v>
      </c>
      <c r="I4823" s="33" t="s">
        <v>862</v>
      </c>
      <c r="J4823" s="33" t="s">
        <v>206</v>
      </c>
      <c r="K4823" s="33" t="str">
        <f t="shared" si="249"/>
        <v>351 , 5</v>
      </c>
      <c r="L4823" s="34" t="s">
        <v>207</v>
      </c>
      <c r="N4823" s="1" t="b">
        <f t="shared" si="250"/>
        <v>0</v>
      </c>
      <c r="O4823" s="1" t="b">
        <f t="shared" si="251"/>
        <v>0</v>
      </c>
      <c r="Q4823" s="4"/>
      <c r="R4823" s="4"/>
    </row>
    <row r="4824" spans="5:18">
      <c r="E4824" s="130">
        <v>351</v>
      </c>
      <c s="130" r="F4824">
        <v>7</v>
      </c>
      <c r="H4824" s="32" t="s">
        <v>208</v>
      </c>
      <c r="I4824" s="33" t="s">
        <v>862</v>
      </c>
      <c r="J4824" s="33" t="s">
        <v>206</v>
      </c>
      <c r="K4824" s="33" t="str">
        <f t="shared" si="249"/>
        <v>351 , 6</v>
      </c>
      <c r="L4824" s="34" t="s">
        <v>207</v>
      </c>
      <c r="N4824" s="1" t="b">
        <f t="shared" si="250"/>
        <v>0</v>
      </c>
      <c r="O4824" s="1" t="b">
        <f t="shared" si="251"/>
        <v>0</v>
      </c>
      <c r="Q4824" s="4"/>
      <c r="R4824" s="4"/>
    </row>
    <row r="4825" spans="5:18">
      <c r="E4825" s="130">
        <v>351</v>
      </c>
      <c r="F4825" s="130">
        <v>8</v>
      </c>
      <c r="H4825" s="32" t="s">
        <v>208</v>
      </c>
      <c r="I4825" s="33" t="s">
        <v>862</v>
      </c>
      <c r="J4825" s="33" t="s">
        <v>206</v>
      </c>
      <c r="K4825" s="33" t="str">
        <f t="shared" si="249"/>
        <v>351 , 8</v>
      </c>
      <c r="L4825" s="34" t="s">
        <v>207</v>
      </c>
      <c r="N4825" s="1" t="b">
        <f t="shared" si="250"/>
        <v>0</v>
      </c>
      <c r="O4825" s="1" t="b">
        <f t="shared" si="251"/>
        <v>0</v>
      </c>
      <c r="Q4825" s="4"/>
      <c r="R4825" s="4"/>
    </row>
    <row r="4826" spans="5:18">
      <c r="E4826" s="130">
        <v>351</v>
      </c>
      <c r="F4826" s="130">
        <v>9</v>
      </c>
      <c r="H4826" s="32" t="s">
        <v>208</v>
      </c>
      <c r="I4826" s="33" t="s">
        <v>862</v>
      </c>
      <c r="J4826" s="33" t="s">
        <v>206</v>
      </c>
      <c r="K4826" s="33" t="str">
        <f t="shared" si="249"/>
        <v>351 , 9</v>
      </c>
      <c r="L4826" s="34" t="s">
        <v>207</v>
      </c>
      <c r="N4826" s="1" t="b">
        <f t="shared" si="250"/>
        <v>0</v>
      </c>
      <c r="O4826" s="1" t="b">
        <f t="shared" si="251"/>
        <v>0</v>
      </c>
      <c r="Q4826" s="4"/>
      <c r="R4826" s="4"/>
    </row>
    <row r="4827" spans="5:18">
      <c r="E4827" s="130">
        <v>351</v>
      </c>
      <c r="F4827" s="130">
        <v>10</v>
      </c>
      <c r="H4827" s="32" t="s">
        <v>208</v>
      </c>
      <c r="I4827" s="33" t="s">
        <v>862</v>
      </c>
      <c r="J4827" s="33" t="s">
        <v>206</v>
      </c>
      <c r="K4827" s="33" t="str">
        <f t="shared" si="249"/>
        <v>351 , 10</v>
      </c>
      <c r="L4827" s="34" t="s">
        <v>207</v>
      </c>
      <c r="N4827" s="1" t="b">
        <f t="shared" si="250"/>
        <v>0</v>
      </c>
      <c r="O4827" s="1" t="b">
        <f t="shared" si="251"/>
        <v>0</v>
      </c>
      <c r="Q4827" s="4"/>
      <c r="R4827" s="4"/>
    </row>
    <row r="4828" spans="5:18">
      <c r="E4828" s="130">
        <v>351</v>
      </c>
      <c r="F4828" s="130">
        <v>11</v>
      </c>
      <c r="H4828" s="32" t="s">
        <v>208</v>
      </c>
      <c r="I4828" s="33" t="s">
        <v>862</v>
      </c>
      <c r="J4828" s="33" t="s">
        <v>206</v>
      </c>
      <c r="K4828" s="33" t="str">
        <f t="shared" si="249"/>
        <v>351 , 11</v>
      </c>
      <c r="L4828" s="34" t="s">
        <v>207</v>
      </c>
      <c r="N4828" s="1" t="b">
        <f t="shared" si="250"/>
        <v>0</v>
      </c>
      <c r="O4828" s="1" t="b">
        <f t="shared" si="251"/>
        <v>0</v>
      </c>
      <c r="Q4828" s="4"/>
      <c r="R4828" s="4"/>
    </row>
    <row r="4829" spans="5:18">
      <c r="E4829" s="130">
        <v>351</v>
      </c>
      <c r="F4829" s="130">
        <v>12</v>
      </c>
      <c r="H4829" s="32" t="s">
        <v>208</v>
      </c>
      <c r="I4829" s="33" t="s">
        <v>862</v>
      </c>
      <c r="J4829" s="33" t="s">
        <v>206</v>
      </c>
      <c r="K4829" s="33" t="str">
        <f t="shared" si="249"/>
        <v>351 , 12</v>
      </c>
      <c r="L4829" s="34" t="s">
        <v>207</v>
      </c>
      <c r="N4829" s="1" t="b">
        <f t="shared" si="250"/>
        <v>0</v>
      </c>
      <c r="O4829" s="1" t="b">
        <f t="shared" si="251"/>
        <v>0</v>
      </c>
      <c r="Q4829" s="4"/>
      <c r="R4829" s="4"/>
    </row>
    <row r="4830" spans="5:18">
      <c r="E4830" s="130">
        <v>351</v>
      </c>
      <c r="F4830" s="130">
        <v>13</v>
      </c>
      <c r="H4830" s="32" t="s">
        <v>208</v>
      </c>
      <c r="I4830" s="33" t="s">
        <v>862</v>
      </c>
      <c r="J4830" s="33" t="s">
        <v>206</v>
      </c>
      <c r="K4830" s="33" t="str">
        <f t="shared" si="249"/>
        <v>351 , 13</v>
      </c>
      <c r="L4830" s="34" t="s">
        <v>207</v>
      </c>
      <c r="N4830" s="1" t="b">
        <f t="shared" si="250"/>
        <v>0</v>
      </c>
      <c r="O4830" s="1" t="b">
        <f t="shared" si="251"/>
        <v>0</v>
      </c>
      <c r="Q4830" s="4"/>
      <c r="R4830" s="4"/>
    </row>
    <row r="4831" spans="5:18">
      <c r="E4831" s="130">
        <v>351</v>
      </c>
      <c r="F4831" s="130">
        <v>14</v>
      </c>
      <c r="H4831" s="32" t="s">
        <v>208</v>
      </c>
      <c r="I4831" s="33" t="s">
        <v>862</v>
      </c>
      <c r="J4831" s="33" t="s">
        <v>206</v>
      </c>
      <c r="K4831" s="33" t="str">
        <f t="shared" si="249"/>
        <v>351 , 14</v>
      </c>
      <c r="L4831" s="34" t="s">
        <v>207</v>
      </c>
      <c r="N4831" s="1" t="b">
        <f t="shared" si="250"/>
        <v>0</v>
      </c>
      <c r="O4831" s="1" t="b">
        <f t="shared" si="251"/>
        <v>0</v>
      </c>
      <c r="Q4831" s="4"/>
      <c r="R4831" s="4"/>
    </row>
    <row r="4832" spans="5:18">
      <c r="E4832" s="130">
        <v>351</v>
      </c>
      <c r="F4832" s="130">
        <v>15</v>
      </c>
      <c r="H4832" s="32" t="s">
        <v>208</v>
      </c>
      <c r="I4832" s="33" t="s">
        <v>862</v>
      </c>
      <c r="J4832" s="33" t="s">
        <v>206</v>
      </c>
      <c r="K4832" s="33" t="str">
        <f t="shared" si="249"/>
        <v>351 , 15</v>
      </c>
      <c r="L4832" s="34" t="s">
        <v>207</v>
      </c>
      <c r="N4832" s="1" t="b">
        <f t="shared" si="250"/>
        <v>0</v>
      </c>
      <c r="O4832" s="1" t="b">
        <f t="shared" si="251"/>
        <v>0</v>
      </c>
      <c r="Q4832" s="4"/>
      <c r="R4832" s="4"/>
    </row>
    <row r="4833" spans="5:18">
      <c r="E4833" s="130">
        <v>352</v>
      </c>
      <c r="F4833" s="130">
        <v>1</v>
      </c>
      <c r="H4833" s="32" t="s">
        <v>208</v>
      </c>
      <c r="I4833" s="33" t="s">
        <v>862</v>
      </c>
      <c r="J4833" s="33" t="s">
        <v>206</v>
      </c>
      <c r="K4833" s="33" t="str">
        <f t="shared" si="249"/>
        <v>352 , 1</v>
      </c>
      <c r="L4833" s="34" t="s">
        <v>207</v>
      </c>
      <c r="N4833" s="1" t="b">
        <f t="shared" si="250"/>
        <v>0</v>
      </c>
      <c r="O4833" s="1" t="b">
        <f t="shared" si="251"/>
        <v>0</v>
      </c>
      <c r="Q4833" s="4"/>
      <c r="R4833" s="4"/>
    </row>
    <row r="4834" spans="5:18">
      <c r="E4834" s="130">
        <v>352</v>
      </c>
      <c r="F4834" s="130">
        <v>2</v>
      </c>
      <c r="H4834" s="32" t="s">
        <v>208</v>
      </c>
      <c r="I4834" s="33" t="s">
        <v>862</v>
      </c>
      <c r="J4834" s="33" t="s">
        <v>206</v>
      </c>
      <c r="K4834" s="33" t="str">
        <f t="shared" si="249"/>
        <v>352 , 2</v>
      </c>
      <c r="L4834" s="34" t="s">
        <v>207</v>
      </c>
      <c r="N4834" s="1" t="b">
        <f t="shared" si="250"/>
        <v>0</v>
      </c>
      <c r="O4834" s="1" t="b">
        <f t="shared" si="251"/>
        <v>0</v>
      </c>
      <c r="Q4834" s="4"/>
      <c r="R4834" s="4"/>
    </row>
    <row r="4835" spans="5:18">
      <c r="E4835" s="130">
        <v>352</v>
      </c>
      <c r="F4835" s="130">
        <v>3</v>
      </c>
      <c r="H4835" s="32" t="s">
        <v>208</v>
      </c>
      <c r="I4835" s="33" t="s">
        <v>862</v>
      </c>
      <c r="J4835" s="33" t="s">
        <v>206</v>
      </c>
      <c r="K4835" s="33" t="str">
        <f t="shared" si="249"/>
        <v>352 , 3</v>
      </c>
      <c r="L4835" s="34" t="s">
        <v>207</v>
      </c>
      <c r="N4835" s="1" t="b">
        <f t="shared" si="250"/>
        <v>0</v>
      </c>
      <c r="O4835" s="1" t="b">
        <f t="shared" si="251"/>
        <v>0</v>
      </c>
      <c r="Q4835" s="4"/>
      <c r="R4835" s="4"/>
    </row>
    <row r="4836" spans="5:18">
      <c r="E4836" s="130">
        <v>352</v>
      </c>
      <c r="F4836" s="130">
        <v>4</v>
      </c>
      <c r="H4836" s="32" t="s">
        <v>208</v>
      </c>
      <c r="I4836" s="33" t="s">
        <v>862</v>
      </c>
      <c r="J4836" s="33" t="s">
        <v>206</v>
      </c>
      <c r="K4836" s="33" t="str">
        <f t="shared" si="249"/>
        <v>352 , 4</v>
      </c>
      <c r="L4836" s="34" t="s">
        <v>207</v>
      </c>
      <c r="N4836" s="1" t="b">
        <f t="shared" si="250"/>
        <v>0</v>
      </c>
      <c r="O4836" s="1" t="b">
        <f t="shared" si="251"/>
        <v>0</v>
      </c>
      <c r="Q4836" s="4"/>
      <c r="R4836" s="4"/>
    </row>
    <row r="4837" spans="5:18">
      <c r="E4837" s="130">
        <v>352</v>
      </c>
      <c r="F4837" s="130">
        <v>5</v>
      </c>
      <c r="H4837" s="32" t="s">
        <v>208</v>
      </c>
      <c r="I4837" s="33" t="s">
        <v>862</v>
      </c>
      <c r="J4837" s="33" t="s">
        <v>206</v>
      </c>
      <c r="K4837" s="33" t="str">
        <f t="shared" si="249"/>
        <v>352 , 5</v>
      </c>
      <c r="L4837" s="34" t="s">
        <v>207</v>
      </c>
      <c r="N4837" s="1" t="b">
        <f t="shared" si="250"/>
        <v>0</v>
      </c>
      <c r="O4837" s="1" t="b">
        <f t="shared" si="251"/>
        <v>0</v>
      </c>
      <c r="Q4837" s="4"/>
      <c r="R4837" s="4"/>
    </row>
    <row r="4838" spans="5:18">
      <c r="E4838" s="130">
        <v>352</v>
      </c>
      <c s="130" r="F4838">
        <v>7</v>
      </c>
      <c r="H4838" s="32" t="s">
        <v>208</v>
      </c>
      <c r="I4838" s="33" t="s">
        <v>862</v>
      </c>
      <c r="J4838" s="33" t="s">
        <v>206</v>
      </c>
      <c r="K4838" s="33" t="str">
        <f t="shared" si="249"/>
        <v>352 , 6</v>
      </c>
      <c r="L4838" s="34" t="s">
        <v>207</v>
      </c>
      <c r="N4838" s="1" t="b">
        <f t="shared" si="250"/>
        <v>0</v>
      </c>
      <c r="O4838" s="1" t="b">
        <f t="shared" si="251"/>
        <v>0</v>
      </c>
      <c r="Q4838" s="4"/>
      <c r="R4838" s="4"/>
    </row>
    <row r="4839" spans="5:18">
      <c r="E4839" s="130">
        <v>352</v>
      </c>
      <c r="F4839" s="130">
        <v>8</v>
      </c>
      <c r="H4839" s="32" t="s">
        <v>208</v>
      </c>
      <c r="I4839" s="33" t="s">
        <v>862</v>
      </c>
      <c r="J4839" s="33" t="s">
        <v>206</v>
      </c>
      <c r="K4839" s="33" t="str">
        <f t="shared" si="249"/>
        <v>352 , 8</v>
      </c>
      <c r="L4839" s="34" t="s">
        <v>207</v>
      </c>
      <c r="N4839" s="1" t="b">
        <f t="shared" si="250"/>
        <v>0</v>
      </c>
      <c r="O4839" s="1" t="b">
        <f t="shared" si="251"/>
        <v>0</v>
      </c>
      <c r="Q4839" s="4"/>
      <c r="R4839" s="4"/>
    </row>
    <row r="4840" spans="5:18">
      <c r="E4840" s="130">
        <v>352</v>
      </c>
      <c r="F4840" s="130">
        <v>9</v>
      </c>
      <c r="H4840" s="32" t="s">
        <v>208</v>
      </c>
      <c r="I4840" s="33" t="s">
        <v>862</v>
      </c>
      <c r="J4840" s="33" t="s">
        <v>206</v>
      </c>
      <c r="K4840" s="33" t="str">
        <f t="shared" si="249"/>
        <v>352 , 9</v>
      </c>
      <c r="L4840" s="34" t="s">
        <v>207</v>
      </c>
      <c r="N4840" s="1" t="b">
        <f t="shared" si="250"/>
        <v>0</v>
      </c>
      <c r="O4840" s="1" t="b">
        <f t="shared" si="251"/>
        <v>0</v>
      </c>
      <c r="Q4840" s="4"/>
      <c r="R4840" s="4"/>
    </row>
    <row r="4841" spans="5:18">
      <c r="E4841" s="130">
        <v>352</v>
      </c>
      <c r="F4841" s="130">
        <v>10</v>
      </c>
      <c r="H4841" s="32" t="s">
        <v>208</v>
      </c>
      <c r="I4841" s="33" t="s">
        <v>862</v>
      </c>
      <c r="J4841" s="33" t="s">
        <v>206</v>
      </c>
      <c r="K4841" s="33" t="str">
        <f t="shared" si="249"/>
        <v>352 , 10</v>
      </c>
      <c r="L4841" s="34" t="s">
        <v>207</v>
      </c>
      <c r="N4841" s="1" t="b">
        <f t="shared" si="250"/>
        <v>0</v>
      </c>
      <c r="O4841" s="1" t="b">
        <f t="shared" si="251"/>
        <v>0</v>
      </c>
      <c r="Q4841" s="4"/>
      <c r="R4841" s="4"/>
    </row>
    <row r="4842" spans="5:18">
      <c r="E4842" s="130">
        <v>352</v>
      </c>
      <c r="F4842" s="130">
        <v>11</v>
      </c>
      <c r="H4842" s="32" t="s">
        <v>208</v>
      </c>
      <c r="I4842" s="33" t="s">
        <v>862</v>
      </c>
      <c r="J4842" s="33" t="s">
        <v>206</v>
      </c>
      <c r="K4842" s="33" t="str">
        <f t="shared" si="249"/>
        <v>352 , 11</v>
      </c>
      <c r="L4842" s="34" t="s">
        <v>207</v>
      </c>
      <c r="N4842" s="1" t="b">
        <f t="shared" si="250"/>
        <v>0</v>
      </c>
      <c r="O4842" s="1" t="b">
        <f t="shared" si="251"/>
        <v>0</v>
      </c>
      <c r="Q4842" s="4"/>
      <c r="R4842" s="4"/>
    </row>
    <row r="4843" spans="5:18">
      <c r="E4843" s="130">
        <v>352</v>
      </c>
      <c r="F4843" s="130">
        <v>12</v>
      </c>
      <c r="H4843" s="32" t="s">
        <v>208</v>
      </c>
      <c r="I4843" s="33" t="s">
        <v>862</v>
      </c>
      <c r="J4843" s="33" t="s">
        <v>206</v>
      </c>
      <c r="K4843" s="33" t="str">
        <f t="shared" si="249"/>
        <v>352 , 12</v>
      </c>
      <c r="L4843" s="34" t="s">
        <v>207</v>
      </c>
      <c r="N4843" s="1" t="b">
        <f t="shared" si="250"/>
        <v>0</v>
      </c>
      <c r="O4843" s="1" t="b">
        <f t="shared" si="251"/>
        <v>0</v>
      </c>
      <c r="Q4843" s="4"/>
      <c r="R4843" s="4"/>
    </row>
    <row r="4844" spans="5:18">
      <c r="E4844" s="130">
        <v>352</v>
      </c>
      <c r="F4844" s="130">
        <v>13</v>
      </c>
      <c r="H4844" s="32" t="s">
        <v>208</v>
      </c>
      <c r="I4844" s="33" t="s">
        <v>862</v>
      </c>
      <c r="J4844" s="33" t="s">
        <v>206</v>
      </c>
      <c r="K4844" s="33" t="str">
        <f t="shared" ref="K4844:K4903" si="252">E4844&amp;" , "&amp;F4844</f>
        <v>352 , 13</v>
      </c>
      <c r="L4844" s="34" t="s">
        <v>207</v>
      </c>
      <c r="N4844" s="1" t="b">
        <f t="shared" ref="N4844:N4903" si="253">IF(E4844="","",EXACT(E4844,Q4844))</f>
        <v>0</v>
      </c>
      <c r="O4844" s="1" t="b">
        <f t="shared" ref="O4844:O4903" si="254">IF(F4844="","",EXACT(F4844,R4844))</f>
        <v>0</v>
      </c>
      <c r="Q4844" s="4"/>
      <c r="R4844" s="4"/>
    </row>
    <row r="4845" spans="5:18">
      <c r="E4845" s="130">
        <v>352</v>
      </c>
      <c r="F4845" s="130">
        <v>14</v>
      </c>
      <c r="H4845" s="32" t="s">
        <v>208</v>
      </c>
      <c r="I4845" s="33" t="s">
        <v>862</v>
      </c>
      <c r="J4845" s="33" t="s">
        <v>206</v>
      </c>
      <c r="K4845" s="33" t="str">
        <f t="shared" si="252"/>
        <v>352 , 14</v>
      </c>
      <c r="L4845" s="34" t="s">
        <v>207</v>
      </c>
      <c r="N4845" s="1" t="b">
        <f t="shared" si="253"/>
        <v>0</v>
      </c>
      <c r="O4845" s="1" t="b">
        <f t="shared" si="254"/>
        <v>0</v>
      </c>
      <c r="Q4845" s="4"/>
      <c r="R4845" s="4"/>
    </row>
    <row r="4846" spans="5:18">
      <c r="E4846" s="130">
        <v>352</v>
      </c>
      <c r="F4846" s="130">
        <v>15</v>
      </c>
      <c r="H4846" s="32" t="s">
        <v>208</v>
      </c>
      <c r="I4846" s="33" t="s">
        <v>862</v>
      </c>
      <c r="J4846" s="33" t="s">
        <v>206</v>
      </c>
      <c r="K4846" s="33" t="str">
        <f t="shared" si="252"/>
        <v>352 , 15</v>
      </c>
      <c r="L4846" s="34" t="s">
        <v>207</v>
      </c>
      <c r="N4846" s="1" t="b">
        <f t="shared" si="253"/>
        <v>0</v>
      </c>
      <c r="O4846" s="1" t="b">
        <f t="shared" si="254"/>
        <v>0</v>
      </c>
      <c r="Q4846" s="4"/>
      <c r="R4846" s="4"/>
    </row>
    <row r="4847" spans="5:18">
      <c r="E4847" s="130">
        <v>353</v>
      </c>
      <c r="F4847" s="130">
        <v>1</v>
      </c>
      <c r="H4847" s="32" t="s">
        <v>208</v>
      </c>
      <c r="I4847" s="33" t="s">
        <v>862</v>
      </c>
      <c r="J4847" s="33" t="s">
        <v>206</v>
      </c>
      <c r="K4847" s="33" t="str">
        <f t="shared" si="252"/>
        <v>353 , 1</v>
      </c>
      <c r="L4847" s="34" t="s">
        <v>207</v>
      </c>
      <c r="N4847" s="1" t="b">
        <f t="shared" si="253"/>
        <v>0</v>
      </c>
      <c r="O4847" s="1" t="b">
        <f t="shared" si="254"/>
        <v>0</v>
      </c>
      <c r="Q4847" s="4"/>
      <c r="R4847" s="4"/>
    </row>
    <row r="4848" spans="5:18">
      <c r="E4848" s="130">
        <v>353</v>
      </c>
      <c r="F4848" s="130">
        <v>2</v>
      </c>
      <c r="H4848" s="32" t="s">
        <v>208</v>
      </c>
      <c r="I4848" s="33" t="s">
        <v>862</v>
      </c>
      <c r="J4848" s="33" t="s">
        <v>206</v>
      </c>
      <c r="K4848" s="33" t="str">
        <f t="shared" si="252"/>
        <v>353 , 2</v>
      </c>
      <c r="L4848" s="34" t="s">
        <v>207</v>
      </c>
      <c r="N4848" s="1" t="b">
        <f t="shared" si="253"/>
        <v>0</v>
      </c>
      <c r="O4848" s="1" t="b">
        <f t="shared" si="254"/>
        <v>0</v>
      </c>
      <c r="Q4848" s="4"/>
      <c r="R4848" s="4"/>
    </row>
    <row r="4849" spans="5:18">
      <c r="E4849" s="130">
        <v>353</v>
      </c>
      <c r="F4849" s="130">
        <v>3</v>
      </c>
      <c r="H4849" s="32" t="s">
        <v>208</v>
      </c>
      <c r="I4849" s="33" t="s">
        <v>862</v>
      </c>
      <c r="J4849" s="33" t="s">
        <v>206</v>
      </c>
      <c r="K4849" s="33" t="str">
        <f t="shared" si="252"/>
        <v>353 , 3</v>
      </c>
      <c r="L4849" s="34" t="s">
        <v>207</v>
      </c>
      <c r="N4849" s="1" t="b">
        <f t="shared" si="253"/>
        <v>0</v>
      </c>
      <c r="O4849" s="1" t="b">
        <f t="shared" si="254"/>
        <v>0</v>
      </c>
      <c r="Q4849" s="4"/>
      <c r="R4849" s="4"/>
    </row>
    <row r="4850" spans="5:18">
      <c r="E4850" s="130">
        <v>353</v>
      </c>
      <c r="F4850" s="130">
        <v>4</v>
      </c>
      <c r="H4850" s="32" t="s">
        <v>208</v>
      </c>
      <c r="I4850" s="33" t="s">
        <v>862</v>
      </c>
      <c r="J4850" s="33" t="s">
        <v>206</v>
      </c>
      <c r="K4850" s="33" t="str">
        <f t="shared" si="252"/>
        <v>353 , 4</v>
      </c>
      <c r="L4850" s="34" t="s">
        <v>207</v>
      </c>
      <c r="N4850" s="1" t="b">
        <f t="shared" si="253"/>
        <v>0</v>
      </c>
      <c r="O4850" s="1" t="b">
        <f t="shared" si="254"/>
        <v>0</v>
      </c>
      <c r="Q4850" s="4"/>
      <c r="R4850" s="4"/>
    </row>
    <row r="4851" spans="5:18">
      <c r="E4851" s="130">
        <v>353</v>
      </c>
      <c r="F4851" s="130">
        <v>5</v>
      </c>
      <c r="H4851" s="32" t="s">
        <v>208</v>
      </c>
      <c r="I4851" s="33" t="s">
        <v>862</v>
      </c>
      <c r="J4851" s="33" t="s">
        <v>206</v>
      </c>
      <c r="K4851" s="33" t="str">
        <f t="shared" si="252"/>
        <v>353 , 5</v>
      </c>
      <c r="L4851" s="34" t="s">
        <v>207</v>
      </c>
      <c r="N4851" s="1" t="b">
        <f t="shared" si="253"/>
        <v>0</v>
      </c>
      <c r="O4851" s="1" t="b">
        <f t="shared" si="254"/>
        <v>0</v>
      </c>
      <c r="Q4851" s="4"/>
      <c r="R4851" s="4"/>
    </row>
    <row r="4852" spans="5:18">
      <c r="E4852" s="130">
        <v>353</v>
      </c>
      <c s="130" r="F4852">
        <v>7</v>
      </c>
      <c r="H4852" s="32" t="s">
        <v>208</v>
      </c>
      <c r="I4852" s="33" t="s">
        <v>862</v>
      </c>
      <c r="J4852" s="33" t="s">
        <v>206</v>
      </c>
      <c r="K4852" s="33" t="str">
        <f t="shared" si="252"/>
        <v>353 , 6</v>
      </c>
      <c r="L4852" s="34" t="s">
        <v>207</v>
      </c>
      <c r="N4852" s="1" t="b">
        <f t="shared" si="253"/>
        <v>0</v>
      </c>
      <c r="O4852" s="1" t="b">
        <f t="shared" si="254"/>
        <v>0</v>
      </c>
      <c r="Q4852" s="4"/>
      <c r="R4852" s="4"/>
    </row>
    <row r="4853" spans="5:18">
      <c r="E4853" s="130">
        <v>353</v>
      </c>
      <c r="F4853" s="130">
        <v>8</v>
      </c>
      <c r="H4853" s="32" t="s">
        <v>208</v>
      </c>
      <c r="I4853" s="33" t="s">
        <v>862</v>
      </c>
      <c r="J4853" s="33" t="s">
        <v>206</v>
      </c>
      <c r="K4853" s="33" t="str">
        <f t="shared" si="252"/>
        <v>353 , 8</v>
      </c>
      <c r="L4853" s="34" t="s">
        <v>207</v>
      </c>
      <c r="N4853" s="1" t="b">
        <f t="shared" si="253"/>
        <v>0</v>
      </c>
      <c r="O4853" s="1" t="b">
        <f t="shared" si="254"/>
        <v>0</v>
      </c>
      <c r="Q4853" s="4"/>
      <c r="R4853" s="4"/>
    </row>
    <row r="4854" spans="5:18">
      <c r="E4854" s="130">
        <v>353</v>
      </c>
      <c r="F4854" s="130">
        <v>9</v>
      </c>
      <c r="H4854" s="32" t="s">
        <v>208</v>
      </c>
      <c r="I4854" s="33" t="s">
        <v>862</v>
      </c>
      <c r="J4854" s="33" t="s">
        <v>206</v>
      </c>
      <c r="K4854" s="33" t="str">
        <f t="shared" si="252"/>
        <v>353 , 9</v>
      </c>
      <c r="L4854" s="34" t="s">
        <v>207</v>
      </c>
      <c r="N4854" s="1" t="b">
        <f t="shared" si="253"/>
        <v>0</v>
      </c>
      <c r="O4854" s="1" t="b">
        <f t="shared" si="254"/>
        <v>0</v>
      </c>
      <c r="Q4854" s="4"/>
      <c r="R4854" s="4"/>
    </row>
    <row r="4855" spans="5:18">
      <c r="E4855" s="130">
        <v>353</v>
      </c>
      <c r="F4855" s="130">
        <v>10</v>
      </c>
      <c r="H4855" s="32" t="s">
        <v>208</v>
      </c>
      <c r="I4855" s="33" t="s">
        <v>862</v>
      </c>
      <c r="J4855" s="33" t="s">
        <v>206</v>
      </c>
      <c r="K4855" s="33" t="str">
        <f t="shared" si="252"/>
        <v>353 , 10</v>
      </c>
      <c r="L4855" s="34" t="s">
        <v>207</v>
      </c>
      <c r="N4855" s="1" t="b">
        <f t="shared" si="253"/>
        <v>0</v>
      </c>
      <c r="O4855" s="1" t="b">
        <f t="shared" si="254"/>
        <v>0</v>
      </c>
      <c r="Q4855" s="4"/>
      <c r="R4855" s="4"/>
    </row>
    <row r="4856" spans="5:18">
      <c r="E4856" s="130">
        <v>353</v>
      </c>
      <c r="F4856" s="130">
        <v>11</v>
      </c>
      <c r="H4856" s="32" t="s">
        <v>208</v>
      </c>
      <c r="I4856" s="33" t="s">
        <v>862</v>
      </c>
      <c r="J4856" s="33" t="s">
        <v>206</v>
      </c>
      <c r="K4856" s="33" t="str">
        <f t="shared" si="252"/>
        <v>353 , 11</v>
      </c>
      <c r="L4856" s="34" t="s">
        <v>207</v>
      </c>
      <c r="N4856" s="1" t="b">
        <f t="shared" si="253"/>
        <v>0</v>
      </c>
      <c r="O4856" s="1" t="b">
        <f t="shared" si="254"/>
        <v>0</v>
      </c>
      <c r="Q4856" s="4"/>
      <c r="R4856" s="4"/>
    </row>
    <row r="4857" spans="5:18">
      <c r="E4857" s="130">
        <v>353</v>
      </c>
      <c r="F4857" s="130">
        <v>12</v>
      </c>
      <c r="H4857" s="32" t="s">
        <v>208</v>
      </c>
      <c r="I4857" s="33" t="s">
        <v>862</v>
      </c>
      <c r="J4857" s="33" t="s">
        <v>206</v>
      </c>
      <c r="K4857" s="33" t="str">
        <f t="shared" si="252"/>
        <v>353 , 12</v>
      </c>
      <c r="L4857" s="34" t="s">
        <v>207</v>
      </c>
      <c r="N4857" s="1" t="b">
        <f t="shared" si="253"/>
        <v>0</v>
      </c>
      <c r="O4857" s="1" t="b">
        <f t="shared" si="254"/>
        <v>0</v>
      </c>
      <c r="Q4857" s="4"/>
      <c r="R4857" s="4"/>
    </row>
    <row r="4858" spans="5:18">
      <c r="E4858" s="130">
        <v>353</v>
      </c>
      <c r="F4858" s="130">
        <v>13</v>
      </c>
      <c r="H4858" s="32" t="s">
        <v>208</v>
      </c>
      <c r="I4858" s="33" t="s">
        <v>862</v>
      </c>
      <c r="J4858" s="33" t="s">
        <v>206</v>
      </c>
      <c r="K4858" s="33" t="str">
        <f t="shared" si="252"/>
        <v>353 , 13</v>
      </c>
      <c r="L4858" s="34" t="s">
        <v>207</v>
      </c>
      <c r="N4858" s="1" t="b">
        <f t="shared" si="253"/>
        <v>0</v>
      </c>
      <c r="O4858" s="1" t="b">
        <f t="shared" si="254"/>
        <v>0</v>
      </c>
      <c r="Q4858" s="4"/>
      <c r="R4858" s="4"/>
    </row>
    <row r="4859" spans="5:18">
      <c r="E4859" s="130">
        <v>353</v>
      </c>
      <c r="F4859" s="130">
        <v>14</v>
      </c>
      <c r="H4859" s="32" t="s">
        <v>208</v>
      </c>
      <c r="I4859" s="33" t="s">
        <v>862</v>
      </c>
      <c r="J4859" s="33" t="s">
        <v>206</v>
      </c>
      <c r="K4859" s="33" t="str">
        <f t="shared" si="252"/>
        <v>353 , 14</v>
      </c>
      <c r="L4859" s="34" t="s">
        <v>207</v>
      </c>
      <c r="N4859" s="1" t="b">
        <f t="shared" si="253"/>
        <v>0</v>
      </c>
      <c r="O4859" s="1" t="b">
        <f t="shared" si="254"/>
        <v>0</v>
      </c>
      <c r="Q4859" s="4"/>
      <c r="R4859" s="4"/>
    </row>
    <row r="4860" spans="5:18">
      <c r="E4860" s="130">
        <v>353</v>
      </c>
      <c r="F4860" s="130">
        <v>15</v>
      </c>
      <c r="H4860" s="32" t="s">
        <v>208</v>
      </c>
      <c r="I4860" s="33" t="s">
        <v>862</v>
      </c>
      <c r="J4860" s="33" t="s">
        <v>206</v>
      </c>
      <c r="K4860" s="33" t="str">
        <f t="shared" si="252"/>
        <v>353 , 15</v>
      </c>
      <c r="L4860" s="34" t="s">
        <v>207</v>
      </c>
      <c r="N4860" s="1" t="b">
        <f t="shared" si="253"/>
        <v>0</v>
      </c>
      <c r="O4860" s="1" t="b">
        <f t="shared" si="254"/>
        <v>0</v>
      </c>
      <c r="Q4860" s="4"/>
      <c r="R4860" s="4"/>
    </row>
    <row r="4861" spans="5:18">
      <c r="E4861" s="130">
        <v>354</v>
      </c>
      <c r="F4861" s="130">
        <v>1</v>
      </c>
      <c r="H4861" s="32" t="s">
        <v>208</v>
      </c>
      <c r="I4861" s="33" t="s">
        <v>862</v>
      </c>
      <c r="J4861" s="33" t="s">
        <v>206</v>
      </c>
      <c r="K4861" s="33" t="str">
        <f t="shared" si="252"/>
        <v>354 , 1</v>
      </c>
      <c r="L4861" s="34" t="s">
        <v>207</v>
      </c>
      <c r="N4861" s="1" t="b">
        <f t="shared" si="253"/>
        <v>0</v>
      </c>
      <c r="O4861" s="1" t="b">
        <f t="shared" si="254"/>
        <v>0</v>
      </c>
      <c r="Q4861" s="4"/>
      <c r="R4861" s="4"/>
    </row>
    <row r="4862" spans="5:18">
      <c r="E4862" s="130">
        <v>354</v>
      </c>
      <c r="F4862" s="130">
        <v>2</v>
      </c>
      <c r="H4862" s="32" t="s">
        <v>208</v>
      </c>
      <c r="I4862" s="33" t="s">
        <v>862</v>
      </c>
      <c r="J4862" s="33" t="s">
        <v>206</v>
      </c>
      <c r="K4862" s="33" t="str">
        <f t="shared" si="252"/>
        <v>354 , 2</v>
      </c>
      <c r="L4862" s="34" t="s">
        <v>207</v>
      </c>
      <c r="N4862" s="1" t="b">
        <f t="shared" si="253"/>
        <v>0</v>
      </c>
      <c r="O4862" s="1" t="b">
        <f t="shared" si="254"/>
        <v>0</v>
      </c>
      <c r="Q4862" s="4"/>
      <c r="R4862" s="4"/>
    </row>
    <row r="4863" spans="5:18">
      <c r="E4863" s="130">
        <v>354</v>
      </c>
      <c r="F4863" s="130">
        <v>3</v>
      </c>
      <c r="H4863" s="32" t="s">
        <v>208</v>
      </c>
      <c r="I4863" s="33" t="s">
        <v>862</v>
      </c>
      <c r="J4863" s="33" t="s">
        <v>206</v>
      </c>
      <c r="K4863" s="33" t="str">
        <f t="shared" si="252"/>
        <v>354 , 3</v>
      </c>
      <c r="L4863" s="34" t="s">
        <v>207</v>
      </c>
      <c r="N4863" s="1" t="b">
        <f t="shared" si="253"/>
        <v>0</v>
      </c>
      <c r="O4863" s="1" t="b">
        <f t="shared" si="254"/>
        <v>0</v>
      </c>
      <c r="Q4863" s="4"/>
      <c r="R4863" s="4"/>
    </row>
    <row r="4864" spans="5:18">
      <c r="E4864" s="130">
        <v>354</v>
      </c>
      <c r="F4864" s="130">
        <v>4</v>
      </c>
      <c r="H4864" s="32" t="s">
        <v>208</v>
      </c>
      <c r="I4864" s="33" t="s">
        <v>862</v>
      </c>
      <c r="J4864" s="33" t="s">
        <v>206</v>
      </c>
      <c r="K4864" s="33" t="str">
        <f t="shared" si="252"/>
        <v>354 , 4</v>
      </c>
      <c r="L4864" s="34" t="s">
        <v>207</v>
      </c>
      <c r="N4864" s="1" t="b">
        <f t="shared" si="253"/>
        <v>0</v>
      </c>
      <c r="O4864" s="1" t="b">
        <f t="shared" si="254"/>
        <v>0</v>
      </c>
      <c r="Q4864" s="4"/>
      <c r="R4864" s="4"/>
    </row>
    <row r="4865" spans="5:18">
      <c r="E4865" s="130">
        <v>354</v>
      </c>
      <c r="F4865" s="130">
        <v>5</v>
      </c>
      <c r="H4865" s="32" t="s">
        <v>208</v>
      </c>
      <c r="I4865" s="33" t="s">
        <v>862</v>
      </c>
      <c r="J4865" s="33" t="s">
        <v>206</v>
      </c>
      <c r="K4865" s="33" t="str">
        <f t="shared" si="252"/>
        <v>354 , 5</v>
      </c>
      <c r="L4865" s="34" t="s">
        <v>207</v>
      </c>
      <c r="N4865" s="1" t="b">
        <f t="shared" si="253"/>
        <v>0</v>
      </c>
      <c r="O4865" s="1" t="b">
        <f t="shared" si="254"/>
        <v>0</v>
      </c>
      <c r="Q4865" s="4"/>
      <c r="R4865" s="4"/>
    </row>
    <row r="4866" spans="5:18">
      <c r="E4866" s="130">
        <v>354</v>
      </c>
      <c s="130" r="F4866">
        <v>7</v>
      </c>
      <c r="H4866" s="32" t="s">
        <v>208</v>
      </c>
      <c r="I4866" s="33" t="s">
        <v>862</v>
      </c>
      <c r="J4866" s="33" t="s">
        <v>206</v>
      </c>
      <c r="K4866" s="33" t="str">
        <f t="shared" si="252"/>
        <v>354 , 6</v>
      </c>
      <c r="L4866" s="34" t="s">
        <v>207</v>
      </c>
      <c r="N4866" s="1" t="b">
        <f t="shared" si="253"/>
        <v>0</v>
      </c>
      <c r="O4866" s="1" t="b">
        <f t="shared" si="254"/>
        <v>0</v>
      </c>
      <c r="Q4866" s="4"/>
      <c r="R4866" s="4"/>
    </row>
    <row r="4867" spans="5:18">
      <c r="E4867" s="130">
        <v>354</v>
      </c>
      <c r="F4867" s="130">
        <v>8</v>
      </c>
      <c r="H4867" s="32" t="s">
        <v>208</v>
      </c>
      <c r="I4867" s="33" t="s">
        <v>862</v>
      </c>
      <c r="J4867" s="33" t="s">
        <v>206</v>
      </c>
      <c r="K4867" s="33" t="str">
        <f t="shared" si="252"/>
        <v>354 , 8</v>
      </c>
      <c r="L4867" s="34" t="s">
        <v>207</v>
      </c>
      <c r="N4867" s="1" t="b">
        <f t="shared" si="253"/>
        <v>0</v>
      </c>
      <c r="O4867" s="1" t="b">
        <f t="shared" si="254"/>
        <v>0</v>
      </c>
      <c r="Q4867" s="4"/>
      <c r="R4867" s="4"/>
    </row>
    <row r="4868" spans="5:18">
      <c r="E4868" s="130">
        <v>354</v>
      </c>
      <c r="F4868" s="130">
        <v>9</v>
      </c>
      <c r="H4868" s="32" t="s">
        <v>208</v>
      </c>
      <c r="I4868" s="33" t="s">
        <v>862</v>
      </c>
      <c r="J4868" s="33" t="s">
        <v>206</v>
      </c>
      <c r="K4868" s="33" t="str">
        <f t="shared" si="252"/>
        <v>354 , 9</v>
      </c>
      <c r="L4868" s="34" t="s">
        <v>207</v>
      </c>
      <c r="N4868" s="1" t="b">
        <f t="shared" si="253"/>
        <v>0</v>
      </c>
      <c r="O4868" s="1" t="b">
        <f t="shared" si="254"/>
        <v>0</v>
      </c>
      <c r="Q4868" s="4"/>
      <c r="R4868" s="4"/>
    </row>
    <row r="4869" spans="5:18">
      <c r="E4869" s="130">
        <v>354</v>
      </c>
      <c r="F4869" s="130">
        <v>10</v>
      </c>
      <c r="H4869" s="32" t="s">
        <v>208</v>
      </c>
      <c r="I4869" s="33" t="s">
        <v>862</v>
      </c>
      <c r="J4869" s="33" t="s">
        <v>206</v>
      </c>
      <c r="K4869" s="33" t="str">
        <f t="shared" si="252"/>
        <v>354 , 10</v>
      </c>
      <c r="L4869" s="34" t="s">
        <v>207</v>
      </c>
      <c r="N4869" s="1" t="b">
        <f t="shared" si="253"/>
        <v>0</v>
      </c>
      <c r="O4869" s="1" t="b">
        <f t="shared" si="254"/>
        <v>0</v>
      </c>
      <c r="Q4869" s="4"/>
      <c r="R4869" s="4"/>
    </row>
    <row r="4870" spans="5:18">
      <c r="E4870" s="130">
        <v>354</v>
      </c>
      <c r="F4870" s="130">
        <v>11</v>
      </c>
      <c r="H4870" s="32" t="s">
        <v>208</v>
      </c>
      <c r="I4870" s="33" t="s">
        <v>862</v>
      </c>
      <c r="J4870" s="33" t="s">
        <v>206</v>
      </c>
      <c r="K4870" s="33" t="str">
        <f t="shared" si="252"/>
        <v>354 , 11</v>
      </c>
      <c r="L4870" s="34" t="s">
        <v>207</v>
      </c>
      <c r="N4870" s="1" t="b">
        <f t="shared" si="253"/>
        <v>0</v>
      </c>
      <c r="O4870" s="1" t="b">
        <f t="shared" si="254"/>
        <v>0</v>
      </c>
      <c r="Q4870" s="4"/>
      <c r="R4870" s="4"/>
    </row>
    <row r="4871" spans="5:18">
      <c r="E4871" s="130">
        <v>354</v>
      </c>
      <c r="F4871" s="130">
        <v>12</v>
      </c>
      <c r="H4871" s="32" t="s">
        <v>208</v>
      </c>
      <c r="I4871" s="33" t="s">
        <v>862</v>
      </c>
      <c r="J4871" s="33" t="s">
        <v>206</v>
      </c>
      <c r="K4871" s="33" t="str">
        <f t="shared" si="252"/>
        <v>354 , 12</v>
      </c>
      <c r="L4871" s="34" t="s">
        <v>207</v>
      </c>
      <c r="N4871" s="1" t="b">
        <f t="shared" si="253"/>
        <v>0</v>
      </c>
      <c r="O4871" s="1" t="b">
        <f t="shared" si="254"/>
        <v>0</v>
      </c>
      <c r="Q4871" s="4"/>
      <c r="R4871" s="4"/>
    </row>
    <row r="4872" spans="5:18">
      <c r="E4872" s="130">
        <v>354</v>
      </c>
      <c r="F4872" s="130">
        <v>13</v>
      </c>
      <c r="H4872" s="32" t="s">
        <v>208</v>
      </c>
      <c r="I4872" s="33" t="s">
        <v>862</v>
      </c>
      <c r="J4872" s="33" t="s">
        <v>206</v>
      </c>
      <c r="K4872" s="33" t="str">
        <f t="shared" si="252"/>
        <v>354 , 13</v>
      </c>
      <c r="L4872" s="34" t="s">
        <v>207</v>
      </c>
      <c r="N4872" s="1" t="b">
        <f t="shared" si="253"/>
        <v>0</v>
      </c>
      <c r="O4872" s="1" t="b">
        <f t="shared" si="254"/>
        <v>0</v>
      </c>
      <c r="Q4872" s="4"/>
      <c r="R4872" s="4"/>
    </row>
    <row r="4873" spans="5:18">
      <c r="E4873" s="130">
        <v>354</v>
      </c>
      <c r="F4873" s="130">
        <v>14</v>
      </c>
      <c r="H4873" s="32" t="s">
        <v>208</v>
      </c>
      <c r="I4873" s="33" t="s">
        <v>862</v>
      </c>
      <c r="J4873" s="33" t="s">
        <v>206</v>
      </c>
      <c r="K4873" s="33" t="str">
        <f t="shared" si="252"/>
        <v>354 , 14</v>
      </c>
      <c r="L4873" s="34" t="s">
        <v>207</v>
      </c>
      <c r="N4873" s="1" t="b">
        <f t="shared" si="253"/>
        <v>0</v>
      </c>
      <c r="O4873" s="1" t="b">
        <f t="shared" si="254"/>
        <v>0</v>
      </c>
      <c r="Q4873" s="4"/>
      <c r="R4873" s="4"/>
    </row>
    <row r="4874" spans="5:18">
      <c r="E4874" s="130">
        <v>354</v>
      </c>
      <c r="F4874" s="130">
        <v>15</v>
      </c>
      <c r="H4874" s="32" t="s">
        <v>208</v>
      </c>
      <c r="I4874" s="33" t="s">
        <v>862</v>
      </c>
      <c r="J4874" s="33" t="s">
        <v>206</v>
      </c>
      <c r="K4874" s="33" t="str">
        <f t="shared" si="252"/>
        <v>354 , 15</v>
      </c>
      <c r="L4874" s="34" t="s">
        <v>207</v>
      </c>
      <c r="N4874" s="1" t="b">
        <f t="shared" si="253"/>
        <v>0</v>
      </c>
      <c r="O4874" s="1" t="b">
        <f t="shared" si="254"/>
        <v>0</v>
      </c>
      <c r="Q4874" s="4"/>
      <c r="R4874" s="4"/>
    </row>
    <row r="4875" spans="5:18">
      <c r="E4875" s="130">
        <v>355</v>
      </c>
      <c r="F4875" s="130">
        <v>1</v>
      </c>
      <c r="H4875" s="32" t="s">
        <v>208</v>
      </c>
      <c r="I4875" s="33" t="s">
        <v>862</v>
      </c>
      <c r="J4875" s="33" t="s">
        <v>206</v>
      </c>
      <c r="K4875" s="33" t="str">
        <f t="shared" si="252"/>
        <v>355 , 1</v>
      </c>
      <c r="L4875" s="34" t="s">
        <v>207</v>
      </c>
      <c r="N4875" s="1" t="b">
        <f t="shared" si="253"/>
        <v>0</v>
      </c>
      <c r="O4875" s="1" t="b">
        <f t="shared" si="254"/>
        <v>0</v>
      </c>
      <c r="Q4875" s="4"/>
      <c r="R4875" s="4"/>
    </row>
    <row r="4876" spans="5:18">
      <c r="E4876" s="130">
        <v>355</v>
      </c>
      <c r="F4876" s="130">
        <v>2</v>
      </c>
      <c r="H4876" s="32" t="s">
        <v>208</v>
      </c>
      <c r="I4876" s="33" t="s">
        <v>862</v>
      </c>
      <c r="J4876" s="33" t="s">
        <v>206</v>
      </c>
      <c r="K4876" s="33" t="str">
        <f t="shared" si="252"/>
        <v>355 , 2</v>
      </c>
      <c r="L4876" s="34" t="s">
        <v>207</v>
      </c>
      <c r="N4876" s="1" t="b">
        <f t="shared" si="253"/>
        <v>0</v>
      </c>
      <c r="O4876" s="1" t="b">
        <f t="shared" si="254"/>
        <v>0</v>
      </c>
      <c r="Q4876" s="4"/>
      <c r="R4876" s="4"/>
    </row>
    <row r="4877" spans="5:18">
      <c r="E4877" s="130">
        <v>355</v>
      </c>
      <c r="F4877" s="130">
        <v>3</v>
      </c>
      <c r="H4877" s="32" t="s">
        <v>208</v>
      </c>
      <c r="I4877" s="33" t="s">
        <v>862</v>
      </c>
      <c r="J4877" s="33" t="s">
        <v>206</v>
      </c>
      <c r="K4877" s="33" t="str">
        <f t="shared" si="252"/>
        <v>355 , 3</v>
      </c>
      <c r="L4877" s="34" t="s">
        <v>207</v>
      </c>
      <c r="N4877" s="1" t="b">
        <f t="shared" si="253"/>
        <v>0</v>
      </c>
      <c r="O4877" s="1" t="b">
        <f t="shared" si="254"/>
        <v>0</v>
      </c>
      <c r="Q4877" s="4"/>
      <c r="R4877" s="4"/>
    </row>
    <row r="4878" spans="5:18">
      <c r="E4878" s="130">
        <v>355</v>
      </c>
      <c r="F4878" s="130">
        <v>4</v>
      </c>
      <c r="H4878" s="32" t="s">
        <v>208</v>
      </c>
      <c r="I4878" s="33" t="s">
        <v>862</v>
      </c>
      <c r="J4878" s="33" t="s">
        <v>206</v>
      </c>
      <c r="K4878" s="33" t="str">
        <f t="shared" si="252"/>
        <v>355 , 4</v>
      </c>
      <c r="L4878" s="34" t="s">
        <v>207</v>
      </c>
      <c r="N4878" s="1" t="b">
        <f t="shared" si="253"/>
        <v>0</v>
      </c>
      <c r="O4878" s="1" t="b">
        <f t="shared" si="254"/>
        <v>0</v>
      </c>
      <c r="Q4878" s="4"/>
      <c r="R4878" s="4"/>
    </row>
    <row r="4879" spans="5:18">
      <c r="E4879" s="130">
        <v>355</v>
      </c>
      <c r="F4879" s="130">
        <v>5</v>
      </c>
      <c r="H4879" s="32" t="s">
        <v>208</v>
      </c>
      <c r="I4879" s="33" t="s">
        <v>862</v>
      </c>
      <c r="J4879" s="33" t="s">
        <v>206</v>
      </c>
      <c r="K4879" s="33" t="str">
        <f t="shared" si="252"/>
        <v>355 , 5</v>
      </c>
      <c r="L4879" s="34" t="s">
        <v>207</v>
      </c>
      <c r="N4879" s="1" t="b">
        <f t="shared" si="253"/>
        <v>0</v>
      </c>
      <c r="O4879" s="1" t="b">
        <f t="shared" si="254"/>
        <v>0</v>
      </c>
      <c r="Q4879" s="4"/>
      <c r="R4879" s="4"/>
    </row>
    <row r="4880" spans="5:18">
      <c r="E4880" s="130">
        <v>355</v>
      </c>
      <c s="130" r="F4880">
        <v>7</v>
      </c>
      <c r="H4880" s="32" t="s">
        <v>208</v>
      </c>
      <c r="I4880" s="33" t="s">
        <v>862</v>
      </c>
      <c r="J4880" s="33" t="s">
        <v>206</v>
      </c>
      <c r="K4880" s="33" t="str">
        <f t="shared" si="252"/>
        <v>355 , 6</v>
      </c>
      <c r="L4880" s="34" t="s">
        <v>207</v>
      </c>
      <c r="N4880" s="1" t="b">
        <f t="shared" si="253"/>
        <v>0</v>
      </c>
      <c r="O4880" s="1" t="b">
        <f t="shared" si="254"/>
        <v>0</v>
      </c>
      <c r="Q4880" s="4"/>
      <c r="R4880" s="4"/>
    </row>
    <row r="4881" spans="5:18">
      <c r="E4881" s="130">
        <v>355</v>
      </c>
      <c r="F4881" s="130">
        <v>8</v>
      </c>
      <c r="H4881" s="32" t="s">
        <v>208</v>
      </c>
      <c r="I4881" s="33" t="s">
        <v>862</v>
      </c>
      <c r="J4881" s="33" t="s">
        <v>206</v>
      </c>
      <c r="K4881" s="33" t="str">
        <f t="shared" si="252"/>
        <v>355 , 8</v>
      </c>
      <c r="L4881" s="34" t="s">
        <v>207</v>
      </c>
      <c r="N4881" s="1" t="b">
        <f t="shared" si="253"/>
        <v>0</v>
      </c>
      <c r="O4881" s="1" t="b">
        <f t="shared" si="254"/>
        <v>0</v>
      </c>
      <c r="Q4881" s="4"/>
      <c r="R4881" s="4"/>
    </row>
    <row r="4882" spans="5:18">
      <c r="E4882" s="130">
        <v>355</v>
      </c>
      <c r="F4882" s="130">
        <v>9</v>
      </c>
      <c r="H4882" s="32" t="s">
        <v>208</v>
      </c>
      <c r="I4882" s="33" t="s">
        <v>862</v>
      </c>
      <c r="J4882" s="33" t="s">
        <v>206</v>
      </c>
      <c r="K4882" s="33" t="str">
        <f t="shared" si="252"/>
        <v>355 , 9</v>
      </c>
      <c r="L4882" s="34" t="s">
        <v>207</v>
      </c>
      <c r="N4882" s="1" t="b">
        <f t="shared" si="253"/>
        <v>0</v>
      </c>
      <c r="O4882" s="1" t="b">
        <f t="shared" si="254"/>
        <v>0</v>
      </c>
      <c r="Q4882" s="4"/>
      <c r="R4882" s="4"/>
    </row>
    <row r="4883" spans="5:18">
      <c r="E4883" s="130">
        <v>355</v>
      </c>
      <c r="F4883" s="130">
        <v>10</v>
      </c>
      <c r="H4883" s="32" t="s">
        <v>208</v>
      </c>
      <c r="I4883" s="33" t="s">
        <v>862</v>
      </c>
      <c r="J4883" s="33" t="s">
        <v>206</v>
      </c>
      <c r="K4883" s="33" t="str">
        <f t="shared" si="252"/>
        <v>355 , 10</v>
      </c>
      <c r="L4883" s="34" t="s">
        <v>207</v>
      </c>
      <c r="N4883" s="1" t="b">
        <f t="shared" si="253"/>
        <v>0</v>
      </c>
      <c r="O4883" s="1" t="b">
        <f t="shared" si="254"/>
        <v>0</v>
      </c>
      <c r="Q4883" s="4"/>
      <c r="R4883" s="4"/>
    </row>
    <row r="4884" spans="5:18">
      <c r="E4884" s="130">
        <v>355</v>
      </c>
      <c r="F4884" s="130">
        <v>11</v>
      </c>
      <c r="H4884" s="32" t="s">
        <v>208</v>
      </c>
      <c r="I4884" s="33" t="s">
        <v>862</v>
      </c>
      <c r="J4884" s="33" t="s">
        <v>206</v>
      </c>
      <c r="K4884" s="33" t="str">
        <f t="shared" si="252"/>
        <v>355 , 11</v>
      </c>
      <c r="L4884" s="34" t="s">
        <v>207</v>
      </c>
      <c r="N4884" s="1" t="b">
        <f t="shared" si="253"/>
        <v>0</v>
      </c>
      <c r="O4884" s="1" t="b">
        <f t="shared" si="254"/>
        <v>0</v>
      </c>
      <c r="Q4884" s="4"/>
      <c r="R4884" s="4"/>
    </row>
    <row r="4885" spans="5:18">
      <c r="E4885" s="130">
        <v>355</v>
      </c>
      <c r="F4885" s="130">
        <v>12</v>
      </c>
      <c r="H4885" s="32" t="s">
        <v>208</v>
      </c>
      <c r="I4885" s="33" t="s">
        <v>862</v>
      </c>
      <c r="J4885" s="33" t="s">
        <v>206</v>
      </c>
      <c r="K4885" s="33" t="str">
        <f t="shared" si="252"/>
        <v>355 , 12</v>
      </c>
      <c r="L4885" s="34" t="s">
        <v>207</v>
      </c>
      <c r="N4885" s="1" t="b">
        <f t="shared" si="253"/>
        <v>0</v>
      </c>
      <c r="O4885" s="1" t="b">
        <f t="shared" si="254"/>
        <v>0</v>
      </c>
      <c r="Q4885" s="4"/>
      <c r="R4885" s="4"/>
    </row>
    <row r="4886" spans="5:18">
      <c r="E4886" s="130">
        <v>355</v>
      </c>
      <c r="F4886" s="130">
        <v>13</v>
      </c>
      <c r="H4886" s="32" t="s">
        <v>208</v>
      </c>
      <c r="I4886" s="33" t="s">
        <v>862</v>
      </c>
      <c r="J4886" s="33" t="s">
        <v>206</v>
      </c>
      <c r="K4886" s="33" t="str">
        <f t="shared" si="252"/>
        <v>355 , 13</v>
      </c>
      <c r="L4886" s="34" t="s">
        <v>207</v>
      </c>
      <c r="N4886" s="1" t="b">
        <f t="shared" si="253"/>
        <v>0</v>
      </c>
      <c r="O4886" s="1" t="b">
        <f t="shared" si="254"/>
        <v>0</v>
      </c>
      <c r="Q4886" s="4"/>
      <c r="R4886" s="4"/>
    </row>
    <row r="4887" spans="5:18">
      <c r="E4887" s="130">
        <v>355</v>
      </c>
      <c r="F4887" s="130">
        <v>14</v>
      </c>
      <c r="H4887" s="32" t="s">
        <v>208</v>
      </c>
      <c r="I4887" s="33" t="s">
        <v>862</v>
      </c>
      <c r="J4887" s="33" t="s">
        <v>206</v>
      </c>
      <c r="K4887" s="33" t="str">
        <f t="shared" si="252"/>
        <v>355 , 14</v>
      </c>
      <c r="L4887" s="34" t="s">
        <v>207</v>
      </c>
      <c r="N4887" s="1" t="b">
        <f t="shared" si="253"/>
        <v>0</v>
      </c>
      <c r="O4887" s="1" t="b">
        <f t="shared" si="254"/>
        <v>0</v>
      </c>
      <c r="Q4887" s="4"/>
      <c r="R4887" s="4"/>
    </row>
    <row r="4888" spans="5:18">
      <c r="E4888" s="130">
        <v>355</v>
      </c>
      <c r="F4888" s="130">
        <v>15</v>
      </c>
      <c r="H4888" s="32" t="s">
        <v>208</v>
      </c>
      <c r="I4888" s="33" t="s">
        <v>862</v>
      </c>
      <c r="J4888" s="33" t="s">
        <v>206</v>
      </c>
      <c r="K4888" s="33" t="str">
        <f t="shared" si="252"/>
        <v>355 , 15</v>
      </c>
      <c r="L4888" s="34" t="s">
        <v>207</v>
      </c>
      <c r="N4888" s="1" t="b">
        <f t="shared" si="253"/>
        <v>0</v>
      </c>
      <c r="O4888" s="1" t="b">
        <f t="shared" si="254"/>
        <v>0</v>
      </c>
      <c r="Q4888" s="4"/>
      <c r="R4888" s="4"/>
    </row>
    <row r="4889" spans="5:18">
      <c r="E4889" s="130">
        <v>356</v>
      </c>
      <c r="F4889" s="130">
        <v>1</v>
      </c>
      <c r="H4889" s="32" t="s">
        <v>208</v>
      </c>
      <c r="I4889" s="33" t="s">
        <v>862</v>
      </c>
      <c r="J4889" s="33" t="s">
        <v>206</v>
      </c>
      <c r="K4889" s="33" t="str">
        <f t="shared" si="252"/>
        <v>356 , 1</v>
      </c>
      <c r="L4889" s="34" t="s">
        <v>207</v>
      </c>
      <c r="N4889" s="1" t="b">
        <f t="shared" si="253"/>
        <v>0</v>
      </c>
      <c r="O4889" s="1" t="b">
        <f t="shared" si="254"/>
        <v>0</v>
      </c>
      <c r="Q4889" s="4"/>
      <c r="R4889" s="4"/>
    </row>
    <row r="4890" spans="5:18">
      <c r="E4890" s="130">
        <v>356</v>
      </c>
      <c r="F4890" s="130">
        <v>2</v>
      </c>
      <c r="H4890" s="32" t="s">
        <v>208</v>
      </c>
      <c r="I4890" s="33" t="s">
        <v>862</v>
      </c>
      <c r="J4890" s="33" t="s">
        <v>206</v>
      </c>
      <c r="K4890" s="33" t="str">
        <f t="shared" si="252"/>
        <v>356 , 2</v>
      </c>
      <c r="L4890" s="34" t="s">
        <v>207</v>
      </c>
      <c r="N4890" s="1" t="b">
        <f t="shared" si="253"/>
        <v>0</v>
      </c>
      <c r="O4890" s="1" t="b">
        <f t="shared" si="254"/>
        <v>0</v>
      </c>
      <c r="Q4890" s="4"/>
      <c r="R4890" s="4"/>
    </row>
    <row r="4891" spans="5:18">
      <c r="E4891" s="130">
        <v>356</v>
      </c>
      <c r="F4891" s="130">
        <v>3</v>
      </c>
      <c r="H4891" s="32" t="s">
        <v>208</v>
      </c>
      <c r="I4891" s="33" t="s">
        <v>862</v>
      </c>
      <c r="J4891" s="33" t="s">
        <v>206</v>
      </c>
      <c r="K4891" s="33" t="str">
        <f t="shared" si="252"/>
        <v>356 , 3</v>
      </c>
      <c r="L4891" s="34" t="s">
        <v>207</v>
      </c>
      <c r="N4891" s="1" t="b">
        <f t="shared" si="253"/>
        <v>0</v>
      </c>
      <c r="O4891" s="1" t="b">
        <f t="shared" si="254"/>
        <v>0</v>
      </c>
      <c r="Q4891" s="4"/>
      <c r="R4891" s="4"/>
    </row>
    <row r="4892" spans="5:18">
      <c r="E4892" s="130">
        <v>356</v>
      </c>
      <c r="F4892" s="130">
        <v>4</v>
      </c>
      <c r="H4892" s="32" t="s">
        <v>208</v>
      </c>
      <c r="I4892" s="33" t="s">
        <v>862</v>
      </c>
      <c r="J4892" s="33" t="s">
        <v>206</v>
      </c>
      <c r="K4892" s="33" t="str">
        <f t="shared" si="252"/>
        <v>356 , 4</v>
      </c>
      <c r="L4892" s="34" t="s">
        <v>207</v>
      </c>
      <c r="N4892" s="1" t="b">
        <f t="shared" si="253"/>
        <v>0</v>
      </c>
      <c r="O4892" s="1" t="b">
        <f t="shared" si="254"/>
        <v>0</v>
      </c>
      <c r="Q4892" s="4"/>
      <c r="R4892" s="4"/>
    </row>
    <row r="4893" spans="5:18">
      <c r="E4893" s="130">
        <v>356</v>
      </c>
      <c r="F4893" s="130">
        <v>5</v>
      </c>
      <c r="H4893" s="32" t="s">
        <v>208</v>
      </c>
      <c r="I4893" s="33" t="s">
        <v>862</v>
      </c>
      <c r="J4893" s="33" t="s">
        <v>206</v>
      </c>
      <c r="K4893" s="33" t="str">
        <f t="shared" si="252"/>
        <v>356 , 5</v>
      </c>
      <c r="L4893" s="34" t="s">
        <v>207</v>
      </c>
      <c r="N4893" s="1" t="b">
        <f t="shared" si="253"/>
        <v>0</v>
      </c>
      <c r="O4893" s="1" t="b">
        <f t="shared" si="254"/>
        <v>0</v>
      </c>
      <c r="Q4893" s="4"/>
      <c r="R4893" s="4"/>
    </row>
    <row r="4894" spans="5:18">
      <c r="E4894" s="130">
        <v>356</v>
      </c>
      <c s="130" r="F4894">
        <v>7</v>
      </c>
      <c r="H4894" s="32" t="s">
        <v>208</v>
      </c>
      <c r="I4894" s="33" t="s">
        <v>862</v>
      </c>
      <c r="J4894" s="33" t="s">
        <v>206</v>
      </c>
      <c r="K4894" s="33" t="str">
        <f t="shared" si="252"/>
        <v>356 , 6</v>
      </c>
      <c r="L4894" s="34" t="s">
        <v>207</v>
      </c>
      <c r="N4894" s="1" t="b">
        <f t="shared" si="253"/>
        <v>0</v>
      </c>
      <c r="O4894" s="1" t="b">
        <f t="shared" si="254"/>
        <v>0</v>
      </c>
      <c r="Q4894" s="4"/>
      <c r="R4894" s="4"/>
    </row>
    <row r="4895" spans="5:18">
      <c r="E4895" s="130">
        <v>356</v>
      </c>
      <c r="F4895" s="130">
        <v>8</v>
      </c>
      <c r="H4895" s="32" t="s">
        <v>208</v>
      </c>
      <c r="I4895" s="33" t="s">
        <v>862</v>
      </c>
      <c r="J4895" s="33" t="s">
        <v>206</v>
      </c>
      <c r="K4895" s="33" t="str">
        <f t="shared" si="252"/>
        <v>356 , 8</v>
      </c>
      <c r="L4895" s="34" t="s">
        <v>207</v>
      </c>
      <c r="N4895" s="1" t="b">
        <f t="shared" si="253"/>
        <v>0</v>
      </c>
      <c r="O4895" s="1" t="b">
        <f t="shared" si="254"/>
        <v>0</v>
      </c>
      <c r="Q4895" s="4"/>
      <c r="R4895" s="4"/>
    </row>
    <row r="4896" spans="5:18">
      <c r="E4896" s="130">
        <v>356</v>
      </c>
      <c r="F4896" s="130">
        <v>9</v>
      </c>
      <c r="H4896" s="32" t="s">
        <v>208</v>
      </c>
      <c r="I4896" s="33" t="s">
        <v>862</v>
      </c>
      <c r="J4896" s="33" t="s">
        <v>206</v>
      </c>
      <c r="K4896" s="33" t="str">
        <f t="shared" si="252"/>
        <v>356 , 9</v>
      </c>
      <c r="L4896" s="34" t="s">
        <v>207</v>
      </c>
      <c r="N4896" s="1" t="b">
        <f t="shared" si="253"/>
        <v>0</v>
      </c>
      <c r="O4896" s="1" t="b">
        <f t="shared" si="254"/>
        <v>0</v>
      </c>
      <c r="Q4896" s="4"/>
      <c r="R4896" s="4"/>
    </row>
    <row r="4897" spans="5:18">
      <c r="E4897" s="130">
        <v>356</v>
      </c>
      <c r="F4897" s="130">
        <v>10</v>
      </c>
      <c r="H4897" s="32" t="s">
        <v>208</v>
      </c>
      <c r="I4897" s="33" t="s">
        <v>862</v>
      </c>
      <c r="J4897" s="33" t="s">
        <v>206</v>
      </c>
      <c r="K4897" s="33" t="str">
        <f t="shared" si="252"/>
        <v>356 , 10</v>
      </c>
      <c r="L4897" s="34" t="s">
        <v>207</v>
      </c>
      <c r="N4897" s="1" t="b">
        <f t="shared" si="253"/>
        <v>0</v>
      </c>
      <c r="O4897" s="1" t="b">
        <f t="shared" si="254"/>
        <v>0</v>
      </c>
      <c r="Q4897" s="4"/>
      <c r="R4897" s="4"/>
    </row>
    <row r="4898" spans="5:18">
      <c r="E4898" s="130">
        <v>356</v>
      </c>
      <c r="F4898" s="130">
        <v>11</v>
      </c>
      <c r="H4898" s="32" t="s">
        <v>208</v>
      </c>
      <c r="I4898" s="33" t="s">
        <v>862</v>
      </c>
      <c r="J4898" s="33" t="s">
        <v>206</v>
      </c>
      <c r="K4898" s="33" t="str">
        <f t="shared" si="252"/>
        <v>356 , 11</v>
      </c>
      <c r="L4898" s="34" t="s">
        <v>207</v>
      </c>
      <c r="N4898" s="1" t="b">
        <f t="shared" si="253"/>
        <v>0</v>
      </c>
      <c r="O4898" s="1" t="b">
        <f t="shared" si="254"/>
        <v>0</v>
      </c>
      <c r="Q4898" s="4"/>
      <c r="R4898" s="4"/>
    </row>
    <row r="4899" spans="5:18">
      <c r="E4899" s="130">
        <v>356</v>
      </c>
      <c r="F4899" s="130">
        <v>12</v>
      </c>
      <c r="H4899" s="32" t="s">
        <v>208</v>
      </c>
      <c r="I4899" s="33" t="s">
        <v>862</v>
      </c>
      <c r="J4899" s="33" t="s">
        <v>206</v>
      </c>
      <c r="K4899" s="33" t="str">
        <f t="shared" si="252"/>
        <v>356 , 12</v>
      </c>
      <c r="L4899" s="34" t="s">
        <v>207</v>
      </c>
      <c r="N4899" s="1" t="b">
        <f t="shared" si="253"/>
        <v>0</v>
      </c>
      <c r="O4899" s="1" t="b">
        <f t="shared" si="254"/>
        <v>0</v>
      </c>
      <c r="Q4899" s="4"/>
      <c r="R4899" s="4"/>
    </row>
    <row r="4900" spans="5:18">
      <c r="E4900" s="130">
        <v>356</v>
      </c>
      <c r="F4900" s="130">
        <v>13</v>
      </c>
      <c r="H4900" s="32" t="s">
        <v>208</v>
      </c>
      <c r="I4900" s="33" t="s">
        <v>862</v>
      </c>
      <c r="J4900" s="33" t="s">
        <v>206</v>
      </c>
      <c r="K4900" s="33" t="str">
        <f t="shared" si="252"/>
        <v>356 , 13</v>
      </c>
      <c r="L4900" s="34" t="s">
        <v>207</v>
      </c>
      <c r="N4900" s="1" t="b">
        <f t="shared" si="253"/>
        <v>0</v>
      </c>
      <c r="O4900" s="1" t="b">
        <f t="shared" si="254"/>
        <v>0</v>
      </c>
      <c r="Q4900" s="4"/>
      <c r="R4900" s="4"/>
    </row>
    <row r="4901" spans="5:18">
      <c r="E4901" s="130">
        <v>356</v>
      </c>
      <c r="F4901" s="130">
        <v>14</v>
      </c>
      <c r="H4901" s="32" t="s">
        <v>208</v>
      </c>
      <c r="I4901" s="33" t="s">
        <v>862</v>
      </c>
      <c r="J4901" s="33" t="s">
        <v>206</v>
      </c>
      <c r="K4901" s="33" t="str">
        <f t="shared" si="252"/>
        <v>356 , 14</v>
      </c>
      <c r="L4901" s="34" t="s">
        <v>207</v>
      </c>
      <c r="N4901" s="1" t="b">
        <f t="shared" si="253"/>
        <v>0</v>
      </c>
      <c r="O4901" s="1" t="b">
        <f t="shared" si="254"/>
        <v>0</v>
      </c>
      <c r="Q4901" s="4"/>
      <c r="R4901" s="4"/>
    </row>
    <row r="4902" spans="5:18">
      <c r="E4902" s="130">
        <v>356</v>
      </c>
      <c r="F4902" s="130">
        <v>15</v>
      </c>
      <c r="H4902" s="32" t="s">
        <v>208</v>
      </c>
      <c r="I4902" s="33" t="s">
        <v>862</v>
      </c>
      <c r="J4902" s="33" t="s">
        <v>206</v>
      </c>
      <c r="K4902" s="33" t="str">
        <f t="shared" si="252"/>
        <v>356 , 15</v>
      </c>
      <c r="L4902" s="34" t="s">
        <v>207</v>
      </c>
      <c r="N4902" s="1" t="b">
        <f t="shared" si="253"/>
        <v>0</v>
      </c>
      <c r="O4902" s="1" t="b">
        <f t="shared" si="254"/>
        <v>0</v>
      </c>
      <c r="Q4902" s="4"/>
      <c r="R4902" s="4"/>
    </row>
    <row r="4903" spans="5:18">
      <c r="E4903" s="130">
        <v>357</v>
      </c>
      <c r="F4903" s="130">
        <v>1</v>
      </c>
      <c r="H4903" s="32" t="s">
        <v>208</v>
      </c>
      <c r="I4903" s="33" t="s">
        <v>862</v>
      </c>
      <c r="J4903" s="33" t="s">
        <v>206</v>
      </c>
      <c r="K4903" s="33" t="str">
        <f t="shared" si="252"/>
        <v>357 , 1</v>
      </c>
      <c r="L4903" s="34" t="s">
        <v>207</v>
      </c>
      <c r="N4903" s="1" t="b">
        <f t="shared" si="253"/>
        <v>0</v>
      </c>
      <c r="O4903" s="1" t="b">
        <f t="shared" si="254"/>
        <v>0</v>
      </c>
      <c r="Q4903" s="4"/>
      <c r="R4903" s="4"/>
    </row>
    <row r="4904" spans="5:18">
      <c r="E4904" s="130">
        <v>357</v>
      </c>
      <c r="F4904" s="130">
        <v>2</v>
      </c>
      <c r="H4904" s="32" t="s">
        <v>208</v>
      </c>
      <c r="I4904" s="33" t="s">
        <v>862</v>
      </c>
      <c r="J4904" s="33" t="s">
        <v>206</v>
      </c>
      <c r="K4904" s="33" t="str">
        <f t="shared" ref="K4904:K4963" si="255">E4904&amp;" , "&amp;F4904</f>
        <v>357 , 2</v>
      </c>
      <c r="L4904" s="34" t="s">
        <v>207</v>
      </c>
      <c r="N4904" s="1" t="b">
        <f t="shared" ref="N4904:N4963" si="256">IF(E4904="","",EXACT(E4904,Q4904))</f>
        <v>0</v>
      </c>
      <c r="O4904" s="1" t="b">
        <f t="shared" ref="O4904:O4963" si="257">IF(F4904="","",EXACT(F4904,R4904))</f>
        <v>0</v>
      </c>
      <c r="Q4904" s="4"/>
      <c r="R4904" s="4"/>
    </row>
    <row r="4905" spans="5:18">
      <c r="E4905" s="130">
        <v>357</v>
      </c>
      <c r="F4905" s="130">
        <v>3</v>
      </c>
      <c r="H4905" s="32" t="s">
        <v>208</v>
      </c>
      <c r="I4905" s="33" t="s">
        <v>862</v>
      </c>
      <c r="J4905" s="33" t="s">
        <v>206</v>
      </c>
      <c r="K4905" s="33" t="str">
        <f t="shared" si="255"/>
        <v>357 , 3</v>
      </c>
      <c r="L4905" s="34" t="s">
        <v>207</v>
      </c>
      <c r="N4905" s="1" t="b">
        <f t="shared" si="256"/>
        <v>0</v>
      </c>
      <c r="O4905" s="1" t="b">
        <f t="shared" si="257"/>
        <v>0</v>
      </c>
      <c r="Q4905" s="4"/>
      <c r="R4905" s="4"/>
    </row>
    <row r="4906" spans="5:18">
      <c r="E4906" s="130">
        <v>357</v>
      </c>
      <c r="F4906" s="130">
        <v>4</v>
      </c>
      <c r="H4906" s="32" t="s">
        <v>208</v>
      </c>
      <c r="I4906" s="33" t="s">
        <v>862</v>
      </c>
      <c r="J4906" s="33" t="s">
        <v>206</v>
      </c>
      <c r="K4906" s="33" t="str">
        <f t="shared" si="255"/>
        <v>357 , 4</v>
      </c>
      <c r="L4906" s="34" t="s">
        <v>207</v>
      </c>
      <c r="N4906" s="1" t="b">
        <f t="shared" si="256"/>
        <v>0</v>
      </c>
      <c r="O4906" s="1" t="b">
        <f t="shared" si="257"/>
        <v>0</v>
      </c>
      <c r="Q4906" s="4"/>
      <c r="R4906" s="4"/>
    </row>
    <row r="4907" spans="5:18">
      <c r="E4907" s="130">
        <v>357</v>
      </c>
      <c r="F4907" s="130">
        <v>5</v>
      </c>
      <c r="H4907" s="32" t="s">
        <v>208</v>
      </c>
      <c r="I4907" s="33" t="s">
        <v>862</v>
      </c>
      <c r="J4907" s="33" t="s">
        <v>206</v>
      </c>
      <c r="K4907" s="33" t="str">
        <f t="shared" si="255"/>
        <v>357 , 5</v>
      </c>
      <c r="L4907" s="34" t="s">
        <v>207</v>
      </c>
      <c r="N4907" s="1" t="b">
        <f t="shared" si="256"/>
        <v>0</v>
      </c>
      <c r="O4907" s="1" t="b">
        <f t="shared" si="257"/>
        <v>0</v>
      </c>
      <c r="Q4907" s="4"/>
      <c r="R4907" s="4"/>
    </row>
    <row r="4908" spans="5:18">
      <c r="E4908" s="130">
        <v>357</v>
      </c>
      <c s="130" r="F4908">
        <v>7</v>
      </c>
      <c r="H4908" s="32" t="s">
        <v>208</v>
      </c>
      <c r="I4908" s="33" t="s">
        <v>862</v>
      </c>
      <c r="J4908" s="33" t="s">
        <v>206</v>
      </c>
      <c r="K4908" s="33" t="str">
        <f t="shared" si="255"/>
        <v>357 , 6</v>
      </c>
      <c r="L4908" s="34" t="s">
        <v>207</v>
      </c>
      <c r="N4908" s="1" t="b">
        <f t="shared" si="256"/>
        <v>0</v>
      </c>
      <c r="O4908" s="1" t="b">
        <f t="shared" si="257"/>
        <v>0</v>
      </c>
      <c r="Q4908" s="4"/>
      <c r="R4908" s="4"/>
    </row>
    <row r="4909" spans="5:18">
      <c r="E4909" s="130">
        <v>357</v>
      </c>
      <c r="F4909" s="130">
        <v>8</v>
      </c>
      <c r="H4909" s="32" t="s">
        <v>208</v>
      </c>
      <c r="I4909" s="33" t="s">
        <v>862</v>
      </c>
      <c r="J4909" s="33" t="s">
        <v>206</v>
      </c>
      <c r="K4909" s="33" t="str">
        <f t="shared" si="255"/>
        <v>357 , 8</v>
      </c>
      <c r="L4909" s="34" t="s">
        <v>207</v>
      </c>
      <c r="N4909" s="1" t="b">
        <f t="shared" si="256"/>
        <v>0</v>
      </c>
      <c r="O4909" s="1" t="b">
        <f t="shared" si="257"/>
        <v>0</v>
      </c>
      <c r="Q4909" s="4"/>
      <c r="R4909" s="4"/>
    </row>
    <row r="4910" spans="5:18">
      <c r="E4910" s="130">
        <v>357</v>
      </c>
      <c r="F4910" s="130">
        <v>9</v>
      </c>
      <c r="H4910" s="32" t="s">
        <v>208</v>
      </c>
      <c r="I4910" s="33" t="s">
        <v>862</v>
      </c>
      <c r="J4910" s="33" t="s">
        <v>206</v>
      </c>
      <c r="K4910" s="33" t="str">
        <f t="shared" si="255"/>
        <v>357 , 9</v>
      </c>
      <c r="L4910" s="34" t="s">
        <v>207</v>
      </c>
      <c r="N4910" s="1" t="b">
        <f t="shared" si="256"/>
        <v>0</v>
      </c>
      <c r="O4910" s="1" t="b">
        <f t="shared" si="257"/>
        <v>0</v>
      </c>
      <c r="Q4910" s="4"/>
      <c r="R4910" s="4"/>
    </row>
    <row r="4911" spans="5:18">
      <c r="E4911" s="130">
        <v>357</v>
      </c>
      <c r="F4911" s="130">
        <v>10</v>
      </c>
      <c r="H4911" s="32" t="s">
        <v>208</v>
      </c>
      <c r="I4911" s="33" t="s">
        <v>862</v>
      </c>
      <c r="J4911" s="33" t="s">
        <v>206</v>
      </c>
      <c r="K4911" s="33" t="str">
        <f t="shared" si="255"/>
        <v>357 , 10</v>
      </c>
      <c r="L4911" s="34" t="s">
        <v>207</v>
      </c>
      <c r="N4911" s="1" t="b">
        <f t="shared" si="256"/>
        <v>0</v>
      </c>
      <c r="O4911" s="1" t="b">
        <f t="shared" si="257"/>
        <v>0</v>
      </c>
      <c r="Q4911" s="4"/>
      <c r="R4911" s="4"/>
    </row>
    <row r="4912" spans="5:18">
      <c r="E4912" s="130">
        <v>357</v>
      </c>
      <c r="F4912" s="130">
        <v>11</v>
      </c>
      <c r="H4912" s="32" t="s">
        <v>208</v>
      </c>
      <c r="I4912" s="33" t="s">
        <v>862</v>
      </c>
      <c r="J4912" s="33" t="s">
        <v>206</v>
      </c>
      <c r="K4912" s="33" t="str">
        <f t="shared" si="255"/>
        <v>357 , 11</v>
      </c>
      <c r="L4912" s="34" t="s">
        <v>207</v>
      </c>
      <c r="N4912" s="1" t="b">
        <f t="shared" si="256"/>
        <v>0</v>
      </c>
      <c r="O4912" s="1" t="b">
        <f t="shared" si="257"/>
        <v>0</v>
      </c>
      <c r="Q4912" s="4"/>
      <c r="R4912" s="4"/>
    </row>
    <row r="4913" spans="5:18">
      <c r="E4913" s="130">
        <v>357</v>
      </c>
      <c r="F4913" s="130">
        <v>12</v>
      </c>
      <c r="H4913" s="32" t="s">
        <v>208</v>
      </c>
      <c r="I4913" s="33" t="s">
        <v>862</v>
      </c>
      <c r="J4913" s="33" t="s">
        <v>206</v>
      </c>
      <c r="K4913" s="33" t="str">
        <f t="shared" si="255"/>
        <v>357 , 12</v>
      </c>
      <c r="L4913" s="34" t="s">
        <v>207</v>
      </c>
      <c r="N4913" s="1" t="b">
        <f t="shared" si="256"/>
        <v>0</v>
      </c>
      <c r="O4913" s="1" t="b">
        <f t="shared" si="257"/>
        <v>0</v>
      </c>
      <c r="Q4913" s="4"/>
      <c r="R4913" s="4"/>
    </row>
    <row r="4914" spans="5:18">
      <c r="E4914" s="130">
        <v>357</v>
      </c>
      <c r="F4914" s="130">
        <v>13</v>
      </c>
      <c r="H4914" s="32" t="s">
        <v>208</v>
      </c>
      <c r="I4914" s="33" t="s">
        <v>862</v>
      </c>
      <c r="J4914" s="33" t="s">
        <v>206</v>
      </c>
      <c r="K4914" s="33" t="str">
        <f t="shared" si="255"/>
        <v>357 , 13</v>
      </c>
      <c r="L4914" s="34" t="s">
        <v>207</v>
      </c>
      <c r="N4914" s="1" t="b">
        <f t="shared" si="256"/>
        <v>0</v>
      </c>
      <c r="O4914" s="1" t="b">
        <f t="shared" si="257"/>
        <v>0</v>
      </c>
      <c r="Q4914" s="4"/>
      <c r="R4914" s="4"/>
    </row>
    <row r="4915" spans="5:18">
      <c r="E4915" s="130">
        <v>357</v>
      </c>
      <c r="F4915" s="130">
        <v>14</v>
      </c>
      <c r="H4915" s="32" t="s">
        <v>208</v>
      </c>
      <c r="I4915" s="33" t="s">
        <v>862</v>
      </c>
      <c r="J4915" s="33" t="s">
        <v>206</v>
      </c>
      <c r="K4915" s="33" t="str">
        <f t="shared" si="255"/>
        <v>357 , 14</v>
      </c>
      <c r="L4915" s="34" t="s">
        <v>207</v>
      </c>
      <c r="N4915" s="1" t="b">
        <f t="shared" si="256"/>
        <v>0</v>
      </c>
      <c r="O4915" s="1" t="b">
        <f t="shared" si="257"/>
        <v>0</v>
      </c>
      <c r="Q4915" s="4"/>
      <c r="R4915" s="4"/>
    </row>
    <row r="4916" spans="5:18">
      <c r="E4916" s="130">
        <v>357</v>
      </c>
      <c r="F4916" s="130">
        <v>15</v>
      </c>
      <c r="H4916" s="32" t="s">
        <v>208</v>
      </c>
      <c r="I4916" s="33" t="s">
        <v>862</v>
      </c>
      <c r="J4916" s="33" t="s">
        <v>206</v>
      </c>
      <c r="K4916" s="33" t="str">
        <f t="shared" si="255"/>
        <v>357 , 15</v>
      </c>
      <c r="L4916" s="34" t="s">
        <v>207</v>
      </c>
      <c r="N4916" s="1" t="b">
        <f t="shared" si="256"/>
        <v>0</v>
      </c>
      <c r="O4916" s="1" t="b">
        <f t="shared" si="257"/>
        <v>0</v>
      </c>
      <c r="Q4916" s="4"/>
      <c r="R4916" s="4"/>
    </row>
    <row r="4917" spans="5:18">
      <c r="E4917" s="130">
        <v>358</v>
      </c>
      <c r="F4917" s="130">
        <v>1</v>
      </c>
      <c r="H4917" s="32" t="s">
        <v>208</v>
      </c>
      <c r="I4917" s="33" t="s">
        <v>862</v>
      </c>
      <c r="J4917" s="33" t="s">
        <v>206</v>
      </c>
      <c r="K4917" s="33" t="str">
        <f t="shared" si="255"/>
        <v>358 , 1</v>
      </c>
      <c r="L4917" s="34" t="s">
        <v>207</v>
      </c>
      <c r="N4917" s="1" t="b">
        <f t="shared" si="256"/>
        <v>0</v>
      </c>
      <c r="O4917" s="1" t="b">
        <f t="shared" si="257"/>
        <v>0</v>
      </c>
      <c r="Q4917" s="4"/>
      <c r="R4917" s="4"/>
    </row>
    <row r="4918" spans="5:18">
      <c r="E4918" s="130">
        <v>358</v>
      </c>
      <c r="F4918" s="130">
        <v>2</v>
      </c>
      <c r="H4918" s="32" t="s">
        <v>208</v>
      </c>
      <c r="I4918" s="33" t="s">
        <v>862</v>
      </c>
      <c r="J4918" s="33" t="s">
        <v>206</v>
      </c>
      <c r="K4918" s="33" t="str">
        <f t="shared" si="255"/>
        <v>358 , 2</v>
      </c>
      <c r="L4918" s="34" t="s">
        <v>207</v>
      </c>
      <c r="N4918" s="1" t="b">
        <f t="shared" si="256"/>
        <v>0</v>
      </c>
      <c r="O4918" s="1" t="b">
        <f t="shared" si="257"/>
        <v>0</v>
      </c>
      <c r="Q4918" s="4"/>
      <c r="R4918" s="4"/>
    </row>
    <row r="4919" spans="5:18">
      <c r="E4919" s="130">
        <v>358</v>
      </c>
      <c r="F4919" s="130">
        <v>3</v>
      </c>
      <c r="H4919" s="32" t="s">
        <v>208</v>
      </c>
      <c r="I4919" s="33" t="s">
        <v>862</v>
      </c>
      <c r="J4919" s="33" t="s">
        <v>206</v>
      </c>
      <c r="K4919" s="33" t="str">
        <f t="shared" si="255"/>
        <v>358 , 3</v>
      </c>
      <c r="L4919" s="34" t="s">
        <v>207</v>
      </c>
      <c r="N4919" s="1" t="b">
        <f t="shared" si="256"/>
        <v>0</v>
      </c>
      <c r="O4919" s="1" t="b">
        <f t="shared" si="257"/>
        <v>0</v>
      </c>
      <c r="Q4919" s="4"/>
      <c r="R4919" s="4"/>
    </row>
    <row r="4920" spans="5:18">
      <c r="E4920" s="130">
        <v>358</v>
      </c>
      <c r="F4920" s="130">
        <v>4</v>
      </c>
      <c r="H4920" s="32" t="s">
        <v>208</v>
      </c>
      <c r="I4920" s="33" t="s">
        <v>862</v>
      </c>
      <c r="J4920" s="33" t="s">
        <v>206</v>
      </c>
      <c r="K4920" s="33" t="str">
        <f t="shared" si="255"/>
        <v>358 , 4</v>
      </c>
      <c r="L4920" s="34" t="s">
        <v>207</v>
      </c>
      <c r="N4920" s="1" t="b">
        <f t="shared" si="256"/>
        <v>0</v>
      </c>
      <c r="O4920" s="1" t="b">
        <f t="shared" si="257"/>
        <v>0</v>
      </c>
      <c r="Q4920" s="4"/>
      <c r="R4920" s="4"/>
    </row>
    <row r="4921" spans="5:18">
      <c r="E4921" s="130">
        <v>358</v>
      </c>
      <c r="F4921" s="130">
        <v>5</v>
      </c>
      <c r="H4921" s="32" t="s">
        <v>208</v>
      </c>
      <c r="I4921" s="33" t="s">
        <v>862</v>
      </c>
      <c r="J4921" s="33" t="s">
        <v>206</v>
      </c>
      <c r="K4921" s="33" t="str">
        <f t="shared" si="255"/>
        <v>358 , 5</v>
      </c>
      <c r="L4921" s="34" t="s">
        <v>207</v>
      </c>
      <c r="N4921" s="1" t="b">
        <f t="shared" si="256"/>
        <v>0</v>
      </c>
      <c r="O4921" s="1" t="b">
        <f t="shared" si="257"/>
        <v>0</v>
      </c>
      <c r="Q4921" s="4"/>
      <c r="R4921" s="4"/>
    </row>
    <row r="4922" spans="5:18">
      <c r="E4922" s="130">
        <v>358</v>
      </c>
      <c s="130" r="F4922">
        <v>7</v>
      </c>
      <c r="H4922" s="32" t="s">
        <v>208</v>
      </c>
      <c r="I4922" s="33" t="s">
        <v>862</v>
      </c>
      <c r="J4922" s="33" t="s">
        <v>206</v>
      </c>
      <c r="K4922" s="33" t="str">
        <f t="shared" si="255"/>
        <v>358 , 6</v>
      </c>
      <c r="L4922" s="34" t="s">
        <v>207</v>
      </c>
      <c r="N4922" s="1" t="b">
        <f t="shared" si="256"/>
        <v>0</v>
      </c>
      <c r="O4922" s="1" t="b">
        <f t="shared" si="257"/>
        <v>0</v>
      </c>
      <c r="Q4922" s="4"/>
      <c r="R4922" s="4"/>
    </row>
    <row r="4923" spans="5:18">
      <c r="E4923" s="130">
        <v>358</v>
      </c>
      <c r="F4923" s="130">
        <v>8</v>
      </c>
      <c r="H4923" s="32" t="s">
        <v>208</v>
      </c>
      <c r="I4923" s="33" t="s">
        <v>862</v>
      </c>
      <c r="J4923" s="33" t="s">
        <v>206</v>
      </c>
      <c r="K4923" s="33" t="str">
        <f t="shared" si="255"/>
        <v>358 , 8</v>
      </c>
      <c r="L4923" s="34" t="s">
        <v>207</v>
      </c>
      <c r="N4923" s="1" t="b">
        <f t="shared" si="256"/>
        <v>0</v>
      </c>
      <c r="O4923" s="1" t="b">
        <f t="shared" si="257"/>
        <v>0</v>
      </c>
      <c r="Q4923" s="4"/>
      <c r="R4923" s="4"/>
    </row>
    <row r="4924" spans="5:18">
      <c r="E4924" s="130">
        <v>358</v>
      </c>
      <c r="F4924" s="130">
        <v>9</v>
      </c>
      <c r="H4924" s="32" t="s">
        <v>208</v>
      </c>
      <c r="I4924" s="33" t="s">
        <v>862</v>
      </c>
      <c r="J4924" s="33" t="s">
        <v>206</v>
      </c>
      <c r="K4924" s="33" t="str">
        <f t="shared" si="255"/>
        <v>358 , 9</v>
      </c>
      <c r="L4924" s="34" t="s">
        <v>207</v>
      </c>
      <c r="N4924" s="1" t="b">
        <f t="shared" si="256"/>
        <v>0</v>
      </c>
      <c r="O4924" s="1" t="b">
        <f t="shared" si="257"/>
        <v>0</v>
      </c>
      <c r="Q4924" s="4"/>
      <c r="R4924" s="4"/>
    </row>
    <row r="4925" spans="5:18">
      <c r="E4925" s="130">
        <v>358</v>
      </c>
      <c r="F4925" s="130">
        <v>10</v>
      </c>
      <c r="H4925" s="32" t="s">
        <v>208</v>
      </c>
      <c r="I4925" s="33" t="s">
        <v>862</v>
      </c>
      <c r="J4925" s="33" t="s">
        <v>206</v>
      </c>
      <c r="K4925" s="33" t="str">
        <f t="shared" si="255"/>
        <v>358 , 10</v>
      </c>
      <c r="L4925" s="34" t="s">
        <v>207</v>
      </c>
      <c r="N4925" s="1" t="b">
        <f t="shared" si="256"/>
        <v>0</v>
      </c>
      <c r="O4925" s="1" t="b">
        <f t="shared" si="257"/>
        <v>0</v>
      </c>
      <c r="Q4925" s="4"/>
      <c r="R4925" s="4"/>
    </row>
    <row r="4926" spans="5:18">
      <c r="E4926" s="130">
        <v>358</v>
      </c>
      <c r="F4926" s="130">
        <v>11</v>
      </c>
      <c r="H4926" s="32" t="s">
        <v>208</v>
      </c>
      <c r="I4926" s="33" t="s">
        <v>862</v>
      </c>
      <c r="J4926" s="33" t="s">
        <v>206</v>
      </c>
      <c r="K4926" s="33" t="str">
        <f t="shared" si="255"/>
        <v>358 , 11</v>
      </c>
      <c r="L4926" s="34" t="s">
        <v>207</v>
      </c>
      <c r="N4926" s="1" t="b">
        <f t="shared" si="256"/>
        <v>0</v>
      </c>
      <c r="O4926" s="1" t="b">
        <f t="shared" si="257"/>
        <v>0</v>
      </c>
      <c r="Q4926" s="4"/>
      <c r="R4926" s="4"/>
    </row>
    <row r="4927" spans="5:18">
      <c r="E4927" s="130">
        <v>358</v>
      </c>
      <c r="F4927" s="130">
        <v>12</v>
      </c>
      <c r="H4927" s="32" t="s">
        <v>208</v>
      </c>
      <c r="I4927" s="33" t="s">
        <v>862</v>
      </c>
      <c r="J4927" s="33" t="s">
        <v>206</v>
      </c>
      <c r="K4927" s="33" t="str">
        <f t="shared" si="255"/>
        <v>358 , 12</v>
      </c>
      <c r="L4927" s="34" t="s">
        <v>207</v>
      </c>
      <c r="N4927" s="1" t="b">
        <f t="shared" si="256"/>
        <v>0</v>
      </c>
      <c r="O4927" s="1" t="b">
        <f t="shared" si="257"/>
        <v>0</v>
      </c>
      <c r="Q4927" s="4"/>
      <c r="R4927" s="4"/>
    </row>
    <row r="4928" spans="5:18">
      <c r="E4928" s="130">
        <v>358</v>
      </c>
      <c r="F4928" s="130">
        <v>13</v>
      </c>
      <c r="H4928" s="32" t="s">
        <v>208</v>
      </c>
      <c r="I4928" s="33" t="s">
        <v>862</v>
      </c>
      <c r="J4928" s="33" t="s">
        <v>206</v>
      </c>
      <c r="K4928" s="33" t="str">
        <f t="shared" si="255"/>
        <v>358 , 13</v>
      </c>
      <c r="L4928" s="34" t="s">
        <v>207</v>
      </c>
      <c r="N4928" s="1" t="b">
        <f t="shared" si="256"/>
        <v>0</v>
      </c>
      <c r="O4928" s="1" t="b">
        <f t="shared" si="257"/>
        <v>0</v>
      </c>
      <c r="Q4928" s="4"/>
      <c r="R4928" s="4"/>
    </row>
    <row r="4929" spans="5:18">
      <c r="E4929" s="130">
        <v>358</v>
      </c>
      <c r="F4929" s="130">
        <v>14</v>
      </c>
      <c r="H4929" s="32" t="s">
        <v>208</v>
      </c>
      <c r="I4929" s="33" t="s">
        <v>862</v>
      </c>
      <c r="J4929" s="33" t="s">
        <v>206</v>
      </c>
      <c r="K4929" s="33" t="str">
        <f t="shared" si="255"/>
        <v>358 , 14</v>
      </c>
      <c r="L4929" s="34" t="s">
        <v>207</v>
      </c>
      <c r="N4929" s="1" t="b">
        <f t="shared" si="256"/>
        <v>0</v>
      </c>
      <c r="O4929" s="1" t="b">
        <f t="shared" si="257"/>
        <v>0</v>
      </c>
      <c r="Q4929" s="4"/>
      <c r="R4929" s="4"/>
    </row>
    <row r="4930" spans="5:18">
      <c r="E4930" s="130">
        <v>358</v>
      </c>
      <c r="F4930" s="130">
        <v>15</v>
      </c>
      <c r="H4930" s="32" t="s">
        <v>208</v>
      </c>
      <c r="I4930" s="33" t="s">
        <v>862</v>
      </c>
      <c r="J4930" s="33" t="s">
        <v>206</v>
      </c>
      <c r="K4930" s="33" t="str">
        <f t="shared" si="255"/>
        <v>358 , 15</v>
      </c>
      <c r="L4930" s="34" t="s">
        <v>207</v>
      </c>
      <c r="N4930" s="1" t="b">
        <f t="shared" si="256"/>
        <v>0</v>
      </c>
      <c r="O4930" s="1" t="b">
        <f t="shared" si="257"/>
        <v>0</v>
      </c>
      <c r="Q4930" s="4"/>
      <c r="R4930" s="4"/>
    </row>
    <row r="4931" spans="5:18">
      <c r="E4931" s="130">
        <v>359</v>
      </c>
      <c r="F4931" s="130">
        <v>1</v>
      </c>
      <c r="H4931" s="32" t="s">
        <v>208</v>
      </c>
      <c r="I4931" s="33" t="s">
        <v>862</v>
      </c>
      <c r="J4931" s="33" t="s">
        <v>206</v>
      </c>
      <c r="K4931" s="33" t="str">
        <f t="shared" si="255"/>
        <v>359 , 1</v>
      </c>
      <c r="L4931" s="34" t="s">
        <v>207</v>
      </c>
      <c r="N4931" s="1" t="b">
        <f t="shared" si="256"/>
        <v>0</v>
      </c>
      <c r="O4931" s="1" t="b">
        <f t="shared" si="257"/>
        <v>0</v>
      </c>
      <c r="Q4931" s="4"/>
      <c r="R4931" s="4"/>
    </row>
    <row r="4932" spans="5:18">
      <c r="E4932" s="130">
        <v>359</v>
      </c>
      <c r="F4932" s="130">
        <v>2</v>
      </c>
      <c r="H4932" s="32" t="s">
        <v>208</v>
      </c>
      <c r="I4932" s="33" t="s">
        <v>862</v>
      </c>
      <c r="J4932" s="33" t="s">
        <v>206</v>
      </c>
      <c r="K4932" s="33" t="str">
        <f t="shared" si="255"/>
        <v>359 , 2</v>
      </c>
      <c r="L4932" s="34" t="s">
        <v>207</v>
      </c>
      <c r="N4932" s="1" t="b">
        <f t="shared" si="256"/>
        <v>0</v>
      </c>
      <c r="O4932" s="1" t="b">
        <f t="shared" si="257"/>
        <v>0</v>
      </c>
      <c r="Q4932" s="4"/>
      <c r="R4932" s="4"/>
    </row>
    <row r="4933" spans="5:18">
      <c r="E4933" s="130">
        <v>359</v>
      </c>
      <c r="F4933" s="130">
        <v>3</v>
      </c>
      <c r="H4933" s="32" t="s">
        <v>208</v>
      </c>
      <c r="I4933" s="33" t="s">
        <v>862</v>
      </c>
      <c r="J4933" s="33" t="s">
        <v>206</v>
      </c>
      <c r="K4933" s="33" t="str">
        <f t="shared" si="255"/>
        <v>359 , 3</v>
      </c>
      <c r="L4933" s="34" t="s">
        <v>207</v>
      </c>
      <c r="N4933" s="1" t="b">
        <f t="shared" si="256"/>
        <v>0</v>
      </c>
      <c r="O4933" s="1" t="b">
        <f t="shared" si="257"/>
        <v>0</v>
      </c>
      <c r="Q4933" s="4"/>
      <c r="R4933" s="4"/>
    </row>
    <row r="4934" spans="5:18">
      <c r="E4934" s="130">
        <v>359</v>
      </c>
      <c r="F4934" s="130">
        <v>4</v>
      </c>
      <c r="H4934" s="32" t="s">
        <v>208</v>
      </c>
      <c r="I4934" s="33" t="s">
        <v>862</v>
      </c>
      <c r="J4934" s="33" t="s">
        <v>206</v>
      </c>
      <c r="K4934" s="33" t="str">
        <f t="shared" si="255"/>
        <v>359 , 4</v>
      </c>
      <c r="L4934" s="34" t="s">
        <v>207</v>
      </c>
      <c r="N4934" s="1" t="b">
        <f t="shared" si="256"/>
        <v>0</v>
      </c>
      <c r="O4934" s="1" t="b">
        <f t="shared" si="257"/>
        <v>0</v>
      </c>
      <c r="Q4934" s="4"/>
      <c r="R4934" s="4"/>
    </row>
    <row r="4935" spans="5:18">
      <c r="E4935" s="130">
        <v>359</v>
      </c>
      <c r="F4935" s="130">
        <v>5</v>
      </c>
      <c r="H4935" s="32" t="s">
        <v>208</v>
      </c>
      <c r="I4935" s="33" t="s">
        <v>862</v>
      </c>
      <c r="J4935" s="33" t="s">
        <v>206</v>
      </c>
      <c r="K4935" s="33" t="str">
        <f t="shared" si="255"/>
        <v>359 , 5</v>
      </c>
      <c r="L4935" s="34" t="s">
        <v>207</v>
      </c>
      <c r="N4935" s="1" t="b">
        <f t="shared" si="256"/>
        <v>0</v>
      </c>
      <c r="O4935" s="1" t="b">
        <f t="shared" si="257"/>
        <v>0</v>
      </c>
      <c r="Q4935" s="4"/>
      <c r="R4935" s="4"/>
    </row>
    <row r="4936" spans="5:18">
      <c r="E4936" s="130">
        <v>359</v>
      </c>
      <c s="130" r="F4936">
        <v>7</v>
      </c>
      <c r="H4936" s="32" t="s">
        <v>208</v>
      </c>
      <c r="I4936" s="33" t="s">
        <v>862</v>
      </c>
      <c r="J4936" s="33" t="s">
        <v>206</v>
      </c>
      <c r="K4936" s="33" t="str">
        <f t="shared" si="255"/>
        <v>359 , 6</v>
      </c>
      <c r="L4936" s="34" t="s">
        <v>207</v>
      </c>
      <c r="N4936" s="1" t="b">
        <f t="shared" si="256"/>
        <v>0</v>
      </c>
      <c r="O4936" s="1" t="b">
        <f t="shared" si="257"/>
        <v>0</v>
      </c>
      <c r="Q4936" s="4"/>
      <c r="R4936" s="4"/>
    </row>
    <row r="4937" spans="5:18">
      <c r="E4937" s="130">
        <v>359</v>
      </c>
      <c r="F4937" s="130">
        <v>8</v>
      </c>
      <c r="H4937" s="32" t="s">
        <v>208</v>
      </c>
      <c r="I4937" s="33" t="s">
        <v>862</v>
      </c>
      <c r="J4937" s="33" t="s">
        <v>206</v>
      </c>
      <c r="K4937" s="33" t="str">
        <f t="shared" si="255"/>
        <v>359 , 8</v>
      </c>
      <c r="L4937" s="34" t="s">
        <v>207</v>
      </c>
      <c r="N4937" s="1" t="b">
        <f t="shared" si="256"/>
        <v>0</v>
      </c>
      <c r="O4937" s="1" t="b">
        <f t="shared" si="257"/>
        <v>0</v>
      </c>
      <c r="Q4937" s="4"/>
      <c r="R4937" s="4"/>
    </row>
    <row r="4938" spans="5:18">
      <c r="E4938" s="130">
        <v>359</v>
      </c>
      <c r="F4938" s="130">
        <v>9</v>
      </c>
      <c r="H4938" s="32" t="s">
        <v>208</v>
      </c>
      <c r="I4938" s="33" t="s">
        <v>862</v>
      </c>
      <c r="J4938" s="33" t="s">
        <v>206</v>
      </c>
      <c r="K4938" s="33" t="str">
        <f t="shared" si="255"/>
        <v>359 , 9</v>
      </c>
      <c r="L4938" s="34" t="s">
        <v>207</v>
      </c>
      <c r="N4938" s="1" t="b">
        <f t="shared" si="256"/>
        <v>0</v>
      </c>
      <c r="O4938" s="1" t="b">
        <f t="shared" si="257"/>
        <v>0</v>
      </c>
      <c r="Q4938" s="4"/>
      <c r="R4938" s="4"/>
    </row>
    <row r="4939" spans="5:18">
      <c r="E4939" s="130">
        <v>359</v>
      </c>
      <c r="F4939" s="130">
        <v>10</v>
      </c>
      <c r="H4939" s="32" t="s">
        <v>208</v>
      </c>
      <c r="I4939" s="33" t="s">
        <v>862</v>
      </c>
      <c r="J4939" s="33" t="s">
        <v>206</v>
      </c>
      <c r="K4939" s="33" t="str">
        <f t="shared" si="255"/>
        <v>359 , 10</v>
      </c>
      <c r="L4939" s="34" t="s">
        <v>207</v>
      </c>
      <c r="N4939" s="1" t="b">
        <f t="shared" si="256"/>
        <v>0</v>
      </c>
      <c r="O4939" s="1" t="b">
        <f t="shared" si="257"/>
        <v>0</v>
      </c>
      <c r="Q4939" s="4"/>
      <c r="R4939" s="4"/>
    </row>
    <row r="4940" spans="5:18">
      <c r="E4940" s="130">
        <v>359</v>
      </c>
      <c r="F4940" s="130">
        <v>11</v>
      </c>
      <c r="H4940" s="32" t="s">
        <v>208</v>
      </c>
      <c r="I4940" s="33" t="s">
        <v>862</v>
      </c>
      <c r="J4940" s="33" t="s">
        <v>206</v>
      </c>
      <c r="K4940" s="33" t="str">
        <f t="shared" si="255"/>
        <v>359 , 11</v>
      </c>
      <c r="L4940" s="34" t="s">
        <v>207</v>
      </c>
      <c r="N4940" s="1" t="b">
        <f t="shared" si="256"/>
        <v>0</v>
      </c>
      <c r="O4940" s="1" t="b">
        <f t="shared" si="257"/>
        <v>0</v>
      </c>
      <c r="Q4940" s="4"/>
      <c r="R4940" s="4"/>
    </row>
    <row r="4941" spans="5:18">
      <c r="E4941" s="130">
        <v>359</v>
      </c>
      <c r="F4941" s="130">
        <v>12</v>
      </c>
      <c r="H4941" s="32" t="s">
        <v>208</v>
      </c>
      <c r="I4941" s="33" t="s">
        <v>862</v>
      </c>
      <c r="J4941" s="33" t="s">
        <v>206</v>
      </c>
      <c r="K4941" s="33" t="str">
        <f t="shared" si="255"/>
        <v>359 , 12</v>
      </c>
      <c r="L4941" s="34" t="s">
        <v>207</v>
      </c>
      <c r="N4941" s="1" t="b">
        <f t="shared" si="256"/>
        <v>0</v>
      </c>
      <c r="O4941" s="1" t="b">
        <f t="shared" si="257"/>
        <v>0</v>
      </c>
      <c r="Q4941" s="4"/>
      <c r="R4941" s="4"/>
    </row>
    <row r="4942" spans="5:18">
      <c r="E4942" s="130">
        <v>359</v>
      </c>
      <c r="F4942" s="130">
        <v>13</v>
      </c>
      <c r="H4942" s="32" t="s">
        <v>208</v>
      </c>
      <c r="I4942" s="33" t="s">
        <v>862</v>
      </c>
      <c r="J4942" s="33" t="s">
        <v>206</v>
      </c>
      <c r="K4942" s="33" t="str">
        <f t="shared" si="255"/>
        <v>359 , 13</v>
      </c>
      <c r="L4942" s="34" t="s">
        <v>207</v>
      </c>
      <c r="N4942" s="1" t="b">
        <f t="shared" si="256"/>
        <v>0</v>
      </c>
      <c r="O4942" s="1" t="b">
        <f t="shared" si="257"/>
        <v>0</v>
      </c>
      <c r="Q4942" s="4"/>
      <c r="R4942" s="4"/>
    </row>
    <row r="4943" spans="5:18">
      <c r="E4943" s="130">
        <v>359</v>
      </c>
      <c r="F4943" s="130">
        <v>14</v>
      </c>
      <c r="H4943" s="32" t="s">
        <v>208</v>
      </c>
      <c r="I4943" s="33" t="s">
        <v>862</v>
      </c>
      <c r="J4943" s="33" t="s">
        <v>206</v>
      </c>
      <c r="K4943" s="33" t="str">
        <f t="shared" si="255"/>
        <v>359 , 14</v>
      </c>
      <c r="L4943" s="34" t="s">
        <v>207</v>
      </c>
      <c r="N4943" s="1" t="b">
        <f t="shared" si="256"/>
        <v>0</v>
      </c>
      <c r="O4943" s="1" t="b">
        <f t="shared" si="257"/>
        <v>0</v>
      </c>
      <c r="Q4943" s="4"/>
      <c r="R4943" s="4"/>
    </row>
    <row r="4944" spans="5:18">
      <c r="E4944" s="130">
        <v>359</v>
      </c>
      <c r="F4944" s="130">
        <v>15</v>
      </c>
      <c r="H4944" s="32" t="s">
        <v>208</v>
      </c>
      <c r="I4944" s="33" t="s">
        <v>862</v>
      </c>
      <c r="J4944" s="33" t="s">
        <v>206</v>
      </c>
      <c r="K4944" s="33" t="str">
        <f t="shared" si="255"/>
        <v>359 , 15</v>
      </c>
      <c r="L4944" s="34" t="s">
        <v>207</v>
      </c>
      <c r="N4944" s="1" t="b">
        <f t="shared" si="256"/>
        <v>0</v>
      </c>
      <c r="O4944" s="1" t="b">
        <f t="shared" si="257"/>
        <v>0</v>
      </c>
      <c r="Q4944" s="4"/>
      <c r="R4944" s="4"/>
    </row>
    <row r="4945" spans="5:18">
      <c r="E4945" s="130">
        <v>360</v>
      </c>
      <c r="F4945" s="130">
        <v>1</v>
      </c>
      <c r="H4945" s="32" t="s">
        <v>208</v>
      </c>
      <c r="I4945" s="33" t="s">
        <v>862</v>
      </c>
      <c r="J4945" s="33" t="s">
        <v>206</v>
      </c>
      <c r="K4945" s="33" t="str">
        <f t="shared" si="255"/>
        <v>360 , 1</v>
      </c>
      <c r="L4945" s="34" t="s">
        <v>207</v>
      </c>
      <c r="N4945" s="1" t="b">
        <f t="shared" si="256"/>
        <v>0</v>
      </c>
      <c r="O4945" s="1" t="b">
        <f t="shared" si="257"/>
        <v>0</v>
      </c>
      <c r="Q4945" s="4"/>
      <c r="R4945" s="4"/>
    </row>
    <row r="4946" spans="5:18">
      <c r="E4946" s="130">
        <v>360</v>
      </c>
      <c r="F4946" s="130">
        <v>2</v>
      </c>
      <c r="H4946" s="32" t="s">
        <v>208</v>
      </c>
      <c r="I4946" s="33" t="s">
        <v>862</v>
      </c>
      <c r="J4946" s="33" t="s">
        <v>206</v>
      </c>
      <c r="K4946" s="33" t="str">
        <f t="shared" si="255"/>
        <v>360 , 2</v>
      </c>
      <c r="L4946" s="34" t="s">
        <v>207</v>
      </c>
      <c r="N4946" s="1" t="b">
        <f t="shared" si="256"/>
        <v>0</v>
      </c>
      <c r="O4946" s="1" t="b">
        <f t="shared" si="257"/>
        <v>0</v>
      </c>
      <c r="Q4946" s="4"/>
      <c r="R4946" s="4"/>
    </row>
    <row r="4947" spans="5:18">
      <c r="E4947" s="130">
        <v>360</v>
      </c>
      <c r="F4947" s="130">
        <v>3</v>
      </c>
      <c r="H4947" s="32" t="s">
        <v>208</v>
      </c>
      <c r="I4947" s="33" t="s">
        <v>862</v>
      </c>
      <c r="J4947" s="33" t="s">
        <v>206</v>
      </c>
      <c r="K4947" s="33" t="str">
        <f t="shared" si="255"/>
        <v>360 , 3</v>
      </c>
      <c r="L4947" s="34" t="s">
        <v>207</v>
      </c>
      <c r="N4947" s="1" t="b">
        <f t="shared" si="256"/>
        <v>0</v>
      </c>
      <c r="O4947" s="1" t="b">
        <f t="shared" si="257"/>
        <v>0</v>
      </c>
      <c r="Q4947" s="4"/>
      <c r="R4947" s="4"/>
    </row>
    <row r="4948" spans="5:18">
      <c r="E4948" s="130">
        <v>360</v>
      </c>
      <c r="F4948" s="130">
        <v>4</v>
      </c>
      <c r="H4948" s="32" t="s">
        <v>208</v>
      </c>
      <c r="I4948" s="33" t="s">
        <v>862</v>
      </c>
      <c r="J4948" s="33" t="s">
        <v>206</v>
      </c>
      <c r="K4948" s="33" t="str">
        <f t="shared" si="255"/>
        <v>360 , 4</v>
      </c>
      <c r="L4948" s="34" t="s">
        <v>207</v>
      </c>
      <c r="N4948" s="1" t="b">
        <f t="shared" si="256"/>
        <v>0</v>
      </c>
      <c r="O4948" s="1" t="b">
        <f t="shared" si="257"/>
        <v>0</v>
      </c>
      <c r="Q4948" s="4"/>
      <c r="R4948" s="4"/>
    </row>
    <row r="4949" spans="5:18">
      <c r="E4949" s="130">
        <v>360</v>
      </c>
      <c r="F4949" s="130">
        <v>5</v>
      </c>
      <c r="H4949" s="32" t="s">
        <v>208</v>
      </c>
      <c r="I4949" s="33" t="s">
        <v>862</v>
      </c>
      <c r="J4949" s="33" t="s">
        <v>206</v>
      </c>
      <c r="K4949" s="33" t="str">
        <f t="shared" si="255"/>
        <v>360 , 5</v>
      </c>
      <c r="L4949" s="34" t="s">
        <v>207</v>
      </c>
      <c r="N4949" s="1" t="b">
        <f t="shared" si="256"/>
        <v>0</v>
      </c>
      <c r="O4949" s="1" t="b">
        <f t="shared" si="257"/>
        <v>0</v>
      </c>
      <c r="Q4949" s="4"/>
      <c r="R4949" s="4"/>
    </row>
    <row r="4950" spans="5:18">
      <c r="E4950" s="130">
        <v>360</v>
      </c>
      <c s="130" r="F4950">
        <v>7</v>
      </c>
      <c r="H4950" s="32" t="s">
        <v>208</v>
      </c>
      <c r="I4950" s="33" t="s">
        <v>862</v>
      </c>
      <c r="J4950" s="33" t="s">
        <v>206</v>
      </c>
      <c r="K4950" s="33" t="str">
        <f t="shared" si="255"/>
        <v>360 , 6</v>
      </c>
      <c r="L4950" s="34" t="s">
        <v>207</v>
      </c>
      <c r="N4950" s="1" t="b">
        <f t="shared" si="256"/>
        <v>0</v>
      </c>
      <c r="O4950" s="1" t="b">
        <f t="shared" si="257"/>
        <v>0</v>
      </c>
      <c r="Q4950" s="4"/>
      <c r="R4950" s="4"/>
    </row>
    <row r="4951" spans="5:18">
      <c r="E4951" s="130">
        <v>360</v>
      </c>
      <c r="F4951" s="130">
        <v>8</v>
      </c>
      <c r="H4951" s="32" t="s">
        <v>208</v>
      </c>
      <c r="I4951" s="33" t="s">
        <v>862</v>
      </c>
      <c r="J4951" s="33" t="s">
        <v>206</v>
      </c>
      <c r="K4951" s="33" t="str">
        <f t="shared" si="255"/>
        <v>360 , 8</v>
      </c>
      <c r="L4951" s="34" t="s">
        <v>207</v>
      </c>
      <c r="N4951" s="1" t="b">
        <f t="shared" si="256"/>
        <v>0</v>
      </c>
      <c r="O4951" s="1" t="b">
        <f t="shared" si="257"/>
        <v>0</v>
      </c>
      <c r="Q4951" s="4"/>
      <c r="R4951" s="4"/>
    </row>
    <row r="4952" spans="5:18">
      <c r="E4952" s="130">
        <v>360</v>
      </c>
      <c r="F4952" s="130">
        <v>9</v>
      </c>
      <c r="H4952" s="32" t="s">
        <v>208</v>
      </c>
      <c r="I4952" s="33" t="s">
        <v>862</v>
      </c>
      <c r="J4952" s="33" t="s">
        <v>206</v>
      </c>
      <c r="K4952" s="33" t="str">
        <f t="shared" si="255"/>
        <v>360 , 9</v>
      </c>
      <c r="L4952" s="34" t="s">
        <v>207</v>
      </c>
      <c r="N4952" s="1" t="b">
        <f t="shared" si="256"/>
        <v>0</v>
      </c>
      <c r="O4952" s="1" t="b">
        <f t="shared" si="257"/>
        <v>0</v>
      </c>
      <c r="Q4952" s="4"/>
      <c r="R4952" s="4"/>
    </row>
    <row r="4953" spans="5:18">
      <c r="E4953" s="130">
        <v>360</v>
      </c>
      <c r="F4953" s="130">
        <v>10</v>
      </c>
      <c r="H4953" s="32" t="s">
        <v>208</v>
      </c>
      <c r="I4953" s="33" t="s">
        <v>862</v>
      </c>
      <c r="J4953" s="33" t="s">
        <v>206</v>
      </c>
      <c r="K4953" s="33" t="str">
        <f t="shared" si="255"/>
        <v>360 , 10</v>
      </c>
      <c r="L4953" s="34" t="s">
        <v>207</v>
      </c>
      <c r="N4953" s="1" t="b">
        <f t="shared" si="256"/>
        <v>0</v>
      </c>
      <c r="O4953" s="1" t="b">
        <f t="shared" si="257"/>
        <v>0</v>
      </c>
      <c r="Q4953" s="4"/>
      <c r="R4953" s="4"/>
    </row>
    <row r="4954" spans="5:18">
      <c r="E4954" s="130">
        <v>360</v>
      </c>
      <c r="F4954" s="130">
        <v>11</v>
      </c>
      <c r="H4954" s="32" t="s">
        <v>208</v>
      </c>
      <c r="I4954" s="33" t="s">
        <v>862</v>
      </c>
      <c r="J4954" s="33" t="s">
        <v>206</v>
      </c>
      <c r="K4954" s="33" t="str">
        <f t="shared" si="255"/>
        <v>360 , 11</v>
      </c>
      <c r="L4954" s="34" t="s">
        <v>207</v>
      </c>
      <c r="N4954" s="1" t="b">
        <f t="shared" si="256"/>
        <v>0</v>
      </c>
      <c r="O4954" s="1" t="b">
        <f t="shared" si="257"/>
        <v>0</v>
      </c>
      <c r="Q4954" s="4"/>
      <c r="R4954" s="4"/>
    </row>
    <row r="4955" spans="5:18">
      <c r="E4955" s="130">
        <v>360</v>
      </c>
      <c r="F4955" s="130">
        <v>12</v>
      </c>
      <c r="H4955" s="32" t="s">
        <v>208</v>
      </c>
      <c r="I4955" s="33" t="s">
        <v>862</v>
      </c>
      <c r="J4955" s="33" t="s">
        <v>206</v>
      </c>
      <c r="K4955" s="33" t="str">
        <f t="shared" si="255"/>
        <v>360 , 12</v>
      </c>
      <c r="L4955" s="34" t="s">
        <v>207</v>
      </c>
      <c r="N4955" s="1" t="b">
        <f t="shared" si="256"/>
        <v>0</v>
      </c>
      <c r="O4955" s="1" t="b">
        <f t="shared" si="257"/>
        <v>0</v>
      </c>
      <c r="Q4955" s="4"/>
      <c r="R4955" s="4"/>
    </row>
    <row r="4956" spans="5:18">
      <c r="E4956" s="130">
        <v>360</v>
      </c>
      <c r="F4956" s="130">
        <v>13</v>
      </c>
      <c r="H4956" s="32" t="s">
        <v>208</v>
      </c>
      <c r="I4956" s="33" t="s">
        <v>862</v>
      </c>
      <c r="J4956" s="33" t="s">
        <v>206</v>
      </c>
      <c r="K4956" s="33" t="str">
        <f t="shared" si="255"/>
        <v>360 , 13</v>
      </c>
      <c r="L4956" s="34" t="s">
        <v>207</v>
      </c>
      <c r="N4956" s="1" t="b">
        <f t="shared" si="256"/>
        <v>0</v>
      </c>
      <c r="O4956" s="1" t="b">
        <f t="shared" si="257"/>
        <v>0</v>
      </c>
      <c r="Q4956" s="4"/>
      <c r="R4956" s="4"/>
    </row>
    <row r="4957" spans="5:18">
      <c r="E4957" s="130">
        <v>360</v>
      </c>
      <c r="F4957" s="130">
        <v>14</v>
      </c>
      <c r="H4957" s="32" t="s">
        <v>208</v>
      </c>
      <c r="I4957" s="33" t="s">
        <v>862</v>
      </c>
      <c r="J4957" s="33" t="s">
        <v>206</v>
      </c>
      <c r="K4957" s="33" t="str">
        <f t="shared" si="255"/>
        <v>360 , 14</v>
      </c>
      <c r="L4957" s="34" t="s">
        <v>207</v>
      </c>
      <c r="N4957" s="1" t="b">
        <f t="shared" si="256"/>
        <v>0</v>
      </c>
      <c r="O4957" s="1" t="b">
        <f t="shared" si="257"/>
        <v>0</v>
      </c>
      <c r="Q4957" s="4"/>
      <c r="R4957" s="4"/>
    </row>
    <row r="4958" spans="5:18">
      <c r="E4958" s="130">
        <v>360</v>
      </c>
      <c r="F4958" s="130">
        <v>15</v>
      </c>
      <c r="H4958" s="32" t="s">
        <v>208</v>
      </c>
      <c r="I4958" s="33" t="s">
        <v>862</v>
      </c>
      <c r="J4958" s="33" t="s">
        <v>206</v>
      </c>
      <c r="K4958" s="33" t="str">
        <f t="shared" si="255"/>
        <v>360 , 15</v>
      </c>
      <c r="L4958" s="34" t="s">
        <v>207</v>
      </c>
      <c r="N4958" s="1" t="b">
        <f t="shared" si="256"/>
        <v>0</v>
      </c>
      <c r="O4958" s="1" t="b">
        <f t="shared" si="257"/>
        <v>0</v>
      </c>
      <c r="Q4958" s="4"/>
      <c r="R4958" s="4"/>
    </row>
    <row r="4959" spans="5:18">
      <c r="E4959" s="130">
        <v>361</v>
      </c>
      <c r="F4959" s="130">
        <v>1</v>
      </c>
      <c r="H4959" s="32" t="s">
        <v>208</v>
      </c>
      <c r="I4959" s="33" t="s">
        <v>862</v>
      </c>
      <c r="J4959" s="33" t="s">
        <v>206</v>
      </c>
      <c r="K4959" s="33" t="str">
        <f t="shared" si="255"/>
        <v>361 , 1</v>
      </c>
      <c r="L4959" s="34" t="s">
        <v>207</v>
      </c>
      <c r="N4959" s="1" t="b">
        <f t="shared" si="256"/>
        <v>0</v>
      </c>
      <c r="O4959" s="1" t="b">
        <f t="shared" si="257"/>
        <v>0</v>
      </c>
      <c r="Q4959" s="4"/>
      <c r="R4959" s="4"/>
    </row>
    <row r="4960" spans="5:18">
      <c r="E4960" s="130">
        <v>361</v>
      </c>
      <c r="F4960" s="130">
        <v>2</v>
      </c>
      <c r="H4960" s="32" t="s">
        <v>208</v>
      </c>
      <c r="I4960" s="33" t="s">
        <v>862</v>
      </c>
      <c r="J4960" s="33" t="s">
        <v>206</v>
      </c>
      <c r="K4960" s="33" t="str">
        <f t="shared" si="255"/>
        <v>361 , 2</v>
      </c>
      <c r="L4960" s="34" t="s">
        <v>207</v>
      </c>
      <c r="N4960" s="1" t="b">
        <f t="shared" si="256"/>
        <v>0</v>
      </c>
      <c r="O4960" s="1" t="b">
        <f t="shared" si="257"/>
        <v>0</v>
      </c>
      <c r="Q4960" s="4"/>
      <c r="R4960" s="4"/>
    </row>
    <row r="4961" spans="5:18">
      <c r="E4961" s="130">
        <v>361</v>
      </c>
      <c r="F4961" s="130">
        <v>3</v>
      </c>
      <c r="H4961" s="32" t="s">
        <v>208</v>
      </c>
      <c r="I4961" s="33" t="s">
        <v>862</v>
      </c>
      <c r="J4961" s="33" t="s">
        <v>206</v>
      </c>
      <c r="K4961" s="33" t="str">
        <f t="shared" si="255"/>
        <v>361 , 3</v>
      </c>
      <c r="L4961" s="34" t="s">
        <v>207</v>
      </c>
      <c r="N4961" s="1" t="b">
        <f t="shared" si="256"/>
        <v>0</v>
      </c>
      <c r="O4961" s="1" t="b">
        <f t="shared" si="257"/>
        <v>0</v>
      </c>
      <c r="Q4961" s="4"/>
      <c r="R4961" s="4"/>
    </row>
    <row r="4962" spans="5:18">
      <c r="E4962" s="130">
        <v>361</v>
      </c>
      <c r="F4962" s="130">
        <v>4</v>
      </c>
      <c r="H4962" s="32" t="s">
        <v>208</v>
      </c>
      <c r="I4962" s="33" t="s">
        <v>862</v>
      </c>
      <c r="J4962" s="33" t="s">
        <v>206</v>
      </c>
      <c r="K4962" s="33" t="str">
        <f t="shared" si="255"/>
        <v>361 , 4</v>
      </c>
      <c r="L4962" s="34" t="s">
        <v>207</v>
      </c>
      <c r="N4962" s="1" t="b">
        <f t="shared" si="256"/>
        <v>0</v>
      </c>
      <c r="O4962" s="1" t="b">
        <f t="shared" si="257"/>
        <v>0</v>
      </c>
      <c r="Q4962" s="4"/>
      <c r="R4962" s="4"/>
    </row>
    <row r="4963" spans="5:18">
      <c r="E4963" s="130">
        <v>361</v>
      </c>
      <c r="F4963" s="130">
        <v>5</v>
      </c>
      <c r="H4963" s="32" t="s">
        <v>208</v>
      </c>
      <c r="I4963" s="33" t="s">
        <v>862</v>
      </c>
      <c r="J4963" s="33" t="s">
        <v>206</v>
      </c>
      <c r="K4963" s="33" t="str">
        <f t="shared" si="255"/>
        <v>361 , 5</v>
      </c>
      <c r="L4963" s="34" t="s">
        <v>207</v>
      </c>
      <c r="N4963" s="1" t="b">
        <f t="shared" si="256"/>
        <v>0</v>
      </c>
      <c r="O4963" s="1" t="b">
        <f t="shared" si="257"/>
        <v>0</v>
      </c>
      <c r="Q4963" s="4"/>
      <c r="R4963" s="4"/>
    </row>
    <row r="4964" spans="5:18">
      <c r="E4964" s="130">
        <v>361</v>
      </c>
      <c s="130" r="F4964">
        <v>7</v>
      </c>
      <c r="H4964" s="32" t="s">
        <v>208</v>
      </c>
      <c r="I4964" s="33" t="s">
        <v>862</v>
      </c>
      <c r="J4964" s="33" t="s">
        <v>206</v>
      </c>
      <c r="K4964" s="33" t="str">
        <f t="shared" ref="K4964:K5022" si="258">E4964&amp;" , "&amp;F4964</f>
        <v>361 , 6</v>
      </c>
      <c r="L4964" s="34" t="s">
        <v>207</v>
      </c>
      <c r="N4964" s="1" t="b">
        <f t="shared" ref="N4964:N5022" si="259">IF(E4964="","",EXACT(E4964,Q4964))</f>
        <v>0</v>
      </c>
      <c r="O4964" s="1" t="b">
        <f t="shared" ref="O4964:O5022" si="260">IF(F4964="","",EXACT(F4964,R4964))</f>
        <v>0</v>
      </c>
      <c r="Q4964" s="4"/>
      <c r="R4964" s="4"/>
    </row>
    <row r="4965" spans="5:18">
      <c r="E4965" s="130">
        <v>361</v>
      </c>
      <c r="F4965" s="130">
        <v>8</v>
      </c>
      <c r="H4965" s="32" t="s">
        <v>208</v>
      </c>
      <c r="I4965" s="33" t="s">
        <v>862</v>
      </c>
      <c r="J4965" s="33" t="s">
        <v>206</v>
      </c>
      <c r="K4965" s="33" t="str">
        <f t="shared" si="258"/>
        <v>361 , 8</v>
      </c>
      <c r="L4965" s="34" t="s">
        <v>207</v>
      </c>
      <c r="N4965" s="1" t="b">
        <f t="shared" si="259"/>
        <v>0</v>
      </c>
      <c r="O4965" s="1" t="b">
        <f t="shared" si="260"/>
        <v>0</v>
      </c>
      <c r="Q4965" s="4"/>
      <c r="R4965" s="4"/>
    </row>
    <row r="4966" spans="5:18">
      <c r="E4966" s="130">
        <v>361</v>
      </c>
      <c r="F4966" s="130">
        <v>9</v>
      </c>
      <c r="H4966" s="32" t="s">
        <v>208</v>
      </c>
      <c r="I4966" s="33" t="s">
        <v>862</v>
      </c>
      <c r="J4966" s="33" t="s">
        <v>206</v>
      </c>
      <c r="K4966" s="33" t="str">
        <f t="shared" si="258"/>
        <v>361 , 9</v>
      </c>
      <c r="L4966" s="34" t="s">
        <v>207</v>
      </c>
      <c r="N4966" s="1" t="b">
        <f t="shared" si="259"/>
        <v>0</v>
      </c>
      <c r="O4966" s="1" t="b">
        <f t="shared" si="260"/>
        <v>0</v>
      </c>
      <c r="Q4966" s="4"/>
      <c r="R4966" s="4"/>
    </row>
    <row r="4967" spans="5:18">
      <c r="E4967" s="130">
        <v>361</v>
      </c>
      <c r="F4967" s="130">
        <v>10</v>
      </c>
      <c r="H4967" s="32" t="s">
        <v>208</v>
      </c>
      <c r="I4967" s="33" t="s">
        <v>862</v>
      </c>
      <c r="J4967" s="33" t="s">
        <v>206</v>
      </c>
      <c r="K4967" s="33" t="str">
        <f t="shared" si="258"/>
        <v>361 , 10</v>
      </c>
      <c r="L4967" s="34" t="s">
        <v>207</v>
      </c>
      <c r="N4967" s="1" t="b">
        <f t="shared" si="259"/>
        <v>0</v>
      </c>
      <c r="O4967" s="1" t="b">
        <f t="shared" si="260"/>
        <v>0</v>
      </c>
      <c r="Q4967" s="4"/>
      <c r="R4967" s="4"/>
    </row>
    <row r="4968" spans="5:18">
      <c r="E4968" s="130">
        <v>361</v>
      </c>
      <c r="F4968" s="130">
        <v>11</v>
      </c>
      <c r="H4968" s="32" t="s">
        <v>208</v>
      </c>
      <c r="I4968" s="33" t="s">
        <v>862</v>
      </c>
      <c r="J4968" s="33" t="s">
        <v>206</v>
      </c>
      <c r="K4968" s="33" t="str">
        <f t="shared" si="258"/>
        <v>361 , 11</v>
      </c>
      <c r="L4968" s="34" t="s">
        <v>207</v>
      </c>
      <c r="N4968" s="1" t="b">
        <f t="shared" si="259"/>
        <v>0</v>
      </c>
      <c r="O4968" s="1" t="b">
        <f t="shared" si="260"/>
        <v>0</v>
      </c>
      <c r="Q4968" s="4"/>
      <c r="R4968" s="4"/>
    </row>
    <row r="4969" spans="5:18">
      <c r="E4969" s="130">
        <v>361</v>
      </c>
      <c r="F4969" s="130">
        <v>12</v>
      </c>
      <c r="H4969" s="32" t="s">
        <v>208</v>
      </c>
      <c r="I4969" s="33" t="s">
        <v>862</v>
      </c>
      <c r="J4969" s="33" t="s">
        <v>206</v>
      </c>
      <c r="K4969" s="33" t="str">
        <f t="shared" si="258"/>
        <v>361 , 12</v>
      </c>
      <c r="L4969" s="34" t="s">
        <v>207</v>
      </c>
      <c r="N4969" s="1" t="b">
        <f t="shared" si="259"/>
        <v>0</v>
      </c>
      <c r="O4969" s="1" t="b">
        <f t="shared" si="260"/>
        <v>0</v>
      </c>
      <c r="Q4969" s="4"/>
      <c r="R4969" s="4"/>
    </row>
    <row r="4970" spans="5:18">
      <c r="E4970" s="130">
        <v>361</v>
      </c>
      <c r="F4970" s="130">
        <v>13</v>
      </c>
      <c r="H4970" s="32" t="s">
        <v>208</v>
      </c>
      <c r="I4970" s="33" t="s">
        <v>862</v>
      </c>
      <c r="J4970" s="33" t="s">
        <v>206</v>
      </c>
      <c r="K4970" s="33" t="str">
        <f t="shared" si="258"/>
        <v>361 , 13</v>
      </c>
      <c r="L4970" s="34" t="s">
        <v>207</v>
      </c>
      <c r="N4970" s="1" t="b">
        <f t="shared" si="259"/>
        <v>0</v>
      </c>
      <c r="O4970" s="1" t="b">
        <f t="shared" si="260"/>
        <v>0</v>
      </c>
      <c r="Q4970" s="4"/>
      <c r="R4970" s="4"/>
    </row>
    <row r="4971" spans="5:18">
      <c r="E4971" s="130">
        <v>361</v>
      </c>
      <c r="F4971" s="130">
        <v>14</v>
      </c>
      <c r="H4971" s="32" t="s">
        <v>208</v>
      </c>
      <c r="I4971" s="33" t="s">
        <v>862</v>
      </c>
      <c r="J4971" s="33" t="s">
        <v>206</v>
      </c>
      <c r="K4971" s="33" t="str">
        <f t="shared" si="258"/>
        <v>361 , 14</v>
      </c>
      <c r="L4971" s="34" t="s">
        <v>207</v>
      </c>
      <c r="N4971" s="1" t="b">
        <f t="shared" si="259"/>
        <v>0</v>
      </c>
      <c r="O4971" s="1" t="b">
        <f t="shared" si="260"/>
        <v>0</v>
      </c>
      <c r="Q4971" s="4"/>
      <c r="R4971" s="4"/>
    </row>
    <row r="4972" spans="5:18">
      <c r="E4972" s="130">
        <v>361</v>
      </c>
      <c r="F4972" s="130">
        <v>15</v>
      </c>
      <c r="H4972" s="32" t="s">
        <v>208</v>
      </c>
      <c r="I4972" s="33" t="s">
        <v>862</v>
      </c>
      <c r="J4972" s="33" t="s">
        <v>206</v>
      </c>
      <c r="K4972" s="33" t="str">
        <f t="shared" si="258"/>
        <v>361 , 15</v>
      </c>
      <c r="L4972" s="34" t="s">
        <v>207</v>
      </c>
      <c r="N4972" s="1" t="b">
        <f t="shared" si="259"/>
        <v>0</v>
      </c>
      <c r="O4972" s="1" t="b">
        <f t="shared" si="260"/>
        <v>0</v>
      </c>
      <c r="Q4972" s="4"/>
      <c r="R4972" s="4"/>
    </row>
    <row r="4973" spans="5:18">
      <c r="E4973" s="130">
        <v>362</v>
      </c>
      <c r="F4973" s="130">
        <v>1</v>
      </c>
      <c r="H4973" s="32" t="s">
        <v>208</v>
      </c>
      <c r="I4973" s="33" t="s">
        <v>862</v>
      </c>
      <c r="J4973" s="33" t="s">
        <v>206</v>
      </c>
      <c r="K4973" s="33" t="str">
        <f t="shared" si="258"/>
        <v>362 , 1</v>
      </c>
      <c r="L4973" s="34" t="s">
        <v>207</v>
      </c>
      <c r="N4973" s="1" t="b">
        <f t="shared" si="259"/>
        <v>0</v>
      </c>
      <c r="O4973" s="1" t="b">
        <f t="shared" si="260"/>
        <v>0</v>
      </c>
      <c r="Q4973" s="4"/>
      <c r="R4973" s="4"/>
    </row>
    <row r="4974" spans="5:18">
      <c r="E4974" s="130">
        <v>362</v>
      </c>
      <c r="F4974" s="130">
        <v>2</v>
      </c>
      <c r="H4974" s="32" t="s">
        <v>208</v>
      </c>
      <c r="I4974" s="33" t="s">
        <v>862</v>
      </c>
      <c r="J4974" s="33" t="s">
        <v>206</v>
      </c>
      <c r="K4974" s="33" t="str">
        <f t="shared" si="258"/>
        <v>362 , 2</v>
      </c>
      <c r="L4974" s="34" t="s">
        <v>207</v>
      </c>
      <c r="N4974" s="1" t="b">
        <f t="shared" si="259"/>
        <v>0</v>
      </c>
      <c r="O4974" s="1" t="b">
        <f t="shared" si="260"/>
        <v>0</v>
      </c>
      <c r="Q4974" s="4"/>
      <c r="R4974" s="4"/>
    </row>
    <row r="4975" spans="5:18">
      <c r="E4975" s="130">
        <v>362</v>
      </c>
      <c r="F4975" s="130">
        <v>3</v>
      </c>
      <c r="H4975" s="32" t="s">
        <v>208</v>
      </c>
      <c r="I4975" s="33" t="s">
        <v>862</v>
      </c>
      <c r="J4975" s="33" t="s">
        <v>206</v>
      </c>
      <c r="K4975" s="33" t="str">
        <f t="shared" si="258"/>
        <v>362 , 3</v>
      </c>
      <c r="L4975" s="34" t="s">
        <v>207</v>
      </c>
      <c r="N4975" s="1" t="b">
        <f t="shared" si="259"/>
        <v>0</v>
      </c>
      <c r="O4975" s="1" t="b">
        <f t="shared" si="260"/>
        <v>0</v>
      </c>
      <c r="Q4975" s="4"/>
      <c r="R4975" s="4"/>
    </row>
    <row r="4976" spans="5:18">
      <c r="E4976" s="130">
        <v>362</v>
      </c>
      <c r="F4976" s="130">
        <v>4</v>
      </c>
      <c r="H4976" s="32" t="s">
        <v>208</v>
      </c>
      <c r="I4976" s="33" t="s">
        <v>862</v>
      </c>
      <c r="J4976" s="33" t="s">
        <v>206</v>
      </c>
      <c r="K4976" s="33" t="str">
        <f t="shared" si="258"/>
        <v>362 , 4</v>
      </c>
      <c r="L4976" s="34" t="s">
        <v>207</v>
      </c>
      <c r="N4976" s="1" t="b">
        <f t="shared" si="259"/>
        <v>0</v>
      </c>
      <c r="O4976" s="1" t="b">
        <f t="shared" si="260"/>
        <v>0</v>
      </c>
      <c r="Q4976" s="4"/>
      <c r="R4976" s="4"/>
    </row>
    <row r="4977" spans="5:18">
      <c r="E4977" s="130">
        <v>362</v>
      </c>
      <c r="F4977" s="130">
        <v>5</v>
      </c>
      <c r="H4977" s="32" t="s">
        <v>208</v>
      </c>
      <c r="I4977" s="33" t="s">
        <v>862</v>
      </c>
      <c r="J4977" s="33" t="s">
        <v>206</v>
      </c>
      <c r="K4977" s="33" t="str">
        <f t="shared" si="258"/>
        <v>362 , 5</v>
      </c>
      <c r="L4977" s="34" t="s">
        <v>207</v>
      </c>
      <c r="N4977" s="1" t="b">
        <f t="shared" si="259"/>
        <v>0</v>
      </c>
      <c r="O4977" s="1" t="b">
        <f t="shared" si="260"/>
        <v>0</v>
      </c>
      <c r="Q4977" s="4"/>
      <c r="R4977" s="4"/>
    </row>
    <row r="4978" spans="5:18">
      <c r="E4978" s="130">
        <v>362</v>
      </c>
      <c s="130" r="F4978">
        <v>7</v>
      </c>
      <c r="H4978" s="32" t="s">
        <v>208</v>
      </c>
      <c r="I4978" s="33" t="s">
        <v>862</v>
      </c>
      <c r="J4978" s="33" t="s">
        <v>206</v>
      </c>
      <c r="K4978" s="33" t="str">
        <f t="shared" si="258"/>
        <v>362 , 6</v>
      </c>
      <c r="L4978" s="34" t="s">
        <v>207</v>
      </c>
      <c r="N4978" s="1" t="b">
        <f t="shared" si="259"/>
        <v>0</v>
      </c>
      <c r="O4978" s="1" t="b">
        <f t="shared" si="260"/>
        <v>0</v>
      </c>
      <c r="Q4978" s="4"/>
      <c r="R4978" s="4"/>
    </row>
    <row r="4979" spans="5:18">
      <c r="E4979" s="130">
        <v>362</v>
      </c>
      <c r="F4979" s="130">
        <v>8</v>
      </c>
      <c r="H4979" s="32" t="s">
        <v>208</v>
      </c>
      <c r="I4979" s="33" t="s">
        <v>862</v>
      </c>
      <c r="J4979" s="33" t="s">
        <v>206</v>
      </c>
      <c r="K4979" s="33" t="str">
        <f t="shared" si="258"/>
        <v>362 , 8</v>
      </c>
      <c r="L4979" s="34" t="s">
        <v>207</v>
      </c>
      <c r="N4979" s="1" t="b">
        <f t="shared" si="259"/>
        <v>0</v>
      </c>
      <c r="O4979" s="1" t="b">
        <f t="shared" si="260"/>
        <v>0</v>
      </c>
      <c r="Q4979" s="4"/>
      <c r="R4979" s="4"/>
    </row>
    <row r="4980" spans="5:18">
      <c r="E4980" s="130">
        <v>362</v>
      </c>
      <c r="F4980" s="130">
        <v>9</v>
      </c>
      <c r="H4980" s="32" t="s">
        <v>208</v>
      </c>
      <c r="I4980" s="33" t="s">
        <v>862</v>
      </c>
      <c r="J4980" s="33" t="s">
        <v>206</v>
      </c>
      <c r="K4980" s="33" t="str">
        <f t="shared" si="258"/>
        <v>362 , 9</v>
      </c>
      <c r="L4980" s="34" t="s">
        <v>207</v>
      </c>
      <c r="N4980" s="1" t="b">
        <f t="shared" si="259"/>
        <v>0</v>
      </c>
      <c r="O4980" s="1" t="b">
        <f t="shared" si="260"/>
        <v>0</v>
      </c>
      <c r="Q4980" s="4"/>
      <c r="R4980" s="4"/>
    </row>
    <row r="4981" spans="5:18">
      <c r="E4981" s="130">
        <v>362</v>
      </c>
      <c r="F4981" s="130">
        <v>10</v>
      </c>
      <c r="H4981" s="32" t="s">
        <v>208</v>
      </c>
      <c r="I4981" s="33" t="s">
        <v>862</v>
      </c>
      <c r="J4981" s="33" t="s">
        <v>206</v>
      </c>
      <c r="K4981" s="33" t="str">
        <f t="shared" si="258"/>
        <v>362 , 10</v>
      </c>
      <c r="L4981" s="34" t="s">
        <v>207</v>
      </c>
      <c r="N4981" s="1" t="b">
        <f t="shared" si="259"/>
        <v>0</v>
      </c>
      <c r="O4981" s="1" t="b">
        <f t="shared" si="260"/>
        <v>0</v>
      </c>
      <c r="Q4981" s="4"/>
      <c r="R4981" s="4"/>
    </row>
    <row r="4982" spans="5:18">
      <c r="E4982" s="130">
        <v>362</v>
      </c>
      <c r="F4982" s="130">
        <v>11</v>
      </c>
      <c r="H4982" s="32" t="s">
        <v>208</v>
      </c>
      <c r="I4982" s="33" t="s">
        <v>862</v>
      </c>
      <c r="J4982" s="33" t="s">
        <v>206</v>
      </c>
      <c r="K4982" s="33" t="str">
        <f t="shared" si="258"/>
        <v>362 , 11</v>
      </c>
      <c r="L4982" s="34" t="s">
        <v>207</v>
      </c>
      <c r="N4982" s="1" t="b">
        <f t="shared" si="259"/>
        <v>0</v>
      </c>
      <c r="O4982" s="1" t="b">
        <f t="shared" si="260"/>
        <v>0</v>
      </c>
      <c r="Q4982" s="4"/>
      <c r="R4982" s="4"/>
    </row>
    <row r="4983" spans="5:18">
      <c r="E4983" s="130">
        <v>362</v>
      </c>
      <c r="F4983" s="130">
        <v>12</v>
      </c>
      <c r="H4983" s="32" t="s">
        <v>208</v>
      </c>
      <c r="I4983" s="33" t="s">
        <v>862</v>
      </c>
      <c r="J4983" s="33" t="s">
        <v>206</v>
      </c>
      <c r="K4983" s="33" t="str">
        <f t="shared" si="258"/>
        <v>362 , 12</v>
      </c>
      <c r="L4983" s="34" t="s">
        <v>207</v>
      </c>
      <c r="N4983" s="1" t="b">
        <f t="shared" si="259"/>
        <v>0</v>
      </c>
      <c r="O4983" s="1" t="b">
        <f t="shared" si="260"/>
        <v>0</v>
      </c>
      <c r="Q4983" s="4"/>
      <c r="R4983" s="4"/>
    </row>
    <row r="4984" spans="5:18">
      <c r="E4984" s="130">
        <v>362</v>
      </c>
      <c r="F4984" s="130">
        <v>13</v>
      </c>
      <c r="H4984" s="32" t="s">
        <v>208</v>
      </c>
      <c r="I4984" s="33" t="s">
        <v>862</v>
      </c>
      <c r="J4984" s="33" t="s">
        <v>206</v>
      </c>
      <c r="K4984" s="33" t="str">
        <f t="shared" si="258"/>
        <v>362 , 13</v>
      </c>
      <c r="L4984" s="34" t="s">
        <v>207</v>
      </c>
      <c r="N4984" s="1" t="b">
        <f t="shared" si="259"/>
        <v>0</v>
      </c>
      <c r="O4984" s="1" t="b">
        <f t="shared" si="260"/>
        <v>0</v>
      </c>
      <c r="Q4984" s="4"/>
      <c r="R4984" s="4"/>
    </row>
    <row r="4985" spans="5:18">
      <c r="E4985" s="130">
        <v>362</v>
      </c>
      <c r="F4985" s="130">
        <v>14</v>
      </c>
      <c r="H4985" s="32" t="s">
        <v>208</v>
      </c>
      <c r="I4985" s="33" t="s">
        <v>862</v>
      </c>
      <c r="J4985" s="33" t="s">
        <v>206</v>
      </c>
      <c r="K4985" s="33" t="str">
        <f t="shared" si="258"/>
        <v>362 , 14</v>
      </c>
      <c r="L4985" s="34" t="s">
        <v>207</v>
      </c>
      <c r="N4985" s="1" t="b">
        <f t="shared" si="259"/>
        <v>0</v>
      </c>
      <c r="O4985" s="1" t="b">
        <f t="shared" si="260"/>
        <v>0</v>
      </c>
      <c r="Q4985" s="4"/>
      <c r="R4985" s="4"/>
    </row>
    <row r="4986" spans="5:18">
      <c r="E4986" s="130">
        <v>362</v>
      </c>
      <c r="F4986" s="130">
        <v>15</v>
      </c>
      <c r="H4986" s="32" t="s">
        <v>208</v>
      </c>
      <c r="I4986" s="33" t="s">
        <v>862</v>
      </c>
      <c r="J4986" s="33" t="s">
        <v>206</v>
      </c>
      <c r="K4986" s="33" t="str">
        <f t="shared" si="258"/>
        <v>362 , 15</v>
      </c>
      <c r="L4986" s="34" t="s">
        <v>207</v>
      </c>
      <c r="N4986" s="1" t="b">
        <f t="shared" si="259"/>
        <v>0</v>
      </c>
      <c r="O4986" s="1" t="b">
        <f t="shared" si="260"/>
        <v>0</v>
      </c>
      <c r="Q4986" s="4"/>
      <c r="R4986" s="4"/>
    </row>
    <row r="4987" spans="5:18">
      <c r="E4987" s="130">
        <v>363</v>
      </c>
      <c r="F4987" s="130">
        <v>1</v>
      </c>
      <c r="H4987" s="32" t="s">
        <v>208</v>
      </c>
      <c r="I4987" s="33" t="s">
        <v>862</v>
      </c>
      <c r="J4987" s="33" t="s">
        <v>206</v>
      </c>
      <c r="K4987" s="33" t="str">
        <f t="shared" si="258"/>
        <v>363 , 1</v>
      </c>
      <c r="L4987" s="34" t="s">
        <v>207</v>
      </c>
      <c r="N4987" s="1" t="b">
        <f t="shared" si="259"/>
        <v>0</v>
      </c>
      <c r="O4987" s="1" t="b">
        <f t="shared" si="260"/>
        <v>0</v>
      </c>
      <c r="Q4987" s="4"/>
      <c r="R4987" s="4"/>
    </row>
    <row r="4988" spans="5:18">
      <c r="E4988" s="130">
        <v>363</v>
      </c>
      <c r="F4988" s="130">
        <v>2</v>
      </c>
      <c r="H4988" s="32" t="s">
        <v>208</v>
      </c>
      <c r="I4988" s="33" t="s">
        <v>862</v>
      </c>
      <c r="J4988" s="33" t="s">
        <v>206</v>
      </c>
      <c r="K4988" s="33" t="str">
        <f t="shared" si="258"/>
        <v>363 , 2</v>
      </c>
      <c r="L4988" s="34" t="s">
        <v>207</v>
      </c>
      <c r="N4988" s="1" t="b">
        <f t="shared" si="259"/>
        <v>0</v>
      </c>
      <c r="O4988" s="1" t="b">
        <f t="shared" si="260"/>
        <v>0</v>
      </c>
      <c r="Q4988" s="4"/>
      <c r="R4988" s="4"/>
    </row>
    <row r="4989" spans="5:18">
      <c r="E4989" s="130">
        <v>363</v>
      </c>
      <c r="F4989" s="130">
        <v>3</v>
      </c>
      <c r="H4989" s="32" t="s">
        <v>208</v>
      </c>
      <c r="I4989" s="33" t="s">
        <v>862</v>
      </c>
      <c r="J4989" s="33" t="s">
        <v>206</v>
      </c>
      <c r="K4989" s="33" t="str">
        <f t="shared" si="258"/>
        <v>363 , 3</v>
      </c>
      <c r="L4989" s="34" t="s">
        <v>207</v>
      </c>
      <c r="N4989" s="1" t="b">
        <f t="shared" si="259"/>
        <v>0</v>
      </c>
      <c r="O4989" s="1" t="b">
        <f t="shared" si="260"/>
        <v>0</v>
      </c>
      <c r="Q4989" s="4"/>
      <c r="R4989" s="4"/>
    </row>
    <row r="4990" spans="5:18">
      <c r="E4990" s="130">
        <v>363</v>
      </c>
      <c r="F4990" s="130">
        <v>4</v>
      </c>
      <c r="H4990" s="32" t="s">
        <v>208</v>
      </c>
      <c r="I4990" s="33" t="s">
        <v>862</v>
      </c>
      <c r="J4990" s="33" t="s">
        <v>206</v>
      </c>
      <c r="K4990" s="33" t="str">
        <f t="shared" si="258"/>
        <v>363 , 4</v>
      </c>
      <c r="L4990" s="34" t="s">
        <v>207</v>
      </c>
      <c r="N4990" s="1" t="b">
        <f t="shared" si="259"/>
        <v>0</v>
      </c>
      <c r="O4990" s="1" t="b">
        <f t="shared" si="260"/>
        <v>0</v>
      </c>
      <c r="Q4990" s="4"/>
      <c r="R4990" s="4"/>
    </row>
    <row r="4991" spans="5:18">
      <c r="E4991" s="130">
        <v>363</v>
      </c>
      <c r="F4991" s="130">
        <v>5</v>
      </c>
      <c r="H4991" s="32" t="s">
        <v>208</v>
      </c>
      <c r="I4991" s="33" t="s">
        <v>862</v>
      </c>
      <c r="J4991" s="33" t="s">
        <v>206</v>
      </c>
      <c r="K4991" s="33" t="str">
        <f t="shared" si="258"/>
        <v>363 , 5</v>
      </c>
      <c r="L4991" s="34" t="s">
        <v>207</v>
      </c>
      <c r="N4991" s="1" t="b">
        <f t="shared" si="259"/>
        <v>0</v>
      </c>
      <c r="O4991" s="1" t="b">
        <f t="shared" si="260"/>
        <v>0</v>
      </c>
      <c r="Q4991" s="4"/>
      <c r="R4991" s="4"/>
    </row>
    <row r="4992" spans="5:18">
      <c r="E4992" s="130">
        <v>363</v>
      </c>
      <c s="130" r="F4992">
        <v>7</v>
      </c>
      <c r="H4992" s="32" t="s">
        <v>208</v>
      </c>
      <c r="I4992" s="33" t="s">
        <v>862</v>
      </c>
      <c r="J4992" s="33" t="s">
        <v>206</v>
      </c>
      <c r="K4992" s="33" t="str">
        <f t="shared" si="258"/>
        <v>363 , 6</v>
      </c>
      <c r="L4992" s="34" t="s">
        <v>207</v>
      </c>
      <c r="N4992" s="1" t="b">
        <f t="shared" si="259"/>
        <v>0</v>
      </c>
      <c r="O4992" s="1" t="b">
        <f t="shared" si="260"/>
        <v>0</v>
      </c>
      <c r="Q4992" s="4"/>
      <c r="R4992" s="4"/>
    </row>
    <row r="4993" spans="5:18">
      <c r="E4993" s="130">
        <v>363</v>
      </c>
      <c r="F4993" s="130">
        <v>8</v>
      </c>
      <c r="H4993" s="32" t="s">
        <v>208</v>
      </c>
      <c r="I4993" s="33" t="s">
        <v>862</v>
      </c>
      <c r="J4993" s="33" t="s">
        <v>206</v>
      </c>
      <c r="K4993" s="33" t="str">
        <f t="shared" si="258"/>
        <v>363 , 8</v>
      </c>
      <c r="L4993" s="34" t="s">
        <v>207</v>
      </c>
      <c r="N4993" s="1" t="b">
        <f t="shared" si="259"/>
        <v>0</v>
      </c>
      <c r="O4993" s="1" t="b">
        <f t="shared" si="260"/>
        <v>0</v>
      </c>
      <c r="Q4993" s="4"/>
      <c r="R4993" s="4"/>
    </row>
    <row r="4994" spans="5:18">
      <c r="E4994" s="130">
        <v>363</v>
      </c>
      <c r="F4994" s="130">
        <v>9</v>
      </c>
      <c r="H4994" s="32" t="s">
        <v>208</v>
      </c>
      <c r="I4994" s="33" t="s">
        <v>862</v>
      </c>
      <c r="J4994" s="33" t="s">
        <v>206</v>
      </c>
      <c r="K4994" s="33" t="str">
        <f t="shared" si="258"/>
        <v>363 , 9</v>
      </c>
      <c r="L4994" s="34" t="s">
        <v>207</v>
      </c>
      <c r="N4994" s="1" t="b">
        <f t="shared" si="259"/>
        <v>0</v>
      </c>
      <c r="O4994" s="1" t="b">
        <f t="shared" si="260"/>
        <v>0</v>
      </c>
      <c r="Q4994" s="4"/>
      <c r="R4994" s="4"/>
    </row>
    <row r="4995" spans="5:18">
      <c r="E4995" s="130">
        <v>363</v>
      </c>
      <c r="F4995" s="130">
        <v>10</v>
      </c>
      <c r="H4995" s="32" t="s">
        <v>208</v>
      </c>
      <c r="I4995" s="33" t="s">
        <v>862</v>
      </c>
      <c r="J4995" s="33" t="s">
        <v>206</v>
      </c>
      <c r="K4995" s="33" t="str">
        <f t="shared" si="258"/>
        <v>363 , 10</v>
      </c>
      <c r="L4995" s="34" t="s">
        <v>207</v>
      </c>
      <c r="N4995" s="1" t="b">
        <f t="shared" si="259"/>
        <v>0</v>
      </c>
      <c r="O4995" s="1" t="b">
        <f t="shared" si="260"/>
        <v>0</v>
      </c>
      <c r="Q4995" s="4"/>
      <c r="R4995" s="4"/>
    </row>
    <row r="4996" spans="5:18">
      <c r="E4996" s="130">
        <v>363</v>
      </c>
      <c r="F4996" s="130">
        <v>11</v>
      </c>
      <c r="H4996" s="32" t="s">
        <v>208</v>
      </c>
      <c r="I4996" s="33" t="s">
        <v>862</v>
      </c>
      <c r="J4996" s="33" t="s">
        <v>206</v>
      </c>
      <c r="K4996" s="33" t="str">
        <f t="shared" si="258"/>
        <v>363 , 11</v>
      </c>
      <c r="L4996" s="34" t="s">
        <v>207</v>
      </c>
      <c r="N4996" s="1" t="b">
        <f t="shared" si="259"/>
        <v>0</v>
      </c>
      <c r="O4996" s="1" t="b">
        <f t="shared" si="260"/>
        <v>0</v>
      </c>
      <c r="Q4996" s="4"/>
      <c r="R4996" s="4"/>
    </row>
    <row r="4997" spans="5:18">
      <c r="E4997" s="130">
        <v>363</v>
      </c>
      <c r="F4997" s="130">
        <v>12</v>
      </c>
      <c r="H4997" s="32" t="s">
        <v>208</v>
      </c>
      <c r="I4997" s="33" t="s">
        <v>862</v>
      </c>
      <c r="J4997" s="33" t="s">
        <v>206</v>
      </c>
      <c r="K4997" s="33" t="str">
        <f t="shared" si="258"/>
        <v>363 , 12</v>
      </c>
      <c r="L4997" s="34" t="s">
        <v>207</v>
      </c>
      <c r="N4997" s="1" t="b">
        <f t="shared" si="259"/>
        <v>0</v>
      </c>
      <c r="O4997" s="1" t="b">
        <f t="shared" si="260"/>
        <v>0</v>
      </c>
      <c r="Q4997" s="4"/>
      <c r="R4997" s="4"/>
    </row>
    <row r="4998" spans="5:18">
      <c r="E4998" s="130">
        <v>363</v>
      </c>
      <c r="F4998" s="130">
        <v>13</v>
      </c>
      <c r="H4998" s="32" t="s">
        <v>208</v>
      </c>
      <c r="I4998" s="33" t="s">
        <v>862</v>
      </c>
      <c r="J4998" s="33" t="s">
        <v>206</v>
      </c>
      <c r="K4998" s="33" t="str">
        <f t="shared" si="258"/>
        <v>363 , 13</v>
      </c>
      <c r="L4998" s="34" t="s">
        <v>207</v>
      </c>
      <c r="N4998" s="1" t="b">
        <f t="shared" si="259"/>
        <v>0</v>
      </c>
      <c r="O4998" s="1" t="b">
        <f t="shared" si="260"/>
        <v>0</v>
      </c>
      <c r="Q4998" s="4"/>
      <c r="R4998" s="4"/>
    </row>
    <row r="4999" spans="5:18">
      <c r="E4999" s="130">
        <v>363</v>
      </c>
      <c r="F4999" s="130">
        <v>14</v>
      </c>
      <c r="H4999" s="32" t="s">
        <v>208</v>
      </c>
      <c r="I4999" s="33" t="s">
        <v>862</v>
      </c>
      <c r="J4999" s="33" t="s">
        <v>206</v>
      </c>
      <c r="K4999" s="33" t="str">
        <f t="shared" si="258"/>
        <v>363 , 14</v>
      </c>
      <c r="L4999" s="34" t="s">
        <v>207</v>
      </c>
      <c r="N4999" s="1" t="b">
        <f t="shared" si="259"/>
        <v>0</v>
      </c>
      <c r="O4999" s="1" t="b">
        <f t="shared" si="260"/>
        <v>0</v>
      </c>
      <c r="Q4999" s="4"/>
      <c r="R4999" s="4"/>
    </row>
    <row r="5000" spans="5:18">
      <c r="E5000" s="130">
        <v>363</v>
      </c>
      <c r="F5000" s="130">
        <v>15</v>
      </c>
      <c r="H5000" s="32" t="s">
        <v>208</v>
      </c>
      <c r="I5000" s="33" t="s">
        <v>862</v>
      </c>
      <c r="J5000" s="33" t="s">
        <v>206</v>
      </c>
      <c r="K5000" s="33" t="str">
        <f t="shared" si="258"/>
        <v>363 , 15</v>
      </c>
      <c r="L5000" s="34" t="s">
        <v>207</v>
      </c>
      <c r="N5000" s="1" t="b">
        <f t="shared" si="259"/>
        <v>0</v>
      </c>
      <c r="O5000" s="1" t="b">
        <f t="shared" si="260"/>
        <v>0</v>
      </c>
      <c r="Q5000" s="4"/>
      <c r="R5000" s="4"/>
    </row>
    <row r="5001" spans="5:18">
      <c r="E5001" s="130">
        <v>364</v>
      </c>
      <c r="F5001" s="130">
        <v>1</v>
      </c>
      <c r="H5001" s="32" t="s">
        <v>208</v>
      </c>
      <c r="I5001" s="33" t="s">
        <v>862</v>
      </c>
      <c r="J5001" s="33" t="s">
        <v>206</v>
      </c>
      <c r="K5001" s="33" t="str">
        <f t="shared" si="258"/>
        <v>364 , 1</v>
      </c>
      <c r="L5001" s="34" t="s">
        <v>207</v>
      </c>
      <c r="N5001" s="1" t="b">
        <f t="shared" si="259"/>
        <v>0</v>
      </c>
      <c r="O5001" s="1" t="b">
        <f t="shared" si="260"/>
        <v>0</v>
      </c>
      <c r="Q5001" s="4"/>
      <c r="R5001" s="4"/>
    </row>
    <row r="5002" spans="5:18">
      <c r="E5002" s="130">
        <v>364</v>
      </c>
      <c r="F5002" s="130">
        <v>2</v>
      </c>
      <c r="H5002" s="32" t="s">
        <v>208</v>
      </c>
      <c r="I5002" s="33" t="s">
        <v>862</v>
      </c>
      <c r="J5002" s="33" t="s">
        <v>206</v>
      </c>
      <c r="K5002" s="33" t="str">
        <f t="shared" si="258"/>
        <v>364 , 2</v>
      </c>
      <c r="L5002" s="34" t="s">
        <v>207</v>
      </c>
      <c r="N5002" s="1" t="b">
        <f t="shared" si="259"/>
        <v>0</v>
      </c>
      <c r="O5002" s="1" t="b">
        <f t="shared" si="260"/>
        <v>0</v>
      </c>
      <c r="Q5002" s="4"/>
      <c r="R5002" s="4"/>
    </row>
    <row r="5003" spans="5:18">
      <c r="E5003" s="130">
        <v>364</v>
      </c>
      <c r="F5003" s="130">
        <v>3</v>
      </c>
      <c r="H5003" s="32" t="s">
        <v>208</v>
      </c>
      <c r="I5003" s="33" t="s">
        <v>862</v>
      </c>
      <c r="J5003" s="33" t="s">
        <v>206</v>
      </c>
      <c r="K5003" s="33" t="str">
        <f t="shared" si="258"/>
        <v>364 , 3</v>
      </c>
      <c r="L5003" s="34" t="s">
        <v>207</v>
      </c>
      <c r="N5003" s="1" t="b">
        <f t="shared" si="259"/>
        <v>0</v>
      </c>
      <c r="O5003" s="1" t="b">
        <f t="shared" si="260"/>
        <v>0</v>
      </c>
      <c r="Q5003" s="4"/>
      <c r="R5003" s="4"/>
    </row>
    <row r="5004" spans="5:18">
      <c r="E5004" s="130">
        <v>364</v>
      </c>
      <c r="F5004" s="130">
        <v>4</v>
      </c>
      <c r="H5004" s="32" t="s">
        <v>208</v>
      </c>
      <c r="I5004" s="33" t="s">
        <v>862</v>
      </c>
      <c r="J5004" s="33" t="s">
        <v>206</v>
      </c>
      <c r="K5004" s="33" t="str">
        <f t="shared" si="258"/>
        <v>364 , 4</v>
      </c>
      <c r="L5004" s="34" t="s">
        <v>207</v>
      </c>
      <c r="N5004" s="1" t="b">
        <f t="shared" si="259"/>
        <v>0</v>
      </c>
      <c r="O5004" s="1" t="b">
        <f t="shared" si="260"/>
        <v>0</v>
      </c>
      <c r="Q5004" s="4"/>
      <c r="R5004" s="4"/>
    </row>
    <row r="5005" spans="5:18">
      <c r="E5005" s="130">
        <v>364</v>
      </c>
      <c r="F5005" s="130">
        <v>5</v>
      </c>
      <c r="H5005" s="32" t="s">
        <v>208</v>
      </c>
      <c r="I5005" s="33" t="s">
        <v>862</v>
      </c>
      <c r="J5005" s="33" t="s">
        <v>206</v>
      </c>
      <c r="K5005" s="33" t="str">
        <f t="shared" si="258"/>
        <v>364 , 5</v>
      </c>
      <c r="L5005" s="34" t="s">
        <v>207</v>
      </c>
      <c r="N5005" s="1" t="b">
        <f t="shared" si="259"/>
        <v>0</v>
      </c>
      <c r="O5005" s="1" t="b">
        <f t="shared" si="260"/>
        <v>0</v>
      </c>
      <c r="Q5005" s="4"/>
      <c r="R5005" s="4"/>
    </row>
    <row r="5006" spans="5:18">
      <c r="E5006" s="130">
        <v>364</v>
      </c>
      <c s="130" r="F5006">
        <v>7</v>
      </c>
      <c r="H5006" s="32" t="s">
        <v>208</v>
      </c>
      <c r="I5006" s="33" t="s">
        <v>862</v>
      </c>
      <c r="J5006" s="33" t="s">
        <v>206</v>
      </c>
      <c r="K5006" s="33" t="str">
        <f t="shared" si="258"/>
        <v>364 , 6</v>
      </c>
      <c r="L5006" s="34" t="s">
        <v>207</v>
      </c>
      <c r="N5006" s="1" t="b">
        <f t="shared" si="259"/>
        <v>0</v>
      </c>
      <c r="O5006" s="1" t="b">
        <f t="shared" si="260"/>
        <v>0</v>
      </c>
      <c r="Q5006" s="4"/>
      <c r="R5006" s="4"/>
    </row>
    <row r="5007" spans="5:18">
      <c r="E5007" s="130">
        <v>364</v>
      </c>
      <c r="F5007" s="130">
        <v>8</v>
      </c>
      <c r="H5007" s="32" t="s">
        <v>208</v>
      </c>
      <c r="I5007" s="33" t="s">
        <v>862</v>
      </c>
      <c r="J5007" s="33" t="s">
        <v>206</v>
      </c>
      <c r="K5007" s="33" t="str">
        <f t="shared" si="258"/>
        <v>364 , 8</v>
      </c>
      <c r="L5007" s="34" t="s">
        <v>207</v>
      </c>
      <c r="N5007" s="1" t="b">
        <f t="shared" si="259"/>
        <v>0</v>
      </c>
      <c r="O5007" s="1" t="b">
        <f t="shared" si="260"/>
        <v>0</v>
      </c>
      <c r="Q5007" s="4"/>
      <c r="R5007" s="4"/>
    </row>
    <row r="5008" spans="5:18">
      <c r="E5008" s="130">
        <v>364</v>
      </c>
      <c r="F5008" s="130">
        <v>9</v>
      </c>
      <c r="H5008" s="32" t="s">
        <v>208</v>
      </c>
      <c r="I5008" s="33" t="s">
        <v>862</v>
      </c>
      <c r="J5008" s="33" t="s">
        <v>206</v>
      </c>
      <c r="K5008" s="33" t="str">
        <f t="shared" si="258"/>
        <v>364 , 9</v>
      </c>
      <c r="L5008" s="34" t="s">
        <v>207</v>
      </c>
      <c r="N5008" s="1" t="b">
        <f t="shared" si="259"/>
        <v>0</v>
      </c>
      <c r="O5008" s="1" t="b">
        <f t="shared" si="260"/>
        <v>0</v>
      </c>
      <c r="Q5008" s="4"/>
      <c r="R5008" s="4"/>
    </row>
    <row r="5009" spans="5:18">
      <c r="E5009" s="130">
        <v>364</v>
      </c>
      <c r="F5009" s="130">
        <v>10</v>
      </c>
      <c r="H5009" s="32" t="s">
        <v>208</v>
      </c>
      <c r="I5009" s="33" t="s">
        <v>862</v>
      </c>
      <c r="J5009" s="33" t="s">
        <v>206</v>
      </c>
      <c r="K5009" s="33" t="str">
        <f t="shared" si="258"/>
        <v>364 , 10</v>
      </c>
      <c r="L5009" s="34" t="s">
        <v>207</v>
      </c>
      <c r="N5009" s="1" t="b">
        <f t="shared" si="259"/>
        <v>0</v>
      </c>
      <c r="O5009" s="1" t="b">
        <f t="shared" si="260"/>
        <v>0</v>
      </c>
      <c r="Q5009" s="4"/>
      <c r="R5009" s="4"/>
    </row>
    <row r="5010" spans="5:18">
      <c r="E5010" s="130">
        <v>364</v>
      </c>
      <c r="F5010" s="130">
        <v>11</v>
      </c>
      <c r="H5010" s="32" t="s">
        <v>208</v>
      </c>
      <c r="I5010" s="33" t="s">
        <v>862</v>
      </c>
      <c r="J5010" s="33" t="s">
        <v>206</v>
      </c>
      <c r="K5010" s="33" t="str">
        <f t="shared" si="258"/>
        <v>364 , 11</v>
      </c>
      <c r="L5010" s="34" t="s">
        <v>207</v>
      </c>
      <c r="N5010" s="1" t="b">
        <f t="shared" si="259"/>
        <v>0</v>
      </c>
      <c r="O5010" s="1" t="b">
        <f t="shared" si="260"/>
        <v>0</v>
      </c>
      <c r="Q5010" s="4"/>
      <c r="R5010" s="4"/>
    </row>
    <row r="5011" spans="5:18">
      <c r="E5011" s="130">
        <v>364</v>
      </c>
      <c r="F5011" s="130">
        <v>12</v>
      </c>
      <c r="H5011" s="32" t="s">
        <v>208</v>
      </c>
      <c r="I5011" s="33" t="s">
        <v>862</v>
      </c>
      <c r="J5011" s="33" t="s">
        <v>206</v>
      </c>
      <c r="K5011" s="33" t="str">
        <f t="shared" si="258"/>
        <v>364 , 12</v>
      </c>
      <c r="L5011" s="34" t="s">
        <v>207</v>
      </c>
      <c r="N5011" s="1" t="b">
        <f t="shared" si="259"/>
        <v>0</v>
      </c>
      <c r="O5011" s="1" t="b">
        <f t="shared" si="260"/>
        <v>0</v>
      </c>
      <c r="Q5011" s="4"/>
      <c r="R5011" s="4"/>
    </row>
    <row r="5012" spans="5:18">
      <c r="E5012" s="130">
        <v>364</v>
      </c>
      <c r="F5012" s="130">
        <v>13</v>
      </c>
      <c r="H5012" s="32" t="s">
        <v>208</v>
      </c>
      <c r="I5012" s="33" t="s">
        <v>862</v>
      </c>
      <c r="J5012" s="33" t="s">
        <v>206</v>
      </c>
      <c r="K5012" s="33" t="str">
        <f t="shared" si="258"/>
        <v>364 , 13</v>
      </c>
      <c r="L5012" s="34" t="s">
        <v>207</v>
      </c>
      <c r="N5012" s="1" t="b">
        <f t="shared" si="259"/>
        <v>0</v>
      </c>
      <c r="O5012" s="1" t="b">
        <f t="shared" si="260"/>
        <v>0</v>
      </c>
      <c r="Q5012" s="4"/>
      <c r="R5012" s="4"/>
    </row>
    <row r="5013" spans="5:18">
      <c r="E5013" s="130">
        <v>364</v>
      </c>
      <c r="F5013" s="130">
        <v>14</v>
      </c>
      <c r="H5013" s="32" t="s">
        <v>208</v>
      </c>
      <c r="I5013" s="33" t="s">
        <v>862</v>
      </c>
      <c r="J5013" s="33" t="s">
        <v>206</v>
      </c>
      <c r="K5013" s="33" t="str">
        <f t="shared" si="258"/>
        <v>364 , 14</v>
      </c>
      <c r="L5013" s="34" t="s">
        <v>207</v>
      </c>
      <c r="N5013" s="1" t="b">
        <f t="shared" si="259"/>
        <v>0</v>
      </c>
      <c r="O5013" s="1" t="b">
        <f t="shared" si="260"/>
        <v>0</v>
      </c>
      <c r="Q5013" s="4"/>
      <c r="R5013" s="4"/>
    </row>
    <row r="5014" spans="5:18">
      <c r="E5014" s="130">
        <v>364</v>
      </c>
      <c r="F5014" s="130">
        <v>15</v>
      </c>
      <c r="H5014" s="32" t="s">
        <v>208</v>
      </c>
      <c r="I5014" s="33" t="s">
        <v>862</v>
      </c>
      <c r="J5014" s="33" t="s">
        <v>206</v>
      </c>
      <c r="K5014" s="33" t="str">
        <f t="shared" si="258"/>
        <v>364 , 15</v>
      </c>
      <c r="L5014" s="34" t="s">
        <v>207</v>
      </c>
      <c r="N5014" s="1" t="b">
        <f t="shared" si="259"/>
        <v>0</v>
      </c>
      <c r="O5014" s="1" t="b">
        <f t="shared" si="260"/>
        <v>0</v>
      </c>
      <c r="Q5014" s="4"/>
      <c r="R5014" s="4"/>
    </row>
    <row r="5015" spans="5:18">
      <c r="E5015" s="130">
        <v>365</v>
      </c>
      <c r="F5015" s="130">
        <v>1</v>
      </c>
      <c r="H5015" s="32" t="s">
        <v>208</v>
      </c>
      <c r="I5015" s="33" t="s">
        <v>862</v>
      </c>
      <c r="J5015" s="33" t="s">
        <v>206</v>
      </c>
      <c r="K5015" s="33" t="str">
        <f t="shared" si="258"/>
        <v>365 , 1</v>
      </c>
      <c r="L5015" s="34" t="s">
        <v>207</v>
      </c>
      <c r="N5015" s="1" t="b">
        <f t="shared" si="259"/>
        <v>0</v>
      </c>
      <c r="O5015" s="1" t="b">
        <f t="shared" si="260"/>
        <v>0</v>
      </c>
      <c r="Q5015" s="4"/>
      <c r="R5015" s="4"/>
    </row>
    <row r="5016" spans="5:18">
      <c r="E5016" s="130">
        <v>365</v>
      </c>
      <c r="F5016" s="130">
        <v>2</v>
      </c>
      <c r="H5016" s="32" t="s">
        <v>208</v>
      </c>
      <c r="I5016" s="33" t="s">
        <v>862</v>
      </c>
      <c r="J5016" s="33" t="s">
        <v>206</v>
      </c>
      <c r="K5016" s="33" t="str">
        <f t="shared" si="258"/>
        <v>365 , 2</v>
      </c>
      <c r="L5016" s="34" t="s">
        <v>207</v>
      </c>
      <c r="N5016" s="1" t="b">
        <f t="shared" si="259"/>
        <v>0</v>
      </c>
      <c r="O5016" s="1" t="b">
        <f t="shared" si="260"/>
        <v>0</v>
      </c>
      <c r="Q5016" s="4"/>
      <c r="R5016" s="4"/>
    </row>
    <row r="5017" spans="5:18">
      <c r="E5017" s="130">
        <v>365</v>
      </c>
      <c r="F5017" s="130">
        <v>3</v>
      </c>
      <c r="H5017" s="32" t="s">
        <v>208</v>
      </c>
      <c r="I5017" s="33" t="s">
        <v>862</v>
      </c>
      <c r="J5017" s="33" t="s">
        <v>206</v>
      </c>
      <c r="K5017" s="33" t="str">
        <f t="shared" si="258"/>
        <v>365 , 3</v>
      </c>
      <c r="L5017" s="34" t="s">
        <v>207</v>
      </c>
      <c r="N5017" s="1" t="b">
        <f t="shared" si="259"/>
        <v>0</v>
      </c>
      <c r="O5017" s="1" t="b">
        <f t="shared" si="260"/>
        <v>0</v>
      </c>
      <c r="Q5017" s="4"/>
      <c r="R5017" s="4"/>
    </row>
    <row r="5018" spans="5:18">
      <c r="E5018" s="130">
        <v>365</v>
      </c>
      <c r="F5018" s="130">
        <v>4</v>
      </c>
      <c r="H5018" s="32" t="s">
        <v>208</v>
      </c>
      <c r="I5018" s="33" t="s">
        <v>862</v>
      </c>
      <c r="J5018" s="33" t="s">
        <v>206</v>
      </c>
      <c r="K5018" s="33" t="str">
        <f t="shared" si="258"/>
        <v>365 , 4</v>
      </c>
      <c r="L5018" s="34" t="s">
        <v>207</v>
      </c>
      <c r="N5018" s="1" t="b">
        <f t="shared" si="259"/>
        <v>0</v>
      </c>
      <c r="O5018" s="1" t="b">
        <f t="shared" si="260"/>
        <v>0</v>
      </c>
      <c r="Q5018" s="4"/>
      <c r="R5018" s="4"/>
    </row>
    <row r="5019" spans="5:18">
      <c r="E5019" s="130">
        <v>365</v>
      </c>
      <c r="F5019" s="130">
        <v>5</v>
      </c>
      <c r="H5019" s="32" t="s">
        <v>208</v>
      </c>
      <c r="I5019" s="33" t="s">
        <v>862</v>
      </c>
      <c r="J5019" s="33" t="s">
        <v>206</v>
      </c>
      <c r="K5019" s="33" t="str">
        <f t="shared" si="258"/>
        <v>365 , 5</v>
      </c>
      <c r="L5019" s="34" t="s">
        <v>207</v>
      </c>
      <c r="N5019" s="1" t="b">
        <f t="shared" si="259"/>
        <v>0</v>
      </c>
      <c r="O5019" s="1" t="b">
        <f t="shared" si="260"/>
        <v>0</v>
      </c>
      <c r="Q5019" s="4"/>
      <c r="R5019" s="4"/>
    </row>
    <row r="5020" spans="5:18">
      <c r="E5020" s="130">
        <v>365</v>
      </c>
      <c s="130" r="F5020">
        <v>7</v>
      </c>
      <c r="H5020" s="32" t="s">
        <v>208</v>
      </c>
      <c r="I5020" s="33" t="s">
        <v>862</v>
      </c>
      <c r="J5020" s="33" t="s">
        <v>206</v>
      </c>
      <c r="K5020" s="33" t="str">
        <f t="shared" si="258"/>
        <v>365 , 6</v>
      </c>
      <c r="L5020" s="34" t="s">
        <v>207</v>
      </c>
      <c r="N5020" s="1" t="b">
        <f t="shared" si="259"/>
        <v>0</v>
      </c>
      <c r="O5020" s="1" t="b">
        <f t="shared" si="260"/>
        <v>0</v>
      </c>
      <c r="Q5020" s="4"/>
      <c r="R5020" s="4"/>
    </row>
    <row r="5021" spans="5:18">
      <c r="E5021" s="130">
        <v>365</v>
      </c>
      <c r="F5021" s="130">
        <v>8</v>
      </c>
      <c r="H5021" s="32" t="s">
        <v>208</v>
      </c>
      <c r="I5021" s="33" t="s">
        <v>862</v>
      </c>
      <c r="J5021" s="33" t="s">
        <v>206</v>
      </c>
      <c r="K5021" s="33" t="str">
        <f t="shared" si="258"/>
        <v>365 , 8</v>
      </c>
      <c r="L5021" s="34" t="s">
        <v>207</v>
      </c>
      <c r="N5021" s="1" t="b">
        <f t="shared" si="259"/>
        <v>0</v>
      </c>
      <c r="O5021" s="1" t="b">
        <f t="shared" si="260"/>
        <v>0</v>
      </c>
      <c r="Q5021" s="4"/>
      <c r="R5021" s="4"/>
    </row>
    <row r="5022" spans="5:18">
      <c r="E5022" s="130">
        <v>365</v>
      </c>
      <c r="F5022" s="130">
        <v>9</v>
      </c>
      <c r="H5022" s="32" t="s">
        <v>208</v>
      </c>
      <c r="I5022" s="33" t="s">
        <v>862</v>
      </c>
      <c r="J5022" s="33" t="s">
        <v>206</v>
      </c>
      <c r="K5022" s="33" t="str">
        <f t="shared" si="258"/>
        <v>365 , 9</v>
      </c>
      <c r="L5022" s="34" t="s">
        <v>207</v>
      </c>
      <c r="N5022" s="1" t="b">
        <f t="shared" si="259"/>
        <v>0</v>
      </c>
      <c r="O5022" s="1" t="b">
        <f t="shared" si="260"/>
        <v>0</v>
      </c>
      <c r="Q5022" s="4"/>
      <c r="R5022" s="4"/>
    </row>
    <row r="5023" spans="5:18">
      <c r="E5023" s="130">
        <v>365</v>
      </c>
      <c r="F5023" s="130">
        <v>10</v>
      </c>
      <c r="H5023" s="32" t="s">
        <v>208</v>
      </c>
      <c r="I5023" s="33" t="s">
        <v>862</v>
      </c>
      <c r="J5023" s="33" t="s">
        <v>206</v>
      </c>
      <c r="K5023" s="33" t="str">
        <f t="shared" ref="K5023:K5082" si="261">E5023&amp;" , "&amp;F5023</f>
        <v>365 , 10</v>
      </c>
      <c r="L5023" s="34" t="s">
        <v>207</v>
      </c>
      <c r="N5023" s="1" t="b">
        <f t="shared" ref="N5023:N5082" si="262">IF(E5023="","",EXACT(E5023,Q5023))</f>
        <v>0</v>
      </c>
      <c r="O5023" s="1" t="b">
        <f t="shared" ref="O5023:O5082" si="263">IF(F5023="","",EXACT(F5023,R5023))</f>
        <v>0</v>
      </c>
      <c r="Q5023" s="4"/>
      <c r="R5023" s="4"/>
    </row>
    <row r="5024" spans="5:18">
      <c r="E5024" s="130">
        <v>365</v>
      </c>
      <c r="F5024" s="130">
        <v>11</v>
      </c>
      <c r="H5024" s="32" t="s">
        <v>208</v>
      </c>
      <c r="I5024" s="33" t="s">
        <v>862</v>
      </c>
      <c r="J5024" s="33" t="s">
        <v>206</v>
      </c>
      <c r="K5024" s="33" t="str">
        <f t="shared" si="261"/>
        <v>365 , 11</v>
      </c>
      <c r="L5024" s="34" t="s">
        <v>207</v>
      </c>
      <c r="N5024" s="1" t="b">
        <f t="shared" si="262"/>
        <v>0</v>
      </c>
      <c r="O5024" s="1" t="b">
        <f t="shared" si="263"/>
        <v>0</v>
      </c>
      <c r="Q5024" s="4"/>
      <c r="R5024" s="4"/>
    </row>
    <row r="5025" spans="5:18">
      <c r="E5025" s="130">
        <v>365</v>
      </c>
      <c r="F5025" s="130">
        <v>12</v>
      </c>
      <c r="H5025" s="32" t="s">
        <v>208</v>
      </c>
      <c r="I5025" s="33" t="s">
        <v>862</v>
      </c>
      <c r="J5025" s="33" t="s">
        <v>206</v>
      </c>
      <c r="K5025" s="33" t="str">
        <f t="shared" si="261"/>
        <v>365 , 12</v>
      </c>
      <c r="L5025" s="34" t="s">
        <v>207</v>
      </c>
      <c r="N5025" s="1" t="b">
        <f t="shared" si="262"/>
        <v>0</v>
      </c>
      <c r="O5025" s="1" t="b">
        <f t="shared" si="263"/>
        <v>0</v>
      </c>
      <c r="Q5025" s="4"/>
      <c r="R5025" s="4"/>
    </row>
    <row r="5026" spans="5:18">
      <c r="E5026" s="130">
        <v>365</v>
      </c>
      <c r="F5026" s="130">
        <v>13</v>
      </c>
      <c r="H5026" s="32" t="s">
        <v>208</v>
      </c>
      <c r="I5026" s="33" t="s">
        <v>862</v>
      </c>
      <c r="J5026" s="33" t="s">
        <v>206</v>
      </c>
      <c r="K5026" s="33" t="str">
        <f t="shared" si="261"/>
        <v>365 , 13</v>
      </c>
      <c r="L5026" s="34" t="s">
        <v>207</v>
      </c>
      <c r="N5026" s="1" t="b">
        <f t="shared" si="262"/>
        <v>0</v>
      </c>
      <c r="O5026" s="1" t="b">
        <f t="shared" si="263"/>
        <v>0</v>
      </c>
      <c r="Q5026" s="4"/>
      <c r="R5026" s="4"/>
    </row>
    <row r="5027" spans="5:18">
      <c r="E5027" s="130">
        <v>365</v>
      </c>
      <c r="F5027" s="130">
        <v>14</v>
      </c>
      <c r="H5027" s="32" t="s">
        <v>208</v>
      </c>
      <c r="I5027" s="33" t="s">
        <v>862</v>
      </c>
      <c r="J5027" s="33" t="s">
        <v>206</v>
      </c>
      <c r="K5027" s="33" t="str">
        <f t="shared" si="261"/>
        <v>365 , 14</v>
      </c>
      <c r="L5027" s="34" t="s">
        <v>207</v>
      </c>
      <c r="N5027" s="1" t="b">
        <f t="shared" si="262"/>
        <v>0</v>
      </c>
      <c r="O5027" s="1" t="b">
        <f t="shared" si="263"/>
        <v>0</v>
      </c>
      <c r="Q5027" s="4"/>
      <c r="R5027" s="4"/>
    </row>
    <row r="5028" spans="5:18">
      <c r="E5028" s="130">
        <v>365</v>
      </c>
      <c r="F5028" s="130">
        <v>15</v>
      </c>
      <c r="H5028" s="32" t="s">
        <v>208</v>
      </c>
      <c r="I5028" s="33" t="s">
        <v>862</v>
      </c>
      <c r="J5028" s="33" t="s">
        <v>206</v>
      </c>
      <c r="K5028" s="33" t="str">
        <f t="shared" si="261"/>
        <v>365 , 15</v>
      </c>
      <c r="L5028" s="34" t="s">
        <v>207</v>
      </c>
      <c r="N5028" s="1" t="b">
        <f t="shared" si="262"/>
        <v>0</v>
      </c>
      <c r="O5028" s="1" t="b">
        <f t="shared" si="263"/>
        <v>0</v>
      </c>
      <c r="Q5028" s="4"/>
      <c r="R5028" s="4"/>
    </row>
    <row r="5029" spans="5:18">
      <c r="E5029" s="130">
        <v>366</v>
      </c>
      <c r="F5029" s="130">
        <v>1</v>
      </c>
      <c r="H5029" s="32" t="s">
        <v>208</v>
      </c>
      <c r="I5029" s="33" t="s">
        <v>862</v>
      </c>
      <c r="J5029" s="33" t="s">
        <v>206</v>
      </c>
      <c r="K5029" s="33" t="str">
        <f t="shared" si="261"/>
        <v>366 , 1</v>
      </c>
      <c r="L5029" s="34" t="s">
        <v>207</v>
      </c>
      <c r="N5029" s="1" t="b">
        <f t="shared" si="262"/>
        <v>0</v>
      </c>
      <c r="O5029" s="1" t="b">
        <f t="shared" si="263"/>
        <v>0</v>
      </c>
      <c r="Q5029" s="4"/>
      <c r="R5029" s="4"/>
    </row>
    <row r="5030" spans="5:18">
      <c r="E5030" s="130">
        <v>366</v>
      </c>
      <c r="F5030" s="130">
        <v>2</v>
      </c>
      <c r="H5030" s="32" t="s">
        <v>208</v>
      </c>
      <c r="I5030" s="33" t="s">
        <v>862</v>
      </c>
      <c r="J5030" s="33" t="s">
        <v>206</v>
      </c>
      <c r="K5030" s="33" t="str">
        <f t="shared" si="261"/>
        <v>366 , 2</v>
      </c>
      <c r="L5030" s="34" t="s">
        <v>207</v>
      </c>
      <c r="N5030" s="1" t="b">
        <f t="shared" si="262"/>
        <v>0</v>
      </c>
      <c r="O5030" s="1" t="b">
        <f t="shared" si="263"/>
        <v>0</v>
      </c>
      <c r="Q5030" s="4"/>
      <c r="R5030" s="4"/>
    </row>
    <row r="5031" spans="5:18">
      <c r="E5031" s="130">
        <v>366</v>
      </c>
      <c r="F5031" s="130">
        <v>3</v>
      </c>
      <c r="H5031" s="32" t="s">
        <v>208</v>
      </c>
      <c r="I5031" s="33" t="s">
        <v>862</v>
      </c>
      <c r="J5031" s="33" t="s">
        <v>206</v>
      </c>
      <c r="K5031" s="33" t="str">
        <f t="shared" si="261"/>
        <v>366 , 3</v>
      </c>
      <c r="L5031" s="34" t="s">
        <v>207</v>
      </c>
      <c r="N5031" s="1" t="b">
        <f t="shared" si="262"/>
        <v>0</v>
      </c>
      <c r="O5031" s="1" t="b">
        <f t="shared" si="263"/>
        <v>0</v>
      </c>
      <c r="Q5031" s="4"/>
      <c r="R5031" s="4"/>
    </row>
    <row r="5032" spans="5:18">
      <c r="E5032" s="130">
        <v>366</v>
      </c>
      <c r="F5032" s="130">
        <v>4</v>
      </c>
      <c r="H5032" s="32" t="s">
        <v>208</v>
      </c>
      <c r="I5032" s="33" t="s">
        <v>862</v>
      </c>
      <c r="J5032" s="33" t="s">
        <v>206</v>
      </c>
      <c r="K5032" s="33" t="str">
        <f t="shared" si="261"/>
        <v>366 , 4</v>
      </c>
      <c r="L5032" s="34" t="s">
        <v>207</v>
      </c>
      <c r="N5032" s="1" t="b">
        <f t="shared" si="262"/>
        <v>0</v>
      </c>
      <c r="O5032" s="1" t="b">
        <f t="shared" si="263"/>
        <v>0</v>
      </c>
      <c r="Q5032" s="4"/>
      <c r="R5032" s="4"/>
    </row>
    <row r="5033" spans="5:18">
      <c r="E5033" s="130">
        <v>366</v>
      </c>
      <c r="F5033" s="130">
        <v>5</v>
      </c>
      <c r="H5033" s="32" t="s">
        <v>208</v>
      </c>
      <c r="I5033" s="33" t="s">
        <v>862</v>
      </c>
      <c r="J5033" s="33" t="s">
        <v>206</v>
      </c>
      <c r="K5033" s="33" t="str">
        <f t="shared" si="261"/>
        <v>366 , 5</v>
      </c>
      <c r="L5033" s="34" t="s">
        <v>207</v>
      </c>
      <c r="N5033" s="1" t="b">
        <f t="shared" si="262"/>
        <v>0</v>
      </c>
      <c r="O5033" s="1" t="b">
        <f t="shared" si="263"/>
        <v>0</v>
      </c>
      <c r="Q5033" s="4"/>
      <c r="R5033" s="4"/>
    </row>
    <row r="5034" spans="5:18">
      <c r="E5034" s="130">
        <v>366</v>
      </c>
      <c s="130" r="F5034">
        <v>7</v>
      </c>
      <c r="H5034" s="32" t="s">
        <v>208</v>
      </c>
      <c r="I5034" s="33" t="s">
        <v>862</v>
      </c>
      <c r="J5034" s="33" t="s">
        <v>206</v>
      </c>
      <c r="K5034" s="33" t="str">
        <f t="shared" si="261"/>
        <v>366 , 6</v>
      </c>
      <c r="L5034" s="34" t="s">
        <v>207</v>
      </c>
      <c r="N5034" s="1" t="b">
        <f t="shared" si="262"/>
        <v>0</v>
      </c>
      <c r="O5034" s="1" t="b">
        <f t="shared" si="263"/>
        <v>0</v>
      </c>
      <c r="Q5034" s="4"/>
      <c r="R5034" s="4"/>
    </row>
    <row r="5035" spans="5:18">
      <c r="E5035" s="130">
        <v>366</v>
      </c>
      <c r="F5035" s="130">
        <v>8</v>
      </c>
      <c r="H5035" s="32" t="s">
        <v>208</v>
      </c>
      <c r="I5035" s="33" t="s">
        <v>862</v>
      </c>
      <c r="J5035" s="33" t="s">
        <v>206</v>
      </c>
      <c r="K5035" s="33" t="str">
        <f t="shared" si="261"/>
        <v>366 , 8</v>
      </c>
      <c r="L5035" s="34" t="s">
        <v>207</v>
      </c>
      <c r="N5035" s="1" t="b">
        <f t="shared" si="262"/>
        <v>0</v>
      </c>
      <c r="O5035" s="1" t="b">
        <f t="shared" si="263"/>
        <v>0</v>
      </c>
      <c r="Q5035" s="4"/>
      <c r="R5035" s="4"/>
    </row>
    <row r="5036" spans="5:18">
      <c r="E5036" s="130">
        <v>366</v>
      </c>
      <c r="F5036" s="130">
        <v>9</v>
      </c>
      <c r="H5036" s="32" t="s">
        <v>208</v>
      </c>
      <c r="I5036" s="33" t="s">
        <v>862</v>
      </c>
      <c r="J5036" s="33" t="s">
        <v>206</v>
      </c>
      <c r="K5036" s="33" t="str">
        <f t="shared" si="261"/>
        <v>366 , 9</v>
      </c>
      <c r="L5036" s="34" t="s">
        <v>207</v>
      </c>
      <c r="N5036" s="1" t="b">
        <f t="shared" si="262"/>
        <v>0</v>
      </c>
      <c r="O5036" s="1" t="b">
        <f t="shared" si="263"/>
        <v>0</v>
      </c>
      <c r="Q5036" s="4"/>
      <c r="R5036" s="4"/>
    </row>
    <row r="5037" spans="5:18">
      <c r="E5037" s="130">
        <v>366</v>
      </c>
      <c r="F5037" s="130">
        <v>10</v>
      </c>
      <c r="H5037" s="32" t="s">
        <v>208</v>
      </c>
      <c r="I5037" s="33" t="s">
        <v>862</v>
      </c>
      <c r="J5037" s="33" t="s">
        <v>206</v>
      </c>
      <c r="K5037" s="33" t="str">
        <f t="shared" si="261"/>
        <v>366 , 10</v>
      </c>
      <c r="L5037" s="34" t="s">
        <v>207</v>
      </c>
      <c r="N5037" s="1" t="b">
        <f t="shared" si="262"/>
        <v>0</v>
      </c>
      <c r="O5037" s="1" t="b">
        <f t="shared" si="263"/>
        <v>0</v>
      </c>
      <c r="Q5037" s="4"/>
      <c r="R5037" s="4"/>
    </row>
    <row r="5038" spans="5:18">
      <c r="E5038" s="130">
        <v>366</v>
      </c>
      <c r="F5038" s="130">
        <v>11</v>
      </c>
      <c r="H5038" s="32" t="s">
        <v>208</v>
      </c>
      <c r="I5038" s="33" t="s">
        <v>862</v>
      </c>
      <c r="J5038" s="33" t="s">
        <v>206</v>
      </c>
      <c r="K5038" s="33" t="str">
        <f t="shared" si="261"/>
        <v>366 , 11</v>
      </c>
      <c r="L5038" s="34" t="s">
        <v>207</v>
      </c>
      <c r="N5038" s="1" t="b">
        <f t="shared" si="262"/>
        <v>0</v>
      </c>
      <c r="O5038" s="1" t="b">
        <f t="shared" si="263"/>
        <v>0</v>
      </c>
      <c r="Q5038" s="4"/>
      <c r="R5038" s="4"/>
    </row>
    <row r="5039" spans="5:18">
      <c r="E5039" s="130">
        <v>366</v>
      </c>
      <c r="F5039" s="130">
        <v>12</v>
      </c>
      <c r="H5039" s="32" t="s">
        <v>208</v>
      </c>
      <c r="I5039" s="33" t="s">
        <v>862</v>
      </c>
      <c r="J5039" s="33" t="s">
        <v>206</v>
      </c>
      <c r="K5039" s="33" t="str">
        <f t="shared" si="261"/>
        <v>366 , 12</v>
      </c>
      <c r="L5039" s="34" t="s">
        <v>207</v>
      </c>
      <c r="N5039" s="1" t="b">
        <f t="shared" si="262"/>
        <v>0</v>
      </c>
      <c r="O5039" s="1" t="b">
        <f t="shared" si="263"/>
        <v>0</v>
      </c>
      <c r="Q5039" s="4"/>
      <c r="R5039" s="4"/>
    </row>
    <row r="5040" spans="5:18">
      <c r="E5040" s="130">
        <v>366</v>
      </c>
      <c r="F5040" s="130">
        <v>13</v>
      </c>
      <c r="H5040" s="32" t="s">
        <v>208</v>
      </c>
      <c r="I5040" s="33" t="s">
        <v>862</v>
      </c>
      <c r="J5040" s="33" t="s">
        <v>206</v>
      </c>
      <c r="K5040" s="33" t="str">
        <f t="shared" si="261"/>
        <v>366 , 13</v>
      </c>
      <c r="L5040" s="34" t="s">
        <v>207</v>
      </c>
      <c r="N5040" s="1" t="b">
        <f t="shared" si="262"/>
        <v>0</v>
      </c>
      <c r="O5040" s="1" t="b">
        <f t="shared" si="263"/>
        <v>0</v>
      </c>
      <c r="Q5040" s="4"/>
      <c r="R5040" s="4"/>
    </row>
    <row r="5041" spans="5:18">
      <c r="E5041" s="130">
        <v>366</v>
      </c>
      <c r="F5041" s="130">
        <v>14</v>
      </c>
      <c r="H5041" s="32" t="s">
        <v>208</v>
      </c>
      <c r="I5041" s="33" t="s">
        <v>862</v>
      </c>
      <c r="J5041" s="33" t="s">
        <v>206</v>
      </c>
      <c r="K5041" s="33" t="str">
        <f t="shared" si="261"/>
        <v>366 , 14</v>
      </c>
      <c r="L5041" s="34" t="s">
        <v>207</v>
      </c>
      <c r="N5041" s="1" t="b">
        <f t="shared" si="262"/>
        <v>0</v>
      </c>
      <c r="O5041" s="1" t="b">
        <f t="shared" si="263"/>
        <v>0</v>
      </c>
      <c r="Q5041" s="4"/>
      <c r="R5041" s="4"/>
    </row>
    <row r="5042" spans="5:18">
      <c r="E5042" s="130">
        <v>366</v>
      </c>
      <c r="F5042" s="130">
        <v>15</v>
      </c>
      <c r="H5042" s="32" t="s">
        <v>208</v>
      </c>
      <c r="I5042" s="33" t="s">
        <v>862</v>
      </c>
      <c r="J5042" s="33" t="s">
        <v>206</v>
      </c>
      <c r="K5042" s="33" t="str">
        <f t="shared" si="261"/>
        <v>366 , 15</v>
      </c>
      <c r="L5042" s="34" t="s">
        <v>207</v>
      </c>
      <c r="N5042" s="1" t="b">
        <f t="shared" si="262"/>
        <v>0</v>
      </c>
      <c r="O5042" s="1" t="b">
        <f t="shared" si="263"/>
        <v>0</v>
      </c>
      <c r="Q5042" s="4"/>
      <c r="R5042" s="4"/>
    </row>
    <row r="5043" spans="5:18">
      <c r="E5043" s="130">
        <v>367</v>
      </c>
      <c r="F5043" s="130">
        <v>1</v>
      </c>
      <c r="H5043" s="32" t="s">
        <v>208</v>
      </c>
      <c r="I5043" s="33" t="s">
        <v>862</v>
      </c>
      <c r="J5043" s="33" t="s">
        <v>206</v>
      </c>
      <c r="K5043" s="33" t="str">
        <f t="shared" si="261"/>
        <v>367 , 1</v>
      </c>
      <c r="L5043" s="34" t="s">
        <v>207</v>
      </c>
      <c r="N5043" s="1" t="b">
        <f t="shared" si="262"/>
        <v>0</v>
      </c>
      <c r="O5043" s="1" t="b">
        <f t="shared" si="263"/>
        <v>0</v>
      </c>
      <c r="Q5043" s="4"/>
      <c r="R5043" s="4"/>
    </row>
    <row r="5044" spans="5:18">
      <c r="E5044" s="130">
        <v>367</v>
      </c>
      <c r="F5044" s="130">
        <v>2</v>
      </c>
      <c r="H5044" s="32" t="s">
        <v>208</v>
      </c>
      <c r="I5044" s="33" t="s">
        <v>862</v>
      </c>
      <c r="J5044" s="33" t="s">
        <v>206</v>
      </c>
      <c r="K5044" s="33" t="str">
        <f t="shared" si="261"/>
        <v>367 , 2</v>
      </c>
      <c r="L5044" s="34" t="s">
        <v>207</v>
      </c>
      <c r="N5044" s="1" t="b">
        <f t="shared" si="262"/>
        <v>0</v>
      </c>
      <c r="O5044" s="1" t="b">
        <f t="shared" si="263"/>
        <v>0</v>
      </c>
      <c r="Q5044" s="4"/>
      <c r="R5044" s="4"/>
    </row>
    <row r="5045" spans="5:18">
      <c r="E5045" s="130">
        <v>367</v>
      </c>
      <c r="F5045" s="130">
        <v>3</v>
      </c>
      <c r="H5045" s="32" t="s">
        <v>208</v>
      </c>
      <c r="I5045" s="33" t="s">
        <v>862</v>
      </c>
      <c r="J5045" s="33" t="s">
        <v>206</v>
      </c>
      <c r="K5045" s="33" t="str">
        <f t="shared" si="261"/>
        <v>367 , 3</v>
      </c>
      <c r="L5045" s="34" t="s">
        <v>207</v>
      </c>
      <c r="N5045" s="1" t="b">
        <f t="shared" si="262"/>
        <v>0</v>
      </c>
      <c r="O5045" s="1" t="b">
        <f t="shared" si="263"/>
        <v>0</v>
      </c>
      <c r="Q5045" s="4"/>
      <c r="R5045" s="4"/>
    </row>
    <row r="5046" spans="5:18">
      <c r="E5046" s="130">
        <v>367</v>
      </c>
      <c r="F5046" s="130">
        <v>4</v>
      </c>
      <c r="H5046" s="32" t="s">
        <v>208</v>
      </c>
      <c r="I5046" s="33" t="s">
        <v>862</v>
      </c>
      <c r="J5046" s="33" t="s">
        <v>206</v>
      </c>
      <c r="K5046" s="33" t="str">
        <f t="shared" si="261"/>
        <v>367 , 4</v>
      </c>
      <c r="L5046" s="34" t="s">
        <v>207</v>
      </c>
      <c r="N5046" s="1" t="b">
        <f t="shared" si="262"/>
        <v>0</v>
      </c>
      <c r="O5046" s="1" t="b">
        <f t="shared" si="263"/>
        <v>0</v>
      </c>
      <c r="Q5046" s="4"/>
      <c r="R5046" s="4"/>
    </row>
    <row r="5047" spans="5:18">
      <c r="E5047" s="130">
        <v>367</v>
      </c>
      <c r="F5047" s="130">
        <v>5</v>
      </c>
      <c r="H5047" s="32" t="s">
        <v>208</v>
      </c>
      <c r="I5047" s="33" t="s">
        <v>862</v>
      </c>
      <c r="J5047" s="33" t="s">
        <v>206</v>
      </c>
      <c r="K5047" s="33" t="str">
        <f t="shared" si="261"/>
        <v>367 , 5</v>
      </c>
      <c r="L5047" s="34" t="s">
        <v>207</v>
      </c>
      <c r="N5047" s="1" t="b">
        <f t="shared" si="262"/>
        <v>0</v>
      </c>
      <c r="O5047" s="1" t="b">
        <f t="shared" si="263"/>
        <v>0</v>
      </c>
      <c r="Q5047" s="4"/>
      <c r="R5047" s="4"/>
    </row>
    <row r="5048" spans="5:18">
      <c r="E5048" s="130">
        <v>367</v>
      </c>
      <c s="130" r="F5048">
        <v>7</v>
      </c>
      <c r="H5048" s="32" t="s">
        <v>208</v>
      </c>
      <c r="I5048" s="33" t="s">
        <v>862</v>
      </c>
      <c r="J5048" s="33" t="s">
        <v>206</v>
      </c>
      <c r="K5048" s="33" t="str">
        <f t="shared" si="261"/>
        <v>367 , 6</v>
      </c>
      <c r="L5048" s="34" t="s">
        <v>207</v>
      </c>
      <c r="N5048" s="1" t="b">
        <f t="shared" si="262"/>
        <v>0</v>
      </c>
      <c r="O5048" s="1" t="b">
        <f t="shared" si="263"/>
        <v>0</v>
      </c>
      <c r="Q5048" s="4"/>
      <c r="R5048" s="4"/>
    </row>
    <row r="5049" spans="5:18">
      <c r="E5049" s="130">
        <v>367</v>
      </c>
      <c r="F5049" s="130">
        <v>8</v>
      </c>
      <c r="H5049" s="32" t="s">
        <v>208</v>
      </c>
      <c r="I5049" s="33" t="s">
        <v>862</v>
      </c>
      <c r="J5049" s="33" t="s">
        <v>206</v>
      </c>
      <c r="K5049" s="33" t="str">
        <f t="shared" si="261"/>
        <v>367 , 8</v>
      </c>
      <c r="L5049" s="34" t="s">
        <v>207</v>
      </c>
      <c r="N5049" s="1" t="b">
        <f t="shared" si="262"/>
        <v>0</v>
      </c>
      <c r="O5049" s="1" t="b">
        <f t="shared" si="263"/>
        <v>0</v>
      </c>
      <c r="Q5049" s="4"/>
      <c r="R5049" s="4"/>
    </row>
    <row r="5050" spans="5:18">
      <c r="E5050" s="130">
        <v>367</v>
      </c>
      <c r="F5050" s="130">
        <v>9</v>
      </c>
      <c r="H5050" s="32" t="s">
        <v>208</v>
      </c>
      <c r="I5050" s="33" t="s">
        <v>862</v>
      </c>
      <c r="J5050" s="33" t="s">
        <v>206</v>
      </c>
      <c r="K5050" s="33" t="str">
        <f t="shared" si="261"/>
        <v>367 , 9</v>
      </c>
      <c r="L5050" s="34" t="s">
        <v>207</v>
      </c>
      <c r="N5050" s="1" t="b">
        <f t="shared" si="262"/>
        <v>0</v>
      </c>
      <c r="O5050" s="1" t="b">
        <f t="shared" si="263"/>
        <v>0</v>
      </c>
      <c r="Q5050" s="4"/>
      <c r="R5050" s="4"/>
    </row>
    <row r="5051" spans="5:18">
      <c r="E5051" s="130">
        <v>367</v>
      </c>
      <c r="F5051" s="130">
        <v>10</v>
      </c>
      <c r="H5051" s="32" t="s">
        <v>208</v>
      </c>
      <c r="I5051" s="33" t="s">
        <v>862</v>
      </c>
      <c r="J5051" s="33" t="s">
        <v>206</v>
      </c>
      <c r="K5051" s="33" t="str">
        <f t="shared" si="261"/>
        <v>367 , 10</v>
      </c>
      <c r="L5051" s="34" t="s">
        <v>207</v>
      </c>
      <c r="N5051" s="1" t="b">
        <f t="shared" si="262"/>
        <v>0</v>
      </c>
      <c r="O5051" s="1" t="b">
        <f t="shared" si="263"/>
        <v>0</v>
      </c>
      <c r="Q5051" s="4"/>
      <c r="R5051" s="4"/>
    </row>
    <row r="5052" spans="5:18">
      <c r="E5052" s="130">
        <v>367</v>
      </c>
      <c r="F5052" s="130">
        <v>11</v>
      </c>
      <c r="H5052" s="32" t="s">
        <v>208</v>
      </c>
      <c r="I5052" s="33" t="s">
        <v>862</v>
      </c>
      <c r="J5052" s="33" t="s">
        <v>206</v>
      </c>
      <c r="K5052" s="33" t="str">
        <f t="shared" si="261"/>
        <v>367 , 11</v>
      </c>
      <c r="L5052" s="34" t="s">
        <v>207</v>
      </c>
      <c r="N5052" s="1" t="b">
        <f t="shared" si="262"/>
        <v>0</v>
      </c>
      <c r="O5052" s="1" t="b">
        <f t="shared" si="263"/>
        <v>0</v>
      </c>
      <c r="Q5052" s="4"/>
      <c r="R5052" s="4"/>
    </row>
    <row r="5053" spans="5:18">
      <c r="E5053" s="130">
        <v>367</v>
      </c>
      <c r="F5053" s="130">
        <v>12</v>
      </c>
      <c r="H5053" s="32" t="s">
        <v>208</v>
      </c>
      <c r="I5053" s="33" t="s">
        <v>862</v>
      </c>
      <c r="J5053" s="33" t="s">
        <v>206</v>
      </c>
      <c r="K5053" s="33" t="str">
        <f t="shared" si="261"/>
        <v>367 , 12</v>
      </c>
      <c r="L5053" s="34" t="s">
        <v>207</v>
      </c>
      <c r="N5053" s="1" t="b">
        <f t="shared" si="262"/>
        <v>0</v>
      </c>
      <c r="O5053" s="1" t="b">
        <f t="shared" si="263"/>
        <v>0</v>
      </c>
      <c r="Q5053" s="4"/>
      <c r="R5053" s="4"/>
    </row>
    <row r="5054" spans="5:18">
      <c r="E5054" s="130">
        <v>367</v>
      </c>
      <c r="F5054" s="130">
        <v>13</v>
      </c>
      <c r="H5054" s="32" t="s">
        <v>208</v>
      </c>
      <c r="I5054" s="33" t="s">
        <v>862</v>
      </c>
      <c r="J5054" s="33" t="s">
        <v>206</v>
      </c>
      <c r="K5054" s="33" t="str">
        <f t="shared" si="261"/>
        <v>367 , 13</v>
      </c>
      <c r="L5054" s="34" t="s">
        <v>207</v>
      </c>
      <c r="N5054" s="1" t="b">
        <f t="shared" si="262"/>
        <v>0</v>
      </c>
      <c r="O5054" s="1" t="b">
        <f t="shared" si="263"/>
        <v>0</v>
      </c>
      <c r="Q5054" s="4"/>
      <c r="R5054" s="4"/>
    </row>
    <row r="5055" spans="5:18">
      <c r="E5055" s="130">
        <v>367</v>
      </c>
      <c r="F5055" s="130">
        <v>14</v>
      </c>
      <c r="H5055" s="32" t="s">
        <v>208</v>
      </c>
      <c r="I5055" s="33" t="s">
        <v>862</v>
      </c>
      <c r="J5055" s="33" t="s">
        <v>206</v>
      </c>
      <c r="K5055" s="33" t="str">
        <f t="shared" si="261"/>
        <v>367 , 14</v>
      </c>
      <c r="L5055" s="34" t="s">
        <v>207</v>
      </c>
      <c r="N5055" s="1" t="b">
        <f t="shared" si="262"/>
        <v>0</v>
      </c>
      <c r="O5055" s="1" t="b">
        <f t="shared" si="263"/>
        <v>0</v>
      </c>
      <c r="Q5055" s="4"/>
      <c r="R5055" s="4"/>
    </row>
    <row r="5056" spans="5:18">
      <c r="E5056" s="130">
        <v>367</v>
      </c>
      <c r="F5056" s="130">
        <v>15</v>
      </c>
      <c r="H5056" s="32" t="s">
        <v>208</v>
      </c>
      <c r="I5056" s="33" t="s">
        <v>862</v>
      </c>
      <c r="J5056" s="33" t="s">
        <v>206</v>
      </c>
      <c r="K5056" s="33" t="str">
        <f t="shared" si="261"/>
        <v>367 , 15</v>
      </c>
      <c r="L5056" s="34" t="s">
        <v>207</v>
      </c>
      <c r="N5056" s="1" t="b">
        <f t="shared" si="262"/>
        <v>0</v>
      </c>
      <c r="O5056" s="1" t="b">
        <f t="shared" si="263"/>
        <v>0</v>
      </c>
      <c r="Q5056" s="4"/>
      <c r="R5056" s="4"/>
    </row>
    <row r="5057" spans="5:18">
      <c r="E5057" s="130">
        <v>368</v>
      </c>
      <c r="F5057" s="130">
        <v>1</v>
      </c>
      <c r="H5057" s="32" t="s">
        <v>208</v>
      </c>
      <c r="I5057" s="33" t="s">
        <v>862</v>
      </c>
      <c r="J5057" s="33" t="s">
        <v>206</v>
      </c>
      <c r="K5057" s="33" t="str">
        <f t="shared" si="261"/>
        <v>368 , 1</v>
      </c>
      <c r="L5057" s="34" t="s">
        <v>207</v>
      </c>
      <c r="N5057" s="1" t="b">
        <f t="shared" si="262"/>
        <v>0</v>
      </c>
      <c r="O5057" s="1" t="b">
        <f t="shared" si="263"/>
        <v>0</v>
      </c>
      <c r="Q5057" s="4"/>
      <c r="R5057" s="4"/>
    </row>
    <row r="5058" spans="5:18">
      <c r="E5058" s="130">
        <v>368</v>
      </c>
      <c r="F5058" s="130">
        <v>2</v>
      </c>
      <c r="H5058" s="32" t="s">
        <v>208</v>
      </c>
      <c r="I5058" s="33" t="s">
        <v>862</v>
      </c>
      <c r="J5058" s="33" t="s">
        <v>206</v>
      </c>
      <c r="K5058" s="33" t="str">
        <f t="shared" si="261"/>
        <v>368 , 2</v>
      </c>
      <c r="L5058" s="34" t="s">
        <v>207</v>
      </c>
      <c r="N5058" s="1" t="b">
        <f t="shared" si="262"/>
        <v>0</v>
      </c>
      <c r="O5058" s="1" t="b">
        <f t="shared" si="263"/>
        <v>0</v>
      </c>
      <c r="Q5058" s="4"/>
      <c r="R5058" s="4"/>
    </row>
    <row r="5059" spans="5:18">
      <c r="E5059" s="130">
        <v>368</v>
      </c>
      <c r="F5059" s="130">
        <v>3</v>
      </c>
      <c r="H5059" s="32" t="s">
        <v>208</v>
      </c>
      <c r="I5059" s="33" t="s">
        <v>862</v>
      </c>
      <c r="J5059" s="33" t="s">
        <v>206</v>
      </c>
      <c r="K5059" s="33" t="str">
        <f t="shared" si="261"/>
        <v>368 , 3</v>
      </c>
      <c r="L5059" s="34" t="s">
        <v>207</v>
      </c>
      <c r="N5059" s="1" t="b">
        <f t="shared" si="262"/>
        <v>0</v>
      </c>
      <c r="O5059" s="1" t="b">
        <f t="shared" si="263"/>
        <v>0</v>
      </c>
      <c r="Q5059" s="4"/>
      <c r="R5059" s="4"/>
    </row>
    <row r="5060" spans="5:18">
      <c r="E5060" s="130">
        <v>368</v>
      </c>
      <c r="F5060" s="130">
        <v>4</v>
      </c>
      <c r="H5060" s="32" t="s">
        <v>208</v>
      </c>
      <c r="I5060" s="33" t="s">
        <v>862</v>
      </c>
      <c r="J5060" s="33" t="s">
        <v>206</v>
      </c>
      <c r="K5060" s="33" t="str">
        <f t="shared" si="261"/>
        <v>368 , 4</v>
      </c>
      <c r="L5060" s="34" t="s">
        <v>207</v>
      </c>
      <c r="N5060" s="1" t="b">
        <f t="shared" si="262"/>
        <v>0</v>
      </c>
      <c r="O5060" s="1" t="b">
        <f t="shared" si="263"/>
        <v>0</v>
      </c>
      <c r="Q5060" s="4"/>
      <c r="R5060" s="4"/>
    </row>
    <row r="5061" spans="5:18">
      <c r="E5061" s="130">
        <v>368</v>
      </c>
      <c r="F5061" s="130">
        <v>5</v>
      </c>
      <c r="H5061" s="32" t="s">
        <v>208</v>
      </c>
      <c r="I5061" s="33" t="s">
        <v>862</v>
      </c>
      <c r="J5061" s="33" t="s">
        <v>206</v>
      </c>
      <c r="K5061" s="33" t="str">
        <f t="shared" si="261"/>
        <v>368 , 5</v>
      </c>
      <c r="L5061" s="34" t="s">
        <v>207</v>
      </c>
      <c r="N5061" s="1" t="b">
        <f t="shared" si="262"/>
        <v>0</v>
      </c>
      <c r="O5061" s="1" t="b">
        <f t="shared" si="263"/>
        <v>0</v>
      </c>
      <c r="Q5061" s="4"/>
      <c r="R5061" s="4"/>
    </row>
    <row r="5062" spans="5:18">
      <c r="E5062" s="130">
        <v>368</v>
      </c>
      <c s="130" r="F5062">
        <v>7</v>
      </c>
      <c r="H5062" s="32" t="s">
        <v>208</v>
      </c>
      <c r="I5062" s="33" t="s">
        <v>862</v>
      </c>
      <c r="J5062" s="33" t="s">
        <v>206</v>
      </c>
      <c r="K5062" s="33" t="str">
        <f t="shared" si="261"/>
        <v>368 , 6</v>
      </c>
      <c r="L5062" s="34" t="s">
        <v>207</v>
      </c>
      <c r="N5062" s="1" t="b">
        <f t="shared" si="262"/>
        <v>0</v>
      </c>
      <c r="O5062" s="1" t="b">
        <f t="shared" si="263"/>
        <v>0</v>
      </c>
      <c r="Q5062" s="4"/>
      <c r="R5062" s="4"/>
    </row>
    <row r="5063" spans="5:18">
      <c r="E5063" s="130">
        <v>368</v>
      </c>
      <c r="F5063" s="130">
        <v>8</v>
      </c>
      <c r="H5063" s="32" t="s">
        <v>208</v>
      </c>
      <c r="I5063" s="33" t="s">
        <v>862</v>
      </c>
      <c r="J5063" s="33" t="s">
        <v>206</v>
      </c>
      <c r="K5063" s="33" t="str">
        <f t="shared" si="261"/>
        <v>368 , 8</v>
      </c>
      <c r="L5063" s="34" t="s">
        <v>207</v>
      </c>
      <c r="N5063" s="1" t="b">
        <f t="shared" si="262"/>
        <v>0</v>
      </c>
      <c r="O5063" s="1" t="b">
        <f t="shared" si="263"/>
        <v>0</v>
      </c>
      <c r="Q5063" s="4"/>
      <c r="R5063" s="4"/>
    </row>
    <row r="5064" spans="5:18">
      <c r="E5064" s="130">
        <v>368</v>
      </c>
      <c r="F5064" s="130">
        <v>9</v>
      </c>
      <c r="H5064" s="32" t="s">
        <v>208</v>
      </c>
      <c r="I5064" s="33" t="s">
        <v>862</v>
      </c>
      <c r="J5064" s="33" t="s">
        <v>206</v>
      </c>
      <c r="K5064" s="33" t="str">
        <f t="shared" si="261"/>
        <v>368 , 9</v>
      </c>
      <c r="L5064" s="34" t="s">
        <v>207</v>
      </c>
      <c r="N5064" s="1" t="b">
        <f t="shared" si="262"/>
        <v>0</v>
      </c>
      <c r="O5064" s="1" t="b">
        <f t="shared" si="263"/>
        <v>0</v>
      </c>
      <c r="Q5064" s="4"/>
      <c r="R5064" s="4"/>
    </row>
    <row r="5065" spans="5:18">
      <c r="E5065" s="130">
        <v>368</v>
      </c>
      <c r="F5065" s="130">
        <v>10</v>
      </c>
      <c r="H5065" s="32" t="s">
        <v>208</v>
      </c>
      <c r="I5065" s="33" t="s">
        <v>862</v>
      </c>
      <c r="J5065" s="33" t="s">
        <v>206</v>
      </c>
      <c r="K5065" s="33" t="str">
        <f t="shared" si="261"/>
        <v>368 , 10</v>
      </c>
      <c r="L5065" s="34" t="s">
        <v>207</v>
      </c>
      <c r="N5065" s="1" t="b">
        <f t="shared" si="262"/>
        <v>0</v>
      </c>
      <c r="O5065" s="1" t="b">
        <f t="shared" si="263"/>
        <v>0</v>
      </c>
      <c r="Q5065" s="4"/>
      <c r="R5065" s="4"/>
    </row>
    <row r="5066" spans="5:18">
      <c r="E5066" s="130">
        <v>368</v>
      </c>
      <c r="F5066" s="130">
        <v>11</v>
      </c>
      <c r="H5066" s="32" t="s">
        <v>208</v>
      </c>
      <c r="I5066" s="33" t="s">
        <v>862</v>
      </c>
      <c r="J5066" s="33" t="s">
        <v>206</v>
      </c>
      <c r="K5066" s="33" t="str">
        <f t="shared" si="261"/>
        <v>368 , 11</v>
      </c>
      <c r="L5066" s="34" t="s">
        <v>207</v>
      </c>
      <c r="N5066" s="1" t="b">
        <f t="shared" si="262"/>
        <v>0</v>
      </c>
      <c r="O5066" s="1" t="b">
        <f t="shared" si="263"/>
        <v>0</v>
      </c>
      <c r="Q5066" s="4"/>
      <c r="R5066" s="4"/>
    </row>
    <row r="5067" spans="5:18">
      <c r="E5067" s="130">
        <v>368</v>
      </c>
      <c r="F5067" s="130">
        <v>12</v>
      </c>
      <c r="H5067" s="32" t="s">
        <v>208</v>
      </c>
      <c r="I5067" s="33" t="s">
        <v>862</v>
      </c>
      <c r="J5067" s="33" t="s">
        <v>206</v>
      </c>
      <c r="K5067" s="33" t="str">
        <f t="shared" si="261"/>
        <v>368 , 12</v>
      </c>
      <c r="L5067" s="34" t="s">
        <v>207</v>
      </c>
      <c r="N5067" s="1" t="b">
        <f t="shared" si="262"/>
        <v>0</v>
      </c>
      <c r="O5067" s="1" t="b">
        <f t="shared" si="263"/>
        <v>0</v>
      </c>
      <c r="Q5067" s="4"/>
      <c r="R5067" s="4"/>
    </row>
    <row r="5068" spans="5:18">
      <c r="E5068" s="130">
        <v>368</v>
      </c>
      <c r="F5068" s="130">
        <v>13</v>
      </c>
      <c r="H5068" s="32" t="s">
        <v>208</v>
      </c>
      <c r="I5068" s="33" t="s">
        <v>862</v>
      </c>
      <c r="J5068" s="33" t="s">
        <v>206</v>
      </c>
      <c r="K5068" s="33" t="str">
        <f t="shared" si="261"/>
        <v>368 , 13</v>
      </c>
      <c r="L5068" s="34" t="s">
        <v>207</v>
      </c>
      <c r="N5068" s="1" t="b">
        <f t="shared" si="262"/>
        <v>0</v>
      </c>
      <c r="O5068" s="1" t="b">
        <f t="shared" si="263"/>
        <v>0</v>
      </c>
      <c r="Q5068" s="4"/>
      <c r="R5068" s="4"/>
    </row>
    <row r="5069" spans="5:18">
      <c r="E5069" s="130">
        <v>368</v>
      </c>
      <c r="F5069" s="130">
        <v>14</v>
      </c>
      <c r="H5069" s="32" t="s">
        <v>208</v>
      </c>
      <c r="I5069" s="33" t="s">
        <v>862</v>
      </c>
      <c r="J5069" s="33" t="s">
        <v>206</v>
      </c>
      <c r="K5069" s="33" t="str">
        <f t="shared" si="261"/>
        <v>368 , 14</v>
      </c>
      <c r="L5069" s="34" t="s">
        <v>207</v>
      </c>
      <c r="N5069" s="1" t="b">
        <f t="shared" si="262"/>
        <v>0</v>
      </c>
      <c r="O5069" s="1" t="b">
        <f t="shared" si="263"/>
        <v>0</v>
      </c>
      <c r="Q5069" s="4"/>
      <c r="R5069" s="4"/>
    </row>
    <row r="5070" spans="5:18">
      <c r="E5070" s="130">
        <v>368</v>
      </c>
      <c r="F5070" s="130">
        <v>15</v>
      </c>
      <c r="H5070" s="32" t="s">
        <v>208</v>
      </c>
      <c r="I5070" s="33" t="s">
        <v>862</v>
      </c>
      <c r="J5070" s="33" t="s">
        <v>206</v>
      </c>
      <c r="K5070" s="33" t="str">
        <f t="shared" si="261"/>
        <v>368 , 15</v>
      </c>
      <c r="L5070" s="34" t="s">
        <v>207</v>
      </c>
      <c r="N5070" s="1" t="b">
        <f t="shared" si="262"/>
        <v>0</v>
      </c>
      <c r="O5070" s="1" t="b">
        <f t="shared" si="263"/>
        <v>0</v>
      </c>
      <c r="Q5070" s="4"/>
      <c r="R5070" s="4"/>
    </row>
    <row r="5071" spans="5:18">
      <c r="E5071" s="130">
        <v>369</v>
      </c>
      <c r="F5071" s="130">
        <v>1</v>
      </c>
      <c r="H5071" s="32" t="s">
        <v>208</v>
      </c>
      <c r="I5071" s="33" t="s">
        <v>862</v>
      </c>
      <c r="J5071" s="33" t="s">
        <v>206</v>
      </c>
      <c r="K5071" s="33" t="str">
        <f t="shared" si="261"/>
        <v>369 , 1</v>
      </c>
      <c r="L5071" s="34" t="s">
        <v>207</v>
      </c>
      <c r="N5071" s="1" t="b">
        <f t="shared" si="262"/>
        <v>0</v>
      </c>
      <c r="O5071" s="1" t="b">
        <f t="shared" si="263"/>
        <v>0</v>
      </c>
      <c r="Q5071" s="4"/>
      <c r="R5071" s="4"/>
    </row>
    <row r="5072" spans="5:18">
      <c r="E5072" s="130">
        <v>369</v>
      </c>
      <c r="F5072" s="130">
        <v>2</v>
      </c>
      <c r="H5072" s="32" t="s">
        <v>208</v>
      </c>
      <c r="I5072" s="33" t="s">
        <v>862</v>
      </c>
      <c r="J5072" s="33" t="s">
        <v>206</v>
      </c>
      <c r="K5072" s="33" t="str">
        <f t="shared" si="261"/>
        <v>369 , 2</v>
      </c>
      <c r="L5072" s="34" t="s">
        <v>207</v>
      </c>
      <c r="N5072" s="1" t="b">
        <f t="shared" si="262"/>
        <v>0</v>
      </c>
      <c r="O5072" s="1" t="b">
        <f t="shared" si="263"/>
        <v>0</v>
      </c>
      <c r="Q5072" s="4"/>
      <c r="R5072" s="4"/>
    </row>
    <row r="5073" spans="5:18">
      <c r="E5073" s="130">
        <v>369</v>
      </c>
      <c r="F5073" s="130">
        <v>3</v>
      </c>
      <c r="H5073" s="32" t="s">
        <v>208</v>
      </c>
      <c r="I5073" s="33" t="s">
        <v>862</v>
      </c>
      <c r="J5073" s="33" t="s">
        <v>206</v>
      </c>
      <c r="K5073" s="33" t="str">
        <f t="shared" si="261"/>
        <v>369 , 3</v>
      </c>
      <c r="L5073" s="34" t="s">
        <v>207</v>
      </c>
      <c r="N5073" s="1" t="b">
        <f t="shared" si="262"/>
        <v>0</v>
      </c>
      <c r="O5073" s="1" t="b">
        <f t="shared" si="263"/>
        <v>0</v>
      </c>
      <c r="Q5073" s="4"/>
      <c r="R5073" s="4"/>
    </row>
    <row r="5074" spans="5:18">
      <c r="E5074" s="130">
        <v>369</v>
      </c>
      <c r="F5074" s="130">
        <v>4</v>
      </c>
      <c r="H5074" s="32" t="s">
        <v>208</v>
      </c>
      <c r="I5074" s="33" t="s">
        <v>862</v>
      </c>
      <c r="J5074" s="33" t="s">
        <v>206</v>
      </c>
      <c r="K5074" s="33" t="str">
        <f t="shared" si="261"/>
        <v>369 , 4</v>
      </c>
      <c r="L5074" s="34" t="s">
        <v>207</v>
      </c>
      <c r="N5074" s="1" t="b">
        <f t="shared" si="262"/>
        <v>0</v>
      </c>
      <c r="O5074" s="1" t="b">
        <f t="shared" si="263"/>
        <v>0</v>
      </c>
      <c r="Q5074" s="4"/>
      <c r="R5074" s="4"/>
    </row>
    <row r="5075" spans="5:18">
      <c r="E5075" s="130">
        <v>369</v>
      </c>
      <c r="F5075" s="130">
        <v>5</v>
      </c>
      <c r="H5075" s="32" t="s">
        <v>208</v>
      </c>
      <c r="I5075" s="33" t="s">
        <v>862</v>
      </c>
      <c r="J5075" s="33" t="s">
        <v>206</v>
      </c>
      <c r="K5075" s="33" t="str">
        <f t="shared" si="261"/>
        <v>369 , 5</v>
      </c>
      <c r="L5075" s="34" t="s">
        <v>207</v>
      </c>
      <c r="N5075" s="1" t="b">
        <f t="shared" si="262"/>
        <v>0</v>
      </c>
      <c r="O5075" s="1" t="b">
        <f t="shared" si="263"/>
        <v>0</v>
      </c>
      <c r="Q5075" s="4"/>
      <c r="R5075" s="4"/>
    </row>
    <row r="5076" spans="5:18">
      <c r="E5076" s="130">
        <v>369</v>
      </c>
      <c s="130" r="F5076">
        <v>7</v>
      </c>
      <c r="H5076" s="32" t="s">
        <v>208</v>
      </c>
      <c r="I5076" s="33" t="s">
        <v>862</v>
      </c>
      <c r="J5076" s="33" t="s">
        <v>206</v>
      </c>
      <c r="K5076" s="33" t="str">
        <f t="shared" si="261"/>
        <v>369 , 6</v>
      </c>
      <c r="L5076" s="34" t="s">
        <v>207</v>
      </c>
      <c r="N5076" s="1" t="b">
        <f t="shared" si="262"/>
        <v>0</v>
      </c>
      <c r="O5076" s="1" t="b">
        <f t="shared" si="263"/>
        <v>0</v>
      </c>
      <c r="Q5076" s="4"/>
      <c r="R5076" s="4"/>
    </row>
    <row r="5077" spans="5:18">
      <c r="E5077" s="130">
        <v>369</v>
      </c>
      <c r="F5077" s="130">
        <v>8</v>
      </c>
      <c r="H5077" s="32" t="s">
        <v>208</v>
      </c>
      <c r="I5077" s="33" t="s">
        <v>862</v>
      </c>
      <c r="J5077" s="33" t="s">
        <v>206</v>
      </c>
      <c r="K5077" s="33" t="str">
        <f t="shared" si="261"/>
        <v>369 , 8</v>
      </c>
      <c r="L5077" s="34" t="s">
        <v>207</v>
      </c>
      <c r="N5077" s="1" t="b">
        <f t="shared" si="262"/>
        <v>0</v>
      </c>
      <c r="O5077" s="1" t="b">
        <f t="shared" si="263"/>
        <v>0</v>
      </c>
      <c r="Q5077" s="4"/>
      <c r="R5077" s="4"/>
    </row>
    <row r="5078" spans="5:18">
      <c r="E5078" s="130">
        <v>369</v>
      </c>
      <c r="F5078" s="130">
        <v>9</v>
      </c>
      <c r="H5078" s="32" t="s">
        <v>208</v>
      </c>
      <c r="I5078" s="33" t="s">
        <v>862</v>
      </c>
      <c r="J5078" s="33" t="s">
        <v>206</v>
      </c>
      <c r="K5078" s="33" t="str">
        <f t="shared" si="261"/>
        <v>369 , 9</v>
      </c>
      <c r="L5078" s="34" t="s">
        <v>207</v>
      </c>
      <c r="N5078" s="1" t="b">
        <f t="shared" si="262"/>
        <v>0</v>
      </c>
      <c r="O5078" s="1" t="b">
        <f t="shared" si="263"/>
        <v>0</v>
      </c>
      <c r="Q5078" s="4"/>
      <c r="R5078" s="4"/>
    </row>
    <row r="5079" spans="5:18">
      <c r="E5079" s="130">
        <v>369</v>
      </c>
      <c r="F5079" s="130">
        <v>10</v>
      </c>
      <c r="H5079" s="32" t="s">
        <v>208</v>
      </c>
      <c r="I5079" s="33" t="s">
        <v>862</v>
      </c>
      <c r="J5079" s="33" t="s">
        <v>206</v>
      </c>
      <c r="K5079" s="33" t="str">
        <f t="shared" si="261"/>
        <v>369 , 10</v>
      </c>
      <c r="L5079" s="34" t="s">
        <v>207</v>
      </c>
      <c r="N5079" s="1" t="b">
        <f t="shared" si="262"/>
        <v>0</v>
      </c>
      <c r="O5079" s="1" t="b">
        <f t="shared" si="263"/>
        <v>0</v>
      </c>
      <c r="Q5079" s="4"/>
      <c r="R5079" s="4"/>
    </row>
    <row r="5080" spans="5:18">
      <c r="E5080" s="130">
        <v>369</v>
      </c>
      <c r="F5080" s="130">
        <v>11</v>
      </c>
      <c r="H5080" s="32" t="s">
        <v>208</v>
      </c>
      <c r="I5080" s="33" t="s">
        <v>862</v>
      </c>
      <c r="J5080" s="33" t="s">
        <v>206</v>
      </c>
      <c r="K5080" s="33" t="str">
        <f t="shared" si="261"/>
        <v>369 , 11</v>
      </c>
      <c r="L5080" s="34" t="s">
        <v>207</v>
      </c>
      <c r="N5080" s="1" t="b">
        <f t="shared" si="262"/>
        <v>0</v>
      </c>
      <c r="O5080" s="1" t="b">
        <f t="shared" si="263"/>
        <v>0</v>
      </c>
      <c r="Q5080" s="4"/>
      <c r="R5080" s="4"/>
    </row>
    <row r="5081" spans="5:18">
      <c r="E5081" s="130">
        <v>369</v>
      </c>
      <c r="F5081" s="130">
        <v>12</v>
      </c>
      <c r="H5081" s="32" t="s">
        <v>208</v>
      </c>
      <c r="I5081" s="33" t="s">
        <v>862</v>
      </c>
      <c r="J5081" s="33" t="s">
        <v>206</v>
      </c>
      <c r="K5081" s="33" t="str">
        <f t="shared" si="261"/>
        <v>369 , 12</v>
      </c>
      <c r="L5081" s="34" t="s">
        <v>207</v>
      </c>
      <c r="N5081" s="1" t="b">
        <f t="shared" si="262"/>
        <v>0</v>
      </c>
      <c r="O5081" s="1" t="b">
        <f t="shared" si="263"/>
        <v>0</v>
      </c>
      <c r="Q5081" s="4"/>
      <c r="R5081" s="4"/>
    </row>
    <row r="5082" spans="5:18">
      <c r="E5082" s="130">
        <v>369</v>
      </c>
      <c r="F5082" s="130">
        <v>13</v>
      </c>
      <c r="H5082" s="32" t="s">
        <v>208</v>
      </c>
      <c r="I5082" s="33" t="s">
        <v>862</v>
      </c>
      <c r="J5082" s="33" t="s">
        <v>206</v>
      </c>
      <c r="K5082" s="33" t="str">
        <f t="shared" si="261"/>
        <v>369 , 13</v>
      </c>
      <c r="L5082" s="34" t="s">
        <v>207</v>
      </c>
      <c r="N5082" s="1" t="b">
        <f t="shared" si="262"/>
        <v>0</v>
      </c>
      <c r="O5082" s="1" t="b">
        <f t="shared" si="263"/>
        <v>0</v>
      </c>
      <c r="Q5082" s="4"/>
      <c r="R5082" s="4"/>
    </row>
    <row r="5083" spans="5:18">
      <c r="E5083" s="130">
        <v>369</v>
      </c>
      <c r="F5083" s="130">
        <v>14</v>
      </c>
      <c r="H5083" s="32" t="s">
        <v>208</v>
      </c>
      <c r="I5083" s="33" t="s">
        <v>862</v>
      </c>
      <c r="J5083" s="33" t="s">
        <v>206</v>
      </c>
      <c r="K5083" s="33" t="str">
        <f t="shared" ref="K5083:K5142" si="264">E5083&amp;" , "&amp;F5083</f>
        <v>369 , 14</v>
      </c>
      <c r="L5083" s="34" t="s">
        <v>207</v>
      </c>
      <c r="N5083" s="1" t="b">
        <f t="shared" ref="N5083:N5142" si="265">IF(E5083="","",EXACT(E5083,Q5083))</f>
        <v>0</v>
      </c>
      <c r="O5083" s="1" t="b">
        <f t="shared" ref="O5083:O5142" si="266">IF(F5083="","",EXACT(F5083,R5083))</f>
        <v>0</v>
      </c>
      <c r="Q5083" s="4"/>
      <c r="R5083" s="4"/>
    </row>
    <row r="5084" spans="5:18">
      <c r="E5084" s="130">
        <v>369</v>
      </c>
      <c r="F5084" s="130">
        <v>15</v>
      </c>
      <c r="H5084" s="32" t="s">
        <v>208</v>
      </c>
      <c r="I5084" s="33" t="s">
        <v>862</v>
      </c>
      <c r="J5084" s="33" t="s">
        <v>206</v>
      </c>
      <c r="K5084" s="33" t="str">
        <f t="shared" si="264"/>
        <v>369 , 15</v>
      </c>
      <c r="L5084" s="34" t="s">
        <v>207</v>
      </c>
      <c r="N5084" s="1" t="b">
        <f t="shared" si="265"/>
        <v>0</v>
      </c>
      <c r="O5084" s="1" t="b">
        <f t="shared" si="266"/>
        <v>0</v>
      </c>
      <c r="Q5084" s="4"/>
      <c r="R5084" s="4"/>
    </row>
    <row r="5085" spans="5:18">
      <c r="E5085" s="130">
        <v>370</v>
      </c>
      <c r="F5085" s="130">
        <v>1</v>
      </c>
      <c r="H5085" s="32" t="s">
        <v>208</v>
      </c>
      <c r="I5085" s="33" t="s">
        <v>862</v>
      </c>
      <c r="J5085" s="33" t="s">
        <v>206</v>
      </c>
      <c r="K5085" s="33" t="str">
        <f t="shared" si="264"/>
        <v>370 , 1</v>
      </c>
      <c r="L5085" s="34" t="s">
        <v>207</v>
      </c>
      <c r="N5085" s="1" t="b">
        <f t="shared" si="265"/>
        <v>0</v>
      </c>
      <c r="O5085" s="1" t="b">
        <f t="shared" si="266"/>
        <v>0</v>
      </c>
      <c r="Q5085" s="4"/>
      <c r="R5085" s="4"/>
    </row>
    <row r="5086" spans="5:18">
      <c r="E5086" s="130">
        <v>370</v>
      </c>
      <c r="F5086" s="130">
        <v>2</v>
      </c>
      <c r="H5086" s="32" t="s">
        <v>208</v>
      </c>
      <c r="I5086" s="33" t="s">
        <v>862</v>
      </c>
      <c r="J5086" s="33" t="s">
        <v>206</v>
      </c>
      <c r="K5086" s="33" t="str">
        <f t="shared" si="264"/>
        <v>370 , 2</v>
      </c>
      <c r="L5086" s="34" t="s">
        <v>207</v>
      </c>
      <c r="N5086" s="1" t="b">
        <f t="shared" si="265"/>
        <v>0</v>
      </c>
      <c r="O5086" s="1" t="b">
        <f t="shared" si="266"/>
        <v>0</v>
      </c>
      <c r="Q5086" s="4"/>
      <c r="R5086" s="4"/>
    </row>
    <row r="5087" spans="5:18">
      <c r="E5087" s="130">
        <v>370</v>
      </c>
      <c r="F5087" s="130">
        <v>3</v>
      </c>
      <c r="H5087" s="32" t="s">
        <v>208</v>
      </c>
      <c r="I5087" s="33" t="s">
        <v>862</v>
      </c>
      <c r="J5087" s="33" t="s">
        <v>206</v>
      </c>
      <c r="K5087" s="33" t="str">
        <f t="shared" si="264"/>
        <v>370 , 3</v>
      </c>
      <c r="L5087" s="34" t="s">
        <v>207</v>
      </c>
      <c r="N5087" s="1" t="b">
        <f t="shared" si="265"/>
        <v>0</v>
      </c>
      <c r="O5087" s="1" t="b">
        <f t="shared" si="266"/>
        <v>0</v>
      </c>
      <c r="Q5087" s="4"/>
      <c r="R5087" s="4"/>
    </row>
    <row r="5088" spans="5:18">
      <c r="E5088" s="130">
        <v>370</v>
      </c>
      <c r="F5088" s="130">
        <v>4</v>
      </c>
      <c r="H5088" s="32" t="s">
        <v>208</v>
      </c>
      <c r="I5088" s="33" t="s">
        <v>862</v>
      </c>
      <c r="J5088" s="33" t="s">
        <v>206</v>
      </c>
      <c r="K5088" s="33" t="str">
        <f t="shared" si="264"/>
        <v>370 , 4</v>
      </c>
      <c r="L5088" s="34" t="s">
        <v>207</v>
      </c>
      <c r="N5088" s="1" t="b">
        <f t="shared" si="265"/>
        <v>0</v>
      </c>
      <c r="O5088" s="1" t="b">
        <f t="shared" si="266"/>
        <v>0</v>
      </c>
      <c r="Q5088" s="4"/>
      <c r="R5088" s="4"/>
    </row>
    <row r="5089" spans="5:18">
      <c r="E5089" s="130">
        <v>370</v>
      </c>
      <c r="F5089" s="130">
        <v>5</v>
      </c>
      <c r="H5089" s="32" t="s">
        <v>208</v>
      </c>
      <c r="I5089" s="33" t="s">
        <v>862</v>
      </c>
      <c r="J5089" s="33" t="s">
        <v>206</v>
      </c>
      <c r="K5089" s="33" t="str">
        <f t="shared" si="264"/>
        <v>370 , 5</v>
      </c>
      <c r="L5089" s="34" t="s">
        <v>207</v>
      </c>
      <c r="N5089" s="1" t="b">
        <f t="shared" si="265"/>
        <v>0</v>
      </c>
      <c r="O5089" s="1" t="b">
        <f t="shared" si="266"/>
        <v>0</v>
      </c>
      <c r="Q5089" s="4"/>
      <c r="R5089" s="4"/>
    </row>
    <row r="5090" spans="5:18">
      <c r="E5090" s="130">
        <v>370</v>
      </c>
      <c s="130" r="F5090">
        <v>7</v>
      </c>
      <c r="H5090" s="32" t="s">
        <v>208</v>
      </c>
      <c r="I5090" s="33" t="s">
        <v>862</v>
      </c>
      <c r="J5090" s="33" t="s">
        <v>206</v>
      </c>
      <c r="K5090" s="33" t="str">
        <f t="shared" si="264"/>
        <v>370 , 6</v>
      </c>
      <c r="L5090" s="34" t="s">
        <v>207</v>
      </c>
      <c r="N5090" s="1" t="b">
        <f t="shared" si="265"/>
        <v>0</v>
      </c>
      <c r="O5090" s="1" t="b">
        <f t="shared" si="266"/>
        <v>0</v>
      </c>
      <c r="Q5090" s="4"/>
      <c r="R5090" s="4"/>
    </row>
    <row r="5091" spans="5:18">
      <c r="E5091" s="130">
        <v>370</v>
      </c>
      <c r="F5091" s="130">
        <v>8</v>
      </c>
      <c r="H5091" s="32" t="s">
        <v>208</v>
      </c>
      <c r="I5091" s="33" t="s">
        <v>862</v>
      </c>
      <c r="J5091" s="33" t="s">
        <v>206</v>
      </c>
      <c r="K5091" s="33" t="str">
        <f t="shared" si="264"/>
        <v>370 , 8</v>
      </c>
      <c r="L5091" s="34" t="s">
        <v>207</v>
      </c>
      <c r="N5091" s="1" t="b">
        <f t="shared" si="265"/>
        <v>0</v>
      </c>
      <c r="O5091" s="1" t="b">
        <f t="shared" si="266"/>
        <v>0</v>
      </c>
      <c r="Q5091" s="4"/>
      <c r="R5091" s="4"/>
    </row>
    <row r="5092" spans="5:18">
      <c r="E5092" s="130">
        <v>370</v>
      </c>
      <c r="F5092" s="130">
        <v>9</v>
      </c>
      <c r="H5092" s="32" t="s">
        <v>208</v>
      </c>
      <c r="I5092" s="33" t="s">
        <v>862</v>
      </c>
      <c r="J5092" s="33" t="s">
        <v>206</v>
      </c>
      <c r="K5092" s="33" t="str">
        <f t="shared" si="264"/>
        <v>370 , 9</v>
      </c>
      <c r="L5092" s="34" t="s">
        <v>207</v>
      </c>
      <c r="N5092" s="1" t="b">
        <f t="shared" si="265"/>
        <v>0</v>
      </c>
      <c r="O5092" s="1" t="b">
        <f t="shared" si="266"/>
        <v>0</v>
      </c>
      <c r="Q5092" s="4"/>
      <c r="R5092" s="4"/>
    </row>
    <row r="5093" spans="5:18">
      <c r="E5093" s="130">
        <v>370</v>
      </c>
      <c r="F5093" s="130">
        <v>10</v>
      </c>
      <c r="H5093" s="32" t="s">
        <v>208</v>
      </c>
      <c r="I5093" s="33" t="s">
        <v>862</v>
      </c>
      <c r="J5093" s="33" t="s">
        <v>206</v>
      </c>
      <c r="K5093" s="33" t="str">
        <f t="shared" si="264"/>
        <v>370 , 10</v>
      </c>
      <c r="L5093" s="34" t="s">
        <v>207</v>
      </c>
      <c r="N5093" s="1" t="b">
        <f t="shared" si="265"/>
        <v>0</v>
      </c>
      <c r="O5093" s="1" t="b">
        <f t="shared" si="266"/>
        <v>0</v>
      </c>
      <c r="Q5093" s="4"/>
      <c r="R5093" s="4"/>
    </row>
    <row r="5094" spans="5:18">
      <c r="E5094" s="130">
        <v>370</v>
      </c>
      <c r="F5094" s="130">
        <v>11</v>
      </c>
      <c r="H5094" s="32" t="s">
        <v>208</v>
      </c>
      <c r="I5094" s="33" t="s">
        <v>862</v>
      </c>
      <c r="J5094" s="33" t="s">
        <v>206</v>
      </c>
      <c r="K5094" s="33" t="str">
        <f t="shared" si="264"/>
        <v>370 , 11</v>
      </c>
      <c r="L5094" s="34" t="s">
        <v>207</v>
      </c>
      <c r="N5094" s="1" t="b">
        <f t="shared" si="265"/>
        <v>0</v>
      </c>
      <c r="O5094" s="1" t="b">
        <f t="shared" si="266"/>
        <v>0</v>
      </c>
      <c r="Q5094" s="4"/>
      <c r="R5094" s="4"/>
    </row>
    <row r="5095" spans="5:18">
      <c r="E5095" s="130">
        <v>370</v>
      </c>
      <c r="F5095" s="130">
        <v>12</v>
      </c>
      <c r="H5095" s="32" t="s">
        <v>208</v>
      </c>
      <c r="I5095" s="33" t="s">
        <v>862</v>
      </c>
      <c r="J5095" s="33" t="s">
        <v>206</v>
      </c>
      <c r="K5095" s="33" t="str">
        <f t="shared" si="264"/>
        <v>370 , 12</v>
      </c>
      <c r="L5095" s="34" t="s">
        <v>207</v>
      </c>
      <c r="N5095" s="1" t="b">
        <f t="shared" si="265"/>
        <v>0</v>
      </c>
      <c r="O5095" s="1" t="b">
        <f t="shared" si="266"/>
        <v>0</v>
      </c>
      <c r="Q5095" s="4"/>
      <c r="R5095" s="4"/>
    </row>
    <row r="5096" spans="5:18">
      <c r="E5096" s="130">
        <v>370</v>
      </c>
      <c r="F5096" s="130">
        <v>13</v>
      </c>
      <c r="H5096" s="32" t="s">
        <v>208</v>
      </c>
      <c r="I5096" s="33" t="s">
        <v>862</v>
      </c>
      <c r="J5096" s="33" t="s">
        <v>206</v>
      </c>
      <c r="K5096" s="33" t="str">
        <f t="shared" si="264"/>
        <v>370 , 13</v>
      </c>
      <c r="L5096" s="34" t="s">
        <v>207</v>
      </c>
      <c r="N5096" s="1" t="b">
        <f t="shared" si="265"/>
        <v>0</v>
      </c>
      <c r="O5096" s="1" t="b">
        <f t="shared" si="266"/>
        <v>0</v>
      </c>
      <c r="Q5096" s="4"/>
      <c r="R5096" s="4"/>
    </row>
    <row r="5097" spans="5:18">
      <c r="E5097" s="130">
        <v>370</v>
      </c>
      <c r="F5097" s="130">
        <v>14</v>
      </c>
      <c r="H5097" s="32" t="s">
        <v>208</v>
      </c>
      <c r="I5097" s="33" t="s">
        <v>862</v>
      </c>
      <c r="J5097" s="33" t="s">
        <v>206</v>
      </c>
      <c r="K5097" s="33" t="str">
        <f t="shared" si="264"/>
        <v>370 , 14</v>
      </c>
      <c r="L5097" s="34" t="s">
        <v>207</v>
      </c>
      <c r="N5097" s="1" t="b">
        <f t="shared" si="265"/>
        <v>0</v>
      </c>
      <c r="O5097" s="1" t="b">
        <f t="shared" si="266"/>
        <v>0</v>
      </c>
      <c r="Q5097" s="4"/>
      <c r="R5097" s="4"/>
    </row>
    <row r="5098" spans="5:18">
      <c r="E5098" s="130">
        <v>370</v>
      </c>
      <c r="F5098" s="130">
        <v>15</v>
      </c>
      <c r="H5098" s="32" t="s">
        <v>208</v>
      </c>
      <c r="I5098" s="33" t="s">
        <v>862</v>
      </c>
      <c r="J5098" s="33" t="s">
        <v>206</v>
      </c>
      <c r="K5098" s="33" t="str">
        <f t="shared" si="264"/>
        <v>370 , 15</v>
      </c>
      <c r="L5098" s="34" t="s">
        <v>207</v>
      </c>
      <c r="N5098" s="1" t="b">
        <f t="shared" si="265"/>
        <v>0</v>
      </c>
      <c r="O5098" s="1" t="b">
        <f t="shared" si="266"/>
        <v>0</v>
      </c>
      <c r="Q5098" s="4"/>
      <c r="R5098" s="4"/>
    </row>
    <row r="5099" spans="5:18">
      <c r="E5099" s="130">
        <v>371</v>
      </c>
      <c r="F5099" s="130">
        <v>1</v>
      </c>
      <c r="H5099" s="32" t="s">
        <v>208</v>
      </c>
      <c r="I5099" s="33" t="s">
        <v>862</v>
      </c>
      <c r="J5099" s="33" t="s">
        <v>206</v>
      </c>
      <c r="K5099" s="33" t="str">
        <f t="shared" si="264"/>
        <v>371 , 1</v>
      </c>
      <c r="L5099" s="34" t="s">
        <v>207</v>
      </c>
      <c r="N5099" s="1" t="b">
        <f t="shared" si="265"/>
        <v>0</v>
      </c>
      <c r="O5099" s="1" t="b">
        <f t="shared" si="266"/>
        <v>0</v>
      </c>
      <c r="Q5099" s="4"/>
      <c r="R5099" s="4"/>
    </row>
    <row r="5100" spans="5:18">
      <c r="E5100" s="130">
        <v>371</v>
      </c>
      <c r="F5100" s="130">
        <v>2</v>
      </c>
      <c r="H5100" s="32" t="s">
        <v>208</v>
      </c>
      <c r="I5100" s="33" t="s">
        <v>862</v>
      </c>
      <c r="J5100" s="33" t="s">
        <v>206</v>
      </c>
      <c r="K5100" s="33" t="str">
        <f t="shared" si="264"/>
        <v>371 , 2</v>
      </c>
      <c r="L5100" s="34" t="s">
        <v>207</v>
      </c>
      <c r="N5100" s="1" t="b">
        <f t="shared" si="265"/>
        <v>0</v>
      </c>
      <c r="O5100" s="1" t="b">
        <f t="shared" si="266"/>
        <v>0</v>
      </c>
      <c r="Q5100" s="4"/>
      <c r="R5100" s="4"/>
    </row>
    <row r="5101" spans="5:18">
      <c r="E5101" s="130">
        <v>371</v>
      </c>
      <c r="F5101" s="130">
        <v>3</v>
      </c>
      <c r="H5101" s="32" t="s">
        <v>208</v>
      </c>
      <c r="I5101" s="33" t="s">
        <v>862</v>
      </c>
      <c r="J5101" s="33" t="s">
        <v>206</v>
      </c>
      <c r="K5101" s="33" t="str">
        <f t="shared" si="264"/>
        <v>371 , 3</v>
      </c>
      <c r="L5101" s="34" t="s">
        <v>207</v>
      </c>
      <c r="N5101" s="1" t="b">
        <f t="shared" si="265"/>
        <v>0</v>
      </c>
      <c r="O5101" s="1" t="b">
        <f t="shared" si="266"/>
        <v>0</v>
      </c>
      <c r="Q5101" s="4"/>
      <c r="R5101" s="4"/>
    </row>
    <row r="5102" spans="5:18">
      <c r="E5102" s="130">
        <v>371</v>
      </c>
      <c r="F5102" s="130">
        <v>4</v>
      </c>
      <c r="H5102" s="32" t="s">
        <v>208</v>
      </c>
      <c r="I5102" s="33" t="s">
        <v>862</v>
      </c>
      <c r="J5102" s="33" t="s">
        <v>206</v>
      </c>
      <c r="K5102" s="33" t="str">
        <f t="shared" si="264"/>
        <v>371 , 4</v>
      </c>
      <c r="L5102" s="34" t="s">
        <v>207</v>
      </c>
      <c r="N5102" s="1" t="b">
        <f t="shared" si="265"/>
        <v>0</v>
      </c>
      <c r="O5102" s="1" t="b">
        <f t="shared" si="266"/>
        <v>0</v>
      </c>
      <c r="Q5102" s="4"/>
      <c r="R5102" s="4"/>
    </row>
    <row r="5103" spans="5:18">
      <c r="E5103" s="130">
        <v>371</v>
      </c>
      <c r="F5103" s="130">
        <v>5</v>
      </c>
      <c r="H5103" s="32" t="s">
        <v>208</v>
      </c>
      <c r="I5103" s="33" t="s">
        <v>862</v>
      </c>
      <c r="J5103" s="33" t="s">
        <v>206</v>
      </c>
      <c r="K5103" s="33" t="str">
        <f t="shared" si="264"/>
        <v>371 , 5</v>
      </c>
      <c r="L5103" s="34" t="s">
        <v>207</v>
      </c>
      <c r="N5103" s="1" t="b">
        <f t="shared" si="265"/>
        <v>0</v>
      </c>
      <c r="O5103" s="1" t="b">
        <f t="shared" si="266"/>
        <v>0</v>
      </c>
      <c r="Q5103" s="4"/>
      <c r="R5103" s="4"/>
    </row>
    <row r="5104" spans="5:18">
      <c r="E5104" s="130">
        <v>371</v>
      </c>
      <c s="130" r="F5104">
        <v>7</v>
      </c>
      <c r="H5104" s="32" t="s">
        <v>208</v>
      </c>
      <c r="I5104" s="33" t="s">
        <v>862</v>
      </c>
      <c r="J5104" s="33" t="s">
        <v>206</v>
      </c>
      <c r="K5104" s="33" t="str">
        <f t="shared" si="264"/>
        <v>371 , 6</v>
      </c>
      <c r="L5104" s="34" t="s">
        <v>207</v>
      </c>
      <c r="N5104" s="1" t="b">
        <f t="shared" si="265"/>
        <v>0</v>
      </c>
      <c r="O5104" s="1" t="b">
        <f t="shared" si="266"/>
        <v>0</v>
      </c>
      <c r="Q5104" s="4"/>
      <c r="R5104" s="4"/>
    </row>
    <row r="5105" spans="5:18">
      <c r="E5105" s="130">
        <v>371</v>
      </c>
      <c r="F5105" s="130">
        <v>8</v>
      </c>
      <c r="H5105" s="32" t="s">
        <v>208</v>
      </c>
      <c r="I5105" s="33" t="s">
        <v>862</v>
      </c>
      <c r="J5105" s="33" t="s">
        <v>206</v>
      </c>
      <c r="K5105" s="33" t="str">
        <f t="shared" si="264"/>
        <v>371 , 8</v>
      </c>
      <c r="L5105" s="34" t="s">
        <v>207</v>
      </c>
      <c r="N5105" s="1" t="b">
        <f t="shared" si="265"/>
        <v>0</v>
      </c>
      <c r="O5105" s="1" t="b">
        <f t="shared" si="266"/>
        <v>0</v>
      </c>
      <c r="Q5105" s="4"/>
      <c r="R5105" s="4"/>
    </row>
    <row r="5106" spans="5:18">
      <c r="E5106" s="130">
        <v>371</v>
      </c>
      <c r="F5106" s="130">
        <v>9</v>
      </c>
      <c r="H5106" s="32" t="s">
        <v>208</v>
      </c>
      <c r="I5106" s="33" t="s">
        <v>862</v>
      </c>
      <c r="J5106" s="33" t="s">
        <v>206</v>
      </c>
      <c r="K5106" s="33" t="str">
        <f t="shared" si="264"/>
        <v>371 , 9</v>
      </c>
      <c r="L5106" s="34" t="s">
        <v>207</v>
      </c>
      <c r="N5106" s="1" t="b">
        <f t="shared" si="265"/>
        <v>0</v>
      </c>
      <c r="O5106" s="1" t="b">
        <f t="shared" si="266"/>
        <v>0</v>
      </c>
      <c r="Q5106" s="4"/>
      <c r="R5106" s="4"/>
    </row>
    <row r="5107" spans="5:18">
      <c r="E5107" s="130">
        <v>371</v>
      </c>
      <c r="F5107" s="130">
        <v>10</v>
      </c>
      <c r="H5107" s="32" t="s">
        <v>208</v>
      </c>
      <c r="I5107" s="33" t="s">
        <v>862</v>
      </c>
      <c r="J5107" s="33" t="s">
        <v>206</v>
      </c>
      <c r="K5107" s="33" t="str">
        <f t="shared" si="264"/>
        <v>371 , 10</v>
      </c>
      <c r="L5107" s="34" t="s">
        <v>207</v>
      </c>
      <c r="N5107" s="1" t="b">
        <f t="shared" si="265"/>
        <v>0</v>
      </c>
      <c r="O5107" s="1" t="b">
        <f t="shared" si="266"/>
        <v>0</v>
      </c>
      <c r="Q5107" s="4"/>
      <c r="R5107" s="4"/>
    </row>
    <row r="5108" spans="5:18">
      <c r="E5108" s="130">
        <v>371</v>
      </c>
      <c r="F5108" s="130">
        <v>11</v>
      </c>
      <c r="H5108" s="32" t="s">
        <v>208</v>
      </c>
      <c r="I5108" s="33" t="s">
        <v>862</v>
      </c>
      <c r="J5108" s="33" t="s">
        <v>206</v>
      </c>
      <c r="K5108" s="33" t="str">
        <f t="shared" si="264"/>
        <v>371 , 11</v>
      </c>
      <c r="L5108" s="34" t="s">
        <v>207</v>
      </c>
      <c r="N5108" s="1" t="b">
        <f t="shared" si="265"/>
        <v>0</v>
      </c>
      <c r="O5108" s="1" t="b">
        <f t="shared" si="266"/>
        <v>0</v>
      </c>
      <c r="Q5108" s="4"/>
      <c r="R5108" s="4"/>
    </row>
    <row r="5109" spans="5:18">
      <c r="E5109" s="130">
        <v>371</v>
      </c>
      <c r="F5109" s="130">
        <v>12</v>
      </c>
      <c r="H5109" s="32" t="s">
        <v>208</v>
      </c>
      <c r="I5109" s="33" t="s">
        <v>862</v>
      </c>
      <c r="J5109" s="33" t="s">
        <v>206</v>
      </c>
      <c r="K5109" s="33" t="str">
        <f t="shared" si="264"/>
        <v>371 , 12</v>
      </c>
      <c r="L5109" s="34" t="s">
        <v>207</v>
      </c>
      <c r="N5109" s="1" t="b">
        <f t="shared" si="265"/>
        <v>0</v>
      </c>
      <c r="O5109" s="1" t="b">
        <f t="shared" si="266"/>
        <v>0</v>
      </c>
      <c r="Q5109" s="4"/>
      <c r="R5109" s="4"/>
    </row>
    <row r="5110" spans="5:18">
      <c r="E5110" s="130">
        <v>371</v>
      </c>
      <c r="F5110" s="130">
        <v>13</v>
      </c>
      <c r="H5110" s="32" t="s">
        <v>208</v>
      </c>
      <c r="I5110" s="33" t="s">
        <v>862</v>
      </c>
      <c r="J5110" s="33" t="s">
        <v>206</v>
      </c>
      <c r="K5110" s="33" t="str">
        <f t="shared" si="264"/>
        <v>371 , 13</v>
      </c>
      <c r="L5110" s="34" t="s">
        <v>207</v>
      </c>
      <c r="N5110" s="1" t="b">
        <f t="shared" si="265"/>
        <v>0</v>
      </c>
      <c r="O5110" s="1" t="b">
        <f t="shared" si="266"/>
        <v>0</v>
      </c>
      <c r="Q5110" s="4"/>
      <c r="R5110" s="4"/>
    </row>
    <row r="5111" spans="5:18">
      <c r="E5111" s="130">
        <v>371</v>
      </c>
      <c r="F5111" s="130">
        <v>14</v>
      </c>
      <c r="H5111" s="32" t="s">
        <v>208</v>
      </c>
      <c r="I5111" s="33" t="s">
        <v>862</v>
      </c>
      <c r="J5111" s="33" t="s">
        <v>206</v>
      </c>
      <c r="K5111" s="33" t="str">
        <f t="shared" si="264"/>
        <v>371 , 14</v>
      </c>
      <c r="L5111" s="34" t="s">
        <v>207</v>
      </c>
      <c r="N5111" s="1" t="b">
        <f t="shared" si="265"/>
        <v>0</v>
      </c>
      <c r="O5111" s="1" t="b">
        <f t="shared" si="266"/>
        <v>0</v>
      </c>
      <c r="Q5111" s="4"/>
      <c r="R5111" s="4"/>
    </row>
    <row r="5112" spans="5:18">
      <c r="E5112" s="130">
        <v>371</v>
      </c>
      <c r="F5112" s="130">
        <v>15</v>
      </c>
      <c r="H5112" s="32" t="s">
        <v>208</v>
      </c>
      <c r="I5112" s="33" t="s">
        <v>862</v>
      </c>
      <c r="J5112" s="33" t="s">
        <v>206</v>
      </c>
      <c r="K5112" s="33" t="str">
        <f t="shared" si="264"/>
        <v>371 , 15</v>
      </c>
      <c r="L5112" s="34" t="s">
        <v>207</v>
      </c>
      <c r="N5112" s="1" t="b">
        <f t="shared" si="265"/>
        <v>0</v>
      </c>
      <c r="O5112" s="1" t="b">
        <f t="shared" si="266"/>
        <v>0</v>
      </c>
      <c r="Q5112" s="4"/>
      <c r="R5112" s="4"/>
    </row>
    <row r="5113" spans="5:18">
      <c r="E5113" s="130">
        <v>372</v>
      </c>
      <c r="F5113" s="130">
        <v>1</v>
      </c>
      <c r="H5113" s="32" t="s">
        <v>208</v>
      </c>
      <c r="I5113" s="33" t="s">
        <v>862</v>
      </c>
      <c r="J5113" s="33" t="s">
        <v>206</v>
      </c>
      <c r="K5113" s="33" t="str">
        <f t="shared" si="264"/>
        <v>372 , 1</v>
      </c>
      <c r="L5113" s="34" t="s">
        <v>207</v>
      </c>
      <c r="N5113" s="1" t="b">
        <f t="shared" si="265"/>
        <v>0</v>
      </c>
      <c r="O5113" s="1" t="b">
        <f t="shared" si="266"/>
        <v>0</v>
      </c>
      <c r="Q5113" s="4"/>
      <c r="R5113" s="4"/>
    </row>
    <row r="5114" spans="5:18">
      <c r="E5114" s="130">
        <v>372</v>
      </c>
      <c r="F5114" s="130">
        <v>2</v>
      </c>
      <c r="H5114" s="32" t="s">
        <v>208</v>
      </c>
      <c r="I5114" s="33" t="s">
        <v>862</v>
      </c>
      <c r="J5114" s="33" t="s">
        <v>206</v>
      </c>
      <c r="K5114" s="33" t="str">
        <f t="shared" si="264"/>
        <v>372 , 2</v>
      </c>
      <c r="L5114" s="34" t="s">
        <v>207</v>
      </c>
      <c r="N5114" s="1" t="b">
        <f t="shared" si="265"/>
        <v>0</v>
      </c>
      <c r="O5114" s="1" t="b">
        <f t="shared" si="266"/>
        <v>0</v>
      </c>
      <c r="Q5114" s="4"/>
      <c r="R5114" s="4"/>
    </row>
    <row r="5115" spans="5:18">
      <c r="E5115" s="130">
        <v>372</v>
      </c>
      <c r="F5115" s="130">
        <v>3</v>
      </c>
      <c r="H5115" s="32" t="s">
        <v>208</v>
      </c>
      <c r="I5115" s="33" t="s">
        <v>862</v>
      </c>
      <c r="J5115" s="33" t="s">
        <v>206</v>
      </c>
      <c r="K5115" s="33" t="str">
        <f t="shared" si="264"/>
        <v>372 , 3</v>
      </c>
      <c r="L5115" s="34" t="s">
        <v>207</v>
      </c>
      <c r="N5115" s="1" t="b">
        <f t="shared" si="265"/>
        <v>0</v>
      </c>
      <c r="O5115" s="1" t="b">
        <f t="shared" si="266"/>
        <v>0</v>
      </c>
      <c r="Q5115" s="4"/>
      <c r="R5115" s="4"/>
    </row>
    <row r="5116" spans="5:18">
      <c r="E5116" s="130">
        <v>372</v>
      </c>
      <c r="F5116" s="130">
        <v>4</v>
      </c>
      <c r="H5116" s="32" t="s">
        <v>208</v>
      </c>
      <c r="I5116" s="33" t="s">
        <v>862</v>
      </c>
      <c r="J5116" s="33" t="s">
        <v>206</v>
      </c>
      <c r="K5116" s="33" t="str">
        <f t="shared" si="264"/>
        <v>372 , 4</v>
      </c>
      <c r="L5116" s="34" t="s">
        <v>207</v>
      </c>
      <c r="N5116" s="1" t="b">
        <f t="shared" si="265"/>
        <v>0</v>
      </c>
      <c r="O5116" s="1" t="b">
        <f t="shared" si="266"/>
        <v>0</v>
      </c>
      <c r="Q5116" s="4"/>
      <c r="R5116" s="4"/>
    </row>
    <row r="5117" spans="5:18">
      <c r="E5117" s="130">
        <v>372</v>
      </c>
      <c r="F5117" s="130">
        <v>5</v>
      </c>
      <c r="H5117" s="32" t="s">
        <v>208</v>
      </c>
      <c r="I5117" s="33" t="s">
        <v>862</v>
      </c>
      <c r="J5117" s="33" t="s">
        <v>206</v>
      </c>
      <c r="K5117" s="33" t="str">
        <f t="shared" si="264"/>
        <v>372 , 5</v>
      </c>
      <c r="L5117" s="34" t="s">
        <v>207</v>
      </c>
      <c r="N5117" s="1" t="b">
        <f t="shared" si="265"/>
        <v>0</v>
      </c>
      <c r="O5117" s="1" t="b">
        <f t="shared" si="266"/>
        <v>0</v>
      </c>
      <c r="Q5117" s="4"/>
      <c r="R5117" s="4"/>
    </row>
    <row r="5118" spans="5:18">
      <c r="E5118" s="130">
        <v>372</v>
      </c>
      <c s="130" r="F5118">
        <v>7</v>
      </c>
      <c r="H5118" s="32" t="s">
        <v>208</v>
      </c>
      <c r="I5118" s="33" t="s">
        <v>862</v>
      </c>
      <c r="J5118" s="33" t="s">
        <v>206</v>
      </c>
      <c r="K5118" s="33" t="str">
        <f t="shared" si="264"/>
        <v>372 , 6</v>
      </c>
      <c r="L5118" s="34" t="s">
        <v>207</v>
      </c>
      <c r="N5118" s="1" t="b">
        <f t="shared" si="265"/>
        <v>0</v>
      </c>
      <c r="O5118" s="1" t="b">
        <f t="shared" si="266"/>
        <v>0</v>
      </c>
      <c r="Q5118" s="4"/>
      <c r="R5118" s="4"/>
    </row>
    <row r="5119" spans="5:18">
      <c r="E5119" s="130">
        <v>372</v>
      </c>
      <c r="F5119" s="130">
        <v>8</v>
      </c>
      <c r="H5119" s="32" t="s">
        <v>208</v>
      </c>
      <c r="I5119" s="33" t="s">
        <v>862</v>
      </c>
      <c r="J5119" s="33" t="s">
        <v>206</v>
      </c>
      <c r="K5119" s="33" t="str">
        <f t="shared" si="264"/>
        <v>372 , 8</v>
      </c>
      <c r="L5119" s="34" t="s">
        <v>207</v>
      </c>
      <c r="N5119" s="1" t="b">
        <f t="shared" si="265"/>
        <v>0</v>
      </c>
      <c r="O5119" s="1" t="b">
        <f t="shared" si="266"/>
        <v>0</v>
      </c>
      <c r="Q5119" s="4"/>
      <c r="R5119" s="4"/>
    </row>
    <row r="5120" spans="5:18">
      <c r="E5120" s="130">
        <v>372</v>
      </c>
      <c r="F5120" s="130">
        <v>9</v>
      </c>
      <c r="H5120" s="32" t="s">
        <v>208</v>
      </c>
      <c r="I5120" s="33" t="s">
        <v>862</v>
      </c>
      <c r="J5120" s="33" t="s">
        <v>206</v>
      </c>
      <c r="K5120" s="33" t="str">
        <f t="shared" si="264"/>
        <v>372 , 9</v>
      </c>
      <c r="L5120" s="34" t="s">
        <v>207</v>
      </c>
      <c r="N5120" s="1" t="b">
        <f t="shared" si="265"/>
        <v>0</v>
      </c>
      <c r="O5120" s="1" t="b">
        <f t="shared" si="266"/>
        <v>0</v>
      </c>
      <c r="Q5120" s="4"/>
      <c r="R5120" s="4"/>
    </row>
    <row r="5121" spans="5:18">
      <c r="E5121" s="130">
        <v>372</v>
      </c>
      <c r="F5121" s="130">
        <v>10</v>
      </c>
      <c r="H5121" s="32" t="s">
        <v>208</v>
      </c>
      <c r="I5121" s="33" t="s">
        <v>862</v>
      </c>
      <c r="J5121" s="33" t="s">
        <v>206</v>
      </c>
      <c r="K5121" s="33" t="str">
        <f t="shared" si="264"/>
        <v>372 , 10</v>
      </c>
      <c r="L5121" s="34" t="s">
        <v>207</v>
      </c>
      <c r="N5121" s="1" t="b">
        <f t="shared" si="265"/>
        <v>0</v>
      </c>
      <c r="O5121" s="1" t="b">
        <f t="shared" si="266"/>
        <v>0</v>
      </c>
      <c r="Q5121" s="4"/>
      <c r="R5121" s="4"/>
    </row>
    <row r="5122" spans="5:18">
      <c r="E5122" s="130">
        <v>372</v>
      </c>
      <c r="F5122" s="130">
        <v>11</v>
      </c>
      <c r="H5122" s="32" t="s">
        <v>208</v>
      </c>
      <c r="I5122" s="33" t="s">
        <v>862</v>
      </c>
      <c r="J5122" s="33" t="s">
        <v>206</v>
      </c>
      <c r="K5122" s="33" t="str">
        <f t="shared" si="264"/>
        <v>372 , 11</v>
      </c>
      <c r="L5122" s="34" t="s">
        <v>207</v>
      </c>
      <c r="N5122" s="1" t="b">
        <f t="shared" si="265"/>
        <v>0</v>
      </c>
      <c r="O5122" s="1" t="b">
        <f t="shared" si="266"/>
        <v>0</v>
      </c>
      <c r="Q5122" s="4"/>
      <c r="R5122" s="4"/>
    </row>
    <row r="5123" spans="5:18">
      <c r="E5123" s="130">
        <v>372</v>
      </c>
      <c r="F5123" s="130">
        <v>12</v>
      </c>
      <c r="H5123" s="32" t="s">
        <v>208</v>
      </c>
      <c r="I5123" s="33" t="s">
        <v>862</v>
      </c>
      <c r="J5123" s="33" t="s">
        <v>206</v>
      </c>
      <c r="K5123" s="33" t="str">
        <f t="shared" si="264"/>
        <v>372 , 12</v>
      </c>
      <c r="L5123" s="34" t="s">
        <v>207</v>
      </c>
      <c r="N5123" s="1" t="b">
        <f t="shared" si="265"/>
        <v>0</v>
      </c>
      <c r="O5123" s="1" t="b">
        <f t="shared" si="266"/>
        <v>0</v>
      </c>
      <c r="Q5123" s="4"/>
      <c r="R5123" s="4"/>
    </row>
    <row r="5124" spans="5:18">
      <c r="E5124" s="130">
        <v>372</v>
      </c>
      <c r="F5124" s="130">
        <v>13</v>
      </c>
      <c r="H5124" s="32" t="s">
        <v>208</v>
      </c>
      <c r="I5124" s="33" t="s">
        <v>862</v>
      </c>
      <c r="J5124" s="33" t="s">
        <v>206</v>
      </c>
      <c r="K5124" s="33" t="str">
        <f t="shared" si="264"/>
        <v>372 , 13</v>
      </c>
      <c r="L5124" s="34" t="s">
        <v>207</v>
      </c>
      <c r="N5124" s="1" t="b">
        <f t="shared" si="265"/>
        <v>0</v>
      </c>
      <c r="O5124" s="1" t="b">
        <f t="shared" si="266"/>
        <v>0</v>
      </c>
      <c r="Q5124" s="4"/>
      <c r="R5124" s="4"/>
    </row>
    <row r="5125" spans="5:18">
      <c r="E5125" s="130">
        <v>372</v>
      </c>
      <c r="F5125" s="130">
        <v>14</v>
      </c>
      <c r="H5125" s="32" t="s">
        <v>208</v>
      </c>
      <c r="I5125" s="33" t="s">
        <v>862</v>
      </c>
      <c r="J5125" s="33" t="s">
        <v>206</v>
      </c>
      <c r="K5125" s="33" t="str">
        <f t="shared" si="264"/>
        <v>372 , 14</v>
      </c>
      <c r="L5125" s="34" t="s">
        <v>207</v>
      </c>
      <c r="N5125" s="1" t="b">
        <f t="shared" si="265"/>
        <v>0</v>
      </c>
      <c r="O5125" s="1" t="b">
        <f t="shared" si="266"/>
        <v>0</v>
      </c>
      <c r="Q5125" s="4"/>
      <c r="R5125" s="4"/>
    </row>
    <row r="5126" spans="5:18">
      <c r="E5126" s="130">
        <v>372</v>
      </c>
      <c r="F5126" s="130">
        <v>15</v>
      </c>
      <c r="H5126" s="32" t="s">
        <v>208</v>
      </c>
      <c r="I5126" s="33" t="s">
        <v>862</v>
      </c>
      <c r="J5126" s="33" t="s">
        <v>206</v>
      </c>
      <c r="K5126" s="33" t="str">
        <f t="shared" si="264"/>
        <v>372 , 15</v>
      </c>
      <c r="L5126" s="34" t="s">
        <v>207</v>
      </c>
      <c r="N5126" s="1" t="b">
        <f t="shared" si="265"/>
        <v>0</v>
      </c>
      <c r="O5126" s="1" t="b">
        <f t="shared" si="266"/>
        <v>0</v>
      </c>
      <c r="Q5126" s="4"/>
      <c r="R5126" s="4"/>
    </row>
    <row r="5127" spans="5:18">
      <c r="E5127" s="130">
        <v>373</v>
      </c>
      <c r="F5127" s="130">
        <v>1</v>
      </c>
      <c r="H5127" s="32" t="s">
        <v>208</v>
      </c>
      <c r="I5127" s="33" t="s">
        <v>862</v>
      </c>
      <c r="J5127" s="33" t="s">
        <v>206</v>
      </c>
      <c r="K5127" s="33" t="str">
        <f t="shared" si="264"/>
        <v>373 , 1</v>
      </c>
      <c r="L5127" s="34" t="s">
        <v>207</v>
      </c>
      <c r="N5127" s="1" t="b">
        <f t="shared" si="265"/>
        <v>0</v>
      </c>
      <c r="O5127" s="1" t="b">
        <f t="shared" si="266"/>
        <v>0</v>
      </c>
      <c r="Q5127" s="4"/>
      <c r="R5127" s="4"/>
    </row>
    <row r="5128" spans="5:18">
      <c r="E5128" s="130">
        <v>373</v>
      </c>
      <c r="F5128" s="130">
        <v>2</v>
      </c>
      <c r="H5128" s="32" t="s">
        <v>208</v>
      </c>
      <c r="I5128" s="33" t="s">
        <v>862</v>
      </c>
      <c r="J5128" s="33" t="s">
        <v>206</v>
      </c>
      <c r="K5128" s="33" t="str">
        <f t="shared" si="264"/>
        <v>373 , 2</v>
      </c>
      <c r="L5128" s="34" t="s">
        <v>207</v>
      </c>
      <c r="N5128" s="1" t="b">
        <f t="shared" si="265"/>
        <v>0</v>
      </c>
      <c r="O5128" s="1" t="b">
        <f t="shared" si="266"/>
        <v>0</v>
      </c>
      <c r="Q5128" s="4"/>
      <c r="R5128" s="4"/>
    </row>
    <row r="5129" spans="5:18">
      <c r="E5129" s="130">
        <v>373</v>
      </c>
      <c r="F5129" s="130">
        <v>3</v>
      </c>
      <c r="H5129" s="32" t="s">
        <v>208</v>
      </c>
      <c r="I5129" s="33" t="s">
        <v>862</v>
      </c>
      <c r="J5129" s="33" t="s">
        <v>206</v>
      </c>
      <c r="K5129" s="33" t="str">
        <f t="shared" si="264"/>
        <v>373 , 3</v>
      </c>
      <c r="L5129" s="34" t="s">
        <v>207</v>
      </c>
      <c r="N5129" s="1" t="b">
        <f t="shared" si="265"/>
        <v>0</v>
      </c>
      <c r="O5129" s="1" t="b">
        <f t="shared" si="266"/>
        <v>0</v>
      </c>
      <c r="Q5129" s="4"/>
      <c r="R5129" s="4"/>
    </row>
    <row r="5130" spans="5:18">
      <c r="E5130" s="130">
        <v>373</v>
      </c>
      <c r="F5130" s="130">
        <v>4</v>
      </c>
      <c r="H5130" s="32" t="s">
        <v>208</v>
      </c>
      <c r="I5130" s="33" t="s">
        <v>862</v>
      </c>
      <c r="J5130" s="33" t="s">
        <v>206</v>
      </c>
      <c r="K5130" s="33" t="str">
        <f t="shared" si="264"/>
        <v>373 , 4</v>
      </c>
      <c r="L5130" s="34" t="s">
        <v>207</v>
      </c>
      <c r="N5130" s="1" t="b">
        <f t="shared" si="265"/>
        <v>0</v>
      </c>
      <c r="O5130" s="1" t="b">
        <f t="shared" si="266"/>
        <v>0</v>
      </c>
      <c r="Q5130" s="4"/>
      <c r="R5130" s="4"/>
    </row>
    <row r="5131" spans="5:18">
      <c r="E5131" s="130">
        <v>373</v>
      </c>
      <c r="F5131" s="130">
        <v>5</v>
      </c>
      <c r="H5131" s="32" t="s">
        <v>208</v>
      </c>
      <c r="I5131" s="33" t="s">
        <v>862</v>
      </c>
      <c r="J5131" s="33" t="s">
        <v>206</v>
      </c>
      <c r="K5131" s="33" t="str">
        <f t="shared" si="264"/>
        <v>373 , 5</v>
      </c>
      <c r="L5131" s="34" t="s">
        <v>207</v>
      </c>
      <c r="N5131" s="1" t="b">
        <f t="shared" si="265"/>
        <v>0</v>
      </c>
      <c r="O5131" s="1" t="b">
        <f t="shared" si="266"/>
        <v>0</v>
      </c>
      <c r="Q5131" s="4"/>
      <c r="R5131" s="4"/>
    </row>
    <row r="5132" spans="5:18">
      <c r="E5132" s="130">
        <v>373</v>
      </c>
      <c s="130" r="F5132">
        <v>7</v>
      </c>
      <c r="H5132" s="32" t="s">
        <v>208</v>
      </c>
      <c r="I5132" s="33" t="s">
        <v>862</v>
      </c>
      <c r="J5132" s="33" t="s">
        <v>206</v>
      </c>
      <c r="K5132" s="33" t="str">
        <f t="shared" si="264"/>
        <v>373 , 6</v>
      </c>
      <c r="L5132" s="34" t="s">
        <v>207</v>
      </c>
      <c r="N5132" s="1" t="b">
        <f t="shared" si="265"/>
        <v>0</v>
      </c>
      <c r="O5132" s="1" t="b">
        <f t="shared" si="266"/>
        <v>0</v>
      </c>
      <c r="Q5132" s="4"/>
      <c r="R5132" s="4"/>
    </row>
    <row r="5133" spans="5:18">
      <c r="E5133" s="130">
        <v>373</v>
      </c>
      <c r="F5133" s="130">
        <v>8</v>
      </c>
      <c r="H5133" s="32" t="s">
        <v>208</v>
      </c>
      <c r="I5133" s="33" t="s">
        <v>862</v>
      </c>
      <c r="J5133" s="33" t="s">
        <v>206</v>
      </c>
      <c r="K5133" s="33" t="str">
        <f t="shared" si="264"/>
        <v>373 , 8</v>
      </c>
      <c r="L5133" s="34" t="s">
        <v>207</v>
      </c>
      <c r="N5133" s="1" t="b">
        <f t="shared" si="265"/>
        <v>0</v>
      </c>
      <c r="O5133" s="1" t="b">
        <f t="shared" si="266"/>
        <v>0</v>
      </c>
      <c r="Q5133" s="4"/>
      <c r="R5133" s="4"/>
    </row>
    <row r="5134" spans="5:18">
      <c r="E5134" s="130">
        <v>373</v>
      </c>
      <c r="F5134" s="130">
        <v>9</v>
      </c>
      <c r="H5134" s="32" t="s">
        <v>208</v>
      </c>
      <c r="I5134" s="33" t="s">
        <v>862</v>
      </c>
      <c r="J5134" s="33" t="s">
        <v>206</v>
      </c>
      <c r="K5134" s="33" t="str">
        <f t="shared" si="264"/>
        <v>373 , 9</v>
      </c>
      <c r="L5134" s="34" t="s">
        <v>207</v>
      </c>
      <c r="N5134" s="1" t="b">
        <f t="shared" si="265"/>
        <v>0</v>
      </c>
      <c r="O5134" s="1" t="b">
        <f t="shared" si="266"/>
        <v>0</v>
      </c>
      <c r="Q5134" s="4"/>
      <c r="R5134" s="4"/>
    </row>
    <row r="5135" spans="5:18">
      <c r="E5135" s="130">
        <v>373</v>
      </c>
      <c r="F5135" s="130">
        <v>10</v>
      </c>
      <c r="H5135" s="32" t="s">
        <v>208</v>
      </c>
      <c r="I5135" s="33" t="s">
        <v>862</v>
      </c>
      <c r="J5135" s="33" t="s">
        <v>206</v>
      </c>
      <c r="K5135" s="33" t="str">
        <f t="shared" si="264"/>
        <v>373 , 10</v>
      </c>
      <c r="L5135" s="34" t="s">
        <v>207</v>
      </c>
      <c r="N5135" s="1" t="b">
        <f t="shared" si="265"/>
        <v>0</v>
      </c>
      <c r="O5135" s="1" t="b">
        <f t="shared" si="266"/>
        <v>0</v>
      </c>
      <c r="Q5135" s="4"/>
      <c r="R5135" s="4"/>
    </row>
    <row r="5136" spans="5:18">
      <c r="E5136" s="130">
        <v>373</v>
      </c>
      <c r="F5136" s="130">
        <v>11</v>
      </c>
      <c r="H5136" s="32" t="s">
        <v>208</v>
      </c>
      <c r="I5136" s="33" t="s">
        <v>862</v>
      </c>
      <c r="J5136" s="33" t="s">
        <v>206</v>
      </c>
      <c r="K5136" s="33" t="str">
        <f t="shared" si="264"/>
        <v>373 , 11</v>
      </c>
      <c r="L5136" s="34" t="s">
        <v>207</v>
      </c>
      <c r="N5136" s="1" t="b">
        <f t="shared" si="265"/>
        <v>0</v>
      </c>
      <c r="O5136" s="1" t="b">
        <f t="shared" si="266"/>
        <v>0</v>
      </c>
      <c r="Q5136" s="4"/>
      <c r="R5136" s="4"/>
    </row>
    <row r="5137" spans="5:18">
      <c r="E5137" s="130">
        <v>373</v>
      </c>
      <c r="F5137" s="130">
        <v>12</v>
      </c>
      <c r="H5137" s="32" t="s">
        <v>208</v>
      </c>
      <c r="I5137" s="33" t="s">
        <v>862</v>
      </c>
      <c r="J5137" s="33" t="s">
        <v>206</v>
      </c>
      <c r="K5137" s="33" t="str">
        <f t="shared" si="264"/>
        <v>373 , 12</v>
      </c>
      <c r="L5137" s="34" t="s">
        <v>207</v>
      </c>
      <c r="N5137" s="1" t="b">
        <f t="shared" si="265"/>
        <v>0</v>
      </c>
      <c r="O5137" s="1" t="b">
        <f t="shared" si="266"/>
        <v>0</v>
      </c>
      <c r="Q5137" s="4"/>
      <c r="R5137" s="4"/>
    </row>
    <row r="5138" spans="5:18">
      <c r="E5138" s="130">
        <v>373</v>
      </c>
      <c r="F5138" s="130">
        <v>13</v>
      </c>
      <c r="H5138" s="32" t="s">
        <v>208</v>
      </c>
      <c r="I5138" s="33" t="s">
        <v>862</v>
      </c>
      <c r="J5138" s="33" t="s">
        <v>206</v>
      </c>
      <c r="K5138" s="33" t="str">
        <f t="shared" si="264"/>
        <v>373 , 13</v>
      </c>
      <c r="L5138" s="34" t="s">
        <v>207</v>
      </c>
      <c r="N5138" s="1" t="b">
        <f t="shared" si="265"/>
        <v>0</v>
      </c>
      <c r="O5138" s="1" t="b">
        <f t="shared" si="266"/>
        <v>0</v>
      </c>
      <c r="Q5138" s="4"/>
      <c r="R5138" s="4"/>
    </row>
    <row r="5139" spans="5:18">
      <c r="E5139" s="130">
        <v>373</v>
      </c>
      <c r="F5139" s="130">
        <v>14</v>
      </c>
      <c r="H5139" s="32" t="s">
        <v>208</v>
      </c>
      <c r="I5139" s="33" t="s">
        <v>862</v>
      </c>
      <c r="J5139" s="33" t="s">
        <v>206</v>
      </c>
      <c r="K5139" s="33" t="str">
        <f t="shared" si="264"/>
        <v>373 , 14</v>
      </c>
      <c r="L5139" s="34" t="s">
        <v>207</v>
      </c>
      <c r="N5139" s="1" t="b">
        <f t="shared" si="265"/>
        <v>0</v>
      </c>
      <c r="O5139" s="1" t="b">
        <f t="shared" si="266"/>
        <v>0</v>
      </c>
      <c r="Q5139" s="4"/>
      <c r="R5139" s="4"/>
    </row>
    <row r="5140" spans="5:18">
      <c r="E5140" s="130">
        <v>373</v>
      </c>
      <c r="F5140" s="130">
        <v>15</v>
      </c>
      <c r="H5140" s="32" t="s">
        <v>208</v>
      </c>
      <c r="I5140" s="33" t="s">
        <v>862</v>
      </c>
      <c r="J5140" s="33" t="s">
        <v>206</v>
      </c>
      <c r="K5140" s="33" t="str">
        <f t="shared" si="264"/>
        <v>373 , 15</v>
      </c>
      <c r="L5140" s="34" t="s">
        <v>207</v>
      </c>
      <c r="N5140" s="1" t="b">
        <f t="shared" si="265"/>
        <v>0</v>
      </c>
      <c r="O5140" s="1" t="b">
        <f t="shared" si="266"/>
        <v>0</v>
      </c>
      <c r="Q5140" s="4"/>
      <c r="R5140" s="4"/>
    </row>
    <row r="5141" spans="5:18">
      <c r="E5141" s="130">
        <v>374</v>
      </c>
      <c r="F5141" s="130">
        <v>1</v>
      </c>
      <c r="H5141" s="32" t="s">
        <v>208</v>
      </c>
      <c r="I5141" s="33" t="s">
        <v>862</v>
      </c>
      <c r="J5141" s="33" t="s">
        <v>206</v>
      </c>
      <c r="K5141" s="33" t="str">
        <f t="shared" si="264"/>
        <v>374 , 1</v>
      </c>
      <c r="L5141" s="34" t="s">
        <v>207</v>
      </c>
      <c r="N5141" s="1" t="b">
        <f t="shared" si="265"/>
        <v>0</v>
      </c>
      <c r="O5141" s="1" t="b">
        <f t="shared" si="266"/>
        <v>0</v>
      </c>
      <c r="Q5141" s="4"/>
      <c r="R5141" s="4"/>
    </row>
    <row r="5142" spans="5:18">
      <c r="E5142" s="130">
        <v>374</v>
      </c>
      <c r="F5142" s="130">
        <v>2</v>
      </c>
      <c r="H5142" s="32" t="s">
        <v>208</v>
      </c>
      <c r="I5142" s="33" t="s">
        <v>862</v>
      </c>
      <c r="J5142" s="33" t="s">
        <v>206</v>
      </c>
      <c r="K5142" s="33" t="str">
        <f t="shared" si="264"/>
        <v>374 , 2</v>
      </c>
      <c r="L5142" s="34" t="s">
        <v>207</v>
      </c>
      <c r="N5142" s="1" t="b">
        <f t="shared" si="265"/>
        <v>0</v>
      </c>
      <c r="O5142" s="1" t="b">
        <f t="shared" si="266"/>
        <v>0</v>
      </c>
      <c r="Q5142" s="4"/>
      <c r="R5142" s="4"/>
    </row>
    <row r="5143" spans="5:18">
      <c r="E5143" s="130">
        <v>374</v>
      </c>
      <c r="F5143" s="130">
        <v>3</v>
      </c>
      <c r="H5143" s="32" t="s">
        <v>208</v>
      </c>
      <c r="I5143" s="33" t="s">
        <v>862</v>
      </c>
      <c r="J5143" s="33" t="s">
        <v>206</v>
      </c>
      <c r="K5143" s="33" t="str">
        <f t="shared" ref="K5143:K5202" si="267">E5143&amp;" , "&amp;F5143</f>
        <v>374 , 3</v>
      </c>
      <c r="L5143" s="34" t="s">
        <v>207</v>
      </c>
      <c r="N5143" s="1" t="b">
        <f t="shared" ref="N5143:N5202" si="268">IF(E5143="","",EXACT(E5143,Q5143))</f>
        <v>0</v>
      </c>
      <c r="O5143" s="1" t="b">
        <f t="shared" ref="O5143:O5202" si="269">IF(F5143="","",EXACT(F5143,R5143))</f>
        <v>0</v>
      </c>
      <c r="Q5143" s="4"/>
      <c r="R5143" s="4"/>
    </row>
    <row r="5144" spans="5:18">
      <c r="E5144" s="130">
        <v>374</v>
      </c>
      <c r="F5144" s="130">
        <v>4</v>
      </c>
      <c r="H5144" s="32" t="s">
        <v>208</v>
      </c>
      <c r="I5144" s="33" t="s">
        <v>862</v>
      </c>
      <c r="J5144" s="33" t="s">
        <v>206</v>
      </c>
      <c r="K5144" s="33" t="str">
        <f t="shared" si="267"/>
        <v>374 , 4</v>
      </c>
      <c r="L5144" s="34" t="s">
        <v>207</v>
      </c>
      <c r="N5144" s="1" t="b">
        <f t="shared" si="268"/>
        <v>0</v>
      </c>
      <c r="O5144" s="1" t="b">
        <f t="shared" si="269"/>
        <v>0</v>
      </c>
      <c r="Q5144" s="4"/>
      <c r="R5144" s="4"/>
    </row>
    <row r="5145" spans="5:18">
      <c r="E5145" s="130">
        <v>374</v>
      </c>
      <c r="F5145" s="130">
        <v>5</v>
      </c>
      <c r="H5145" s="32" t="s">
        <v>208</v>
      </c>
      <c r="I5145" s="33" t="s">
        <v>862</v>
      </c>
      <c r="J5145" s="33" t="s">
        <v>206</v>
      </c>
      <c r="K5145" s="33" t="str">
        <f t="shared" si="267"/>
        <v>374 , 5</v>
      </c>
      <c r="L5145" s="34" t="s">
        <v>207</v>
      </c>
      <c r="N5145" s="1" t="b">
        <f t="shared" si="268"/>
        <v>0</v>
      </c>
      <c r="O5145" s="1" t="b">
        <f t="shared" si="269"/>
        <v>0</v>
      </c>
      <c r="Q5145" s="4"/>
      <c r="R5145" s="4"/>
    </row>
    <row r="5146" spans="5:18">
      <c r="E5146" s="130">
        <v>374</v>
      </c>
      <c s="130" r="F5146">
        <v>7</v>
      </c>
      <c r="H5146" s="32" t="s">
        <v>208</v>
      </c>
      <c r="I5146" s="33" t="s">
        <v>862</v>
      </c>
      <c r="J5146" s="33" t="s">
        <v>206</v>
      </c>
      <c r="K5146" s="33" t="str">
        <f t="shared" si="267"/>
        <v>374 , 6</v>
      </c>
      <c r="L5146" s="34" t="s">
        <v>207</v>
      </c>
      <c r="N5146" s="1" t="b">
        <f t="shared" si="268"/>
        <v>0</v>
      </c>
      <c r="O5146" s="1" t="b">
        <f t="shared" si="269"/>
        <v>0</v>
      </c>
      <c r="Q5146" s="4"/>
      <c r="R5146" s="4"/>
    </row>
    <row r="5147" spans="5:18">
      <c r="E5147" s="130">
        <v>374</v>
      </c>
      <c r="F5147" s="130">
        <v>8</v>
      </c>
      <c r="H5147" s="32" t="s">
        <v>208</v>
      </c>
      <c r="I5147" s="33" t="s">
        <v>862</v>
      </c>
      <c r="J5147" s="33" t="s">
        <v>206</v>
      </c>
      <c r="K5147" s="33" t="str">
        <f t="shared" si="267"/>
        <v>374 , 8</v>
      </c>
      <c r="L5147" s="34" t="s">
        <v>207</v>
      </c>
      <c r="N5147" s="1" t="b">
        <f t="shared" si="268"/>
        <v>0</v>
      </c>
      <c r="O5147" s="1" t="b">
        <f t="shared" si="269"/>
        <v>0</v>
      </c>
      <c r="Q5147" s="4"/>
      <c r="R5147" s="4"/>
    </row>
    <row r="5148" spans="5:18">
      <c r="E5148" s="130">
        <v>374</v>
      </c>
      <c r="F5148" s="130">
        <v>9</v>
      </c>
      <c r="H5148" s="32" t="s">
        <v>208</v>
      </c>
      <c r="I5148" s="33" t="s">
        <v>862</v>
      </c>
      <c r="J5148" s="33" t="s">
        <v>206</v>
      </c>
      <c r="K5148" s="33" t="str">
        <f t="shared" si="267"/>
        <v>374 , 9</v>
      </c>
      <c r="L5148" s="34" t="s">
        <v>207</v>
      </c>
      <c r="N5148" s="1" t="b">
        <f t="shared" si="268"/>
        <v>0</v>
      </c>
      <c r="O5148" s="1" t="b">
        <f t="shared" si="269"/>
        <v>0</v>
      </c>
      <c r="Q5148" s="4"/>
      <c r="R5148" s="4"/>
    </row>
    <row r="5149" spans="5:18">
      <c r="E5149" s="130">
        <v>374</v>
      </c>
      <c r="F5149" s="130">
        <v>10</v>
      </c>
      <c r="H5149" s="32" t="s">
        <v>208</v>
      </c>
      <c r="I5149" s="33" t="s">
        <v>862</v>
      </c>
      <c r="J5149" s="33" t="s">
        <v>206</v>
      </c>
      <c r="K5149" s="33" t="str">
        <f t="shared" si="267"/>
        <v>374 , 10</v>
      </c>
      <c r="L5149" s="34" t="s">
        <v>207</v>
      </c>
      <c r="N5149" s="1" t="b">
        <f t="shared" si="268"/>
        <v>0</v>
      </c>
      <c r="O5149" s="1" t="b">
        <f t="shared" si="269"/>
        <v>0</v>
      </c>
      <c r="Q5149" s="4"/>
      <c r="R5149" s="4"/>
    </row>
    <row r="5150" spans="5:18">
      <c r="E5150" s="130">
        <v>374</v>
      </c>
      <c r="F5150" s="130">
        <v>11</v>
      </c>
      <c r="H5150" s="32" t="s">
        <v>208</v>
      </c>
      <c r="I5150" s="33" t="s">
        <v>862</v>
      </c>
      <c r="J5150" s="33" t="s">
        <v>206</v>
      </c>
      <c r="K5150" s="33" t="str">
        <f t="shared" si="267"/>
        <v>374 , 11</v>
      </c>
      <c r="L5150" s="34" t="s">
        <v>207</v>
      </c>
      <c r="N5150" s="1" t="b">
        <f t="shared" si="268"/>
        <v>0</v>
      </c>
      <c r="O5150" s="1" t="b">
        <f t="shared" si="269"/>
        <v>0</v>
      </c>
      <c r="Q5150" s="4"/>
      <c r="R5150" s="4"/>
    </row>
    <row r="5151" spans="5:18">
      <c r="E5151" s="130">
        <v>374</v>
      </c>
      <c r="F5151" s="130">
        <v>12</v>
      </c>
      <c r="H5151" s="32" t="s">
        <v>208</v>
      </c>
      <c r="I5151" s="33" t="s">
        <v>862</v>
      </c>
      <c r="J5151" s="33" t="s">
        <v>206</v>
      </c>
      <c r="K5151" s="33" t="str">
        <f t="shared" si="267"/>
        <v>374 , 12</v>
      </c>
      <c r="L5151" s="34" t="s">
        <v>207</v>
      </c>
      <c r="N5151" s="1" t="b">
        <f t="shared" si="268"/>
        <v>0</v>
      </c>
      <c r="O5151" s="1" t="b">
        <f t="shared" si="269"/>
        <v>0</v>
      </c>
      <c r="Q5151" s="4"/>
      <c r="R5151" s="4"/>
    </row>
    <row r="5152" spans="5:18">
      <c r="E5152" s="130">
        <v>374</v>
      </c>
      <c r="F5152" s="130">
        <v>13</v>
      </c>
      <c r="H5152" s="32" t="s">
        <v>208</v>
      </c>
      <c r="I5152" s="33" t="s">
        <v>862</v>
      </c>
      <c r="J5152" s="33" t="s">
        <v>206</v>
      </c>
      <c r="K5152" s="33" t="str">
        <f t="shared" si="267"/>
        <v>374 , 13</v>
      </c>
      <c r="L5152" s="34" t="s">
        <v>207</v>
      </c>
      <c r="N5152" s="1" t="b">
        <f t="shared" si="268"/>
        <v>0</v>
      </c>
      <c r="O5152" s="1" t="b">
        <f t="shared" si="269"/>
        <v>0</v>
      </c>
      <c r="Q5152" s="4"/>
      <c r="R5152" s="4"/>
    </row>
    <row r="5153" spans="5:18">
      <c r="E5153" s="130">
        <v>374</v>
      </c>
      <c r="F5153" s="130">
        <v>14</v>
      </c>
      <c r="H5153" s="32" t="s">
        <v>208</v>
      </c>
      <c r="I5153" s="33" t="s">
        <v>862</v>
      </c>
      <c r="J5153" s="33" t="s">
        <v>206</v>
      </c>
      <c r="K5153" s="33" t="str">
        <f t="shared" si="267"/>
        <v>374 , 14</v>
      </c>
      <c r="L5153" s="34" t="s">
        <v>207</v>
      </c>
      <c r="N5153" s="1" t="b">
        <f t="shared" si="268"/>
        <v>0</v>
      </c>
      <c r="O5153" s="1" t="b">
        <f t="shared" si="269"/>
        <v>0</v>
      </c>
      <c r="Q5153" s="4"/>
      <c r="R5153" s="4"/>
    </row>
    <row r="5154" spans="5:18">
      <c r="E5154" s="130">
        <v>374</v>
      </c>
      <c r="F5154" s="130">
        <v>15</v>
      </c>
      <c r="H5154" s="32" t="s">
        <v>208</v>
      </c>
      <c r="I5154" s="33" t="s">
        <v>862</v>
      </c>
      <c r="J5154" s="33" t="s">
        <v>206</v>
      </c>
      <c r="K5154" s="33" t="str">
        <f t="shared" si="267"/>
        <v>374 , 15</v>
      </c>
      <c r="L5154" s="34" t="s">
        <v>207</v>
      </c>
      <c r="N5154" s="1" t="b">
        <f t="shared" si="268"/>
        <v>0</v>
      </c>
      <c r="O5154" s="1" t="b">
        <f t="shared" si="269"/>
        <v>0</v>
      </c>
      <c r="Q5154" s="4"/>
      <c r="R5154" s="4"/>
    </row>
    <row r="5155" spans="5:18">
      <c r="E5155" s="130">
        <v>375</v>
      </c>
      <c r="F5155" s="130">
        <v>1</v>
      </c>
      <c r="H5155" s="32" t="s">
        <v>208</v>
      </c>
      <c r="I5155" s="33" t="s">
        <v>862</v>
      </c>
      <c r="J5155" s="33" t="s">
        <v>206</v>
      </c>
      <c r="K5155" s="33" t="str">
        <f t="shared" si="267"/>
        <v>375 , 1</v>
      </c>
      <c r="L5155" s="34" t="s">
        <v>207</v>
      </c>
      <c r="N5155" s="1" t="b">
        <f t="shared" si="268"/>
        <v>0</v>
      </c>
      <c r="O5155" s="1" t="b">
        <f t="shared" si="269"/>
        <v>0</v>
      </c>
      <c r="Q5155" s="4"/>
      <c r="R5155" s="4"/>
    </row>
    <row r="5156" spans="5:18">
      <c r="E5156" s="130">
        <v>375</v>
      </c>
      <c r="F5156" s="130">
        <v>2</v>
      </c>
      <c r="H5156" s="32" t="s">
        <v>208</v>
      </c>
      <c r="I5156" s="33" t="s">
        <v>862</v>
      </c>
      <c r="J5156" s="33" t="s">
        <v>206</v>
      </c>
      <c r="K5156" s="33" t="str">
        <f t="shared" si="267"/>
        <v>375 , 2</v>
      </c>
      <c r="L5156" s="34" t="s">
        <v>207</v>
      </c>
      <c r="N5156" s="1" t="b">
        <f t="shared" si="268"/>
        <v>0</v>
      </c>
      <c r="O5156" s="1" t="b">
        <f t="shared" si="269"/>
        <v>0</v>
      </c>
      <c r="Q5156" s="4"/>
      <c r="R5156" s="4"/>
    </row>
    <row r="5157" spans="5:18">
      <c r="E5157" s="130">
        <v>375</v>
      </c>
      <c r="F5157" s="130">
        <v>3</v>
      </c>
      <c r="H5157" s="32" t="s">
        <v>208</v>
      </c>
      <c r="I5157" s="33" t="s">
        <v>862</v>
      </c>
      <c r="J5157" s="33" t="s">
        <v>206</v>
      </c>
      <c r="K5157" s="33" t="str">
        <f t="shared" si="267"/>
        <v>375 , 3</v>
      </c>
      <c r="L5157" s="34" t="s">
        <v>207</v>
      </c>
      <c r="N5157" s="1" t="b">
        <f t="shared" si="268"/>
        <v>0</v>
      </c>
      <c r="O5157" s="1" t="b">
        <f t="shared" si="269"/>
        <v>0</v>
      </c>
      <c r="Q5157" s="4"/>
      <c r="R5157" s="4"/>
    </row>
    <row r="5158" spans="5:18">
      <c r="E5158" s="130">
        <v>375</v>
      </c>
      <c r="F5158" s="130">
        <v>4</v>
      </c>
      <c r="H5158" s="32" t="s">
        <v>208</v>
      </c>
      <c r="I5158" s="33" t="s">
        <v>862</v>
      </c>
      <c r="J5158" s="33" t="s">
        <v>206</v>
      </c>
      <c r="K5158" s="33" t="str">
        <f t="shared" si="267"/>
        <v>375 , 4</v>
      </c>
      <c r="L5158" s="34" t="s">
        <v>207</v>
      </c>
      <c r="N5158" s="1" t="b">
        <f t="shared" si="268"/>
        <v>0</v>
      </c>
      <c r="O5158" s="1" t="b">
        <f t="shared" si="269"/>
        <v>0</v>
      </c>
      <c r="Q5158" s="4"/>
      <c r="R5158" s="4"/>
    </row>
    <row r="5159" spans="5:18">
      <c r="E5159" s="130">
        <v>375</v>
      </c>
      <c r="F5159" s="130">
        <v>5</v>
      </c>
      <c r="H5159" s="32" t="s">
        <v>208</v>
      </c>
      <c r="I5159" s="33" t="s">
        <v>862</v>
      </c>
      <c r="J5159" s="33" t="s">
        <v>206</v>
      </c>
      <c r="K5159" s="33" t="str">
        <f t="shared" si="267"/>
        <v>375 , 5</v>
      </c>
      <c r="L5159" s="34" t="s">
        <v>207</v>
      </c>
      <c r="N5159" s="1" t="b">
        <f t="shared" si="268"/>
        <v>0</v>
      </c>
      <c r="O5159" s="1" t="b">
        <f t="shared" si="269"/>
        <v>0</v>
      </c>
      <c r="Q5159" s="4"/>
      <c r="R5159" s="4"/>
    </row>
    <row r="5160" spans="5:18">
      <c r="E5160" s="130">
        <v>375</v>
      </c>
      <c s="130" r="F5160">
        <v>7</v>
      </c>
      <c r="H5160" s="32" t="s">
        <v>208</v>
      </c>
      <c r="I5160" s="33" t="s">
        <v>862</v>
      </c>
      <c r="J5160" s="33" t="s">
        <v>206</v>
      </c>
      <c r="K5160" s="33" t="str">
        <f t="shared" si="267"/>
        <v>375 , 6</v>
      </c>
      <c r="L5160" s="34" t="s">
        <v>207</v>
      </c>
      <c r="N5160" s="1" t="b">
        <f t="shared" si="268"/>
        <v>0</v>
      </c>
      <c r="O5160" s="1" t="b">
        <f t="shared" si="269"/>
        <v>0</v>
      </c>
      <c r="Q5160" s="4"/>
      <c r="R5160" s="4"/>
    </row>
    <row r="5161" spans="5:18">
      <c r="E5161" s="130">
        <v>375</v>
      </c>
      <c r="F5161" s="130">
        <v>8</v>
      </c>
      <c r="H5161" s="32" t="s">
        <v>208</v>
      </c>
      <c r="I5161" s="33" t="s">
        <v>862</v>
      </c>
      <c r="J5161" s="33" t="s">
        <v>206</v>
      </c>
      <c r="K5161" s="33" t="str">
        <f t="shared" si="267"/>
        <v>375 , 8</v>
      </c>
      <c r="L5161" s="34" t="s">
        <v>207</v>
      </c>
      <c r="N5161" s="1" t="b">
        <f t="shared" si="268"/>
        <v>0</v>
      </c>
      <c r="O5161" s="1" t="b">
        <f t="shared" si="269"/>
        <v>0</v>
      </c>
      <c r="Q5161" s="4"/>
      <c r="R5161" s="4"/>
    </row>
    <row r="5162" spans="5:18">
      <c r="E5162" s="130">
        <v>375</v>
      </c>
      <c r="F5162" s="130">
        <v>9</v>
      </c>
      <c r="H5162" s="32" t="s">
        <v>208</v>
      </c>
      <c r="I5162" s="33" t="s">
        <v>862</v>
      </c>
      <c r="J5162" s="33" t="s">
        <v>206</v>
      </c>
      <c r="K5162" s="33" t="str">
        <f t="shared" si="267"/>
        <v>375 , 9</v>
      </c>
      <c r="L5162" s="34" t="s">
        <v>207</v>
      </c>
      <c r="N5162" s="1" t="b">
        <f t="shared" si="268"/>
        <v>0</v>
      </c>
      <c r="O5162" s="1" t="b">
        <f t="shared" si="269"/>
        <v>0</v>
      </c>
      <c r="Q5162" s="4"/>
      <c r="R5162" s="4"/>
    </row>
    <row r="5163" spans="5:18">
      <c r="E5163" s="130">
        <v>375</v>
      </c>
      <c r="F5163" s="130">
        <v>10</v>
      </c>
      <c r="H5163" s="32" t="s">
        <v>208</v>
      </c>
      <c r="I5163" s="33" t="s">
        <v>862</v>
      </c>
      <c r="J5163" s="33" t="s">
        <v>206</v>
      </c>
      <c r="K5163" s="33" t="str">
        <f t="shared" si="267"/>
        <v>375 , 10</v>
      </c>
      <c r="L5163" s="34" t="s">
        <v>207</v>
      </c>
      <c r="N5163" s="1" t="b">
        <f t="shared" si="268"/>
        <v>0</v>
      </c>
      <c r="O5163" s="1" t="b">
        <f t="shared" si="269"/>
        <v>0</v>
      </c>
      <c r="Q5163" s="4"/>
      <c r="R5163" s="4"/>
    </row>
    <row r="5164" spans="5:18">
      <c r="E5164" s="130">
        <v>375</v>
      </c>
      <c r="F5164" s="130">
        <v>11</v>
      </c>
      <c r="H5164" s="32" t="s">
        <v>208</v>
      </c>
      <c r="I5164" s="33" t="s">
        <v>862</v>
      </c>
      <c r="J5164" s="33" t="s">
        <v>206</v>
      </c>
      <c r="K5164" s="33" t="str">
        <f t="shared" si="267"/>
        <v>375 , 11</v>
      </c>
      <c r="L5164" s="34" t="s">
        <v>207</v>
      </c>
      <c r="N5164" s="1" t="b">
        <f t="shared" si="268"/>
        <v>0</v>
      </c>
      <c r="O5164" s="1" t="b">
        <f t="shared" si="269"/>
        <v>0</v>
      </c>
      <c r="Q5164" s="4"/>
      <c r="R5164" s="4"/>
    </row>
    <row r="5165" spans="5:18">
      <c r="E5165" s="130">
        <v>375</v>
      </c>
      <c r="F5165" s="130">
        <v>12</v>
      </c>
      <c r="H5165" s="32" t="s">
        <v>208</v>
      </c>
      <c r="I5165" s="33" t="s">
        <v>862</v>
      </c>
      <c r="J5165" s="33" t="s">
        <v>206</v>
      </c>
      <c r="K5165" s="33" t="str">
        <f t="shared" si="267"/>
        <v>375 , 12</v>
      </c>
      <c r="L5165" s="34" t="s">
        <v>207</v>
      </c>
      <c r="N5165" s="1" t="b">
        <f t="shared" si="268"/>
        <v>0</v>
      </c>
      <c r="O5165" s="1" t="b">
        <f t="shared" si="269"/>
        <v>0</v>
      </c>
      <c r="Q5165" s="4"/>
      <c r="R5165" s="4"/>
    </row>
    <row r="5166" spans="5:18">
      <c r="E5166" s="130">
        <v>375</v>
      </c>
      <c r="F5166" s="130">
        <v>13</v>
      </c>
      <c r="H5166" s="32" t="s">
        <v>208</v>
      </c>
      <c r="I5166" s="33" t="s">
        <v>862</v>
      </c>
      <c r="J5166" s="33" t="s">
        <v>206</v>
      </c>
      <c r="K5166" s="33" t="str">
        <f t="shared" si="267"/>
        <v>375 , 13</v>
      </c>
      <c r="L5166" s="34" t="s">
        <v>207</v>
      </c>
      <c r="N5166" s="1" t="b">
        <f t="shared" si="268"/>
        <v>0</v>
      </c>
      <c r="O5166" s="1" t="b">
        <f t="shared" si="269"/>
        <v>0</v>
      </c>
      <c r="Q5166" s="4"/>
      <c r="R5166" s="4"/>
    </row>
    <row r="5167" spans="5:18">
      <c r="E5167" s="130">
        <v>375</v>
      </c>
      <c r="F5167" s="130">
        <v>14</v>
      </c>
      <c r="H5167" s="32" t="s">
        <v>208</v>
      </c>
      <c r="I5167" s="33" t="s">
        <v>862</v>
      </c>
      <c r="J5167" s="33" t="s">
        <v>206</v>
      </c>
      <c r="K5167" s="33" t="str">
        <f t="shared" si="267"/>
        <v>375 , 14</v>
      </c>
      <c r="L5167" s="34" t="s">
        <v>207</v>
      </c>
      <c r="N5167" s="1" t="b">
        <f t="shared" si="268"/>
        <v>0</v>
      </c>
      <c r="O5167" s="1" t="b">
        <f t="shared" si="269"/>
        <v>0</v>
      </c>
      <c r="Q5167" s="4"/>
      <c r="R5167" s="4"/>
    </row>
    <row r="5168" spans="5:18">
      <c r="E5168" s="130">
        <v>375</v>
      </c>
      <c r="F5168" s="130">
        <v>15</v>
      </c>
      <c r="H5168" s="32" t="s">
        <v>208</v>
      </c>
      <c r="I5168" s="33" t="s">
        <v>862</v>
      </c>
      <c r="J5168" s="33" t="s">
        <v>206</v>
      </c>
      <c r="K5168" s="33" t="str">
        <f t="shared" si="267"/>
        <v>375 , 15</v>
      </c>
      <c r="L5168" s="34" t="s">
        <v>207</v>
      </c>
      <c r="N5168" s="1" t="b">
        <f t="shared" si="268"/>
        <v>0</v>
      </c>
      <c r="O5168" s="1" t="b">
        <f t="shared" si="269"/>
        <v>0</v>
      </c>
      <c r="Q5168" s="4"/>
      <c r="R5168" s="4"/>
    </row>
    <row r="5169" spans="5:18">
      <c r="E5169" s="130">
        <v>376</v>
      </c>
      <c r="F5169" s="130">
        <v>1</v>
      </c>
      <c r="H5169" s="32" t="s">
        <v>208</v>
      </c>
      <c r="I5169" s="33" t="s">
        <v>862</v>
      </c>
      <c r="J5169" s="33" t="s">
        <v>206</v>
      </c>
      <c r="K5169" s="33" t="str">
        <f t="shared" si="267"/>
        <v>376 , 1</v>
      </c>
      <c r="L5169" s="34" t="s">
        <v>207</v>
      </c>
      <c r="N5169" s="1" t="b">
        <f t="shared" si="268"/>
        <v>0</v>
      </c>
      <c r="O5169" s="1" t="b">
        <f t="shared" si="269"/>
        <v>0</v>
      </c>
      <c r="Q5169" s="4"/>
      <c r="R5169" s="4"/>
    </row>
    <row r="5170" spans="5:18">
      <c r="E5170" s="130">
        <v>376</v>
      </c>
      <c r="F5170" s="130">
        <v>2</v>
      </c>
      <c r="H5170" s="32" t="s">
        <v>208</v>
      </c>
      <c r="I5170" s="33" t="s">
        <v>862</v>
      </c>
      <c r="J5170" s="33" t="s">
        <v>206</v>
      </c>
      <c r="K5170" s="33" t="str">
        <f t="shared" si="267"/>
        <v>376 , 2</v>
      </c>
      <c r="L5170" s="34" t="s">
        <v>207</v>
      </c>
      <c r="N5170" s="1" t="b">
        <f t="shared" si="268"/>
        <v>0</v>
      </c>
      <c r="O5170" s="1" t="b">
        <f t="shared" si="269"/>
        <v>0</v>
      </c>
      <c r="Q5170" s="4"/>
      <c r="R5170" s="4"/>
    </row>
    <row r="5171" spans="5:18">
      <c r="E5171" s="130">
        <v>376</v>
      </c>
      <c r="F5171" s="130">
        <v>3</v>
      </c>
      <c r="H5171" s="32" t="s">
        <v>208</v>
      </c>
      <c r="I5171" s="33" t="s">
        <v>862</v>
      </c>
      <c r="J5171" s="33" t="s">
        <v>206</v>
      </c>
      <c r="K5171" s="33" t="str">
        <f t="shared" si="267"/>
        <v>376 , 3</v>
      </c>
      <c r="L5171" s="34" t="s">
        <v>207</v>
      </c>
      <c r="N5171" s="1" t="b">
        <f t="shared" si="268"/>
        <v>0</v>
      </c>
      <c r="O5171" s="1" t="b">
        <f t="shared" si="269"/>
        <v>0</v>
      </c>
      <c r="Q5171" s="4"/>
      <c r="R5171" s="4"/>
    </row>
    <row r="5172" spans="5:18">
      <c r="E5172" s="130">
        <v>376</v>
      </c>
      <c r="F5172" s="130">
        <v>4</v>
      </c>
      <c r="H5172" s="32" t="s">
        <v>208</v>
      </c>
      <c r="I5172" s="33" t="s">
        <v>862</v>
      </c>
      <c r="J5172" s="33" t="s">
        <v>206</v>
      </c>
      <c r="K5172" s="33" t="str">
        <f t="shared" si="267"/>
        <v>376 , 4</v>
      </c>
      <c r="L5172" s="34" t="s">
        <v>207</v>
      </c>
      <c r="N5172" s="1" t="b">
        <f t="shared" si="268"/>
        <v>0</v>
      </c>
      <c r="O5172" s="1" t="b">
        <f t="shared" si="269"/>
        <v>0</v>
      </c>
      <c r="Q5172" s="4"/>
      <c r="R5172" s="4"/>
    </row>
    <row r="5173" spans="5:18">
      <c r="E5173" s="130">
        <v>376</v>
      </c>
      <c r="F5173" s="130">
        <v>5</v>
      </c>
      <c r="H5173" s="32" t="s">
        <v>208</v>
      </c>
      <c r="I5173" s="33" t="s">
        <v>862</v>
      </c>
      <c r="J5173" s="33" t="s">
        <v>206</v>
      </c>
      <c r="K5173" s="33" t="str">
        <f t="shared" si="267"/>
        <v>376 , 5</v>
      </c>
      <c r="L5173" s="34" t="s">
        <v>207</v>
      </c>
      <c r="N5173" s="1" t="b">
        <f t="shared" si="268"/>
        <v>0</v>
      </c>
      <c r="O5173" s="1" t="b">
        <f t="shared" si="269"/>
        <v>0</v>
      </c>
      <c r="Q5173" s="4"/>
      <c r="R5173" s="4"/>
    </row>
    <row r="5174" spans="5:18">
      <c r="E5174" s="130">
        <v>376</v>
      </c>
      <c s="130" r="F5174">
        <v>7</v>
      </c>
      <c r="H5174" s="32" t="s">
        <v>208</v>
      </c>
      <c r="I5174" s="33" t="s">
        <v>862</v>
      </c>
      <c r="J5174" s="33" t="s">
        <v>206</v>
      </c>
      <c r="K5174" s="33" t="str">
        <f t="shared" si="267"/>
        <v>376 , 6</v>
      </c>
      <c r="L5174" s="34" t="s">
        <v>207</v>
      </c>
      <c r="N5174" s="1" t="b">
        <f t="shared" si="268"/>
        <v>0</v>
      </c>
      <c r="O5174" s="1" t="b">
        <f t="shared" si="269"/>
        <v>0</v>
      </c>
      <c r="Q5174" s="4"/>
      <c r="R5174" s="4"/>
    </row>
    <row r="5175" spans="5:18">
      <c r="E5175" s="130">
        <v>376</v>
      </c>
      <c r="F5175" s="130">
        <v>8</v>
      </c>
      <c r="H5175" s="32" t="s">
        <v>208</v>
      </c>
      <c r="I5175" s="33" t="s">
        <v>862</v>
      </c>
      <c r="J5175" s="33" t="s">
        <v>206</v>
      </c>
      <c r="K5175" s="33" t="str">
        <f t="shared" si="267"/>
        <v>376 , 8</v>
      </c>
      <c r="L5175" s="34" t="s">
        <v>207</v>
      </c>
      <c r="N5175" s="1" t="b">
        <f t="shared" si="268"/>
        <v>0</v>
      </c>
      <c r="O5175" s="1" t="b">
        <f t="shared" si="269"/>
        <v>0</v>
      </c>
      <c r="Q5175" s="4"/>
      <c r="R5175" s="4"/>
    </row>
    <row r="5176" spans="5:18">
      <c r="E5176" s="130">
        <v>376</v>
      </c>
      <c r="F5176" s="130">
        <v>9</v>
      </c>
      <c r="H5176" s="32" t="s">
        <v>208</v>
      </c>
      <c r="I5176" s="33" t="s">
        <v>862</v>
      </c>
      <c r="J5176" s="33" t="s">
        <v>206</v>
      </c>
      <c r="K5176" s="33" t="str">
        <f t="shared" si="267"/>
        <v>376 , 9</v>
      </c>
      <c r="L5176" s="34" t="s">
        <v>207</v>
      </c>
      <c r="N5176" s="1" t="b">
        <f t="shared" si="268"/>
        <v>0</v>
      </c>
      <c r="O5176" s="1" t="b">
        <f t="shared" si="269"/>
        <v>0</v>
      </c>
      <c r="Q5176" s="4"/>
      <c r="R5176" s="4"/>
    </row>
    <row r="5177" spans="5:18">
      <c r="E5177" s="130">
        <v>376</v>
      </c>
      <c r="F5177" s="130">
        <v>10</v>
      </c>
      <c r="H5177" s="32" t="s">
        <v>208</v>
      </c>
      <c r="I5177" s="33" t="s">
        <v>862</v>
      </c>
      <c r="J5177" s="33" t="s">
        <v>206</v>
      </c>
      <c r="K5177" s="33" t="str">
        <f t="shared" si="267"/>
        <v>376 , 10</v>
      </c>
      <c r="L5177" s="34" t="s">
        <v>207</v>
      </c>
      <c r="N5177" s="1" t="b">
        <f t="shared" si="268"/>
        <v>0</v>
      </c>
      <c r="O5177" s="1" t="b">
        <f t="shared" si="269"/>
        <v>0</v>
      </c>
      <c r="Q5177" s="4"/>
      <c r="R5177" s="4"/>
    </row>
    <row r="5178" spans="5:18">
      <c r="E5178" s="130">
        <v>376</v>
      </c>
      <c r="F5178" s="130">
        <v>11</v>
      </c>
      <c r="H5178" s="32" t="s">
        <v>208</v>
      </c>
      <c r="I5178" s="33" t="s">
        <v>862</v>
      </c>
      <c r="J5178" s="33" t="s">
        <v>206</v>
      </c>
      <c r="K5178" s="33" t="str">
        <f t="shared" si="267"/>
        <v>376 , 11</v>
      </c>
      <c r="L5178" s="34" t="s">
        <v>207</v>
      </c>
      <c r="N5178" s="1" t="b">
        <f t="shared" si="268"/>
        <v>0</v>
      </c>
      <c r="O5178" s="1" t="b">
        <f t="shared" si="269"/>
        <v>0</v>
      </c>
      <c r="Q5178" s="4"/>
      <c r="R5178" s="4"/>
    </row>
    <row r="5179" spans="5:18">
      <c r="E5179" s="130">
        <v>376</v>
      </c>
      <c r="F5179" s="130">
        <v>12</v>
      </c>
      <c r="H5179" s="32" t="s">
        <v>208</v>
      </c>
      <c r="I5179" s="33" t="s">
        <v>862</v>
      </c>
      <c r="J5179" s="33" t="s">
        <v>206</v>
      </c>
      <c r="K5179" s="33" t="str">
        <f t="shared" si="267"/>
        <v>376 , 12</v>
      </c>
      <c r="L5179" s="34" t="s">
        <v>207</v>
      </c>
      <c r="N5179" s="1" t="b">
        <f t="shared" si="268"/>
        <v>0</v>
      </c>
      <c r="O5179" s="1" t="b">
        <f t="shared" si="269"/>
        <v>0</v>
      </c>
      <c r="Q5179" s="4"/>
      <c r="R5179" s="4"/>
    </row>
    <row r="5180" spans="5:18">
      <c r="E5180" s="130">
        <v>376</v>
      </c>
      <c r="F5180" s="130">
        <v>13</v>
      </c>
      <c r="H5180" s="32" t="s">
        <v>208</v>
      </c>
      <c r="I5180" s="33" t="s">
        <v>862</v>
      </c>
      <c r="J5180" s="33" t="s">
        <v>206</v>
      </c>
      <c r="K5180" s="33" t="str">
        <f t="shared" si="267"/>
        <v>376 , 13</v>
      </c>
      <c r="L5180" s="34" t="s">
        <v>207</v>
      </c>
      <c r="N5180" s="1" t="b">
        <f t="shared" si="268"/>
        <v>0</v>
      </c>
      <c r="O5180" s="1" t="b">
        <f t="shared" si="269"/>
        <v>0</v>
      </c>
      <c r="Q5180" s="4"/>
      <c r="R5180" s="4"/>
    </row>
    <row r="5181" spans="5:18">
      <c r="E5181" s="130">
        <v>376</v>
      </c>
      <c r="F5181" s="130">
        <v>14</v>
      </c>
      <c r="H5181" s="32" t="s">
        <v>208</v>
      </c>
      <c r="I5181" s="33" t="s">
        <v>862</v>
      </c>
      <c r="J5181" s="33" t="s">
        <v>206</v>
      </c>
      <c r="K5181" s="33" t="str">
        <f t="shared" si="267"/>
        <v>376 , 14</v>
      </c>
      <c r="L5181" s="34" t="s">
        <v>207</v>
      </c>
      <c r="N5181" s="1" t="b">
        <f t="shared" si="268"/>
        <v>0</v>
      </c>
      <c r="O5181" s="1" t="b">
        <f t="shared" si="269"/>
        <v>0</v>
      </c>
      <c r="Q5181" s="4"/>
      <c r="R5181" s="4"/>
    </row>
    <row r="5182" spans="5:18">
      <c r="E5182" s="130">
        <v>376</v>
      </c>
      <c r="F5182" s="130">
        <v>15</v>
      </c>
      <c r="H5182" s="32" t="s">
        <v>208</v>
      </c>
      <c r="I5182" s="33" t="s">
        <v>862</v>
      </c>
      <c r="J5182" s="33" t="s">
        <v>206</v>
      </c>
      <c r="K5182" s="33" t="str">
        <f t="shared" si="267"/>
        <v>376 , 15</v>
      </c>
      <c r="L5182" s="34" t="s">
        <v>207</v>
      </c>
      <c r="N5182" s="1" t="b">
        <f t="shared" si="268"/>
        <v>0</v>
      </c>
      <c r="O5182" s="1" t="b">
        <f t="shared" si="269"/>
        <v>0</v>
      </c>
      <c r="Q5182" s="4"/>
      <c r="R5182" s="4"/>
    </row>
    <row r="5183" spans="5:18">
      <c r="E5183" s="130">
        <v>377</v>
      </c>
      <c r="F5183" s="130">
        <v>1</v>
      </c>
      <c r="H5183" s="32" t="s">
        <v>208</v>
      </c>
      <c r="I5183" s="33" t="s">
        <v>862</v>
      </c>
      <c r="J5183" s="33" t="s">
        <v>206</v>
      </c>
      <c r="K5183" s="33" t="str">
        <f t="shared" si="267"/>
        <v>377 , 1</v>
      </c>
      <c r="L5183" s="34" t="s">
        <v>207</v>
      </c>
      <c r="N5183" s="1" t="b">
        <f t="shared" si="268"/>
        <v>0</v>
      </c>
      <c r="O5183" s="1" t="b">
        <f t="shared" si="269"/>
        <v>0</v>
      </c>
      <c r="Q5183" s="4"/>
      <c r="R5183" s="4"/>
    </row>
    <row r="5184" spans="5:18">
      <c r="E5184" s="130">
        <v>377</v>
      </c>
      <c r="F5184" s="130">
        <v>2</v>
      </c>
      <c r="H5184" s="32" t="s">
        <v>208</v>
      </c>
      <c r="I5184" s="33" t="s">
        <v>862</v>
      </c>
      <c r="J5184" s="33" t="s">
        <v>206</v>
      </c>
      <c r="K5184" s="33" t="str">
        <f t="shared" si="267"/>
        <v>377 , 2</v>
      </c>
      <c r="L5184" s="34" t="s">
        <v>207</v>
      </c>
      <c r="N5184" s="1" t="b">
        <f t="shared" si="268"/>
        <v>0</v>
      </c>
      <c r="O5184" s="1" t="b">
        <f t="shared" si="269"/>
        <v>0</v>
      </c>
      <c r="Q5184" s="4"/>
      <c r="R5184" s="4"/>
    </row>
    <row r="5185" spans="5:18">
      <c r="E5185" s="130">
        <v>377</v>
      </c>
      <c r="F5185" s="130">
        <v>3</v>
      </c>
      <c r="H5185" s="32" t="s">
        <v>208</v>
      </c>
      <c r="I5185" s="33" t="s">
        <v>862</v>
      </c>
      <c r="J5185" s="33" t="s">
        <v>206</v>
      </c>
      <c r="K5185" s="33" t="str">
        <f t="shared" si="267"/>
        <v>377 , 3</v>
      </c>
      <c r="L5185" s="34" t="s">
        <v>207</v>
      </c>
      <c r="N5185" s="1" t="b">
        <f t="shared" si="268"/>
        <v>0</v>
      </c>
      <c r="O5185" s="1" t="b">
        <f t="shared" si="269"/>
        <v>0</v>
      </c>
      <c r="Q5185" s="4"/>
      <c r="R5185" s="4"/>
    </row>
    <row r="5186" spans="5:18">
      <c r="E5186" s="130">
        <v>377</v>
      </c>
      <c r="F5186" s="130">
        <v>4</v>
      </c>
      <c r="H5186" s="32" t="s">
        <v>208</v>
      </c>
      <c r="I5186" s="33" t="s">
        <v>862</v>
      </c>
      <c r="J5186" s="33" t="s">
        <v>206</v>
      </c>
      <c r="K5186" s="33" t="str">
        <f t="shared" si="267"/>
        <v>377 , 4</v>
      </c>
      <c r="L5186" s="34" t="s">
        <v>207</v>
      </c>
      <c r="N5186" s="1" t="b">
        <f t="shared" si="268"/>
        <v>0</v>
      </c>
      <c r="O5186" s="1" t="b">
        <f t="shared" si="269"/>
        <v>0</v>
      </c>
      <c r="Q5186" s="4"/>
      <c r="R5186" s="4"/>
    </row>
    <row r="5187" spans="5:18">
      <c r="E5187" s="130">
        <v>377</v>
      </c>
      <c r="F5187" s="130">
        <v>5</v>
      </c>
      <c r="H5187" s="32" t="s">
        <v>208</v>
      </c>
      <c r="I5187" s="33" t="s">
        <v>862</v>
      </c>
      <c r="J5187" s="33" t="s">
        <v>206</v>
      </c>
      <c r="K5187" s="33" t="str">
        <f t="shared" si="267"/>
        <v>377 , 5</v>
      </c>
      <c r="L5187" s="34" t="s">
        <v>207</v>
      </c>
      <c r="N5187" s="1" t="b">
        <f t="shared" si="268"/>
        <v>0</v>
      </c>
      <c r="O5187" s="1" t="b">
        <f t="shared" si="269"/>
        <v>0</v>
      </c>
      <c r="Q5187" s="4"/>
      <c r="R5187" s="4"/>
    </row>
    <row r="5188" spans="5:18">
      <c r="E5188" s="130">
        <v>377</v>
      </c>
      <c s="130" r="F5188">
        <v>7</v>
      </c>
      <c r="H5188" s="32" t="s">
        <v>208</v>
      </c>
      <c r="I5188" s="33" t="s">
        <v>862</v>
      </c>
      <c r="J5188" s="33" t="s">
        <v>206</v>
      </c>
      <c r="K5188" s="33" t="str">
        <f t="shared" si="267"/>
        <v>377 , 6</v>
      </c>
      <c r="L5188" s="34" t="s">
        <v>207</v>
      </c>
      <c r="N5188" s="1" t="b">
        <f t="shared" si="268"/>
        <v>0</v>
      </c>
      <c r="O5188" s="1" t="b">
        <f t="shared" si="269"/>
        <v>0</v>
      </c>
      <c r="Q5188" s="4"/>
      <c r="R5188" s="4"/>
    </row>
    <row r="5189" spans="5:18">
      <c r="E5189" s="130">
        <v>377</v>
      </c>
      <c r="F5189" s="130">
        <v>8</v>
      </c>
      <c r="H5189" s="32" t="s">
        <v>208</v>
      </c>
      <c r="I5189" s="33" t="s">
        <v>862</v>
      </c>
      <c r="J5189" s="33" t="s">
        <v>206</v>
      </c>
      <c r="K5189" s="33" t="str">
        <f t="shared" si="267"/>
        <v>377 , 8</v>
      </c>
      <c r="L5189" s="34" t="s">
        <v>207</v>
      </c>
      <c r="N5189" s="1" t="b">
        <f t="shared" si="268"/>
        <v>0</v>
      </c>
      <c r="O5189" s="1" t="b">
        <f t="shared" si="269"/>
        <v>0</v>
      </c>
      <c r="Q5189" s="4"/>
      <c r="R5189" s="4"/>
    </row>
    <row r="5190" spans="5:18">
      <c r="E5190" s="130">
        <v>377</v>
      </c>
      <c r="F5190" s="130">
        <v>9</v>
      </c>
      <c r="H5190" s="32" t="s">
        <v>208</v>
      </c>
      <c r="I5190" s="33" t="s">
        <v>862</v>
      </c>
      <c r="J5190" s="33" t="s">
        <v>206</v>
      </c>
      <c r="K5190" s="33" t="str">
        <f t="shared" si="267"/>
        <v>377 , 9</v>
      </c>
      <c r="L5190" s="34" t="s">
        <v>207</v>
      </c>
      <c r="N5190" s="1" t="b">
        <f t="shared" si="268"/>
        <v>0</v>
      </c>
      <c r="O5190" s="1" t="b">
        <f t="shared" si="269"/>
        <v>0</v>
      </c>
      <c r="Q5190" s="4"/>
      <c r="R5190" s="4"/>
    </row>
    <row r="5191" spans="5:18">
      <c r="E5191" s="130">
        <v>377</v>
      </c>
      <c r="F5191" s="130">
        <v>10</v>
      </c>
      <c r="H5191" s="32" t="s">
        <v>208</v>
      </c>
      <c r="I5191" s="33" t="s">
        <v>862</v>
      </c>
      <c r="J5191" s="33" t="s">
        <v>206</v>
      </c>
      <c r="K5191" s="33" t="str">
        <f t="shared" si="267"/>
        <v>377 , 10</v>
      </c>
      <c r="L5191" s="34" t="s">
        <v>207</v>
      </c>
      <c r="N5191" s="1" t="b">
        <f t="shared" si="268"/>
        <v>0</v>
      </c>
      <c r="O5191" s="1" t="b">
        <f t="shared" si="269"/>
        <v>0</v>
      </c>
      <c r="Q5191" s="4"/>
      <c r="R5191" s="4"/>
    </row>
    <row r="5192" spans="5:18">
      <c r="E5192" s="130">
        <v>377</v>
      </c>
      <c r="F5192" s="130">
        <v>11</v>
      </c>
      <c r="H5192" s="32" t="s">
        <v>208</v>
      </c>
      <c r="I5192" s="33" t="s">
        <v>862</v>
      </c>
      <c r="J5192" s="33" t="s">
        <v>206</v>
      </c>
      <c r="K5192" s="33" t="str">
        <f t="shared" si="267"/>
        <v>377 , 11</v>
      </c>
      <c r="L5192" s="34" t="s">
        <v>207</v>
      </c>
      <c r="N5192" s="1" t="b">
        <f t="shared" si="268"/>
        <v>0</v>
      </c>
      <c r="O5192" s="1" t="b">
        <f t="shared" si="269"/>
        <v>0</v>
      </c>
      <c r="Q5192" s="4"/>
      <c r="R5192" s="4"/>
    </row>
    <row r="5193" spans="5:18">
      <c r="E5193" s="130">
        <v>377</v>
      </c>
      <c r="F5193" s="130">
        <v>12</v>
      </c>
      <c r="H5193" s="32" t="s">
        <v>208</v>
      </c>
      <c r="I5193" s="33" t="s">
        <v>862</v>
      </c>
      <c r="J5193" s="33" t="s">
        <v>206</v>
      </c>
      <c r="K5193" s="33" t="str">
        <f t="shared" si="267"/>
        <v>377 , 12</v>
      </c>
      <c r="L5193" s="34" t="s">
        <v>207</v>
      </c>
      <c r="N5193" s="1" t="b">
        <f t="shared" si="268"/>
        <v>0</v>
      </c>
      <c r="O5193" s="1" t="b">
        <f t="shared" si="269"/>
        <v>0</v>
      </c>
      <c r="Q5193" s="4"/>
      <c r="R5193" s="4"/>
    </row>
    <row r="5194" spans="5:18">
      <c r="E5194" s="130">
        <v>377</v>
      </c>
      <c r="F5194" s="130">
        <v>13</v>
      </c>
      <c r="H5194" s="32" t="s">
        <v>208</v>
      </c>
      <c r="I5194" s="33" t="s">
        <v>862</v>
      </c>
      <c r="J5194" s="33" t="s">
        <v>206</v>
      </c>
      <c r="K5194" s="33" t="str">
        <f t="shared" si="267"/>
        <v>377 , 13</v>
      </c>
      <c r="L5194" s="34" t="s">
        <v>207</v>
      </c>
      <c r="N5194" s="1" t="b">
        <f t="shared" si="268"/>
        <v>0</v>
      </c>
      <c r="O5194" s="1" t="b">
        <f t="shared" si="269"/>
        <v>0</v>
      </c>
      <c r="Q5194" s="4"/>
      <c r="R5194" s="4"/>
    </row>
    <row r="5195" spans="5:18">
      <c r="E5195" s="130">
        <v>377</v>
      </c>
      <c r="F5195" s="130">
        <v>14</v>
      </c>
      <c r="H5195" s="32" t="s">
        <v>208</v>
      </c>
      <c r="I5195" s="33" t="s">
        <v>862</v>
      </c>
      <c r="J5195" s="33" t="s">
        <v>206</v>
      </c>
      <c r="K5195" s="33" t="str">
        <f t="shared" si="267"/>
        <v>377 , 14</v>
      </c>
      <c r="L5195" s="34" t="s">
        <v>207</v>
      </c>
      <c r="N5195" s="1" t="b">
        <f t="shared" si="268"/>
        <v>0</v>
      </c>
      <c r="O5195" s="1" t="b">
        <f t="shared" si="269"/>
        <v>0</v>
      </c>
      <c r="Q5195" s="4"/>
      <c r="R5195" s="4"/>
    </row>
    <row r="5196" spans="5:18">
      <c r="E5196" s="130">
        <v>377</v>
      </c>
      <c r="F5196" s="130">
        <v>15</v>
      </c>
      <c r="H5196" s="32" t="s">
        <v>208</v>
      </c>
      <c r="I5196" s="33" t="s">
        <v>862</v>
      </c>
      <c r="J5196" s="33" t="s">
        <v>206</v>
      </c>
      <c r="K5196" s="33" t="str">
        <f t="shared" si="267"/>
        <v>377 , 15</v>
      </c>
      <c r="L5196" s="34" t="s">
        <v>207</v>
      </c>
      <c r="N5196" s="1" t="b">
        <f t="shared" si="268"/>
        <v>0</v>
      </c>
      <c r="O5196" s="1" t="b">
        <f t="shared" si="269"/>
        <v>0</v>
      </c>
      <c r="Q5196" s="4"/>
      <c r="R5196" s="4"/>
    </row>
    <row r="5197" spans="5:18">
      <c r="E5197" s="130">
        <v>378</v>
      </c>
      <c r="F5197" s="130">
        <v>1</v>
      </c>
      <c r="H5197" s="32" t="s">
        <v>208</v>
      </c>
      <c r="I5197" s="33" t="s">
        <v>862</v>
      </c>
      <c r="J5197" s="33" t="s">
        <v>206</v>
      </c>
      <c r="K5197" s="33" t="str">
        <f t="shared" si="267"/>
        <v>378 , 1</v>
      </c>
      <c r="L5197" s="34" t="s">
        <v>207</v>
      </c>
      <c r="N5197" s="1" t="b">
        <f t="shared" si="268"/>
        <v>0</v>
      </c>
      <c r="O5197" s="1" t="b">
        <f t="shared" si="269"/>
        <v>0</v>
      </c>
      <c r="Q5197" s="4"/>
      <c r="R5197" s="4"/>
    </row>
    <row r="5198" spans="5:18">
      <c r="E5198" s="130">
        <v>378</v>
      </c>
      <c r="F5198" s="130">
        <v>2</v>
      </c>
      <c r="H5198" s="32" t="s">
        <v>208</v>
      </c>
      <c r="I5198" s="33" t="s">
        <v>862</v>
      </c>
      <c r="J5198" s="33" t="s">
        <v>206</v>
      </c>
      <c r="K5198" s="33" t="str">
        <f t="shared" si="267"/>
        <v>378 , 2</v>
      </c>
      <c r="L5198" s="34" t="s">
        <v>207</v>
      </c>
      <c r="N5198" s="1" t="b">
        <f t="shared" si="268"/>
        <v>0</v>
      </c>
      <c r="O5198" s="1" t="b">
        <f t="shared" si="269"/>
        <v>0</v>
      </c>
      <c r="Q5198" s="4"/>
      <c r="R5198" s="4"/>
    </row>
    <row r="5199" spans="5:18">
      <c r="E5199" s="130">
        <v>378</v>
      </c>
      <c r="F5199" s="130">
        <v>3</v>
      </c>
      <c r="H5199" s="32" t="s">
        <v>208</v>
      </c>
      <c r="I5199" s="33" t="s">
        <v>862</v>
      </c>
      <c r="J5199" s="33" t="s">
        <v>206</v>
      </c>
      <c r="K5199" s="33" t="str">
        <f t="shared" si="267"/>
        <v>378 , 3</v>
      </c>
      <c r="L5199" s="34" t="s">
        <v>207</v>
      </c>
      <c r="N5199" s="1" t="b">
        <f t="shared" si="268"/>
        <v>0</v>
      </c>
      <c r="O5199" s="1" t="b">
        <f t="shared" si="269"/>
        <v>0</v>
      </c>
      <c r="Q5199" s="4"/>
      <c r="R5199" s="4"/>
    </row>
    <row r="5200" spans="5:18">
      <c r="E5200" s="130">
        <v>378</v>
      </c>
      <c r="F5200" s="130">
        <v>4</v>
      </c>
      <c r="H5200" s="32" t="s">
        <v>208</v>
      </c>
      <c r="I5200" s="33" t="s">
        <v>862</v>
      </c>
      <c r="J5200" s="33" t="s">
        <v>206</v>
      </c>
      <c r="K5200" s="33" t="str">
        <f t="shared" si="267"/>
        <v>378 , 4</v>
      </c>
      <c r="L5200" s="34" t="s">
        <v>207</v>
      </c>
      <c r="N5200" s="1" t="b">
        <f t="shared" si="268"/>
        <v>0</v>
      </c>
      <c r="O5200" s="1" t="b">
        <f t="shared" si="269"/>
        <v>0</v>
      </c>
      <c r="Q5200" s="4"/>
      <c r="R5200" s="4"/>
    </row>
    <row r="5201" spans="5:18">
      <c r="E5201" s="130">
        <v>378</v>
      </c>
      <c r="F5201" s="130">
        <v>5</v>
      </c>
      <c r="H5201" s="32" t="s">
        <v>208</v>
      </c>
      <c r="I5201" s="33" t="s">
        <v>862</v>
      </c>
      <c r="J5201" s="33" t="s">
        <v>206</v>
      </c>
      <c r="K5201" s="33" t="str">
        <f t="shared" si="267"/>
        <v>378 , 5</v>
      </c>
      <c r="L5201" s="34" t="s">
        <v>207</v>
      </c>
      <c r="N5201" s="1" t="b">
        <f t="shared" si="268"/>
        <v>0</v>
      </c>
      <c r="O5201" s="1" t="b">
        <f t="shared" si="269"/>
        <v>0</v>
      </c>
      <c r="Q5201" s="4"/>
      <c r="R5201" s="4"/>
    </row>
    <row r="5202" spans="5:18">
      <c r="E5202" s="130">
        <v>378</v>
      </c>
      <c s="130" r="F5202">
        <v>7</v>
      </c>
      <c r="H5202" s="32" t="s">
        <v>208</v>
      </c>
      <c r="I5202" s="33" t="s">
        <v>862</v>
      </c>
      <c r="J5202" s="33" t="s">
        <v>206</v>
      </c>
      <c r="K5202" s="33" t="str">
        <f t="shared" si="267"/>
        <v>378 , 6</v>
      </c>
      <c r="L5202" s="34" t="s">
        <v>207</v>
      </c>
      <c r="N5202" s="1" t="b">
        <f t="shared" si="268"/>
        <v>0</v>
      </c>
      <c r="O5202" s="1" t="b">
        <f t="shared" si="269"/>
        <v>0</v>
      </c>
      <c r="Q5202" s="4"/>
      <c r="R5202" s="4"/>
    </row>
    <row r="5203" spans="5:18">
      <c r="E5203" s="130">
        <v>378</v>
      </c>
      <c r="F5203" s="130">
        <v>8</v>
      </c>
      <c r="H5203" s="32" t="s">
        <v>208</v>
      </c>
      <c r="I5203" s="33" t="s">
        <v>862</v>
      </c>
      <c r="J5203" s="33" t="s">
        <v>206</v>
      </c>
      <c r="K5203" s="33" t="str">
        <f t="shared" ref="K5203:K5261" si="270">E5203&amp;" , "&amp;F5203</f>
        <v>378 , 8</v>
      </c>
      <c r="L5203" s="34" t="s">
        <v>207</v>
      </c>
      <c r="N5203" s="1" t="b">
        <f t="shared" ref="N5203:N5261" si="271">IF(E5203="","",EXACT(E5203,Q5203))</f>
        <v>0</v>
      </c>
      <c r="O5203" s="1" t="b">
        <f t="shared" ref="O5203:O5261" si="272">IF(F5203="","",EXACT(F5203,R5203))</f>
        <v>0</v>
      </c>
      <c r="Q5203" s="4"/>
      <c r="R5203" s="4"/>
    </row>
    <row r="5204" spans="5:18">
      <c r="E5204" s="130">
        <v>378</v>
      </c>
      <c r="F5204" s="130">
        <v>9</v>
      </c>
      <c r="H5204" s="32" t="s">
        <v>208</v>
      </c>
      <c r="I5204" s="33" t="s">
        <v>862</v>
      </c>
      <c r="J5204" s="33" t="s">
        <v>206</v>
      </c>
      <c r="K5204" s="33" t="str">
        <f t="shared" si="270"/>
        <v>378 , 9</v>
      </c>
      <c r="L5204" s="34" t="s">
        <v>207</v>
      </c>
      <c r="N5204" s="1" t="b">
        <f t="shared" si="271"/>
        <v>0</v>
      </c>
      <c r="O5204" s="1" t="b">
        <f t="shared" si="272"/>
        <v>0</v>
      </c>
      <c r="Q5204" s="4"/>
      <c r="R5204" s="4"/>
    </row>
    <row r="5205" spans="5:18">
      <c r="E5205" s="130">
        <v>378</v>
      </c>
      <c r="F5205" s="130">
        <v>10</v>
      </c>
      <c r="H5205" s="32" t="s">
        <v>208</v>
      </c>
      <c r="I5205" s="33" t="s">
        <v>862</v>
      </c>
      <c r="J5205" s="33" t="s">
        <v>206</v>
      </c>
      <c r="K5205" s="33" t="str">
        <f t="shared" si="270"/>
        <v>378 , 10</v>
      </c>
      <c r="L5205" s="34" t="s">
        <v>207</v>
      </c>
      <c r="N5205" s="1" t="b">
        <f t="shared" si="271"/>
        <v>0</v>
      </c>
      <c r="O5205" s="1" t="b">
        <f t="shared" si="272"/>
        <v>0</v>
      </c>
      <c r="Q5205" s="4"/>
      <c r="R5205" s="4"/>
    </row>
    <row r="5206" spans="5:18">
      <c r="E5206" s="130">
        <v>378</v>
      </c>
      <c r="F5206" s="130">
        <v>11</v>
      </c>
      <c r="H5206" s="32" t="s">
        <v>208</v>
      </c>
      <c r="I5206" s="33" t="s">
        <v>862</v>
      </c>
      <c r="J5206" s="33" t="s">
        <v>206</v>
      </c>
      <c r="K5206" s="33" t="str">
        <f t="shared" si="270"/>
        <v>378 , 11</v>
      </c>
      <c r="L5206" s="34" t="s">
        <v>207</v>
      </c>
      <c r="N5206" s="1" t="b">
        <f t="shared" si="271"/>
        <v>0</v>
      </c>
      <c r="O5206" s="1" t="b">
        <f t="shared" si="272"/>
        <v>0</v>
      </c>
      <c r="Q5206" s="4"/>
      <c r="R5206" s="4"/>
    </row>
    <row r="5207" spans="5:18">
      <c r="E5207" s="130">
        <v>378</v>
      </c>
      <c r="F5207" s="130">
        <v>12</v>
      </c>
      <c r="H5207" s="32" t="s">
        <v>208</v>
      </c>
      <c r="I5207" s="33" t="s">
        <v>862</v>
      </c>
      <c r="J5207" s="33" t="s">
        <v>206</v>
      </c>
      <c r="K5207" s="33" t="str">
        <f t="shared" si="270"/>
        <v>378 , 12</v>
      </c>
      <c r="L5207" s="34" t="s">
        <v>207</v>
      </c>
      <c r="N5207" s="1" t="b">
        <f t="shared" si="271"/>
        <v>0</v>
      </c>
      <c r="O5207" s="1" t="b">
        <f t="shared" si="272"/>
        <v>0</v>
      </c>
      <c r="Q5207" s="4"/>
      <c r="R5207" s="4"/>
    </row>
    <row r="5208" spans="5:18">
      <c r="E5208" s="130">
        <v>378</v>
      </c>
      <c r="F5208" s="130">
        <v>13</v>
      </c>
      <c r="H5208" s="32" t="s">
        <v>208</v>
      </c>
      <c r="I5208" s="33" t="s">
        <v>862</v>
      </c>
      <c r="J5208" s="33" t="s">
        <v>206</v>
      </c>
      <c r="K5208" s="33" t="str">
        <f t="shared" si="270"/>
        <v>378 , 13</v>
      </c>
      <c r="L5208" s="34" t="s">
        <v>207</v>
      </c>
      <c r="N5208" s="1" t="b">
        <f t="shared" si="271"/>
        <v>0</v>
      </c>
      <c r="O5208" s="1" t="b">
        <f t="shared" si="272"/>
        <v>0</v>
      </c>
      <c r="Q5208" s="4"/>
      <c r="R5208" s="4"/>
    </row>
    <row r="5209" spans="5:18">
      <c r="E5209" s="130">
        <v>378</v>
      </c>
      <c r="F5209" s="130">
        <v>14</v>
      </c>
      <c r="H5209" s="32" t="s">
        <v>208</v>
      </c>
      <c r="I5209" s="33" t="s">
        <v>862</v>
      </c>
      <c r="J5209" s="33" t="s">
        <v>206</v>
      </c>
      <c r="K5209" s="33" t="str">
        <f t="shared" si="270"/>
        <v>378 , 14</v>
      </c>
      <c r="L5209" s="34" t="s">
        <v>207</v>
      </c>
      <c r="N5209" s="1" t="b">
        <f t="shared" si="271"/>
        <v>0</v>
      </c>
      <c r="O5209" s="1" t="b">
        <f t="shared" si="272"/>
        <v>0</v>
      </c>
      <c r="Q5209" s="4"/>
      <c r="R5209" s="4"/>
    </row>
    <row r="5210" spans="5:18">
      <c r="E5210" s="130">
        <v>378</v>
      </c>
      <c r="F5210" s="130">
        <v>15</v>
      </c>
      <c r="H5210" s="32" t="s">
        <v>208</v>
      </c>
      <c r="I5210" s="33" t="s">
        <v>862</v>
      </c>
      <c r="J5210" s="33" t="s">
        <v>206</v>
      </c>
      <c r="K5210" s="33" t="str">
        <f t="shared" si="270"/>
        <v>378 , 15</v>
      </c>
      <c r="L5210" s="34" t="s">
        <v>207</v>
      </c>
      <c r="N5210" s="1" t="b">
        <f t="shared" si="271"/>
        <v>0</v>
      </c>
      <c r="O5210" s="1" t="b">
        <f t="shared" si="272"/>
        <v>0</v>
      </c>
      <c r="Q5210" s="4"/>
      <c r="R5210" s="4"/>
    </row>
    <row r="5211" spans="5:18">
      <c r="E5211" s="130">
        <v>379</v>
      </c>
      <c r="F5211" s="130">
        <v>1</v>
      </c>
      <c r="H5211" s="32" t="s">
        <v>208</v>
      </c>
      <c r="I5211" s="33" t="s">
        <v>862</v>
      </c>
      <c r="J5211" s="33" t="s">
        <v>206</v>
      </c>
      <c r="K5211" s="33" t="str">
        <f t="shared" si="270"/>
        <v>379 , 1</v>
      </c>
      <c r="L5211" s="34" t="s">
        <v>207</v>
      </c>
      <c r="N5211" s="1" t="b">
        <f t="shared" si="271"/>
        <v>0</v>
      </c>
      <c r="O5211" s="1" t="b">
        <f t="shared" si="272"/>
        <v>0</v>
      </c>
      <c r="Q5211" s="4"/>
      <c r="R5211" s="4"/>
    </row>
    <row r="5212" spans="5:18">
      <c r="E5212" s="130">
        <v>379</v>
      </c>
      <c r="F5212" s="130">
        <v>2</v>
      </c>
      <c r="H5212" s="32" t="s">
        <v>208</v>
      </c>
      <c r="I5212" s="33" t="s">
        <v>862</v>
      </c>
      <c r="J5212" s="33" t="s">
        <v>206</v>
      </c>
      <c r="K5212" s="33" t="str">
        <f t="shared" si="270"/>
        <v>379 , 2</v>
      </c>
      <c r="L5212" s="34" t="s">
        <v>207</v>
      </c>
      <c r="N5212" s="1" t="b">
        <f t="shared" si="271"/>
        <v>0</v>
      </c>
      <c r="O5212" s="1" t="b">
        <f t="shared" si="272"/>
        <v>0</v>
      </c>
      <c r="Q5212" s="4"/>
      <c r="R5212" s="4"/>
    </row>
    <row r="5213" spans="5:18">
      <c r="E5213" s="130">
        <v>379</v>
      </c>
      <c r="F5213" s="130">
        <v>3</v>
      </c>
      <c r="H5213" s="32" t="s">
        <v>208</v>
      </c>
      <c r="I5213" s="33" t="s">
        <v>862</v>
      </c>
      <c r="J5213" s="33" t="s">
        <v>206</v>
      </c>
      <c r="K5213" s="33" t="str">
        <f t="shared" si="270"/>
        <v>379 , 3</v>
      </c>
      <c r="L5213" s="34" t="s">
        <v>207</v>
      </c>
      <c r="N5213" s="1" t="b">
        <f t="shared" si="271"/>
        <v>0</v>
      </c>
      <c r="O5213" s="1" t="b">
        <f t="shared" si="272"/>
        <v>0</v>
      </c>
      <c r="Q5213" s="4"/>
      <c r="R5213" s="4"/>
    </row>
    <row r="5214" spans="5:18">
      <c r="E5214" s="130">
        <v>379</v>
      </c>
      <c r="F5214" s="130">
        <v>4</v>
      </c>
      <c r="H5214" s="32" t="s">
        <v>208</v>
      </c>
      <c r="I5214" s="33" t="s">
        <v>862</v>
      </c>
      <c r="J5214" s="33" t="s">
        <v>206</v>
      </c>
      <c r="K5214" s="33" t="str">
        <f t="shared" si="270"/>
        <v>379 , 4</v>
      </c>
      <c r="L5214" s="34" t="s">
        <v>207</v>
      </c>
      <c r="N5214" s="1" t="b">
        <f t="shared" si="271"/>
        <v>0</v>
      </c>
      <c r="O5214" s="1" t="b">
        <f t="shared" si="272"/>
        <v>0</v>
      </c>
      <c r="Q5214" s="4"/>
      <c r="R5214" s="4"/>
    </row>
    <row r="5215" spans="5:18">
      <c r="E5215" s="130">
        <v>379</v>
      </c>
      <c r="F5215" s="130">
        <v>5</v>
      </c>
      <c r="H5215" s="32" t="s">
        <v>208</v>
      </c>
      <c r="I5215" s="33" t="s">
        <v>862</v>
      </c>
      <c r="J5215" s="33" t="s">
        <v>206</v>
      </c>
      <c r="K5215" s="33" t="str">
        <f t="shared" si="270"/>
        <v>379 , 5</v>
      </c>
      <c r="L5215" s="34" t="s">
        <v>207</v>
      </c>
      <c r="N5215" s="1" t="b">
        <f t="shared" si="271"/>
        <v>0</v>
      </c>
      <c r="O5215" s="1" t="b">
        <f t="shared" si="272"/>
        <v>0</v>
      </c>
      <c r="Q5215" s="4"/>
      <c r="R5215" s="4"/>
    </row>
    <row r="5216" spans="5:18">
      <c r="E5216" s="130">
        <v>379</v>
      </c>
      <c s="130" r="F5216">
        <v>7</v>
      </c>
      <c r="H5216" s="32" t="s">
        <v>208</v>
      </c>
      <c r="I5216" s="33" t="s">
        <v>862</v>
      </c>
      <c r="J5216" s="33" t="s">
        <v>206</v>
      </c>
      <c r="K5216" s="33" t="str">
        <f t="shared" si="270"/>
        <v>379 , 6</v>
      </c>
      <c r="L5216" s="34" t="s">
        <v>207</v>
      </c>
      <c r="N5216" s="1" t="b">
        <f t="shared" si="271"/>
        <v>0</v>
      </c>
      <c r="O5216" s="1" t="b">
        <f t="shared" si="272"/>
        <v>0</v>
      </c>
      <c r="Q5216" s="4"/>
      <c r="R5216" s="4"/>
    </row>
    <row r="5217" spans="5:18">
      <c r="E5217" s="130">
        <v>379</v>
      </c>
      <c r="F5217" s="130">
        <v>8</v>
      </c>
      <c r="H5217" s="32" t="s">
        <v>208</v>
      </c>
      <c r="I5217" s="33" t="s">
        <v>862</v>
      </c>
      <c r="J5217" s="33" t="s">
        <v>206</v>
      </c>
      <c r="K5217" s="33" t="str">
        <f t="shared" si="270"/>
        <v>379 , 8</v>
      </c>
      <c r="L5217" s="34" t="s">
        <v>207</v>
      </c>
      <c r="N5217" s="1" t="b">
        <f t="shared" si="271"/>
        <v>0</v>
      </c>
      <c r="O5217" s="1" t="b">
        <f t="shared" si="272"/>
        <v>0</v>
      </c>
      <c r="Q5217" s="4"/>
      <c r="R5217" s="4"/>
    </row>
    <row r="5218" spans="5:18">
      <c r="E5218" s="130">
        <v>379</v>
      </c>
      <c r="F5218" s="130">
        <v>9</v>
      </c>
      <c r="H5218" s="32" t="s">
        <v>208</v>
      </c>
      <c r="I5218" s="33" t="s">
        <v>862</v>
      </c>
      <c r="J5218" s="33" t="s">
        <v>206</v>
      </c>
      <c r="K5218" s="33" t="str">
        <f t="shared" si="270"/>
        <v>379 , 9</v>
      </c>
      <c r="L5218" s="34" t="s">
        <v>207</v>
      </c>
      <c r="N5218" s="1" t="b">
        <f t="shared" si="271"/>
        <v>0</v>
      </c>
      <c r="O5218" s="1" t="b">
        <f t="shared" si="272"/>
        <v>0</v>
      </c>
      <c r="Q5218" s="4"/>
      <c r="R5218" s="4"/>
    </row>
    <row r="5219" spans="5:18">
      <c r="E5219" s="130">
        <v>379</v>
      </c>
      <c r="F5219" s="130">
        <v>10</v>
      </c>
      <c r="H5219" s="32" t="s">
        <v>208</v>
      </c>
      <c r="I5219" s="33" t="s">
        <v>862</v>
      </c>
      <c r="J5219" s="33" t="s">
        <v>206</v>
      </c>
      <c r="K5219" s="33" t="str">
        <f t="shared" si="270"/>
        <v>379 , 10</v>
      </c>
      <c r="L5219" s="34" t="s">
        <v>207</v>
      </c>
      <c r="N5219" s="1" t="b">
        <f t="shared" si="271"/>
        <v>0</v>
      </c>
      <c r="O5219" s="1" t="b">
        <f t="shared" si="272"/>
        <v>0</v>
      </c>
      <c r="Q5219" s="4"/>
      <c r="R5219" s="4"/>
    </row>
    <row r="5220" spans="5:18">
      <c r="E5220" s="130">
        <v>379</v>
      </c>
      <c r="F5220" s="130">
        <v>11</v>
      </c>
      <c r="H5220" s="32" t="s">
        <v>208</v>
      </c>
      <c r="I5220" s="33" t="s">
        <v>862</v>
      </c>
      <c r="J5220" s="33" t="s">
        <v>206</v>
      </c>
      <c r="K5220" s="33" t="str">
        <f t="shared" si="270"/>
        <v>379 , 11</v>
      </c>
      <c r="L5220" s="34" t="s">
        <v>207</v>
      </c>
      <c r="N5220" s="1" t="b">
        <f t="shared" si="271"/>
        <v>0</v>
      </c>
      <c r="O5220" s="1" t="b">
        <f t="shared" si="272"/>
        <v>0</v>
      </c>
      <c r="Q5220" s="4"/>
      <c r="R5220" s="4"/>
    </row>
    <row r="5221" spans="5:18">
      <c r="E5221" s="130">
        <v>379</v>
      </c>
      <c r="F5221" s="130">
        <v>12</v>
      </c>
      <c r="H5221" s="32" t="s">
        <v>208</v>
      </c>
      <c r="I5221" s="33" t="s">
        <v>862</v>
      </c>
      <c r="J5221" s="33" t="s">
        <v>206</v>
      </c>
      <c r="K5221" s="33" t="str">
        <f t="shared" si="270"/>
        <v>379 , 12</v>
      </c>
      <c r="L5221" s="34" t="s">
        <v>207</v>
      </c>
      <c r="N5221" s="1" t="b">
        <f t="shared" si="271"/>
        <v>0</v>
      </c>
      <c r="O5221" s="1" t="b">
        <f t="shared" si="272"/>
        <v>0</v>
      </c>
      <c r="Q5221" s="4"/>
      <c r="R5221" s="4"/>
    </row>
    <row r="5222" spans="5:18">
      <c r="E5222" s="130">
        <v>379</v>
      </c>
      <c r="F5222" s="130">
        <v>13</v>
      </c>
      <c r="H5222" s="32" t="s">
        <v>208</v>
      </c>
      <c r="I5222" s="33" t="s">
        <v>862</v>
      </c>
      <c r="J5222" s="33" t="s">
        <v>206</v>
      </c>
      <c r="K5222" s="33" t="str">
        <f t="shared" si="270"/>
        <v>379 , 13</v>
      </c>
      <c r="L5222" s="34" t="s">
        <v>207</v>
      </c>
      <c r="N5222" s="1" t="b">
        <f t="shared" si="271"/>
        <v>0</v>
      </c>
      <c r="O5222" s="1" t="b">
        <f t="shared" si="272"/>
        <v>0</v>
      </c>
      <c r="Q5222" s="4"/>
      <c r="R5222" s="4"/>
    </row>
    <row r="5223" spans="5:18">
      <c r="E5223" s="130">
        <v>379</v>
      </c>
      <c r="F5223" s="130">
        <v>14</v>
      </c>
      <c r="H5223" s="32" t="s">
        <v>208</v>
      </c>
      <c r="I5223" s="33" t="s">
        <v>862</v>
      </c>
      <c r="J5223" s="33" t="s">
        <v>206</v>
      </c>
      <c r="K5223" s="33" t="str">
        <f t="shared" si="270"/>
        <v>379 , 14</v>
      </c>
      <c r="L5223" s="34" t="s">
        <v>207</v>
      </c>
      <c r="N5223" s="1" t="b">
        <f t="shared" si="271"/>
        <v>0</v>
      </c>
      <c r="O5223" s="1" t="b">
        <f t="shared" si="272"/>
        <v>0</v>
      </c>
      <c r="Q5223" s="4"/>
      <c r="R5223" s="4"/>
    </row>
    <row r="5224" spans="5:18">
      <c r="E5224" s="130">
        <v>379</v>
      </c>
      <c r="F5224" s="130">
        <v>15</v>
      </c>
      <c r="H5224" s="32" t="s">
        <v>208</v>
      </c>
      <c r="I5224" s="33" t="s">
        <v>862</v>
      </c>
      <c r="J5224" s="33" t="s">
        <v>206</v>
      </c>
      <c r="K5224" s="33" t="str">
        <f t="shared" si="270"/>
        <v>379 , 15</v>
      </c>
      <c r="L5224" s="34" t="s">
        <v>207</v>
      </c>
      <c r="N5224" s="1" t="b">
        <f t="shared" si="271"/>
        <v>0</v>
      </c>
      <c r="O5224" s="1" t="b">
        <f t="shared" si="272"/>
        <v>0</v>
      </c>
      <c r="Q5224" s="4"/>
      <c r="R5224" s="4"/>
    </row>
    <row r="5225" spans="5:18">
      <c r="E5225" s="130">
        <v>380</v>
      </c>
      <c r="F5225" s="130">
        <v>1</v>
      </c>
      <c r="H5225" s="32" t="s">
        <v>208</v>
      </c>
      <c r="I5225" s="33" t="s">
        <v>862</v>
      </c>
      <c r="J5225" s="33" t="s">
        <v>206</v>
      </c>
      <c r="K5225" s="33" t="str">
        <f t="shared" si="270"/>
        <v>380 , 1</v>
      </c>
      <c r="L5225" s="34" t="s">
        <v>207</v>
      </c>
      <c r="N5225" s="1" t="b">
        <f t="shared" si="271"/>
        <v>0</v>
      </c>
      <c r="O5225" s="1" t="b">
        <f t="shared" si="272"/>
        <v>0</v>
      </c>
      <c r="Q5225" s="4"/>
      <c r="R5225" s="4"/>
    </row>
    <row r="5226" spans="5:18">
      <c r="E5226" s="130">
        <v>380</v>
      </c>
      <c r="F5226" s="130">
        <v>2</v>
      </c>
      <c r="H5226" s="32" t="s">
        <v>208</v>
      </c>
      <c r="I5226" s="33" t="s">
        <v>862</v>
      </c>
      <c r="J5226" s="33" t="s">
        <v>206</v>
      </c>
      <c r="K5226" s="33" t="str">
        <f t="shared" si="270"/>
        <v>380 , 2</v>
      </c>
      <c r="L5226" s="34" t="s">
        <v>207</v>
      </c>
      <c r="N5226" s="1" t="b">
        <f t="shared" si="271"/>
        <v>0</v>
      </c>
      <c r="O5226" s="1" t="b">
        <f t="shared" si="272"/>
        <v>0</v>
      </c>
      <c r="Q5226" s="4"/>
      <c r="R5226" s="4"/>
    </row>
    <row r="5227" spans="5:18">
      <c r="E5227" s="130">
        <v>380</v>
      </c>
      <c r="F5227" s="130">
        <v>3</v>
      </c>
      <c r="H5227" s="32" t="s">
        <v>208</v>
      </c>
      <c r="I5227" s="33" t="s">
        <v>862</v>
      </c>
      <c r="J5227" s="33" t="s">
        <v>206</v>
      </c>
      <c r="K5227" s="33" t="str">
        <f t="shared" si="270"/>
        <v>380 , 3</v>
      </c>
      <c r="L5227" s="34" t="s">
        <v>207</v>
      </c>
      <c r="N5227" s="1" t="b">
        <f t="shared" si="271"/>
        <v>0</v>
      </c>
      <c r="O5227" s="1" t="b">
        <f t="shared" si="272"/>
        <v>0</v>
      </c>
      <c r="Q5227" s="4"/>
      <c r="R5227" s="4"/>
    </row>
    <row r="5228" spans="5:18">
      <c r="E5228" s="130">
        <v>380</v>
      </c>
      <c r="F5228" s="130">
        <v>4</v>
      </c>
      <c r="H5228" s="32" t="s">
        <v>208</v>
      </c>
      <c r="I5228" s="33" t="s">
        <v>862</v>
      </c>
      <c r="J5228" s="33" t="s">
        <v>206</v>
      </c>
      <c r="K5228" s="33" t="str">
        <f t="shared" si="270"/>
        <v>380 , 4</v>
      </c>
      <c r="L5228" s="34" t="s">
        <v>207</v>
      </c>
      <c r="N5228" s="1" t="b">
        <f t="shared" si="271"/>
        <v>0</v>
      </c>
      <c r="O5228" s="1" t="b">
        <f t="shared" si="272"/>
        <v>0</v>
      </c>
      <c r="Q5228" s="4"/>
      <c r="R5228" s="4"/>
    </row>
    <row r="5229" spans="5:18">
      <c r="E5229" s="130">
        <v>380</v>
      </c>
      <c r="F5229" s="130">
        <v>5</v>
      </c>
      <c r="H5229" s="32" t="s">
        <v>208</v>
      </c>
      <c r="I5229" s="33" t="s">
        <v>862</v>
      </c>
      <c r="J5229" s="33" t="s">
        <v>206</v>
      </c>
      <c r="K5229" s="33" t="str">
        <f t="shared" si="270"/>
        <v>380 , 5</v>
      </c>
      <c r="L5229" s="34" t="s">
        <v>207</v>
      </c>
      <c r="N5229" s="1" t="b">
        <f t="shared" si="271"/>
        <v>0</v>
      </c>
      <c r="O5229" s="1" t="b">
        <f t="shared" si="272"/>
        <v>0</v>
      </c>
      <c r="Q5229" s="4"/>
      <c r="R5229" s="4"/>
    </row>
    <row r="5230" spans="5:18">
      <c r="E5230" s="130">
        <v>380</v>
      </c>
      <c s="130" r="F5230">
        <v>7</v>
      </c>
      <c r="H5230" s="32" t="s">
        <v>208</v>
      </c>
      <c r="I5230" s="33" t="s">
        <v>862</v>
      </c>
      <c r="J5230" s="33" t="s">
        <v>206</v>
      </c>
      <c r="K5230" s="33" t="str">
        <f t="shared" si="270"/>
        <v>380 , 6</v>
      </c>
      <c r="L5230" s="34" t="s">
        <v>207</v>
      </c>
      <c r="N5230" s="1" t="b">
        <f t="shared" si="271"/>
        <v>0</v>
      </c>
      <c r="O5230" s="1" t="b">
        <f t="shared" si="272"/>
        <v>0</v>
      </c>
      <c r="Q5230" s="4"/>
      <c r="R5230" s="4"/>
    </row>
    <row r="5231" spans="5:18">
      <c r="E5231" s="130">
        <v>380</v>
      </c>
      <c r="F5231" s="130">
        <v>8</v>
      </c>
      <c r="H5231" s="32" t="s">
        <v>208</v>
      </c>
      <c r="I5231" s="33" t="s">
        <v>862</v>
      </c>
      <c r="J5231" s="33" t="s">
        <v>206</v>
      </c>
      <c r="K5231" s="33" t="str">
        <f t="shared" si="270"/>
        <v>380 , 8</v>
      </c>
      <c r="L5231" s="34" t="s">
        <v>207</v>
      </c>
      <c r="N5231" s="1" t="b">
        <f t="shared" si="271"/>
        <v>0</v>
      </c>
      <c r="O5231" s="1" t="b">
        <f t="shared" si="272"/>
        <v>0</v>
      </c>
      <c r="Q5231" s="4"/>
      <c r="R5231" s="4"/>
    </row>
    <row r="5232" spans="5:18">
      <c r="E5232" s="130">
        <v>380</v>
      </c>
      <c r="F5232" s="130">
        <v>9</v>
      </c>
      <c r="H5232" s="32" t="s">
        <v>208</v>
      </c>
      <c r="I5232" s="33" t="s">
        <v>862</v>
      </c>
      <c r="J5232" s="33" t="s">
        <v>206</v>
      </c>
      <c r="K5232" s="33" t="str">
        <f t="shared" si="270"/>
        <v>380 , 9</v>
      </c>
      <c r="L5232" s="34" t="s">
        <v>207</v>
      </c>
      <c r="N5232" s="1" t="b">
        <f t="shared" si="271"/>
        <v>0</v>
      </c>
      <c r="O5232" s="1" t="b">
        <f t="shared" si="272"/>
        <v>0</v>
      </c>
      <c r="Q5232" s="4"/>
      <c r="R5232" s="4"/>
    </row>
    <row r="5233" spans="5:18">
      <c r="E5233" s="130">
        <v>380</v>
      </c>
      <c r="F5233" s="130">
        <v>10</v>
      </c>
      <c r="H5233" s="32" t="s">
        <v>208</v>
      </c>
      <c r="I5233" s="33" t="s">
        <v>862</v>
      </c>
      <c r="J5233" s="33" t="s">
        <v>206</v>
      </c>
      <c r="K5233" s="33" t="str">
        <f t="shared" si="270"/>
        <v>380 , 10</v>
      </c>
      <c r="L5233" s="34" t="s">
        <v>207</v>
      </c>
      <c r="N5233" s="1" t="b">
        <f t="shared" si="271"/>
        <v>0</v>
      </c>
      <c r="O5233" s="1" t="b">
        <f t="shared" si="272"/>
        <v>0</v>
      </c>
      <c r="Q5233" s="4"/>
      <c r="R5233" s="4"/>
    </row>
    <row r="5234" spans="5:18">
      <c r="E5234" s="130">
        <v>380</v>
      </c>
      <c r="F5234" s="130">
        <v>11</v>
      </c>
      <c r="H5234" s="32" t="s">
        <v>208</v>
      </c>
      <c r="I5234" s="33" t="s">
        <v>862</v>
      </c>
      <c r="J5234" s="33" t="s">
        <v>206</v>
      </c>
      <c r="K5234" s="33" t="str">
        <f t="shared" si="270"/>
        <v>380 , 11</v>
      </c>
      <c r="L5234" s="34" t="s">
        <v>207</v>
      </c>
      <c r="N5234" s="1" t="b">
        <f t="shared" si="271"/>
        <v>0</v>
      </c>
      <c r="O5234" s="1" t="b">
        <f t="shared" si="272"/>
        <v>0</v>
      </c>
      <c r="Q5234" s="4"/>
      <c r="R5234" s="4"/>
    </row>
    <row r="5235" spans="5:18">
      <c r="E5235" s="130">
        <v>380</v>
      </c>
      <c r="F5235" s="130">
        <v>12</v>
      </c>
      <c r="H5235" s="32" t="s">
        <v>208</v>
      </c>
      <c r="I5235" s="33" t="s">
        <v>862</v>
      </c>
      <c r="J5235" s="33" t="s">
        <v>206</v>
      </c>
      <c r="K5235" s="33" t="str">
        <f t="shared" si="270"/>
        <v>380 , 12</v>
      </c>
      <c r="L5235" s="34" t="s">
        <v>207</v>
      </c>
      <c r="N5235" s="1" t="b">
        <f t="shared" si="271"/>
        <v>0</v>
      </c>
      <c r="O5235" s="1" t="b">
        <f t="shared" si="272"/>
        <v>0</v>
      </c>
      <c r="Q5235" s="4"/>
      <c r="R5235" s="4"/>
    </row>
    <row r="5236" spans="5:18">
      <c r="E5236" s="130">
        <v>380</v>
      </c>
      <c r="F5236" s="130">
        <v>13</v>
      </c>
      <c r="H5236" s="32" t="s">
        <v>208</v>
      </c>
      <c r="I5236" s="33" t="s">
        <v>862</v>
      </c>
      <c r="J5236" s="33" t="s">
        <v>206</v>
      </c>
      <c r="K5236" s="33" t="str">
        <f t="shared" si="270"/>
        <v>380 , 13</v>
      </c>
      <c r="L5236" s="34" t="s">
        <v>207</v>
      </c>
      <c r="N5236" s="1" t="b">
        <f t="shared" si="271"/>
        <v>0</v>
      </c>
      <c r="O5236" s="1" t="b">
        <f t="shared" si="272"/>
        <v>0</v>
      </c>
      <c r="Q5236" s="4"/>
      <c r="R5236" s="4"/>
    </row>
    <row r="5237" spans="5:18">
      <c r="E5237" s="130">
        <v>380</v>
      </c>
      <c r="F5237" s="130">
        <v>14</v>
      </c>
      <c r="H5237" s="32" t="s">
        <v>208</v>
      </c>
      <c r="I5237" s="33" t="s">
        <v>862</v>
      </c>
      <c r="J5237" s="33" t="s">
        <v>206</v>
      </c>
      <c r="K5237" s="33" t="str">
        <f t="shared" si="270"/>
        <v>380 , 14</v>
      </c>
      <c r="L5237" s="34" t="s">
        <v>207</v>
      </c>
      <c r="N5237" s="1" t="b">
        <f t="shared" si="271"/>
        <v>0</v>
      </c>
      <c r="O5237" s="1" t="b">
        <f t="shared" si="272"/>
        <v>0</v>
      </c>
      <c r="Q5237" s="4"/>
      <c r="R5237" s="4"/>
    </row>
    <row r="5238" spans="5:18">
      <c r="E5238" s="130">
        <v>380</v>
      </c>
      <c r="F5238" s="130">
        <v>15</v>
      </c>
      <c r="H5238" s="32" t="s">
        <v>208</v>
      </c>
      <c r="I5238" s="33" t="s">
        <v>862</v>
      </c>
      <c r="J5238" s="33" t="s">
        <v>206</v>
      </c>
      <c r="K5238" s="33" t="str">
        <f t="shared" si="270"/>
        <v>380 , 15</v>
      </c>
      <c r="L5238" s="34" t="s">
        <v>207</v>
      </c>
      <c r="N5238" s="1" t="b">
        <f t="shared" si="271"/>
        <v>0</v>
      </c>
      <c r="O5238" s="1" t="b">
        <f t="shared" si="272"/>
        <v>0</v>
      </c>
      <c r="Q5238" s="4"/>
      <c r="R5238" s="4"/>
    </row>
    <row r="5239" spans="5:18">
      <c r="E5239" s="130">
        <v>381</v>
      </c>
      <c r="F5239" s="130">
        <v>1</v>
      </c>
      <c r="H5239" s="32" t="s">
        <v>208</v>
      </c>
      <c r="I5239" s="33" t="s">
        <v>862</v>
      </c>
      <c r="J5239" s="33" t="s">
        <v>206</v>
      </c>
      <c r="K5239" s="33" t="str">
        <f t="shared" si="270"/>
        <v>381 , 1</v>
      </c>
      <c r="L5239" s="34" t="s">
        <v>207</v>
      </c>
      <c r="N5239" s="1" t="b">
        <f t="shared" si="271"/>
        <v>0</v>
      </c>
      <c r="O5239" s="1" t="b">
        <f t="shared" si="272"/>
        <v>0</v>
      </c>
      <c r="Q5239" s="4"/>
      <c r="R5239" s="4"/>
    </row>
    <row r="5240" spans="5:18">
      <c r="E5240" s="130">
        <v>381</v>
      </c>
      <c r="F5240" s="130">
        <v>2</v>
      </c>
      <c r="H5240" s="32" t="s">
        <v>208</v>
      </c>
      <c r="I5240" s="33" t="s">
        <v>862</v>
      </c>
      <c r="J5240" s="33" t="s">
        <v>206</v>
      </c>
      <c r="K5240" s="33" t="str">
        <f t="shared" si="270"/>
        <v>381 , 2</v>
      </c>
      <c r="L5240" s="34" t="s">
        <v>207</v>
      </c>
      <c r="N5240" s="1" t="b">
        <f t="shared" si="271"/>
        <v>0</v>
      </c>
      <c r="O5240" s="1" t="b">
        <f t="shared" si="272"/>
        <v>0</v>
      </c>
      <c r="Q5240" s="4"/>
      <c r="R5240" s="4"/>
    </row>
    <row r="5241" spans="5:18">
      <c r="E5241" s="130">
        <v>381</v>
      </c>
      <c r="F5241" s="130">
        <v>3</v>
      </c>
      <c r="H5241" s="32" t="s">
        <v>208</v>
      </c>
      <c r="I5241" s="33" t="s">
        <v>862</v>
      </c>
      <c r="J5241" s="33" t="s">
        <v>206</v>
      </c>
      <c r="K5241" s="33" t="str">
        <f t="shared" si="270"/>
        <v>381 , 3</v>
      </c>
      <c r="L5241" s="34" t="s">
        <v>207</v>
      </c>
      <c r="N5241" s="1" t="b">
        <f t="shared" si="271"/>
        <v>0</v>
      </c>
      <c r="O5241" s="1" t="b">
        <f t="shared" si="272"/>
        <v>0</v>
      </c>
      <c r="Q5241" s="4"/>
      <c r="R5241" s="4"/>
    </row>
    <row r="5242" spans="5:18">
      <c r="E5242" s="130">
        <v>381</v>
      </c>
      <c r="F5242" s="130">
        <v>4</v>
      </c>
      <c r="H5242" s="32" t="s">
        <v>208</v>
      </c>
      <c r="I5242" s="33" t="s">
        <v>862</v>
      </c>
      <c r="J5242" s="33" t="s">
        <v>206</v>
      </c>
      <c r="K5242" s="33" t="str">
        <f t="shared" si="270"/>
        <v>381 , 4</v>
      </c>
      <c r="L5242" s="34" t="s">
        <v>207</v>
      </c>
      <c r="N5242" s="1" t="b">
        <f t="shared" si="271"/>
        <v>0</v>
      </c>
      <c r="O5242" s="1" t="b">
        <f t="shared" si="272"/>
        <v>0</v>
      </c>
      <c r="Q5242" s="4"/>
      <c r="R5242" s="4"/>
    </row>
    <row r="5243" spans="5:18">
      <c r="E5243" s="130">
        <v>381</v>
      </c>
      <c r="F5243" s="130">
        <v>5</v>
      </c>
      <c r="H5243" s="32" t="s">
        <v>208</v>
      </c>
      <c r="I5243" s="33" t="s">
        <v>862</v>
      </c>
      <c r="J5243" s="33" t="s">
        <v>206</v>
      </c>
      <c r="K5243" s="33" t="str">
        <f t="shared" si="270"/>
        <v>381 , 5</v>
      </c>
      <c r="L5243" s="34" t="s">
        <v>207</v>
      </c>
      <c r="N5243" s="1" t="b">
        <f t="shared" si="271"/>
        <v>0</v>
      </c>
      <c r="O5243" s="1" t="b">
        <f t="shared" si="272"/>
        <v>0</v>
      </c>
      <c r="Q5243" s="4"/>
      <c r="R5243" s="4"/>
    </row>
    <row r="5244" spans="5:18">
      <c r="E5244" s="130">
        <v>381</v>
      </c>
      <c s="130" r="F5244">
        <v>7</v>
      </c>
      <c r="H5244" s="32" t="s">
        <v>208</v>
      </c>
      <c r="I5244" s="33" t="s">
        <v>862</v>
      </c>
      <c r="J5244" s="33" t="s">
        <v>206</v>
      </c>
      <c r="K5244" s="33" t="str">
        <f t="shared" si="270"/>
        <v>381 , 6</v>
      </c>
      <c r="L5244" s="34" t="s">
        <v>207</v>
      </c>
      <c r="N5244" s="1" t="b">
        <f t="shared" si="271"/>
        <v>0</v>
      </c>
      <c r="O5244" s="1" t="b">
        <f t="shared" si="272"/>
        <v>0</v>
      </c>
      <c r="Q5244" s="4"/>
      <c r="R5244" s="4"/>
    </row>
    <row r="5245" spans="5:18">
      <c r="E5245" s="130">
        <v>381</v>
      </c>
      <c r="F5245" s="130">
        <v>8</v>
      </c>
      <c r="H5245" s="32" t="s">
        <v>208</v>
      </c>
      <c r="I5245" s="33" t="s">
        <v>862</v>
      </c>
      <c r="J5245" s="33" t="s">
        <v>206</v>
      </c>
      <c r="K5245" s="33" t="str">
        <f t="shared" si="270"/>
        <v>381 , 8</v>
      </c>
      <c r="L5245" s="34" t="s">
        <v>207</v>
      </c>
      <c r="N5245" s="1" t="b">
        <f t="shared" si="271"/>
        <v>0</v>
      </c>
      <c r="O5245" s="1" t="b">
        <f t="shared" si="272"/>
        <v>0</v>
      </c>
      <c r="Q5245" s="4"/>
      <c r="R5245" s="4"/>
    </row>
    <row r="5246" spans="5:18">
      <c r="E5246" s="130">
        <v>381</v>
      </c>
      <c r="F5246" s="130">
        <v>9</v>
      </c>
      <c r="H5246" s="32" t="s">
        <v>208</v>
      </c>
      <c r="I5246" s="33" t="s">
        <v>862</v>
      </c>
      <c r="J5246" s="33" t="s">
        <v>206</v>
      </c>
      <c r="K5246" s="33" t="str">
        <f t="shared" si="270"/>
        <v>381 , 9</v>
      </c>
      <c r="L5246" s="34" t="s">
        <v>207</v>
      </c>
      <c r="N5246" s="1" t="b">
        <f t="shared" si="271"/>
        <v>0</v>
      </c>
      <c r="O5246" s="1" t="b">
        <f t="shared" si="272"/>
        <v>0</v>
      </c>
      <c r="Q5246" s="4"/>
      <c r="R5246" s="4"/>
    </row>
    <row r="5247" spans="5:18">
      <c r="E5247" s="130">
        <v>381</v>
      </c>
      <c r="F5247" s="130">
        <v>10</v>
      </c>
      <c r="H5247" s="32" t="s">
        <v>208</v>
      </c>
      <c r="I5247" s="33" t="s">
        <v>862</v>
      </c>
      <c r="J5247" s="33" t="s">
        <v>206</v>
      </c>
      <c r="K5247" s="33" t="str">
        <f t="shared" si="270"/>
        <v>381 , 10</v>
      </c>
      <c r="L5247" s="34" t="s">
        <v>207</v>
      </c>
      <c r="N5247" s="1" t="b">
        <f t="shared" si="271"/>
        <v>0</v>
      </c>
      <c r="O5247" s="1" t="b">
        <f t="shared" si="272"/>
        <v>0</v>
      </c>
      <c r="Q5247" s="4"/>
      <c r="R5247" s="4"/>
    </row>
    <row r="5248" spans="5:18">
      <c r="E5248" s="130">
        <v>381</v>
      </c>
      <c r="F5248" s="130">
        <v>11</v>
      </c>
      <c r="H5248" s="32" t="s">
        <v>208</v>
      </c>
      <c r="I5248" s="33" t="s">
        <v>862</v>
      </c>
      <c r="J5248" s="33" t="s">
        <v>206</v>
      </c>
      <c r="K5248" s="33" t="str">
        <f t="shared" si="270"/>
        <v>381 , 11</v>
      </c>
      <c r="L5248" s="34" t="s">
        <v>207</v>
      </c>
      <c r="N5248" s="1" t="b">
        <f t="shared" si="271"/>
        <v>0</v>
      </c>
      <c r="O5248" s="1" t="b">
        <f t="shared" si="272"/>
        <v>0</v>
      </c>
      <c r="Q5248" s="4"/>
      <c r="R5248" s="4"/>
    </row>
    <row r="5249" spans="5:18">
      <c r="E5249" s="130">
        <v>381</v>
      </c>
      <c r="F5249" s="130">
        <v>12</v>
      </c>
      <c r="H5249" s="32" t="s">
        <v>208</v>
      </c>
      <c r="I5249" s="33" t="s">
        <v>862</v>
      </c>
      <c r="J5249" s="33" t="s">
        <v>206</v>
      </c>
      <c r="K5249" s="33" t="str">
        <f t="shared" si="270"/>
        <v>381 , 12</v>
      </c>
      <c r="L5249" s="34" t="s">
        <v>207</v>
      </c>
      <c r="N5249" s="1" t="b">
        <f t="shared" si="271"/>
        <v>0</v>
      </c>
      <c r="O5249" s="1" t="b">
        <f t="shared" si="272"/>
        <v>0</v>
      </c>
      <c r="Q5249" s="4"/>
      <c r="R5249" s="4"/>
    </row>
    <row r="5250" spans="5:18">
      <c r="E5250" s="130">
        <v>381</v>
      </c>
      <c r="F5250" s="130">
        <v>13</v>
      </c>
      <c r="H5250" s="32" t="s">
        <v>208</v>
      </c>
      <c r="I5250" s="33" t="s">
        <v>862</v>
      </c>
      <c r="J5250" s="33" t="s">
        <v>206</v>
      </c>
      <c r="K5250" s="33" t="str">
        <f t="shared" si="270"/>
        <v>381 , 13</v>
      </c>
      <c r="L5250" s="34" t="s">
        <v>207</v>
      </c>
      <c r="N5250" s="1" t="b">
        <f t="shared" si="271"/>
        <v>0</v>
      </c>
      <c r="O5250" s="1" t="b">
        <f t="shared" si="272"/>
        <v>0</v>
      </c>
      <c r="Q5250" s="4"/>
      <c r="R5250" s="4"/>
    </row>
    <row r="5251" spans="5:18">
      <c r="E5251" s="130">
        <v>381</v>
      </c>
      <c r="F5251" s="130">
        <v>14</v>
      </c>
      <c r="H5251" s="32" t="s">
        <v>208</v>
      </c>
      <c r="I5251" s="33" t="s">
        <v>862</v>
      </c>
      <c r="J5251" s="33" t="s">
        <v>206</v>
      </c>
      <c r="K5251" s="33" t="str">
        <f t="shared" si="270"/>
        <v>381 , 14</v>
      </c>
      <c r="L5251" s="34" t="s">
        <v>207</v>
      </c>
      <c r="N5251" s="1" t="b">
        <f t="shared" si="271"/>
        <v>0</v>
      </c>
      <c r="O5251" s="1" t="b">
        <f t="shared" si="272"/>
        <v>0</v>
      </c>
      <c r="Q5251" s="4"/>
      <c r="R5251" s="4"/>
    </row>
    <row r="5252" spans="5:18">
      <c r="E5252" s="130">
        <v>381</v>
      </c>
      <c r="F5252" s="130">
        <v>15</v>
      </c>
      <c r="H5252" s="32" t="s">
        <v>208</v>
      </c>
      <c r="I5252" s="33" t="s">
        <v>862</v>
      </c>
      <c r="J5252" s="33" t="s">
        <v>206</v>
      </c>
      <c r="K5252" s="33" t="str">
        <f t="shared" si="270"/>
        <v>381 , 15</v>
      </c>
      <c r="L5252" s="34" t="s">
        <v>207</v>
      </c>
      <c r="N5252" s="1" t="b">
        <f t="shared" si="271"/>
        <v>0</v>
      </c>
      <c r="O5252" s="1" t="b">
        <f t="shared" si="272"/>
        <v>0</v>
      </c>
      <c r="Q5252" s="4"/>
      <c r="R5252" s="4"/>
    </row>
    <row r="5253" spans="5:18">
      <c r="E5253" s="130">
        <v>382</v>
      </c>
      <c r="F5253" s="130">
        <v>1</v>
      </c>
      <c r="H5253" s="32" t="s">
        <v>208</v>
      </c>
      <c r="I5253" s="33" t="s">
        <v>862</v>
      </c>
      <c r="J5253" s="33" t="s">
        <v>206</v>
      </c>
      <c r="K5253" s="33" t="str">
        <f t="shared" si="270"/>
        <v>382 , 1</v>
      </c>
      <c r="L5253" s="34" t="s">
        <v>207</v>
      </c>
      <c r="N5253" s="1" t="b">
        <f t="shared" si="271"/>
        <v>0</v>
      </c>
      <c r="O5253" s="1" t="b">
        <f t="shared" si="272"/>
        <v>0</v>
      </c>
      <c r="Q5253" s="4"/>
      <c r="R5253" s="4"/>
    </row>
    <row r="5254" spans="5:18">
      <c r="E5254" s="130">
        <v>382</v>
      </c>
      <c r="F5254" s="130">
        <v>2</v>
      </c>
      <c r="H5254" s="32" t="s">
        <v>208</v>
      </c>
      <c r="I5254" s="33" t="s">
        <v>862</v>
      </c>
      <c r="J5254" s="33" t="s">
        <v>206</v>
      </c>
      <c r="K5254" s="33" t="str">
        <f t="shared" si="270"/>
        <v>382 , 2</v>
      </c>
      <c r="L5254" s="34" t="s">
        <v>207</v>
      </c>
      <c r="N5254" s="1" t="b">
        <f t="shared" si="271"/>
        <v>0</v>
      </c>
      <c r="O5254" s="1" t="b">
        <f t="shared" si="272"/>
        <v>0</v>
      </c>
      <c r="Q5254" s="4"/>
      <c r="R5254" s="4"/>
    </row>
    <row r="5255" spans="5:18">
      <c r="E5255" s="130">
        <v>382</v>
      </c>
      <c r="F5255" s="130">
        <v>3</v>
      </c>
      <c r="H5255" s="32" t="s">
        <v>208</v>
      </c>
      <c r="I5255" s="33" t="s">
        <v>862</v>
      </c>
      <c r="J5255" s="33" t="s">
        <v>206</v>
      </c>
      <c r="K5255" s="33" t="str">
        <f t="shared" si="270"/>
        <v>382 , 3</v>
      </c>
      <c r="L5255" s="34" t="s">
        <v>207</v>
      </c>
      <c r="N5255" s="1" t="b">
        <f t="shared" si="271"/>
        <v>0</v>
      </c>
      <c r="O5255" s="1" t="b">
        <f t="shared" si="272"/>
        <v>0</v>
      </c>
      <c r="Q5255" s="4"/>
      <c r="R5255" s="4"/>
    </row>
    <row r="5256" spans="5:18">
      <c r="E5256" s="130">
        <v>382</v>
      </c>
      <c r="F5256" s="130">
        <v>4</v>
      </c>
      <c r="H5256" s="32" t="s">
        <v>208</v>
      </c>
      <c r="I5256" s="33" t="s">
        <v>862</v>
      </c>
      <c r="J5256" s="33" t="s">
        <v>206</v>
      </c>
      <c r="K5256" s="33" t="str">
        <f t="shared" si="270"/>
        <v>382 , 4</v>
      </c>
      <c r="L5256" s="34" t="s">
        <v>207</v>
      </c>
      <c r="N5256" s="1" t="b">
        <f t="shared" si="271"/>
        <v>0</v>
      </c>
      <c r="O5256" s="1" t="b">
        <f t="shared" si="272"/>
        <v>0</v>
      </c>
      <c r="Q5256" s="4"/>
      <c r="R5256" s="4"/>
    </row>
    <row r="5257" spans="5:18">
      <c r="E5257" s="130">
        <v>382</v>
      </c>
      <c r="F5257" s="130">
        <v>5</v>
      </c>
      <c r="H5257" s="32" t="s">
        <v>208</v>
      </c>
      <c r="I5257" s="33" t="s">
        <v>862</v>
      </c>
      <c r="J5257" s="33" t="s">
        <v>206</v>
      </c>
      <c r="K5257" s="33" t="str">
        <f t="shared" si="270"/>
        <v>382 , 5</v>
      </c>
      <c r="L5257" s="34" t="s">
        <v>207</v>
      </c>
      <c r="N5257" s="1" t="b">
        <f t="shared" si="271"/>
        <v>0</v>
      </c>
      <c r="O5257" s="1" t="b">
        <f t="shared" si="272"/>
        <v>0</v>
      </c>
      <c r="Q5257" s="4"/>
      <c r="R5257" s="4"/>
    </row>
    <row r="5258" spans="5:18">
      <c r="E5258" s="130">
        <v>382</v>
      </c>
      <c s="130" r="F5258">
        <v>7</v>
      </c>
      <c r="H5258" s="32" t="s">
        <v>208</v>
      </c>
      <c r="I5258" s="33" t="s">
        <v>862</v>
      </c>
      <c r="J5258" s="33" t="s">
        <v>206</v>
      </c>
      <c r="K5258" s="33" t="str">
        <f t="shared" si="270"/>
        <v>382 , 6</v>
      </c>
      <c r="L5258" s="34" t="s">
        <v>207</v>
      </c>
      <c r="N5258" s="1" t="b">
        <f t="shared" si="271"/>
        <v>0</v>
      </c>
      <c r="O5258" s="1" t="b">
        <f t="shared" si="272"/>
        <v>0</v>
      </c>
      <c r="Q5258" s="4"/>
      <c r="R5258" s="4"/>
    </row>
    <row r="5259" spans="5:18">
      <c r="E5259" s="130">
        <v>382</v>
      </c>
      <c r="F5259" s="130">
        <v>8</v>
      </c>
      <c r="H5259" s="32" t="s">
        <v>208</v>
      </c>
      <c r="I5259" s="33" t="s">
        <v>862</v>
      </c>
      <c r="J5259" s="33" t="s">
        <v>206</v>
      </c>
      <c r="K5259" s="33" t="str">
        <f t="shared" si="270"/>
        <v>382 , 8</v>
      </c>
      <c r="L5259" s="34" t="s">
        <v>207</v>
      </c>
      <c r="N5259" s="1" t="b">
        <f t="shared" si="271"/>
        <v>0</v>
      </c>
      <c r="O5259" s="1" t="b">
        <f t="shared" si="272"/>
        <v>0</v>
      </c>
      <c r="Q5259" s="4"/>
      <c r="R5259" s="4"/>
    </row>
    <row r="5260" spans="5:18">
      <c r="E5260" s="130">
        <v>382</v>
      </c>
      <c r="F5260" s="130">
        <v>9</v>
      </c>
      <c r="H5260" s="32" t="s">
        <v>208</v>
      </c>
      <c r="I5260" s="33" t="s">
        <v>862</v>
      </c>
      <c r="J5260" s="33" t="s">
        <v>206</v>
      </c>
      <c r="K5260" s="33" t="str">
        <f t="shared" si="270"/>
        <v>382 , 9</v>
      </c>
      <c r="L5260" s="34" t="s">
        <v>207</v>
      </c>
      <c r="N5260" s="1" t="b">
        <f t="shared" si="271"/>
        <v>0</v>
      </c>
      <c r="O5260" s="1" t="b">
        <f t="shared" si="272"/>
        <v>0</v>
      </c>
      <c r="Q5260" s="4"/>
      <c r="R5260" s="4"/>
    </row>
    <row r="5261" spans="5:18">
      <c r="E5261" s="130">
        <v>382</v>
      </c>
      <c r="F5261" s="130">
        <v>10</v>
      </c>
      <c r="H5261" s="32" t="s">
        <v>208</v>
      </c>
      <c r="I5261" s="33" t="s">
        <v>862</v>
      </c>
      <c r="J5261" s="33" t="s">
        <v>206</v>
      </c>
      <c r="K5261" s="33" t="str">
        <f t="shared" si="270"/>
        <v>382 , 10</v>
      </c>
      <c r="L5261" s="34" t="s">
        <v>207</v>
      </c>
      <c r="N5261" s="1" t="b">
        <f t="shared" si="271"/>
        <v>0</v>
      </c>
      <c r="O5261" s="1" t="b">
        <f t="shared" si="272"/>
        <v>0</v>
      </c>
      <c r="Q5261" s="4"/>
      <c r="R5261" s="4"/>
    </row>
    <row r="5262" spans="5:18">
      <c r="E5262" s="130">
        <v>382</v>
      </c>
      <c r="F5262" s="130">
        <v>11</v>
      </c>
      <c r="H5262" s="32" t="s">
        <v>208</v>
      </c>
      <c r="I5262" s="33" t="s">
        <v>862</v>
      </c>
      <c r="J5262" s="33" t="s">
        <v>206</v>
      </c>
      <c r="K5262" s="33" t="str">
        <f t="shared" ref="K5262:K5321" si="273">E5262&amp;" , "&amp;F5262</f>
        <v>382 , 11</v>
      </c>
      <c r="L5262" s="34" t="s">
        <v>207</v>
      </c>
      <c r="N5262" s="1" t="b">
        <f t="shared" ref="N5262:N5321" si="274">IF(E5262="","",EXACT(E5262,Q5262))</f>
        <v>0</v>
      </c>
      <c r="O5262" s="1" t="b">
        <f t="shared" ref="O5262:O5321" si="275">IF(F5262="","",EXACT(F5262,R5262))</f>
        <v>0</v>
      </c>
      <c r="Q5262" s="4"/>
      <c r="R5262" s="4"/>
    </row>
    <row r="5263" spans="5:18">
      <c r="E5263" s="130">
        <v>382</v>
      </c>
      <c r="F5263" s="130">
        <v>12</v>
      </c>
      <c r="H5263" s="32" t="s">
        <v>208</v>
      </c>
      <c r="I5263" s="33" t="s">
        <v>862</v>
      </c>
      <c r="J5263" s="33" t="s">
        <v>206</v>
      </c>
      <c r="K5263" s="33" t="str">
        <f t="shared" si="273"/>
        <v>382 , 12</v>
      </c>
      <c r="L5263" s="34" t="s">
        <v>207</v>
      </c>
      <c r="N5263" s="1" t="b">
        <f t="shared" si="274"/>
        <v>0</v>
      </c>
      <c r="O5263" s="1" t="b">
        <f t="shared" si="275"/>
        <v>0</v>
      </c>
      <c r="Q5263" s="4"/>
      <c r="R5263" s="4"/>
    </row>
    <row r="5264" spans="5:18">
      <c r="E5264" s="130">
        <v>382</v>
      </c>
      <c r="F5264" s="130">
        <v>13</v>
      </c>
      <c r="H5264" s="32" t="s">
        <v>208</v>
      </c>
      <c r="I5264" s="33" t="s">
        <v>862</v>
      </c>
      <c r="J5264" s="33" t="s">
        <v>206</v>
      </c>
      <c r="K5264" s="33" t="str">
        <f t="shared" si="273"/>
        <v>382 , 13</v>
      </c>
      <c r="L5264" s="34" t="s">
        <v>207</v>
      </c>
      <c r="N5264" s="1" t="b">
        <f t="shared" si="274"/>
        <v>0</v>
      </c>
      <c r="O5264" s="1" t="b">
        <f t="shared" si="275"/>
        <v>0</v>
      </c>
      <c r="Q5264" s="4"/>
      <c r="R5264" s="4"/>
    </row>
    <row r="5265" spans="5:18">
      <c r="E5265" s="130">
        <v>382</v>
      </c>
      <c r="F5265" s="130">
        <v>14</v>
      </c>
      <c r="H5265" s="32" t="s">
        <v>208</v>
      </c>
      <c r="I5265" s="33" t="s">
        <v>862</v>
      </c>
      <c r="J5265" s="33" t="s">
        <v>206</v>
      </c>
      <c r="K5265" s="33" t="str">
        <f t="shared" si="273"/>
        <v>382 , 14</v>
      </c>
      <c r="L5265" s="34" t="s">
        <v>207</v>
      </c>
      <c r="N5265" s="1" t="b">
        <f t="shared" si="274"/>
        <v>0</v>
      </c>
      <c r="O5265" s="1" t="b">
        <f t="shared" si="275"/>
        <v>0</v>
      </c>
      <c r="Q5265" s="4"/>
      <c r="R5265" s="4"/>
    </row>
    <row r="5266" spans="5:18">
      <c r="E5266" s="130">
        <v>382</v>
      </c>
      <c r="F5266" s="130">
        <v>15</v>
      </c>
      <c r="H5266" s="32" t="s">
        <v>208</v>
      </c>
      <c r="I5266" s="33" t="s">
        <v>862</v>
      </c>
      <c r="J5266" s="33" t="s">
        <v>206</v>
      </c>
      <c r="K5266" s="33" t="str">
        <f t="shared" si="273"/>
        <v>382 , 15</v>
      </c>
      <c r="L5266" s="34" t="s">
        <v>207</v>
      </c>
      <c r="N5266" s="1" t="b">
        <f t="shared" si="274"/>
        <v>0</v>
      </c>
      <c r="O5266" s="1" t="b">
        <f t="shared" si="275"/>
        <v>0</v>
      </c>
      <c r="Q5266" s="4"/>
      <c r="R5266" s="4"/>
    </row>
    <row r="5267" spans="5:18">
      <c r="E5267" s="130">
        <v>383</v>
      </c>
      <c r="F5267" s="130">
        <v>1</v>
      </c>
      <c r="H5267" s="32" t="s">
        <v>208</v>
      </c>
      <c r="I5267" s="33" t="s">
        <v>862</v>
      </c>
      <c r="J5267" s="33" t="s">
        <v>206</v>
      </c>
      <c r="K5267" s="33" t="str">
        <f t="shared" si="273"/>
        <v>383 , 1</v>
      </c>
      <c r="L5267" s="34" t="s">
        <v>207</v>
      </c>
      <c r="N5267" s="1" t="b">
        <f t="shared" si="274"/>
        <v>0</v>
      </c>
      <c r="O5267" s="1" t="b">
        <f t="shared" si="275"/>
        <v>0</v>
      </c>
      <c r="Q5267" s="4"/>
      <c r="R5267" s="4"/>
    </row>
    <row r="5268" spans="5:18">
      <c r="E5268" s="130">
        <v>383</v>
      </c>
      <c r="F5268" s="130">
        <v>2</v>
      </c>
      <c r="H5268" s="32" t="s">
        <v>208</v>
      </c>
      <c r="I5268" s="33" t="s">
        <v>862</v>
      </c>
      <c r="J5268" s="33" t="s">
        <v>206</v>
      </c>
      <c r="K5268" s="33" t="str">
        <f t="shared" si="273"/>
        <v>383 , 2</v>
      </c>
      <c r="L5268" s="34" t="s">
        <v>207</v>
      </c>
      <c r="N5268" s="1" t="b">
        <f t="shared" si="274"/>
        <v>0</v>
      </c>
      <c r="O5268" s="1" t="b">
        <f t="shared" si="275"/>
        <v>0</v>
      </c>
      <c r="Q5268" s="4"/>
      <c r="R5268" s="4"/>
    </row>
    <row r="5269" spans="5:18">
      <c r="E5269" s="130">
        <v>383</v>
      </c>
      <c r="F5269" s="130">
        <v>3</v>
      </c>
      <c r="H5269" s="32" t="s">
        <v>208</v>
      </c>
      <c r="I5269" s="33" t="s">
        <v>862</v>
      </c>
      <c r="J5269" s="33" t="s">
        <v>206</v>
      </c>
      <c r="K5269" s="33" t="str">
        <f t="shared" si="273"/>
        <v>383 , 3</v>
      </c>
      <c r="L5269" s="34" t="s">
        <v>207</v>
      </c>
      <c r="N5269" s="1" t="b">
        <f t="shared" si="274"/>
        <v>0</v>
      </c>
      <c r="O5269" s="1" t="b">
        <f t="shared" si="275"/>
        <v>0</v>
      </c>
      <c r="Q5269" s="4"/>
      <c r="R5269" s="4"/>
    </row>
    <row r="5270" spans="5:18">
      <c r="E5270" s="130">
        <v>383</v>
      </c>
      <c r="F5270" s="130">
        <v>4</v>
      </c>
      <c r="H5270" s="32" t="s">
        <v>208</v>
      </c>
      <c r="I5270" s="33" t="s">
        <v>862</v>
      </c>
      <c r="J5270" s="33" t="s">
        <v>206</v>
      </c>
      <c r="K5270" s="33" t="str">
        <f t="shared" si="273"/>
        <v>383 , 4</v>
      </c>
      <c r="L5270" s="34" t="s">
        <v>207</v>
      </c>
      <c r="N5270" s="1" t="b">
        <f t="shared" si="274"/>
        <v>0</v>
      </c>
      <c r="O5270" s="1" t="b">
        <f t="shared" si="275"/>
        <v>0</v>
      </c>
      <c r="Q5270" s="4"/>
      <c r="R5270" s="4"/>
    </row>
    <row r="5271" spans="5:18">
      <c r="E5271" s="130">
        <v>383</v>
      </c>
      <c r="F5271" s="130">
        <v>5</v>
      </c>
      <c r="H5271" s="32" t="s">
        <v>208</v>
      </c>
      <c r="I5271" s="33" t="s">
        <v>862</v>
      </c>
      <c r="J5271" s="33" t="s">
        <v>206</v>
      </c>
      <c r="K5271" s="33" t="str">
        <f t="shared" si="273"/>
        <v>383 , 5</v>
      </c>
      <c r="L5271" s="34" t="s">
        <v>207</v>
      </c>
      <c r="N5271" s="1" t="b">
        <f t="shared" si="274"/>
        <v>0</v>
      </c>
      <c r="O5271" s="1" t="b">
        <f t="shared" si="275"/>
        <v>0</v>
      </c>
      <c r="Q5271" s="4"/>
      <c r="R5271" s="4"/>
    </row>
    <row r="5272" spans="5:18">
      <c r="E5272" s="130">
        <v>383</v>
      </c>
      <c s="130" r="F5272">
        <v>7</v>
      </c>
      <c r="H5272" s="32" t="s">
        <v>208</v>
      </c>
      <c r="I5272" s="33" t="s">
        <v>862</v>
      </c>
      <c r="J5272" s="33" t="s">
        <v>206</v>
      </c>
      <c r="K5272" s="33" t="str">
        <f t="shared" si="273"/>
        <v>383 , 6</v>
      </c>
      <c r="L5272" s="34" t="s">
        <v>207</v>
      </c>
      <c r="N5272" s="1" t="b">
        <f t="shared" si="274"/>
        <v>0</v>
      </c>
      <c r="O5272" s="1" t="b">
        <f t="shared" si="275"/>
        <v>0</v>
      </c>
      <c r="Q5272" s="4"/>
      <c r="R5272" s="4"/>
    </row>
    <row r="5273" spans="5:18">
      <c r="E5273" s="130">
        <v>383</v>
      </c>
      <c r="F5273" s="130">
        <v>8</v>
      </c>
      <c r="H5273" s="32" t="s">
        <v>208</v>
      </c>
      <c r="I5273" s="33" t="s">
        <v>862</v>
      </c>
      <c r="J5273" s="33" t="s">
        <v>206</v>
      </c>
      <c r="K5273" s="33" t="str">
        <f t="shared" si="273"/>
        <v>383 , 8</v>
      </c>
      <c r="L5273" s="34" t="s">
        <v>207</v>
      </c>
      <c r="N5273" s="1" t="b">
        <f t="shared" si="274"/>
        <v>0</v>
      </c>
      <c r="O5273" s="1" t="b">
        <f t="shared" si="275"/>
        <v>0</v>
      </c>
      <c r="Q5273" s="4"/>
      <c r="R5273" s="4"/>
    </row>
    <row r="5274" spans="5:18">
      <c r="E5274" s="130">
        <v>383</v>
      </c>
      <c r="F5274" s="130">
        <v>9</v>
      </c>
      <c r="H5274" s="32" t="s">
        <v>208</v>
      </c>
      <c r="I5274" s="33" t="s">
        <v>862</v>
      </c>
      <c r="J5274" s="33" t="s">
        <v>206</v>
      </c>
      <c r="K5274" s="33" t="str">
        <f t="shared" si="273"/>
        <v>383 , 9</v>
      </c>
      <c r="L5274" s="34" t="s">
        <v>207</v>
      </c>
      <c r="N5274" s="1" t="b">
        <f t="shared" si="274"/>
        <v>0</v>
      </c>
      <c r="O5274" s="1" t="b">
        <f t="shared" si="275"/>
        <v>0</v>
      </c>
      <c r="Q5274" s="4"/>
      <c r="R5274" s="4"/>
    </row>
    <row r="5275" spans="5:18">
      <c r="E5275" s="130">
        <v>383</v>
      </c>
      <c r="F5275" s="130">
        <v>10</v>
      </c>
      <c r="H5275" s="32" t="s">
        <v>208</v>
      </c>
      <c r="I5275" s="33" t="s">
        <v>862</v>
      </c>
      <c r="J5275" s="33" t="s">
        <v>206</v>
      </c>
      <c r="K5275" s="33" t="str">
        <f t="shared" si="273"/>
        <v>383 , 10</v>
      </c>
      <c r="L5275" s="34" t="s">
        <v>207</v>
      </c>
      <c r="N5275" s="1" t="b">
        <f t="shared" si="274"/>
        <v>0</v>
      </c>
      <c r="O5275" s="1" t="b">
        <f t="shared" si="275"/>
        <v>0</v>
      </c>
      <c r="Q5275" s="4"/>
      <c r="R5275" s="4"/>
    </row>
    <row r="5276" spans="5:18">
      <c r="E5276" s="130">
        <v>383</v>
      </c>
      <c r="F5276" s="130">
        <v>11</v>
      </c>
      <c r="H5276" s="32" t="s">
        <v>208</v>
      </c>
      <c r="I5276" s="33" t="s">
        <v>862</v>
      </c>
      <c r="J5276" s="33" t="s">
        <v>206</v>
      </c>
      <c r="K5276" s="33" t="str">
        <f t="shared" si="273"/>
        <v>383 , 11</v>
      </c>
      <c r="L5276" s="34" t="s">
        <v>207</v>
      </c>
      <c r="N5276" s="1" t="b">
        <f t="shared" si="274"/>
        <v>0</v>
      </c>
      <c r="O5276" s="1" t="b">
        <f t="shared" si="275"/>
        <v>0</v>
      </c>
      <c r="Q5276" s="4"/>
      <c r="R5276" s="4"/>
    </row>
    <row r="5277" spans="5:18">
      <c r="E5277" s="130">
        <v>383</v>
      </c>
      <c r="F5277" s="130">
        <v>12</v>
      </c>
      <c r="H5277" s="32" t="s">
        <v>208</v>
      </c>
      <c r="I5277" s="33" t="s">
        <v>862</v>
      </c>
      <c r="J5277" s="33" t="s">
        <v>206</v>
      </c>
      <c r="K5277" s="33" t="str">
        <f t="shared" si="273"/>
        <v>383 , 12</v>
      </c>
      <c r="L5277" s="34" t="s">
        <v>207</v>
      </c>
      <c r="N5277" s="1" t="b">
        <f t="shared" si="274"/>
        <v>0</v>
      </c>
      <c r="O5277" s="1" t="b">
        <f t="shared" si="275"/>
        <v>0</v>
      </c>
      <c r="Q5277" s="4"/>
      <c r="R5277" s="4"/>
    </row>
    <row r="5278" spans="5:18">
      <c r="E5278" s="130">
        <v>383</v>
      </c>
      <c r="F5278" s="130">
        <v>13</v>
      </c>
      <c r="H5278" s="32" t="s">
        <v>208</v>
      </c>
      <c r="I5278" s="33" t="s">
        <v>862</v>
      </c>
      <c r="J5278" s="33" t="s">
        <v>206</v>
      </c>
      <c r="K5278" s="33" t="str">
        <f t="shared" si="273"/>
        <v>383 , 13</v>
      </c>
      <c r="L5278" s="34" t="s">
        <v>207</v>
      </c>
      <c r="N5278" s="1" t="b">
        <f t="shared" si="274"/>
        <v>0</v>
      </c>
      <c r="O5278" s="1" t="b">
        <f t="shared" si="275"/>
        <v>0</v>
      </c>
      <c r="Q5278" s="4"/>
      <c r="R5278" s="4"/>
    </row>
    <row r="5279" spans="5:18">
      <c r="E5279" s="130">
        <v>383</v>
      </c>
      <c r="F5279" s="130">
        <v>14</v>
      </c>
      <c r="H5279" s="32" t="s">
        <v>208</v>
      </c>
      <c r="I5279" s="33" t="s">
        <v>862</v>
      </c>
      <c r="J5279" s="33" t="s">
        <v>206</v>
      </c>
      <c r="K5279" s="33" t="str">
        <f t="shared" si="273"/>
        <v>383 , 14</v>
      </c>
      <c r="L5279" s="34" t="s">
        <v>207</v>
      </c>
      <c r="N5279" s="1" t="b">
        <f t="shared" si="274"/>
        <v>0</v>
      </c>
      <c r="O5279" s="1" t="b">
        <f t="shared" si="275"/>
        <v>0</v>
      </c>
      <c r="Q5279" s="4"/>
      <c r="R5279" s="4"/>
    </row>
    <row r="5280" spans="5:18">
      <c r="E5280" s="130">
        <v>383</v>
      </c>
      <c r="F5280" s="130">
        <v>15</v>
      </c>
      <c r="H5280" s="32" t="s">
        <v>208</v>
      </c>
      <c r="I5280" s="33" t="s">
        <v>862</v>
      </c>
      <c r="J5280" s="33" t="s">
        <v>206</v>
      </c>
      <c r="K5280" s="33" t="str">
        <f t="shared" si="273"/>
        <v>383 , 15</v>
      </c>
      <c r="L5280" s="34" t="s">
        <v>207</v>
      </c>
      <c r="N5280" s="1" t="b">
        <f t="shared" si="274"/>
        <v>0</v>
      </c>
      <c r="O5280" s="1" t="b">
        <f t="shared" si="275"/>
        <v>0</v>
      </c>
      <c r="Q5280" s="4"/>
      <c r="R5280" s="4"/>
    </row>
    <row r="5281" spans="5:18">
      <c r="E5281" s="130">
        <v>384</v>
      </c>
      <c r="F5281" s="130">
        <v>1</v>
      </c>
      <c r="H5281" s="32" t="s">
        <v>208</v>
      </c>
      <c r="I5281" s="33" t="s">
        <v>862</v>
      </c>
      <c r="J5281" s="33" t="s">
        <v>206</v>
      </c>
      <c r="K5281" s="33" t="str">
        <f t="shared" si="273"/>
        <v>384 , 1</v>
      </c>
      <c r="L5281" s="34" t="s">
        <v>207</v>
      </c>
      <c r="N5281" s="1" t="b">
        <f t="shared" si="274"/>
        <v>0</v>
      </c>
      <c r="O5281" s="1" t="b">
        <f t="shared" si="275"/>
        <v>0</v>
      </c>
      <c r="Q5281" s="4"/>
      <c r="R5281" s="4"/>
    </row>
    <row r="5282" spans="5:18">
      <c r="E5282" s="130">
        <v>384</v>
      </c>
      <c r="F5282" s="130">
        <v>2</v>
      </c>
      <c r="H5282" s="32" t="s">
        <v>208</v>
      </c>
      <c r="I5282" s="33" t="s">
        <v>862</v>
      </c>
      <c r="J5282" s="33" t="s">
        <v>206</v>
      </c>
      <c r="K5282" s="33" t="str">
        <f t="shared" si="273"/>
        <v>384 , 2</v>
      </c>
      <c r="L5282" s="34" t="s">
        <v>207</v>
      </c>
      <c r="N5282" s="1" t="b">
        <f t="shared" si="274"/>
        <v>0</v>
      </c>
      <c r="O5282" s="1" t="b">
        <f t="shared" si="275"/>
        <v>0</v>
      </c>
      <c r="Q5282" s="4"/>
      <c r="R5282" s="4"/>
    </row>
    <row r="5283" spans="5:18">
      <c r="E5283" s="130">
        <v>384</v>
      </c>
      <c r="F5283" s="130">
        <v>3</v>
      </c>
      <c r="H5283" s="32" t="s">
        <v>208</v>
      </c>
      <c r="I5283" s="33" t="s">
        <v>862</v>
      </c>
      <c r="J5283" s="33" t="s">
        <v>206</v>
      </c>
      <c r="K5283" s="33" t="str">
        <f t="shared" si="273"/>
        <v>384 , 3</v>
      </c>
      <c r="L5283" s="34" t="s">
        <v>207</v>
      </c>
      <c r="N5283" s="1" t="b">
        <f t="shared" si="274"/>
        <v>0</v>
      </c>
      <c r="O5283" s="1" t="b">
        <f t="shared" si="275"/>
        <v>0</v>
      </c>
      <c r="Q5283" s="4"/>
      <c r="R5283" s="4"/>
    </row>
    <row r="5284" spans="5:18">
      <c r="E5284" s="130">
        <v>384</v>
      </c>
      <c r="F5284" s="130">
        <v>4</v>
      </c>
      <c r="H5284" s="32" t="s">
        <v>208</v>
      </c>
      <c r="I5284" s="33" t="s">
        <v>862</v>
      </c>
      <c r="J5284" s="33" t="s">
        <v>206</v>
      </c>
      <c r="K5284" s="33" t="str">
        <f t="shared" si="273"/>
        <v>384 , 4</v>
      </c>
      <c r="L5284" s="34" t="s">
        <v>207</v>
      </c>
      <c r="N5284" s="1" t="b">
        <f t="shared" si="274"/>
        <v>0</v>
      </c>
      <c r="O5284" s="1" t="b">
        <f t="shared" si="275"/>
        <v>0</v>
      </c>
      <c r="Q5284" s="4"/>
      <c r="R5284" s="4"/>
    </row>
    <row r="5285" spans="5:18">
      <c r="E5285" s="130">
        <v>384</v>
      </c>
      <c r="F5285" s="130">
        <v>5</v>
      </c>
      <c r="H5285" s="32" t="s">
        <v>208</v>
      </c>
      <c r="I5285" s="33" t="s">
        <v>862</v>
      </c>
      <c r="J5285" s="33" t="s">
        <v>206</v>
      </c>
      <c r="K5285" s="33" t="str">
        <f t="shared" si="273"/>
        <v>384 , 5</v>
      </c>
      <c r="L5285" s="34" t="s">
        <v>207</v>
      </c>
      <c r="N5285" s="1" t="b">
        <f t="shared" si="274"/>
        <v>0</v>
      </c>
      <c r="O5285" s="1" t="b">
        <f t="shared" si="275"/>
        <v>0</v>
      </c>
      <c r="Q5285" s="4"/>
      <c r="R5285" s="4"/>
    </row>
    <row r="5286" spans="5:18">
      <c r="E5286" s="130">
        <v>384</v>
      </c>
      <c s="130" r="F5286">
        <v>7</v>
      </c>
      <c r="H5286" s="32" t="s">
        <v>208</v>
      </c>
      <c r="I5286" s="33" t="s">
        <v>862</v>
      </c>
      <c r="J5286" s="33" t="s">
        <v>206</v>
      </c>
      <c r="K5286" s="33" t="str">
        <f t="shared" si="273"/>
        <v>384 , 6</v>
      </c>
      <c r="L5286" s="34" t="s">
        <v>207</v>
      </c>
      <c r="N5286" s="1" t="b">
        <f t="shared" si="274"/>
        <v>0</v>
      </c>
      <c r="O5286" s="1" t="b">
        <f t="shared" si="275"/>
        <v>0</v>
      </c>
      <c r="Q5286" s="4"/>
      <c r="R5286" s="4"/>
    </row>
    <row r="5287" spans="5:18">
      <c r="E5287" s="130">
        <v>384</v>
      </c>
      <c r="F5287" s="130">
        <v>8</v>
      </c>
      <c r="H5287" s="32" t="s">
        <v>208</v>
      </c>
      <c r="I5287" s="33" t="s">
        <v>862</v>
      </c>
      <c r="J5287" s="33" t="s">
        <v>206</v>
      </c>
      <c r="K5287" s="33" t="str">
        <f t="shared" si="273"/>
        <v>384 , 8</v>
      </c>
      <c r="L5287" s="34" t="s">
        <v>207</v>
      </c>
      <c r="N5287" s="1" t="b">
        <f t="shared" si="274"/>
        <v>0</v>
      </c>
      <c r="O5287" s="1" t="b">
        <f t="shared" si="275"/>
        <v>0</v>
      </c>
      <c r="Q5287" s="4"/>
      <c r="R5287" s="4"/>
    </row>
    <row r="5288" spans="5:18">
      <c r="E5288" s="130">
        <v>384</v>
      </c>
      <c r="F5288" s="130">
        <v>9</v>
      </c>
      <c r="H5288" s="32" t="s">
        <v>208</v>
      </c>
      <c r="I5288" s="33" t="s">
        <v>862</v>
      </c>
      <c r="J5288" s="33" t="s">
        <v>206</v>
      </c>
      <c r="K5288" s="33" t="str">
        <f t="shared" si="273"/>
        <v>384 , 9</v>
      </c>
      <c r="L5288" s="34" t="s">
        <v>207</v>
      </c>
      <c r="N5288" s="1" t="b">
        <f t="shared" si="274"/>
        <v>0</v>
      </c>
      <c r="O5288" s="1" t="b">
        <f t="shared" si="275"/>
        <v>0</v>
      </c>
      <c r="Q5288" s="4"/>
      <c r="R5288" s="4"/>
    </row>
    <row r="5289" spans="5:18">
      <c r="E5289" s="130">
        <v>384</v>
      </c>
      <c r="F5289" s="130">
        <v>10</v>
      </c>
      <c r="H5289" s="32" t="s">
        <v>208</v>
      </c>
      <c r="I5289" s="33" t="s">
        <v>862</v>
      </c>
      <c r="J5289" s="33" t="s">
        <v>206</v>
      </c>
      <c r="K5289" s="33" t="str">
        <f t="shared" si="273"/>
        <v>384 , 10</v>
      </c>
      <c r="L5289" s="34" t="s">
        <v>207</v>
      </c>
      <c r="N5289" s="1" t="b">
        <f t="shared" si="274"/>
        <v>0</v>
      </c>
      <c r="O5289" s="1" t="b">
        <f t="shared" si="275"/>
        <v>0</v>
      </c>
      <c r="Q5289" s="4"/>
      <c r="R5289" s="4"/>
    </row>
    <row r="5290" spans="5:18">
      <c r="E5290" s="130">
        <v>384</v>
      </c>
      <c r="F5290" s="130">
        <v>11</v>
      </c>
      <c r="H5290" s="32" t="s">
        <v>208</v>
      </c>
      <c r="I5290" s="33" t="s">
        <v>862</v>
      </c>
      <c r="J5290" s="33" t="s">
        <v>206</v>
      </c>
      <c r="K5290" s="33" t="str">
        <f t="shared" si="273"/>
        <v>384 , 11</v>
      </c>
      <c r="L5290" s="34" t="s">
        <v>207</v>
      </c>
      <c r="N5290" s="1" t="b">
        <f t="shared" si="274"/>
        <v>0</v>
      </c>
      <c r="O5290" s="1" t="b">
        <f t="shared" si="275"/>
        <v>0</v>
      </c>
      <c r="Q5290" s="4"/>
      <c r="R5290" s="4"/>
    </row>
    <row r="5291" spans="5:18">
      <c r="E5291" s="130">
        <v>384</v>
      </c>
      <c r="F5291" s="130">
        <v>12</v>
      </c>
      <c r="H5291" s="32" t="s">
        <v>208</v>
      </c>
      <c r="I5291" s="33" t="s">
        <v>862</v>
      </c>
      <c r="J5291" s="33" t="s">
        <v>206</v>
      </c>
      <c r="K5291" s="33" t="str">
        <f t="shared" si="273"/>
        <v>384 , 12</v>
      </c>
      <c r="L5291" s="34" t="s">
        <v>207</v>
      </c>
      <c r="N5291" s="1" t="b">
        <f t="shared" si="274"/>
        <v>0</v>
      </c>
      <c r="O5291" s="1" t="b">
        <f t="shared" si="275"/>
        <v>0</v>
      </c>
      <c r="Q5291" s="4"/>
      <c r="R5291" s="4"/>
    </row>
    <row r="5292" spans="5:18">
      <c r="E5292" s="130">
        <v>384</v>
      </c>
      <c r="F5292" s="130">
        <v>13</v>
      </c>
      <c r="H5292" s="32" t="s">
        <v>208</v>
      </c>
      <c r="I5292" s="33" t="s">
        <v>862</v>
      </c>
      <c r="J5292" s="33" t="s">
        <v>206</v>
      </c>
      <c r="K5292" s="33" t="str">
        <f t="shared" si="273"/>
        <v>384 , 13</v>
      </c>
      <c r="L5292" s="34" t="s">
        <v>207</v>
      </c>
      <c r="N5292" s="1" t="b">
        <f t="shared" si="274"/>
        <v>0</v>
      </c>
      <c r="O5292" s="1" t="b">
        <f t="shared" si="275"/>
        <v>0</v>
      </c>
      <c r="Q5292" s="4"/>
      <c r="R5292" s="4"/>
    </row>
    <row r="5293" spans="5:18">
      <c r="E5293" s="130">
        <v>384</v>
      </c>
      <c r="F5293" s="130">
        <v>14</v>
      </c>
      <c r="H5293" s="32" t="s">
        <v>208</v>
      </c>
      <c r="I5293" s="33" t="s">
        <v>862</v>
      </c>
      <c r="J5293" s="33" t="s">
        <v>206</v>
      </c>
      <c r="K5293" s="33" t="str">
        <f t="shared" si="273"/>
        <v>384 , 14</v>
      </c>
      <c r="L5293" s="34" t="s">
        <v>207</v>
      </c>
      <c r="N5293" s="1" t="b">
        <f t="shared" si="274"/>
        <v>0</v>
      </c>
      <c r="O5293" s="1" t="b">
        <f t="shared" si="275"/>
        <v>0</v>
      </c>
      <c r="Q5293" s="4"/>
      <c r="R5293" s="4"/>
    </row>
    <row r="5294" spans="5:18">
      <c r="E5294" s="130">
        <v>384</v>
      </c>
      <c r="F5294" s="130">
        <v>15</v>
      </c>
      <c r="H5294" s="32" t="s">
        <v>208</v>
      </c>
      <c r="I5294" s="33" t="s">
        <v>862</v>
      </c>
      <c r="J5294" s="33" t="s">
        <v>206</v>
      </c>
      <c r="K5294" s="33" t="str">
        <f t="shared" si="273"/>
        <v>384 , 15</v>
      </c>
      <c r="L5294" s="34" t="s">
        <v>207</v>
      </c>
      <c r="N5294" s="1" t="b">
        <f t="shared" si="274"/>
        <v>0</v>
      </c>
      <c r="O5294" s="1" t="b">
        <f t="shared" si="275"/>
        <v>0</v>
      </c>
      <c r="Q5294" s="4"/>
      <c r="R5294" s="4"/>
    </row>
    <row r="5295" spans="5:18">
      <c r="E5295" s="130">
        <v>385</v>
      </c>
      <c r="F5295" s="130">
        <v>1</v>
      </c>
      <c r="H5295" s="32" t="s">
        <v>208</v>
      </c>
      <c r="I5295" s="33" t="s">
        <v>862</v>
      </c>
      <c r="J5295" s="33" t="s">
        <v>206</v>
      </c>
      <c r="K5295" s="33" t="str">
        <f t="shared" si="273"/>
        <v>385 , 1</v>
      </c>
      <c r="L5295" s="34" t="s">
        <v>207</v>
      </c>
      <c r="N5295" s="1" t="b">
        <f t="shared" si="274"/>
        <v>0</v>
      </c>
      <c r="O5295" s="1" t="b">
        <f t="shared" si="275"/>
        <v>0</v>
      </c>
      <c r="Q5295" s="4"/>
      <c r="R5295" s="4"/>
    </row>
    <row r="5296" spans="5:18">
      <c r="E5296" s="130">
        <v>385</v>
      </c>
      <c r="F5296" s="130">
        <v>2</v>
      </c>
      <c r="H5296" s="32" t="s">
        <v>208</v>
      </c>
      <c r="I5296" s="33" t="s">
        <v>862</v>
      </c>
      <c r="J5296" s="33" t="s">
        <v>206</v>
      </c>
      <c r="K5296" s="33" t="str">
        <f t="shared" si="273"/>
        <v>385 , 2</v>
      </c>
      <c r="L5296" s="34" t="s">
        <v>207</v>
      </c>
      <c r="N5296" s="1" t="b">
        <f t="shared" si="274"/>
        <v>0</v>
      </c>
      <c r="O5296" s="1" t="b">
        <f t="shared" si="275"/>
        <v>0</v>
      </c>
      <c r="Q5296" s="4"/>
      <c r="R5296" s="4"/>
    </row>
    <row r="5297" spans="5:18">
      <c r="E5297" s="130">
        <v>385</v>
      </c>
      <c r="F5297" s="130">
        <v>3</v>
      </c>
      <c r="H5297" s="32" t="s">
        <v>208</v>
      </c>
      <c r="I5297" s="33" t="s">
        <v>862</v>
      </c>
      <c r="J5297" s="33" t="s">
        <v>206</v>
      </c>
      <c r="K5297" s="33" t="str">
        <f t="shared" si="273"/>
        <v>385 , 3</v>
      </c>
      <c r="L5297" s="34" t="s">
        <v>207</v>
      </c>
      <c r="N5297" s="1" t="b">
        <f t="shared" si="274"/>
        <v>0</v>
      </c>
      <c r="O5297" s="1" t="b">
        <f t="shared" si="275"/>
        <v>0</v>
      </c>
      <c r="Q5297" s="4"/>
      <c r="R5297" s="4"/>
    </row>
    <row r="5298" spans="5:18">
      <c r="E5298" s="130">
        <v>385</v>
      </c>
      <c r="F5298" s="130">
        <v>4</v>
      </c>
      <c r="H5298" s="32" t="s">
        <v>208</v>
      </c>
      <c r="I5298" s="33" t="s">
        <v>862</v>
      </c>
      <c r="J5298" s="33" t="s">
        <v>206</v>
      </c>
      <c r="K5298" s="33" t="str">
        <f t="shared" si="273"/>
        <v>385 , 4</v>
      </c>
      <c r="L5298" s="34" t="s">
        <v>207</v>
      </c>
      <c r="N5298" s="1" t="b">
        <f t="shared" si="274"/>
        <v>0</v>
      </c>
      <c r="O5298" s="1" t="b">
        <f t="shared" si="275"/>
        <v>0</v>
      </c>
      <c r="Q5298" s="4"/>
      <c r="R5298" s="4"/>
    </row>
    <row r="5299" spans="5:18">
      <c r="E5299" s="130">
        <v>385</v>
      </c>
      <c r="F5299" s="130">
        <v>5</v>
      </c>
      <c r="H5299" s="32" t="s">
        <v>208</v>
      </c>
      <c r="I5299" s="33" t="s">
        <v>862</v>
      </c>
      <c r="J5299" s="33" t="s">
        <v>206</v>
      </c>
      <c r="K5299" s="33" t="str">
        <f t="shared" si="273"/>
        <v>385 , 5</v>
      </c>
      <c r="L5299" s="34" t="s">
        <v>207</v>
      </c>
      <c r="N5299" s="1" t="b">
        <f t="shared" si="274"/>
        <v>0</v>
      </c>
      <c r="O5299" s="1" t="b">
        <f t="shared" si="275"/>
        <v>0</v>
      </c>
      <c r="Q5299" s="4"/>
      <c r="R5299" s="4"/>
    </row>
    <row r="5300" spans="5:18">
      <c r="E5300" s="130">
        <v>385</v>
      </c>
      <c s="130" r="F5300">
        <v>7</v>
      </c>
      <c r="H5300" s="32" t="s">
        <v>208</v>
      </c>
      <c r="I5300" s="33" t="s">
        <v>862</v>
      </c>
      <c r="J5300" s="33" t="s">
        <v>206</v>
      </c>
      <c r="K5300" s="33" t="str">
        <f t="shared" si="273"/>
        <v>385 , 6</v>
      </c>
      <c r="L5300" s="34" t="s">
        <v>207</v>
      </c>
      <c r="N5300" s="1" t="b">
        <f t="shared" si="274"/>
        <v>0</v>
      </c>
      <c r="O5300" s="1" t="b">
        <f t="shared" si="275"/>
        <v>0</v>
      </c>
      <c r="Q5300" s="4"/>
      <c r="R5300" s="4"/>
    </row>
    <row r="5301" spans="5:18">
      <c r="E5301" s="130">
        <v>385</v>
      </c>
      <c r="F5301" s="130">
        <v>8</v>
      </c>
      <c r="H5301" s="32" t="s">
        <v>208</v>
      </c>
      <c r="I5301" s="33" t="s">
        <v>862</v>
      </c>
      <c r="J5301" s="33" t="s">
        <v>206</v>
      </c>
      <c r="K5301" s="33" t="str">
        <f t="shared" si="273"/>
        <v>385 , 8</v>
      </c>
      <c r="L5301" s="34" t="s">
        <v>207</v>
      </c>
      <c r="N5301" s="1" t="b">
        <f t="shared" si="274"/>
        <v>0</v>
      </c>
      <c r="O5301" s="1" t="b">
        <f t="shared" si="275"/>
        <v>0</v>
      </c>
      <c r="Q5301" s="4"/>
      <c r="R5301" s="4"/>
    </row>
    <row r="5302" spans="5:18">
      <c r="E5302" s="130">
        <v>385</v>
      </c>
      <c r="F5302" s="130">
        <v>9</v>
      </c>
      <c r="H5302" s="32" t="s">
        <v>208</v>
      </c>
      <c r="I5302" s="33" t="s">
        <v>862</v>
      </c>
      <c r="J5302" s="33" t="s">
        <v>206</v>
      </c>
      <c r="K5302" s="33" t="str">
        <f t="shared" si="273"/>
        <v>385 , 9</v>
      </c>
      <c r="L5302" s="34" t="s">
        <v>207</v>
      </c>
      <c r="N5302" s="1" t="b">
        <f t="shared" si="274"/>
        <v>0</v>
      </c>
      <c r="O5302" s="1" t="b">
        <f t="shared" si="275"/>
        <v>0</v>
      </c>
      <c r="Q5302" s="4"/>
      <c r="R5302" s="4"/>
    </row>
    <row r="5303" spans="5:18">
      <c r="E5303" s="130">
        <v>385</v>
      </c>
      <c r="F5303" s="130">
        <v>10</v>
      </c>
      <c r="H5303" s="32" t="s">
        <v>208</v>
      </c>
      <c r="I5303" s="33" t="s">
        <v>862</v>
      </c>
      <c r="J5303" s="33" t="s">
        <v>206</v>
      </c>
      <c r="K5303" s="33" t="str">
        <f t="shared" si="273"/>
        <v>385 , 10</v>
      </c>
      <c r="L5303" s="34" t="s">
        <v>207</v>
      </c>
      <c r="N5303" s="1" t="b">
        <f t="shared" si="274"/>
        <v>0</v>
      </c>
      <c r="O5303" s="1" t="b">
        <f t="shared" si="275"/>
        <v>0</v>
      </c>
      <c r="Q5303" s="4"/>
      <c r="R5303" s="4"/>
    </row>
    <row r="5304" spans="5:18">
      <c r="E5304" s="130">
        <v>385</v>
      </c>
      <c r="F5304" s="130">
        <v>11</v>
      </c>
      <c r="H5304" s="32" t="s">
        <v>208</v>
      </c>
      <c r="I5304" s="33" t="s">
        <v>862</v>
      </c>
      <c r="J5304" s="33" t="s">
        <v>206</v>
      </c>
      <c r="K5304" s="33" t="str">
        <f t="shared" si="273"/>
        <v>385 , 11</v>
      </c>
      <c r="L5304" s="34" t="s">
        <v>207</v>
      </c>
      <c r="N5304" s="1" t="b">
        <f t="shared" si="274"/>
        <v>0</v>
      </c>
      <c r="O5304" s="1" t="b">
        <f t="shared" si="275"/>
        <v>0</v>
      </c>
      <c r="Q5304" s="4"/>
      <c r="R5304" s="4"/>
    </row>
    <row r="5305" spans="5:18">
      <c r="E5305" s="130">
        <v>385</v>
      </c>
      <c r="F5305" s="130">
        <v>12</v>
      </c>
      <c r="H5305" s="32" t="s">
        <v>208</v>
      </c>
      <c r="I5305" s="33" t="s">
        <v>862</v>
      </c>
      <c r="J5305" s="33" t="s">
        <v>206</v>
      </c>
      <c r="K5305" s="33" t="str">
        <f t="shared" si="273"/>
        <v>385 , 12</v>
      </c>
      <c r="L5305" s="34" t="s">
        <v>207</v>
      </c>
      <c r="N5305" s="1" t="b">
        <f t="shared" si="274"/>
        <v>0</v>
      </c>
      <c r="O5305" s="1" t="b">
        <f t="shared" si="275"/>
        <v>0</v>
      </c>
      <c r="Q5305" s="4"/>
      <c r="R5305" s="4"/>
    </row>
    <row r="5306" spans="5:18">
      <c r="E5306" s="130">
        <v>385</v>
      </c>
      <c r="F5306" s="130">
        <v>13</v>
      </c>
      <c r="H5306" s="32" t="s">
        <v>208</v>
      </c>
      <c r="I5306" s="33" t="s">
        <v>862</v>
      </c>
      <c r="J5306" s="33" t="s">
        <v>206</v>
      </c>
      <c r="K5306" s="33" t="str">
        <f t="shared" si="273"/>
        <v>385 , 13</v>
      </c>
      <c r="L5306" s="34" t="s">
        <v>207</v>
      </c>
      <c r="N5306" s="1" t="b">
        <f t="shared" si="274"/>
        <v>0</v>
      </c>
      <c r="O5306" s="1" t="b">
        <f t="shared" si="275"/>
        <v>0</v>
      </c>
      <c r="Q5306" s="4"/>
      <c r="R5306" s="4"/>
    </row>
    <row r="5307" spans="5:18">
      <c r="E5307" s="130">
        <v>385</v>
      </c>
      <c r="F5307" s="130">
        <v>14</v>
      </c>
      <c r="H5307" s="32" t="s">
        <v>208</v>
      </c>
      <c r="I5307" s="33" t="s">
        <v>862</v>
      </c>
      <c r="J5307" s="33" t="s">
        <v>206</v>
      </c>
      <c r="K5307" s="33" t="str">
        <f t="shared" si="273"/>
        <v>385 , 14</v>
      </c>
      <c r="L5307" s="34" t="s">
        <v>207</v>
      </c>
      <c r="N5307" s="1" t="b">
        <f t="shared" si="274"/>
        <v>0</v>
      </c>
      <c r="O5307" s="1" t="b">
        <f t="shared" si="275"/>
        <v>0</v>
      </c>
      <c r="Q5307" s="4"/>
      <c r="R5307" s="4"/>
    </row>
    <row r="5308" spans="5:18">
      <c r="E5308" s="130">
        <v>385</v>
      </c>
      <c r="F5308" s="130">
        <v>15</v>
      </c>
      <c r="H5308" s="32" t="s">
        <v>208</v>
      </c>
      <c r="I5308" s="33" t="s">
        <v>862</v>
      </c>
      <c r="J5308" s="33" t="s">
        <v>206</v>
      </c>
      <c r="K5308" s="33" t="str">
        <f t="shared" si="273"/>
        <v>385 , 15</v>
      </c>
      <c r="L5308" s="34" t="s">
        <v>207</v>
      </c>
      <c r="N5308" s="1" t="b">
        <f t="shared" si="274"/>
        <v>0</v>
      </c>
      <c r="O5308" s="1" t="b">
        <f t="shared" si="275"/>
        <v>0</v>
      </c>
      <c r="Q5308" s="4"/>
      <c r="R5308" s="4"/>
    </row>
    <row r="5309" spans="5:18">
      <c r="E5309" s="130">
        <v>386</v>
      </c>
      <c r="F5309" s="130">
        <v>1</v>
      </c>
      <c r="H5309" s="32" t="s">
        <v>208</v>
      </c>
      <c r="I5309" s="33" t="s">
        <v>862</v>
      </c>
      <c r="J5309" s="33" t="s">
        <v>206</v>
      </c>
      <c r="K5309" s="33" t="str">
        <f t="shared" si="273"/>
        <v>386 , 1</v>
      </c>
      <c r="L5309" s="34" t="s">
        <v>207</v>
      </c>
      <c r="N5309" s="1" t="b">
        <f t="shared" si="274"/>
        <v>0</v>
      </c>
      <c r="O5309" s="1" t="b">
        <f t="shared" si="275"/>
        <v>0</v>
      </c>
      <c r="Q5309" s="4"/>
      <c r="R5309" s="4"/>
    </row>
    <row r="5310" spans="5:18">
      <c r="E5310" s="130">
        <v>386</v>
      </c>
      <c r="F5310" s="130">
        <v>2</v>
      </c>
      <c r="H5310" s="32" t="s">
        <v>208</v>
      </c>
      <c r="I5310" s="33" t="s">
        <v>862</v>
      </c>
      <c r="J5310" s="33" t="s">
        <v>206</v>
      </c>
      <c r="K5310" s="33" t="str">
        <f t="shared" si="273"/>
        <v>386 , 2</v>
      </c>
      <c r="L5310" s="34" t="s">
        <v>207</v>
      </c>
      <c r="N5310" s="1" t="b">
        <f t="shared" si="274"/>
        <v>0</v>
      </c>
      <c r="O5310" s="1" t="b">
        <f t="shared" si="275"/>
        <v>0</v>
      </c>
      <c r="Q5310" s="4"/>
      <c r="R5310" s="4"/>
    </row>
    <row r="5311" spans="5:18">
      <c r="E5311" s="130">
        <v>386</v>
      </c>
      <c r="F5311" s="130">
        <v>3</v>
      </c>
      <c r="H5311" s="32" t="s">
        <v>208</v>
      </c>
      <c r="I5311" s="33" t="s">
        <v>862</v>
      </c>
      <c r="J5311" s="33" t="s">
        <v>206</v>
      </c>
      <c r="K5311" s="33" t="str">
        <f t="shared" si="273"/>
        <v>386 , 3</v>
      </c>
      <c r="L5311" s="34" t="s">
        <v>207</v>
      </c>
      <c r="N5311" s="1" t="b">
        <f t="shared" si="274"/>
        <v>0</v>
      </c>
      <c r="O5311" s="1" t="b">
        <f t="shared" si="275"/>
        <v>0</v>
      </c>
      <c r="Q5311" s="4"/>
      <c r="R5311" s="4"/>
    </row>
    <row r="5312" spans="5:18">
      <c r="E5312" s="130">
        <v>386</v>
      </c>
      <c r="F5312" s="130">
        <v>4</v>
      </c>
      <c r="H5312" s="32" t="s">
        <v>208</v>
      </c>
      <c r="I5312" s="33" t="s">
        <v>862</v>
      </c>
      <c r="J5312" s="33" t="s">
        <v>206</v>
      </c>
      <c r="K5312" s="33" t="str">
        <f t="shared" si="273"/>
        <v>386 , 4</v>
      </c>
      <c r="L5312" s="34" t="s">
        <v>207</v>
      </c>
      <c r="N5312" s="1" t="b">
        <f t="shared" si="274"/>
        <v>0</v>
      </c>
      <c r="O5312" s="1" t="b">
        <f t="shared" si="275"/>
        <v>0</v>
      </c>
      <c r="Q5312" s="4"/>
      <c r="R5312" s="4"/>
    </row>
    <row r="5313" spans="5:18">
      <c r="E5313" s="130">
        <v>386</v>
      </c>
      <c r="F5313" s="130">
        <v>5</v>
      </c>
      <c r="H5313" s="32" t="s">
        <v>208</v>
      </c>
      <c r="I5313" s="33" t="s">
        <v>862</v>
      </c>
      <c r="J5313" s="33" t="s">
        <v>206</v>
      </c>
      <c r="K5313" s="33" t="str">
        <f t="shared" si="273"/>
        <v>386 , 5</v>
      </c>
      <c r="L5313" s="34" t="s">
        <v>207</v>
      </c>
      <c r="N5313" s="1" t="b">
        <f t="shared" si="274"/>
        <v>0</v>
      </c>
      <c r="O5313" s="1" t="b">
        <f t="shared" si="275"/>
        <v>0</v>
      </c>
      <c r="Q5313" s="4"/>
      <c r="R5313" s="4"/>
    </row>
    <row r="5314" spans="5:18">
      <c r="E5314" s="130">
        <v>386</v>
      </c>
      <c s="130" r="F5314">
        <v>7</v>
      </c>
      <c r="H5314" s="32" t="s">
        <v>208</v>
      </c>
      <c r="I5314" s="33" t="s">
        <v>862</v>
      </c>
      <c r="J5314" s="33" t="s">
        <v>206</v>
      </c>
      <c r="K5314" s="33" t="str">
        <f t="shared" si="273"/>
        <v>386 , 6</v>
      </c>
      <c r="L5314" s="34" t="s">
        <v>207</v>
      </c>
      <c r="N5314" s="1" t="b">
        <f t="shared" si="274"/>
        <v>0</v>
      </c>
      <c r="O5314" s="1" t="b">
        <f t="shared" si="275"/>
        <v>0</v>
      </c>
      <c r="Q5314" s="4"/>
      <c r="R5314" s="4"/>
    </row>
    <row r="5315" spans="5:18">
      <c r="E5315" s="130">
        <v>386</v>
      </c>
      <c r="F5315" s="130">
        <v>8</v>
      </c>
      <c r="H5315" s="32" t="s">
        <v>208</v>
      </c>
      <c r="I5315" s="33" t="s">
        <v>862</v>
      </c>
      <c r="J5315" s="33" t="s">
        <v>206</v>
      </c>
      <c r="K5315" s="33" t="str">
        <f t="shared" si="273"/>
        <v>386 , 8</v>
      </c>
      <c r="L5315" s="34" t="s">
        <v>207</v>
      </c>
      <c r="N5315" s="1" t="b">
        <f t="shared" si="274"/>
        <v>0</v>
      </c>
      <c r="O5315" s="1" t="b">
        <f t="shared" si="275"/>
        <v>0</v>
      </c>
      <c r="Q5315" s="4"/>
      <c r="R5315" s="4"/>
    </row>
    <row r="5316" spans="5:18">
      <c r="E5316" s="130">
        <v>386</v>
      </c>
      <c r="F5316" s="130">
        <v>9</v>
      </c>
      <c r="H5316" s="32" t="s">
        <v>208</v>
      </c>
      <c r="I5316" s="33" t="s">
        <v>862</v>
      </c>
      <c r="J5316" s="33" t="s">
        <v>206</v>
      </c>
      <c r="K5316" s="33" t="str">
        <f t="shared" si="273"/>
        <v>386 , 9</v>
      </c>
      <c r="L5316" s="34" t="s">
        <v>207</v>
      </c>
      <c r="N5316" s="1" t="b">
        <f t="shared" si="274"/>
        <v>0</v>
      </c>
      <c r="O5316" s="1" t="b">
        <f t="shared" si="275"/>
        <v>0</v>
      </c>
      <c r="Q5316" s="4"/>
      <c r="R5316" s="4"/>
    </row>
    <row r="5317" spans="5:18">
      <c r="E5317" s="130">
        <v>386</v>
      </c>
      <c r="F5317" s="130">
        <v>10</v>
      </c>
      <c r="H5317" s="32" t="s">
        <v>208</v>
      </c>
      <c r="I5317" s="33" t="s">
        <v>862</v>
      </c>
      <c r="J5317" s="33" t="s">
        <v>206</v>
      </c>
      <c r="K5317" s="33" t="str">
        <f t="shared" si="273"/>
        <v>386 , 10</v>
      </c>
      <c r="L5317" s="34" t="s">
        <v>207</v>
      </c>
      <c r="N5317" s="1" t="b">
        <f t="shared" si="274"/>
        <v>0</v>
      </c>
      <c r="O5317" s="1" t="b">
        <f t="shared" si="275"/>
        <v>0</v>
      </c>
      <c r="Q5317" s="4"/>
      <c r="R5317" s="4"/>
    </row>
    <row r="5318" spans="5:18">
      <c r="E5318" s="130">
        <v>386</v>
      </c>
      <c r="F5318" s="130">
        <v>11</v>
      </c>
      <c r="H5318" s="32" t="s">
        <v>208</v>
      </c>
      <c r="I5318" s="33" t="s">
        <v>862</v>
      </c>
      <c r="J5318" s="33" t="s">
        <v>206</v>
      </c>
      <c r="K5318" s="33" t="str">
        <f t="shared" si="273"/>
        <v>386 , 11</v>
      </c>
      <c r="L5318" s="34" t="s">
        <v>207</v>
      </c>
      <c r="N5318" s="1" t="b">
        <f t="shared" si="274"/>
        <v>0</v>
      </c>
      <c r="O5318" s="1" t="b">
        <f t="shared" si="275"/>
        <v>0</v>
      </c>
      <c r="Q5318" s="4"/>
      <c r="R5318" s="4"/>
    </row>
    <row r="5319" spans="5:18">
      <c r="E5319" s="130">
        <v>386</v>
      </c>
      <c r="F5319" s="130">
        <v>12</v>
      </c>
      <c r="H5319" s="32" t="s">
        <v>208</v>
      </c>
      <c r="I5319" s="33" t="s">
        <v>862</v>
      </c>
      <c r="J5319" s="33" t="s">
        <v>206</v>
      </c>
      <c r="K5319" s="33" t="str">
        <f t="shared" si="273"/>
        <v>386 , 12</v>
      </c>
      <c r="L5319" s="34" t="s">
        <v>207</v>
      </c>
      <c r="N5319" s="1" t="b">
        <f t="shared" si="274"/>
        <v>0</v>
      </c>
      <c r="O5319" s="1" t="b">
        <f t="shared" si="275"/>
        <v>0</v>
      </c>
      <c r="Q5319" s="4"/>
      <c r="R5319" s="4"/>
    </row>
    <row r="5320" spans="5:18">
      <c r="E5320" s="130">
        <v>386</v>
      </c>
      <c r="F5320" s="130">
        <v>13</v>
      </c>
      <c r="H5320" s="32" t="s">
        <v>208</v>
      </c>
      <c r="I5320" s="33" t="s">
        <v>862</v>
      </c>
      <c r="J5320" s="33" t="s">
        <v>206</v>
      </c>
      <c r="K5320" s="33" t="str">
        <f t="shared" si="273"/>
        <v>386 , 13</v>
      </c>
      <c r="L5320" s="34" t="s">
        <v>207</v>
      </c>
      <c r="N5320" s="1" t="b">
        <f t="shared" si="274"/>
        <v>0</v>
      </c>
      <c r="O5320" s="1" t="b">
        <f t="shared" si="275"/>
        <v>0</v>
      </c>
      <c r="Q5320" s="4"/>
      <c r="R5320" s="4"/>
    </row>
    <row r="5321" spans="5:18">
      <c r="E5321" s="130">
        <v>386</v>
      </c>
      <c r="F5321" s="130">
        <v>14</v>
      </c>
      <c r="H5321" s="32" t="s">
        <v>208</v>
      </c>
      <c r="I5321" s="33" t="s">
        <v>862</v>
      </c>
      <c r="J5321" s="33" t="s">
        <v>206</v>
      </c>
      <c r="K5321" s="33" t="str">
        <f t="shared" si="273"/>
        <v>386 , 14</v>
      </c>
      <c r="L5321" s="34" t="s">
        <v>207</v>
      </c>
      <c r="N5321" s="1" t="b">
        <f t="shared" si="274"/>
        <v>0</v>
      </c>
      <c r="O5321" s="1" t="b">
        <f t="shared" si="275"/>
        <v>0</v>
      </c>
      <c r="Q5321" s="4"/>
      <c r="R5321" s="4"/>
    </row>
    <row r="5322" spans="5:18">
      <c r="E5322" s="130">
        <v>386</v>
      </c>
      <c r="F5322" s="130">
        <v>15</v>
      </c>
      <c r="H5322" s="32" t="s">
        <v>208</v>
      </c>
      <c r="I5322" s="33" t="s">
        <v>862</v>
      </c>
      <c r="J5322" s="33" t="s">
        <v>206</v>
      </c>
      <c r="K5322" s="33" t="str">
        <f t="shared" ref="K5322:K5381" si="276">E5322&amp;" , "&amp;F5322</f>
        <v>386 , 15</v>
      </c>
      <c r="L5322" s="34" t="s">
        <v>207</v>
      </c>
      <c r="N5322" s="1" t="b">
        <f t="shared" ref="N5322:N5381" si="277">IF(E5322="","",EXACT(E5322,Q5322))</f>
        <v>0</v>
      </c>
      <c r="O5322" s="1" t="b">
        <f t="shared" ref="O5322:O5381" si="278">IF(F5322="","",EXACT(F5322,R5322))</f>
        <v>0</v>
      </c>
      <c r="Q5322" s="4"/>
      <c r="R5322" s="4"/>
    </row>
    <row r="5323" spans="5:18">
      <c r="E5323" s="130">
        <v>387</v>
      </c>
      <c r="F5323" s="130">
        <v>1</v>
      </c>
      <c r="H5323" s="32" t="s">
        <v>208</v>
      </c>
      <c r="I5323" s="33" t="s">
        <v>862</v>
      </c>
      <c r="J5323" s="33" t="s">
        <v>206</v>
      </c>
      <c r="K5323" s="33" t="str">
        <f t="shared" si="276"/>
        <v>387 , 1</v>
      </c>
      <c r="L5323" s="34" t="s">
        <v>207</v>
      </c>
      <c r="N5323" s="1" t="b">
        <f t="shared" si="277"/>
        <v>0</v>
      </c>
      <c r="O5323" s="1" t="b">
        <f t="shared" si="278"/>
        <v>0</v>
      </c>
      <c r="Q5323" s="4"/>
      <c r="R5323" s="4"/>
    </row>
    <row r="5324" spans="5:18">
      <c r="E5324" s="130">
        <v>387</v>
      </c>
      <c r="F5324" s="130">
        <v>2</v>
      </c>
      <c r="H5324" s="32" t="s">
        <v>208</v>
      </c>
      <c r="I5324" s="33" t="s">
        <v>862</v>
      </c>
      <c r="J5324" s="33" t="s">
        <v>206</v>
      </c>
      <c r="K5324" s="33" t="str">
        <f t="shared" si="276"/>
        <v>387 , 2</v>
      </c>
      <c r="L5324" s="34" t="s">
        <v>207</v>
      </c>
      <c r="N5324" s="1" t="b">
        <f t="shared" si="277"/>
        <v>0</v>
      </c>
      <c r="O5324" s="1" t="b">
        <f t="shared" si="278"/>
        <v>0</v>
      </c>
      <c r="Q5324" s="4"/>
      <c r="R5324" s="4"/>
    </row>
    <row r="5325" spans="5:18">
      <c r="E5325" s="130">
        <v>387</v>
      </c>
      <c r="F5325" s="130">
        <v>3</v>
      </c>
      <c r="H5325" s="32" t="s">
        <v>208</v>
      </c>
      <c r="I5325" s="33" t="s">
        <v>862</v>
      </c>
      <c r="J5325" s="33" t="s">
        <v>206</v>
      </c>
      <c r="K5325" s="33" t="str">
        <f t="shared" si="276"/>
        <v>387 , 3</v>
      </c>
      <c r="L5325" s="34" t="s">
        <v>207</v>
      </c>
      <c r="N5325" s="1" t="b">
        <f t="shared" si="277"/>
        <v>0</v>
      </c>
      <c r="O5325" s="1" t="b">
        <f t="shared" si="278"/>
        <v>0</v>
      </c>
      <c r="Q5325" s="4"/>
      <c r="R5325" s="4"/>
    </row>
    <row r="5326" spans="5:18">
      <c r="E5326" s="130">
        <v>387</v>
      </c>
      <c r="F5326" s="130">
        <v>4</v>
      </c>
      <c r="H5326" s="32" t="s">
        <v>208</v>
      </c>
      <c r="I5326" s="33" t="s">
        <v>862</v>
      </c>
      <c r="J5326" s="33" t="s">
        <v>206</v>
      </c>
      <c r="K5326" s="33" t="str">
        <f t="shared" si="276"/>
        <v>387 , 4</v>
      </c>
      <c r="L5326" s="34" t="s">
        <v>207</v>
      </c>
      <c r="N5326" s="1" t="b">
        <f t="shared" si="277"/>
        <v>0</v>
      </c>
      <c r="O5326" s="1" t="b">
        <f t="shared" si="278"/>
        <v>0</v>
      </c>
      <c r="Q5326" s="4"/>
      <c r="R5326" s="4"/>
    </row>
    <row r="5327" spans="5:18">
      <c r="E5327" s="130">
        <v>387</v>
      </c>
      <c r="F5327" s="130">
        <v>5</v>
      </c>
      <c r="H5327" s="32" t="s">
        <v>208</v>
      </c>
      <c r="I5327" s="33" t="s">
        <v>862</v>
      </c>
      <c r="J5327" s="33" t="s">
        <v>206</v>
      </c>
      <c r="K5327" s="33" t="str">
        <f t="shared" si="276"/>
        <v>387 , 5</v>
      </c>
      <c r="L5327" s="34" t="s">
        <v>207</v>
      </c>
      <c r="N5327" s="1" t="b">
        <f t="shared" si="277"/>
        <v>0</v>
      </c>
      <c r="O5327" s="1" t="b">
        <f t="shared" si="278"/>
        <v>0</v>
      </c>
      <c r="Q5327" s="4"/>
      <c r="R5327" s="4"/>
    </row>
    <row r="5328" spans="5:18">
      <c r="E5328" s="130">
        <v>387</v>
      </c>
      <c s="130" r="F5328">
        <v>7</v>
      </c>
      <c r="H5328" s="32" t="s">
        <v>208</v>
      </c>
      <c r="I5328" s="33" t="s">
        <v>862</v>
      </c>
      <c r="J5328" s="33" t="s">
        <v>206</v>
      </c>
      <c r="K5328" s="33" t="str">
        <f t="shared" si="276"/>
        <v>387 , 6</v>
      </c>
      <c r="L5328" s="34" t="s">
        <v>207</v>
      </c>
      <c r="N5328" s="1" t="b">
        <f t="shared" si="277"/>
        <v>0</v>
      </c>
      <c r="O5328" s="1" t="b">
        <f t="shared" si="278"/>
        <v>0</v>
      </c>
      <c r="Q5328" s="4"/>
      <c r="R5328" s="4"/>
    </row>
    <row r="5329" spans="5:18">
      <c r="E5329" s="130">
        <v>387</v>
      </c>
      <c r="F5329" s="130">
        <v>8</v>
      </c>
      <c r="H5329" s="32" t="s">
        <v>208</v>
      </c>
      <c r="I5329" s="33" t="s">
        <v>862</v>
      </c>
      <c r="J5329" s="33" t="s">
        <v>206</v>
      </c>
      <c r="K5329" s="33" t="str">
        <f t="shared" si="276"/>
        <v>387 , 8</v>
      </c>
      <c r="L5329" s="34" t="s">
        <v>207</v>
      </c>
      <c r="N5329" s="1" t="b">
        <f t="shared" si="277"/>
        <v>0</v>
      </c>
      <c r="O5329" s="1" t="b">
        <f t="shared" si="278"/>
        <v>0</v>
      </c>
      <c r="Q5329" s="4"/>
      <c r="R5329" s="4"/>
    </row>
    <row r="5330" spans="5:18">
      <c r="E5330" s="130">
        <v>387</v>
      </c>
      <c r="F5330" s="130">
        <v>9</v>
      </c>
      <c r="H5330" s="32" t="s">
        <v>208</v>
      </c>
      <c r="I5330" s="33" t="s">
        <v>862</v>
      </c>
      <c r="J5330" s="33" t="s">
        <v>206</v>
      </c>
      <c r="K5330" s="33" t="str">
        <f t="shared" si="276"/>
        <v>387 , 9</v>
      </c>
      <c r="L5330" s="34" t="s">
        <v>207</v>
      </c>
      <c r="N5330" s="1" t="b">
        <f t="shared" si="277"/>
        <v>0</v>
      </c>
      <c r="O5330" s="1" t="b">
        <f t="shared" si="278"/>
        <v>0</v>
      </c>
      <c r="Q5330" s="4"/>
      <c r="R5330" s="4"/>
    </row>
    <row r="5331" spans="5:18">
      <c r="E5331" s="130">
        <v>387</v>
      </c>
      <c r="F5331" s="130">
        <v>10</v>
      </c>
      <c r="H5331" s="32" t="s">
        <v>208</v>
      </c>
      <c r="I5331" s="33" t="s">
        <v>862</v>
      </c>
      <c r="J5331" s="33" t="s">
        <v>206</v>
      </c>
      <c r="K5331" s="33" t="str">
        <f t="shared" si="276"/>
        <v>387 , 10</v>
      </c>
      <c r="L5331" s="34" t="s">
        <v>207</v>
      </c>
      <c r="N5331" s="1" t="b">
        <f t="shared" si="277"/>
        <v>0</v>
      </c>
      <c r="O5331" s="1" t="b">
        <f t="shared" si="278"/>
        <v>0</v>
      </c>
      <c r="Q5331" s="4"/>
      <c r="R5331" s="4"/>
    </row>
    <row r="5332" spans="5:18">
      <c r="E5332" s="130">
        <v>387</v>
      </c>
      <c r="F5332" s="130">
        <v>11</v>
      </c>
      <c r="H5332" s="32" t="s">
        <v>208</v>
      </c>
      <c r="I5332" s="33" t="s">
        <v>862</v>
      </c>
      <c r="J5332" s="33" t="s">
        <v>206</v>
      </c>
      <c r="K5332" s="33" t="str">
        <f t="shared" si="276"/>
        <v>387 , 11</v>
      </c>
      <c r="L5332" s="34" t="s">
        <v>207</v>
      </c>
      <c r="N5332" s="1" t="b">
        <f t="shared" si="277"/>
        <v>0</v>
      </c>
      <c r="O5332" s="1" t="b">
        <f t="shared" si="278"/>
        <v>0</v>
      </c>
      <c r="Q5332" s="4"/>
      <c r="R5332" s="4"/>
    </row>
    <row r="5333" spans="5:18">
      <c r="E5333" s="130">
        <v>387</v>
      </c>
      <c r="F5333" s="130">
        <v>12</v>
      </c>
      <c r="H5333" s="32" t="s">
        <v>208</v>
      </c>
      <c r="I5333" s="33" t="s">
        <v>862</v>
      </c>
      <c r="J5333" s="33" t="s">
        <v>206</v>
      </c>
      <c r="K5333" s="33" t="str">
        <f t="shared" si="276"/>
        <v>387 , 12</v>
      </c>
      <c r="L5333" s="34" t="s">
        <v>207</v>
      </c>
      <c r="N5333" s="1" t="b">
        <f t="shared" si="277"/>
        <v>0</v>
      </c>
      <c r="O5333" s="1" t="b">
        <f t="shared" si="278"/>
        <v>0</v>
      </c>
      <c r="Q5333" s="4"/>
      <c r="R5333" s="4"/>
    </row>
    <row r="5334" spans="5:18">
      <c r="E5334" s="130">
        <v>387</v>
      </c>
      <c r="F5334" s="130">
        <v>13</v>
      </c>
      <c r="H5334" s="32" t="s">
        <v>208</v>
      </c>
      <c r="I5334" s="33" t="s">
        <v>862</v>
      </c>
      <c r="J5334" s="33" t="s">
        <v>206</v>
      </c>
      <c r="K5334" s="33" t="str">
        <f t="shared" si="276"/>
        <v>387 , 13</v>
      </c>
      <c r="L5334" s="34" t="s">
        <v>207</v>
      </c>
      <c r="N5334" s="1" t="b">
        <f t="shared" si="277"/>
        <v>0</v>
      </c>
      <c r="O5334" s="1" t="b">
        <f t="shared" si="278"/>
        <v>0</v>
      </c>
      <c r="Q5334" s="4"/>
      <c r="R5334" s="4"/>
    </row>
    <row r="5335" spans="5:18">
      <c r="E5335" s="130">
        <v>387</v>
      </c>
      <c r="F5335" s="130">
        <v>14</v>
      </c>
      <c r="H5335" s="32" t="s">
        <v>208</v>
      </c>
      <c r="I5335" s="33" t="s">
        <v>862</v>
      </c>
      <c r="J5335" s="33" t="s">
        <v>206</v>
      </c>
      <c r="K5335" s="33" t="str">
        <f t="shared" si="276"/>
        <v>387 , 14</v>
      </c>
      <c r="L5335" s="34" t="s">
        <v>207</v>
      </c>
      <c r="N5335" s="1" t="b">
        <f t="shared" si="277"/>
        <v>0</v>
      </c>
      <c r="O5335" s="1" t="b">
        <f t="shared" si="278"/>
        <v>0</v>
      </c>
      <c r="Q5335" s="4"/>
      <c r="R5335" s="4"/>
    </row>
    <row r="5336" spans="5:18">
      <c r="E5336" s="130">
        <v>387</v>
      </c>
      <c r="F5336" s="130">
        <v>15</v>
      </c>
      <c r="H5336" s="32" t="s">
        <v>208</v>
      </c>
      <c r="I5336" s="33" t="s">
        <v>862</v>
      </c>
      <c r="J5336" s="33" t="s">
        <v>206</v>
      </c>
      <c r="K5336" s="33" t="str">
        <f t="shared" si="276"/>
        <v>387 , 15</v>
      </c>
      <c r="L5336" s="34" t="s">
        <v>207</v>
      </c>
      <c r="N5336" s="1" t="b">
        <f t="shared" si="277"/>
        <v>0</v>
      </c>
      <c r="O5336" s="1" t="b">
        <f t="shared" si="278"/>
        <v>0</v>
      </c>
      <c r="Q5336" s="4"/>
      <c r="R5336" s="4"/>
    </row>
    <row r="5337" spans="5:18">
      <c r="E5337" s="130">
        <v>388</v>
      </c>
      <c r="F5337" s="130">
        <v>1</v>
      </c>
      <c r="H5337" s="32" t="s">
        <v>208</v>
      </c>
      <c r="I5337" s="33" t="s">
        <v>862</v>
      </c>
      <c r="J5337" s="33" t="s">
        <v>206</v>
      </c>
      <c r="K5337" s="33" t="str">
        <f t="shared" si="276"/>
        <v>388 , 1</v>
      </c>
      <c r="L5337" s="34" t="s">
        <v>207</v>
      </c>
      <c r="N5337" s="1" t="b">
        <f t="shared" si="277"/>
        <v>0</v>
      </c>
      <c r="O5337" s="1" t="b">
        <f t="shared" si="278"/>
        <v>0</v>
      </c>
      <c r="Q5337" s="4"/>
      <c r="R5337" s="4"/>
    </row>
    <row r="5338" spans="5:18">
      <c r="E5338" s="130">
        <v>388</v>
      </c>
      <c r="F5338" s="130">
        <v>2</v>
      </c>
      <c r="H5338" s="32" t="s">
        <v>208</v>
      </c>
      <c r="I5338" s="33" t="s">
        <v>862</v>
      </c>
      <c r="J5338" s="33" t="s">
        <v>206</v>
      </c>
      <c r="K5338" s="33" t="str">
        <f t="shared" si="276"/>
        <v>388 , 2</v>
      </c>
      <c r="L5338" s="34" t="s">
        <v>207</v>
      </c>
      <c r="N5338" s="1" t="b">
        <f t="shared" si="277"/>
        <v>0</v>
      </c>
      <c r="O5338" s="1" t="b">
        <f t="shared" si="278"/>
        <v>0</v>
      </c>
      <c r="Q5338" s="4"/>
      <c r="R5338" s="4"/>
    </row>
    <row r="5339" spans="5:18">
      <c r="E5339" s="130">
        <v>388</v>
      </c>
      <c r="F5339" s="130">
        <v>3</v>
      </c>
      <c r="H5339" s="32" t="s">
        <v>208</v>
      </c>
      <c r="I5339" s="33" t="s">
        <v>862</v>
      </c>
      <c r="J5339" s="33" t="s">
        <v>206</v>
      </c>
      <c r="K5339" s="33" t="str">
        <f t="shared" si="276"/>
        <v>388 , 3</v>
      </c>
      <c r="L5339" s="34" t="s">
        <v>207</v>
      </c>
      <c r="N5339" s="1" t="b">
        <f t="shared" si="277"/>
        <v>0</v>
      </c>
      <c r="O5339" s="1" t="b">
        <f t="shared" si="278"/>
        <v>0</v>
      </c>
      <c r="Q5339" s="4"/>
      <c r="R5339" s="4"/>
    </row>
    <row r="5340" spans="5:18">
      <c r="E5340" s="130">
        <v>388</v>
      </c>
      <c r="F5340" s="130">
        <v>4</v>
      </c>
      <c r="H5340" s="32" t="s">
        <v>208</v>
      </c>
      <c r="I5340" s="33" t="s">
        <v>862</v>
      </c>
      <c r="J5340" s="33" t="s">
        <v>206</v>
      </c>
      <c r="K5340" s="33" t="str">
        <f t="shared" si="276"/>
        <v>388 , 4</v>
      </c>
      <c r="L5340" s="34" t="s">
        <v>207</v>
      </c>
      <c r="N5340" s="1" t="b">
        <f t="shared" si="277"/>
        <v>0</v>
      </c>
      <c r="O5340" s="1" t="b">
        <f t="shared" si="278"/>
        <v>0</v>
      </c>
      <c r="Q5340" s="4"/>
      <c r="R5340" s="4"/>
    </row>
    <row r="5341" spans="5:18">
      <c r="E5341" s="130">
        <v>388</v>
      </c>
      <c r="F5341" s="130">
        <v>5</v>
      </c>
      <c r="H5341" s="32" t="s">
        <v>208</v>
      </c>
      <c r="I5341" s="33" t="s">
        <v>862</v>
      </c>
      <c r="J5341" s="33" t="s">
        <v>206</v>
      </c>
      <c r="K5341" s="33" t="str">
        <f t="shared" si="276"/>
        <v>388 , 5</v>
      </c>
      <c r="L5341" s="34" t="s">
        <v>207</v>
      </c>
      <c r="N5341" s="1" t="b">
        <f t="shared" si="277"/>
        <v>0</v>
      </c>
      <c r="O5341" s="1" t="b">
        <f t="shared" si="278"/>
        <v>0</v>
      </c>
      <c r="Q5341" s="4"/>
      <c r="R5341" s="4"/>
    </row>
    <row r="5342" spans="5:18">
      <c r="E5342" s="130">
        <v>388</v>
      </c>
      <c s="130" r="F5342">
        <v>7</v>
      </c>
      <c r="H5342" s="32" t="s">
        <v>208</v>
      </c>
      <c r="I5342" s="33" t="s">
        <v>862</v>
      </c>
      <c r="J5342" s="33" t="s">
        <v>206</v>
      </c>
      <c r="K5342" s="33" t="str">
        <f t="shared" si="276"/>
        <v>388 , 6</v>
      </c>
      <c r="L5342" s="34" t="s">
        <v>207</v>
      </c>
      <c r="N5342" s="1" t="b">
        <f t="shared" si="277"/>
        <v>0</v>
      </c>
      <c r="O5342" s="1" t="b">
        <f t="shared" si="278"/>
        <v>0</v>
      </c>
      <c r="Q5342" s="4"/>
      <c r="R5342" s="4"/>
    </row>
    <row r="5343" spans="5:18">
      <c r="E5343" s="130">
        <v>388</v>
      </c>
      <c r="F5343" s="130">
        <v>8</v>
      </c>
      <c r="H5343" s="32" t="s">
        <v>208</v>
      </c>
      <c r="I5343" s="33" t="s">
        <v>862</v>
      </c>
      <c r="J5343" s="33" t="s">
        <v>206</v>
      </c>
      <c r="K5343" s="33" t="str">
        <f t="shared" si="276"/>
        <v>388 , 8</v>
      </c>
      <c r="L5343" s="34" t="s">
        <v>207</v>
      </c>
      <c r="N5343" s="1" t="b">
        <f t="shared" si="277"/>
        <v>0</v>
      </c>
      <c r="O5343" s="1" t="b">
        <f t="shared" si="278"/>
        <v>0</v>
      </c>
      <c r="Q5343" s="4"/>
      <c r="R5343" s="4"/>
    </row>
    <row r="5344" spans="5:18">
      <c r="E5344" s="130">
        <v>388</v>
      </c>
      <c r="F5344" s="130">
        <v>9</v>
      </c>
      <c r="H5344" s="32" t="s">
        <v>208</v>
      </c>
      <c r="I5344" s="33" t="s">
        <v>862</v>
      </c>
      <c r="J5344" s="33" t="s">
        <v>206</v>
      </c>
      <c r="K5344" s="33" t="str">
        <f t="shared" si="276"/>
        <v>388 , 9</v>
      </c>
      <c r="L5344" s="34" t="s">
        <v>207</v>
      </c>
      <c r="N5344" s="1" t="b">
        <f t="shared" si="277"/>
        <v>0</v>
      </c>
      <c r="O5344" s="1" t="b">
        <f t="shared" si="278"/>
        <v>0</v>
      </c>
      <c r="Q5344" s="4"/>
      <c r="R5344" s="4"/>
    </row>
    <row r="5345" spans="5:18">
      <c r="E5345" s="130">
        <v>388</v>
      </c>
      <c r="F5345" s="130">
        <v>10</v>
      </c>
      <c r="H5345" s="32" t="s">
        <v>208</v>
      </c>
      <c r="I5345" s="33" t="s">
        <v>862</v>
      </c>
      <c r="J5345" s="33" t="s">
        <v>206</v>
      </c>
      <c r="K5345" s="33" t="str">
        <f t="shared" si="276"/>
        <v>388 , 10</v>
      </c>
      <c r="L5345" s="34" t="s">
        <v>207</v>
      </c>
      <c r="N5345" s="1" t="b">
        <f t="shared" si="277"/>
        <v>0</v>
      </c>
      <c r="O5345" s="1" t="b">
        <f t="shared" si="278"/>
        <v>0</v>
      </c>
      <c r="Q5345" s="4"/>
      <c r="R5345" s="4"/>
    </row>
    <row r="5346" spans="5:18">
      <c r="E5346" s="130">
        <v>388</v>
      </c>
      <c r="F5346" s="130">
        <v>11</v>
      </c>
      <c r="H5346" s="32" t="s">
        <v>208</v>
      </c>
      <c r="I5346" s="33" t="s">
        <v>862</v>
      </c>
      <c r="J5346" s="33" t="s">
        <v>206</v>
      </c>
      <c r="K5346" s="33" t="str">
        <f t="shared" si="276"/>
        <v>388 , 11</v>
      </c>
      <c r="L5346" s="34" t="s">
        <v>207</v>
      </c>
      <c r="N5346" s="1" t="b">
        <f t="shared" si="277"/>
        <v>0</v>
      </c>
      <c r="O5346" s="1" t="b">
        <f t="shared" si="278"/>
        <v>0</v>
      </c>
      <c r="Q5346" s="4"/>
      <c r="R5346" s="4"/>
    </row>
    <row r="5347" spans="5:18">
      <c r="E5347" s="130">
        <v>388</v>
      </c>
      <c r="F5347" s="130">
        <v>12</v>
      </c>
      <c r="H5347" s="32" t="s">
        <v>208</v>
      </c>
      <c r="I5347" s="33" t="s">
        <v>862</v>
      </c>
      <c r="J5347" s="33" t="s">
        <v>206</v>
      </c>
      <c r="K5347" s="33" t="str">
        <f t="shared" si="276"/>
        <v>388 , 12</v>
      </c>
      <c r="L5347" s="34" t="s">
        <v>207</v>
      </c>
      <c r="N5347" s="1" t="b">
        <f t="shared" si="277"/>
        <v>0</v>
      </c>
      <c r="O5347" s="1" t="b">
        <f t="shared" si="278"/>
        <v>0</v>
      </c>
      <c r="Q5347" s="4"/>
      <c r="R5347" s="4"/>
    </row>
    <row r="5348" spans="5:18">
      <c r="E5348" s="130">
        <v>388</v>
      </c>
      <c r="F5348" s="130">
        <v>13</v>
      </c>
      <c r="H5348" s="32" t="s">
        <v>208</v>
      </c>
      <c r="I5348" s="33" t="s">
        <v>862</v>
      </c>
      <c r="J5348" s="33" t="s">
        <v>206</v>
      </c>
      <c r="K5348" s="33" t="str">
        <f t="shared" si="276"/>
        <v>388 , 13</v>
      </c>
      <c r="L5348" s="34" t="s">
        <v>207</v>
      </c>
      <c r="N5348" s="1" t="b">
        <f t="shared" si="277"/>
        <v>0</v>
      </c>
      <c r="O5348" s="1" t="b">
        <f t="shared" si="278"/>
        <v>0</v>
      </c>
      <c r="Q5348" s="4"/>
      <c r="R5348" s="4"/>
    </row>
    <row r="5349" spans="5:18">
      <c r="E5349" s="130">
        <v>388</v>
      </c>
      <c r="F5349" s="130">
        <v>14</v>
      </c>
      <c r="H5349" s="32" t="s">
        <v>208</v>
      </c>
      <c r="I5349" s="33" t="s">
        <v>862</v>
      </c>
      <c r="J5349" s="33" t="s">
        <v>206</v>
      </c>
      <c r="K5349" s="33" t="str">
        <f t="shared" si="276"/>
        <v>388 , 14</v>
      </c>
      <c r="L5349" s="34" t="s">
        <v>207</v>
      </c>
      <c r="N5349" s="1" t="b">
        <f t="shared" si="277"/>
        <v>0</v>
      </c>
      <c r="O5349" s="1" t="b">
        <f t="shared" si="278"/>
        <v>0</v>
      </c>
      <c r="Q5349" s="4"/>
      <c r="R5349" s="4"/>
    </row>
    <row r="5350" spans="5:18">
      <c r="E5350" s="130">
        <v>388</v>
      </c>
      <c r="F5350" s="130">
        <v>15</v>
      </c>
      <c r="H5350" s="32" t="s">
        <v>208</v>
      </c>
      <c r="I5350" s="33" t="s">
        <v>862</v>
      </c>
      <c r="J5350" s="33" t="s">
        <v>206</v>
      </c>
      <c r="K5350" s="33" t="str">
        <f t="shared" si="276"/>
        <v>388 , 15</v>
      </c>
      <c r="L5350" s="34" t="s">
        <v>207</v>
      </c>
      <c r="N5350" s="1" t="b">
        <f t="shared" si="277"/>
        <v>0</v>
      </c>
      <c r="O5350" s="1" t="b">
        <f t="shared" si="278"/>
        <v>0</v>
      </c>
      <c r="Q5350" s="4"/>
      <c r="R5350" s="4"/>
    </row>
    <row r="5351" spans="5:18">
      <c r="E5351" s="130">
        <v>389</v>
      </c>
      <c r="F5351" s="130">
        <v>1</v>
      </c>
      <c r="H5351" s="32" t="s">
        <v>208</v>
      </c>
      <c r="I5351" s="33" t="s">
        <v>862</v>
      </c>
      <c r="J5351" s="33" t="s">
        <v>206</v>
      </c>
      <c r="K5351" s="33" t="str">
        <f t="shared" si="276"/>
        <v>389 , 1</v>
      </c>
      <c r="L5351" s="34" t="s">
        <v>207</v>
      </c>
      <c r="N5351" s="1" t="b">
        <f t="shared" si="277"/>
        <v>0</v>
      </c>
      <c r="O5351" s="1" t="b">
        <f t="shared" si="278"/>
        <v>0</v>
      </c>
      <c r="Q5351" s="4"/>
      <c r="R5351" s="4"/>
    </row>
    <row r="5352" spans="5:18">
      <c r="E5352" s="130">
        <v>389</v>
      </c>
      <c r="F5352" s="130">
        <v>2</v>
      </c>
      <c r="H5352" s="32" t="s">
        <v>208</v>
      </c>
      <c r="I5352" s="33" t="s">
        <v>862</v>
      </c>
      <c r="J5352" s="33" t="s">
        <v>206</v>
      </c>
      <c r="K5352" s="33" t="str">
        <f t="shared" si="276"/>
        <v>389 , 2</v>
      </c>
      <c r="L5352" s="34" t="s">
        <v>207</v>
      </c>
      <c r="N5352" s="1" t="b">
        <f t="shared" si="277"/>
        <v>0</v>
      </c>
      <c r="O5352" s="1" t="b">
        <f t="shared" si="278"/>
        <v>0</v>
      </c>
      <c r="Q5352" s="4"/>
      <c r="R5352" s="4"/>
    </row>
    <row r="5353" spans="5:18">
      <c r="E5353" s="130">
        <v>389</v>
      </c>
      <c r="F5353" s="130">
        <v>3</v>
      </c>
      <c r="H5353" s="32" t="s">
        <v>208</v>
      </c>
      <c r="I5353" s="33" t="s">
        <v>862</v>
      </c>
      <c r="J5353" s="33" t="s">
        <v>206</v>
      </c>
      <c r="K5353" s="33" t="str">
        <f t="shared" si="276"/>
        <v>389 , 3</v>
      </c>
      <c r="L5353" s="34" t="s">
        <v>207</v>
      </c>
      <c r="N5353" s="1" t="b">
        <f t="shared" si="277"/>
        <v>0</v>
      </c>
      <c r="O5353" s="1" t="b">
        <f t="shared" si="278"/>
        <v>0</v>
      </c>
      <c r="Q5353" s="4"/>
      <c r="R5353" s="4"/>
    </row>
    <row r="5354" spans="5:18">
      <c r="E5354" s="130">
        <v>389</v>
      </c>
      <c r="F5354" s="130">
        <v>4</v>
      </c>
      <c r="H5354" s="32" t="s">
        <v>208</v>
      </c>
      <c r="I5354" s="33" t="s">
        <v>862</v>
      </c>
      <c r="J5354" s="33" t="s">
        <v>206</v>
      </c>
      <c r="K5354" s="33" t="str">
        <f t="shared" si="276"/>
        <v>389 , 4</v>
      </c>
      <c r="L5354" s="34" t="s">
        <v>207</v>
      </c>
      <c r="N5354" s="1" t="b">
        <f t="shared" si="277"/>
        <v>0</v>
      </c>
      <c r="O5354" s="1" t="b">
        <f t="shared" si="278"/>
        <v>0</v>
      </c>
      <c r="Q5354" s="4"/>
      <c r="R5354" s="4"/>
    </row>
    <row r="5355" spans="5:18">
      <c r="E5355" s="130">
        <v>389</v>
      </c>
      <c r="F5355" s="130">
        <v>5</v>
      </c>
      <c r="H5355" s="32" t="s">
        <v>208</v>
      </c>
      <c r="I5355" s="33" t="s">
        <v>862</v>
      </c>
      <c r="J5355" s="33" t="s">
        <v>206</v>
      </c>
      <c r="K5355" s="33" t="str">
        <f t="shared" si="276"/>
        <v>389 , 5</v>
      </c>
      <c r="L5355" s="34" t="s">
        <v>207</v>
      </c>
      <c r="N5355" s="1" t="b">
        <f t="shared" si="277"/>
        <v>0</v>
      </c>
      <c r="O5355" s="1" t="b">
        <f t="shared" si="278"/>
        <v>0</v>
      </c>
      <c r="Q5355" s="4"/>
      <c r="R5355" s="4"/>
    </row>
    <row r="5356" spans="5:18">
      <c r="E5356" s="130">
        <v>389</v>
      </c>
      <c s="130" r="F5356">
        <v>7</v>
      </c>
      <c r="H5356" s="32" t="s">
        <v>208</v>
      </c>
      <c r="I5356" s="33" t="s">
        <v>862</v>
      </c>
      <c r="J5356" s="33" t="s">
        <v>206</v>
      </c>
      <c r="K5356" s="33" t="str">
        <f t="shared" si="276"/>
        <v>389 , 6</v>
      </c>
      <c r="L5356" s="34" t="s">
        <v>207</v>
      </c>
      <c r="N5356" s="1" t="b">
        <f t="shared" si="277"/>
        <v>0</v>
      </c>
      <c r="O5356" s="1" t="b">
        <f t="shared" si="278"/>
        <v>0</v>
      </c>
      <c r="Q5356" s="4"/>
      <c r="R5356" s="4"/>
    </row>
    <row r="5357" spans="5:18">
      <c r="E5357" s="130">
        <v>389</v>
      </c>
      <c r="F5357" s="130">
        <v>8</v>
      </c>
      <c r="H5357" s="32" t="s">
        <v>208</v>
      </c>
      <c r="I5357" s="33" t="s">
        <v>862</v>
      </c>
      <c r="J5357" s="33" t="s">
        <v>206</v>
      </c>
      <c r="K5357" s="33" t="str">
        <f t="shared" si="276"/>
        <v>389 , 8</v>
      </c>
      <c r="L5357" s="34" t="s">
        <v>207</v>
      </c>
      <c r="N5357" s="1" t="b">
        <f t="shared" si="277"/>
        <v>0</v>
      </c>
      <c r="O5357" s="1" t="b">
        <f t="shared" si="278"/>
        <v>0</v>
      </c>
      <c r="Q5357" s="4"/>
      <c r="R5357" s="4"/>
    </row>
    <row r="5358" spans="5:18">
      <c r="E5358" s="130">
        <v>389</v>
      </c>
      <c r="F5358" s="130">
        <v>9</v>
      </c>
      <c r="H5358" s="32" t="s">
        <v>208</v>
      </c>
      <c r="I5358" s="33" t="s">
        <v>862</v>
      </c>
      <c r="J5358" s="33" t="s">
        <v>206</v>
      </c>
      <c r="K5358" s="33" t="str">
        <f t="shared" si="276"/>
        <v>389 , 9</v>
      </c>
      <c r="L5358" s="34" t="s">
        <v>207</v>
      </c>
      <c r="N5358" s="1" t="b">
        <f t="shared" si="277"/>
        <v>0</v>
      </c>
      <c r="O5358" s="1" t="b">
        <f t="shared" si="278"/>
        <v>0</v>
      </c>
      <c r="Q5358" s="4"/>
      <c r="R5358" s="4"/>
    </row>
    <row r="5359" spans="5:18">
      <c r="E5359" s="130">
        <v>389</v>
      </c>
      <c r="F5359" s="130">
        <v>10</v>
      </c>
      <c r="H5359" s="32" t="s">
        <v>208</v>
      </c>
      <c r="I5359" s="33" t="s">
        <v>862</v>
      </c>
      <c r="J5359" s="33" t="s">
        <v>206</v>
      </c>
      <c r="K5359" s="33" t="str">
        <f t="shared" si="276"/>
        <v>389 , 10</v>
      </c>
      <c r="L5359" s="34" t="s">
        <v>207</v>
      </c>
      <c r="N5359" s="1" t="b">
        <f t="shared" si="277"/>
        <v>0</v>
      </c>
      <c r="O5359" s="1" t="b">
        <f t="shared" si="278"/>
        <v>0</v>
      </c>
      <c r="Q5359" s="4"/>
      <c r="R5359" s="4"/>
    </row>
    <row r="5360" spans="5:18">
      <c r="E5360" s="130">
        <v>389</v>
      </c>
      <c r="F5360" s="130">
        <v>11</v>
      </c>
      <c r="H5360" s="32" t="s">
        <v>208</v>
      </c>
      <c r="I5360" s="33" t="s">
        <v>862</v>
      </c>
      <c r="J5360" s="33" t="s">
        <v>206</v>
      </c>
      <c r="K5360" s="33" t="str">
        <f t="shared" si="276"/>
        <v>389 , 11</v>
      </c>
      <c r="L5360" s="34" t="s">
        <v>207</v>
      </c>
      <c r="N5360" s="1" t="b">
        <f t="shared" si="277"/>
        <v>0</v>
      </c>
      <c r="O5360" s="1" t="b">
        <f t="shared" si="278"/>
        <v>0</v>
      </c>
      <c r="Q5360" s="4"/>
      <c r="R5360" s="4"/>
    </row>
    <row r="5361" spans="5:18">
      <c r="E5361" s="130">
        <v>389</v>
      </c>
      <c r="F5361" s="130">
        <v>12</v>
      </c>
      <c r="H5361" s="32" t="s">
        <v>208</v>
      </c>
      <c r="I5361" s="33" t="s">
        <v>862</v>
      </c>
      <c r="J5361" s="33" t="s">
        <v>206</v>
      </c>
      <c r="K5361" s="33" t="str">
        <f t="shared" si="276"/>
        <v>389 , 12</v>
      </c>
      <c r="L5361" s="34" t="s">
        <v>207</v>
      </c>
      <c r="N5361" s="1" t="b">
        <f t="shared" si="277"/>
        <v>0</v>
      </c>
      <c r="O5361" s="1" t="b">
        <f t="shared" si="278"/>
        <v>0</v>
      </c>
      <c r="Q5361" s="4"/>
      <c r="R5361" s="4"/>
    </row>
    <row r="5362" spans="5:18">
      <c r="E5362" s="130">
        <v>389</v>
      </c>
      <c r="F5362" s="130">
        <v>13</v>
      </c>
      <c r="H5362" s="32" t="s">
        <v>208</v>
      </c>
      <c r="I5362" s="33" t="s">
        <v>862</v>
      </c>
      <c r="J5362" s="33" t="s">
        <v>206</v>
      </c>
      <c r="K5362" s="33" t="str">
        <f t="shared" si="276"/>
        <v>389 , 13</v>
      </c>
      <c r="L5362" s="34" t="s">
        <v>207</v>
      </c>
      <c r="N5362" s="1" t="b">
        <f t="shared" si="277"/>
        <v>0</v>
      </c>
      <c r="O5362" s="1" t="b">
        <f t="shared" si="278"/>
        <v>0</v>
      </c>
      <c r="Q5362" s="4"/>
      <c r="R5362" s="4"/>
    </row>
    <row r="5363" spans="5:18">
      <c r="E5363" s="130">
        <v>389</v>
      </c>
      <c r="F5363" s="130">
        <v>14</v>
      </c>
      <c r="H5363" s="32" t="s">
        <v>208</v>
      </c>
      <c r="I5363" s="33" t="s">
        <v>862</v>
      </c>
      <c r="J5363" s="33" t="s">
        <v>206</v>
      </c>
      <c r="K5363" s="33" t="str">
        <f t="shared" si="276"/>
        <v>389 , 14</v>
      </c>
      <c r="L5363" s="34" t="s">
        <v>207</v>
      </c>
      <c r="N5363" s="1" t="b">
        <f t="shared" si="277"/>
        <v>0</v>
      </c>
      <c r="O5363" s="1" t="b">
        <f t="shared" si="278"/>
        <v>0</v>
      </c>
      <c r="Q5363" s="4"/>
      <c r="R5363" s="4"/>
    </row>
    <row r="5364" spans="5:18">
      <c r="E5364" s="130">
        <v>389</v>
      </c>
      <c r="F5364" s="130">
        <v>15</v>
      </c>
      <c r="H5364" s="32" t="s">
        <v>208</v>
      </c>
      <c r="I5364" s="33" t="s">
        <v>862</v>
      </c>
      <c r="J5364" s="33" t="s">
        <v>206</v>
      </c>
      <c r="K5364" s="33" t="str">
        <f t="shared" si="276"/>
        <v>389 , 15</v>
      </c>
      <c r="L5364" s="34" t="s">
        <v>207</v>
      </c>
      <c r="N5364" s="1" t="b">
        <f t="shared" si="277"/>
        <v>0</v>
      </c>
      <c r="O5364" s="1" t="b">
        <f t="shared" si="278"/>
        <v>0</v>
      </c>
      <c r="Q5364" s="4"/>
      <c r="R5364" s="4"/>
    </row>
    <row r="5365" spans="5:18">
      <c r="E5365" s="130">
        <v>390</v>
      </c>
      <c r="F5365" s="130">
        <v>1</v>
      </c>
      <c r="H5365" s="32" t="s">
        <v>208</v>
      </c>
      <c r="I5365" s="33" t="s">
        <v>862</v>
      </c>
      <c r="J5365" s="33" t="s">
        <v>206</v>
      </c>
      <c r="K5365" s="33" t="str">
        <f t="shared" si="276"/>
        <v>390 , 1</v>
      </c>
      <c r="L5365" s="34" t="s">
        <v>207</v>
      </c>
      <c r="N5365" s="1" t="b">
        <f t="shared" si="277"/>
        <v>0</v>
      </c>
      <c r="O5365" s="1" t="b">
        <f t="shared" si="278"/>
        <v>0</v>
      </c>
      <c r="Q5365" s="4"/>
      <c r="R5365" s="4"/>
    </row>
    <row r="5366" spans="5:18">
      <c r="E5366" s="130">
        <v>390</v>
      </c>
      <c r="F5366" s="130">
        <v>2</v>
      </c>
      <c r="H5366" s="32" t="s">
        <v>208</v>
      </c>
      <c r="I5366" s="33" t="s">
        <v>862</v>
      </c>
      <c r="J5366" s="33" t="s">
        <v>206</v>
      </c>
      <c r="K5366" s="33" t="str">
        <f t="shared" si="276"/>
        <v>390 , 2</v>
      </c>
      <c r="L5366" s="34" t="s">
        <v>207</v>
      </c>
      <c r="N5366" s="1" t="b">
        <f t="shared" si="277"/>
        <v>0</v>
      </c>
      <c r="O5366" s="1" t="b">
        <f t="shared" si="278"/>
        <v>0</v>
      </c>
      <c r="Q5366" s="4"/>
      <c r="R5366" s="4"/>
    </row>
    <row r="5367" spans="5:18">
      <c r="E5367" s="130">
        <v>390</v>
      </c>
      <c r="F5367" s="130">
        <v>3</v>
      </c>
      <c r="H5367" s="32" t="s">
        <v>208</v>
      </c>
      <c r="I5367" s="33" t="s">
        <v>862</v>
      </c>
      <c r="J5367" s="33" t="s">
        <v>206</v>
      </c>
      <c r="K5367" s="33" t="str">
        <f t="shared" si="276"/>
        <v>390 , 3</v>
      </c>
      <c r="L5367" s="34" t="s">
        <v>207</v>
      </c>
      <c r="N5367" s="1" t="b">
        <f t="shared" si="277"/>
        <v>0</v>
      </c>
      <c r="O5367" s="1" t="b">
        <f t="shared" si="278"/>
        <v>0</v>
      </c>
      <c r="Q5367" s="4"/>
      <c r="R5367" s="4"/>
    </row>
    <row r="5368" spans="5:18">
      <c r="E5368" s="130">
        <v>390</v>
      </c>
      <c r="F5368" s="130">
        <v>4</v>
      </c>
      <c r="H5368" s="32" t="s">
        <v>208</v>
      </c>
      <c r="I5368" s="33" t="s">
        <v>862</v>
      </c>
      <c r="J5368" s="33" t="s">
        <v>206</v>
      </c>
      <c r="K5368" s="33" t="str">
        <f t="shared" si="276"/>
        <v>390 , 4</v>
      </c>
      <c r="L5368" s="34" t="s">
        <v>207</v>
      </c>
      <c r="N5368" s="1" t="b">
        <f t="shared" si="277"/>
        <v>0</v>
      </c>
      <c r="O5368" s="1" t="b">
        <f t="shared" si="278"/>
        <v>0</v>
      </c>
      <c r="Q5368" s="4"/>
      <c r="R5368" s="4"/>
    </row>
    <row r="5369" spans="5:18">
      <c r="E5369" s="130">
        <v>390</v>
      </c>
      <c r="F5369" s="130">
        <v>5</v>
      </c>
      <c r="H5369" s="32" t="s">
        <v>208</v>
      </c>
      <c r="I5369" s="33" t="s">
        <v>862</v>
      </c>
      <c r="J5369" s="33" t="s">
        <v>206</v>
      </c>
      <c r="K5369" s="33" t="str">
        <f t="shared" si="276"/>
        <v>390 , 5</v>
      </c>
      <c r="L5369" s="34" t="s">
        <v>207</v>
      </c>
      <c r="N5369" s="1" t="b">
        <f t="shared" si="277"/>
        <v>0</v>
      </c>
      <c r="O5369" s="1" t="b">
        <f t="shared" si="278"/>
        <v>0</v>
      </c>
      <c r="Q5369" s="4"/>
      <c r="R5369" s="4"/>
    </row>
    <row r="5370" spans="5:18">
      <c r="E5370" s="130">
        <v>390</v>
      </c>
      <c s="130" r="F5370">
        <v>7</v>
      </c>
      <c r="H5370" s="32" t="s">
        <v>208</v>
      </c>
      <c r="I5370" s="33" t="s">
        <v>862</v>
      </c>
      <c r="J5370" s="33" t="s">
        <v>206</v>
      </c>
      <c r="K5370" s="33" t="str">
        <f t="shared" si="276"/>
        <v>390 , 6</v>
      </c>
      <c r="L5370" s="34" t="s">
        <v>207</v>
      </c>
      <c r="N5370" s="1" t="b">
        <f t="shared" si="277"/>
        <v>0</v>
      </c>
      <c r="O5370" s="1" t="b">
        <f t="shared" si="278"/>
        <v>0</v>
      </c>
      <c r="Q5370" s="4"/>
      <c r="R5370" s="4"/>
    </row>
    <row r="5371" spans="5:18">
      <c r="E5371" s="130">
        <v>390</v>
      </c>
      <c r="F5371" s="130">
        <v>8</v>
      </c>
      <c r="H5371" s="32" t="s">
        <v>208</v>
      </c>
      <c r="I5371" s="33" t="s">
        <v>862</v>
      </c>
      <c r="J5371" s="33" t="s">
        <v>206</v>
      </c>
      <c r="K5371" s="33" t="str">
        <f t="shared" si="276"/>
        <v>390 , 8</v>
      </c>
      <c r="L5371" s="34" t="s">
        <v>207</v>
      </c>
      <c r="N5371" s="1" t="b">
        <f t="shared" si="277"/>
        <v>0</v>
      </c>
      <c r="O5371" s="1" t="b">
        <f t="shared" si="278"/>
        <v>0</v>
      </c>
      <c r="Q5371" s="4"/>
      <c r="R5371" s="4"/>
    </row>
    <row r="5372" spans="5:18">
      <c r="E5372" s="130">
        <v>390</v>
      </c>
      <c r="F5372" s="130">
        <v>9</v>
      </c>
      <c r="H5372" s="32" t="s">
        <v>208</v>
      </c>
      <c r="I5372" s="33" t="s">
        <v>862</v>
      </c>
      <c r="J5372" s="33" t="s">
        <v>206</v>
      </c>
      <c r="K5372" s="33" t="str">
        <f t="shared" si="276"/>
        <v>390 , 9</v>
      </c>
      <c r="L5372" s="34" t="s">
        <v>207</v>
      </c>
      <c r="N5372" s="1" t="b">
        <f t="shared" si="277"/>
        <v>0</v>
      </c>
      <c r="O5372" s="1" t="b">
        <f t="shared" si="278"/>
        <v>0</v>
      </c>
      <c r="Q5372" s="4"/>
      <c r="R5372" s="4"/>
    </row>
    <row r="5373" spans="5:18">
      <c r="E5373" s="130">
        <v>390</v>
      </c>
      <c r="F5373" s="130">
        <v>10</v>
      </c>
      <c r="H5373" s="32" t="s">
        <v>208</v>
      </c>
      <c r="I5373" s="33" t="s">
        <v>862</v>
      </c>
      <c r="J5373" s="33" t="s">
        <v>206</v>
      </c>
      <c r="K5373" s="33" t="str">
        <f t="shared" si="276"/>
        <v>390 , 10</v>
      </c>
      <c r="L5373" s="34" t="s">
        <v>207</v>
      </c>
      <c r="N5373" s="1" t="b">
        <f t="shared" si="277"/>
        <v>0</v>
      </c>
      <c r="O5373" s="1" t="b">
        <f t="shared" si="278"/>
        <v>0</v>
      </c>
      <c r="Q5373" s="4"/>
      <c r="R5373" s="4"/>
    </row>
    <row r="5374" spans="5:18">
      <c r="E5374" s="130">
        <v>390</v>
      </c>
      <c r="F5374" s="130">
        <v>11</v>
      </c>
      <c r="H5374" s="32" t="s">
        <v>208</v>
      </c>
      <c r="I5374" s="33" t="s">
        <v>862</v>
      </c>
      <c r="J5374" s="33" t="s">
        <v>206</v>
      </c>
      <c r="K5374" s="33" t="str">
        <f t="shared" si="276"/>
        <v>390 , 11</v>
      </c>
      <c r="L5374" s="34" t="s">
        <v>207</v>
      </c>
      <c r="N5374" s="1" t="b">
        <f t="shared" si="277"/>
        <v>0</v>
      </c>
      <c r="O5374" s="1" t="b">
        <f t="shared" si="278"/>
        <v>0</v>
      </c>
      <c r="Q5374" s="4"/>
      <c r="R5374" s="4"/>
    </row>
    <row r="5375" spans="5:18">
      <c r="E5375" s="130">
        <v>390</v>
      </c>
      <c r="F5375" s="130">
        <v>12</v>
      </c>
      <c r="H5375" s="32" t="s">
        <v>208</v>
      </c>
      <c r="I5375" s="33" t="s">
        <v>862</v>
      </c>
      <c r="J5375" s="33" t="s">
        <v>206</v>
      </c>
      <c r="K5375" s="33" t="str">
        <f t="shared" si="276"/>
        <v>390 , 12</v>
      </c>
      <c r="L5375" s="34" t="s">
        <v>207</v>
      </c>
      <c r="N5375" s="1" t="b">
        <f t="shared" si="277"/>
        <v>0</v>
      </c>
      <c r="O5375" s="1" t="b">
        <f t="shared" si="278"/>
        <v>0</v>
      </c>
      <c r="Q5375" s="4"/>
      <c r="R5375" s="4"/>
    </row>
    <row r="5376" spans="5:18">
      <c r="E5376" s="130">
        <v>390</v>
      </c>
      <c r="F5376" s="130">
        <v>13</v>
      </c>
      <c r="H5376" s="32" t="s">
        <v>208</v>
      </c>
      <c r="I5376" s="33" t="s">
        <v>862</v>
      </c>
      <c r="J5376" s="33" t="s">
        <v>206</v>
      </c>
      <c r="K5376" s="33" t="str">
        <f t="shared" si="276"/>
        <v>390 , 13</v>
      </c>
      <c r="L5376" s="34" t="s">
        <v>207</v>
      </c>
      <c r="N5376" s="1" t="b">
        <f t="shared" si="277"/>
        <v>0</v>
      </c>
      <c r="O5376" s="1" t="b">
        <f t="shared" si="278"/>
        <v>0</v>
      </c>
      <c r="Q5376" s="4"/>
      <c r="R5376" s="4"/>
    </row>
    <row r="5377" spans="5:18">
      <c r="E5377" s="130">
        <v>390</v>
      </c>
      <c r="F5377" s="130">
        <v>14</v>
      </c>
      <c r="H5377" s="32" t="s">
        <v>208</v>
      </c>
      <c r="I5377" s="33" t="s">
        <v>862</v>
      </c>
      <c r="J5377" s="33" t="s">
        <v>206</v>
      </c>
      <c r="K5377" s="33" t="str">
        <f t="shared" si="276"/>
        <v>390 , 14</v>
      </c>
      <c r="L5377" s="34" t="s">
        <v>207</v>
      </c>
      <c r="N5377" s="1" t="b">
        <f t="shared" si="277"/>
        <v>0</v>
      </c>
      <c r="O5377" s="1" t="b">
        <f t="shared" si="278"/>
        <v>0</v>
      </c>
      <c r="Q5377" s="4"/>
      <c r="R5377" s="4"/>
    </row>
    <row r="5378" spans="5:18">
      <c r="E5378" s="130">
        <v>390</v>
      </c>
      <c r="F5378" s="130">
        <v>15</v>
      </c>
      <c r="H5378" s="32" t="s">
        <v>208</v>
      </c>
      <c r="I5378" s="33" t="s">
        <v>862</v>
      </c>
      <c r="J5378" s="33" t="s">
        <v>206</v>
      </c>
      <c r="K5378" s="33" t="str">
        <f t="shared" si="276"/>
        <v>390 , 15</v>
      </c>
      <c r="L5378" s="34" t="s">
        <v>207</v>
      </c>
      <c r="N5378" s="1" t="b">
        <f t="shared" si="277"/>
        <v>0</v>
      </c>
      <c r="O5378" s="1" t="b">
        <f t="shared" si="278"/>
        <v>0</v>
      </c>
      <c r="Q5378" s="4"/>
      <c r="R5378" s="4"/>
    </row>
    <row r="5379" spans="5:18">
      <c r="E5379" s="130">
        <v>391</v>
      </c>
      <c r="F5379" s="130">
        <v>1</v>
      </c>
      <c r="H5379" s="32" t="s">
        <v>208</v>
      </c>
      <c r="I5379" s="33" t="s">
        <v>862</v>
      </c>
      <c r="J5379" s="33" t="s">
        <v>206</v>
      </c>
      <c r="K5379" s="33" t="str">
        <f t="shared" si="276"/>
        <v>391 , 1</v>
      </c>
      <c r="L5379" s="34" t="s">
        <v>207</v>
      </c>
      <c r="N5379" s="1" t="b">
        <f t="shared" si="277"/>
        <v>0</v>
      </c>
      <c r="O5379" s="1" t="b">
        <f t="shared" si="278"/>
        <v>0</v>
      </c>
      <c r="Q5379" s="4"/>
      <c r="R5379" s="4"/>
    </row>
    <row r="5380" spans="5:18">
      <c r="E5380" s="130">
        <v>391</v>
      </c>
      <c r="F5380" s="130">
        <v>2</v>
      </c>
      <c r="H5380" s="32" t="s">
        <v>208</v>
      </c>
      <c r="I5380" s="33" t="s">
        <v>862</v>
      </c>
      <c r="J5380" s="33" t="s">
        <v>206</v>
      </c>
      <c r="K5380" s="33" t="str">
        <f t="shared" si="276"/>
        <v>391 , 2</v>
      </c>
      <c r="L5380" s="34" t="s">
        <v>207</v>
      </c>
      <c r="N5380" s="1" t="b">
        <f t="shared" si="277"/>
        <v>0</v>
      </c>
      <c r="O5380" s="1" t="b">
        <f t="shared" si="278"/>
        <v>0</v>
      </c>
      <c r="Q5380" s="4"/>
      <c r="R5380" s="4"/>
    </row>
    <row r="5381" spans="5:18">
      <c r="E5381" s="130">
        <v>391</v>
      </c>
      <c r="F5381" s="130">
        <v>3</v>
      </c>
      <c r="H5381" s="32" t="s">
        <v>208</v>
      </c>
      <c r="I5381" s="33" t="s">
        <v>862</v>
      </c>
      <c r="J5381" s="33" t="s">
        <v>206</v>
      </c>
      <c r="K5381" s="33" t="str">
        <f t="shared" si="276"/>
        <v>391 , 3</v>
      </c>
      <c r="L5381" s="34" t="s">
        <v>207</v>
      </c>
      <c r="N5381" s="1" t="b">
        <f t="shared" si="277"/>
        <v>0</v>
      </c>
      <c r="O5381" s="1" t="b">
        <f t="shared" si="278"/>
        <v>0</v>
      </c>
      <c r="Q5381" s="4"/>
      <c r="R5381" s="4"/>
    </row>
    <row r="5382" spans="5:18">
      <c r="E5382" s="130">
        <v>391</v>
      </c>
      <c r="F5382" s="130">
        <v>4</v>
      </c>
      <c r="H5382" s="32" t="s">
        <v>208</v>
      </c>
      <c r="I5382" s="33" t="s">
        <v>862</v>
      </c>
      <c r="J5382" s="33" t="s">
        <v>206</v>
      </c>
      <c r="K5382" s="33" t="str">
        <f t="shared" ref="K5382:K5440" si="279">E5382&amp;" , "&amp;F5382</f>
        <v>391 , 4</v>
      </c>
      <c r="L5382" s="34" t="s">
        <v>207</v>
      </c>
      <c r="N5382" s="1" t="b">
        <f t="shared" ref="N5382:N5440" si="280">IF(E5382="","",EXACT(E5382,Q5382))</f>
        <v>0</v>
      </c>
      <c r="O5382" s="1" t="b">
        <f t="shared" ref="O5382:O5440" si="281">IF(F5382="","",EXACT(F5382,R5382))</f>
        <v>0</v>
      </c>
      <c r="Q5382" s="4"/>
      <c r="R5382" s="4"/>
    </row>
    <row r="5383" spans="5:18">
      <c r="E5383" s="130">
        <v>391</v>
      </c>
      <c r="F5383" s="130">
        <v>5</v>
      </c>
      <c r="H5383" s="32" t="s">
        <v>208</v>
      </c>
      <c r="I5383" s="33" t="s">
        <v>862</v>
      </c>
      <c r="J5383" s="33" t="s">
        <v>206</v>
      </c>
      <c r="K5383" s="33" t="str">
        <f t="shared" si="279"/>
        <v>391 , 5</v>
      </c>
      <c r="L5383" s="34" t="s">
        <v>207</v>
      </c>
      <c r="N5383" s="1" t="b">
        <f t="shared" si="280"/>
        <v>0</v>
      </c>
      <c r="O5383" s="1" t="b">
        <f t="shared" si="281"/>
        <v>0</v>
      </c>
      <c r="Q5383" s="4"/>
      <c r="R5383" s="4"/>
    </row>
    <row r="5384" spans="5:18">
      <c r="E5384" s="130">
        <v>391</v>
      </c>
      <c s="130" r="F5384">
        <v>7</v>
      </c>
      <c r="H5384" s="32" t="s">
        <v>208</v>
      </c>
      <c r="I5384" s="33" t="s">
        <v>862</v>
      </c>
      <c r="J5384" s="33" t="s">
        <v>206</v>
      </c>
      <c r="K5384" s="33" t="str">
        <f t="shared" si="279"/>
        <v>391 , 6</v>
      </c>
      <c r="L5384" s="34" t="s">
        <v>207</v>
      </c>
      <c r="N5384" s="1" t="b">
        <f t="shared" si="280"/>
        <v>0</v>
      </c>
      <c r="O5384" s="1" t="b">
        <f t="shared" si="281"/>
        <v>0</v>
      </c>
      <c r="Q5384" s="4"/>
      <c r="R5384" s="4"/>
    </row>
    <row r="5385" spans="5:18">
      <c r="E5385" s="130">
        <v>391</v>
      </c>
      <c r="F5385" s="130">
        <v>8</v>
      </c>
      <c r="H5385" s="32" t="s">
        <v>208</v>
      </c>
      <c r="I5385" s="33" t="s">
        <v>862</v>
      </c>
      <c r="J5385" s="33" t="s">
        <v>206</v>
      </c>
      <c r="K5385" s="33" t="str">
        <f t="shared" si="279"/>
        <v>391 , 8</v>
      </c>
      <c r="L5385" s="34" t="s">
        <v>207</v>
      </c>
      <c r="N5385" s="1" t="b">
        <f t="shared" si="280"/>
        <v>0</v>
      </c>
      <c r="O5385" s="1" t="b">
        <f t="shared" si="281"/>
        <v>0</v>
      </c>
      <c r="Q5385" s="4"/>
      <c r="R5385" s="4"/>
    </row>
    <row r="5386" spans="5:18">
      <c r="E5386" s="130">
        <v>391</v>
      </c>
      <c r="F5386" s="130">
        <v>9</v>
      </c>
      <c r="H5386" s="32" t="s">
        <v>208</v>
      </c>
      <c r="I5386" s="33" t="s">
        <v>862</v>
      </c>
      <c r="J5386" s="33" t="s">
        <v>206</v>
      </c>
      <c r="K5386" s="33" t="str">
        <f t="shared" si="279"/>
        <v>391 , 9</v>
      </c>
      <c r="L5386" s="34" t="s">
        <v>207</v>
      </c>
      <c r="N5386" s="1" t="b">
        <f t="shared" si="280"/>
        <v>0</v>
      </c>
      <c r="O5386" s="1" t="b">
        <f t="shared" si="281"/>
        <v>0</v>
      </c>
      <c r="Q5386" s="4"/>
      <c r="R5386" s="4"/>
    </row>
    <row r="5387" spans="5:18">
      <c r="E5387" s="130">
        <v>391</v>
      </c>
      <c r="F5387" s="130">
        <v>10</v>
      </c>
      <c r="H5387" s="32" t="s">
        <v>208</v>
      </c>
      <c r="I5387" s="33" t="s">
        <v>862</v>
      </c>
      <c r="J5387" s="33" t="s">
        <v>206</v>
      </c>
      <c r="K5387" s="33" t="str">
        <f t="shared" si="279"/>
        <v>391 , 10</v>
      </c>
      <c r="L5387" s="34" t="s">
        <v>207</v>
      </c>
      <c r="N5387" s="1" t="b">
        <f t="shared" si="280"/>
        <v>0</v>
      </c>
      <c r="O5387" s="1" t="b">
        <f t="shared" si="281"/>
        <v>0</v>
      </c>
      <c r="Q5387" s="4"/>
      <c r="R5387" s="4"/>
    </row>
    <row r="5388" spans="5:18">
      <c r="E5388" s="130">
        <v>391</v>
      </c>
      <c r="F5388" s="130">
        <v>11</v>
      </c>
      <c r="H5388" s="32" t="s">
        <v>208</v>
      </c>
      <c r="I5388" s="33" t="s">
        <v>862</v>
      </c>
      <c r="J5388" s="33" t="s">
        <v>206</v>
      </c>
      <c r="K5388" s="33" t="str">
        <f t="shared" si="279"/>
        <v>391 , 11</v>
      </c>
      <c r="L5388" s="34" t="s">
        <v>207</v>
      </c>
      <c r="N5388" s="1" t="b">
        <f t="shared" si="280"/>
        <v>0</v>
      </c>
      <c r="O5388" s="1" t="b">
        <f t="shared" si="281"/>
        <v>0</v>
      </c>
      <c r="Q5388" s="4"/>
      <c r="R5388" s="4"/>
    </row>
    <row r="5389" spans="5:18">
      <c r="E5389" s="130">
        <v>391</v>
      </c>
      <c r="F5389" s="130">
        <v>12</v>
      </c>
      <c r="H5389" s="32" t="s">
        <v>208</v>
      </c>
      <c r="I5389" s="33" t="s">
        <v>862</v>
      </c>
      <c r="J5389" s="33" t="s">
        <v>206</v>
      </c>
      <c r="K5389" s="33" t="str">
        <f t="shared" si="279"/>
        <v>391 , 12</v>
      </c>
      <c r="L5389" s="34" t="s">
        <v>207</v>
      </c>
      <c r="N5389" s="1" t="b">
        <f t="shared" si="280"/>
        <v>0</v>
      </c>
      <c r="O5389" s="1" t="b">
        <f t="shared" si="281"/>
        <v>0</v>
      </c>
      <c r="Q5389" s="4"/>
      <c r="R5389" s="4"/>
    </row>
    <row r="5390" spans="5:18">
      <c r="E5390" s="130">
        <v>391</v>
      </c>
      <c r="F5390" s="130">
        <v>13</v>
      </c>
      <c r="H5390" s="32" t="s">
        <v>208</v>
      </c>
      <c r="I5390" s="33" t="s">
        <v>862</v>
      </c>
      <c r="J5390" s="33" t="s">
        <v>206</v>
      </c>
      <c r="K5390" s="33" t="str">
        <f t="shared" si="279"/>
        <v>391 , 13</v>
      </c>
      <c r="L5390" s="34" t="s">
        <v>207</v>
      </c>
      <c r="N5390" s="1" t="b">
        <f t="shared" si="280"/>
        <v>0</v>
      </c>
      <c r="O5390" s="1" t="b">
        <f t="shared" si="281"/>
        <v>0</v>
      </c>
      <c r="Q5390" s="4"/>
      <c r="R5390" s="4"/>
    </row>
    <row r="5391" spans="5:18">
      <c r="E5391" s="130">
        <v>391</v>
      </c>
      <c r="F5391" s="130">
        <v>14</v>
      </c>
      <c r="H5391" s="32" t="s">
        <v>208</v>
      </c>
      <c r="I5391" s="33" t="s">
        <v>862</v>
      </c>
      <c r="J5391" s="33" t="s">
        <v>206</v>
      </c>
      <c r="K5391" s="33" t="str">
        <f t="shared" si="279"/>
        <v>391 , 14</v>
      </c>
      <c r="L5391" s="34" t="s">
        <v>207</v>
      </c>
      <c r="N5391" s="1" t="b">
        <f t="shared" si="280"/>
        <v>0</v>
      </c>
      <c r="O5391" s="1" t="b">
        <f t="shared" si="281"/>
        <v>0</v>
      </c>
      <c r="Q5391" s="4"/>
      <c r="R5391" s="4"/>
    </row>
    <row r="5392" spans="5:18">
      <c r="E5392" s="130">
        <v>391</v>
      </c>
      <c r="F5392" s="130">
        <v>15</v>
      </c>
      <c r="H5392" s="32" t="s">
        <v>208</v>
      </c>
      <c r="I5392" s="33" t="s">
        <v>862</v>
      </c>
      <c r="J5392" s="33" t="s">
        <v>206</v>
      </c>
      <c r="K5392" s="33" t="str">
        <f t="shared" si="279"/>
        <v>391 , 15</v>
      </c>
      <c r="L5392" s="34" t="s">
        <v>207</v>
      </c>
      <c r="N5392" s="1" t="b">
        <f t="shared" si="280"/>
        <v>0</v>
      </c>
      <c r="O5392" s="1" t="b">
        <f t="shared" si="281"/>
        <v>0</v>
      </c>
      <c r="Q5392" s="4"/>
      <c r="R5392" s="4"/>
    </row>
    <row r="5393" spans="5:18">
      <c r="E5393" s="130">
        <v>392</v>
      </c>
      <c r="F5393" s="130">
        <v>1</v>
      </c>
      <c r="H5393" s="32" t="s">
        <v>208</v>
      </c>
      <c r="I5393" s="33" t="s">
        <v>862</v>
      </c>
      <c r="J5393" s="33" t="s">
        <v>206</v>
      </c>
      <c r="K5393" s="33" t="str">
        <f t="shared" si="279"/>
        <v>392 , 1</v>
      </c>
      <c r="L5393" s="34" t="s">
        <v>207</v>
      </c>
      <c r="N5393" s="1" t="b">
        <f t="shared" si="280"/>
        <v>0</v>
      </c>
      <c r="O5393" s="1" t="b">
        <f t="shared" si="281"/>
        <v>0</v>
      </c>
      <c r="Q5393" s="4"/>
      <c r="R5393" s="4"/>
    </row>
    <row r="5394" spans="5:18">
      <c r="E5394" s="130">
        <v>392</v>
      </c>
      <c r="F5394" s="130">
        <v>2</v>
      </c>
      <c r="H5394" s="32" t="s">
        <v>208</v>
      </c>
      <c r="I5394" s="33" t="s">
        <v>862</v>
      </c>
      <c r="J5394" s="33" t="s">
        <v>206</v>
      </c>
      <c r="K5394" s="33" t="str">
        <f t="shared" si="279"/>
        <v>392 , 2</v>
      </c>
      <c r="L5394" s="34" t="s">
        <v>207</v>
      </c>
      <c r="N5394" s="1" t="b">
        <f t="shared" si="280"/>
        <v>0</v>
      </c>
      <c r="O5394" s="1" t="b">
        <f t="shared" si="281"/>
        <v>0</v>
      </c>
      <c r="Q5394" s="4"/>
      <c r="R5394" s="4"/>
    </row>
    <row r="5395" spans="5:18">
      <c r="E5395" s="130">
        <v>392</v>
      </c>
      <c r="F5395" s="130">
        <v>3</v>
      </c>
      <c r="H5395" s="32" t="s">
        <v>208</v>
      </c>
      <c r="I5395" s="33" t="s">
        <v>862</v>
      </c>
      <c r="J5395" s="33" t="s">
        <v>206</v>
      </c>
      <c r="K5395" s="33" t="str">
        <f t="shared" si="279"/>
        <v>392 , 3</v>
      </c>
      <c r="L5395" s="34" t="s">
        <v>207</v>
      </c>
      <c r="N5395" s="1" t="b">
        <f t="shared" si="280"/>
        <v>0</v>
      </c>
      <c r="O5395" s="1" t="b">
        <f t="shared" si="281"/>
        <v>0</v>
      </c>
      <c r="Q5395" s="4"/>
      <c r="R5395" s="4"/>
    </row>
    <row r="5396" spans="5:18">
      <c r="E5396" s="130">
        <v>392</v>
      </c>
      <c r="F5396" s="130">
        <v>4</v>
      </c>
      <c r="H5396" s="32" t="s">
        <v>208</v>
      </c>
      <c r="I5396" s="33" t="s">
        <v>862</v>
      </c>
      <c r="J5396" s="33" t="s">
        <v>206</v>
      </c>
      <c r="K5396" s="33" t="str">
        <f t="shared" si="279"/>
        <v>392 , 4</v>
      </c>
      <c r="L5396" s="34" t="s">
        <v>207</v>
      </c>
      <c r="N5396" s="1" t="b">
        <f t="shared" si="280"/>
        <v>0</v>
      </c>
      <c r="O5396" s="1" t="b">
        <f t="shared" si="281"/>
        <v>0</v>
      </c>
      <c r="Q5396" s="4"/>
      <c r="R5396" s="4"/>
    </row>
    <row r="5397" spans="5:18">
      <c r="E5397" s="130">
        <v>392</v>
      </c>
      <c r="F5397" s="130">
        <v>5</v>
      </c>
      <c r="H5397" s="32" t="s">
        <v>208</v>
      </c>
      <c r="I5397" s="33" t="s">
        <v>862</v>
      </c>
      <c r="J5397" s="33" t="s">
        <v>206</v>
      </c>
      <c r="K5397" s="33" t="str">
        <f t="shared" si="279"/>
        <v>392 , 5</v>
      </c>
      <c r="L5397" s="34" t="s">
        <v>207</v>
      </c>
      <c r="N5397" s="1" t="b">
        <f t="shared" si="280"/>
        <v>0</v>
      </c>
      <c r="O5397" s="1" t="b">
        <f t="shared" si="281"/>
        <v>0</v>
      </c>
      <c r="Q5397" s="4"/>
      <c r="R5397" s="4"/>
    </row>
    <row r="5398" spans="5:18">
      <c r="E5398" s="130">
        <v>392</v>
      </c>
      <c s="130" r="F5398">
        <v>7</v>
      </c>
      <c r="H5398" s="32" t="s">
        <v>208</v>
      </c>
      <c r="I5398" s="33" t="s">
        <v>862</v>
      </c>
      <c r="J5398" s="33" t="s">
        <v>206</v>
      </c>
      <c r="K5398" s="33" t="str">
        <f t="shared" si="279"/>
        <v>392 , 6</v>
      </c>
      <c r="L5398" s="34" t="s">
        <v>207</v>
      </c>
      <c r="N5398" s="1" t="b">
        <f t="shared" si="280"/>
        <v>0</v>
      </c>
      <c r="O5398" s="1" t="b">
        <f t="shared" si="281"/>
        <v>0</v>
      </c>
      <c r="Q5398" s="4"/>
      <c r="R5398" s="4"/>
    </row>
    <row r="5399" spans="5:18">
      <c r="E5399" s="130">
        <v>392</v>
      </c>
      <c r="F5399" s="130">
        <v>8</v>
      </c>
      <c r="H5399" s="32" t="s">
        <v>208</v>
      </c>
      <c r="I5399" s="33" t="s">
        <v>862</v>
      </c>
      <c r="J5399" s="33" t="s">
        <v>206</v>
      </c>
      <c r="K5399" s="33" t="str">
        <f t="shared" si="279"/>
        <v>392 , 8</v>
      </c>
      <c r="L5399" s="34" t="s">
        <v>207</v>
      </c>
      <c r="N5399" s="1" t="b">
        <f t="shared" si="280"/>
        <v>0</v>
      </c>
      <c r="O5399" s="1" t="b">
        <f t="shared" si="281"/>
        <v>0</v>
      </c>
      <c r="Q5399" s="4"/>
      <c r="R5399" s="4"/>
    </row>
    <row r="5400" spans="5:18">
      <c r="E5400" s="130">
        <v>392</v>
      </c>
      <c r="F5400" s="130">
        <v>9</v>
      </c>
      <c r="H5400" s="32" t="s">
        <v>208</v>
      </c>
      <c r="I5400" s="33" t="s">
        <v>862</v>
      </c>
      <c r="J5400" s="33" t="s">
        <v>206</v>
      </c>
      <c r="K5400" s="33" t="str">
        <f t="shared" si="279"/>
        <v>392 , 9</v>
      </c>
      <c r="L5400" s="34" t="s">
        <v>207</v>
      </c>
      <c r="N5400" s="1" t="b">
        <f t="shared" si="280"/>
        <v>0</v>
      </c>
      <c r="O5400" s="1" t="b">
        <f t="shared" si="281"/>
        <v>0</v>
      </c>
      <c r="Q5400" s="4"/>
      <c r="R5400" s="4"/>
    </row>
    <row r="5401" spans="5:18">
      <c r="E5401" s="130">
        <v>392</v>
      </c>
      <c r="F5401" s="130">
        <v>10</v>
      </c>
      <c r="H5401" s="32" t="s">
        <v>208</v>
      </c>
      <c r="I5401" s="33" t="s">
        <v>862</v>
      </c>
      <c r="J5401" s="33" t="s">
        <v>206</v>
      </c>
      <c r="K5401" s="33" t="str">
        <f t="shared" si="279"/>
        <v>392 , 10</v>
      </c>
      <c r="L5401" s="34" t="s">
        <v>207</v>
      </c>
      <c r="N5401" s="1" t="b">
        <f t="shared" si="280"/>
        <v>0</v>
      </c>
      <c r="O5401" s="1" t="b">
        <f t="shared" si="281"/>
        <v>0</v>
      </c>
      <c r="Q5401" s="4"/>
      <c r="R5401" s="4"/>
    </row>
    <row r="5402" spans="5:18">
      <c r="E5402" s="130">
        <v>392</v>
      </c>
      <c r="F5402" s="130">
        <v>11</v>
      </c>
      <c r="H5402" s="32" t="s">
        <v>208</v>
      </c>
      <c r="I5402" s="33" t="s">
        <v>862</v>
      </c>
      <c r="J5402" s="33" t="s">
        <v>206</v>
      </c>
      <c r="K5402" s="33" t="str">
        <f t="shared" si="279"/>
        <v>392 , 11</v>
      </c>
      <c r="L5402" s="34" t="s">
        <v>207</v>
      </c>
      <c r="N5402" s="1" t="b">
        <f t="shared" si="280"/>
        <v>0</v>
      </c>
      <c r="O5402" s="1" t="b">
        <f t="shared" si="281"/>
        <v>0</v>
      </c>
      <c r="Q5402" s="4"/>
      <c r="R5402" s="4"/>
    </row>
    <row r="5403" spans="5:18">
      <c r="E5403" s="130">
        <v>392</v>
      </c>
      <c r="F5403" s="130">
        <v>12</v>
      </c>
      <c r="H5403" s="32" t="s">
        <v>208</v>
      </c>
      <c r="I5403" s="33" t="s">
        <v>862</v>
      </c>
      <c r="J5403" s="33" t="s">
        <v>206</v>
      </c>
      <c r="K5403" s="33" t="str">
        <f t="shared" si="279"/>
        <v>392 , 12</v>
      </c>
      <c r="L5403" s="34" t="s">
        <v>207</v>
      </c>
      <c r="N5403" s="1" t="b">
        <f t="shared" si="280"/>
        <v>0</v>
      </c>
      <c r="O5403" s="1" t="b">
        <f t="shared" si="281"/>
        <v>0</v>
      </c>
      <c r="Q5403" s="4"/>
      <c r="R5403" s="4"/>
    </row>
    <row r="5404" spans="5:18">
      <c r="E5404" s="130">
        <v>392</v>
      </c>
      <c r="F5404" s="130">
        <v>13</v>
      </c>
      <c r="H5404" s="32" t="s">
        <v>208</v>
      </c>
      <c r="I5404" s="33" t="s">
        <v>862</v>
      </c>
      <c r="J5404" s="33" t="s">
        <v>206</v>
      </c>
      <c r="K5404" s="33" t="str">
        <f t="shared" si="279"/>
        <v>392 , 13</v>
      </c>
      <c r="L5404" s="34" t="s">
        <v>207</v>
      </c>
      <c r="N5404" s="1" t="b">
        <f t="shared" si="280"/>
        <v>0</v>
      </c>
      <c r="O5404" s="1" t="b">
        <f t="shared" si="281"/>
        <v>0</v>
      </c>
      <c r="Q5404" s="4"/>
      <c r="R5404" s="4"/>
    </row>
    <row r="5405" spans="5:18">
      <c r="E5405" s="130">
        <v>392</v>
      </c>
      <c r="F5405" s="130">
        <v>14</v>
      </c>
      <c r="H5405" s="32" t="s">
        <v>208</v>
      </c>
      <c r="I5405" s="33" t="s">
        <v>862</v>
      </c>
      <c r="J5405" s="33" t="s">
        <v>206</v>
      </c>
      <c r="K5405" s="33" t="str">
        <f t="shared" si="279"/>
        <v>392 , 14</v>
      </c>
      <c r="L5405" s="34" t="s">
        <v>207</v>
      </c>
      <c r="N5405" s="1" t="b">
        <f t="shared" si="280"/>
        <v>0</v>
      </c>
      <c r="O5405" s="1" t="b">
        <f t="shared" si="281"/>
        <v>0</v>
      </c>
      <c r="Q5405" s="4"/>
      <c r="R5405" s="4"/>
    </row>
    <row r="5406" spans="5:18">
      <c r="E5406" s="130">
        <v>392</v>
      </c>
      <c r="F5406" s="130">
        <v>15</v>
      </c>
      <c r="H5406" s="32" t="s">
        <v>208</v>
      </c>
      <c r="I5406" s="33" t="s">
        <v>862</v>
      </c>
      <c r="J5406" s="33" t="s">
        <v>206</v>
      </c>
      <c r="K5406" s="33" t="str">
        <f t="shared" si="279"/>
        <v>392 , 15</v>
      </c>
      <c r="L5406" s="34" t="s">
        <v>207</v>
      </c>
      <c r="N5406" s="1" t="b">
        <f t="shared" si="280"/>
        <v>0</v>
      </c>
      <c r="O5406" s="1" t="b">
        <f t="shared" si="281"/>
        <v>0</v>
      </c>
      <c r="Q5406" s="4"/>
      <c r="R5406" s="4"/>
    </row>
    <row r="5407" spans="5:18">
      <c r="E5407" s="130">
        <v>393</v>
      </c>
      <c r="F5407" s="130">
        <v>1</v>
      </c>
      <c r="H5407" s="32" t="s">
        <v>208</v>
      </c>
      <c r="I5407" s="33" t="s">
        <v>862</v>
      </c>
      <c r="J5407" s="33" t="s">
        <v>206</v>
      </c>
      <c r="K5407" s="33" t="str">
        <f t="shared" si="279"/>
        <v>393 , 1</v>
      </c>
      <c r="L5407" s="34" t="s">
        <v>207</v>
      </c>
      <c r="N5407" s="1" t="b">
        <f t="shared" si="280"/>
        <v>0</v>
      </c>
      <c r="O5407" s="1" t="b">
        <f t="shared" si="281"/>
        <v>0</v>
      </c>
      <c r="Q5407" s="4"/>
      <c r="R5407" s="4"/>
    </row>
    <row r="5408" spans="5:18">
      <c r="E5408" s="130">
        <v>393</v>
      </c>
      <c r="F5408" s="130">
        <v>2</v>
      </c>
      <c r="H5408" s="32" t="s">
        <v>208</v>
      </c>
      <c r="I5408" s="33" t="s">
        <v>862</v>
      </c>
      <c r="J5408" s="33" t="s">
        <v>206</v>
      </c>
      <c r="K5408" s="33" t="str">
        <f t="shared" si="279"/>
        <v>393 , 2</v>
      </c>
      <c r="L5408" s="34" t="s">
        <v>207</v>
      </c>
      <c r="N5408" s="1" t="b">
        <f t="shared" si="280"/>
        <v>0</v>
      </c>
      <c r="O5408" s="1" t="b">
        <f t="shared" si="281"/>
        <v>0</v>
      </c>
      <c r="Q5408" s="4"/>
      <c r="R5408" s="4"/>
    </row>
    <row r="5409" spans="5:18">
      <c r="E5409" s="130">
        <v>393</v>
      </c>
      <c r="F5409" s="130">
        <v>3</v>
      </c>
      <c r="H5409" s="32" t="s">
        <v>208</v>
      </c>
      <c r="I5409" s="33" t="s">
        <v>862</v>
      </c>
      <c r="J5409" s="33" t="s">
        <v>206</v>
      </c>
      <c r="K5409" s="33" t="str">
        <f t="shared" si="279"/>
        <v>393 , 3</v>
      </c>
      <c r="L5409" s="34" t="s">
        <v>207</v>
      </c>
      <c r="N5409" s="1" t="b">
        <f t="shared" si="280"/>
        <v>0</v>
      </c>
      <c r="O5409" s="1" t="b">
        <f t="shared" si="281"/>
        <v>0</v>
      </c>
      <c r="Q5409" s="4"/>
      <c r="R5409" s="4"/>
    </row>
    <row r="5410" spans="5:18">
      <c r="E5410" s="130">
        <v>393</v>
      </c>
      <c r="F5410" s="130">
        <v>4</v>
      </c>
      <c r="H5410" s="32" t="s">
        <v>208</v>
      </c>
      <c r="I5410" s="33" t="s">
        <v>862</v>
      </c>
      <c r="J5410" s="33" t="s">
        <v>206</v>
      </c>
      <c r="K5410" s="33" t="str">
        <f t="shared" si="279"/>
        <v>393 , 4</v>
      </c>
      <c r="L5410" s="34" t="s">
        <v>207</v>
      </c>
      <c r="N5410" s="1" t="b">
        <f t="shared" si="280"/>
        <v>0</v>
      </c>
      <c r="O5410" s="1" t="b">
        <f t="shared" si="281"/>
        <v>0</v>
      </c>
      <c r="Q5410" s="4"/>
      <c r="R5410" s="4"/>
    </row>
    <row r="5411" spans="5:18">
      <c r="E5411" s="130">
        <v>393</v>
      </c>
      <c r="F5411" s="130">
        <v>5</v>
      </c>
      <c r="H5411" s="32" t="s">
        <v>208</v>
      </c>
      <c r="I5411" s="33" t="s">
        <v>862</v>
      </c>
      <c r="J5411" s="33" t="s">
        <v>206</v>
      </c>
      <c r="K5411" s="33" t="str">
        <f t="shared" si="279"/>
        <v>393 , 5</v>
      </c>
      <c r="L5411" s="34" t="s">
        <v>207</v>
      </c>
      <c r="N5411" s="1" t="b">
        <f t="shared" si="280"/>
        <v>0</v>
      </c>
      <c r="O5411" s="1" t="b">
        <f t="shared" si="281"/>
        <v>0</v>
      </c>
      <c r="Q5411" s="4"/>
      <c r="R5411" s="4"/>
    </row>
    <row r="5412" spans="5:18">
      <c r="E5412" s="130">
        <v>393</v>
      </c>
      <c s="130" r="F5412">
        <v>7</v>
      </c>
      <c r="H5412" s="32" t="s">
        <v>208</v>
      </c>
      <c r="I5412" s="33" t="s">
        <v>862</v>
      </c>
      <c r="J5412" s="33" t="s">
        <v>206</v>
      </c>
      <c r="K5412" s="33" t="str">
        <f t="shared" si="279"/>
        <v>393 , 6</v>
      </c>
      <c r="L5412" s="34" t="s">
        <v>207</v>
      </c>
      <c r="N5412" s="1" t="b">
        <f t="shared" si="280"/>
        <v>0</v>
      </c>
      <c r="O5412" s="1" t="b">
        <f t="shared" si="281"/>
        <v>0</v>
      </c>
      <c r="Q5412" s="4"/>
      <c r="R5412" s="4"/>
    </row>
    <row r="5413" spans="5:18">
      <c r="E5413" s="130">
        <v>393</v>
      </c>
      <c r="F5413" s="130">
        <v>8</v>
      </c>
      <c r="H5413" s="32" t="s">
        <v>208</v>
      </c>
      <c r="I5413" s="33" t="s">
        <v>862</v>
      </c>
      <c r="J5413" s="33" t="s">
        <v>206</v>
      </c>
      <c r="K5413" s="33" t="str">
        <f t="shared" si="279"/>
        <v>393 , 8</v>
      </c>
      <c r="L5413" s="34" t="s">
        <v>207</v>
      </c>
      <c r="N5413" s="1" t="b">
        <f t="shared" si="280"/>
        <v>0</v>
      </c>
      <c r="O5413" s="1" t="b">
        <f t="shared" si="281"/>
        <v>0</v>
      </c>
      <c r="Q5413" s="4"/>
      <c r="R5413" s="4"/>
    </row>
    <row r="5414" spans="5:18">
      <c r="E5414" s="130">
        <v>393</v>
      </c>
      <c r="F5414" s="130">
        <v>9</v>
      </c>
      <c r="H5414" s="32" t="s">
        <v>208</v>
      </c>
      <c r="I5414" s="33" t="s">
        <v>862</v>
      </c>
      <c r="J5414" s="33" t="s">
        <v>206</v>
      </c>
      <c r="K5414" s="33" t="str">
        <f t="shared" si="279"/>
        <v>393 , 9</v>
      </c>
      <c r="L5414" s="34" t="s">
        <v>207</v>
      </c>
      <c r="N5414" s="1" t="b">
        <f t="shared" si="280"/>
        <v>0</v>
      </c>
      <c r="O5414" s="1" t="b">
        <f t="shared" si="281"/>
        <v>0</v>
      </c>
      <c r="Q5414" s="4"/>
      <c r="R5414" s="4"/>
    </row>
    <row r="5415" spans="5:18">
      <c r="E5415" s="130">
        <v>393</v>
      </c>
      <c r="F5415" s="130">
        <v>10</v>
      </c>
      <c r="H5415" s="32" t="s">
        <v>208</v>
      </c>
      <c r="I5415" s="33" t="s">
        <v>862</v>
      </c>
      <c r="J5415" s="33" t="s">
        <v>206</v>
      </c>
      <c r="K5415" s="33" t="str">
        <f t="shared" si="279"/>
        <v>393 , 10</v>
      </c>
      <c r="L5415" s="34" t="s">
        <v>207</v>
      </c>
      <c r="N5415" s="1" t="b">
        <f t="shared" si="280"/>
        <v>0</v>
      </c>
      <c r="O5415" s="1" t="b">
        <f t="shared" si="281"/>
        <v>0</v>
      </c>
      <c r="Q5415" s="4"/>
      <c r="R5415" s="4"/>
    </row>
    <row r="5416" spans="5:18">
      <c r="E5416" s="130">
        <v>393</v>
      </c>
      <c r="F5416" s="130">
        <v>11</v>
      </c>
      <c r="H5416" s="32" t="s">
        <v>208</v>
      </c>
      <c r="I5416" s="33" t="s">
        <v>862</v>
      </c>
      <c r="J5416" s="33" t="s">
        <v>206</v>
      </c>
      <c r="K5416" s="33" t="str">
        <f t="shared" si="279"/>
        <v>393 , 11</v>
      </c>
      <c r="L5416" s="34" t="s">
        <v>207</v>
      </c>
      <c r="N5416" s="1" t="b">
        <f t="shared" si="280"/>
        <v>0</v>
      </c>
      <c r="O5416" s="1" t="b">
        <f t="shared" si="281"/>
        <v>0</v>
      </c>
      <c r="Q5416" s="4"/>
      <c r="R5416" s="4"/>
    </row>
    <row r="5417" spans="5:18">
      <c r="E5417" s="130">
        <v>393</v>
      </c>
      <c r="F5417" s="130">
        <v>12</v>
      </c>
      <c r="H5417" s="32" t="s">
        <v>208</v>
      </c>
      <c r="I5417" s="33" t="s">
        <v>862</v>
      </c>
      <c r="J5417" s="33" t="s">
        <v>206</v>
      </c>
      <c r="K5417" s="33" t="str">
        <f t="shared" si="279"/>
        <v>393 , 12</v>
      </c>
      <c r="L5417" s="34" t="s">
        <v>207</v>
      </c>
      <c r="N5417" s="1" t="b">
        <f t="shared" si="280"/>
        <v>0</v>
      </c>
      <c r="O5417" s="1" t="b">
        <f t="shared" si="281"/>
        <v>0</v>
      </c>
      <c r="Q5417" s="4"/>
      <c r="R5417" s="4"/>
    </row>
    <row r="5418" spans="5:18">
      <c r="E5418" s="130">
        <v>393</v>
      </c>
      <c r="F5418" s="130">
        <v>13</v>
      </c>
      <c r="H5418" s="32" t="s">
        <v>208</v>
      </c>
      <c r="I5418" s="33" t="s">
        <v>862</v>
      </c>
      <c r="J5418" s="33" t="s">
        <v>206</v>
      </c>
      <c r="K5418" s="33" t="str">
        <f t="shared" si="279"/>
        <v>393 , 13</v>
      </c>
      <c r="L5418" s="34" t="s">
        <v>207</v>
      </c>
      <c r="N5418" s="1" t="b">
        <f t="shared" si="280"/>
        <v>0</v>
      </c>
      <c r="O5418" s="1" t="b">
        <f t="shared" si="281"/>
        <v>0</v>
      </c>
      <c r="Q5418" s="4"/>
      <c r="R5418" s="4"/>
    </row>
    <row r="5419" spans="5:18">
      <c r="E5419" s="130">
        <v>393</v>
      </c>
      <c r="F5419" s="130">
        <v>14</v>
      </c>
      <c r="H5419" s="32" t="s">
        <v>208</v>
      </c>
      <c r="I5419" s="33" t="s">
        <v>862</v>
      </c>
      <c r="J5419" s="33" t="s">
        <v>206</v>
      </c>
      <c r="K5419" s="33" t="str">
        <f t="shared" si="279"/>
        <v>393 , 14</v>
      </c>
      <c r="L5419" s="34" t="s">
        <v>207</v>
      </c>
      <c r="N5419" s="1" t="b">
        <f t="shared" si="280"/>
        <v>0</v>
      </c>
      <c r="O5419" s="1" t="b">
        <f t="shared" si="281"/>
        <v>0</v>
      </c>
      <c r="Q5419" s="4"/>
      <c r="R5419" s="4"/>
    </row>
    <row r="5420" spans="5:18">
      <c r="E5420" s="130">
        <v>393</v>
      </c>
      <c r="F5420" s="130">
        <v>15</v>
      </c>
      <c r="H5420" s="32" t="s">
        <v>208</v>
      </c>
      <c r="I5420" s="33" t="s">
        <v>862</v>
      </c>
      <c r="J5420" s="33" t="s">
        <v>206</v>
      </c>
      <c r="K5420" s="33" t="str">
        <f t="shared" si="279"/>
        <v>393 , 15</v>
      </c>
      <c r="L5420" s="34" t="s">
        <v>207</v>
      </c>
      <c r="N5420" s="1" t="b">
        <f t="shared" si="280"/>
        <v>0</v>
      </c>
      <c r="O5420" s="1" t="b">
        <f t="shared" si="281"/>
        <v>0</v>
      </c>
      <c r="Q5420" s="4"/>
      <c r="R5420" s="4"/>
    </row>
    <row r="5421" spans="5:18">
      <c r="E5421" s="130">
        <v>394</v>
      </c>
      <c r="F5421" s="130">
        <v>1</v>
      </c>
      <c r="H5421" s="32" t="s">
        <v>208</v>
      </c>
      <c r="I5421" s="33" t="s">
        <v>862</v>
      </c>
      <c r="J5421" s="33" t="s">
        <v>206</v>
      </c>
      <c r="K5421" s="33" t="str">
        <f t="shared" si="279"/>
        <v>394 , 1</v>
      </c>
      <c r="L5421" s="34" t="s">
        <v>207</v>
      </c>
      <c r="N5421" s="1" t="b">
        <f t="shared" si="280"/>
        <v>0</v>
      </c>
      <c r="O5421" s="1" t="b">
        <f t="shared" si="281"/>
        <v>0</v>
      </c>
      <c r="Q5421" s="4"/>
      <c r="R5421" s="4"/>
    </row>
    <row r="5422" spans="5:18">
      <c r="E5422" s="130">
        <v>394</v>
      </c>
      <c r="F5422" s="130">
        <v>2</v>
      </c>
      <c r="H5422" s="32" t="s">
        <v>208</v>
      </c>
      <c r="I5422" s="33" t="s">
        <v>862</v>
      </c>
      <c r="J5422" s="33" t="s">
        <v>206</v>
      </c>
      <c r="K5422" s="33" t="str">
        <f t="shared" si="279"/>
        <v>394 , 2</v>
      </c>
      <c r="L5422" s="34" t="s">
        <v>207</v>
      </c>
      <c r="N5422" s="1" t="b">
        <f t="shared" si="280"/>
        <v>0</v>
      </c>
      <c r="O5422" s="1" t="b">
        <f t="shared" si="281"/>
        <v>0</v>
      </c>
      <c r="Q5422" s="4"/>
      <c r="R5422" s="4"/>
    </row>
    <row r="5423" spans="5:18">
      <c r="E5423" s="130">
        <v>394</v>
      </c>
      <c r="F5423" s="130">
        <v>3</v>
      </c>
      <c r="H5423" s="32" t="s">
        <v>208</v>
      </c>
      <c r="I5423" s="33" t="s">
        <v>862</v>
      </c>
      <c r="J5423" s="33" t="s">
        <v>206</v>
      </c>
      <c r="K5423" s="33" t="str">
        <f t="shared" si="279"/>
        <v>394 , 3</v>
      </c>
      <c r="L5423" s="34" t="s">
        <v>207</v>
      </c>
      <c r="N5423" s="1" t="b">
        <f t="shared" si="280"/>
        <v>0</v>
      </c>
      <c r="O5423" s="1" t="b">
        <f t="shared" si="281"/>
        <v>0</v>
      </c>
      <c r="Q5423" s="4"/>
      <c r="R5423" s="4"/>
    </row>
    <row r="5424" spans="5:18">
      <c r="E5424" s="130">
        <v>394</v>
      </c>
      <c r="F5424" s="130">
        <v>4</v>
      </c>
      <c r="H5424" s="32" t="s">
        <v>208</v>
      </c>
      <c r="I5424" s="33" t="s">
        <v>862</v>
      </c>
      <c r="J5424" s="33" t="s">
        <v>206</v>
      </c>
      <c r="K5424" s="33" t="str">
        <f t="shared" si="279"/>
        <v>394 , 4</v>
      </c>
      <c r="L5424" s="34" t="s">
        <v>207</v>
      </c>
      <c r="N5424" s="1" t="b">
        <f t="shared" si="280"/>
        <v>0</v>
      </c>
      <c r="O5424" s="1" t="b">
        <f t="shared" si="281"/>
        <v>0</v>
      </c>
      <c r="Q5424" s="4"/>
      <c r="R5424" s="4"/>
    </row>
    <row r="5425" spans="5:18">
      <c r="E5425" s="130">
        <v>394</v>
      </c>
      <c r="F5425" s="130">
        <v>5</v>
      </c>
      <c r="H5425" s="32" t="s">
        <v>208</v>
      </c>
      <c r="I5425" s="33" t="s">
        <v>862</v>
      </c>
      <c r="J5425" s="33" t="s">
        <v>206</v>
      </c>
      <c r="K5425" s="33" t="str">
        <f t="shared" si="279"/>
        <v>394 , 5</v>
      </c>
      <c r="L5425" s="34" t="s">
        <v>207</v>
      </c>
      <c r="N5425" s="1" t="b">
        <f t="shared" si="280"/>
        <v>0</v>
      </c>
      <c r="O5425" s="1" t="b">
        <f t="shared" si="281"/>
        <v>0</v>
      </c>
      <c r="Q5425" s="4"/>
      <c r="R5425" s="4"/>
    </row>
    <row r="5426" spans="5:18">
      <c r="E5426" s="130">
        <v>394</v>
      </c>
      <c s="130" r="F5426">
        <v>7</v>
      </c>
      <c r="H5426" s="32" t="s">
        <v>208</v>
      </c>
      <c r="I5426" s="33" t="s">
        <v>862</v>
      </c>
      <c r="J5426" s="33" t="s">
        <v>206</v>
      </c>
      <c r="K5426" s="33" t="str">
        <f t="shared" si="279"/>
        <v>394 , 6</v>
      </c>
      <c r="L5426" s="34" t="s">
        <v>207</v>
      </c>
      <c r="N5426" s="1" t="b">
        <f t="shared" si="280"/>
        <v>0</v>
      </c>
      <c r="O5426" s="1" t="b">
        <f t="shared" si="281"/>
        <v>0</v>
      </c>
      <c r="Q5426" s="4"/>
      <c r="R5426" s="4"/>
    </row>
    <row r="5427" spans="5:18">
      <c r="E5427" s="130">
        <v>394</v>
      </c>
      <c r="F5427" s="130">
        <v>8</v>
      </c>
      <c r="H5427" s="32" t="s">
        <v>208</v>
      </c>
      <c r="I5427" s="33" t="s">
        <v>862</v>
      </c>
      <c r="J5427" s="33" t="s">
        <v>206</v>
      </c>
      <c r="K5427" s="33" t="str">
        <f t="shared" si="279"/>
        <v>394 , 8</v>
      </c>
      <c r="L5427" s="34" t="s">
        <v>207</v>
      </c>
      <c r="N5427" s="1" t="b">
        <f t="shared" si="280"/>
        <v>0</v>
      </c>
      <c r="O5427" s="1" t="b">
        <f t="shared" si="281"/>
        <v>0</v>
      </c>
      <c r="Q5427" s="4"/>
      <c r="R5427" s="4"/>
    </row>
    <row r="5428" spans="5:18">
      <c r="E5428" s="130">
        <v>394</v>
      </c>
      <c r="F5428" s="130">
        <v>9</v>
      </c>
      <c r="H5428" s="32" t="s">
        <v>208</v>
      </c>
      <c r="I5428" s="33" t="s">
        <v>862</v>
      </c>
      <c r="J5428" s="33" t="s">
        <v>206</v>
      </c>
      <c r="K5428" s="33" t="str">
        <f t="shared" si="279"/>
        <v>394 , 9</v>
      </c>
      <c r="L5428" s="34" t="s">
        <v>207</v>
      </c>
      <c r="N5428" s="1" t="b">
        <f t="shared" si="280"/>
        <v>0</v>
      </c>
      <c r="O5428" s="1" t="b">
        <f t="shared" si="281"/>
        <v>0</v>
      </c>
      <c r="Q5428" s="4"/>
      <c r="R5428" s="4"/>
    </row>
    <row r="5429" spans="5:18">
      <c r="E5429" s="130">
        <v>394</v>
      </c>
      <c r="F5429" s="130">
        <v>10</v>
      </c>
      <c r="H5429" s="32" t="s">
        <v>208</v>
      </c>
      <c r="I5429" s="33" t="s">
        <v>862</v>
      </c>
      <c r="J5429" s="33" t="s">
        <v>206</v>
      </c>
      <c r="K5429" s="33" t="str">
        <f t="shared" si="279"/>
        <v>394 , 10</v>
      </c>
      <c r="L5429" s="34" t="s">
        <v>207</v>
      </c>
      <c r="N5429" s="1" t="b">
        <f t="shared" si="280"/>
        <v>0</v>
      </c>
      <c r="O5429" s="1" t="b">
        <f t="shared" si="281"/>
        <v>0</v>
      </c>
      <c r="Q5429" s="4"/>
      <c r="R5429" s="4"/>
    </row>
    <row r="5430" spans="5:18">
      <c r="E5430" s="130">
        <v>394</v>
      </c>
      <c r="F5430" s="130">
        <v>11</v>
      </c>
      <c r="H5430" s="32" t="s">
        <v>208</v>
      </c>
      <c r="I5430" s="33" t="s">
        <v>862</v>
      </c>
      <c r="J5430" s="33" t="s">
        <v>206</v>
      </c>
      <c r="K5430" s="33" t="str">
        <f t="shared" si="279"/>
        <v>394 , 11</v>
      </c>
      <c r="L5430" s="34" t="s">
        <v>207</v>
      </c>
      <c r="N5430" s="1" t="b">
        <f t="shared" si="280"/>
        <v>0</v>
      </c>
      <c r="O5430" s="1" t="b">
        <f t="shared" si="281"/>
        <v>0</v>
      </c>
      <c r="Q5430" s="4"/>
      <c r="R5430" s="4"/>
    </row>
    <row r="5431" spans="5:18">
      <c r="E5431" s="130">
        <v>394</v>
      </c>
      <c r="F5431" s="130">
        <v>12</v>
      </c>
      <c r="H5431" s="32" t="s">
        <v>208</v>
      </c>
      <c r="I5431" s="33" t="s">
        <v>862</v>
      </c>
      <c r="J5431" s="33" t="s">
        <v>206</v>
      </c>
      <c r="K5431" s="33" t="str">
        <f t="shared" si="279"/>
        <v>394 , 12</v>
      </c>
      <c r="L5431" s="34" t="s">
        <v>207</v>
      </c>
      <c r="N5431" s="1" t="b">
        <f t="shared" si="280"/>
        <v>0</v>
      </c>
      <c r="O5431" s="1" t="b">
        <f t="shared" si="281"/>
        <v>0</v>
      </c>
      <c r="Q5431" s="4"/>
      <c r="R5431" s="4"/>
    </row>
    <row r="5432" spans="5:18">
      <c r="E5432" s="130">
        <v>394</v>
      </c>
      <c r="F5432" s="130">
        <v>13</v>
      </c>
      <c r="H5432" s="32" t="s">
        <v>208</v>
      </c>
      <c r="I5432" s="33" t="s">
        <v>862</v>
      </c>
      <c r="J5432" s="33" t="s">
        <v>206</v>
      </c>
      <c r="K5432" s="33" t="str">
        <f t="shared" si="279"/>
        <v>394 , 13</v>
      </c>
      <c r="L5432" s="34" t="s">
        <v>207</v>
      </c>
      <c r="N5432" s="1" t="b">
        <f t="shared" si="280"/>
        <v>0</v>
      </c>
      <c r="O5432" s="1" t="b">
        <f t="shared" si="281"/>
        <v>0</v>
      </c>
      <c r="Q5432" s="4"/>
      <c r="R5432" s="4"/>
    </row>
    <row r="5433" spans="5:18">
      <c r="E5433" s="130">
        <v>394</v>
      </c>
      <c r="F5433" s="130">
        <v>14</v>
      </c>
      <c r="H5433" s="32" t="s">
        <v>208</v>
      </c>
      <c r="I5433" s="33" t="s">
        <v>862</v>
      </c>
      <c r="J5433" s="33" t="s">
        <v>206</v>
      </c>
      <c r="K5433" s="33" t="str">
        <f t="shared" si="279"/>
        <v>394 , 14</v>
      </c>
      <c r="L5433" s="34" t="s">
        <v>207</v>
      </c>
      <c r="N5433" s="1" t="b">
        <f t="shared" si="280"/>
        <v>0</v>
      </c>
      <c r="O5433" s="1" t="b">
        <f t="shared" si="281"/>
        <v>0</v>
      </c>
      <c r="Q5433" s="4"/>
      <c r="R5433" s="4"/>
    </row>
    <row r="5434" spans="5:18">
      <c r="E5434" s="130">
        <v>394</v>
      </c>
      <c r="F5434" s="130">
        <v>15</v>
      </c>
      <c r="H5434" s="32" t="s">
        <v>208</v>
      </c>
      <c r="I5434" s="33" t="s">
        <v>862</v>
      </c>
      <c r="J5434" s="33" t="s">
        <v>206</v>
      </c>
      <c r="K5434" s="33" t="str">
        <f t="shared" si="279"/>
        <v>394 , 15</v>
      </c>
      <c r="L5434" s="34" t="s">
        <v>207</v>
      </c>
      <c r="N5434" s="1" t="b">
        <f t="shared" si="280"/>
        <v>0</v>
      </c>
      <c r="O5434" s="1" t="b">
        <f t="shared" si="281"/>
        <v>0</v>
      </c>
      <c r="Q5434" s="4"/>
      <c r="R5434" s="4"/>
    </row>
    <row r="5435" spans="5:18">
      <c r="E5435" s="130">
        <v>395</v>
      </c>
      <c r="F5435" s="130">
        <v>1</v>
      </c>
      <c r="H5435" s="32" t="s">
        <v>208</v>
      </c>
      <c r="I5435" s="33" t="s">
        <v>862</v>
      </c>
      <c r="J5435" s="33" t="s">
        <v>206</v>
      </c>
      <c r="K5435" s="33" t="str">
        <f t="shared" si="279"/>
        <v>395 , 1</v>
      </c>
      <c r="L5435" s="34" t="s">
        <v>207</v>
      </c>
      <c r="N5435" s="1" t="b">
        <f t="shared" si="280"/>
        <v>0</v>
      </c>
      <c r="O5435" s="1" t="b">
        <f t="shared" si="281"/>
        <v>0</v>
      </c>
      <c r="Q5435" s="4"/>
      <c r="R5435" s="4"/>
    </row>
    <row r="5436" spans="5:18">
      <c r="E5436" s="130">
        <v>395</v>
      </c>
      <c r="F5436" s="130">
        <v>2</v>
      </c>
      <c r="H5436" s="32" t="s">
        <v>208</v>
      </c>
      <c r="I5436" s="33" t="s">
        <v>862</v>
      </c>
      <c r="J5436" s="33" t="s">
        <v>206</v>
      </c>
      <c r="K5436" s="33" t="str">
        <f t="shared" si="279"/>
        <v>395 , 2</v>
      </c>
      <c r="L5436" s="34" t="s">
        <v>207</v>
      </c>
      <c r="N5436" s="1" t="b">
        <f t="shared" si="280"/>
        <v>0</v>
      </c>
      <c r="O5436" s="1" t="b">
        <f t="shared" si="281"/>
        <v>0</v>
      </c>
      <c r="Q5436" s="4"/>
      <c r="R5436" s="4"/>
    </row>
    <row r="5437" spans="5:18">
      <c r="E5437" s="130">
        <v>395</v>
      </c>
      <c r="F5437" s="130">
        <v>3</v>
      </c>
      <c r="H5437" s="32" t="s">
        <v>208</v>
      </c>
      <c r="I5437" s="33" t="s">
        <v>862</v>
      </c>
      <c r="J5437" s="33" t="s">
        <v>206</v>
      </c>
      <c r="K5437" s="33" t="str">
        <f t="shared" si="279"/>
        <v>395 , 3</v>
      </c>
      <c r="L5437" s="34" t="s">
        <v>207</v>
      </c>
      <c r="N5437" s="1" t="b">
        <f t="shared" si="280"/>
        <v>0</v>
      </c>
      <c r="O5437" s="1" t="b">
        <f t="shared" si="281"/>
        <v>0</v>
      </c>
      <c r="Q5437" s="4"/>
      <c r="R5437" s="4"/>
    </row>
    <row r="5438" spans="5:18">
      <c r="E5438" s="130">
        <v>395</v>
      </c>
      <c r="F5438" s="130">
        <v>4</v>
      </c>
      <c r="H5438" s="32" t="s">
        <v>208</v>
      </c>
      <c r="I5438" s="33" t="s">
        <v>862</v>
      </c>
      <c r="J5438" s="33" t="s">
        <v>206</v>
      </c>
      <c r="K5438" s="33" t="str">
        <f t="shared" si="279"/>
        <v>395 , 4</v>
      </c>
      <c r="L5438" s="34" t="s">
        <v>207</v>
      </c>
      <c r="N5438" s="1" t="b">
        <f t="shared" si="280"/>
        <v>0</v>
      </c>
      <c r="O5438" s="1" t="b">
        <f t="shared" si="281"/>
        <v>0</v>
      </c>
      <c r="Q5438" s="4"/>
      <c r="R5438" s="4"/>
    </row>
    <row r="5439" spans="5:18">
      <c r="E5439" s="130">
        <v>395</v>
      </c>
      <c r="F5439" s="130">
        <v>5</v>
      </c>
      <c r="H5439" s="32" t="s">
        <v>208</v>
      </c>
      <c r="I5439" s="33" t="s">
        <v>862</v>
      </c>
      <c r="J5439" s="33" t="s">
        <v>206</v>
      </c>
      <c r="K5439" s="33" t="str">
        <f t="shared" si="279"/>
        <v>395 , 5</v>
      </c>
      <c r="L5439" s="34" t="s">
        <v>207</v>
      </c>
      <c r="N5439" s="1" t="b">
        <f t="shared" si="280"/>
        <v>0</v>
      </c>
      <c r="O5439" s="1" t="b">
        <f t="shared" si="281"/>
        <v>0</v>
      </c>
      <c r="Q5439" s="4"/>
      <c r="R5439" s="4"/>
    </row>
    <row r="5440" spans="5:18">
      <c r="E5440" s="130">
        <v>395</v>
      </c>
      <c s="130" r="F5440">
        <v>7</v>
      </c>
      <c r="H5440" s="32" t="s">
        <v>208</v>
      </c>
      <c r="I5440" s="33" t="s">
        <v>862</v>
      </c>
      <c r="J5440" s="33" t="s">
        <v>206</v>
      </c>
      <c r="K5440" s="33" t="str">
        <f t="shared" si="279"/>
        <v>395 , 6</v>
      </c>
      <c r="L5440" s="34" t="s">
        <v>207</v>
      </c>
      <c r="N5440" s="1" t="b">
        <f t="shared" si="280"/>
        <v>0</v>
      </c>
      <c r="O5440" s="1" t="b">
        <f t="shared" si="281"/>
        <v>0</v>
      </c>
      <c r="Q5440" s="4"/>
      <c r="R5440" s="4"/>
    </row>
    <row r="5441" spans="5:18">
      <c r="E5441" s="130">
        <v>395</v>
      </c>
      <c r="F5441" s="130">
        <v>8</v>
      </c>
      <c r="H5441" s="32" t="s">
        <v>208</v>
      </c>
      <c r="I5441" s="33" t="s">
        <v>862</v>
      </c>
      <c r="J5441" s="33" t="s">
        <v>206</v>
      </c>
      <c r="K5441" s="33" t="str">
        <f t="shared" ref="K5441:K5500" si="282">E5441&amp;" , "&amp;F5441</f>
        <v>395 , 8</v>
      </c>
      <c r="L5441" s="34" t="s">
        <v>207</v>
      </c>
      <c r="N5441" s="1" t="b">
        <f t="shared" ref="N5441:N5500" si="283">IF(E5441="","",EXACT(E5441,Q5441))</f>
        <v>0</v>
      </c>
      <c r="O5441" s="1" t="b">
        <f t="shared" ref="O5441:O5500" si="284">IF(F5441="","",EXACT(F5441,R5441))</f>
        <v>0</v>
      </c>
      <c r="Q5441" s="4"/>
      <c r="R5441" s="4"/>
    </row>
    <row r="5442" spans="5:18">
      <c r="E5442" s="130">
        <v>395</v>
      </c>
      <c r="F5442" s="130">
        <v>9</v>
      </c>
      <c r="H5442" s="32" t="s">
        <v>208</v>
      </c>
      <c r="I5442" s="33" t="s">
        <v>862</v>
      </c>
      <c r="J5442" s="33" t="s">
        <v>206</v>
      </c>
      <c r="K5442" s="33" t="str">
        <f t="shared" si="282"/>
        <v>395 , 9</v>
      </c>
      <c r="L5442" s="34" t="s">
        <v>207</v>
      </c>
      <c r="N5442" s="1" t="b">
        <f t="shared" si="283"/>
        <v>0</v>
      </c>
      <c r="O5442" s="1" t="b">
        <f t="shared" si="284"/>
        <v>0</v>
      </c>
      <c r="Q5442" s="4"/>
      <c r="R5442" s="4"/>
    </row>
    <row r="5443" spans="5:18">
      <c r="E5443" s="130">
        <v>395</v>
      </c>
      <c r="F5443" s="130">
        <v>10</v>
      </c>
      <c r="H5443" s="32" t="s">
        <v>208</v>
      </c>
      <c r="I5443" s="33" t="s">
        <v>862</v>
      </c>
      <c r="J5443" s="33" t="s">
        <v>206</v>
      </c>
      <c r="K5443" s="33" t="str">
        <f t="shared" si="282"/>
        <v>395 , 10</v>
      </c>
      <c r="L5443" s="34" t="s">
        <v>207</v>
      </c>
      <c r="N5443" s="1" t="b">
        <f t="shared" si="283"/>
        <v>0</v>
      </c>
      <c r="O5443" s="1" t="b">
        <f t="shared" si="284"/>
        <v>0</v>
      </c>
      <c r="Q5443" s="4"/>
      <c r="R5443" s="4"/>
    </row>
    <row r="5444" spans="5:18">
      <c r="E5444" s="130">
        <v>395</v>
      </c>
      <c r="F5444" s="130">
        <v>11</v>
      </c>
      <c r="H5444" s="32" t="s">
        <v>208</v>
      </c>
      <c r="I5444" s="33" t="s">
        <v>862</v>
      </c>
      <c r="J5444" s="33" t="s">
        <v>206</v>
      </c>
      <c r="K5444" s="33" t="str">
        <f t="shared" si="282"/>
        <v>395 , 11</v>
      </c>
      <c r="L5444" s="34" t="s">
        <v>207</v>
      </c>
      <c r="N5444" s="1" t="b">
        <f t="shared" si="283"/>
        <v>0</v>
      </c>
      <c r="O5444" s="1" t="b">
        <f t="shared" si="284"/>
        <v>0</v>
      </c>
      <c r="Q5444" s="4"/>
      <c r="R5444" s="4"/>
    </row>
    <row r="5445" spans="5:18">
      <c r="E5445" s="130">
        <v>395</v>
      </c>
      <c r="F5445" s="130">
        <v>12</v>
      </c>
      <c r="H5445" s="32" t="s">
        <v>208</v>
      </c>
      <c r="I5445" s="33" t="s">
        <v>862</v>
      </c>
      <c r="J5445" s="33" t="s">
        <v>206</v>
      </c>
      <c r="K5445" s="33" t="str">
        <f t="shared" si="282"/>
        <v>395 , 12</v>
      </c>
      <c r="L5445" s="34" t="s">
        <v>207</v>
      </c>
      <c r="N5445" s="1" t="b">
        <f t="shared" si="283"/>
        <v>0</v>
      </c>
      <c r="O5445" s="1" t="b">
        <f t="shared" si="284"/>
        <v>0</v>
      </c>
      <c r="Q5445" s="4"/>
      <c r="R5445" s="4"/>
    </row>
    <row r="5446" spans="5:18">
      <c r="E5446" s="130">
        <v>395</v>
      </c>
      <c r="F5446" s="130">
        <v>13</v>
      </c>
      <c r="H5446" s="32" t="s">
        <v>208</v>
      </c>
      <c r="I5446" s="33" t="s">
        <v>862</v>
      </c>
      <c r="J5446" s="33" t="s">
        <v>206</v>
      </c>
      <c r="K5446" s="33" t="str">
        <f t="shared" si="282"/>
        <v>395 , 13</v>
      </c>
      <c r="L5446" s="34" t="s">
        <v>207</v>
      </c>
      <c r="N5446" s="1" t="b">
        <f t="shared" si="283"/>
        <v>0</v>
      </c>
      <c r="O5446" s="1" t="b">
        <f t="shared" si="284"/>
        <v>0</v>
      </c>
      <c r="Q5446" s="4"/>
      <c r="R5446" s="4"/>
    </row>
    <row r="5447" spans="5:18">
      <c r="E5447" s="130">
        <v>395</v>
      </c>
      <c r="F5447" s="130">
        <v>14</v>
      </c>
      <c r="H5447" s="32" t="s">
        <v>208</v>
      </c>
      <c r="I5447" s="33" t="s">
        <v>862</v>
      </c>
      <c r="J5447" s="33" t="s">
        <v>206</v>
      </c>
      <c r="K5447" s="33" t="str">
        <f t="shared" si="282"/>
        <v>395 , 14</v>
      </c>
      <c r="L5447" s="34" t="s">
        <v>207</v>
      </c>
      <c r="N5447" s="1" t="b">
        <f t="shared" si="283"/>
        <v>0</v>
      </c>
      <c r="O5447" s="1" t="b">
        <f t="shared" si="284"/>
        <v>0</v>
      </c>
      <c r="Q5447" s="4"/>
      <c r="R5447" s="4"/>
    </row>
    <row r="5448" spans="5:18">
      <c r="E5448" s="130">
        <v>395</v>
      </c>
      <c r="F5448" s="130">
        <v>15</v>
      </c>
      <c r="H5448" s="32" t="s">
        <v>208</v>
      </c>
      <c r="I5448" s="33" t="s">
        <v>862</v>
      </c>
      <c r="J5448" s="33" t="s">
        <v>206</v>
      </c>
      <c r="K5448" s="33" t="str">
        <f t="shared" si="282"/>
        <v>395 , 15</v>
      </c>
      <c r="L5448" s="34" t="s">
        <v>207</v>
      </c>
      <c r="N5448" s="1" t="b">
        <f t="shared" si="283"/>
        <v>0</v>
      </c>
      <c r="O5448" s="1" t="b">
        <f t="shared" si="284"/>
        <v>0</v>
      </c>
      <c r="Q5448" s="4"/>
      <c r="R5448" s="4"/>
    </row>
    <row r="5449" spans="5:18">
      <c r="E5449" s="130">
        <v>396</v>
      </c>
      <c r="F5449" s="130">
        <v>1</v>
      </c>
      <c r="H5449" s="32" t="s">
        <v>208</v>
      </c>
      <c r="I5449" s="33" t="s">
        <v>862</v>
      </c>
      <c r="J5449" s="33" t="s">
        <v>206</v>
      </c>
      <c r="K5449" s="33" t="str">
        <f t="shared" si="282"/>
        <v>396 , 1</v>
      </c>
      <c r="L5449" s="34" t="s">
        <v>207</v>
      </c>
      <c r="N5449" s="1" t="b">
        <f t="shared" si="283"/>
        <v>0</v>
      </c>
      <c r="O5449" s="1" t="b">
        <f t="shared" si="284"/>
        <v>0</v>
      </c>
      <c r="Q5449" s="4"/>
      <c r="R5449" s="4"/>
    </row>
    <row r="5450" spans="5:18">
      <c r="E5450" s="130">
        <v>396</v>
      </c>
      <c r="F5450" s="130">
        <v>2</v>
      </c>
      <c r="H5450" s="32" t="s">
        <v>208</v>
      </c>
      <c r="I5450" s="33" t="s">
        <v>862</v>
      </c>
      <c r="J5450" s="33" t="s">
        <v>206</v>
      </c>
      <c r="K5450" s="33" t="str">
        <f t="shared" si="282"/>
        <v>396 , 2</v>
      </c>
      <c r="L5450" s="34" t="s">
        <v>207</v>
      </c>
      <c r="N5450" s="1" t="b">
        <f t="shared" si="283"/>
        <v>0</v>
      </c>
      <c r="O5450" s="1" t="b">
        <f t="shared" si="284"/>
        <v>0</v>
      </c>
      <c r="Q5450" s="4"/>
      <c r="R5450" s="4"/>
    </row>
    <row r="5451" spans="5:18">
      <c r="E5451" s="130">
        <v>396</v>
      </c>
      <c r="F5451" s="130">
        <v>3</v>
      </c>
      <c r="H5451" s="32" t="s">
        <v>208</v>
      </c>
      <c r="I5451" s="33" t="s">
        <v>862</v>
      </c>
      <c r="J5451" s="33" t="s">
        <v>206</v>
      </c>
      <c r="K5451" s="33" t="str">
        <f t="shared" si="282"/>
        <v>396 , 3</v>
      </c>
      <c r="L5451" s="34" t="s">
        <v>207</v>
      </c>
      <c r="N5451" s="1" t="b">
        <f t="shared" si="283"/>
        <v>0</v>
      </c>
      <c r="O5451" s="1" t="b">
        <f t="shared" si="284"/>
        <v>0</v>
      </c>
      <c r="Q5451" s="4"/>
      <c r="R5451" s="4"/>
    </row>
    <row r="5452" spans="5:18">
      <c r="E5452" s="130">
        <v>396</v>
      </c>
      <c r="F5452" s="130">
        <v>4</v>
      </c>
      <c r="H5452" s="32" t="s">
        <v>208</v>
      </c>
      <c r="I5452" s="33" t="s">
        <v>862</v>
      </c>
      <c r="J5452" s="33" t="s">
        <v>206</v>
      </c>
      <c r="K5452" s="33" t="str">
        <f t="shared" si="282"/>
        <v>396 , 4</v>
      </c>
      <c r="L5452" s="34" t="s">
        <v>207</v>
      </c>
      <c r="N5452" s="1" t="b">
        <f t="shared" si="283"/>
        <v>0</v>
      </c>
      <c r="O5452" s="1" t="b">
        <f t="shared" si="284"/>
        <v>0</v>
      </c>
      <c r="Q5452" s="4"/>
      <c r="R5452" s="4"/>
    </row>
    <row r="5453" spans="5:18">
      <c r="E5453" s="130">
        <v>396</v>
      </c>
      <c r="F5453" s="130">
        <v>5</v>
      </c>
      <c r="H5453" s="32" t="s">
        <v>208</v>
      </c>
      <c r="I5453" s="33" t="s">
        <v>862</v>
      </c>
      <c r="J5453" s="33" t="s">
        <v>206</v>
      </c>
      <c r="K5453" s="33" t="str">
        <f t="shared" si="282"/>
        <v>396 , 5</v>
      </c>
      <c r="L5453" s="34" t="s">
        <v>207</v>
      </c>
      <c r="N5453" s="1" t="b">
        <f t="shared" si="283"/>
        <v>0</v>
      </c>
      <c r="O5453" s="1" t="b">
        <f t="shared" si="284"/>
        <v>0</v>
      </c>
      <c r="Q5453" s="4"/>
      <c r="R5453" s="4"/>
    </row>
    <row r="5454" spans="5:18">
      <c r="E5454" s="130">
        <v>396</v>
      </c>
      <c s="130" r="F5454">
        <v>7</v>
      </c>
      <c r="H5454" s="32" t="s">
        <v>208</v>
      </c>
      <c r="I5454" s="33" t="s">
        <v>862</v>
      </c>
      <c r="J5454" s="33" t="s">
        <v>206</v>
      </c>
      <c r="K5454" s="33" t="str">
        <f t="shared" si="282"/>
        <v>396 , 6</v>
      </c>
      <c r="L5454" s="34" t="s">
        <v>207</v>
      </c>
      <c r="N5454" s="1" t="b">
        <f t="shared" si="283"/>
        <v>0</v>
      </c>
      <c r="O5454" s="1" t="b">
        <f t="shared" si="284"/>
        <v>0</v>
      </c>
      <c r="Q5454" s="4"/>
      <c r="R5454" s="4"/>
    </row>
    <row r="5455" spans="5:18">
      <c r="E5455" s="130">
        <v>396</v>
      </c>
      <c r="F5455" s="130">
        <v>8</v>
      </c>
      <c r="H5455" s="32" t="s">
        <v>208</v>
      </c>
      <c r="I5455" s="33" t="s">
        <v>862</v>
      </c>
      <c r="J5455" s="33" t="s">
        <v>206</v>
      </c>
      <c r="K5455" s="33" t="str">
        <f t="shared" si="282"/>
        <v>396 , 8</v>
      </c>
      <c r="L5455" s="34" t="s">
        <v>207</v>
      </c>
      <c r="N5455" s="1" t="b">
        <f t="shared" si="283"/>
        <v>0</v>
      </c>
      <c r="O5455" s="1" t="b">
        <f t="shared" si="284"/>
        <v>0</v>
      </c>
      <c r="Q5455" s="4"/>
      <c r="R5455" s="4"/>
    </row>
    <row r="5456" spans="5:18">
      <c r="E5456" s="130">
        <v>396</v>
      </c>
      <c r="F5456" s="130">
        <v>9</v>
      </c>
      <c r="H5456" s="32" t="s">
        <v>208</v>
      </c>
      <c r="I5456" s="33" t="s">
        <v>862</v>
      </c>
      <c r="J5456" s="33" t="s">
        <v>206</v>
      </c>
      <c r="K5456" s="33" t="str">
        <f t="shared" si="282"/>
        <v>396 , 9</v>
      </c>
      <c r="L5456" s="34" t="s">
        <v>207</v>
      </c>
      <c r="N5456" s="1" t="b">
        <f t="shared" si="283"/>
        <v>0</v>
      </c>
      <c r="O5456" s="1" t="b">
        <f t="shared" si="284"/>
        <v>0</v>
      </c>
      <c r="Q5456" s="4"/>
      <c r="R5456" s="4"/>
    </row>
    <row r="5457" spans="5:18">
      <c r="E5457" s="130">
        <v>396</v>
      </c>
      <c r="F5457" s="130">
        <v>10</v>
      </c>
      <c r="H5457" s="32" t="s">
        <v>208</v>
      </c>
      <c r="I5457" s="33" t="s">
        <v>862</v>
      </c>
      <c r="J5457" s="33" t="s">
        <v>206</v>
      </c>
      <c r="K5457" s="33" t="str">
        <f t="shared" si="282"/>
        <v>396 , 10</v>
      </c>
      <c r="L5457" s="34" t="s">
        <v>207</v>
      </c>
      <c r="N5457" s="1" t="b">
        <f t="shared" si="283"/>
        <v>0</v>
      </c>
      <c r="O5457" s="1" t="b">
        <f t="shared" si="284"/>
        <v>0</v>
      </c>
      <c r="Q5457" s="4"/>
      <c r="R5457" s="4"/>
    </row>
    <row r="5458" spans="5:18">
      <c r="E5458" s="130">
        <v>396</v>
      </c>
      <c r="F5458" s="130">
        <v>11</v>
      </c>
      <c r="H5458" s="32" t="s">
        <v>208</v>
      </c>
      <c r="I5458" s="33" t="s">
        <v>862</v>
      </c>
      <c r="J5458" s="33" t="s">
        <v>206</v>
      </c>
      <c r="K5458" s="33" t="str">
        <f t="shared" si="282"/>
        <v>396 , 11</v>
      </c>
      <c r="L5458" s="34" t="s">
        <v>207</v>
      </c>
      <c r="N5458" s="1" t="b">
        <f t="shared" si="283"/>
        <v>0</v>
      </c>
      <c r="O5458" s="1" t="b">
        <f t="shared" si="284"/>
        <v>0</v>
      </c>
      <c r="Q5458" s="4"/>
      <c r="R5458" s="4"/>
    </row>
    <row r="5459" spans="5:18">
      <c r="E5459" s="130">
        <v>396</v>
      </c>
      <c r="F5459" s="130">
        <v>12</v>
      </c>
      <c r="H5459" s="32" t="s">
        <v>208</v>
      </c>
      <c r="I5459" s="33" t="s">
        <v>862</v>
      </c>
      <c r="J5459" s="33" t="s">
        <v>206</v>
      </c>
      <c r="K5459" s="33" t="str">
        <f t="shared" si="282"/>
        <v>396 , 12</v>
      </c>
      <c r="L5459" s="34" t="s">
        <v>207</v>
      </c>
      <c r="N5459" s="1" t="b">
        <f t="shared" si="283"/>
        <v>0</v>
      </c>
      <c r="O5459" s="1" t="b">
        <f t="shared" si="284"/>
        <v>0</v>
      </c>
      <c r="Q5459" s="4"/>
      <c r="R5459" s="4"/>
    </row>
    <row r="5460" spans="5:18">
      <c r="E5460" s="130">
        <v>396</v>
      </c>
      <c r="F5460" s="130">
        <v>13</v>
      </c>
      <c r="H5460" s="32" t="s">
        <v>208</v>
      </c>
      <c r="I5460" s="33" t="s">
        <v>862</v>
      </c>
      <c r="J5460" s="33" t="s">
        <v>206</v>
      </c>
      <c r="K5460" s="33" t="str">
        <f t="shared" si="282"/>
        <v>396 , 13</v>
      </c>
      <c r="L5460" s="34" t="s">
        <v>207</v>
      </c>
      <c r="N5460" s="1" t="b">
        <f t="shared" si="283"/>
        <v>0</v>
      </c>
      <c r="O5460" s="1" t="b">
        <f t="shared" si="284"/>
        <v>0</v>
      </c>
      <c r="Q5460" s="4"/>
      <c r="R5460" s="4"/>
    </row>
    <row r="5461" spans="5:18">
      <c r="E5461" s="130">
        <v>396</v>
      </c>
      <c r="F5461" s="130">
        <v>14</v>
      </c>
      <c r="H5461" s="32" t="s">
        <v>208</v>
      </c>
      <c r="I5461" s="33" t="s">
        <v>862</v>
      </c>
      <c r="J5461" s="33" t="s">
        <v>206</v>
      </c>
      <c r="K5461" s="33" t="str">
        <f t="shared" si="282"/>
        <v>396 , 14</v>
      </c>
      <c r="L5461" s="34" t="s">
        <v>207</v>
      </c>
      <c r="N5461" s="1" t="b">
        <f t="shared" si="283"/>
        <v>0</v>
      </c>
      <c r="O5461" s="1" t="b">
        <f t="shared" si="284"/>
        <v>0</v>
      </c>
      <c r="Q5461" s="4"/>
      <c r="R5461" s="4"/>
    </row>
    <row r="5462" spans="5:18">
      <c r="E5462" s="130">
        <v>396</v>
      </c>
      <c r="F5462" s="130">
        <v>15</v>
      </c>
      <c r="H5462" s="32" t="s">
        <v>208</v>
      </c>
      <c r="I5462" s="33" t="s">
        <v>862</v>
      </c>
      <c r="J5462" s="33" t="s">
        <v>206</v>
      </c>
      <c r="K5462" s="33" t="str">
        <f t="shared" si="282"/>
        <v>396 , 15</v>
      </c>
      <c r="L5462" s="34" t="s">
        <v>207</v>
      </c>
      <c r="N5462" s="1" t="b">
        <f t="shared" si="283"/>
        <v>0</v>
      </c>
      <c r="O5462" s="1" t="b">
        <f t="shared" si="284"/>
        <v>0</v>
      </c>
      <c r="Q5462" s="4"/>
      <c r="R5462" s="4"/>
    </row>
    <row r="5463" spans="5:18">
      <c r="E5463" s="130">
        <v>397</v>
      </c>
      <c r="F5463" s="130">
        <v>1</v>
      </c>
      <c r="H5463" s="32" t="s">
        <v>208</v>
      </c>
      <c r="I5463" s="33" t="s">
        <v>862</v>
      </c>
      <c r="J5463" s="33" t="s">
        <v>206</v>
      </c>
      <c r="K5463" s="33" t="str">
        <f t="shared" si="282"/>
        <v>397 , 1</v>
      </c>
      <c r="L5463" s="34" t="s">
        <v>207</v>
      </c>
      <c r="N5463" s="1" t="b">
        <f t="shared" si="283"/>
        <v>0</v>
      </c>
      <c r="O5463" s="1" t="b">
        <f t="shared" si="284"/>
        <v>0</v>
      </c>
      <c r="Q5463" s="4"/>
      <c r="R5463" s="4"/>
    </row>
    <row r="5464" spans="5:18">
      <c r="E5464" s="130">
        <v>397</v>
      </c>
      <c r="F5464" s="130">
        <v>2</v>
      </c>
      <c r="H5464" s="32" t="s">
        <v>208</v>
      </c>
      <c r="I5464" s="33" t="s">
        <v>862</v>
      </c>
      <c r="J5464" s="33" t="s">
        <v>206</v>
      </c>
      <c r="K5464" s="33" t="str">
        <f t="shared" si="282"/>
        <v>397 , 2</v>
      </c>
      <c r="L5464" s="34" t="s">
        <v>207</v>
      </c>
      <c r="N5464" s="1" t="b">
        <f t="shared" si="283"/>
        <v>0</v>
      </c>
      <c r="O5464" s="1" t="b">
        <f t="shared" si="284"/>
        <v>0</v>
      </c>
      <c r="Q5464" s="4"/>
      <c r="R5464" s="4"/>
    </row>
    <row r="5465" spans="5:18">
      <c r="E5465" s="130">
        <v>397</v>
      </c>
      <c r="F5465" s="130">
        <v>3</v>
      </c>
      <c r="H5465" s="32" t="s">
        <v>208</v>
      </c>
      <c r="I5465" s="33" t="s">
        <v>862</v>
      </c>
      <c r="J5465" s="33" t="s">
        <v>206</v>
      </c>
      <c r="K5465" s="33" t="str">
        <f t="shared" si="282"/>
        <v>397 , 3</v>
      </c>
      <c r="L5465" s="34" t="s">
        <v>207</v>
      </c>
      <c r="N5465" s="1" t="b">
        <f t="shared" si="283"/>
        <v>0</v>
      </c>
      <c r="O5465" s="1" t="b">
        <f t="shared" si="284"/>
        <v>0</v>
      </c>
      <c r="Q5465" s="4"/>
      <c r="R5465" s="4"/>
    </row>
    <row r="5466" spans="5:18">
      <c r="E5466" s="130">
        <v>397</v>
      </c>
      <c r="F5466" s="130">
        <v>4</v>
      </c>
      <c r="H5466" s="32" t="s">
        <v>208</v>
      </c>
      <c r="I5466" s="33" t="s">
        <v>862</v>
      </c>
      <c r="J5466" s="33" t="s">
        <v>206</v>
      </c>
      <c r="K5466" s="33" t="str">
        <f t="shared" si="282"/>
        <v>397 , 4</v>
      </c>
      <c r="L5466" s="34" t="s">
        <v>207</v>
      </c>
      <c r="N5466" s="1" t="b">
        <f t="shared" si="283"/>
        <v>0</v>
      </c>
      <c r="O5466" s="1" t="b">
        <f t="shared" si="284"/>
        <v>0</v>
      </c>
      <c r="Q5466" s="4"/>
      <c r="R5466" s="4"/>
    </row>
    <row r="5467" spans="5:18">
      <c r="E5467" s="130">
        <v>397</v>
      </c>
      <c r="F5467" s="130">
        <v>5</v>
      </c>
      <c r="H5467" s="32" t="s">
        <v>208</v>
      </c>
      <c r="I5467" s="33" t="s">
        <v>862</v>
      </c>
      <c r="J5467" s="33" t="s">
        <v>206</v>
      </c>
      <c r="K5467" s="33" t="str">
        <f t="shared" si="282"/>
        <v>397 , 5</v>
      </c>
      <c r="L5467" s="34" t="s">
        <v>207</v>
      </c>
      <c r="N5467" s="1" t="b">
        <f t="shared" si="283"/>
        <v>0</v>
      </c>
      <c r="O5467" s="1" t="b">
        <f t="shared" si="284"/>
        <v>0</v>
      </c>
      <c r="Q5467" s="4"/>
      <c r="R5467" s="4"/>
    </row>
    <row r="5468" spans="5:18">
      <c r="E5468" s="130">
        <v>397</v>
      </c>
      <c s="130" r="F5468">
        <v>7</v>
      </c>
      <c r="H5468" s="32" t="s">
        <v>208</v>
      </c>
      <c r="I5468" s="33" t="s">
        <v>862</v>
      </c>
      <c r="J5468" s="33" t="s">
        <v>206</v>
      </c>
      <c r="K5468" s="33" t="str">
        <f t="shared" si="282"/>
        <v>397 , 6</v>
      </c>
      <c r="L5468" s="34" t="s">
        <v>207</v>
      </c>
      <c r="N5468" s="1" t="b">
        <f t="shared" si="283"/>
        <v>0</v>
      </c>
      <c r="O5468" s="1" t="b">
        <f t="shared" si="284"/>
        <v>0</v>
      </c>
      <c r="Q5468" s="4"/>
      <c r="R5468" s="4"/>
    </row>
    <row r="5469" spans="5:18">
      <c r="E5469" s="130">
        <v>397</v>
      </c>
      <c r="F5469" s="130">
        <v>8</v>
      </c>
      <c r="H5469" s="32" t="s">
        <v>208</v>
      </c>
      <c r="I5469" s="33" t="s">
        <v>862</v>
      </c>
      <c r="J5469" s="33" t="s">
        <v>206</v>
      </c>
      <c r="K5469" s="33" t="str">
        <f t="shared" si="282"/>
        <v>397 , 8</v>
      </c>
      <c r="L5469" s="34" t="s">
        <v>207</v>
      </c>
      <c r="N5469" s="1" t="b">
        <f t="shared" si="283"/>
        <v>0</v>
      </c>
      <c r="O5469" s="1" t="b">
        <f t="shared" si="284"/>
        <v>0</v>
      </c>
      <c r="Q5469" s="4"/>
      <c r="R5469" s="4"/>
    </row>
    <row r="5470" spans="5:18">
      <c r="E5470" s="130">
        <v>397</v>
      </c>
      <c r="F5470" s="130">
        <v>9</v>
      </c>
      <c r="H5470" s="32" t="s">
        <v>208</v>
      </c>
      <c r="I5470" s="33" t="s">
        <v>862</v>
      </c>
      <c r="J5470" s="33" t="s">
        <v>206</v>
      </c>
      <c r="K5470" s="33" t="str">
        <f t="shared" si="282"/>
        <v>397 , 9</v>
      </c>
      <c r="L5470" s="34" t="s">
        <v>207</v>
      </c>
      <c r="N5470" s="1" t="b">
        <f t="shared" si="283"/>
        <v>0</v>
      </c>
      <c r="O5470" s="1" t="b">
        <f t="shared" si="284"/>
        <v>0</v>
      </c>
      <c r="Q5470" s="4"/>
      <c r="R5470" s="4"/>
    </row>
    <row r="5471" spans="5:18">
      <c r="E5471" s="130">
        <v>397</v>
      </c>
      <c r="F5471" s="130">
        <v>10</v>
      </c>
      <c r="H5471" s="32" t="s">
        <v>208</v>
      </c>
      <c r="I5471" s="33" t="s">
        <v>862</v>
      </c>
      <c r="J5471" s="33" t="s">
        <v>206</v>
      </c>
      <c r="K5471" s="33" t="str">
        <f t="shared" si="282"/>
        <v>397 , 10</v>
      </c>
      <c r="L5471" s="34" t="s">
        <v>207</v>
      </c>
      <c r="N5471" s="1" t="b">
        <f t="shared" si="283"/>
        <v>0</v>
      </c>
      <c r="O5471" s="1" t="b">
        <f t="shared" si="284"/>
        <v>0</v>
      </c>
      <c r="Q5471" s="4"/>
      <c r="R5471" s="4"/>
    </row>
    <row r="5472" spans="5:18">
      <c r="E5472" s="130">
        <v>397</v>
      </c>
      <c r="F5472" s="130">
        <v>11</v>
      </c>
      <c r="H5472" s="32" t="s">
        <v>208</v>
      </c>
      <c r="I5472" s="33" t="s">
        <v>862</v>
      </c>
      <c r="J5472" s="33" t="s">
        <v>206</v>
      </c>
      <c r="K5472" s="33" t="str">
        <f t="shared" si="282"/>
        <v>397 , 11</v>
      </c>
      <c r="L5472" s="34" t="s">
        <v>207</v>
      </c>
      <c r="N5472" s="1" t="b">
        <f t="shared" si="283"/>
        <v>0</v>
      </c>
      <c r="O5472" s="1" t="b">
        <f t="shared" si="284"/>
        <v>0</v>
      </c>
      <c r="Q5472" s="4"/>
      <c r="R5472" s="4"/>
    </row>
    <row r="5473" spans="5:18">
      <c r="E5473" s="130">
        <v>397</v>
      </c>
      <c r="F5473" s="130">
        <v>12</v>
      </c>
      <c r="H5473" s="32" t="s">
        <v>208</v>
      </c>
      <c r="I5473" s="33" t="s">
        <v>862</v>
      </c>
      <c r="J5473" s="33" t="s">
        <v>206</v>
      </c>
      <c r="K5473" s="33" t="str">
        <f t="shared" si="282"/>
        <v>397 , 12</v>
      </c>
      <c r="L5473" s="34" t="s">
        <v>207</v>
      </c>
      <c r="N5473" s="1" t="b">
        <f t="shared" si="283"/>
        <v>0</v>
      </c>
      <c r="O5473" s="1" t="b">
        <f t="shared" si="284"/>
        <v>0</v>
      </c>
      <c r="Q5473" s="4"/>
      <c r="R5473" s="4"/>
    </row>
    <row r="5474" spans="5:18">
      <c r="E5474" s="130">
        <v>397</v>
      </c>
      <c r="F5474" s="130">
        <v>13</v>
      </c>
      <c r="H5474" s="32" t="s">
        <v>208</v>
      </c>
      <c r="I5474" s="33" t="s">
        <v>862</v>
      </c>
      <c r="J5474" s="33" t="s">
        <v>206</v>
      </c>
      <c r="K5474" s="33" t="str">
        <f t="shared" si="282"/>
        <v>397 , 13</v>
      </c>
      <c r="L5474" s="34" t="s">
        <v>207</v>
      </c>
      <c r="N5474" s="1" t="b">
        <f t="shared" si="283"/>
        <v>0</v>
      </c>
      <c r="O5474" s="1" t="b">
        <f t="shared" si="284"/>
        <v>0</v>
      </c>
      <c r="Q5474" s="4"/>
      <c r="R5474" s="4"/>
    </row>
    <row r="5475" spans="5:18">
      <c r="E5475" s="130">
        <v>397</v>
      </c>
      <c r="F5475" s="130">
        <v>14</v>
      </c>
      <c r="H5475" s="32" t="s">
        <v>208</v>
      </c>
      <c r="I5475" s="33" t="s">
        <v>862</v>
      </c>
      <c r="J5475" s="33" t="s">
        <v>206</v>
      </c>
      <c r="K5475" s="33" t="str">
        <f t="shared" si="282"/>
        <v>397 , 14</v>
      </c>
      <c r="L5475" s="34" t="s">
        <v>207</v>
      </c>
      <c r="N5475" s="1" t="b">
        <f t="shared" si="283"/>
        <v>0</v>
      </c>
      <c r="O5475" s="1" t="b">
        <f t="shared" si="284"/>
        <v>0</v>
      </c>
      <c r="Q5475" s="4"/>
      <c r="R5475" s="4"/>
    </row>
    <row r="5476" spans="5:18">
      <c r="E5476" s="130">
        <v>397</v>
      </c>
      <c r="F5476" s="130">
        <v>15</v>
      </c>
      <c r="H5476" s="32" t="s">
        <v>208</v>
      </c>
      <c r="I5476" s="33" t="s">
        <v>862</v>
      </c>
      <c r="J5476" s="33" t="s">
        <v>206</v>
      </c>
      <c r="K5476" s="33" t="str">
        <f t="shared" si="282"/>
        <v>397 , 15</v>
      </c>
      <c r="L5476" s="34" t="s">
        <v>207</v>
      </c>
      <c r="N5476" s="1" t="b">
        <f t="shared" si="283"/>
        <v>0</v>
      </c>
      <c r="O5476" s="1" t="b">
        <f t="shared" si="284"/>
        <v>0</v>
      </c>
      <c r="Q5476" s="4"/>
      <c r="R5476" s="4"/>
    </row>
    <row r="5477" spans="5:18">
      <c r="E5477" s="130">
        <v>398</v>
      </c>
      <c r="F5477" s="130">
        <v>1</v>
      </c>
      <c r="H5477" s="32" t="s">
        <v>208</v>
      </c>
      <c r="I5477" s="33" t="s">
        <v>862</v>
      </c>
      <c r="J5477" s="33" t="s">
        <v>206</v>
      </c>
      <c r="K5477" s="33" t="str">
        <f t="shared" si="282"/>
        <v>398 , 1</v>
      </c>
      <c r="L5477" s="34" t="s">
        <v>207</v>
      </c>
      <c r="N5477" s="1" t="b">
        <f t="shared" si="283"/>
        <v>0</v>
      </c>
      <c r="O5477" s="1" t="b">
        <f t="shared" si="284"/>
        <v>0</v>
      </c>
      <c r="Q5477" s="4"/>
      <c r="R5477" s="4"/>
    </row>
    <row r="5478" spans="5:18">
      <c r="E5478" s="130">
        <v>398</v>
      </c>
      <c r="F5478" s="130">
        <v>2</v>
      </c>
      <c r="H5478" s="32" t="s">
        <v>208</v>
      </c>
      <c r="I5478" s="33" t="s">
        <v>862</v>
      </c>
      <c r="J5478" s="33" t="s">
        <v>206</v>
      </c>
      <c r="K5478" s="33" t="str">
        <f t="shared" si="282"/>
        <v>398 , 2</v>
      </c>
      <c r="L5478" s="34" t="s">
        <v>207</v>
      </c>
      <c r="N5478" s="1" t="b">
        <f t="shared" si="283"/>
        <v>0</v>
      </c>
      <c r="O5478" s="1" t="b">
        <f t="shared" si="284"/>
        <v>0</v>
      </c>
      <c r="Q5478" s="4"/>
      <c r="R5478" s="4"/>
    </row>
    <row r="5479" spans="5:18">
      <c r="E5479" s="130">
        <v>398</v>
      </c>
      <c r="F5479" s="130">
        <v>3</v>
      </c>
      <c r="H5479" s="32" t="s">
        <v>208</v>
      </c>
      <c r="I5479" s="33" t="s">
        <v>862</v>
      </c>
      <c r="J5479" s="33" t="s">
        <v>206</v>
      </c>
      <c r="K5479" s="33" t="str">
        <f t="shared" si="282"/>
        <v>398 , 3</v>
      </c>
      <c r="L5479" s="34" t="s">
        <v>207</v>
      </c>
      <c r="N5479" s="1" t="b">
        <f t="shared" si="283"/>
        <v>0</v>
      </c>
      <c r="O5479" s="1" t="b">
        <f t="shared" si="284"/>
        <v>0</v>
      </c>
      <c r="Q5479" s="4"/>
      <c r="R5479" s="4"/>
    </row>
    <row r="5480" spans="5:18">
      <c r="E5480" s="130">
        <v>398</v>
      </c>
      <c r="F5480" s="130">
        <v>4</v>
      </c>
      <c r="H5480" s="32" t="s">
        <v>208</v>
      </c>
      <c r="I5480" s="33" t="s">
        <v>862</v>
      </c>
      <c r="J5480" s="33" t="s">
        <v>206</v>
      </c>
      <c r="K5480" s="33" t="str">
        <f t="shared" si="282"/>
        <v>398 , 4</v>
      </c>
      <c r="L5480" s="34" t="s">
        <v>207</v>
      </c>
      <c r="N5480" s="1" t="b">
        <f t="shared" si="283"/>
        <v>0</v>
      </c>
      <c r="O5480" s="1" t="b">
        <f t="shared" si="284"/>
        <v>0</v>
      </c>
      <c r="Q5480" s="4"/>
      <c r="R5480" s="4"/>
    </row>
    <row r="5481" spans="5:18">
      <c r="E5481" s="130">
        <v>398</v>
      </c>
      <c r="F5481" s="130">
        <v>5</v>
      </c>
      <c r="H5481" s="32" t="s">
        <v>208</v>
      </c>
      <c r="I5481" s="33" t="s">
        <v>862</v>
      </c>
      <c r="J5481" s="33" t="s">
        <v>206</v>
      </c>
      <c r="K5481" s="33" t="str">
        <f t="shared" si="282"/>
        <v>398 , 5</v>
      </c>
      <c r="L5481" s="34" t="s">
        <v>207</v>
      </c>
      <c r="N5481" s="1" t="b">
        <f t="shared" si="283"/>
        <v>0</v>
      </c>
      <c r="O5481" s="1" t="b">
        <f t="shared" si="284"/>
        <v>0</v>
      </c>
      <c r="Q5481" s="4"/>
      <c r="R5481" s="4"/>
    </row>
    <row r="5482" spans="5:18">
      <c r="E5482" s="130">
        <v>398</v>
      </c>
      <c s="130" r="F5482">
        <v>7</v>
      </c>
      <c r="H5482" s="32" t="s">
        <v>208</v>
      </c>
      <c r="I5482" s="33" t="s">
        <v>862</v>
      </c>
      <c r="J5482" s="33" t="s">
        <v>206</v>
      </c>
      <c r="K5482" s="33" t="str">
        <f t="shared" si="282"/>
        <v>398 , 6</v>
      </c>
      <c r="L5482" s="34" t="s">
        <v>207</v>
      </c>
      <c r="N5482" s="1" t="b">
        <f t="shared" si="283"/>
        <v>0</v>
      </c>
      <c r="O5482" s="1" t="b">
        <f t="shared" si="284"/>
        <v>0</v>
      </c>
      <c r="Q5482" s="4"/>
      <c r="R5482" s="4"/>
    </row>
    <row r="5483" spans="5:18">
      <c r="E5483" s="130">
        <v>398</v>
      </c>
      <c r="F5483" s="130">
        <v>8</v>
      </c>
      <c r="H5483" s="32" t="s">
        <v>208</v>
      </c>
      <c r="I5483" s="33" t="s">
        <v>862</v>
      </c>
      <c r="J5483" s="33" t="s">
        <v>206</v>
      </c>
      <c r="K5483" s="33" t="str">
        <f t="shared" si="282"/>
        <v>398 , 8</v>
      </c>
      <c r="L5483" s="34" t="s">
        <v>207</v>
      </c>
      <c r="N5483" s="1" t="b">
        <f t="shared" si="283"/>
        <v>0</v>
      </c>
      <c r="O5483" s="1" t="b">
        <f t="shared" si="284"/>
        <v>0</v>
      </c>
      <c r="Q5483" s="4"/>
      <c r="R5483" s="4"/>
    </row>
    <row r="5484" spans="5:18">
      <c r="E5484" s="130">
        <v>398</v>
      </c>
      <c r="F5484" s="130">
        <v>9</v>
      </c>
      <c r="H5484" s="32" t="s">
        <v>208</v>
      </c>
      <c r="I5484" s="33" t="s">
        <v>862</v>
      </c>
      <c r="J5484" s="33" t="s">
        <v>206</v>
      </c>
      <c r="K5484" s="33" t="str">
        <f t="shared" si="282"/>
        <v>398 , 9</v>
      </c>
      <c r="L5484" s="34" t="s">
        <v>207</v>
      </c>
      <c r="N5484" s="1" t="b">
        <f t="shared" si="283"/>
        <v>0</v>
      </c>
      <c r="O5484" s="1" t="b">
        <f t="shared" si="284"/>
        <v>0</v>
      </c>
      <c r="Q5484" s="4"/>
      <c r="R5484" s="4"/>
    </row>
    <row r="5485" spans="5:18">
      <c r="E5485" s="130">
        <v>398</v>
      </c>
      <c r="F5485" s="130">
        <v>10</v>
      </c>
      <c r="H5485" s="32" t="s">
        <v>208</v>
      </c>
      <c r="I5485" s="33" t="s">
        <v>862</v>
      </c>
      <c r="J5485" s="33" t="s">
        <v>206</v>
      </c>
      <c r="K5485" s="33" t="str">
        <f t="shared" si="282"/>
        <v>398 , 10</v>
      </c>
      <c r="L5485" s="34" t="s">
        <v>207</v>
      </c>
      <c r="N5485" s="1" t="b">
        <f t="shared" si="283"/>
        <v>0</v>
      </c>
      <c r="O5485" s="1" t="b">
        <f t="shared" si="284"/>
        <v>0</v>
      </c>
      <c r="Q5485" s="4"/>
      <c r="R5485" s="4"/>
    </row>
    <row r="5486" spans="5:18">
      <c r="E5486" s="130">
        <v>398</v>
      </c>
      <c r="F5486" s="130">
        <v>11</v>
      </c>
      <c r="H5486" s="32" t="s">
        <v>208</v>
      </c>
      <c r="I5486" s="33" t="s">
        <v>862</v>
      </c>
      <c r="J5486" s="33" t="s">
        <v>206</v>
      </c>
      <c r="K5486" s="33" t="str">
        <f t="shared" si="282"/>
        <v>398 , 11</v>
      </c>
      <c r="L5486" s="34" t="s">
        <v>207</v>
      </c>
      <c r="N5486" s="1" t="b">
        <f t="shared" si="283"/>
        <v>0</v>
      </c>
      <c r="O5486" s="1" t="b">
        <f t="shared" si="284"/>
        <v>0</v>
      </c>
      <c r="Q5486" s="4"/>
      <c r="R5486" s="4"/>
    </row>
    <row r="5487" spans="5:18">
      <c r="E5487" s="130">
        <v>398</v>
      </c>
      <c r="F5487" s="130">
        <v>12</v>
      </c>
      <c r="H5487" s="32" t="s">
        <v>208</v>
      </c>
      <c r="I5487" s="33" t="s">
        <v>862</v>
      </c>
      <c r="J5487" s="33" t="s">
        <v>206</v>
      </c>
      <c r="K5487" s="33" t="str">
        <f t="shared" si="282"/>
        <v>398 , 12</v>
      </c>
      <c r="L5487" s="34" t="s">
        <v>207</v>
      </c>
      <c r="N5487" s="1" t="b">
        <f t="shared" si="283"/>
        <v>0</v>
      </c>
      <c r="O5487" s="1" t="b">
        <f t="shared" si="284"/>
        <v>0</v>
      </c>
      <c r="Q5487" s="4"/>
      <c r="R5487" s="4"/>
    </row>
    <row r="5488" spans="5:18">
      <c r="E5488" s="130">
        <v>398</v>
      </c>
      <c r="F5488" s="130">
        <v>13</v>
      </c>
      <c r="H5488" s="32" t="s">
        <v>208</v>
      </c>
      <c r="I5488" s="33" t="s">
        <v>862</v>
      </c>
      <c r="J5488" s="33" t="s">
        <v>206</v>
      </c>
      <c r="K5488" s="33" t="str">
        <f t="shared" si="282"/>
        <v>398 , 13</v>
      </c>
      <c r="L5488" s="34" t="s">
        <v>207</v>
      </c>
      <c r="N5488" s="1" t="b">
        <f t="shared" si="283"/>
        <v>0</v>
      </c>
      <c r="O5488" s="1" t="b">
        <f t="shared" si="284"/>
        <v>0</v>
      </c>
      <c r="Q5488" s="4"/>
      <c r="R5488" s="4"/>
    </row>
    <row r="5489" spans="5:18">
      <c r="E5489" s="130">
        <v>398</v>
      </c>
      <c r="F5489" s="130">
        <v>14</v>
      </c>
      <c r="H5489" s="32" t="s">
        <v>208</v>
      </c>
      <c r="I5489" s="33" t="s">
        <v>862</v>
      </c>
      <c r="J5489" s="33" t="s">
        <v>206</v>
      </c>
      <c r="K5489" s="33" t="str">
        <f t="shared" si="282"/>
        <v>398 , 14</v>
      </c>
      <c r="L5489" s="34" t="s">
        <v>207</v>
      </c>
      <c r="N5489" s="1" t="b">
        <f t="shared" si="283"/>
        <v>0</v>
      </c>
      <c r="O5489" s="1" t="b">
        <f t="shared" si="284"/>
        <v>0</v>
      </c>
      <c r="Q5489" s="4"/>
      <c r="R5489" s="4"/>
    </row>
    <row r="5490" spans="5:18">
      <c r="E5490" s="130">
        <v>398</v>
      </c>
      <c r="F5490" s="130">
        <v>15</v>
      </c>
      <c r="H5490" s="32" t="s">
        <v>208</v>
      </c>
      <c r="I5490" s="33" t="s">
        <v>862</v>
      </c>
      <c r="J5490" s="33" t="s">
        <v>206</v>
      </c>
      <c r="K5490" s="33" t="str">
        <f t="shared" si="282"/>
        <v>398 , 15</v>
      </c>
      <c r="L5490" s="34" t="s">
        <v>207</v>
      </c>
      <c r="N5490" s="1" t="b">
        <f t="shared" si="283"/>
        <v>0</v>
      </c>
      <c r="O5490" s="1" t="b">
        <f t="shared" si="284"/>
        <v>0</v>
      </c>
      <c r="Q5490" s="4"/>
      <c r="R5490" s="4"/>
    </row>
    <row r="5491" spans="5:18">
      <c r="E5491" s="130">
        <v>399</v>
      </c>
      <c r="F5491" s="130">
        <v>1</v>
      </c>
      <c r="H5491" s="32" t="s">
        <v>208</v>
      </c>
      <c r="I5491" s="33" t="s">
        <v>862</v>
      </c>
      <c r="J5491" s="33" t="s">
        <v>206</v>
      </c>
      <c r="K5491" s="33" t="str">
        <f t="shared" si="282"/>
        <v>399 , 1</v>
      </c>
      <c r="L5491" s="34" t="s">
        <v>207</v>
      </c>
      <c r="N5491" s="1" t="b">
        <f t="shared" si="283"/>
        <v>0</v>
      </c>
      <c r="O5491" s="1" t="b">
        <f t="shared" si="284"/>
        <v>0</v>
      </c>
      <c r="Q5491" s="4"/>
      <c r="R5491" s="4"/>
    </row>
    <row r="5492" spans="5:18">
      <c r="E5492" s="130">
        <v>399</v>
      </c>
      <c r="F5492" s="130">
        <v>2</v>
      </c>
      <c r="H5492" s="32" t="s">
        <v>208</v>
      </c>
      <c r="I5492" s="33" t="s">
        <v>862</v>
      </c>
      <c r="J5492" s="33" t="s">
        <v>206</v>
      </c>
      <c r="K5492" s="33" t="str">
        <f t="shared" si="282"/>
        <v>399 , 2</v>
      </c>
      <c r="L5492" s="34" t="s">
        <v>207</v>
      </c>
      <c r="N5492" s="1" t="b">
        <f t="shared" si="283"/>
        <v>0</v>
      </c>
      <c r="O5492" s="1" t="b">
        <f t="shared" si="284"/>
        <v>0</v>
      </c>
      <c r="Q5492" s="4"/>
      <c r="R5492" s="4"/>
    </row>
    <row r="5493" spans="5:18">
      <c r="E5493" s="130">
        <v>399</v>
      </c>
      <c r="F5493" s="130">
        <v>3</v>
      </c>
      <c r="H5493" s="32" t="s">
        <v>208</v>
      </c>
      <c r="I5493" s="33" t="s">
        <v>862</v>
      </c>
      <c r="J5493" s="33" t="s">
        <v>206</v>
      </c>
      <c r="K5493" s="33" t="str">
        <f t="shared" si="282"/>
        <v>399 , 3</v>
      </c>
      <c r="L5493" s="34" t="s">
        <v>207</v>
      </c>
      <c r="N5493" s="1" t="b">
        <f t="shared" si="283"/>
        <v>0</v>
      </c>
      <c r="O5493" s="1" t="b">
        <f t="shared" si="284"/>
        <v>0</v>
      </c>
      <c r="Q5493" s="4"/>
      <c r="R5493" s="4"/>
    </row>
    <row r="5494" spans="5:18">
      <c r="E5494" s="130">
        <v>399</v>
      </c>
      <c r="F5494" s="130">
        <v>4</v>
      </c>
      <c r="H5494" s="32" t="s">
        <v>208</v>
      </c>
      <c r="I5494" s="33" t="s">
        <v>862</v>
      </c>
      <c r="J5494" s="33" t="s">
        <v>206</v>
      </c>
      <c r="K5494" s="33" t="str">
        <f t="shared" si="282"/>
        <v>399 , 4</v>
      </c>
      <c r="L5494" s="34" t="s">
        <v>207</v>
      </c>
      <c r="N5494" s="1" t="b">
        <f t="shared" si="283"/>
        <v>0</v>
      </c>
      <c r="O5494" s="1" t="b">
        <f t="shared" si="284"/>
        <v>0</v>
      </c>
      <c r="Q5494" s="4"/>
      <c r="R5494" s="4"/>
    </row>
    <row r="5495" spans="5:18">
      <c r="E5495" s="130">
        <v>399</v>
      </c>
      <c r="F5495" s="130">
        <v>5</v>
      </c>
      <c r="H5495" s="32" t="s">
        <v>208</v>
      </c>
      <c r="I5495" s="33" t="s">
        <v>862</v>
      </c>
      <c r="J5495" s="33" t="s">
        <v>206</v>
      </c>
      <c r="K5495" s="33" t="str">
        <f t="shared" si="282"/>
        <v>399 , 5</v>
      </c>
      <c r="L5495" s="34" t="s">
        <v>207</v>
      </c>
      <c r="N5495" s="1" t="b">
        <f t="shared" si="283"/>
        <v>0</v>
      </c>
      <c r="O5495" s="1" t="b">
        <f t="shared" si="284"/>
        <v>0</v>
      </c>
      <c r="Q5495" s="4"/>
      <c r="R5495" s="4"/>
    </row>
    <row r="5496" spans="5:18">
      <c r="E5496" s="130">
        <v>399</v>
      </c>
      <c s="130" r="F5496">
        <v>7</v>
      </c>
      <c r="H5496" s="32" t="s">
        <v>208</v>
      </c>
      <c r="I5496" s="33" t="s">
        <v>862</v>
      </c>
      <c r="J5496" s="33" t="s">
        <v>206</v>
      </c>
      <c r="K5496" s="33" t="str">
        <f t="shared" si="282"/>
        <v>399 , 6</v>
      </c>
      <c r="L5496" s="34" t="s">
        <v>207</v>
      </c>
      <c r="N5496" s="1" t="b">
        <f t="shared" si="283"/>
        <v>0</v>
      </c>
      <c r="O5496" s="1" t="b">
        <f t="shared" si="284"/>
        <v>0</v>
      </c>
      <c r="Q5496" s="4"/>
      <c r="R5496" s="4"/>
    </row>
    <row r="5497" spans="5:18">
      <c r="E5497" s="130">
        <v>399</v>
      </c>
      <c r="F5497" s="130">
        <v>8</v>
      </c>
      <c r="H5497" s="32" t="s">
        <v>208</v>
      </c>
      <c r="I5497" s="33" t="s">
        <v>862</v>
      </c>
      <c r="J5497" s="33" t="s">
        <v>206</v>
      </c>
      <c r="K5497" s="33" t="str">
        <f t="shared" si="282"/>
        <v>399 , 8</v>
      </c>
      <c r="L5497" s="34" t="s">
        <v>207</v>
      </c>
      <c r="N5497" s="1" t="b">
        <f t="shared" si="283"/>
        <v>0</v>
      </c>
      <c r="O5497" s="1" t="b">
        <f t="shared" si="284"/>
        <v>0</v>
      </c>
      <c r="Q5497" s="4"/>
      <c r="R5497" s="4"/>
    </row>
    <row r="5498" spans="5:18">
      <c r="E5498" s="130">
        <v>399</v>
      </c>
      <c r="F5498" s="130">
        <v>9</v>
      </c>
      <c r="H5498" s="32" t="s">
        <v>208</v>
      </c>
      <c r="I5498" s="33" t="s">
        <v>862</v>
      </c>
      <c r="J5498" s="33" t="s">
        <v>206</v>
      </c>
      <c r="K5498" s="33" t="str">
        <f t="shared" si="282"/>
        <v>399 , 9</v>
      </c>
      <c r="L5498" s="34" t="s">
        <v>207</v>
      </c>
      <c r="N5498" s="1" t="b">
        <f t="shared" si="283"/>
        <v>0</v>
      </c>
      <c r="O5498" s="1" t="b">
        <f t="shared" si="284"/>
        <v>0</v>
      </c>
      <c r="Q5498" s="4"/>
      <c r="R5498" s="4"/>
    </row>
    <row r="5499" spans="5:18">
      <c r="E5499" s="130">
        <v>399</v>
      </c>
      <c r="F5499" s="130">
        <v>10</v>
      </c>
      <c r="H5499" s="32" t="s">
        <v>208</v>
      </c>
      <c r="I5499" s="33" t="s">
        <v>862</v>
      </c>
      <c r="J5499" s="33" t="s">
        <v>206</v>
      </c>
      <c r="K5499" s="33" t="str">
        <f t="shared" si="282"/>
        <v>399 , 10</v>
      </c>
      <c r="L5499" s="34" t="s">
        <v>207</v>
      </c>
      <c r="N5499" s="1" t="b">
        <f t="shared" si="283"/>
        <v>0</v>
      </c>
      <c r="O5499" s="1" t="b">
        <f t="shared" si="284"/>
        <v>0</v>
      </c>
      <c r="Q5499" s="4"/>
      <c r="R5499" s="4"/>
    </row>
    <row r="5500" spans="5:18">
      <c r="E5500" s="130">
        <v>399</v>
      </c>
      <c r="F5500" s="130">
        <v>11</v>
      </c>
      <c r="H5500" s="32" t="s">
        <v>208</v>
      </c>
      <c r="I5500" s="33" t="s">
        <v>862</v>
      </c>
      <c r="J5500" s="33" t="s">
        <v>206</v>
      </c>
      <c r="K5500" s="33" t="str">
        <f t="shared" si="282"/>
        <v>399 , 11</v>
      </c>
      <c r="L5500" s="34" t="s">
        <v>207</v>
      </c>
      <c r="N5500" s="1" t="b">
        <f t="shared" si="283"/>
        <v>0</v>
      </c>
      <c r="O5500" s="1" t="b">
        <f t="shared" si="284"/>
        <v>0</v>
      </c>
      <c r="Q5500" s="4"/>
      <c r="R5500" s="4"/>
    </row>
    <row r="5501" spans="5:18">
      <c r="E5501" s="130">
        <v>399</v>
      </c>
      <c r="F5501" s="130">
        <v>12</v>
      </c>
      <c r="H5501" s="32" t="s">
        <v>208</v>
      </c>
      <c r="I5501" s="33" t="s">
        <v>862</v>
      </c>
      <c r="J5501" s="33" t="s">
        <v>206</v>
      </c>
      <c r="K5501" s="33" t="str">
        <f t="shared" ref="K5501:K5560" si="285">E5501&amp;" , "&amp;F5501</f>
        <v>399 , 12</v>
      </c>
      <c r="L5501" s="34" t="s">
        <v>207</v>
      </c>
      <c r="N5501" s="1" t="b">
        <f t="shared" ref="N5501:N5560" si="286">IF(E5501="","",EXACT(E5501,Q5501))</f>
        <v>0</v>
      </c>
      <c r="O5501" s="1" t="b">
        <f t="shared" ref="O5501:O5560" si="287">IF(F5501="","",EXACT(F5501,R5501))</f>
        <v>0</v>
      </c>
      <c r="Q5501" s="4"/>
      <c r="R5501" s="4"/>
    </row>
    <row r="5502" spans="5:18">
      <c r="E5502" s="130">
        <v>399</v>
      </c>
      <c r="F5502" s="130">
        <v>13</v>
      </c>
      <c r="H5502" s="32" t="s">
        <v>208</v>
      </c>
      <c r="I5502" s="33" t="s">
        <v>862</v>
      </c>
      <c r="J5502" s="33" t="s">
        <v>206</v>
      </c>
      <c r="K5502" s="33" t="str">
        <f t="shared" si="285"/>
        <v>399 , 13</v>
      </c>
      <c r="L5502" s="34" t="s">
        <v>207</v>
      </c>
      <c r="N5502" s="1" t="b">
        <f t="shared" si="286"/>
        <v>0</v>
      </c>
      <c r="O5502" s="1" t="b">
        <f t="shared" si="287"/>
        <v>0</v>
      </c>
      <c r="Q5502" s="4"/>
      <c r="R5502" s="4"/>
    </row>
    <row r="5503" spans="5:18">
      <c r="E5503" s="130">
        <v>399</v>
      </c>
      <c r="F5503" s="130">
        <v>14</v>
      </c>
      <c r="H5503" s="32" t="s">
        <v>208</v>
      </c>
      <c r="I5503" s="33" t="s">
        <v>862</v>
      </c>
      <c r="J5503" s="33" t="s">
        <v>206</v>
      </c>
      <c r="K5503" s="33" t="str">
        <f t="shared" si="285"/>
        <v>399 , 14</v>
      </c>
      <c r="L5503" s="34" t="s">
        <v>207</v>
      </c>
      <c r="N5503" s="1" t="b">
        <f t="shared" si="286"/>
        <v>0</v>
      </c>
      <c r="O5503" s="1" t="b">
        <f t="shared" si="287"/>
        <v>0</v>
      </c>
      <c r="Q5503" s="4"/>
      <c r="R5503" s="4"/>
    </row>
    <row r="5504" spans="5:18">
      <c r="E5504" s="130">
        <v>399</v>
      </c>
      <c r="F5504" s="130">
        <v>15</v>
      </c>
      <c r="H5504" s="32" t="s">
        <v>208</v>
      </c>
      <c r="I5504" s="33" t="s">
        <v>862</v>
      </c>
      <c r="J5504" s="33" t="s">
        <v>206</v>
      </c>
      <c r="K5504" s="33" t="str">
        <f t="shared" si="285"/>
        <v>399 , 15</v>
      </c>
      <c r="L5504" s="34" t="s">
        <v>207</v>
      </c>
      <c r="N5504" s="1" t="b">
        <f t="shared" si="286"/>
        <v>0</v>
      </c>
      <c r="O5504" s="1" t="b">
        <f t="shared" si="287"/>
        <v>0</v>
      </c>
      <c r="Q5504" s="4"/>
      <c r="R5504" s="4"/>
    </row>
    <row r="5505" spans="5:18">
      <c r="E5505" s="130">
        <v>400</v>
      </c>
      <c r="F5505" s="130">
        <v>1</v>
      </c>
      <c r="H5505" s="32" t="s">
        <v>208</v>
      </c>
      <c r="I5505" s="33" t="s">
        <v>862</v>
      </c>
      <c r="J5505" s="33" t="s">
        <v>206</v>
      </c>
      <c r="K5505" s="33" t="str">
        <f t="shared" si="285"/>
        <v>400 , 1</v>
      </c>
      <c r="L5505" s="34" t="s">
        <v>207</v>
      </c>
      <c r="N5505" s="1" t="b">
        <f t="shared" si="286"/>
        <v>0</v>
      </c>
      <c r="O5505" s="1" t="b">
        <f t="shared" si="287"/>
        <v>0</v>
      </c>
      <c r="Q5505" s="4"/>
      <c r="R5505" s="4"/>
    </row>
    <row r="5506" spans="5:18">
      <c r="E5506" s="130">
        <v>400</v>
      </c>
      <c r="F5506" s="130">
        <v>2</v>
      </c>
      <c r="H5506" s="32" t="s">
        <v>208</v>
      </c>
      <c r="I5506" s="33" t="s">
        <v>862</v>
      </c>
      <c r="J5506" s="33" t="s">
        <v>206</v>
      </c>
      <c r="K5506" s="33" t="str">
        <f t="shared" si="285"/>
        <v>400 , 2</v>
      </c>
      <c r="L5506" s="34" t="s">
        <v>207</v>
      </c>
      <c r="N5506" s="1" t="b">
        <f t="shared" si="286"/>
        <v>0</v>
      </c>
      <c r="O5506" s="1" t="b">
        <f t="shared" si="287"/>
        <v>0</v>
      </c>
      <c r="Q5506" s="4"/>
      <c r="R5506" s="4"/>
    </row>
    <row r="5507" spans="5:18">
      <c r="E5507" s="130">
        <v>400</v>
      </c>
      <c r="F5507" s="130">
        <v>3</v>
      </c>
      <c r="H5507" s="32" t="s">
        <v>208</v>
      </c>
      <c r="I5507" s="33" t="s">
        <v>862</v>
      </c>
      <c r="J5507" s="33" t="s">
        <v>206</v>
      </c>
      <c r="K5507" s="33" t="str">
        <f t="shared" si="285"/>
        <v>400 , 3</v>
      </c>
      <c r="L5507" s="34" t="s">
        <v>207</v>
      </c>
      <c r="N5507" s="1" t="b">
        <f t="shared" si="286"/>
        <v>0</v>
      </c>
      <c r="O5507" s="1" t="b">
        <f t="shared" si="287"/>
        <v>0</v>
      </c>
      <c r="Q5507" s="4"/>
      <c r="R5507" s="4"/>
    </row>
    <row r="5508" spans="5:18">
      <c r="E5508" s="130">
        <v>400</v>
      </c>
      <c r="F5508" s="130">
        <v>4</v>
      </c>
      <c r="H5508" s="32" t="s">
        <v>208</v>
      </c>
      <c r="I5508" s="33" t="s">
        <v>862</v>
      </c>
      <c r="J5508" s="33" t="s">
        <v>206</v>
      </c>
      <c r="K5508" s="33" t="str">
        <f t="shared" si="285"/>
        <v>400 , 4</v>
      </c>
      <c r="L5508" s="34" t="s">
        <v>207</v>
      </c>
      <c r="N5508" s="1" t="b">
        <f t="shared" si="286"/>
        <v>0</v>
      </c>
      <c r="O5508" s="1" t="b">
        <f t="shared" si="287"/>
        <v>0</v>
      </c>
      <c r="Q5508" s="4"/>
      <c r="R5508" s="4"/>
    </row>
    <row r="5509" spans="5:18">
      <c r="E5509" s="130">
        <v>400</v>
      </c>
      <c r="F5509" s="130">
        <v>5</v>
      </c>
      <c r="H5509" s="32" t="s">
        <v>208</v>
      </c>
      <c r="I5509" s="33" t="s">
        <v>862</v>
      </c>
      <c r="J5509" s="33" t="s">
        <v>206</v>
      </c>
      <c r="K5509" s="33" t="str">
        <f t="shared" si="285"/>
        <v>400 , 5</v>
      </c>
      <c r="L5509" s="34" t="s">
        <v>207</v>
      </c>
      <c r="N5509" s="1" t="b">
        <f t="shared" si="286"/>
        <v>0</v>
      </c>
      <c r="O5509" s="1" t="b">
        <f t="shared" si="287"/>
        <v>0</v>
      </c>
      <c r="Q5509" s="4"/>
      <c r="R5509" s="4"/>
    </row>
    <row r="5510" spans="5:18">
      <c r="E5510" s="130">
        <v>400</v>
      </c>
      <c s="130" r="F5510">
        <v>7</v>
      </c>
      <c r="H5510" s="32" t="s">
        <v>208</v>
      </c>
      <c r="I5510" s="33" t="s">
        <v>862</v>
      </c>
      <c r="J5510" s="33" t="s">
        <v>206</v>
      </c>
      <c r="K5510" s="33" t="str">
        <f t="shared" si="285"/>
        <v>400 , 6</v>
      </c>
      <c r="L5510" s="34" t="s">
        <v>207</v>
      </c>
      <c r="N5510" s="1" t="b">
        <f t="shared" si="286"/>
        <v>0</v>
      </c>
      <c r="O5510" s="1" t="b">
        <f t="shared" si="287"/>
        <v>0</v>
      </c>
      <c r="Q5510" s="4"/>
      <c r="R5510" s="4"/>
    </row>
    <row r="5511" spans="5:18">
      <c r="E5511" s="130">
        <v>400</v>
      </c>
      <c r="F5511" s="130">
        <v>8</v>
      </c>
      <c r="H5511" s="32" t="s">
        <v>208</v>
      </c>
      <c r="I5511" s="33" t="s">
        <v>862</v>
      </c>
      <c r="J5511" s="33" t="s">
        <v>206</v>
      </c>
      <c r="K5511" s="33" t="str">
        <f t="shared" si="285"/>
        <v>400 , 8</v>
      </c>
      <c r="L5511" s="34" t="s">
        <v>207</v>
      </c>
      <c r="N5511" s="1" t="b">
        <f t="shared" si="286"/>
        <v>0</v>
      </c>
      <c r="O5511" s="1" t="b">
        <f t="shared" si="287"/>
        <v>0</v>
      </c>
      <c r="Q5511" s="4"/>
      <c r="R5511" s="4"/>
    </row>
    <row r="5512" spans="5:18">
      <c r="E5512" s="130">
        <v>400</v>
      </c>
      <c r="F5512" s="130">
        <v>9</v>
      </c>
      <c r="H5512" s="32" t="s">
        <v>208</v>
      </c>
      <c r="I5512" s="33" t="s">
        <v>862</v>
      </c>
      <c r="J5512" s="33" t="s">
        <v>206</v>
      </c>
      <c r="K5512" s="33" t="str">
        <f t="shared" si="285"/>
        <v>400 , 9</v>
      </c>
      <c r="L5512" s="34" t="s">
        <v>207</v>
      </c>
      <c r="N5512" s="1" t="b">
        <f t="shared" si="286"/>
        <v>0</v>
      </c>
      <c r="O5512" s="1" t="b">
        <f t="shared" si="287"/>
        <v>0</v>
      </c>
      <c r="Q5512" s="4"/>
      <c r="R5512" s="4"/>
    </row>
    <row r="5513" spans="5:18">
      <c r="E5513" s="130">
        <v>400</v>
      </c>
      <c r="F5513" s="130">
        <v>10</v>
      </c>
      <c r="H5513" s="32" t="s">
        <v>208</v>
      </c>
      <c r="I5513" s="33" t="s">
        <v>862</v>
      </c>
      <c r="J5513" s="33" t="s">
        <v>206</v>
      </c>
      <c r="K5513" s="33" t="str">
        <f t="shared" si="285"/>
        <v>400 , 10</v>
      </c>
      <c r="L5513" s="34" t="s">
        <v>207</v>
      </c>
      <c r="N5513" s="1" t="b">
        <f t="shared" si="286"/>
        <v>0</v>
      </c>
      <c r="O5513" s="1" t="b">
        <f t="shared" si="287"/>
        <v>0</v>
      </c>
      <c r="Q5513" s="4"/>
      <c r="R5513" s="4"/>
    </row>
    <row r="5514" spans="5:18">
      <c r="E5514" s="130">
        <v>400</v>
      </c>
      <c r="F5514" s="130">
        <v>11</v>
      </c>
      <c r="H5514" s="32" t="s">
        <v>208</v>
      </c>
      <c r="I5514" s="33" t="s">
        <v>862</v>
      </c>
      <c r="J5514" s="33" t="s">
        <v>206</v>
      </c>
      <c r="K5514" s="33" t="str">
        <f t="shared" si="285"/>
        <v>400 , 11</v>
      </c>
      <c r="L5514" s="34" t="s">
        <v>207</v>
      </c>
      <c r="N5514" s="1" t="b">
        <f t="shared" si="286"/>
        <v>0</v>
      </c>
      <c r="O5514" s="1" t="b">
        <f t="shared" si="287"/>
        <v>0</v>
      </c>
      <c r="Q5514" s="4"/>
      <c r="R5514" s="4"/>
    </row>
    <row r="5515" spans="5:18">
      <c r="E5515" s="130">
        <v>400</v>
      </c>
      <c r="F5515" s="130">
        <v>12</v>
      </c>
      <c r="H5515" s="32" t="s">
        <v>208</v>
      </c>
      <c r="I5515" s="33" t="s">
        <v>862</v>
      </c>
      <c r="J5515" s="33" t="s">
        <v>206</v>
      </c>
      <c r="K5515" s="33" t="str">
        <f t="shared" si="285"/>
        <v>400 , 12</v>
      </c>
      <c r="L5515" s="34" t="s">
        <v>207</v>
      </c>
      <c r="N5515" s="1" t="b">
        <f t="shared" si="286"/>
        <v>0</v>
      </c>
      <c r="O5515" s="1" t="b">
        <f t="shared" si="287"/>
        <v>0</v>
      </c>
      <c r="Q5515" s="4"/>
      <c r="R5515" s="4"/>
    </row>
    <row r="5516" spans="5:18">
      <c r="E5516" s="130">
        <v>400</v>
      </c>
      <c r="F5516" s="130">
        <v>13</v>
      </c>
      <c r="H5516" s="32" t="s">
        <v>208</v>
      </c>
      <c r="I5516" s="33" t="s">
        <v>862</v>
      </c>
      <c r="J5516" s="33" t="s">
        <v>206</v>
      </c>
      <c r="K5516" s="33" t="str">
        <f t="shared" si="285"/>
        <v>400 , 13</v>
      </c>
      <c r="L5516" s="34" t="s">
        <v>207</v>
      </c>
      <c r="N5516" s="1" t="b">
        <f t="shared" si="286"/>
        <v>0</v>
      </c>
      <c r="O5516" s="1" t="b">
        <f t="shared" si="287"/>
        <v>0</v>
      </c>
      <c r="Q5516" s="4"/>
      <c r="R5516" s="4"/>
    </row>
    <row r="5517" spans="5:18">
      <c r="E5517" s="130">
        <v>400</v>
      </c>
      <c r="F5517" s="130">
        <v>14</v>
      </c>
      <c r="H5517" s="32" t="s">
        <v>208</v>
      </c>
      <c r="I5517" s="33" t="s">
        <v>862</v>
      </c>
      <c r="J5517" s="33" t="s">
        <v>206</v>
      </c>
      <c r="K5517" s="33" t="str">
        <f t="shared" si="285"/>
        <v>400 , 14</v>
      </c>
      <c r="L5517" s="34" t="s">
        <v>207</v>
      </c>
      <c r="N5517" s="1" t="b">
        <f t="shared" si="286"/>
        <v>0</v>
      </c>
      <c r="O5517" s="1" t="b">
        <f t="shared" si="287"/>
        <v>0</v>
      </c>
      <c r="Q5517" s="4"/>
      <c r="R5517" s="4"/>
    </row>
    <row r="5518" spans="5:18">
      <c r="E5518" s="130">
        <v>400</v>
      </c>
      <c r="F5518" s="130">
        <v>15</v>
      </c>
      <c r="H5518" s="32" t="s">
        <v>208</v>
      </c>
      <c r="I5518" s="33" t="s">
        <v>862</v>
      </c>
      <c r="J5518" s="33" t="s">
        <v>206</v>
      </c>
      <c r="K5518" s="33" t="str">
        <f t="shared" si="285"/>
        <v>400 , 15</v>
      </c>
      <c r="L5518" s="34" t="s">
        <v>207</v>
      </c>
      <c r="N5518" s="1" t="b">
        <f t="shared" si="286"/>
        <v>0</v>
      </c>
      <c r="O5518" s="1" t="b">
        <f t="shared" si="287"/>
        <v>0</v>
      </c>
      <c r="Q5518" s="4"/>
      <c r="R5518" s="4"/>
    </row>
    <row r="5519" spans="5:18">
      <c r="E5519" s="130">
        <v>401</v>
      </c>
      <c r="F5519" s="130">
        <v>1</v>
      </c>
      <c r="H5519" s="32" t="s">
        <v>208</v>
      </c>
      <c r="I5519" s="33" t="s">
        <v>862</v>
      </c>
      <c r="J5519" s="33" t="s">
        <v>206</v>
      </c>
      <c r="K5519" s="33" t="str">
        <f t="shared" si="285"/>
        <v>401 , 1</v>
      </c>
      <c r="L5519" s="34" t="s">
        <v>207</v>
      </c>
      <c r="N5519" s="1" t="b">
        <f t="shared" si="286"/>
        <v>0</v>
      </c>
      <c r="O5519" s="1" t="b">
        <f t="shared" si="287"/>
        <v>0</v>
      </c>
      <c r="Q5519" s="4"/>
      <c r="R5519" s="4"/>
    </row>
    <row r="5520" spans="5:18">
      <c r="E5520" s="130">
        <v>401</v>
      </c>
      <c r="F5520" s="130">
        <v>2</v>
      </c>
      <c r="H5520" s="32" t="s">
        <v>208</v>
      </c>
      <c r="I5520" s="33" t="s">
        <v>862</v>
      </c>
      <c r="J5520" s="33" t="s">
        <v>206</v>
      </c>
      <c r="K5520" s="33" t="str">
        <f t="shared" si="285"/>
        <v>401 , 2</v>
      </c>
      <c r="L5520" s="34" t="s">
        <v>207</v>
      </c>
      <c r="N5520" s="1" t="b">
        <f t="shared" si="286"/>
        <v>0</v>
      </c>
      <c r="O5520" s="1" t="b">
        <f t="shared" si="287"/>
        <v>0</v>
      </c>
      <c r="Q5520" s="4"/>
      <c r="R5520" s="4"/>
    </row>
    <row r="5521" spans="5:18">
      <c r="E5521" s="130">
        <v>401</v>
      </c>
      <c r="F5521" s="130">
        <v>3</v>
      </c>
      <c r="H5521" s="32" t="s">
        <v>208</v>
      </c>
      <c r="I5521" s="33" t="s">
        <v>862</v>
      </c>
      <c r="J5521" s="33" t="s">
        <v>206</v>
      </c>
      <c r="K5521" s="33" t="str">
        <f t="shared" si="285"/>
        <v>401 , 3</v>
      </c>
      <c r="L5521" s="34" t="s">
        <v>207</v>
      </c>
      <c r="N5521" s="1" t="b">
        <f t="shared" si="286"/>
        <v>0</v>
      </c>
      <c r="O5521" s="1" t="b">
        <f t="shared" si="287"/>
        <v>0</v>
      </c>
      <c r="Q5521" s="4"/>
      <c r="R5521" s="4"/>
    </row>
    <row r="5522" spans="5:18">
      <c r="E5522" s="130">
        <v>401</v>
      </c>
      <c r="F5522" s="130">
        <v>4</v>
      </c>
      <c r="H5522" s="32" t="s">
        <v>208</v>
      </c>
      <c r="I5522" s="33" t="s">
        <v>862</v>
      </c>
      <c r="J5522" s="33" t="s">
        <v>206</v>
      </c>
      <c r="K5522" s="33" t="str">
        <f t="shared" si="285"/>
        <v>401 , 4</v>
      </c>
      <c r="L5522" s="34" t="s">
        <v>207</v>
      </c>
      <c r="N5522" s="1" t="b">
        <f t="shared" si="286"/>
        <v>0</v>
      </c>
      <c r="O5522" s="1" t="b">
        <f t="shared" si="287"/>
        <v>0</v>
      </c>
      <c r="Q5522" s="4"/>
      <c r="R5522" s="4"/>
    </row>
    <row r="5523" spans="5:18">
      <c r="E5523" s="130">
        <v>401</v>
      </c>
      <c r="F5523" s="130">
        <v>5</v>
      </c>
      <c r="H5523" s="32" t="s">
        <v>208</v>
      </c>
      <c r="I5523" s="33" t="s">
        <v>862</v>
      </c>
      <c r="J5523" s="33" t="s">
        <v>206</v>
      </c>
      <c r="K5523" s="33" t="str">
        <f t="shared" si="285"/>
        <v>401 , 5</v>
      </c>
      <c r="L5523" s="34" t="s">
        <v>207</v>
      </c>
      <c r="N5523" s="1" t="b">
        <f t="shared" si="286"/>
        <v>0</v>
      </c>
      <c r="O5523" s="1" t="b">
        <f t="shared" si="287"/>
        <v>0</v>
      </c>
      <c r="Q5523" s="4"/>
      <c r="R5523" s="4"/>
    </row>
    <row r="5524" spans="5:18">
      <c r="E5524" s="130">
        <v>401</v>
      </c>
      <c s="130" r="F5524">
        <v>7</v>
      </c>
      <c r="H5524" s="32" t="s">
        <v>208</v>
      </c>
      <c r="I5524" s="33" t="s">
        <v>862</v>
      </c>
      <c r="J5524" s="33" t="s">
        <v>206</v>
      </c>
      <c r="K5524" s="33" t="str">
        <f t="shared" si="285"/>
        <v>401 , 6</v>
      </c>
      <c r="L5524" s="34" t="s">
        <v>207</v>
      </c>
      <c r="N5524" s="1" t="b">
        <f t="shared" si="286"/>
        <v>0</v>
      </c>
      <c r="O5524" s="1" t="b">
        <f t="shared" si="287"/>
        <v>0</v>
      </c>
      <c r="Q5524" s="4"/>
      <c r="R5524" s="4"/>
    </row>
    <row r="5525" spans="5:18">
      <c r="E5525" s="130">
        <v>401</v>
      </c>
      <c r="F5525" s="130">
        <v>8</v>
      </c>
      <c r="H5525" s="32" t="s">
        <v>208</v>
      </c>
      <c r="I5525" s="33" t="s">
        <v>862</v>
      </c>
      <c r="J5525" s="33" t="s">
        <v>206</v>
      </c>
      <c r="K5525" s="33" t="str">
        <f t="shared" si="285"/>
        <v>401 , 8</v>
      </c>
      <c r="L5525" s="34" t="s">
        <v>207</v>
      </c>
      <c r="N5525" s="1" t="b">
        <f t="shared" si="286"/>
        <v>0</v>
      </c>
      <c r="O5525" s="1" t="b">
        <f t="shared" si="287"/>
        <v>0</v>
      </c>
      <c r="Q5525" s="4"/>
      <c r="R5525" s="4"/>
    </row>
    <row r="5526" spans="5:18">
      <c r="E5526" s="130">
        <v>401</v>
      </c>
      <c r="F5526" s="130">
        <v>9</v>
      </c>
      <c r="H5526" s="32" t="s">
        <v>208</v>
      </c>
      <c r="I5526" s="33" t="s">
        <v>862</v>
      </c>
      <c r="J5526" s="33" t="s">
        <v>206</v>
      </c>
      <c r="K5526" s="33" t="str">
        <f t="shared" si="285"/>
        <v>401 , 9</v>
      </c>
      <c r="L5526" s="34" t="s">
        <v>207</v>
      </c>
      <c r="N5526" s="1" t="b">
        <f t="shared" si="286"/>
        <v>0</v>
      </c>
      <c r="O5526" s="1" t="b">
        <f t="shared" si="287"/>
        <v>0</v>
      </c>
      <c r="Q5526" s="4"/>
      <c r="R5526" s="4"/>
    </row>
    <row r="5527" spans="5:18">
      <c r="E5527" s="130">
        <v>401</v>
      </c>
      <c r="F5527" s="130">
        <v>10</v>
      </c>
      <c r="H5527" s="32" t="s">
        <v>208</v>
      </c>
      <c r="I5527" s="33" t="s">
        <v>862</v>
      </c>
      <c r="J5527" s="33" t="s">
        <v>206</v>
      </c>
      <c r="K5527" s="33" t="str">
        <f t="shared" si="285"/>
        <v>401 , 10</v>
      </c>
      <c r="L5527" s="34" t="s">
        <v>207</v>
      </c>
      <c r="N5527" s="1" t="b">
        <f t="shared" si="286"/>
        <v>0</v>
      </c>
      <c r="O5527" s="1" t="b">
        <f t="shared" si="287"/>
        <v>0</v>
      </c>
      <c r="Q5527" s="4"/>
      <c r="R5527" s="4"/>
    </row>
    <row r="5528" spans="5:18">
      <c r="E5528" s="130">
        <v>401</v>
      </c>
      <c r="F5528" s="130">
        <v>11</v>
      </c>
      <c r="H5528" s="32" t="s">
        <v>208</v>
      </c>
      <c r="I5528" s="33" t="s">
        <v>862</v>
      </c>
      <c r="J5528" s="33" t="s">
        <v>206</v>
      </c>
      <c r="K5528" s="33" t="str">
        <f t="shared" si="285"/>
        <v>401 , 11</v>
      </c>
      <c r="L5528" s="34" t="s">
        <v>207</v>
      </c>
      <c r="N5528" s="1" t="b">
        <f t="shared" si="286"/>
        <v>0</v>
      </c>
      <c r="O5528" s="1" t="b">
        <f t="shared" si="287"/>
        <v>0</v>
      </c>
      <c r="Q5528" s="4"/>
      <c r="R5528" s="4"/>
    </row>
    <row r="5529" spans="5:18">
      <c r="E5529" s="130">
        <v>401</v>
      </c>
      <c r="F5529" s="130">
        <v>12</v>
      </c>
      <c r="H5529" s="32" t="s">
        <v>208</v>
      </c>
      <c r="I5529" s="33" t="s">
        <v>862</v>
      </c>
      <c r="J5529" s="33" t="s">
        <v>206</v>
      </c>
      <c r="K5529" s="33" t="str">
        <f t="shared" si="285"/>
        <v>401 , 12</v>
      </c>
      <c r="L5529" s="34" t="s">
        <v>207</v>
      </c>
      <c r="N5529" s="1" t="b">
        <f t="shared" si="286"/>
        <v>0</v>
      </c>
      <c r="O5529" s="1" t="b">
        <f t="shared" si="287"/>
        <v>0</v>
      </c>
      <c r="Q5529" s="4"/>
      <c r="R5529" s="4"/>
    </row>
    <row r="5530" spans="5:18">
      <c r="E5530" s="130">
        <v>401</v>
      </c>
      <c r="F5530" s="130">
        <v>13</v>
      </c>
      <c r="H5530" s="32" t="s">
        <v>208</v>
      </c>
      <c r="I5530" s="33" t="s">
        <v>862</v>
      </c>
      <c r="J5530" s="33" t="s">
        <v>206</v>
      </c>
      <c r="K5530" s="33" t="str">
        <f t="shared" si="285"/>
        <v>401 , 13</v>
      </c>
      <c r="L5530" s="34" t="s">
        <v>207</v>
      </c>
      <c r="N5530" s="1" t="b">
        <f t="shared" si="286"/>
        <v>0</v>
      </c>
      <c r="O5530" s="1" t="b">
        <f t="shared" si="287"/>
        <v>0</v>
      </c>
      <c r="Q5530" s="4"/>
      <c r="R5530" s="4"/>
    </row>
    <row r="5531" spans="5:18">
      <c r="E5531" s="130">
        <v>401</v>
      </c>
      <c r="F5531" s="130">
        <v>14</v>
      </c>
      <c r="H5531" s="32" t="s">
        <v>208</v>
      </c>
      <c r="I5531" s="33" t="s">
        <v>862</v>
      </c>
      <c r="J5531" s="33" t="s">
        <v>206</v>
      </c>
      <c r="K5531" s="33" t="str">
        <f t="shared" si="285"/>
        <v>401 , 14</v>
      </c>
      <c r="L5531" s="34" t="s">
        <v>207</v>
      </c>
      <c r="N5531" s="1" t="b">
        <f t="shared" si="286"/>
        <v>0</v>
      </c>
      <c r="O5531" s="1" t="b">
        <f t="shared" si="287"/>
        <v>0</v>
      </c>
      <c r="Q5531" s="4"/>
      <c r="R5531" s="4"/>
    </row>
    <row r="5532" spans="5:18">
      <c r="E5532" s="130">
        <v>401</v>
      </c>
      <c r="F5532" s="130">
        <v>15</v>
      </c>
      <c r="H5532" s="32" t="s">
        <v>208</v>
      </c>
      <c r="I5532" s="33" t="s">
        <v>862</v>
      </c>
      <c r="J5532" s="33" t="s">
        <v>206</v>
      </c>
      <c r="K5532" s="33" t="str">
        <f t="shared" si="285"/>
        <v>401 , 15</v>
      </c>
      <c r="L5532" s="34" t="s">
        <v>207</v>
      </c>
      <c r="N5532" s="1" t="b">
        <f t="shared" si="286"/>
        <v>0</v>
      </c>
      <c r="O5532" s="1" t="b">
        <f t="shared" si="287"/>
        <v>0</v>
      </c>
      <c r="Q5532" s="4"/>
      <c r="R5532" s="4"/>
    </row>
    <row r="5533" spans="5:18">
      <c r="E5533" s="130">
        <v>402</v>
      </c>
      <c r="F5533" s="130">
        <v>1</v>
      </c>
      <c r="H5533" s="32" t="s">
        <v>208</v>
      </c>
      <c r="I5533" s="33" t="s">
        <v>862</v>
      </c>
      <c r="J5533" s="33" t="s">
        <v>206</v>
      </c>
      <c r="K5533" s="33" t="str">
        <f t="shared" si="285"/>
        <v>402 , 1</v>
      </c>
      <c r="L5533" s="34" t="s">
        <v>207</v>
      </c>
      <c r="N5533" s="1" t="b">
        <f t="shared" si="286"/>
        <v>0</v>
      </c>
      <c r="O5533" s="1" t="b">
        <f t="shared" si="287"/>
        <v>0</v>
      </c>
      <c r="Q5533" s="4"/>
      <c r="R5533" s="4"/>
    </row>
    <row r="5534" spans="5:18">
      <c r="E5534" s="130">
        <v>402</v>
      </c>
      <c r="F5534" s="130">
        <v>2</v>
      </c>
      <c r="H5534" s="32" t="s">
        <v>208</v>
      </c>
      <c r="I5534" s="33" t="s">
        <v>862</v>
      </c>
      <c r="J5534" s="33" t="s">
        <v>206</v>
      </c>
      <c r="K5534" s="33" t="str">
        <f t="shared" si="285"/>
        <v>402 , 2</v>
      </c>
      <c r="L5534" s="34" t="s">
        <v>207</v>
      </c>
      <c r="N5534" s="1" t="b">
        <f t="shared" si="286"/>
        <v>0</v>
      </c>
      <c r="O5534" s="1" t="b">
        <f t="shared" si="287"/>
        <v>0</v>
      </c>
      <c r="Q5534" s="4"/>
      <c r="R5534" s="4"/>
    </row>
    <row r="5535" spans="5:18">
      <c r="E5535" s="130">
        <v>402</v>
      </c>
      <c r="F5535" s="130">
        <v>3</v>
      </c>
      <c r="H5535" s="32" t="s">
        <v>208</v>
      </c>
      <c r="I5535" s="33" t="s">
        <v>862</v>
      </c>
      <c r="J5535" s="33" t="s">
        <v>206</v>
      </c>
      <c r="K5535" s="33" t="str">
        <f t="shared" si="285"/>
        <v>402 , 3</v>
      </c>
      <c r="L5535" s="34" t="s">
        <v>207</v>
      </c>
      <c r="N5535" s="1" t="b">
        <f t="shared" si="286"/>
        <v>0</v>
      </c>
      <c r="O5535" s="1" t="b">
        <f t="shared" si="287"/>
        <v>0</v>
      </c>
      <c r="Q5535" s="4"/>
      <c r="R5535" s="4"/>
    </row>
    <row r="5536" spans="5:18">
      <c r="E5536" s="130">
        <v>402</v>
      </c>
      <c r="F5536" s="130">
        <v>4</v>
      </c>
      <c r="H5536" s="32" t="s">
        <v>208</v>
      </c>
      <c r="I5536" s="33" t="s">
        <v>862</v>
      </c>
      <c r="J5536" s="33" t="s">
        <v>206</v>
      </c>
      <c r="K5536" s="33" t="str">
        <f t="shared" si="285"/>
        <v>402 , 4</v>
      </c>
      <c r="L5536" s="34" t="s">
        <v>207</v>
      </c>
      <c r="N5536" s="1" t="b">
        <f t="shared" si="286"/>
        <v>0</v>
      </c>
      <c r="O5536" s="1" t="b">
        <f t="shared" si="287"/>
        <v>0</v>
      </c>
      <c r="Q5536" s="4"/>
      <c r="R5536" s="4"/>
    </row>
    <row r="5537" spans="5:18">
      <c r="E5537" s="130">
        <v>402</v>
      </c>
      <c r="F5537" s="130">
        <v>5</v>
      </c>
      <c r="H5537" s="32" t="s">
        <v>208</v>
      </c>
      <c r="I5537" s="33" t="s">
        <v>862</v>
      </c>
      <c r="J5537" s="33" t="s">
        <v>206</v>
      </c>
      <c r="K5537" s="33" t="str">
        <f t="shared" si="285"/>
        <v>402 , 5</v>
      </c>
      <c r="L5537" s="34" t="s">
        <v>207</v>
      </c>
      <c r="N5537" s="1" t="b">
        <f t="shared" si="286"/>
        <v>0</v>
      </c>
      <c r="O5537" s="1" t="b">
        <f t="shared" si="287"/>
        <v>0</v>
      </c>
      <c r="Q5537" s="4"/>
      <c r="R5537" s="4"/>
    </row>
    <row r="5538" spans="5:18">
      <c r="E5538" s="130">
        <v>402</v>
      </c>
      <c s="130" r="F5538">
        <v>7</v>
      </c>
      <c r="H5538" s="32" t="s">
        <v>208</v>
      </c>
      <c r="I5538" s="33" t="s">
        <v>862</v>
      </c>
      <c r="J5538" s="33" t="s">
        <v>206</v>
      </c>
      <c r="K5538" s="33" t="str">
        <f t="shared" si="285"/>
        <v>402 , 6</v>
      </c>
      <c r="L5538" s="34" t="s">
        <v>207</v>
      </c>
      <c r="N5538" s="1" t="b">
        <f t="shared" si="286"/>
        <v>0</v>
      </c>
      <c r="O5538" s="1" t="b">
        <f t="shared" si="287"/>
        <v>0</v>
      </c>
      <c r="Q5538" s="4"/>
      <c r="R5538" s="4"/>
    </row>
    <row r="5539" spans="5:18">
      <c r="E5539" s="130">
        <v>402</v>
      </c>
      <c r="F5539" s="130">
        <v>8</v>
      </c>
      <c r="H5539" s="32" t="s">
        <v>208</v>
      </c>
      <c r="I5539" s="33" t="s">
        <v>862</v>
      </c>
      <c r="J5539" s="33" t="s">
        <v>206</v>
      </c>
      <c r="K5539" s="33" t="str">
        <f t="shared" si="285"/>
        <v>402 , 8</v>
      </c>
      <c r="L5539" s="34" t="s">
        <v>207</v>
      </c>
      <c r="N5539" s="1" t="b">
        <f t="shared" si="286"/>
        <v>0</v>
      </c>
      <c r="O5539" s="1" t="b">
        <f t="shared" si="287"/>
        <v>0</v>
      </c>
      <c r="Q5539" s="4"/>
      <c r="R5539" s="4"/>
    </row>
    <row r="5540" spans="5:18">
      <c r="E5540" s="130">
        <v>402</v>
      </c>
      <c r="F5540" s="130">
        <v>9</v>
      </c>
      <c r="H5540" s="32" t="s">
        <v>208</v>
      </c>
      <c r="I5540" s="33" t="s">
        <v>862</v>
      </c>
      <c r="J5540" s="33" t="s">
        <v>206</v>
      </c>
      <c r="K5540" s="33" t="str">
        <f t="shared" si="285"/>
        <v>402 , 9</v>
      </c>
      <c r="L5540" s="34" t="s">
        <v>207</v>
      </c>
      <c r="N5540" s="1" t="b">
        <f t="shared" si="286"/>
        <v>0</v>
      </c>
      <c r="O5540" s="1" t="b">
        <f t="shared" si="287"/>
        <v>0</v>
      </c>
      <c r="Q5540" s="4"/>
      <c r="R5540" s="4"/>
    </row>
    <row r="5541" spans="5:18">
      <c r="E5541" s="130">
        <v>402</v>
      </c>
      <c r="F5541" s="130">
        <v>10</v>
      </c>
      <c r="H5541" s="32" t="s">
        <v>208</v>
      </c>
      <c r="I5541" s="33" t="s">
        <v>862</v>
      </c>
      <c r="J5541" s="33" t="s">
        <v>206</v>
      </c>
      <c r="K5541" s="33" t="str">
        <f t="shared" si="285"/>
        <v>402 , 10</v>
      </c>
      <c r="L5541" s="34" t="s">
        <v>207</v>
      </c>
      <c r="N5541" s="1" t="b">
        <f t="shared" si="286"/>
        <v>0</v>
      </c>
      <c r="O5541" s="1" t="b">
        <f t="shared" si="287"/>
        <v>0</v>
      </c>
      <c r="Q5541" s="4"/>
      <c r="R5541" s="4"/>
    </row>
    <row r="5542" spans="5:18">
      <c r="E5542" s="130">
        <v>402</v>
      </c>
      <c r="F5542" s="130">
        <v>11</v>
      </c>
      <c r="H5542" s="32" t="s">
        <v>208</v>
      </c>
      <c r="I5542" s="33" t="s">
        <v>862</v>
      </c>
      <c r="J5542" s="33" t="s">
        <v>206</v>
      </c>
      <c r="K5542" s="33" t="str">
        <f t="shared" si="285"/>
        <v>402 , 11</v>
      </c>
      <c r="L5542" s="34" t="s">
        <v>207</v>
      </c>
      <c r="N5542" s="1" t="b">
        <f t="shared" si="286"/>
        <v>0</v>
      </c>
      <c r="O5542" s="1" t="b">
        <f t="shared" si="287"/>
        <v>0</v>
      </c>
      <c r="Q5542" s="4"/>
      <c r="R5542" s="4"/>
    </row>
    <row r="5543" spans="5:18">
      <c r="E5543" s="130">
        <v>402</v>
      </c>
      <c r="F5543" s="130">
        <v>12</v>
      </c>
      <c r="H5543" s="32" t="s">
        <v>208</v>
      </c>
      <c r="I5543" s="33" t="s">
        <v>862</v>
      </c>
      <c r="J5543" s="33" t="s">
        <v>206</v>
      </c>
      <c r="K5543" s="33" t="str">
        <f t="shared" si="285"/>
        <v>402 , 12</v>
      </c>
      <c r="L5543" s="34" t="s">
        <v>207</v>
      </c>
      <c r="N5543" s="1" t="b">
        <f t="shared" si="286"/>
        <v>0</v>
      </c>
      <c r="O5543" s="1" t="b">
        <f t="shared" si="287"/>
        <v>0</v>
      </c>
      <c r="Q5543" s="4"/>
      <c r="R5543" s="4"/>
    </row>
    <row r="5544" spans="5:18">
      <c r="E5544" s="130">
        <v>402</v>
      </c>
      <c r="F5544" s="130">
        <v>13</v>
      </c>
      <c r="H5544" s="32" t="s">
        <v>208</v>
      </c>
      <c r="I5544" s="33" t="s">
        <v>862</v>
      </c>
      <c r="J5544" s="33" t="s">
        <v>206</v>
      </c>
      <c r="K5544" s="33" t="str">
        <f t="shared" si="285"/>
        <v>402 , 13</v>
      </c>
      <c r="L5544" s="34" t="s">
        <v>207</v>
      </c>
      <c r="N5544" s="1" t="b">
        <f t="shared" si="286"/>
        <v>0</v>
      </c>
      <c r="O5544" s="1" t="b">
        <f t="shared" si="287"/>
        <v>0</v>
      </c>
      <c r="Q5544" s="4"/>
      <c r="R5544" s="4"/>
    </row>
    <row r="5545" spans="5:18">
      <c r="E5545" s="130">
        <v>402</v>
      </c>
      <c r="F5545" s="130">
        <v>14</v>
      </c>
      <c r="H5545" s="32" t="s">
        <v>208</v>
      </c>
      <c r="I5545" s="33" t="s">
        <v>862</v>
      </c>
      <c r="J5545" s="33" t="s">
        <v>206</v>
      </c>
      <c r="K5545" s="33" t="str">
        <f t="shared" si="285"/>
        <v>402 , 14</v>
      </c>
      <c r="L5545" s="34" t="s">
        <v>207</v>
      </c>
      <c r="N5545" s="1" t="b">
        <f t="shared" si="286"/>
        <v>0</v>
      </c>
      <c r="O5545" s="1" t="b">
        <f t="shared" si="287"/>
        <v>0</v>
      </c>
      <c r="Q5545" s="4"/>
      <c r="R5545" s="4"/>
    </row>
    <row r="5546" spans="5:18">
      <c r="E5546" s="130">
        <v>402</v>
      </c>
      <c r="F5546" s="130">
        <v>15</v>
      </c>
      <c r="H5546" s="32" t="s">
        <v>208</v>
      </c>
      <c r="I5546" s="33" t="s">
        <v>862</v>
      </c>
      <c r="J5546" s="33" t="s">
        <v>206</v>
      </c>
      <c r="K5546" s="33" t="str">
        <f t="shared" si="285"/>
        <v>402 , 15</v>
      </c>
      <c r="L5546" s="34" t="s">
        <v>207</v>
      </c>
      <c r="N5546" s="1" t="b">
        <f t="shared" si="286"/>
        <v>0</v>
      </c>
      <c r="O5546" s="1" t="b">
        <f t="shared" si="287"/>
        <v>0</v>
      </c>
      <c r="Q5546" s="4"/>
      <c r="R5546" s="4"/>
    </row>
    <row r="5547" spans="5:18">
      <c r="E5547" s="130">
        <v>403</v>
      </c>
      <c r="F5547" s="130">
        <v>1</v>
      </c>
      <c r="H5547" s="32" t="s">
        <v>208</v>
      </c>
      <c r="I5547" s="33" t="s">
        <v>862</v>
      </c>
      <c r="J5547" s="33" t="s">
        <v>206</v>
      </c>
      <c r="K5547" s="33" t="str">
        <f t="shared" si="285"/>
        <v>403 , 1</v>
      </c>
      <c r="L5547" s="34" t="s">
        <v>207</v>
      </c>
      <c r="N5547" s="1" t="b">
        <f t="shared" si="286"/>
        <v>0</v>
      </c>
      <c r="O5547" s="1" t="b">
        <f t="shared" si="287"/>
        <v>0</v>
      </c>
      <c r="Q5547" s="4"/>
      <c r="R5547" s="4"/>
    </row>
    <row r="5548" spans="5:18">
      <c r="E5548" s="130">
        <v>403</v>
      </c>
      <c r="F5548" s="130">
        <v>2</v>
      </c>
      <c r="H5548" s="32" t="s">
        <v>208</v>
      </c>
      <c r="I5548" s="33" t="s">
        <v>862</v>
      </c>
      <c r="J5548" s="33" t="s">
        <v>206</v>
      </c>
      <c r="K5548" s="33" t="str">
        <f t="shared" si="285"/>
        <v>403 , 2</v>
      </c>
      <c r="L5548" s="34" t="s">
        <v>207</v>
      </c>
      <c r="N5548" s="1" t="b">
        <f t="shared" si="286"/>
        <v>0</v>
      </c>
      <c r="O5548" s="1" t="b">
        <f t="shared" si="287"/>
        <v>0</v>
      </c>
      <c r="Q5548" s="4"/>
      <c r="R5548" s="4"/>
    </row>
    <row r="5549" spans="5:18">
      <c r="E5549" s="130">
        <v>403</v>
      </c>
      <c r="F5549" s="130">
        <v>3</v>
      </c>
      <c r="H5549" s="32" t="s">
        <v>208</v>
      </c>
      <c r="I5549" s="33" t="s">
        <v>862</v>
      </c>
      <c r="J5549" s="33" t="s">
        <v>206</v>
      </c>
      <c r="K5549" s="33" t="str">
        <f t="shared" si="285"/>
        <v>403 , 3</v>
      </c>
      <c r="L5549" s="34" t="s">
        <v>207</v>
      </c>
      <c r="N5549" s="1" t="b">
        <f t="shared" si="286"/>
        <v>0</v>
      </c>
      <c r="O5549" s="1" t="b">
        <f t="shared" si="287"/>
        <v>0</v>
      </c>
      <c r="Q5549" s="4"/>
      <c r="R5549" s="4"/>
    </row>
    <row r="5550" spans="5:18">
      <c r="E5550" s="130">
        <v>403</v>
      </c>
      <c r="F5550" s="130">
        <v>4</v>
      </c>
      <c r="H5550" s="32" t="s">
        <v>208</v>
      </c>
      <c r="I5550" s="33" t="s">
        <v>862</v>
      </c>
      <c r="J5550" s="33" t="s">
        <v>206</v>
      </c>
      <c r="K5550" s="33" t="str">
        <f t="shared" si="285"/>
        <v>403 , 4</v>
      </c>
      <c r="L5550" s="34" t="s">
        <v>207</v>
      </c>
      <c r="N5550" s="1" t="b">
        <f t="shared" si="286"/>
        <v>0</v>
      </c>
      <c r="O5550" s="1" t="b">
        <f t="shared" si="287"/>
        <v>0</v>
      </c>
      <c r="Q5550" s="4"/>
      <c r="R5550" s="4"/>
    </row>
    <row r="5551" spans="5:18">
      <c r="E5551" s="130">
        <v>403</v>
      </c>
      <c r="F5551" s="130">
        <v>5</v>
      </c>
      <c r="H5551" s="32" t="s">
        <v>208</v>
      </c>
      <c r="I5551" s="33" t="s">
        <v>862</v>
      </c>
      <c r="J5551" s="33" t="s">
        <v>206</v>
      </c>
      <c r="K5551" s="33" t="str">
        <f t="shared" si="285"/>
        <v>403 , 5</v>
      </c>
      <c r="L5551" s="34" t="s">
        <v>207</v>
      </c>
      <c r="N5551" s="1" t="b">
        <f t="shared" si="286"/>
        <v>0</v>
      </c>
      <c r="O5551" s="1" t="b">
        <f t="shared" si="287"/>
        <v>0</v>
      </c>
      <c r="Q5551" s="4"/>
      <c r="R5551" s="4"/>
    </row>
    <row r="5552" spans="5:18">
      <c r="E5552" s="130">
        <v>403</v>
      </c>
      <c s="130" r="F5552">
        <v>7</v>
      </c>
      <c r="H5552" s="32" t="s">
        <v>208</v>
      </c>
      <c r="I5552" s="33" t="s">
        <v>862</v>
      </c>
      <c r="J5552" s="33" t="s">
        <v>206</v>
      </c>
      <c r="K5552" s="33" t="str">
        <f t="shared" si="285"/>
        <v>403 , 6</v>
      </c>
      <c r="L5552" s="34" t="s">
        <v>207</v>
      </c>
      <c r="N5552" s="1" t="b">
        <f t="shared" si="286"/>
        <v>0</v>
      </c>
      <c r="O5552" s="1" t="b">
        <f t="shared" si="287"/>
        <v>0</v>
      </c>
      <c r="Q5552" s="4"/>
      <c r="R5552" s="4"/>
    </row>
    <row r="5553" spans="5:18">
      <c r="E5553" s="130">
        <v>403</v>
      </c>
      <c r="F5553" s="130">
        <v>8</v>
      </c>
      <c r="H5553" s="32" t="s">
        <v>208</v>
      </c>
      <c r="I5553" s="33" t="s">
        <v>862</v>
      </c>
      <c r="J5553" s="33" t="s">
        <v>206</v>
      </c>
      <c r="K5553" s="33" t="str">
        <f t="shared" si="285"/>
        <v>403 , 8</v>
      </c>
      <c r="L5553" s="34" t="s">
        <v>207</v>
      </c>
      <c r="N5553" s="1" t="b">
        <f t="shared" si="286"/>
        <v>0</v>
      </c>
      <c r="O5553" s="1" t="b">
        <f t="shared" si="287"/>
        <v>0</v>
      </c>
      <c r="Q5553" s="4"/>
      <c r="R5553" s="4"/>
    </row>
    <row r="5554" spans="5:18">
      <c r="E5554" s="130">
        <v>403</v>
      </c>
      <c r="F5554" s="130">
        <v>9</v>
      </c>
      <c r="H5554" s="32" t="s">
        <v>208</v>
      </c>
      <c r="I5554" s="33" t="s">
        <v>862</v>
      </c>
      <c r="J5554" s="33" t="s">
        <v>206</v>
      </c>
      <c r="K5554" s="33" t="str">
        <f t="shared" si="285"/>
        <v>403 , 9</v>
      </c>
      <c r="L5554" s="34" t="s">
        <v>207</v>
      </c>
      <c r="N5554" s="1" t="b">
        <f t="shared" si="286"/>
        <v>0</v>
      </c>
      <c r="O5554" s="1" t="b">
        <f t="shared" si="287"/>
        <v>0</v>
      </c>
      <c r="Q5554" s="4"/>
      <c r="R5554" s="4"/>
    </row>
    <row r="5555" spans="5:18">
      <c r="E5555" s="130">
        <v>403</v>
      </c>
      <c r="F5555" s="130">
        <v>10</v>
      </c>
      <c r="H5555" s="32" t="s">
        <v>208</v>
      </c>
      <c r="I5555" s="33" t="s">
        <v>862</v>
      </c>
      <c r="J5555" s="33" t="s">
        <v>206</v>
      </c>
      <c r="K5555" s="33" t="str">
        <f t="shared" si="285"/>
        <v>403 , 10</v>
      </c>
      <c r="L5555" s="34" t="s">
        <v>207</v>
      </c>
      <c r="N5555" s="1" t="b">
        <f t="shared" si="286"/>
        <v>0</v>
      </c>
      <c r="O5555" s="1" t="b">
        <f t="shared" si="287"/>
        <v>0</v>
      </c>
      <c r="Q5555" s="4"/>
      <c r="R5555" s="4"/>
    </row>
    <row r="5556" spans="5:18">
      <c r="E5556" s="130">
        <v>403</v>
      </c>
      <c r="F5556" s="130">
        <v>11</v>
      </c>
      <c r="H5556" s="32" t="s">
        <v>208</v>
      </c>
      <c r="I5556" s="33" t="s">
        <v>862</v>
      </c>
      <c r="J5556" s="33" t="s">
        <v>206</v>
      </c>
      <c r="K5556" s="33" t="str">
        <f t="shared" si="285"/>
        <v>403 , 11</v>
      </c>
      <c r="L5556" s="34" t="s">
        <v>207</v>
      </c>
      <c r="N5556" s="1" t="b">
        <f t="shared" si="286"/>
        <v>0</v>
      </c>
      <c r="O5556" s="1" t="b">
        <f t="shared" si="287"/>
        <v>0</v>
      </c>
      <c r="Q5556" s="4"/>
      <c r="R5556" s="4"/>
    </row>
    <row r="5557" spans="5:18">
      <c r="E5557" s="130">
        <v>403</v>
      </c>
      <c r="F5557" s="130">
        <v>12</v>
      </c>
      <c r="H5557" s="32" t="s">
        <v>208</v>
      </c>
      <c r="I5557" s="33" t="s">
        <v>862</v>
      </c>
      <c r="J5557" s="33" t="s">
        <v>206</v>
      </c>
      <c r="K5557" s="33" t="str">
        <f t="shared" si="285"/>
        <v>403 , 12</v>
      </c>
      <c r="L5557" s="34" t="s">
        <v>207</v>
      </c>
      <c r="N5557" s="1" t="b">
        <f t="shared" si="286"/>
        <v>0</v>
      </c>
      <c r="O5557" s="1" t="b">
        <f t="shared" si="287"/>
        <v>0</v>
      </c>
      <c r="Q5557" s="4"/>
      <c r="R5557" s="4"/>
    </row>
    <row r="5558" spans="5:18">
      <c r="E5558" s="130">
        <v>403</v>
      </c>
      <c r="F5558" s="130">
        <v>13</v>
      </c>
      <c r="H5558" s="32" t="s">
        <v>208</v>
      </c>
      <c r="I5558" s="33" t="s">
        <v>862</v>
      </c>
      <c r="J5558" s="33" t="s">
        <v>206</v>
      </c>
      <c r="K5558" s="33" t="str">
        <f t="shared" si="285"/>
        <v>403 , 13</v>
      </c>
      <c r="L5558" s="34" t="s">
        <v>207</v>
      </c>
      <c r="N5558" s="1" t="b">
        <f t="shared" si="286"/>
        <v>0</v>
      </c>
      <c r="O5558" s="1" t="b">
        <f t="shared" si="287"/>
        <v>0</v>
      </c>
      <c r="Q5558" s="4"/>
      <c r="R5558" s="4"/>
    </row>
    <row r="5559" spans="5:18">
      <c r="E5559" s="130">
        <v>403</v>
      </c>
      <c r="F5559" s="130">
        <v>14</v>
      </c>
      <c r="H5559" s="32" t="s">
        <v>208</v>
      </c>
      <c r="I5559" s="33" t="s">
        <v>862</v>
      </c>
      <c r="J5559" s="33" t="s">
        <v>206</v>
      </c>
      <c r="K5559" s="33" t="str">
        <f t="shared" si="285"/>
        <v>403 , 14</v>
      </c>
      <c r="L5559" s="34" t="s">
        <v>207</v>
      </c>
      <c r="N5559" s="1" t="b">
        <f t="shared" si="286"/>
        <v>0</v>
      </c>
      <c r="O5559" s="1" t="b">
        <f t="shared" si="287"/>
        <v>0</v>
      </c>
      <c r="Q5559" s="4"/>
      <c r="R5559" s="4"/>
    </row>
    <row r="5560" spans="5:18">
      <c r="E5560" s="130">
        <v>403</v>
      </c>
      <c r="F5560" s="130">
        <v>15</v>
      </c>
      <c r="H5560" s="32" t="s">
        <v>208</v>
      </c>
      <c r="I5560" s="33" t="s">
        <v>862</v>
      </c>
      <c r="J5560" s="33" t="s">
        <v>206</v>
      </c>
      <c r="K5560" s="33" t="str">
        <f t="shared" si="285"/>
        <v>403 , 15</v>
      </c>
      <c r="L5560" s="34" t="s">
        <v>207</v>
      </c>
      <c r="N5560" s="1" t="b">
        <f t="shared" si="286"/>
        <v>0</v>
      </c>
      <c r="O5560" s="1" t="b">
        <f t="shared" si="287"/>
        <v>0</v>
      </c>
      <c r="Q5560" s="4"/>
      <c r="R5560" s="4"/>
    </row>
    <row r="5561" spans="5:18">
      <c r="E5561" s="130">
        <v>404</v>
      </c>
      <c r="F5561" s="130">
        <v>1</v>
      </c>
      <c r="H5561" s="32" t="s">
        <v>208</v>
      </c>
      <c r="I5561" s="33" t="s">
        <v>862</v>
      </c>
      <c r="J5561" s="33" t="s">
        <v>206</v>
      </c>
      <c r="K5561" s="33" t="str">
        <f t="shared" ref="K5561:K5620" si="288">E5561&amp;" , "&amp;F5561</f>
        <v>404 , 1</v>
      </c>
      <c r="L5561" s="34" t="s">
        <v>207</v>
      </c>
      <c r="N5561" s="1" t="b">
        <f t="shared" ref="N5561:N5620" si="289">IF(E5561="","",EXACT(E5561,Q5561))</f>
        <v>0</v>
      </c>
      <c r="O5561" s="1" t="b">
        <f t="shared" ref="O5561:O5620" si="290">IF(F5561="","",EXACT(F5561,R5561))</f>
        <v>0</v>
      </c>
      <c r="Q5561" s="4"/>
      <c r="R5561" s="4"/>
    </row>
    <row r="5562" spans="5:18">
      <c r="E5562" s="130">
        <v>404</v>
      </c>
      <c r="F5562" s="130">
        <v>2</v>
      </c>
      <c r="H5562" s="32" t="s">
        <v>208</v>
      </c>
      <c r="I5562" s="33" t="s">
        <v>862</v>
      </c>
      <c r="J5562" s="33" t="s">
        <v>206</v>
      </c>
      <c r="K5562" s="33" t="str">
        <f t="shared" si="288"/>
        <v>404 , 2</v>
      </c>
      <c r="L5562" s="34" t="s">
        <v>207</v>
      </c>
      <c r="N5562" s="1" t="b">
        <f t="shared" si="289"/>
        <v>0</v>
      </c>
      <c r="O5562" s="1" t="b">
        <f t="shared" si="290"/>
        <v>0</v>
      </c>
      <c r="Q5562" s="4"/>
      <c r="R5562" s="4"/>
    </row>
    <row r="5563" spans="5:18">
      <c r="E5563" s="130">
        <v>404</v>
      </c>
      <c r="F5563" s="130">
        <v>3</v>
      </c>
      <c r="H5563" s="32" t="s">
        <v>208</v>
      </c>
      <c r="I5563" s="33" t="s">
        <v>862</v>
      </c>
      <c r="J5563" s="33" t="s">
        <v>206</v>
      </c>
      <c r="K5563" s="33" t="str">
        <f t="shared" si="288"/>
        <v>404 , 3</v>
      </c>
      <c r="L5563" s="34" t="s">
        <v>207</v>
      </c>
      <c r="N5563" s="1" t="b">
        <f t="shared" si="289"/>
        <v>0</v>
      </c>
      <c r="O5563" s="1" t="b">
        <f t="shared" si="290"/>
        <v>0</v>
      </c>
      <c r="Q5563" s="4"/>
      <c r="R5563" s="4"/>
    </row>
    <row r="5564" spans="5:18">
      <c r="E5564" s="130">
        <v>404</v>
      </c>
      <c r="F5564" s="130">
        <v>4</v>
      </c>
      <c r="H5564" s="32" t="s">
        <v>208</v>
      </c>
      <c r="I5564" s="33" t="s">
        <v>862</v>
      </c>
      <c r="J5564" s="33" t="s">
        <v>206</v>
      </c>
      <c r="K5564" s="33" t="str">
        <f t="shared" si="288"/>
        <v>404 , 4</v>
      </c>
      <c r="L5564" s="34" t="s">
        <v>207</v>
      </c>
      <c r="N5564" s="1" t="b">
        <f t="shared" si="289"/>
        <v>0</v>
      </c>
      <c r="O5564" s="1" t="b">
        <f t="shared" si="290"/>
        <v>0</v>
      </c>
      <c r="Q5564" s="4"/>
      <c r="R5564" s="4"/>
    </row>
    <row r="5565" spans="5:18">
      <c r="E5565" s="130">
        <v>404</v>
      </c>
      <c r="F5565" s="130">
        <v>5</v>
      </c>
      <c r="H5565" s="32" t="s">
        <v>208</v>
      </c>
      <c r="I5565" s="33" t="s">
        <v>862</v>
      </c>
      <c r="J5565" s="33" t="s">
        <v>206</v>
      </c>
      <c r="K5565" s="33" t="str">
        <f t="shared" si="288"/>
        <v>404 , 5</v>
      </c>
      <c r="L5565" s="34" t="s">
        <v>207</v>
      </c>
      <c r="N5565" s="1" t="b">
        <f t="shared" si="289"/>
        <v>0</v>
      </c>
      <c r="O5565" s="1" t="b">
        <f t="shared" si="290"/>
        <v>0</v>
      </c>
      <c r="Q5565" s="4"/>
      <c r="R5565" s="4"/>
    </row>
    <row r="5566" spans="5:18">
      <c r="E5566" s="130">
        <v>404</v>
      </c>
      <c s="130" r="F5566">
        <v>7</v>
      </c>
      <c r="H5566" s="32" t="s">
        <v>208</v>
      </c>
      <c r="I5566" s="33" t="s">
        <v>862</v>
      </c>
      <c r="J5566" s="33" t="s">
        <v>206</v>
      </c>
      <c r="K5566" s="33" t="str">
        <f t="shared" si="288"/>
        <v>404 , 6</v>
      </c>
      <c r="L5566" s="34" t="s">
        <v>207</v>
      </c>
      <c r="N5566" s="1" t="b">
        <f t="shared" si="289"/>
        <v>0</v>
      </c>
      <c r="O5566" s="1" t="b">
        <f t="shared" si="290"/>
        <v>0</v>
      </c>
      <c r="Q5566" s="4"/>
      <c r="R5566" s="4"/>
    </row>
    <row r="5567" spans="5:18">
      <c r="E5567" s="130">
        <v>404</v>
      </c>
      <c r="F5567" s="130">
        <v>8</v>
      </c>
      <c r="H5567" s="32" t="s">
        <v>208</v>
      </c>
      <c r="I5567" s="33" t="s">
        <v>862</v>
      </c>
      <c r="J5567" s="33" t="s">
        <v>206</v>
      </c>
      <c r="K5567" s="33" t="str">
        <f t="shared" si="288"/>
        <v>404 , 8</v>
      </c>
      <c r="L5567" s="34" t="s">
        <v>207</v>
      </c>
      <c r="N5567" s="1" t="b">
        <f t="shared" si="289"/>
        <v>0</v>
      </c>
      <c r="O5567" s="1" t="b">
        <f t="shared" si="290"/>
        <v>0</v>
      </c>
      <c r="Q5567" s="4"/>
      <c r="R5567" s="4"/>
    </row>
    <row r="5568" spans="5:18">
      <c r="E5568" s="130">
        <v>404</v>
      </c>
      <c r="F5568" s="130">
        <v>9</v>
      </c>
      <c r="H5568" s="32" t="s">
        <v>208</v>
      </c>
      <c r="I5568" s="33" t="s">
        <v>862</v>
      </c>
      <c r="J5568" s="33" t="s">
        <v>206</v>
      </c>
      <c r="K5568" s="33" t="str">
        <f t="shared" si="288"/>
        <v>404 , 9</v>
      </c>
      <c r="L5568" s="34" t="s">
        <v>207</v>
      </c>
      <c r="N5568" s="1" t="b">
        <f t="shared" si="289"/>
        <v>0</v>
      </c>
      <c r="O5568" s="1" t="b">
        <f t="shared" si="290"/>
        <v>0</v>
      </c>
      <c r="Q5568" s="4"/>
      <c r="R5568" s="4"/>
    </row>
    <row r="5569" spans="5:18">
      <c r="E5569" s="130">
        <v>404</v>
      </c>
      <c r="F5569" s="130">
        <v>10</v>
      </c>
      <c r="H5569" s="32" t="s">
        <v>208</v>
      </c>
      <c r="I5569" s="33" t="s">
        <v>862</v>
      </c>
      <c r="J5569" s="33" t="s">
        <v>206</v>
      </c>
      <c r="K5569" s="33" t="str">
        <f t="shared" si="288"/>
        <v>404 , 10</v>
      </c>
      <c r="L5569" s="34" t="s">
        <v>207</v>
      </c>
      <c r="N5569" s="1" t="b">
        <f t="shared" si="289"/>
        <v>0</v>
      </c>
      <c r="O5569" s="1" t="b">
        <f t="shared" si="290"/>
        <v>0</v>
      </c>
      <c r="Q5569" s="4"/>
      <c r="R5569" s="4"/>
    </row>
    <row r="5570" spans="5:18">
      <c r="E5570" s="130">
        <v>404</v>
      </c>
      <c r="F5570" s="130">
        <v>11</v>
      </c>
      <c r="H5570" s="32" t="s">
        <v>208</v>
      </c>
      <c r="I5570" s="33" t="s">
        <v>862</v>
      </c>
      <c r="J5570" s="33" t="s">
        <v>206</v>
      </c>
      <c r="K5570" s="33" t="str">
        <f t="shared" si="288"/>
        <v>404 , 11</v>
      </c>
      <c r="L5570" s="34" t="s">
        <v>207</v>
      </c>
      <c r="N5570" s="1" t="b">
        <f t="shared" si="289"/>
        <v>0</v>
      </c>
      <c r="O5570" s="1" t="b">
        <f t="shared" si="290"/>
        <v>0</v>
      </c>
      <c r="Q5570" s="4"/>
      <c r="R5570" s="4"/>
    </row>
    <row r="5571" spans="5:18">
      <c r="E5571" s="130">
        <v>404</v>
      </c>
      <c r="F5571" s="130">
        <v>12</v>
      </c>
      <c r="H5571" s="32" t="s">
        <v>208</v>
      </c>
      <c r="I5571" s="33" t="s">
        <v>862</v>
      </c>
      <c r="J5571" s="33" t="s">
        <v>206</v>
      </c>
      <c r="K5571" s="33" t="str">
        <f t="shared" si="288"/>
        <v>404 , 12</v>
      </c>
      <c r="L5571" s="34" t="s">
        <v>207</v>
      </c>
      <c r="N5571" s="1" t="b">
        <f t="shared" si="289"/>
        <v>0</v>
      </c>
      <c r="O5571" s="1" t="b">
        <f t="shared" si="290"/>
        <v>0</v>
      </c>
      <c r="Q5571" s="4"/>
      <c r="R5571" s="4"/>
    </row>
    <row r="5572" spans="5:18">
      <c r="E5572" s="130">
        <v>404</v>
      </c>
      <c r="F5572" s="130">
        <v>13</v>
      </c>
      <c r="H5572" s="32" t="s">
        <v>208</v>
      </c>
      <c r="I5572" s="33" t="s">
        <v>862</v>
      </c>
      <c r="J5572" s="33" t="s">
        <v>206</v>
      </c>
      <c r="K5572" s="33" t="str">
        <f t="shared" si="288"/>
        <v>404 , 13</v>
      </c>
      <c r="L5572" s="34" t="s">
        <v>207</v>
      </c>
      <c r="N5572" s="1" t="b">
        <f t="shared" si="289"/>
        <v>0</v>
      </c>
      <c r="O5572" s="1" t="b">
        <f t="shared" si="290"/>
        <v>0</v>
      </c>
      <c r="Q5572" s="4"/>
      <c r="R5572" s="4"/>
    </row>
    <row r="5573" spans="5:18">
      <c r="E5573" s="130">
        <v>404</v>
      </c>
      <c r="F5573" s="130">
        <v>14</v>
      </c>
      <c r="H5573" s="32" t="s">
        <v>208</v>
      </c>
      <c r="I5573" s="33" t="s">
        <v>862</v>
      </c>
      <c r="J5573" s="33" t="s">
        <v>206</v>
      </c>
      <c r="K5573" s="33" t="str">
        <f t="shared" si="288"/>
        <v>404 , 14</v>
      </c>
      <c r="L5573" s="34" t="s">
        <v>207</v>
      </c>
      <c r="N5573" s="1" t="b">
        <f t="shared" si="289"/>
        <v>0</v>
      </c>
      <c r="O5573" s="1" t="b">
        <f t="shared" si="290"/>
        <v>0</v>
      </c>
      <c r="Q5573" s="4"/>
      <c r="R5573" s="4"/>
    </row>
    <row r="5574" spans="5:18">
      <c r="E5574" s="130">
        <v>404</v>
      </c>
      <c r="F5574" s="130">
        <v>15</v>
      </c>
      <c r="H5574" s="32" t="s">
        <v>208</v>
      </c>
      <c r="I5574" s="33" t="s">
        <v>862</v>
      </c>
      <c r="J5574" s="33" t="s">
        <v>206</v>
      </c>
      <c r="K5574" s="33" t="str">
        <f t="shared" si="288"/>
        <v>404 , 15</v>
      </c>
      <c r="L5574" s="34" t="s">
        <v>207</v>
      </c>
      <c r="N5574" s="1" t="b">
        <f t="shared" si="289"/>
        <v>0</v>
      </c>
      <c r="O5574" s="1" t="b">
        <f t="shared" si="290"/>
        <v>0</v>
      </c>
      <c r="Q5574" s="4"/>
      <c r="R5574" s="4"/>
    </row>
    <row r="5575" spans="5:18">
      <c r="E5575" s="130">
        <v>405</v>
      </c>
      <c r="F5575" s="130">
        <v>1</v>
      </c>
      <c r="H5575" s="32" t="s">
        <v>208</v>
      </c>
      <c r="I5575" s="33" t="s">
        <v>862</v>
      </c>
      <c r="J5575" s="33" t="s">
        <v>206</v>
      </c>
      <c r="K5575" s="33" t="str">
        <f t="shared" si="288"/>
        <v>405 , 1</v>
      </c>
      <c r="L5575" s="34" t="s">
        <v>207</v>
      </c>
      <c r="N5575" s="1" t="b">
        <f t="shared" si="289"/>
        <v>0</v>
      </c>
      <c r="O5575" s="1" t="b">
        <f t="shared" si="290"/>
        <v>0</v>
      </c>
      <c r="Q5575" s="4"/>
      <c r="R5575" s="4"/>
    </row>
    <row r="5576" spans="5:18">
      <c r="E5576" s="130">
        <v>405</v>
      </c>
      <c r="F5576" s="130">
        <v>2</v>
      </c>
      <c r="H5576" s="32" t="s">
        <v>208</v>
      </c>
      <c r="I5576" s="33" t="s">
        <v>862</v>
      </c>
      <c r="J5576" s="33" t="s">
        <v>206</v>
      </c>
      <c r="K5576" s="33" t="str">
        <f t="shared" si="288"/>
        <v>405 , 2</v>
      </c>
      <c r="L5576" s="34" t="s">
        <v>207</v>
      </c>
      <c r="N5576" s="1" t="b">
        <f t="shared" si="289"/>
        <v>0</v>
      </c>
      <c r="O5576" s="1" t="b">
        <f t="shared" si="290"/>
        <v>0</v>
      </c>
      <c r="Q5576" s="4"/>
      <c r="R5576" s="4"/>
    </row>
    <row r="5577" spans="5:18">
      <c r="E5577" s="130">
        <v>405</v>
      </c>
      <c r="F5577" s="130">
        <v>3</v>
      </c>
      <c r="H5577" s="32" t="s">
        <v>208</v>
      </c>
      <c r="I5577" s="33" t="s">
        <v>862</v>
      </c>
      <c r="J5577" s="33" t="s">
        <v>206</v>
      </c>
      <c r="K5577" s="33" t="str">
        <f t="shared" si="288"/>
        <v>405 , 3</v>
      </c>
      <c r="L5577" s="34" t="s">
        <v>207</v>
      </c>
      <c r="N5577" s="1" t="b">
        <f t="shared" si="289"/>
        <v>0</v>
      </c>
      <c r="O5577" s="1" t="b">
        <f t="shared" si="290"/>
        <v>0</v>
      </c>
      <c r="Q5577" s="4"/>
      <c r="R5577" s="4"/>
    </row>
    <row r="5578" spans="5:18">
      <c r="E5578" s="130">
        <v>405</v>
      </c>
      <c r="F5578" s="130">
        <v>4</v>
      </c>
      <c r="H5578" s="32" t="s">
        <v>208</v>
      </c>
      <c r="I5578" s="33" t="s">
        <v>862</v>
      </c>
      <c r="J5578" s="33" t="s">
        <v>206</v>
      </c>
      <c r="K5578" s="33" t="str">
        <f t="shared" si="288"/>
        <v>405 , 4</v>
      </c>
      <c r="L5578" s="34" t="s">
        <v>207</v>
      </c>
      <c r="N5578" s="1" t="b">
        <f t="shared" si="289"/>
        <v>0</v>
      </c>
      <c r="O5578" s="1" t="b">
        <f t="shared" si="290"/>
        <v>0</v>
      </c>
      <c r="Q5578" s="4"/>
      <c r="R5578" s="4"/>
    </row>
    <row r="5579" spans="5:18">
      <c r="E5579" s="130">
        <v>405</v>
      </c>
      <c r="F5579" s="130">
        <v>5</v>
      </c>
      <c r="H5579" s="32" t="s">
        <v>208</v>
      </c>
      <c r="I5579" s="33" t="s">
        <v>862</v>
      </c>
      <c r="J5579" s="33" t="s">
        <v>206</v>
      </c>
      <c r="K5579" s="33" t="str">
        <f t="shared" si="288"/>
        <v>405 , 5</v>
      </c>
      <c r="L5579" s="34" t="s">
        <v>207</v>
      </c>
      <c r="N5579" s="1" t="b">
        <f t="shared" si="289"/>
        <v>0</v>
      </c>
      <c r="O5579" s="1" t="b">
        <f t="shared" si="290"/>
        <v>0</v>
      </c>
      <c r="Q5579" s="4"/>
      <c r="R5579" s="4"/>
    </row>
    <row r="5580" spans="5:18">
      <c r="E5580" s="130">
        <v>405</v>
      </c>
      <c s="130" r="F5580">
        <v>7</v>
      </c>
      <c r="H5580" s="32" t="s">
        <v>208</v>
      </c>
      <c r="I5580" s="33" t="s">
        <v>862</v>
      </c>
      <c r="J5580" s="33" t="s">
        <v>206</v>
      </c>
      <c r="K5580" s="33" t="str">
        <f t="shared" si="288"/>
        <v>405 , 6</v>
      </c>
      <c r="L5580" s="34" t="s">
        <v>207</v>
      </c>
      <c r="N5580" s="1" t="b">
        <f t="shared" si="289"/>
        <v>0</v>
      </c>
      <c r="O5580" s="1" t="b">
        <f t="shared" si="290"/>
        <v>0</v>
      </c>
      <c r="Q5580" s="4"/>
      <c r="R5580" s="4"/>
    </row>
    <row r="5581" spans="5:18">
      <c r="E5581" s="130">
        <v>405</v>
      </c>
      <c r="F5581" s="130">
        <v>8</v>
      </c>
      <c r="H5581" s="32" t="s">
        <v>208</v>
      </c>
      <c r="I5581" s="33" t="s">
        <v>862</v>
      </c>
      <c r="J5581" s="33" t="s">
        <v>206</v>
      </c>
      <c r="K5581" s="33" t="str">
        <f t="shared" si="288"/>
        <v>405 , 8</v>
      </c>
      <c r="L5581" s="34" t="s">
        <v>207</v>
      </c>
      <c r="N5581" s="1" t="b">
        <f t="shared" si="289"/>
        <v>0</v>
      </c>
      <c r="O5581" s="1" t="b">
        <f t="shared" si="290"/>
        <v>0</v>
      </c>
      <c r="Q5581" s="4"/>
      <c r="R5581" s="4"/>
    </row>
    <row r="5582" spans="5:18">
      <c r="E5582" s="130">
        <v>405</v>
      </c>
      <c r="F5582" s="130">
        <v>9</v>
      </c>
      <c r="H5582" s="32" t="s">
        <v>208</v>
      </c>
      <c r="I5582" s="33" t="s">
        <v>862</v>
      </c>
      <c r="J5582" s="33" t="s">
        <v>206</v>
      </c>
      <c r="K5582" s="33" t="str">
        <f t="shared" si="288"/>
        <v>405 , 9</v>
      </c>
      <c r="L5582" s="34" t="s">
        <v>207</v>
      </c>
      <c r="N5582" s="1" t="b">
        <f t="shared" si="289"/>
        <v>0</v>
      </c>
      <c r="O5582" s="1" t="b">
        <f t="shared" si="290"/>
        <v>0</v>
      </c>
      <c r="Q5582" s="4"/>
      <c r="R5582" s="4"/>
    </row>
    <row r="5583" spans="5:18">
      <c r="E5583" s="130">
        <v>405</v>
      </c>
      <c r="F5583" s="130">
        <v>10</v>
      </c>
      <c r="H5583" s="32" t="s">
        <v>208</v>
      </c>
      <c r="I5583" s="33" t="s">
        <v>862</v>
      </c>
      <c r="J5583" s="33" t="s">
        <v>206</v>
      </c>
      <c r="K5583" s="33" t="str">
        <f t="shared" si="288"/>
        <v>405 , 10</v>
      </c>
      <c r="L5583" s="34" t="s">
        <v>207</v>
      </c>
      <c r="N5583" s="1" t="b">
        <f t="shared" si="289"/>
        <v>0</v>
      </c>
      <c r="O5583" s="1" t="b">
        <f t="shared" si="290"/>
        <v>0</v>
      </c>
      <c r="Q5583" s="4"/>
      <c r="R5583" s="4"/>
    </row>
    <row r="5584" spans="5:18">
      <c r="E5584" s="130">
        <v>405</v>
      </c>
      <c r="F5584" s="130">
        <v>11</v>
      </c>
      <c r="H5584" s="32" t="s">
        <v>208</v>
      </c>
      <c r="I5584" s="33" t="s">
        <v>862</v>
      </c>
      <c r="J5584" s="33" t="s">
        <v>206</v>
      </c>
      <c r="K5584" s="33" t="str">
        <f t="shared" si="288"/>
        <v>405 , 11</v>
      </c>
      <c r="L5584" s="34" t="s">
        <v>207</v>
      </c>
      <c r="N5584" s="1" t="b">
        <f t="shared" si="289"/>
        <v>0</v>
      </c>
      <c r="O5584" s="1" t="b">
        <f t="shared" si="290"/>
        <v>0</v>
      </c>
      <c r="Q5584" s="4"/>
      <c r="R5584" s="4"/>
    </row>
    <row r="5585" spans="5:18">
      <c r="E5585" s="130">
        <v>405</v>
      </c>
      <c r="F5585" s="130">
        <v>12</v>
      </c>
      <c r="H5585" s="32" t="s">
        <v>208</v>
      </c>
      <c r="I5585" s="33" t="s">
        <v>862</v>
      </c>
      <c r="J5585" s="33" t="s">
        <v>206</v>
      </c>
      <c r="K5585" s="33" t="str">
        <f t="shared" si="288"/>
        <v>405 , 12</v>
      </c>
      <c r="L5585" s="34" t="s">
        <v>207</v>
      </c>
      <c r="N5585" s="1" t="b">
        <f t="shared" si="289"/>
        <v>0</v>
      </c>
      <c r="O5585" s="1" t="b">
        <f t="shared" si="290"/>
        <v>0</v>
      </c>
      <c r="Q5585" s="4"/>
      <c r="R5585" s="4"/>
    </row>
    <row r="5586" spans="5:18">
      <c r="E5586" s="130">
        <v>405</v>
      </c>
      <c r="F5586" s="130">
        <v>13</v>
      </c>
      <c r="H5586" s="32" t="s">
        <v>208</v>
      </c>
      <c r="I5586" s="33" t="s">
        <v>862</v>
      </c>
      <c r="J5586" s="33" t="s">
        <v>206</v>
      </c>
      <c r="K5586" s="33" t="str">
        <f t="shared" si="288"/>
        <v>405 , 13</v>
      </c>
      <c r="L5586" s="34" t="s">
        <v>207</v>
      </c>
      <c r="N5586" s="1" t="b">
        <f t="shared" si="289"/>
        <v>0</v>
      </c>
      <c r="O5586" s="1" t="b">
        <f t="shared" si="290"/>
        <v>0</v>
      </c>
      <c r="Q5586" s="4"/>
      <c r="R5586" s="4"/>
    </row>
    <row r="5587" spans="5:18">
      <c r="E5587" s="130">
        <v>405</v>
      </c>
      <c r="F5587" s="130">
        <v>14</v>
      </c>
      <c r="H5587" s="32" t="s">
        <v>208</v>
      </c>
      <c r="I5587" s="33" t="s">
        <v>862</v>
      </c>
      <c r="J5587" s="33" t="s">
        <v>206</v>
      </c>
      <c r="K5587" s="33" t="str">
        <f t="shared" si="288"/>
        <v>405 , 14</v>
      </c>
      <c r="L5587" s="34" t="s">
        <v>207</v>
      </c>
      <c r="N5587" s="1" t="b">
        <f t="shared" si="289"/>
        <v>0</v>
      </c>
      <c r="O5587" s="1" t="b">
        <f t="shared" si="290"/>
        <v>0</v>
      </c>
      <c r="Q5587" s="4"/>
      <c r="R5587" s="4"/>
    </row>
    <row r="5588" spans="5:18">
      <c r="E5588" s="130">
        <v>405</v>
      </c>
      <c r="F5588" s="130">
        <v>15</v>
      </c>
      <c r="H5588" s="32" t="s">
        <v>208</v>
      </c>
      <c r="I5588" s="33" t="s">
        <v>862</v>
      </c>
      <c r="J5588" s="33" t="s">
        <v>206</v>
      </c>
      <c r="K5588" s="33" t="str">
        <f t="shared" si="288"/>
        <v>405 , 15</v>
      </c>
      <c r="L5588" s="34" t="s">
        <v>207</v>
      </c>
      <c r="N5588" s="1" t="b">
        <f t="shared" si="289"/>
        <v>0</v>
      </c>
      <c r="O5588" s="1" t="b">
        <f t="shared" si="290"/>
        <v>0</v>
      </c>
      <c r="Q5588" s="4"/>
      <c r="R5588" s="4"/>
    </row>
    <row r="5589" spans="5:18">
      <c r="E5589" s="130">
        <v>406</v>
      </c>
      <c r="F5589" s="130">
        <v>1</v>
      </c>
      <c r="H5589" s="32" t="s">
        <v>208</v>
      </c>
      <c r="I5589" s="33" t="s">
        <v>862</v>
      </c>
      <c r="J5589" s="33" t="s">
        <v>206</v>
      </c>
      <c r="K5589" s="33" t="str">
        <f t="shared" si="288"/>
        <v>406 , 1</v>
      </c>
      <c r="L5589" s="34" t="s">
        <v>207</v>
      </c>
      <c r="N5589" s="1" t="b">
        <f t="shared" si="289"/>
        <v>0</v>
      </c>
      <c r="O5589" s="1" t="b">
        <f t="shared" si="290"/>
        <v>0</v>
      </c>
      <c r="Q5589" s="4"/>
      <c r="R5589" s="4"/>
    </row>
    <row r="5590" spans="5:18">
      <c r="E5590" s="130">
        <v>406</v>
      </c>
      <c r="F5590" s="130">
        <v>2</v>
      </c>
      <c r="H5590" s="32" t="s">
        <v>208</v>
      </c>
      <c r="I5590" s="33" t="s">
        <v>862</v>
      </c>
      <c r="J5590" s="33" t="s">
        <v>206</v>
      </c>
      <c r="K5590" s="33" t="str">
        <f t="shared" si="288"/>
        <v>406 , 2</v>
      </c>
      <c r="L5590" s="34" t="s">
        <v>207</v>
      </c>
      <c r="N5590" s="1" t="b">
        <f t="shared" si="289"/>
        <v>0</v>
      </c>
      <c r="O5590" s="1" t="b">
        <f t="shared" si="290"/>
        <v>0</v>
      </c>
      <c r="Q5590" s="4"/>
      <c r="R5590" s="4"/>
    </row>
    <row r="5591" spans="5:18">
      <c r="E5591" s="130">
        <v>406</v>
      </c>
      <c r="F5591" s="130">
        <v>3</v>
      </c>
      <c r="H5591" s="32" t="s">
        <v>208</v>
      </c>
      <c r="I5591" s="33" t="s">
        <v>862</v>
      </c>
      <c r="J5591" s="33" t="s">
        <v>206</v>
      </c>
      <c r="K5591" s="33" t="str">
        <f t="shared" si="288"/>
        <v>406 , 3</v>
      </c>
      <c r="L5591" s="34" t="s">
        <v>207</v>
      </c>
      <c r="N5591" s="1" t="b">
        <f t="shared" si="289"/>
        <v>0</v>
      </c>
      <c r="O5591" s="1" t="b">
        <f t="shared" si="290"/>
        <v>0</v>
      </c>
      <c r="Q5591" s="4"/>
      <c r="R5591" s="4"/>
    </row>
    <row r="5592" spans="5:18">
      <c r="E5592" s="130">
        <v>406</v>
      </c>
      <c r="F5592" s="130">
        <v>4</v>
      </c>
      <c r="H5592" s="32" t="s">
        <v>208</v>
      </c>
      <c r="I5592" s="33" t="s">
        <v>862</v>
      </c>
      <c r="J5592" s="33" t="s">
        <v>206</v>
      </c>
      <c r="K5592" s="33" t="str">
        <f t="shared" si="288"/>
        <v>406 , 4</v>
      </c>
      <c r="L5592" s="34" t="s">
        <v>207</v>
      </c>
      <c r="N5592" s="1" t="b">
        <f t="shared" si="289"/>
        <v>0</v>
      </c>
      <c r="O5592" s="1" t="b">
        <f t="shared" si="290"/>
        <v>0</v>
      </c>
      <c r="Q5592" s="4"/>
      <c r="R5592" s="4"/>
    </row>
    <row r="5593" spans="5:18">
      <c r="E5593" s="130">
        <v>406</v>
      </c>
      <c r="F5593" s="130">
        <v>5</v>
      </c>
      <c r="H5593" s="32" t="s">
        <v>208</v>
      </c>
      <c r="I5593" s="33" t="s">
        <v>862</v>
      </c>
      <c r="J5593" s="33" t="s">
        <v>206</v>
      </c>
      <c r="K5593" s="33" t="str">
        <f t="shared" si="288"/>
        <v>406 , 5</v>
      </c>
      <c r="L5593" s="34" t="s">
        <v>207</v>
      </c>
      <c r="N5593" s="1" t="b">
        <f t="shared" si="289"/>
        <v>0</v>
      </c>
      <c r="O5593" s="1" t="b">
        <f t="shared" si="290"/>
        <v>0</v>
      </c>
      <c r="Q5593" s="4"/>
      <c r="R5593" s="4"/>
    </row>
    <row r="5594" spans="5:18">
      <c r="E5594" s="130">
        <v>406</v>
      </c>
      <c s="130" r="F5594">
        <v>7</v>
      </c>
      <c r="H5594" s="32" t="s">
        <v>208</v>
      </c>
      <c r="I5594" s="33" t="s">
        <v>862</v>
      </c>
      <c r="J5594" s="33" t="s">
        <v>206</v>
      </c>
      <c r="K5594" s="33" t="str">
        <f t="shared" si="288"/>
        <v>406 , 6</v>
      </c>
      <c r="L5594" s="34" t="s">
        <v>207</v>
      </c>
      <c r="N5594" s="1" t="b">
        <f t="shared" si="289"/>
        <v>0</v>
      </c>
      <c r="O5594" s="1" t="b">
        <f t="shared" si="290"/>
        <v>0</v>
      </c>
      <c r="Q5594" s="4"/>
      <c r="R5594" s="4"/>
    </row>
    <row r="5595" spans="5:18">
      <c r="E5595" s="130">
        <v>406</v>
      </c>
      <c r="F5595" s="130">
        <v>8</v>
      </c>
      <c r="H5595" s="32" t="s">
        <v>208</v>
      </c>
      <c r="I5595" s="33" t="s">
        <v>862</v>
      </c>
      <c r="J5595" s="33" t="s">
        <v>206</v>
      </c>
      <c r="K5595" s="33" t="str">
        <f t="shared" si="288"/>
        <v>406 , 8</v>
      </c>
      <c r="L5595" s="34" t="s">
        <v>207</v>
      </c>
      <c r="N5595" s="1" t="b">
        <f t="shared" si="289"/>
        <v>0</v>
      </c>
      <c r="O5595" s="1" t="b">
        <f t="shared" si="290"/>
        <v>0</v>
      </c>
      <c r="Q5595" s="4"/>
      <c r="R5595" s="4"/>
    </row>
    <row r="5596" spans="5:18">
      <c r="E5596" s="130">
        <v>406</v>
      </c>
      <c r="F5596" s="130">
        <v>9</v>
      </c>
      <c r="H5596" s="32" t="s">
        <v>208</v>
      </c>
      <c r="I5596" s="33" t="s">
        <v>862</v>
      </c>
      <c r="J5596" s="33" t="s">
        <v>206</v>
      </c>
      <c r="K5596" s="33" t="str">
        <f t="shared" si="288"/>
        <v>406 , 9</v>
      </c>
      <c r="L5596" s="34" t="s">
        <v>207</v>
      </c>
      <c r="N5596" s="1" t="b">
        <f t="shared" si="289"/>
        <v>0</v>
      </c>
      <c r="O5596" s="1" t="b">
        <f t="shared" si="290"/>
        <v>0</v>
      </c>
      <c r="Q5596" s="4"/>
      <c r="R5596" s="4"/>
    </row>
    <row r="5597" spans="5:18">
      <c r="E5597" s="130">
        <v>406</v>
      </c>
      <c r="F5597" s="130">
        <v>10</v>
      </c>
      <c r="H5597" s="32" t="s">
        <v>208</v>
      </c>
      <c r="I5597" s="33" t="s">
        <v>862</v>
      </c>
      <c r="J5597" s="33" t="s">
        <v>206</v>
      </c>
      <c r="K5597" s="33" t="str">
        <f t="shared" si="288"/>
        <v>406 , 10</v>
      </c>
      <c r="L5597" s="34" t="s">
        <v>207</v>
      </c>
      <c r="N5597" s="1" t="b">
        <f t="shared" si="289"/>
        <v>0</v>
      </c>
      <c r="O5597" s="1" t="b">
        <f t="shared" si="290"/>
        <v>0</v>
      </c>
      <c r="Q5597" s="4"/>
      <c r="R5597" s="4"/>
    </row>
    <row r="5598" spans="5:18">
      <c r="E5598" s="130">
        <v>406</v>
      </c>
      <c r="F5598" s="130">
        <v>11</v>
      </c>
      <c r="H5598" s="32" t="s">
        <v>208</v>
      </c>
      <c r="I5598" s="33" t="s">
        <v>862</v>
      </c>
      <c r="J5598" s="33" t="s">
        <v>206</v>
      </c>
      <c r="K5598" s="33" t="str">
        <f t="shared" si="288"/>
        <v>406 , 11</v>
      </c>
      <c r="L5598" s="34" t="s">
        <v>207</v>
      </c>
      <c r="N5598" s="1" t="b">
        <f t="shared" si="289"/>
        <v>0</v>
      </c>
      <c r="O5598" s="1" t="b">
        <f t="shared" si="290"/>
        <v>0</v>
      </c>
      <c r="Q5598" s="4"/>
      <c r="R5598" s="4"/>
    </row>
    <row r="5599" spans="5:18">
      <c r="E5599" s="130">
        <v>406</v>
      </c>
      <c r="F5599" s="130">
        <v>12</v>
      </c>
      <c r="H5599" s="32" t="s">
        <v>208</v>
      </c>
      <c r="I5599" s="33" t="s">
        <v>862</v>
      </c>
      <c r="J5599" s="33" t="s">
        <v>206</v>
      </c>
      <c r="K5599" s="33" t="str">
        <f t="shared" si="288"/>
        <v>406 , 12</v>
      </c>
      <c r="L5599" s="34" t="s">
        <v>207</v>
      </c>
      <c r="N5599" s="1" t="b">
        <f t="shared" si="289"/>
        <v>0</v>
      </c>
      <c r="O5599" s="1" t="b">
        <f t="shared" si="290"/>
        <v>0</v>
      </c>
      <c r="Q5599" s="4"/>
      <c r="R5599" s="4"/>
    </row>
    <row r="5600" spans="5:18">
      <c r="E5600" s="130">
        <v>406</v>
      </c>
      <c r="F5600" s="130">
        <v>13</v>
      </c>
      <c r="H5600" s="32" t="s">
        <v>208</v>
      </c>
      <c r="I5600" s="33" t="s">
        <v>862</v>
      </c>
      <c r="J5600" s="33" t="s">
        <v>206</v>
      </c>
      <c r="K5600" s="33" t="str">
        <f t="shared" si="288"/>
        <v>406 , 13</v>
      </c>
      <c r="L5600" s="34" t="s">
        <v>207</v>
      </c>
      <c r="N5600" s="1" t="b">
        <f t="shared" si="289"/>
        <v>0</v>
      </c>
      <c r="O5600" s="1" t="b">
        <f t="shared" si="290"/>
        <v>0</v>
      </c>
      <c r="Q5600" s="4"/>
      <c r="R5600" s="4"/>
    </row>
    <row r="5601" spans="5:18">
      <c r="E5601" s="130">
        <v>406</v>
      </c>
      <c r="F5601" s="130">
        <v>14</v>
      </c>
      <c r="H5601" s="32" t="s">
        <v>208</v>
      </c>
      <c r="I5601" s="33" t="s">
        <v>862</v>
      </c>
      <c r="J5601" s="33" t="s">
        <v>206</v>
      </c>
      <c r="K5601" s="33" t="str">
        <f t="shared" si="288"/>
        <v>406 , 14</v>
      </c>
      <c r="L5601" s="34" t="s">
        <v>207</v>
      </c>
      <c r="N5601" s="1" t="b">
        <f t="shared" si="289"/>
        <v>0</v>
      </c>
      <c r="O5601" s="1" t="b">
        <f t="shared" si="290"/>
        <v>0</v>
      </c>
      <c r="Q5601" s="4"/>
      <c r="R5601" s="4"/>
    </row>
    <row r="5602" spans="5:18">
      <c r="E5602" s="130">
        <v>406</v>
      </c>
      <c r="F5602" s="130">
        <v>15</v>
      </c>
      <c r="H5602" s="32" t="s">
        <v>208</v>
      </c>
      <c r="I5602" s="33" t="s">
        <v>862</v>
      </c>
      <c r="J5602" s="33" t="s">
        <v>206</v>
      </c>
      <c r="K5602" s="33" t="str">
        <f t="shared" si="288"/>
        <v>406 , 15</v>
      </c>
      <c r="L5602" s="34" t="s">
        <v>207</v>
      </c>
      <c r="N5602" s="1" t="b">
        <f t="shared" si="289"/>
        <v>0</v>
      </c>
      <c r="O5602" s="1" t="b">
        <f t="shared" si="290"/>
        <v>0</v>
      </c>
      <c r="Q5602" s="4"/>
      <c r="R5602" s="4"/>
    </row>
    <row r="5603" spans="5:18">
      <c r="E5603" s="130">
        <v>407</v>
      </c>
      <c r="F5603" s="130">
        <v>1</v>
      </c>
      <c r="H5603" s="32" t="s">
        <v>208</v>
      </c>
      <c r="I5603" s="33" t="s">
        <v>862</v>
      </c>
      <c r="J5603" s="33" t="s">
        <v>206</v>
      </c>
      <c r="K5603" s="33" t="str">
        <f t="shared" si="288"/>
        <v>407 , 1</v>
      </c>
      <c r="L5603" s="34" t="s">
        <v>207</v>
      </c>
      <c r="N5603" s="1" t="b">
        <f t="shared" si="289"/>
        <v>0</v>
      </c>
      <c r="O5603" s="1" t="b">
        <f t="shared" si="290"/>
        <v>0</v>
      </c>
      <c r="Q5603" s="4"/>
      <c r="R5603" s="4"/>
    </row>
    <row r="5604" spans="5:18">
      <c r="E5604" s="130">
        <v>407</v>
      </c>
      <c r="F5604" s="130">
        <v>2</v>
      </c>
      <c r="H5604" s="32" t="s">
        <v>208</v>
      </c>
      <c r="I5604" s="33" t="s">
        <v>862</v>
      </c>
      <c r="J5604" s="33" t="s">
        <v>206</v>
      </c>
      <c r="K5604" s="33" t="str">
        <f t="shared" si="288"/>
        <v>407 , 2</v>
      </c>
      <c r="L5604" s="34" t="s">
        <v>207</v>
      </c>
      <c r="N5604" s="1" t="b">
        <f t="shared" si="289"/>
        <v>0</v>
      </c>
      <c r="O5604" s="1" t="b">
        <f t="shared" si="290"/>
        <v>0</v>
      </c>
      <c r="Q5604" s="4"/>
      <c r="R5604" s="4"/>
    </row>
    <row r="5605" spans="5:18">
      <c r="E5605" s="130">
        <v>407</v>
      </c>
      <c r="F5605" s="130">
        <v>3</v>
      </c>
      <c r="H5605" s="32" t="s">
        <v>208</v>
      </c>
      <c r="I5605" s="33" t="s">
        <v>862</v>
      </c>
      <c r="J5605" s="33" t="s">
        <v>206</v>
      </c>
      <c r="K5605" s="33" t="str">
        <f t="shared" si="288"/>
        <v>407 , 3</v>
      </c>
      <c r="L5605" s="34" t="s">
        <v>207</v>
      </c>
      <c r="N5605" s="1" t="b">
        <f t="shared" si="289"/>
        <v>0</v>
      </c>
      <c r="O5605" s="1" t="b">
        <f t="shared" si="290"/>
        <v>0</v>
      </c>
      <c r="Q5605" s="4"/>
      <c r="R5605" s="4"/>
    </row>
    <row r="5606" spans="5:18">
      <c r="E5606" s="130">
        <v>407</v>
      </c>
      <c r="F5606" s="130">
        <v>4</v>
      </c>
      <c r="H5606" s="32" t="s">
        <v>208</v>
      </c>
      <c r="I5606" s="33" t="s">
        <v>862</v>
      </c>
      <c r="J5606" s="33" t="s">
        <v>206</v>
      </c>
      <c r="K5606" s="33" t="str">
        <f t="shared" si="288"/>
        <v>407 , 4</v>
      </c>
      <c r="L5606" s="34" t="s">
        <v>207</v>
      </c>
      <c r="N5606" s="1" t="b">
        <f t="shared" si="289"/>
        <v>0</v>
      </c>
      <c r="O5606" s="1" t="b">
        <f t="shared" si="290"/>
        <v>0</v>
      </c>
      <c r="Q5606" s="4"/>
      <c r="R5606" s="4"/>
    </row>
    <row r="5607" spans="5:18">
      <c r="E5607" s="130">
        <v>407</v>
      </c>
      <c r="F5607" s="130">
        <v>5</v>
      </c>
      <c r="H5607" s="32" t="s">
        <v>208</v>
      </c>
      <c r="I5607" s="33" t="s">
        <v>862</v>
      </c>
      <c r="J5607" s="33" t="s">
        <v>206</v>
      </c>
      <c r="K5607" s="33" t="str">
        <f t="shared" si="288"/>
        <v>407 , 5</v>
      </c>
      <c r="L5607" s="34" t="s">
        <v>207</v>
      </c>
      <c r="N5607" s="1" t="b">
        <f t="shared" si="289"/>
        <v>0</v>
      </c>
      <c r="O5607" s="1" t="b">
        <f t="shared" si="290"/>
        <v>0</v>
      </c>
      <c r="Q5607" s="4"/>
      <c r="R5607" s="4"/>
    </row>
    <row r="5608" spans="5:18">
      <c r="E5608" s="130">
        <v>407</v>
      </c>
      <c s="130" r="F5608">
        <v>7</v>
      </c>
      <c r="H5608" s="32" t="s">
        <v>208</v>
      </c>
      <c r="I5608" s="33" t="s">
        <v>862</v>
      </c>
      <c r="J5608" s="33" t="s">
        <v>206</v>
      </c>
      <c r="K5608" s="33" t="str">
        <f t="shared" si="288"/>
        <v>407 , 6</v>
      </c>
      <c r="L5608" s="34" t="s">
        <v>207</v>
      </c>
      <c r="N5608" s="1" t="b">
        <f t="shared" si="289"/>
        <v>0</v>
      </c>
      <c r="O5608" s="1" t="b">
        <f t="shared" si="290"/>
        <v>0</v>
      </c>
      <c r="Q5608" s="4"/>
      <c r="R5608" s="4"/>
    </row>
    <row r="5609" spans="5:18">
      <c r="E5609" s="130">
        <v>407</v>
      </c>
      <c r="F5609" s="130">
        <v>8</v>
      </c>
      <c r="H5609" s="32" t="s">
        <v>208</v>
      </c>
      <c r="I5609" s="33" t="s">
        <v>862</v>
      </c>
      <c r="J5609" s="33" t="s">
        <v>206</v>
      </c>
      <c r="K5609" s="33" t="str">
        <f t="shared" si="288"/>
        <v>407 , 8</v>
      </c>
      <c r="L5609" s="34" t="s">
        <v>207</v>
      </c>
      <c r="N5609" s="1" t="b">
        <f t="shared" si="289"/>
        <v>0</v>
      </c>
      <c r="O5609" s="1" t="b">
        <f t="shared" si="290"/>
        <v>0</v>
      </c>
      <c r="Q5609" s="4"/>
      <c r="R5609" s="4"/>
    </row>
    <row r="5610" spans="5:18">
      <c r="E5610" s="130">
        <v>407</v>
      </c>
      <c r="F5610" s="130">
        <v>9</v>
      </c>
      <c r="H5610" s="32" t="s">
        <v>208</v>
      </c>
      <c r="I5610" s="33" t="s">
        <v>862</v>
      </c>
      <c r="J5610" s="33" t="s">
        <v>206</v>
      </c>
      <c r="K5610" s="33" t="str">
        <f t="shared" si="288"/>
        <v>407 , 9</v>
      </c>
      <c r="L5610" s="34" t="s">
        <v>207</v>
      </c>
      <c r="N5610" s="1" t="b">
        <f t="shared" si="289"/>
        <v>0</v>
      </c>
      <c r="O5610" s="1" t="b">
        <f t="shared" si="290"/>
        <v>0</v>
      </c>
      <c r="Q5610" s="4"/>
      <c r="R5610" s="4"/>
    </row>
    <row r="5611" spans="5:18">
      <c r="E5611" s="130">
        <v>407</v>
      </c>
      <c r="F5611" s="130">
        <v>10</v>
      </c>
      <c r="H5611" s="32" t="s">
        <v>208</v>
      </c>
      <c r="I5611" s="33" t="s">
        <v>862</v>
      </c>
      <c r="J5611" s="33" t="s">
        <v>206</v>
      </c>
      <c r="K5611" s="33" t="str">
        <f t="shared" si="288"/>
        <v>407 , 10</v>
      </c>
      <c r="L5611" s="34" t="s">
        <v>207</v>
      </c>
      <c r="N5611" s="1" t="b">
        <f t="shared" si="289"/>
        <v>0</v>
      </c>
      <c r="O5611" s="1" t="b">
        <f t="shared" si="290"/>
        <v>0</v>
      </c>
      <c r="Q5611" s="4"/>
      <c r="R5611" s="4"/>
    </row>
    <row r="5612" spans="5:18">
      <c r="E5612" s="130">
        <v>407</v>
      </c>
      <c r="F5612" s="130">
        <v>11</v>
      </c>
      <c r="H5612" s="32" t="s">
        <v>208</v>
      </c>
      <c r="I5612" s="33" t="s">
        <v>862</v>
      </c>
      <c r="J5612" s="33" t="s">
        <v>206</v>
      </c>
      <c r="K5612" s="33" t="str">
        <f t="shared" si="288"/>
        <v>407 , 11</v>
      </c>
      <c r="L5612" s="34" t="s">
        <v>207</v>
      </c>
      <c r="N5612" s="1" t="b">
        <f t="shared" si="289"/>
        <v>0</v>
      </c>
      <c r="O5612" s="1" t="b">
        <f t="shared" si="290"/>
        <v>0</v>
      </c>
      <c r="Q5612" s="4"/>
      <c r="R5612" s="4"/>
    </row>
    <row r="5613" spans="5:18">
      <c r="E5613" s="130">
        <v>407</v>
      </c>
      <c r="F5613" s="130">
        <v>12</v>
      </c>
      <c r="H5613" s="32" t="s">
        <v>208</v>
      </c>
      <c r="I5613" s="33" t="s">
        <v>862</v>
      </c>
      <c r="J5613" s="33" t="s">
        <v>206</v>
      </c>
      <c r="K5613" s="33" t="str">
        <f t="shared" si="288"/>
        <v>407 , 12</v>
      </c>
      <c r="L5613" s="34" t="s">
        <v>207</v>
      </c>
      <c r="N5613" s="1" t="b">
        <f t="shared" si="289"/>
        <v>0</v>
      </c>
      <c r="O5613" s="1" t="b">
        <f t="shared" si="290"/>
        <v>0</v>
      </c>
      <c r="Q5613" s="4"/>
      <c r="R5613" s="4"/>
    </row>
    <row r="5614" spans="5:18">
      <c r="E5614" s="130">
        <v>407</v>
      </c>
      <c r="F5614" s="130">
        <v>13</v>
      </c>
      <c r="H5614" s="32" t="s">
        <v>208</v>
      </c>
      <c r="I5614" s="33" t="s">
        <v>862</v>
      </c>
      <c r="J5614" s="33" t="s">
        <v>206</v>
      </c>
      <c r="K5614" s="33" t="str">
        <f t="shared" si="288"/>
        <v>407 , 13</v>
      </c>
      <c r="L5614" s="34" t="s">
        <v>207</v>
      </c>
      <c r="N5614" s="1" t="b">
        <f t="shared" si="289"/>
        <v>0</v>
      </c>
      <c r="O5614" s="1" t="b">
        <f t="shared" si="290"/>
        <v>0</v>
      </c>
      <c r="Q5614" s="4"/>
      <c r="R5614" s="4"/>
    </row>
    <row r="5615" spans="5:18">
      <c r="E5615" s="130">
        <v>407</v>
      </c>
      <c r="F5615" s="130">
        <v>14</v>
      </c>
      <c r="H5615" s="32" t="s">
        <v>208</v>
      </c>
      <c r="I5615" s="33" t="s">
        <v>862</v>
      </c>
      <c r="J5615" s="33" t="s">
        <v>206</v>
      </c>
      <c r="K5615" s="33" t="str">
        <f t="shared" si="288"/>
        <v>407 , 14</v>
      </c>
      <c r="L5615" s="34" t="s">
        <v>207</v>
      </c>
      <c r="N5615" s="1" t="b">
        <f t="shared" si="289"/>
        <v>0</v>
      </c>
      <c r="O5615" s="1" t="b">
        <f t="shared" si="290"/>
        <v>0</v>
      </c>
      <c r="Q5615" s="4"/>
      <c r="R5615" s="4"/>
    </row>
    <row r="5616" spans="5:18">
      <c r="E5616" s="130">
        <v>407</v>
      </c>
      <c r="F5616" s="130">
        <v>15</v>
      </c>
      <c r="H5616" s="32" t="s">
        <v>208</v>
      </c>
      <c r="I5616" s="33" t="s">
        <v>862</v>
      </c>
      <c r="J5616" s="33" t="s">
        <v>206</v>
      </c>
      <c r="K5616" s="33" t="str">
        <f t="shared" si="288"/>
        <v>407 , 15</v>
      </c>
      <c r="L5616" s="34" t="s">
        <v>207</v>
      </c>
      <c r="N5616" s="1" t="b">
        <f t="shared" si="289"/>
        <v>0</v>
      </c>
      <c r="O5616" s="1" t="b">
        <f t="shared" si="290"/>
        <v>0</v>
      </c>
      <c r="Q5616" s="4"/>
      <c r="R5616" s="4"/>
    </row>
    <row r="5617" spans="5:18">
      <c r="E5617" s="130">
        <v>408</v>
      </c>
      <c r="F5617" s="130">
        <v>1</v>
      </c>
      <c r="H5617" s="32" t="s">
        <v>208</v>
      </c>
      <c r="I5617" s="33" t="s">
        <v>862</v>
      </c>
      <c r="J5617" s="33" t="s">
        <v>206</v>
      </c>
      <c r="K5617" s="33" t="str">
        <f t="shared" si="288"/>
        <v>408 , 1</v>
      </c>
      <c r="L5617" s="34" t="s">
        <v>207</v>
      </c>
      <c r="N5617" s="1" t="b">
        <f t="shared" si="289"/>
        <v>0</v>
      </c>
      <c r="O5617" s="1" t="b">
        <f t="shared" si="290"/>
        <v>0</v>
      </c>
      <c r="Q5617" s="4"/>
      <c r="R5617" s="4"/>
    </row>
    <row r="5618" spans="5:18">
      <c r="E5618" s="130">
        <v>408</v>
      </c>
      <c r="F5618" s="130">
        <v>2</v>
      </c>
      <c r="H5618" s="32" t="s">
        <v>208</v>
      </c>
      <c r="I5618" s="33" t="s">
        <v>862</v>
      </c>
      <c r="J5618" s="33" t="s">
        <v>206</v>
      </c>
      <c r="K5618" s="33" t="str">
        <f t="shared" si="288"/>
        <v>408 , 2</v>
      </c>
      <c r="L5618" s="34" t="s">
        <v>207</v>
      </c>
      <c r="N5618" s="1" t="b">
        <f t="shared" si="289"/>
        <v>0</v>
      </c>
      <c r="O5618" s="1" t="b">
        <f t="shared" si="290"/>
        <v>0</v>
      </c>
      <c r="Q5618" s="4"/>
      <c r="R5618" s="4"/>
    </row>
    <row r="5619" spans="5:18">
      <c r="E5619" s="130">
        <v>408</v>
      </c>
      <c r="F5619" s="130">
        <v>3</v>
      </c>
      <c r="H5619" s="32" t="s">
        <v>208</v>
      </c>
      <c r="I5619" s="33" t="s">
        <v>862</v>
      </c>
      <c r="J5619" s="33" t="s">
        <v>206</v>
      </c>
      <c r="K5619" s="33" t="str">
        <f t="shared" si="288"/>
        <v>408 , 3</v>
      </c>
      <c r="L5619" s="34" t="s">
        <v>207</v>
      </c>
      <c r="N5619" s="1" t="b">
        <f t="shared" si="289"/>
        <v>0</v>
      </c>
      <c r="O5619" s="1" t="b">
        <f t="shared" si="290"/>
        <v>0</v>
      </c>
      <c r="Q5619" s="4"/>
      <c r="R5619" s="4"/>
    </row>
    <row r="5620" spans="5:18">
      <c r="E5620" s="130">
        <v>408</v>
      </c>
      <c r="F5620" s="130">
        <v>4</v>
      </c>
      <c r="H5620" s="32" t="s">
        <v>208</v>
      </c>
      <c r="I5620" s="33" t="s">
        <v>862</v>
      </c>
      <c r="J5620" s="33" t="s">
        <v>206</v>
      </c>
      <c r="K5620" s="33" t="str">
        <f t="shared" si="288"/>
        <v>408 , 4</v>
      </c>
      <c r="L5620" s="34" t="s">
        <v>207</v>
      </c>
      <c r="N5620" s="1" t="b">
        <f t="shared" si="289"/>
        <v>0</v>
      </c>
      <c r="O5620" s="1" t="b">
        <f t="shared" si="290"/>
        <v>0</v>
      </c>
      <c r="Q5620" s="4"/>
      <c r="R5620" s="4"/>
    </row>
    <row r="5621" spans="5:18">
      <c r="E5621" s="130">
        <v>408</v>
      </c>
      <c r="F5621" s="130">
        <v>5</v>
      </c>
      <c r="H5621" s="32" t="s">
        <v>208</v>
      </c>
      <c r="I5621" s="33" t="s">
        <v>862</v>
      </c>
      <c r="J5621" s="33" t="s">
        <v>206</v>
      </c>
      <c r="K5621" s="33" t="str">
        <f t="shared" ref="K5621:K5679" si="291">E5621&amp;" , "&amp;F5621</f>
        <v>408 , 5</v>
      </c>
      <c r="L5621" s="34" t="s">
        <v>207</v>
      </c>
      <c r="N5621" s="1" t="b">
        <f t="shared" ref="N5621:N5679" si="292">IF(E5621="","",EXACT(E5621,Q5621))</f>
        <v>0</v>
      </c>
      <c r="O5621" s="1" t="b">
        <f t="shared" ref="O5621:O5679" si="293">IF(F5621="","",EXACT(F5621,R5621))</f>
        <v>0</v>
      </c>
      <c r="Q5621" s="4"/>
      <c r="R5621" s="4"/>
    </row>
    <row r="5622" spans="5:18">
      <c r="E5622" s="130">
        <v>408</v>
      </c>
      <c s="130" r="F5622">
        <v>7</v>
      </c>
      <c r="H5622" s="32" t="s">
        <v>208</v>
      </c>
      <c r="I5622" s="33" t="s">
        <v>862</v>
      </c>
      <c r="J5622" s="33" t="s">
        <v>206</v>
      </c>
      <c r="K5622" s="33" t="str">
        <f t="shared" si="291"/>
        <v>408 , 6</v>
      </c>
      <c r="L5622" s="34" t="s">
        <v>207</v>
      </c>
      <c r="N5622" s="1" t="b">
        <f t="shared" si="292"/>
        <v>0</v>
      </c>
      <c r="O5622" s="1" t="b">
        <f t="shared" si="293"/>
        <v>0</v>
      </c>
      <c r="Q5622" s="4"/>
      <c r="R5622" s="4"/>
    </row>
    <row r="5623" spans="5:18">
      <c r="E5623" s="130">
        <v>408</v>
      </c>
      <c r="F5623" s="130">
        <v>8</v>
      </c>
      <c r="H5623" s="32" t="s">
        <v>208</v>
      </c>
      <c r="I5623" s="33" t="s">
        <v>862</v>
      </c>
      <c r="J5623" s="33" t="s">
        <v>206</v>
      </c>
      <c r="K5623" s="33" t="str">
        <f t="shared" si="291"/>
        <v>408 , 8</v>
      </c>
      <c r="L5623" s="34" t="s">
        <v>207</v>
      </c>
      <c r="N5623" s="1" t="b">
        <f t="shared" si="292"/>
        <v>0</v>
      </c>
      <c r="O5623" s="1" t="b">
        <f t="shared" si="293"/>
        <v>0</v>
      </c>
      <c r="Q5623" s="4"/>
      <c r="R5623" s="4"/>
    </row>
    <row r="5624" spans="5:18">
      <c r="E5624" s="130">
        <v>408</v>
      </c>
      <c r="F5624" s="130">
        <v>9</v>
      </c>
      <c r="H5624" s="32" t="s">
        <v>208</v>
      </c>
      <c r="I5624" s="33" t="s">
        <v>862</v>
      </c>
      <c r="J5624" s="33" t="s">
        <v>206</v>
      </c>
      <c r="K5624" s="33" t="str">
        <f t="shared" si="291"/>
        <v>408 , 9</v>
      </c>
      <c r="L5624" s="34" t="s">
        <v>207</v>
      </c>
      <c r="N5624" s="1" t="b">
        <f t="shared" si="292"/>
        <v>0</v>
      </c>
      <c r="O5624" s="1" t="b">
        <f t="shared" si="293"/>
        <v>0</v>
      </c>
      <c r="Q5624" s="4"/>
      <c r="R5624" s="4"/>
    </row>
    <row r="5625" spans="5:18">
      <c r="E5625" s="130">
        <v>408</v>
      </c>
      <c r="F5625" s="130">
        <v>10</v>
      </c>
      <c r="H5625" s="32" t="s">
        <v>208</v>
      </c>
      <c r="I5625" s="33" t="s">
        <v>862</v>
      </c>
      <c r="J5625" s="33" t="s">
        <v>206</v>
      </c>
      <c r="K5625" s="33" t="str">
        <f t="shared" si="291"/>
        <v>408 , 10</v>
      </c>
      <c r="L5625" s="34" t="s">
        <v>207</v>
      </c>
      <c r="N5625" s="1" t="b">
        <f t="shared" si="292"/>
        <v>0</v>
      </c>
      <c r="O5625" s="1" t="b">
        <f t="shared" si="293"/>
        <v>0</v>
      </c>
      <c r="Q5625" s="4"/>
      <c r="R5625" s="4"/>
    </row>
    <row r="5626" spans="5:18">
      <c r="E5626" s="130">
        <v>408</v>
      </c>
      <c r="F5626" s="130">
        <v>11</v>
      </c>
      <c r="H5626" s="32" t="s">
        <v>208</v>
      </c>
      <c r="I5626" s="33" t="s">
        <v>862</v>
      </c>
      <c r="J5626" s="33" t="s">
        <v>206</v>
      </c>
      <c r="K5626" s="33" t="str">
        <f t="shared" si="291"/>
        <v>408 , 11</v>
      </c>
      <c r="L5626" s="34" t="s">
        <v>207</v>
      </c>
      <c r="N5626" s="1" t="b">
        <f t="shared" si="292"/>
        <v>0</v>
      </c>
      <c r="O5626" s="1" t="b">
        <f t="shared" si="293"/>
        <v>0</v>
      </c>
      <c r="Q5626" s="4"/>
      <c r="R5626" s="4"/>
    </row>
    <row r="5627" spans="5:18">
      <c r="E5627" s="130">
        <v>408</v>
      </c>
      <c r="F5627" s="130">
        <v>12</v>
      </c>
      <c r="H5627" s="32" t="s">
        <v>208</v>
      </c>
      <c r="I5627" s="33" t="s">
        <v>862</v>
      </c>
      <c r="J5627" s="33" t="s">
        <v>206</v>
      </c>
      <c r="K5627" s="33" t="str">
        <f t="shared" si="291"/>
        <v>408 , 12</v>
      </c>
      <c r="L5627" s="34" t="s">
        <v>207</v>
      </c>
      <c r="N5627" s="1" t="b">
        <f t="shared" si="292"/>
        <v>0</v>
      </c>
      <c r="O5627" s="1" t="b">
        <f t="shared" si="293"/>
        <v>0</v>
      </c>
      <c r="Q5627" s="4"/>
      <c r="R5627" s="4"/>
    </row>
    <row r="5628" spans="5:18">
      <c r="E5628" s="130">
        <v>408</v>
      </c>
      <c r="F5628" s="130">
        <v>13</v>
      </c>
      <c r="H5628" s="32" t="s">
        <v>208</v>
      </c>
      <c r="I5628" s="33" t="s">
        <v>862</v>
      </c>
      <c r="J5628" s="33" t="s">
        <v>206</v>
      </c>
      <c r="K5628" s="33" t="str">
        <f t="shared" si="291"/>
        <v>408 , 13</v>
      </c>
      <c r="L5628" s="34" t="s">
        <v>207</v>
      </c>
      <c r="N5628" s="1" t="b">
        <f t="shared" si="292"/>
        <v>0</v>
      </c>
      <c r="O5628" s="1" t="b">
        <f t="shared" si="293"/>
        <v>0</v>
      </c>
      <c r="Q5628" s="4"/>
      <c r="R5628" s="4"/>
    </row>
    <row r="5629" spans="5:18">
      <c r="E5629" s="130">
        <v>408</v>
      </c>
      <c r="F5629" s="130">
        <v>14</v>
      </c>
      <c r="H5629" s="32" t="s">
        <v>208</v>
      </c>
      <c r="I5629" s="33" t="s">
        <v>862</v>
      </c>
      <c r="J5629" s="33" t="s">
        <v>206</v>
      </c>
      <c r="K5629" s="33" t="str">
        <f t="shared" si="291"/>
        <v>408 , 14</v>
      </c>
      <c r="L5629" s="34" t="s">
        <v>207</v>
      </c>
      <c r="N5629" s="1" t="b">
        <f t="shared" si="292"/>
        <v>0</v>
      </c>
      <c r="O5629" s="1" t="b">
        <f t="shared" si="293"/>
        <v>0</v>
      </c>
      <c r="Q5629" s="4"/>
      <c r="R5629" s="4"/>
    </row>
    <row r="5630" spans="5:18">
      <c r="E5630" s="130">
        <v>408</v>
      </c>
      <c r="F5630" s="130">
        <v>15</v>
      </c>
      <c r="H5630" s="32" t="s">
        <v>208</v>
      </c>
      <c r="I5630" s="33" t="s">
        <v>862</v>
      </c>
      <c r="J5630" s="33" t="s">
        <v>206</v>
      </c>
      <c r="K5630" s="33" t="str">
        <f t="shared" si="291"/>
        <v>408 , 15</v>
      </c>
      <c r="L5630" s="34" t="s">
        <v>207</v>
      </c>
      <c r="N5630" s="1" t="b">
        <f t="shared" si="292"/>
        <v>0</v>
      </c>
      <c r="O5630" s="1" t="b">
        <f t="shared" si="293"/>
        <v>0</v>
      </c>
      <c r="Q5630" s="4"/>
      <c r="R5630" s="4"/>
    </row>
    <row r="5631" spans="5:18">
      <c r="E5631" s="130">
        <v>409</v>
      </c>
      <c r="F5631" s="130">
        <v>1</v>
      </c>
      <c r="H5631" s="32" t="s">
        <v>208</v>
      </c>
      <c r="I5631" s="33" t="s">
        <v>862</v>
      </c>
      <c r="J5631" s="33" t="s">
        <v>206</v>
      </c>
      <c r="K5631" s="33" t="str">
        <f t="shared" si="291"/>
        <v>409 , 1</v>
      </c>
      <c r="L5631" s="34" t="s">
        <v>207</v>
      </c>
      <c r="N5631" s="1" t="b">
        <f t="shared" si="292"/>
        <v>0</v>
      </c>
      <c r="O5631" s="1" t="b">
        <f t="shared" si="293"/>
        <v>0</v>
      </c>
      <c r="Q5631" s="4"/>
      <c r="R5631" s="4"/>
    </row>
    <row r="5632" spans="5:18">
      <c r="E5632" s="130">
        <v>409</v>
      </c>
      <c r="F5632" s="130">
        <v>2</v>
      </c>
      <c r="H5632" s="32" t="s">
        <v>208</v>
      </c>
      <c r="I5632" s="33" t="s">
        <v>862</v>
      </c>
      <c r="J5632" s="33" t="s">
        <v>206</v>
      </c>
      <c r="K5632" s="33" t="str">
        <f t="shared" si="291"/>
        <v>409 , 2</v>
      </c>
      <c r="L5632" s="34" t="s">
        <v>207</v>
      </c>
      <c r="N5632" s="1" t="b">
        <f t="shared" si="292"/>
        <v>0</v>
      </c>
      <c r="O5632" s="1" t="b">
        <f t="shared" si="293"/>
        <v>0</v>
      </c>
      <c r="Q5632" s="4"/>
      <c r="R5632" s="4"/>
    </row>
    <row r="5633" spans="5:18">
      <c r="E5633" s="130">
        <v>409</v>
      </c>
      <c r="F5633" s="130">
        <v>3</v>
      </c>
      <c r="H5633" s="32" t="s">
        <v>208</v>
      </c>
      <c r="I5633" s="33" t="s">
        <v>862</v>
      </c>
      <c r="J5633" s="33" t="s">
        <v>206</v>
      </c>
      <c r="K5633" s="33" t="str">
        <f t="shared" si="291"/>
        <v>409 , 3</v>
      </c>
      <c r="L5633" s="34" t="s">
        <v>207</v>
      </c>
      <c r="N5633" s="1" t="b">
        <f t="shared" si="292"/>
        <v>0</v>
      </c>
      <c r="O5633" s="1" t="b">
        <f t="shared" si="293"/>
        <v>0</v>
      </c>
      <c r="Q5633" s="4"/>
      <c r="R5633" s="4"/>
    </row>
    <row r="5634" spans="5:18">
      <c r="E5634" s="130">
        <v>409</v>
      </c>
      <c r="F5634" s="130">
        <v>4</v>
      </c>
      <c r="H5634" s="32" t="s">
        <v>208</v>
      </c>
      <c r="I5634" s="33" t="s">
        <v>862</v>
      </c>
      <c r="J5634" s="33" t="s">
        <v>206</v>
      </c>
      <c r="K5634" s="33" t="str">
        <f t="shared" si="291"/>
        <v>409 , 4</v>
      </c>
      <c r="L5634" s="34" t="s">
        <v>207</v>
      </c>
      <c r="N5634" s="1" t="b">
        <f t="shared" si="292"/>
        <v>0</v>
      </c>
      <c r="O5634" s="1" t="b">
        <f t="shared" si="293"/>
        <v>0</v>
      </c>
      <c r="Q5634" s="4"/>
      <c r="R5634" s="4"/>
    </row>
    <row r="5635" spans="5:18">
      <c r="E5635" s="130">
        <v>409</v>
      </c>
      <c r="F5635" s="130">
        <v>5</v>
      </c>
      <c r="H5635" s="32" t="s">
        <v>208</v>
      </c>
      <c r="I5635" s="33" t="s">
        <v>862</v>
      </c>
      <c r="J5635" s="33" t="s">
        <v>206</v>
      </c>
      <c r="K5635" s="33" t="str">
        <f t="shared" si="291"/>
        <v>409 , 5</v>
      </c>
      <c r="L5635" s="34" t="s">
        <v>207</v>
      </c>
      <c r="N5635" s="1" t="b">
        <f t="shared" si="292"/>
        <v>0</v>
      </c>
      <c r="O5635" s="1" t="b">
        <f t="shared" si="293"/>
        <v>0</v>
      </c>
      <c r="Q5635" s="4"/>
      <c r="R5635" s="4"/>
    </row>
    <row r="5636" spans="5:18">
      <c r="E5636" s="130">
        <v>409</v>
      </c>
      <c s="130" r="F5636">
        <v>7</v>
      </c>
      <c r="H5636" s="32" t="s">
        <v>208</v>
      </c>
      <c r="I5636" s="33" t="s">
        <v>862</v>
      </c>
      <c r="J5636" s="33" t="s">
        <v>206</v>
      </c>
      <c r="K5636" s="33" t="str">
        <f t="shared" si="291"/>
        <v>409 , 6</v>
      </c>
      <c r="L5636" s="34" t="s">
        <v>207</v>
      </c>
      <c r="N5636" s="1" t="b">
        <f t="shared" si="292"/>
        <v>0</v>
      </c>
      <c r="O5636" s="1" t="b">
        <f t="shared" si="293"/>
        <v>0</v>
      </c>
      <c r="Q5636" s="4"/>
      <c r="R5636" s="4"/>
    </row>
    <row r="5637" spans="5:18">
      <c r="E5637" s="130">
        <v>409</v>
      </c>
      <c r="F5637" s="130">
        <v>8</v>
      </c>
      <c r="H5637" s="32" t="s">
        <v>208</v>
      </c>
      <c r="I5637" s="33" t="s">
        <v>862</v>
      </c>
      <c r="J5637" s="33" t="s">
        <v>206</v>
      </c>
      <c r="K5637" s="33" t="str">
        <f t="shared" si="291"/>
        <v>409 , 8</v>
      </c>
      <c r="L5637" s="34" t="s">
        <v>207</v>
      </c>
      <c r="N5637" s="1" t="b">
        <f t="shared" si="292"/>
        <v>0</v>
      </c>
      <c r="O5637" s="1" t="b">
        <f t="shared" si="293"/>
        <v>0</v>
      </c>
      <c r="Q5637" s="4"/>
      <c r="R5637" s="4"/>
    </row>
    <row r="5638" spans="5:18">
      <c r="E5638" s="130">
        <v>409</v>
      </c>
      <c r="F5638" s="130">
        <v>9</v>
      </c>
      <c r="H5638" s="32" t="s">
        <v>208</v>
      </c>
      <c r="I5638" s="33" t="s">
        <v>862</v>
      </c>
      <c r="J5638" s="33" t="s">
        <v>206</v>
      </c>
      <c r="K5638" s="33" t="str">
        <f t="shared" si="291"/>
        <v>409 , 9</v>
      </c>
      <c r="L5638" s="34" t="s">
        <v>207</v>
      </c>
      <c r="N5638" s="1" t="b">
        <f t="shared" si="292"/>
        <v>0</v>
      </c>
      <c r="O5638" s="1" t="b">
        <f t="shared" si="293"/>
        <v>0</v>
      </c>
      <c r="Q5638" s="4"/>
      <c r="R5638" s="4"/>
    </row>
    <row r="5639" spans="5:18">
      <c r="E5639" s="130">
        <v>409</v>
      </c>
      <c r="F5639" s="130">
        <v>10</v>
      </c>
      <c r="H5639" s="32" t="s">
        <v>208</v>
      </c>
      <c r="I5639" s="33" t="s">
        <v>862</v>
      </c>
      <c r="J5639" s="33" t="s">
        <v>206</v>
      </c>
      <c r="K5639" s="33" t="str">
        <f t="shared" si="291"/>
        <v>409 , 10</v>
      </c>
      <c r="L5639" s="34" t="s">
        <v>207</v>
      </c>
      <c r="N5639" s="1" t="b">
        <f t="shared" si="292"/>
        <v>0</v>
      </c>
      <c r="O5639" s="1" t="b">
        <f t="shared" si="293"/>
        <v>0</v>
      </c>
      <c r="Q5639" s="4"/>
      <c r="R5639" s="4"/>
    </row>
    <row r="5640" spans="5:18">
      <c r="E5640" s="130">
        <v>409</v>
      </c>
      <c r="F5640" s="130">
        <v>11</v>
      </c>
      <c r="H5640" s="32" t="s">
        <v>208</v>
      </c>
      <c r="I5640" s="33" t="s">
        <v>862</v>
      </c>
      <c r="J5640" s="33" t="s">
        <v>206</v>
      </c>
      <c r="K5640" s="33" t="str">
        <f t="shared" si="291"/>
        <v>409 , 11</v>
      </c>
      <c r="L5640" s="34" t="s">
        <v>207</v>
      </c>
      <c r="N5640" s="1" t="b">
        <f t="shared" si="292"/>
        <v>0</v>
      </c>
      <c r="O5640" s="1" t="b">
        <f t="shared" si="293"/>
        <v>0</v>
      </c>
      <c r="Q5640" s="4"/>
      <c r="R5640" s="4"/>
    </row>
    <row r="5641" spans="5:18">
      <c r="E5641" s="130">
        <v>409</v>
      </c>
      <c r="F5641" s="130">
        <v>12</v>
      </c>
      <c r="H5641" s="32" t="s">
        <v>208</v>
      </c>
      <c r="I5641" s="33" t="s">
        <v>862</v>
      </c>
      <c r="J5641" s="33" t="s">
        <v>206</v>
      </c>
      <c r="K5641" s="33" t="str">
        <f t="shared" si="291"/>
        <v>409 , 12</v>
      </c>
      <c r="L5641" s="34" t="s">
        <v>207</v>
      </c>
      <c r="N5641" s="1" t="b">
        <f t="shared" si="292"/>
        <v>0</v>
      </c>
      <c r="O5641" s="1" t="b">
        <f t="shared" si="293"/>
        <v>0</v>
      </c>
      <c r="Q5641" s="4"/>
      <c r="R5641" s="4"/>
    </row>
    <row r="5642" spans="5:18">
      <c r="E5642" s="130">
        <v>409</v>
      </c>
      <c r="F5642" s="130">
        <v>13</v>
      </c>
      <c r="H5642" s="32" t="s">
        <v>208</v>
      </c>
      <c r="I5642" s="33" t="s">
        <v>862</v>
      </c>
      <c r="J5642" s="33" t="s">
        <v>206</v>
      </c>
      <c r="K5642" s="33" t="str">
        <f t="shared" si="291"/>
        <v>409 , 13</v>
      </c>
      <c r="L5642" s="34" t="s">
        <v>207</v>
      </c>
      <c r="N5642" s="1" t="b">
        <f t="shared" si="292"/>
        <v>0</v>
      </c>
      <c r="O5642" s="1" t="b">
        <f t="shared" si="293"/>
        <v>0</v>
      </c>
      <c r="Q5642" s="4"/>
      <c r="R5642" s="4"/>
    </row>
    <row r="5643" spans="5:18">
      <c r="E5643" s="130">
        <v>409</v>
      </c>
      <c r="F5643" s="130">
        <v>14</v>
      </c>
      <c r="H5643" s="32" t="s">
        <v>208</v>
      </c>
      <c r="I5643" s="33" t="s">
        <v>862</v>
      </c>
      <c r="J5643" s="33" t="s">
        <v>206</v>
      </c>
      <c r="K5643" s="33" t="str">
        <f t="shared" si="291"/>
        <v>409 , 14</v>
      </c>
      <c r="L5643" s="34" t="s">
        <v>207</v>
      </c>
      <c r="N5643" s="1" t="b">
        <f t="shared" si="292"/>
        <v>0</v>
      </c>
      <c r="O5643" s="1" t="b">
        <f t="shared" si="293"/>
        <v>0</v>
      </c>
      <c r="Q5643" s="4"/>
      <c r="R5643" s="4"/>
    </row>
    <row r="5644" spans="5:18">
      <c r="E5644" s="130">
        <v>409</v>
      </c>
      <c r="F5644" s="130">
        <v>15</v>
      </c>
      <c r="H5644" s="32" t="s">
        <v>208</v>
      </c>
      <c r="I5644" s="33" t="s">
        <v>862</v>
      </c>
      <c r="J5644" s="33" t="s">
        <v>206</v>
      </c>
      <c r="K5644" s="33" t="str">
        <f t="shared" si="291"/>
        <v>409 , 15</v>
      </c>
      <c r="L5644" s="34" t="s">
        <v>207</v>
      </c>
      <c r="N5644" s="1" t="b">
        <f t="shared" si="292"/>
        <v>0</v>
      </c>
      <c r="O5644" s="1" t="b">
        <f t="shared" si="293"/>
        <v>0</v>
      </c>
      <c r="Q5644" s="4"/>
      <c r="R5644" s="4"/>
    </row>
    <row r="5645" spans="5:18">
      <c r="E5645" s="130">
        <v>410</v>
      </c>
      <c r="F5645" s="130">
        <v>1</v>
      </c>
      <c r="H5645" s="32" t="s">
        <v>208</v>
      </c>
      <c r="I5645" s="33" t="s">
        <v>862</v>
      </c>
      <c r="J5645" s="33" t="s">
        <v>206</v>
      </c>
      <c r="K5645" s="33" t="str">
        <f t="shared" si="291"/>
        <v>410 , 1</v>
      </c>
      <c r="L5645" s="34" t="s">
        <v>207</v>
      </c>
      <c r="N5645" s="1" t="b">
        <f t="shared" si="292"/>
        <v>0</v>
      </c>
      <c r="O5645" s="1" t="b">
        <f t="shared" si="293"/>
        <v>0</v>
      </c>
      <c r="Q5645" s="4"/>
      <c r="R5645" s="4"/>
    </row>
    <row r="5646" spans="5:18">
      <c r="E5646" s="130">
        <v>410</v>
      </c>
      <c r="F5646" s="130">
        <v>2</v>
      </c>
      <c r="H5646" s="32" t="s">
        <v>208</v>
      </c>
      <c r="I5646" s="33" t="s">
        <v>862</v>
      </c>
      <c r="J5646" s="33" t="s">
        <v>206</v>
      </c>
      <c r="K5646" s="33" t="str">
        <f t="shared" si="291"/>
        <v>410 , 2</v>
      </c>
      <c r="L5646" s="34" t="s">
        <v>207</v>
      </c>
      <c r="N5646" s="1" t="b">
        <f t="shared" si="292"/>
        <v>0</v>
      </c>
      <c r="O5646" s="1" t="b">
        <f t="shared" si="293"/>
        <v>0</v>
      </c>
      <c r="Q5646" s="4"/>
      <c r="R5646" s="4"/>
    </row>
    <row r="5647" spans="5:18">
      <c r="E5647" s="130">
        <v>410</v>
      </c>
      <c r="F5647" s="130">
        <v>3</v>
      </c>
      <c r="H5647" s="32" t="s">
        <v>208</v>
      </c>
      <c r="I5647" s="33" t="s">
        <v>862</v>
      </c>
      <c r="J5647" s="33" t="s">
        <v>206</v>
      </c>
      <c r="K5647" s="33" t="str">
        <f t="shared" si="291"/>
        <v>410 , 3</v>
      </c>
      <c r="L5647" s="34" t="s">
        <v>207</v>
      </c>
      <c r="N5647" s="1" t="b">
        <f t="shared" si="292"/>
        <v>0</v>
      </c>
      <c r="O5647" s="1" t="b">
        <f t="shared" si="293"/>
        <v>0</v>
      </c>
      <c r="Q5647" s="4"/>
      <c r="R5647" s="4"/>
    </row>
    <row r="5648" spans="5:18">
      <c r="E5648" s="130">
        <v>410</v>
      </c>
      <c r="F5648" s="130">
        <v>4</v>
      </c>
      <c r="H5648" s="32" t="s">
        <v>208</v>
      </c>
      <c r="I5648" s="33" t="s">
        <v>862</v>
      </c>
      <c r="J5648" s="33" t="s">
        <v>206</v>
      </c>
      <c r="K5648" s="33" t="str">
        <f t="shared" si="291"/>
        <v>410 , 4</v>
      </c>
      <c r="L5648" s="34" t="s">
        <v>207</v>
      </c>
      <c r="N5648" s="1" t="b">
        <f t="shared" si="292"/>
        <v>0</v>
      </c>
      <c r="O5648" s="1" t="b">
        <f t="shared" si="293"/>
        <v>0</v>
      </c>
      <c r="Q5648" s="4"/>
      <c r="R5648" s="4"/>
    </row>
    <row r="5649" spans="5:18">
      <c r="E5649" s="130">
        <v>410</v>
      </c>
      <c r="F5649" s="130">
        <v>5</v>
      </c>
      <c r="H5649" s="32" t="s">
        <v>208</v>
      </c>
      <c r="I5649" s="33" t="s">
        <v>862</v>
      </c>
      <c r="J5649" s="33" t="s">
        <v>206</v>
      </c>
      <c r="K5649" s="33" t="str">
        <f t="shared" si="291"/>
        <v>410 , 5</v>
      </c>
      <c r="L5649" s="34" t="s">
        <v>207</v>
      </c>
      <c r="N5649" s="1" t="b">
        <f t="shared" si="292"/>
        <v>0</v>
      </c>
      <c r="O5649" s="1" t="b">
        <f t="shared" si="293"/>
        <v>0</v>
      </c>
      <c r="Q5649" s="4"/>
      <c r="R5649" s="4"/>
    </row>
    <row r="5650" spans="5:18">
      <c r="E5650" s="130">
        <v>410</v>
      </c>
      <c s="130" r="F5650">
        <v>7</v>
      </c>
      <c r="H5650" s="32" t="s">
        <v>208</v>
      </c>
      <c r="I5650" s="33" t="s">
        <v>862</v>
      </c>
      <c r="J5650" s="33" t="s">
        <v>206</v>
      </c>
      <c r="K5650" s="33" t="str">
        <f t="shared" si="291"/>
        <v>410 , 6</v>
      </c>
      <c r="L5650" s="34" t="s">
        <v>207</v>
      </c>
      <c r="N5650" s="1" t="b">
        <f t="shared" si="292"/>
        <v>0</v>
      </c>
      <c r="O5650" s="1" t="b">
        <f t="shared" si="293"/>
        <v>0</v>
      </c>
      <c r="Q5650" s="4"/>
      <c r="R5650" s="4"/>
    </row>
    <row r="5651" spans="5:18">
      <c r="E5651" s="130">
        <v>410</v>
      </c>
      <c r="F5651" s="130">
        <v>8</v>
      </c>
      <c r="H5651" s="32" t="s">
        <v>208</v>
      </c>
      <c r="I5651" s="33" t="s">
        <v>862</v>
      </c>
      <c r="J5651" s="33" t="s">
        <v>206</v>
      </c>
      <c r="K5651" s="33" t="str">
        <f t="shared" si="291"/>
        <v>410 , 8</v>
      </c>
      <c r="L5651" s="34" t="s">
        <v>207</v>
      </c>
      <c r="N5651" s="1" t="b">
        <f t="shared" si="292"/>
        <v>0</v>
      </c>
      <c r="O5651" s="1" t="b">
        <f t="shared" si="293"/>
        <v>0</v>
      </c>
      <c r="Q5651" s="4"/>
      <c r="R5651" s="4"/>
    </row>
    <row r="5652" spans="5:18">
      <c r="E5652" s="130">
        <v>410</v>
      </c>
      <c r="F5652" s="130">
        <v>9</v>
      </c>
      <c r="H5652" s="32" t="s">
        <v>208</v>
      </c>
      <c r="I5652" s="33" t="s">
        <v>862</v>
      </c>
      <c r="J5652" s="33" t="s">
        <v>206</v>
      </c>
      <c r="K5652" s="33" t="str">
        <f t="shared" si="291"/>
        <v>410 , 9</v>
      </c>
      <c r="L5652" s="34" t="s">
        <v>207</v>
      </c>
      <c r="N5652" s="1" t="b">
        <f t="shared" si="292"/>
        <v>0</v>
      </c>
      <c r="O5652" s="1" t="b">
        <f t="shared" si="293"/>
        <v>0</v>
      </c>
      <c r="Q5652" s="4"/>
      <c r="R5652" s="4"/>
    </row>
    <row r="5653" spans="5:18">
      <c r="E5653" s="130">
        <v>410</v>
      </c>
      <c r="F5653" s="130">
        <v>10</v>
      </c>
      <c r="H5653" s="32" t="s">
        <v>208</v>
      </c>
      <c r="I5653" s="33" t="s">
        <v>862</v>
      </c>
      <c r="J5653" s="33" t="s">
        <v>206</v>
      </c>
      <c r="K5653" s="33" t="str">
        <f t="shared" si="291"/>
        <v>410 , 10</v>
      </c>
      <c r="L5653" s="34" t="s">
        <v>207</v>
      </c>
      <c r="N5653" s="1" t="b">
        <f t="shared" si="292"/>
        <v>0</v>
      </c>
      <c r="O5653" s="1" t="b">
        <f t="shared" si="293"/>
        <v>0</v>
      </c>
      <c r="Q5653" s="4"/>
      <c r="R5653" s="4"/>
    </row>
    <row r="5654" spans="5:18">
      <c r="E5654" s="130">
        <v>410</v>
      </c>
      <c r="F5654" s="130">
        <v>11</v>
      </c>
      <c r="H5654" s="32" t="s">
        <v>208</v>
      </c>
      <c r="I5654" s="33" t="s">
        <v>862</v>
      </c>
      <c r="J5654" s="33" t="s">
        <v>206</v>
      </c>
      <c r="K5654" s="33" t="str">
        <f t="shared" si="291"/>
        <v>410 , 11</v>
      </c>
      <c r="L5654" s="34" t="s">
        <v>207</v>
      </c>
      <c r="N5654" s="1" t="b">
        <f t="shared" si="292"/>
        <v>0</v>
      </c>
      <c r="O5654" s="1" t="b">
        <f t="shared" si="293"/>
        <v>0</v>
      </c>
      <c r="Q5654" s="4"/>
      <c r="R5654" s="4"/>
    </row>
    <row r="5655" spans="5:18">
      <c r="E5655" s="130">
        <v>410</v>
      </c>
      <c r="F5655" s="130">
        <v>12</v>
      </c>
      <c r="H5655" s="32" t="s">
        <v>208</v>
      </c>
      <c r="I5655" s="33" t="s">
        <v>862</v>
      </c>
      <c r="J5655" s="33" t="s">
        <v>206</v>
      </c>
      <c r="K5655" s="33" t="str">
        <f t="shared" si="291"/>
        <v>410 , 12</v>
      </c>
      <c r="L5655" s="34" t="s">
        <v>207</v>
      </c>
      <c r="N5655" s="1" t="b">
        <f t="shared" si="292"/>
        <v>0</v>
      </c>
      <c r="O5655" s="1" t="b">
        <f t="shared" si="293"/>
        <v>0</v>
      </c>
      <c r="Q5655" s="4"/>
      <c r="R5655" s="4"/>
    </row>
    <row r="5656" spans="5:18">
      <c r="E5656" s="130">
        <v>410</v>
      </c>
      <c r="F5656" s="130">
        <v>13</v>
      </c>
      <c r="H5656" s="32" t="s">
        <v>208</v>
      </c>
      <c r="I5656" s="33" t="s">
        <v>862</v>
      </c>
      <c r="J5656" s="33" t="s">
        <v>206</v>
      </c>
      <c r="K5656" s="33" t="str">
        <f t="shared" si="291"/>
        <v>410 , 13</v>
      </c>
      <c r="L5656" s="34" t="s">
        <v>207</v>
      </c>
      <c r="N5656" s="1" t="b">
        <f t="shared" si="292"/>
        <v>0</v>
      </c>
      <c r="O5656" s="1" t="b">
        <f t="shared" si="293"/>
        <v>0</v>
      </c>
      <c r="Q5656" s="4"/>
      <c r="R5656" s="4"/>
    </row>
    <row r="5657" spans="5:18">
      <c r="E5657" s="130">
        <v>410</v>
      </c>
      <c r="F5657" s="130">
        <v>14</v>
      </c>
      <c r="H5657" s="32" t="s">
        <v>208</v>
      </c>
      <c r="I5657" s="33" t="s">
        <v>862</v>
      </c>
      <c r="J5657" s="33" t="s">
        <v>206</v>
      </c>
      <c r="K5657" s="33" t="str">
        <f t="shared" si="291"/>
        <v>410 , 14</v>
      </c>
      <c r="L5657" s="34" t="s">
        <v>207</v>
      </c>
      <c r="N5657" s="1" t="b">
        <f t="shared" si="292"/>
        <v>0</v>
      </c>
      <c r="O5657" s="1" t="b">
        <f t="shared" si="293"/>
        <v>0</v>
      </c>
      <c r="Q5657" s="4"/>
      <c r="R5657" s="4"/>
    </row>
    <row r="5658" spans="5:18">
      <c r="E5658" s="130">
        <v>410</v>
      </c>
      <c r="F5658" s="130">
        <v>15</v>
      </c>
      <c r="H5658" s="32" t="s">
        <v>208</v>
      </c>
      <c r="I5658" s="33" t="s">
        <v>862</v>
      </c>
      <c r="J5658" s="33" t="s">
        <v>206</v>
      </c>
      <c r="K5658" s="33" t="str">
        <f t="shared" si="291"/>
        <v>410 , 15</v>
      </c>
      <c r="L5658" s="34" t="s">
        <v>207</v>
      </c>
      <c r="N5658" s="1" t="b">
        <f t="shared" si="292"/>
        <v>0</v>
      </c>
      <c r="O5658" s="1" t="b">
        <f t="shared" si="293"/>
        <v>0</v>
      </c>
      <c r="Q5658" s="4"/>
      <c r="R5658" s="4"/>
    </row>
    <row r="5659" spans="5:18">
      <c r="E5659" s="130">
        <v>411</v>
      </c>
      <c r="F5659" s="130">
        <v>1</v>
      </c>
      <c r="H5659" s="32" t="s">
        <v>208</v>
      </c>
      <c r="I5659" s="33" t="s">
        <v>862</v>
      </c>
      <c r="J5659" s="33" t="s">
        <v>206</v>
      </c>
      <c r="K5659" s="33" t="str">
        <f t="shared" si="291"/>
        <v>411 , 1</v>
      </c>
      <c r="L5659" s="34" t="s">
        <v>207</v>
      </c>
      <c r="N5659" s="1" t="b">
        <f t="shared" si="292"/>
        <v>0</v>
      </c>
      <c r="O5659" s="1" t="b">
        <f t="shared" si="293"/>
        <v>0</v>
      </c>
      <c r="Q5659" s="4"/>
      <c r="R5659" s="4"/>
    </row>
    <row r="5660" spans="5:18">
      <c r="E5660" s="130">
        <v>411</v>
      </c>
      <c r="F5660" s="130">
        <v>2</v>
      </c>
      <c r="H5660" s="32" t="s">
        <v>208</v>
      </c>
      <c r="I5660" s="33" t="s">
        <v>862</v>
      </c>
      <c r="J5660" s="33" t="s">
        <v>206</v>
      </c>
      <c r="K5660" s="33" t="str">
        <f t="shared" si="291"/>
        <v>411 , 2</v>
      </c>
      <c r="L5660" s="34" t="s">
        <v>207</v>
      </c>
      <c r="N5660" s="1" t="b">
        <f t="shared" si="292"/>
        <v>0</v>
      </c>
      <c r="O5660" s="1" t="b">
        <f t="shared" si="293"/>
        <v>0</v>
      </c>
      <c r="Q5660" s="4"/>
      <c r="R5660" s="4"/>
    </row>
    <row r="5661" spans="5:18">
      <c r="E5661" s="130">
        <v>411</v>
      </c>
      <c r="F5661" s="130">
        <v>3</v>
      </c>
      <c r="H5661" s="32" t="s">
        <v>208</v>
      </c>
      <c r="I5661" s="33" t="s">
        <v>862</v>
      </c>
      <c r="J5661" s="33" t="s">
        <v>206</v>
      </c>
      <c r="K5661" s="33" t="str">
        <f t="shared" si="291"/>
        <v>411 , 3</v>
      </c>
      <c r="L5661" s="34" t="s">
        <v>207</v>
      </c>
      <c r="N5661" s="1" t="b">
        <f t="shared" si="292"/>
        <v>0</v>
      </c>
      <c r="O5661" s="1" t="b">
        <f t="shared" si="293"/>
        <v>0</v>
      </c>
      <c r="Q5661" s="4"/>
      <c r="R5661" s="4"/>
    </row>
    <row r="5662" spans="5:18">
      <c r="E5662" s="130">
        <v>411</v>
      </c>
      <c r="F5662" s="130">
        <v>4</v>
      </c>
      <c r="H5662" s="32" t="s">
        <v>208</v>
      </c>
      <c r="I5662" s="33" t="s">
        <v>862</v>
      </c>
      <c r="J5662" s="33" t="s">
        <v>206</v>
      </c>
      <c r="K5662" s="33" t="str">
        <f t="shared" si="291"/>
        <v>411 , 4</v>
      </c>
      <c r="L5662" s="34" t="s">
        <v>207</v>
      </c>
      <c r="N5662" s="1" t="b">
        <f t="shared" si="292"/>
        <v>0</v>
      </c>
      <c r="O5662" s="1" t="b">
        <f t="shared" si="293"/>
        <v>0</v>
      </c>
      <c r="Q5662" s="4"/>
      <c r="R5662" s="4"/>
    </row>
    <row r="5663" spans="5:18">
      <c r="E5663" s="130">
        <v>411</v>
      </c>
      <c r="F5663" s="130">
        <v>5</v>
      </c>
      <c r="H5663" s="32" t="s">
        <v>208</v>
      </c>
      <c r="I5663" s="33" t="s">
        <v>862</v>
      </c>
      <c r="J5663" s="33" t="s">
        <v>206</v>
      </c>
      <c r="K5663" s="33" t="str">
        <f t="shared" si="291"/>
        <v>411 , 5</v>
      </c>
      <c r="L5663" s="34" t="s">
        <v>207</v>
      </c>
      <c r="N5663" s="1" t="b">
        <f t="shared" si="292"/>
        <v>0</v>
      </c>
      <c r="O5663" s="1" t="b">
        <f t="shared" si="293"/>
        <v>0</v>
      </c>
      <c r="Q5663" s="4"/>
      <c r="R5663" s="4"/>
    </row>
    <row r="5664" spans="5:18">
      <c r="E5664" s="130">
        <v>411</v>
      </c>
      <c s="130" r="F5664">
        <v>7</v>
      </c>
      <c r="H5664" s="32" t="s">
        <v>208</v>
      </c>
      <c r="I5664" s="33" t="s">
        <v>862</v>
      </c>
      <c r="J5664" s="33" t="s">
        <v>206</v>
      </c>
      <c r="K5664" s="33" t="str">
        <f t="shared" si="291"/>
        <v>411 , 6</v>
      </c>
      <c r="L5664" s="34" t="s">
        <v>207</v>
      </c>
      <c r="N5664" s="1" t="b">
        <f t="shared" si="292"/>
        <v>0</v>
      </c>
      <c r="O5664" s="1" t="b">
        <f t="shared" si="293"/>
        <v>0</v>
      </c>
      <c r="Q5664" s="4"/>
      <c r="R5664" s="4"/>
    </row>
    <row r="5665" spans="5:18">
      <c r="E5665" s="130">
        <v>411</v>
      </c>
      <c r="F5665" s="130">
        <v>8</v>
      </c>
      <c r="H5665" s="32" t="s">
        <v>208</v>
      </c>
      <c r="I5665" s="33" t="s">
        <v>862</v>
      </c>
      <c r="J5665" s="33" t="s">
        <v>206</v>
      </c>
      <c r="K5665" s="33" t="str">
        <f t="shared" si="291"/>
        <v>411 , 8</v>
      </c>
      <c r="L5665" s="34" t="s">
        <v>207</v>
      </c>
      <c r="N5665" s="1" t="b">
        <f t="shared" si="292"/>
        <v>0</v>
      </c>
      <c r="O5665" s="1" t="b">
        <f t="shared" si="293"/>
        <v>0</v>
      </c>
      <c r="Q5665" s="4"/>
      <c r="R5665" s="4"/>
    </row>
    <row r="5666" spans="5:18">
      <c r="E5666" s="130">
        <v>411</v>
      </c>
      <c r="F5666" s="130">
        <v>9</v>
      </c>
      <c r="H5666" s="32" t="s">
        <v>208</v>
      </c>
      <c r="I5666" s="33" t="s">
        <v>862</v>
      </c>
      <c r="J5666" s="33" t="s">
        <v>206</v>
      </c>
      <c r="K5666" s="33" t="str">
        <f t="shared" si="291"/>
        <v>411 , 9</v>
      </c>
      <c r="L5666" s="34" t="s">
        <v>207</v>
      </c>
      <c r="N5666" s="1" t="b">
        <f t="shared" si="292"/>
        <v>0</v>
      </c>
      <c r="O5666" s="1" t="b">
        <f t="shared" si="293"/>
        <v>0</v>
      </c>
      <c r="Q5666" s="4"/>
      <c r="R5666" s="4"/>
    </row>
    <row r="5667" spans="5:18">
      <c r="E5667" s="130">
        <v>411</v>
      </c>
      <c r="F5667" s="130">
        <v>10</v>
      </c>
      <c r="H5667" s="32" t="s">
        <v>208</v>
      </c>
      <c r="I5667" s="33" t="s">
        <v>862</v>
      </c>
      <c r="J5667" s="33" t="s">
        <v>206</v>
      </c>
      <c r="K5667" s="33" t="str">
        <f t="shared" si="291"/>
        <v>411 , 10</v>
      </c>
      <c r="L5667" s="34" t="s">
        <v>207</v>
      </c>
      <c r="N5667" s="1" t="b">
        <f t="shared" si="292"/>
        <v>0</v>
      </c>
      <c r="O5667" s="1" t="b">
        <f t="shared" si="293"/>
        <v>0</v>
      </c>
      <c r="Q5667" s="4"/>
      <c r="R5667" s="4"/>
    </row>
    <row r="5668" spans="5:18">
      <c r="E5668" s="130">
        <v>411</v>
      </c>
      <c r="F5668" s="130">
        <v>11</v>
      </c>
      <c r="H5668" s="32" t="s">
        <v>208</v>
      </c>
      <c r="I5668" s="33" t="s">
        <v>862</v>
      </c>
      <c r="J5668" s="33" t="s">
        <v>206</v>
      </c>
      <c r="K5668" s="33" t="str">
        <f t="shared" si="291"/>
        <v>411 , 11</v>
      </c>
      <c r="L5668" s="34" t="s">
        <v>207</v>
      </c>
      <c r="N5668" s="1" t="b">
        <f t="shared" si="292"/>
        <v>0</v>
      </c>
      <c r="O5668" s="1" t="b">
        <f t="shared" si="293"/>
        <v>0</v>
      </c>
      <c r="Q5668" s="4"/>
      <c r="R5668" s="4"/>
    </row>
    <row r="5669" spans="5:18">
      <c r="E5669" s="130">
        <v>411</v>
      </c>
      <c r="F5669" s="130">
        <v>12</v>
      </c>
      <c r="H5669" s="32" t="s">
        <v>208</v>
      </c>
      <c r="I5669" s="33" t="s">
        <v>862</v>
      </c>
      <c r="J5669" s="33" t="s">
        <v>206</v>
      </c>
      <c r="K5669" s="33" t="str">
        <f t="shared" si="291"/>
        <v>411 , 12</v>
      </c>
      <c r="L5669" s="34" t="s">
        <v>207</v>
      </c>
      <c r="N5669" s="1" t="b">
        <f t="shared" si="292"/>
        <v>0</v>
      </c>
      <c r="O5669" s="1" t="b">
        <f t="shared" si="293"/>
        <v>0</v>
      </c>
      <c r="Q5669" s="4"/>
      <c r="R5669" s="4"/>
    </row>
    <row r="5670" spans="5:18">
      <c r="E5670" s="130">
        <v>411</v>
      </c>
      <c r="F5670" s="130">
        <v>13</v>
      </c>
      <c r="H5670" s="32" t="s">
        <v>208</v>
      </c>
      <c r="I5670" s="33" t="s">
        <v>862</v>
      </c>
      <c r="J5670" s="33" t="s">
        <v>206</v>
      </c>
      <c r="K5670" s="33" t="str">
        <f t="shared" si="291"/>
        <v>411 , 13</v>
      </c>
      <c r="L5670" s="34" t="s">
        <v>207</v>
      </c>
      <c r="N5670" s="1" t="b">
        <f t="shared" si="292"/>
        <v>0</v>
      </c>
      <c r="O5670" s="1" t="b">
        <f t="shared" si="293"/>
        <v>0</v>
      </c>
      <c r="Q5670" s="4"/>
      <c r="R5670" s="4"/>
    </row>
    <row r="5671" spans="5:18">
      <c r="E5671" s="130">
        <v>411</v>
      </c>
      <c r="F5671" s="130">
        <v>14</v>
      </c>
      <c r="H5671" s="32" t="s">
        <v>208</v>
      </c>
      <c r="I5671" s="33" t="s">
        <v>862</v>
      </c>
      <c r="J5671" s="33" t="s">
        <v>206</v>
      </c>
      <c r="K5671" s="33" t="str">
        <f t="shared" si="291"/>
        <v>411 , 14</v>
      </c>
      <c r="L5671" s="34" t="s">
        <v>207</v>
      </c>
      <c r="N5671" s="1" t="b">
        <f t="shared" si="292"/>
        <v>0</v>
      </c>
      <c r="O5671" s="1" t="b">
        <f t="shared" si="293"/>
        <v>0</v>
      </c>
      <c r="Q5671" s="4"/>
      <c r="R5671" s="4"/>
    </row>
    <row r="5672" spans="5:18">
      <c r="E5672" s="130">
        <v>411</v>
      </c>
      <c r="F5672" s="130">
        <v>15</v>
      </c>
      <c r="H5672" s="32" t="s">
        <v>208</v>
      </c>
      <c r="I5672" s="33" t="s">
        <v>862</v>
      </c>
      <c r="J5672" s="33" t="s">
        <v>206</v>
      </c>
      <c r="K5672" s="33" t="str">
        <f t="shared" si="291"/>
        <v>411 , 15</v>
      </c>
      <c r="L5672" s="34" t="s">
        <v>207</v>
      </c>
      <c r="N5672" s="1" t="b">
        <f t="shared" si="292"/>
        <v>0</v>
      </c>
      <c r="O5672" s="1" t="b">
        <f t="shared" si="293"/>
        <v>0</v>
      </c>
      <c r="Q5672" s="4"/>
      <c r="R5672" s="4"/>
    </row>
    <row r="5673" spans="5:18">
      <c r="E5673" s="130">
        <v>412</v>
      </c>
      <c r="F5673" s="130">
        <v>1</v>
      </c>
      <c r="H5673" s="32" t="s">
        <v>208</v>
      </c>
      <c r="I5673" s="33" t="s">
        <v>862</v>
      </c>
      <c r="J5673" s="33" t="s">
        <v>206</v>
      </c>
      <c r="K5673" s="33" t="str">
        <f t="shared" si="291"/>
        <v>412 , 1</v>
      </c>
      <c r="L5673" s="34" t="s">
        <v>207</v>
      </c>
      <c r="N5673" s="1" t="b">
        <f t="shared" si="292"/>
        <v>0</v>
      </c>
      <c r="O5673" s="1" t="b">
        <f t="shared" si="293"/>
        <v>0</v>
      </c>
      <c r="Q5673" s="4"/>
      <c r="R5673" s="4"/>
    </row>
    <row r="5674" spans="5:18">
      <c r="E5674" s="130">
        <v>412</v>
      </c>
      <c r="F5674" s="130">
        <v>2</v>
      </c>
      <c r="H5674" s="32" t="s">
        <v>208</v>
      </c>
      <c r="I5674" s="33" t="s">
        <v>862</v>
      </c>
      <c r="J5674" s="33" t="s">
        <v>206</v>
      </c>
      <c r="K5674" s="33" t="str">
        <f t="shared" si="291"/>
        <v>412 , 2</v>
      </c>
      <c r="L5674" s="34" t="s">
        <v>207</v>
      </c>
      <c r="N5674" s="1" t="b">
        <f t="shared" si="292"/>
        <v>0</v>
      </c>
      <c r="O5674" s="1" t="b">
        <f t="shared" si="293"/>
        <v>0</v>
      </c>
      <c r="Q5674" s="4"/>
      <c r="R5674" s="4"/>
    </row>
    <row r="5675" spans="5:18">
      <c r="E5675" s="130">
        <v>412</v>
      </c>
      <c r="F5675" s="130">
        <v>3</v>
      </c>
      <c r="H5675" s="32" t="s">
        <v>208</v>
      </c>
      <c r="I5675" s="33" t="s">
        <v>862</v>
      </c>
      <c r="J5675" s="33" t="s">
        <v>206</v>
      </c>
      <c r="K5675" s="33" t="str">
        <f t="shared" si="291"/>
        <v>412 , 3</v>
      </c>
      <c r="L5675" s="34" t="s">
        <v>207</v>
      </c>
      <c r="N5675" s="1" t="b">
        <f t="shared" si="292"/>
        <v>0</v>
      </c>
      <c r="O5675" s="1" t="b">
        <f t="shared" si="293"/>
        <v>0</v>
      </c>
      <c r="Q5675" s="4"/>
      <c r="R5675" s="4"/>
    </row>
    <row r="5676" spans="5:18">
      <c r="E5676" s="130">
        <v>412</v>
      </c>
      <c r="F5676" s="130">
        <v>4</v>
      </c>
      <c r="H5676" s="32" t="s">
        <v>208</v>
      </c>
      <c r="I5676" s="33" t="s">
        <v>862</v>
      </c>
      <c r="J5676" s="33" t="s">
        <v>206</v>
      </c>
      <c r="K5676" s="33" t="str">
        <f t="shared" si="291"/>
        <v>412 , 4</v>
      </c>
      <c r="L5676" s="34" t="s">
        <v>207</v>
      </c>
      <c r="N5676" s="1" t="b">
        <f t="shared" si="292"/>
        <v>0</v>
      </c>
      <c r="O5676" s="1" t="b">
        <f t="shared" si="293"/>
        <v>0</v>
      </c>
      <c r="Q5676" s="4"/>
      <c r="R5676" s="4"/>
    </row>
    <row r="5677" spans="5:18">
      <c r="E5677" s="130">
        <v>412</v>
      </c>
      <c r="F5677" s="130">
        <v>5</v>
      </c>
      <c r="H5677" s="32" t="s">
        <v>208</v>
      </c>
      <c r="I5677" s="33" t="s">
        <v>862</v>
      </c>
      <c r="J5677" s="33" t="s">
        <v>206</v>
      </c>
      <c r="K5677" s="33" t="str">
        <f t="shared" si="291"/>
        <v>412 , 5</v>
      </c>
      <c r="L5677" s="34" t="s">
        <v>207</v>
      </c>
      <c r="N5677" s="1" t="b">
        <f t="shared" si="292"/>
        <v>0</v>
      </c>
      <c r="O5677" s="1" t="b">
        <f t="shared" si="293"/>
        <v>0</v>
      </c>
      <c r="Q5677" s="4"/>
      <c r="R5677" s="4"/>
    </row>
    <row r="5678" spans="5:18">
      <c r="E5678" s="130">
        <v>412</v>
      </c>
      <c s="130" r="F5678">
        <v>7</v>
      </c>
      <c r="H5678" s="32" t="s">
        <v>208</v>
      </c>
      <c r="I5678" s="33" t="s">
        <v>862</v>
      </c>
      <c r="J5678" s="33" t="s">
        <v>206</v>
      </c>
      <c r="K5678" s="33" t="str">
        <f t="shared" si="291"/>
        <v>412 , 6</v>
      </c>
      <c r="L5678" s="34" t="s">
        <v>207</v>
      </c>
      <c r="N5678" s="1" t="b">
        <f t="shared" si="292"/>
        <v>0</v>
      </c>
      <c r="O5678" s="1" t="b">
        <f t="shared" si="293"/>
        <v>0</v>
      </c>
      <c r="Q5678" s="4"/>
      <c r="R5678" s="4"/>
    </row>
    <row r="5679" spans="5:18">
      <c r="E5679" s="130">
        <v>412</v>
      </c>
      <c r="F5679" s="130">
        <v>8</v>
      </c>
      <c r="H5679" s="32" t="s">
        <v>208</v>
      </c>
      <c r="I5679" s="33" t="s">
        <v>862</v>
      </c>
      <c r="J5679" s="33" t="s">
        <v>206</v>
      </c>
      <c r="K5679" s="33" t="str">
        <f t="shared" si="291"/>
        <v>412 , 8</v>
      </c>
      <c r="L5679" s="34" t="s">
        <v>207</v>
      </c>
      <c r="N5679" s="1" t="b">
        <f t="shared" si="292"/>
        <v>0</v>
      </c>
      <c r="O5679" s="1" t="b">
        <f t="shared" si="293"/>
        <v>0</v>
      </c>
      <c r="Q5679" s="4"/>
      <c r="R5679" s="4"/>
    </row>
    <row r="5680" spans="5:18">
      <c r="E5680" s="130">
        <v>412</v>
      </c>
      <c r="F5680" s="130">
        <v>9</v>
      </c>
      <c r="H5680" s="32" t="s">
        <v>208</v>
      </c>
      <c r="I5680" s="33" t="s">
        <v>862</v>
      </c>
      <c r="J5680" s="33" t="s">
        <v>206</v>
      </c>
      <c r="K5680" s="33" t="str">
        <f t="shared" ref="K5680:K5739" si="294">E5680&amp;" , "&amp;F5680</f>
        <v>412 , 9</v>
      </c>
      <c r="L5680" s="34" t="s">
        <v>207</v>
      </c>
      <c r="N5680" s="1" t="b">
        <f t="shared" ref="N5680:N5739" si="295">IF(E5680="","",EXACT(E5680,Q5680))</f>
        <v>0</v>
      </c>
      <c r="O5680" s="1" t="b">
        <f t="shared" ref="O5680:O5739" si="296">IF(F5680="","",EXACT(F5680,R5680))</f>
        <v>0</v>
      </c>
      <c r="Q5680" s="4"/>
      <c r="R5680" s="4"/>
    </row>
    <row r="5681" spans="5:18">
      <c r="E5681" s="130">
        <v>412</v>
      </c>
      <c r="F5681" s="130">
        <v>10</v>
      </c>
      <c r="H5681" s="32" t="s">
        <v>208</v>
      </c>
      <c r="I5681" s="33" t="s">
        <v>862</v>
      </c>
      <c r="J5681" s="33" t="s">
        <v>206</v>
      </c>
      <c r="K5681" s="33" t="str">
        <f t="shared" si="294"/>
        <v>412 , 10</v>
      </c>
      <c r="L5681" s="34" t="s">
        <v>207</v>
      </c>
      <c r="N5681" s="1" t="b">
        <f t="shared" si="295"/>
        <v>0</v>
      </c>
      <c r="O5681" s="1" t="b">
        <f t="shared" si="296"/>
        <v>0</v>
      </c>
      <c r="Q5681" s="4"/>
      <c r="R5681" s="4"/>
    </row>
    <row r="5682" spans="5:18">
      <c r="E5682" s="130">
        <v>412</v>
      </c>
      <c r="F5682" s="130">
        <v>11</v>
      </c>
      <c r="H5682" s="32" t="s">
        <v>208</v>
      </c>
      <c r="I5682" s="33" t="s">
        <v>862</v>
      </c>
      <c r="J5682" s="33" t="s">
        <v>206</v>
      </c>
      <c r="K5682" s="33" t="str">
        <f t="shared" si="294"/>
        <v>412 , 11</v>
      </c>
      <c r="L5682" s="34" t="s">
        <v>207</v>
      </c>
      <c r="N5682" s="1" t="b">
        <f t="shared" si="295"/>
        <v>0</v>
      </c>
      <c r="O5682" s="1" t="b">
        <f t="shared" si="296"/>
        <v>0</v>
      </c>
      <c r="Q5682" s="4"/>
      <c r="R5682" s="4"/>
    </row>
    <row r="5683" spans="5:18">
      <c r="E5683" s="130">
        <v>412</v>
      </c>
      <c r="F5683" s="130">
        <v>12</v>
      </c>
      <c r="H5683" s="32" t="s">
        <v>208</v>
      </c>
      <c r="I5683" s="33" t="s">
        <v>862</v>
      </c>
      <c r="J5683" s="33" t="s">
        <v>206</v>
      </c>
      <c r="K5683" s="33" t="str">
        <f t="shared" si="294"/>
        <v>412 , 12</v>
      </c>
      <c r="L5683" s="34" t="s">
        <v>207</v>
      </c>
      <c r="N5683" s="1" t="b">
        <f t="shared" si="295"/>
        <v>0</v>
      </c>
      <c r="O5683" s="1" t="b">
        <f t="shared" si="296"/>
        <v>0</v>
      </c>
      <c r="Q5683" s="4"/>
      <c r="R5683" s="4"/>
    </row>
    <row r="5684" spans="5:18">
      <c r="E5684" s="130">
        <v>412</v>
      </c>
      <c r="F5684" s="130">
        <v>13</v>
      </c>
      <c r="H5684" s="32" t="s">
        <v>208</v>
      </c>
      <c r="I5684" s="33" t="s">
        <v>862</v>
      </c>
      <c r="J5684" s="33" t="s">
        <v>206</v>
      </c>
      <c r="K5684" s="33" t="str">
        <f t="shared" si="294"/>
        <v>412 , 13</v>
      </c>
      <c r="L5684" s="34" t="s">
        <v>207</v>
      </c>
      <c r="N5684" s="1" t="b">
        <f t="shared" si="295"/>
        <v>0</v>
      </c>
      <c r="O5684" s="1" t="b">
        <f t="shared" si="296"/>
        <v>0</v>
      </c>
      <c r="Q5684" s="4"/>
      <c r="R5684" s="4"/>
    </row>
    <row r="5685" spans="5:18">
      <c r="E5685" s="130">
        <v>412</v>
      </c>
      <c r="F5685" s="130">
        <v>14</v>
      </c>
      <c r="H5685" s="32" t="s">
        <v>208</v>
      </c>
      <c r="I5685" s="33" t="s">
        <v>862</v>
      </c>
      <c r="J5685" s="33" t="s">
        <v>206</v>
      </c>
      <c r="K5685" s="33" t="str">
        <f t="shared" si="294"/>
        <v>412 , 14</v>
      </c>
      <c r="L5685" s="34" t="s">
        <v>207</v>
      </c>
      <c r="N5685" s="1" t="b">
        <f t="shared" si="295"/>
        <v>0</v>
      </c>
      <c r="O5685" s="1" t="b">
        <f t="shared" si="296"/>
        <v>0</v>
      </c>
      <c r="Q5685" s="4"/>
      <c r="R5685" s="4"/>
    </row>
    <row r="5686" spans="5:18">
      <c r="E5686" s="130">
        <v>412</v>
      </c>
      <c r="F5686" s="130">
        <v>15</v>
      </c>
      <c r="H5686" s="32" t="s">
        <v>208</v>
      </c>
      <c r="I5686" s="33" t="s">
        <v>862</v>
      </c>
      <c r="J5686" s="33" t="s">
        <v>206</v>
      </c>
      <c r="K5686" s="33" t="str">
        <f t="shared" si="294"/>
        <v>412 , 15</v>
      </c>
      <c r="L5686" s="34" t="s">
        <v>207</v>
      </c>
      <c r="N5686" s="1" t="b">
        <f t="shared" si="295"/>
        <v>0</v>
      </c>
      <c r="O5686" s="1" t="b">
        <f t="shared" si="296"/>
        <v>0</v>
      </c>
      <c r="Q5686" s="4"/>
      <c r="R5686" s="4"/>
    </row>
    <row r="5687" spans="5:18">
      <c r="E5687" s="130">
        <v>413</v>
      </c>
      <c r="F5687" s="130">
        <v>1</v>
      </c>
      <c r="H5687" s="32" t="s">
        <v>208</v>
      </c>
      <c r="I5687" s="33" t="s">
        <v>862</v>
      </c>
      <c r="J5687" s="33" t="s">
        <v>206</v>
      </c>
      <c r="K5687" s="33" t="str">
        <f t="shared" si="294"/>
        <v>413 , 1</v>
      </c>
      <c r="L5687" s="34" t="s">
        <v>207</v>
      </c>
      <c r="N5687" s="1" t="b">
        <f t="shared" si="295"/>
        <v>0</v>
      </c>
      <c r="O5687" s="1" t="b">
        <f t="shared" si="296"/>
        <v>0</v>
      </c>
      <c r="Q5687" s="4"/>
      <c r="R5687" s="4"/>
    </row>
    <row r="5688" spans="5:18">
      <c r="E5688" s="130">
        <v>413</v>
      </c>
      <c r="F5688" s="130">
        <v>2</v>
      </c>
      <c r="H5688" s="32" t="s">
        <v>208</v>
      </c>
      <c r="I5688" s="33" t="s">
        <v>862</v>
      </c>
      <c r="J5688" s="33" t="s">
        <v>206</v>
      </c>
      <c r="K5688" s="33" t="str">
        <f t="shared" si="294"/>
        <v>413 , 2</v>
      </c>
      <c r="L5688" s="34" t="s">
        <v>207</v>
      </c>
      <c r="N5688" s="1" t="b">
        <f t="shared" si="295"/>
        <v>0</v>
      </c>
      <c r="O5688" s="1" t="b">
        <f t="shared" si="296"/>
        <v>0</v>
      </c>
      <c r="Q5688" s="4"/>
      <c r="R5688" s="4"/>
    </row>
    <row r="5689" spans="5:18">
      <c r="E5689" s="130">
        <v>413</v>
      </c>
      <c r="F5689" s="130">
        <v>3</v>
      </c>
      <c r="H5689" s="32" t="s">
        <v>208</v>
      </c>
      <c r="I5689" s="33" t="s">
        <v>862</v>
      </c>
      <c r="J5689" s="33" t="s">
        <v>206</v>
      </c>
      <c r="K5689" s="33" t="str">
        <f t="shared" si="294"/>
        <v>413 , 3</v>
      </c>
      <c r="L5689" s="34" t="s">
        <v>207</v>
      </c>
      <c r="N5689" s="1" t="b">
        <f t="shared" si="295"/>
        <v>0</v>
      </c>
      <c r="O5689" s="1" t="b">
        <f t="shared" si="296"/>
        <v>0</v>
      </c>
      <c r="Q5689" s="4"/>
      <c r="R5689" s="4"/>
    </row>
    <row r="5690" spans="5:18">
      <c r="E5690" s="130">
        <v>413</v>
      </c>
      <c r="F5690" s="130">
        <v>4</v>
      </c>
      <c r="H5690" s="32" t="s">
        <v>208</v>
      </c>
      <c r="I5690" s="33" t="s">
        <v>862</v>
      </c>
      <c r="J5690" s="33" t="s">
        <v>206</v>
      </c>
      <c r="K5690" s="33" t="str">
        <f t="shared" si="294"/>
        <v>413 , 4</v>
      </c>
      <c r="L5690" s="34" t="s">
        <v>207</v>
      </c>
      <c r="N5690" s="1" t="b">
        <f t="shared" si="295"/>
        <v>0</v>
      </c>
      <c r="O5690" s="1" t="b">
        <f t="shared" si="296"/>
        <v>0</v>
      </c>
      <c r="Q5690" s="4"/>
      <c r="R5690" s="4"/>
    </row>
    <row r="5691" spans="5:18">
      <c r="E5691" s="130">
        <v>413</v>
      </c>
      <c r="F5691" s="130">
        <v>5</v>
      </c>
      <c r="H5691" s="32" t="s">
        <v>208</v>
      </c>
      <c r="I5691" s="33" t="s">
        <v>862</v>
      </c>
      <c r="J5691" s="33" t="s">
        <v>206</v>
      </c>
      <c r="K5691" s="33" t="str">
        <f t="shared" si="294"/>
        <v>413 , 5</v>
      </c>
      <c r="L5691" s="34" t="s">
        <v>207</v>
      </c>
      <c r="N5691" s="1" t="b">
        <f t="shared" si="295"/>
        <v>0</v>
      </c>
      <c r="O5691" s="1" t="b">
        <f t="shared" si="296"/>
        <v>0</v>
      </c>
      <c r="Q5691" s="4"/>
      <c r="R5691" s="4"/>
    </row>
    <row r="5692" spans="5:18">
      <c r="E5692" s="130">
        <v>413</v>
      </c>
      <c s="130" r="F5692">
        <v>7</v>
      </c>
      <c r="H5692" s="32" t="s">
        <v>208</v>
      </c>
      <c r="I5692" s="33" t="s">
        <v>862</v>
      </c>
      <c r="J5692" s="33" t="s">
        <v>206</v>
      </c>
      <c r="K5692" s="33" t="str">
        <f t="shared" si="294"/>
        <v>413 , 6</v>
      </c>
      <c r="L5692" s="34" t="s">
        <v>207</v>
      </c>
      <c r="N5692" s="1" t="b">
        <f t="shared" si="295"/>
        <v>0</v>
      </c>
      <c r="O5692" s="1" t="b">
        <f t="shared" si="296"/>
        <v>0</v>
      </c>
      <c r="Q5692" s="4"/>
      <c r="R5692" s="4"/>
    </row>
    <row r="5693" spans="5:18">
      <c r="E5693" s="130">
        <v>413</v>
      </c>
      <c r="F5693" s="130">
        <v>8</v>
      </c>
      <c r="H5693" s="32" t="s">
        <v>208</v>
      </c>
      <c r="I5693" s="33" t="s">
        <v>862</v>
      </c>
      <c r="J5693" s="33" t="s">
        <v>206</v>
      </c>
      <c r="K5693" s="33" t="str">
        <f t="shared" si="294"/>
        <v>413 , 8</v>
      </c>
      <c r="L5693" s="34" t="s">
        <v>207</v>
      </c>
      <c r="N5693" s="1" t="b">
        <f t="shared" si="295"/>
        <v>0</v>
      </c>
      <c r="O5693" s="1" t="b">
        <f t="shared" si="296"/>
        <v>0</v>
      </c>
      <c r="Q5693" s="4"/>
      <c r="R5693" s="4"/>
    </row>
    <row r="5694" spans="5:18">
      <c r="E5694" s="130">
        <v>413</v>
      </c>
      <c r="F5694" s="130">
        <v>9</v>
      </c>
      <c r="H5694" s="32" t="s">
        <v>208</v>
      </c>
      <c r="I5694" s="33" t="s">
        <v>862</v>
      </c>
      <c r="J5694" s="33" t="s">
        <v>206</v>
      </c>
      <c r="K5694" s="33" t="str">
        <f t="shared" si="294"/>
        <v>413 , 9</v>
      </c>
      <c r="L5694" s="34" t="s">
        <v>207</v>
      </c>
      <c r="N5694" s="1" t="b">
        <f t="shared" si="295"/>
        <v>0</v>
      </c>
      <c r="O5694" s="1" t="b">
        <f t="shared" si="296"/>
        <v>0</v>
      </c>
      <c r="Q5694" s="4"/>
      <c r="R5694" s="4"/>
    </row>
    <row r="5695" spans="5:18">
      <c r="E5695" s="130">
        <v>413</v>
      </c>
      <c r="F5695" s="130">
        <v>10</v>
      </c>
      <c r="H5695" s="32" t="s">
        <v>208</v>
      </c>
      <c r="I5695" s="33" t="s">
        <v>862</v>
      </c>
      <c r="J5695" s="33" t="s">
        <v>206</v>
      </c>
      <c r="K5695" s="33" t="str">
        <f t="shared" si="294"/>
        <v>413 , 10</v>
      </c>
      <c r="L5695" s="34" t="s">
        <v>207</v>
      </c>
      <c r="N5695" s="1" t="b">
        <f t="shared" si="295"/>
        <v>0</v>
      </c>
      <c r="O5695" s="1" t="b">
        <f t="shared" si="296"/>
        <v>0</v>
      </c>
      <c r="Q5695" s="4"/>
      <c r="R5695" s="4"/>
    </row>
    <row r="5696" spans="5:18">
      <c r="E5696" s="130">
        <v>413</v>
      </c>
      <c r="F5696" s="130">
        <v>11</v>
      </c>
      <c r="H5696" s="32" t="s">
        <v>208</v>
      </c>
      <c r="I5696" s="33" t="s">
        <v>862</v>
      </c>
      <c r="J5696" s="33" t="s">
        <v>206</v>
      </c>
      <c r="K5696" s="33" t="str">
        <f t="shared" si="294"/>
        <v>413 , 11</v>
      </c>
      <c r="L5696" s="34" t="s">
        <v>207</v>
      </c>
      <c r="N5696" s="1" t="b">
        <f t="shared" si="295"/>
        <v>0</v>
      </c>
      <c r="O5696" s="1" t="b">
        <f t="shared" si="296"/>
        <v>0</v>
      </c>
      <c r="Q5696" s="4"/>
      <c r="R5696" s="4"/>
    </row>
    <row r="5697" spans="5:18">
      <c r="E5697" s="130">
        <v>413</v>
      </c>
      <c r="F5697" s="130">
        <v>12</v>
      </c>
      <c r="H5697" s="32" t="s">
        <v>208</v>
      </c>
      <c r="I5697" s="33" t="s">
        <v>862</v>
      </c>
      <c r="J5697" s="33" t="s">
        <v>206</v>
      </c>
      <c r="K5697" s="33" t="str">
        <f t="shared" si="294"/>
        <v>413 , 12</v>
      </c>
      <c r="L5697" s="34" t="s">
        <v>207</v>
      </c>
      <c r="N5697" s="1" t="b">
        <f t="shared" si="295"/>
        <v>0</v>
      </c>
      <c r="O5697" s="1" t="b">
        <f t="shared" si="296"/>
        <v>0</v>
      </c>
      <c r="Q5697" s="4"/>
      <c r="R5697" s="4"/>
    </row>
    <row r="5698" spans="5:18">
      <c r="E5698" s="130">
        <v>413</v>
      </c>
      <c r="F5698" s="130">
        <v>13</v>
      </c>
      <c r="H5698" s="32" t="s">
        <v>208</v>
      </c>
      <c r="I5698" s="33" t="s">
        <v>862</v>
      </c>
      <c r="J5698" s="33" t="s">
        <v>206</v>
      </c>
      <c r="K5698" s="33" t="str">
        <f t="shared" si="294"/>
        <v>413 , 13</v>
      </c>
      <c r="L5698" s="34" t="s">
        <v>207</v>
      </c>
      <c r="N5698" s="1" t="b">
        <f t="shared" si="295"/>
        <v>0</v>
      </c>
      <c r="O5698" s="1" t="b">
        <f t="shared" si="296"/>
        <v>0</v>
      </c>
      <c r="Q5698" s="4"/>
      <c r="R5698" s="4"/>
    </row>
    <row r="5699" spans="5:18">
      <c r="E5699" s="130">
        <v>413</v>
      </c>
      <c r="F5699" s="130">
        <v>14</v>
      </c>
      <c r="H5699" s="32" t="s">
        <v>208</v>
      </c>
      <c r="I5699" s="33" t="s">
        <v>862</v>
      </c>
      <c r="J5699" s="33" t="s">
        <v>206</v>
      </c>
      <c r="K5699" s="33" t="str">
        <f t="shared" si="294"/>
        <v>413 , 14</v>
      </c>
      <c r="L5699" s="34" t="s">
        <v>207</v>
      </c>
      <c r="N5699" s="1" t="b">
        <f t="shared" si="295"/>
        <v>0</v>
      </c>
      <c r="O5699" s="1" t="b">
        <f t="shared" si="296"/>
        <v>0</v>
      </c>
      <c r="Q5699" s="4"/>
      <c r="R5699" s="4"/>
    </row>
    <row r="5700" spans="5:18">
      <c r="E5700" s="130">
        <v>413</v>
      </c>
      <c r="F5700" s="130">
        <v>15</v>
      </c>
      <c r="H5700" s="32" t="s">
        <v>208</v>
      </c>
      <c r="I5700" s="33" t="s">
        <v>862</v>
      </c>
      <c r="J5700" s="33" t="s">
        <v>206</v>
      </c>
      <c r="K5700" s="33" t="str">
        <f t="shared" si="294"/>
        <v>413 , 15</v>
      </c>
      <c r="L5700" s="34" t="s">
        <v>207</v>
      </c>
      <c r="N5700" s="1" t="b">
        <f t="shared" si="295"/>
        <v>0</v>
      </c>
      <c r="O5700" s="1" t="b">
        <f t="shared" si="296"/>
        <v>0</v>
      </c>
      <c r="Q5700" s="4"/>
      <c r="R5700" s="4"/>
    </row>
    <row r="5701" spans="5:18">
      <c r="E5701" s="130">
        <v>414</v>
      </c>
      <c r="F5701" s="130">
        <v>1</v>
      </c>
      <c r="H5701" s="32" t="s">
        <v>208</v>
      </c>
      <c r="I5701" s="33" t="s">
        <v>862</v>
      </c>
      <c r="J5701" s="33" t="s">
        <v>206</v>
      </c>
      <c r="K5701" s="33" t="str">
        <f t="shared" si="294"/>
        <v>414 , 1</v>
      </c>
      <c r="L5701" s="34" t="s">
        <v>207</v>
      </c>
      <c r="N5701" s="1" t="b">
        <f t="shared" si="295"/>
        <v>0</v>
      </c>
      <c r="O5701" s="1" t="b">
        <f t="shared" si="296"/>
        <v>0</v>
      </c>
      <c r="Q5701" s="4"/>
      <c r="R5701" s="4"/>
    </row>
    <row r="5702" spans="5:18">
      <c r="E5702" s="130">
        <v>414</v>
      </c>
      <c r="F5702" s="130">
        <v>2</v>
      </c>
      <c r="H5702" s="32" t="s">
        <v>208</v>
      </c>
      <c r="I5702" s="33" t="s">
        <v>862</v>
      </c>
      <c r="J5702" s="33" t="s">
        <v>206</v>
      </c>
      <c r="K5702" s="33" t="str">
        <f t="shared" si="294"/>
        <v>414 , 2</v>
      </c>
      <c r="L5702" s="34" t="s">
        <v>207</v>
      </c>
      <c r="N5702" s="1" t="b">
        <f t="shared" si="295"/>
        <v>0</v>
      </c>
      <c r="O5702" s="1" t="b">
        <f t="shared" si="296"/>
        <v>0</v>
      </c>
      <c r="Q5702" s="4"/>
      <c r="R5702" s="4"/>
    </row>
    <row r="5703" spans="5:18">
      <c r="E5703" s="130">
        <v>414</v>
      </c>
      <c r="F5703" s="130">
        <v>3</v>
      </c>
      <c r="H5703" s="32" t="s">
        <v>208</v>
      </c>
      <c r="I5703" s="33" t="s">
        <v>862</v>
      </c>
      <c r="J5703" s="33" t="s">
        <v>206</v>
      </c>
      <c r="K5703" s="33" t="str">
        <f t="shared" si="294"/>
        <v>414 , 3</v>
      </c>
      <c r="L5703" s="34" t="s">
        <v>207</v>
      </c>
      <c r="N5703" s="1" t="b">
        <f t="shared" si="295"/>
        <v>0</v>
      </c>
      <c r="O5703" s="1" t="b">
        <f t="shared" si="296"/>
        <v>0</v>
      </c>
      <c r="Q5703" s="4"/>
      <c r="R5703" s="4"/>
    </row>
    <row r="5704" spans="5:18">
      <c r="E5704" s="130">
        <v>414</v>
      </c>
      <c r="F5704" s="130">
        <v>4</v>
      </c>
      <c r="H5704" s="32" t="s">
        <v>208</v>
      </c>
      <c r="I5704" s="33" t="s">
        <v>862</v>
      </c>
      <c r="J5704" s="33" t="s">
        <v>206</v>
      </c>
      <c r="K5704" s="33" t="str">
        <f t="shared" si="294"/>
        <v>414 , 4</v>
      </c>
      <c r="L5704" s="34" t="s">
        <v>207</v>
      </c>
      <c r="N5704" s="1" t="b">
        <f t="shared" si="295"/>
        <v>0</v>
      </c>
      <c r="O5704" s="1" t="b">
        <f t="shared" si="296"/>
        <v>0</v>
      </c>
      <c r="Q5704" s="4"/>
      <c r="R5704" s="4"/>
    </row>
    <row r="5705" spans="5:18">
      <c r="E5705" s="130">
        <v>414</v>
      </c>
      <c r="F5705" s="130">
        <v>5</v>
      </c>
      <c r="H5705" s="32" t="s">
        <v>208</v>
      </c>
      <c r="I5705" s="33" t="s">
        <v>862</v>
      </c>
      <c r="J5705" s="33" t="s">
        <v>206</v>
      </c>
      <c r="K5705" s="33" t="str">
        <f t="shared" si="294"/>
        <v>414 , 5</v>
      </c>
      <c r="L5705" s="34" t="s">
        <v>207</v>
      </c>
      <c r="N5705" s="1" t="b">
        <f t="shared" si="295"/>
        <v>0</v>
      </c>
      <c r="O5705" s="1" t="b">
        <f t="shared" si="296"/>
        <v>0</v>
      </c>
      <c r="Q5705" s="4"/>
      <c r="R5705" s="4"/>
    </row>
    <row r="5706" spans="5:18">
      <c r="E5706" s="130">
        <v>414</v>
      </c>
      <c s="130" r="F5706">
        <v>7</v>
      </c>
      <c r="H5706" s="32" t="s">
        <v>208</v>
      </c>
      <c r="I5706" s="33" t="s">
        <v>862</v>
      </c>
      <c r="J5706" s="33" t="s">
        <v>206</v>
      </c>
      <c r="K5706" s="33" t="str">
        <f t="shared" si="294"/>
        <v>414 , 6</v>
      </c>
      <c r="L5706" s="34" t="s">
        <v>207</v>
      </c>
      <c r="N5706" s="1" t="b">
        <f t="shared" si="295"/>
        <v>0</v>
      </c>
      <c r="O5706" s="1" t="b">
        <f t="shared" si="296"/>
        <v>0</v>
      </c>
      <c r="Q5706" s="4"/>
      <c r="R5706" s="4"/>
    </row>
    <row r="5707" spans="5:18">
      <c r="E5707" s="130">
        <v>414</v>
      </c>
      <c r="F5707" s="130">
        <v>8</v>
      </c>
      <c r="H5707" s="32" t="s">
        <v>208</v>
      </c>
      <c r="I5707" s="33" t="s">
        <v>862</v>
      </c>
      <c r="J5707" s="33" t="s">
        <v>206</v>
      </c>
      <c r="K5707" s="33" t="str">
        <f t="shared" si="294"/>
        <v>414 , 8</v>
      </c>
      <c r="L5707" s="34" t="s">
        <v>207</v>
      </c>
      <c r="N5707" s="1" t="b">
        <f t="shared" si="295"/>
        <v>0</v>
      </c>
      <c r="O5707" s="1" t="b">
        <f t="shared" si="296"/>
        <v>0</v>
      </c>
      <c r="Q5707" s="4"/>
      <c r="R5707" s="4"/>
    </row>
    <row r="5708" spans="5:18">
      <c r="E5708" s="130">
        <v>414</v>
      </c>
      <c r="F5708" s="130">
        <v>9</v>
      </c>
      <c r="H5708" s="32" t="s">
        <v>208</v>
      </c>
      <c r="I5708" s="33" t="s">
        <v>862</v>
      </c>
      <c r="J5708" s="33" t="s">
        <v>206</v>
      </c>
      <c r="K5708" s="33" t="str">
        <f t="shared" si="294"/>
        <v>414 , 9</v>
      </c>
      <c r="L5708" s="34" t="s">
        <v>207</v>
      </c>
      <c r="N5708" s="1" t="b">
        <f t="shared" si="295"/>
        <v>0</v>
      </c>
      <c r="O5708" s="1" t="b">
        <f t="shared" si="296"/>
        <v>0</v>
      </c>
      <c r="Q5708" s="4"/>
      <c r="R5708" s="4"/>
    </row>
    <row r="5709" spans="5:18">
      <c r="E5709" s="130">
        <v>414</v>
      </c>
      <c r="F5709" s="130">
        <v>10</v>
      </c>
      <c r="H5709" s="32" t="s">
        <v>208</v>
      </c>
      <c r="I5709" s="33" t="s">
        <v>862</v>
      </c>
      <c r="J5709" s="33" t="s">
        <v>206</v>
      </c>
      <c r="K5709" s="33" t="str">
        <f t="shared" si="294"/>
        <v>414 , 10</v>
      </c>
      <c r="L5709" s="34" t="s">
        <v>207</v>
      </c>
      <c r="N5709" s="1" t="b">
        <f t="shared" si="295"/>
        <v>0</v>
      </c>
      <c r="O5709" s="1" t="b">
        <f t="shared" si="296"/>
        <v>0</v>
      </c>
      <c r="Q5709" s="4"/>
      <c r="R5709" s="4"/>
    </row>
    <row r="5710" spans="5:18">
      <c r="E5710" s="130">
        <v>414</v>
      </c>
      <c r="F5710" s="130">
        <v>11</v>
      </c>
      <c r="H5710" s="32" t="s">
        <v>208</v>
      </c>
      <c r="I5710" s="33" t="s">
        <v>862</v>
      </c>
      <c r="J5710" s="33" t="s">
        <v>206</v>
      </c>
      <c r="K5710" s="33" t="str">
        <f t="shared" si="294"/>
        <v>414 , 11</v>
      </c>
      <c r="L5710" s="34" t="s">
        <v>207</v>
      </c>
      <c r="N5710" s="1" t="b">
        <f t="shared" si="295"/>
        <v>0</v>
      </c>
      <c r="O5710" s="1" t="b">
        <f t="shared" si="296"/>
        <v>0</v>
      </c>
      <c r="Q5710" s="4"/>
      <c r="R5710" s="4"/>
    </row>
    <row r="5711" spans="5:18">
      <c r="E5711" s="130">
        <v>414</v>
      </c>
      <c r="F5711" s="130">
        <v>12</v>
      </c>
      <c r="H5711" s="32" t="s">
        <v>208</v>
      </c>
      <c r="I5711" s="33" t="s">
        <v>862</v>
      </c>
      <c r="J5711" s="33" t="s">
        <v>206</v>
      </c>
      <c r="K5711" s="33" t="str">
        <f t="shared" si="294"/>
        <v>414 , 12</v>
      </c>
      <c r="L5711" s="34" t="s">
        <v>207</v>
      </c>
      <c r="N5711" s="1" t="b">
        <f t="shared" si="295"/>
        <v>0</v>
      </c>
      <c r="O5711" s="1" t="b">
        <f t="shared" si="296"/>
        <v>0</v>
      </c>
      <c r="Q5711" s="4"/>
      <c r="R5711" s="4"/>
    </row>
    <row r="5712" spans="5:18">
      <c r="E5712" s="130">
        <v>414</v>
      </c>
      <c r="F5712" s="130">
        <v>13</v>
      </c>
      <c r="H5712" s="32" t="s">
        <v>208</v>
      </c>
      <c r="I5712" s="33" t="s">
        <v>862</v>
      </c>
      <c r="J5712" s="33" t="s">
        <v>206</v>
      </c>
      <c r="K5712" s="33" t="str">
        <f t="shared" si="294"/>
        <v>414 , 13</v>
      </c>
      <c r="L5712" s="34" t="s">
        <v>207</v>
      </c>
      <c r="N5712" s="1" t="b">
        <f t="shared" si="295"/>
        <v>0</v>
      </c>
      <c r="O5712" s="1" t="b">
        <f t="shared" si="296"/>
        <v>0</v>
      </c>
      <c r="Q5712" s="4"/>
      <c r="R5712" s="4"/>
    </row>
    <row r="5713" spans="5:18">
      <c r="E5713" s="130">
        <v>414</v>
      </c>
      <c r="F5713" s="130">
        <v>14</v>
      </c>
      <c r="H5713" s="32" t="s">
        <v>208</v>
      </c>
      <c r="I5713" s="33" t="s">
        <v>862</v>
      </c>
      <c r="J5713" s="33" t="s">
        <v>206</v>
      </c>
      <c r="K5713" s="33" t="str">
        <f t="shared" si="294"/>
        <v>414 , 14</v>
      </c>
      <c r="L5713" s="34" t="s">
        <v>207</v>
      </c>
      <c r="N5713" s="1" t="b">
        <f t="shared" si="295"/>
        <v>0</v>
      </c>
      <c r="O5713" s="1" t="b">
        <f t="shared" si="296"/>
        <v>0</v>
      </c>
      <c r="Q5713" s="4"/>
      <c r="R5713" s="4"/>
    </row>
    <row r="5714" spans="5:18">
      <c r="E5714" s="130">
        <v>414</v>
      </c>
      <c r="F5714" s="130">
        <v>15</v>
      </c>
      <c r="H5714" s="32" t="s">
        <v>208</v>
      </c>
      <c r="I5714" s="33" t="s">
        <v>862</v>
      </c>
      <c r="J5714" s="33" t="s">
        <v>206</v>
      </c>
      <c r="K5714" s="33" t="str">
        <f t="shared" si="294"/>
        <v>414 , 15</v>
      </c>
      <c r="L5714" s="34" t="s">
        <v>207</v>
      </c>
      <c r="N5714" s="1" t="b">
        <f t="shared" si="295"/>
        <v>0</v>
      </c>
      <c r="O5714" s="1" t="b">
        <f t="shared" si="296"/>
        <v>0</v>
      </c>
      <c r="Q5714" s="4"/>
      <c r="R5714" s="4"/>
    </row>
    <row r="5715" spans="5:18">
      <c r="E5715" s="130">
        <v>415</v>
      </c>
      <c r="F5715" s="130">
        <v>1</v>
      </c>
      <c r="H5715" s="32" t="s">
        <v>208</v>
      </c>
      <c r="I5715" s="33" t="s">
        <v>862</v>
      </c>
      <c r="J5715" s="33" t="s">
        <v>206</v>
      </c>
      <c r="K5715" s="33" t="str">
        <f t="shared" si="294"/>
        <v>415 , 1</v>
      </c>
      <c r="L5715" s="34" t="s">
        <v>207</v>
      </c>
      <c r="N5715" s="1" t="b">
        <f t="shared" si="295"/>
        <v>0</v>
      </c>
      <c r="O5715" s="1" t="b">
        <f t="shared" si="296"/>
        <v>0</v>
      </c>
      <c r="Q5715" s="4"/>
      <c r="R5715" s="4"/>
    </row>
    <row r="5716" spans="5:18">
      <c r="E5716" s="130">
        <v>415</v>
      </c>
      <c r="F5716" s="130">
        <v>2</v>
      </c>
      <c r="H5716" s="32" t="s">
        <v>208</v>
      </c>
      <c r="I5716" s="33" t="s">
        <v>862</v>
      </c>
      <c r="J5716" s="33" t="s">
        <v>206</v>
      </c>
      <c r="K5716" s="33" t="str">
        <f t="shared" si="294"/>
        <v>415 , 2</v>
      </c>
      <c r="L5716" s="34" t="s">
        <v>207</v>
      </c>
      <c r="N5716" s="1" t="b">
        <f t="shared" si="295"/>
        <v>0</v>
      </c>
      <c r="O5716" s="1" t="b">
        <f t="shared" si="296"/>
        <v>0</v>
      </c>
      <c r="Q5716" s="4"/>
      <c r="R5716" s="4"/>
    </row>
    <row r="5717" spans="5:18">
      <c r="E5717" s="130">
        <v>415</v>
      </c>
      <c r="F5717" s="130">
        <v>3</v>
      </c>
      <c r="H5717" s="32" t="s">
        <v>208</v>
      </c>
      <c r="I5717" s="33" t="s">
        <v>862</v>
      </c>
      <c r="J5717" s="33" t="s">
        <v>206</v>
      </c>
      <c r="K5717" s="33" t="str">
        <f t="shared" si="294"/>
        <v>415 , 3</v>
      </c>
      <c r="L5717" s="34" t="s">
        <v>207</v>
      </c>
      <c r="N5717" s="1" t="b">
        <f t="shared" si="295"/>
        <v>0</v>
      </c>
      <c r="O5717" s="1" t="b">
        <f t="shared" si="296"/>
        <v>0</v>
      </c>
      <c r="Q5717" s="4"/>
      <c r="R5717" s="4"/>
    </row>
    <row r="5718" spans="5:18">
      <c r="E5718" s="130">
        <v>415</v>
      </c>
      <c r="F5718" s="130">
        <v>4</v>
      </c>
      <c r="H5718" s="32" t="s">
        <v>208</v>
      </c>
      <c r="I5718" s="33" t="s">
        <v>862</v>
      </c>
      <c r="J5718" s="33" t="s">
        <v>206</v>
      </c>
      <c r="K5718" s="33" t="str">
        <f t="shared" si="294"/>
        <v>415 , 4</v>
      </c>
      <c r="L5718" s="34" t="s">
        <v>207</v>
      </c>
      <c r="N5718" s="1" t="b">
        <f t="shared" si="295"/>
        <v>0</v>
      </c>
      <c r="O5718" s="1" t="b">
        <f t="shared" si="296"/>
        <v>0</v>
      </c>
      <c r="Q5718" s="4"/>
      <c r="R5718" s="4"/>
    </row>
    <row r="5719" spans="5:18">
      <c r="E5719" s="130">
        <v>415</v>
      </c>
      <c r="F5719" s="130">
        <v>5</v>
      </c>
      <c r="H5719" s="32" t="s">
        <v>208</v>
      </c>
      <c r="I5719" s="33" t="s">
        <v>862</v>
      </c>
      <c r="J5719" s="33" t="s">
        <v>206</v>
      </c>
      <c r="K5719" s="33" t="str">
        <f t="shared" si="294"/>
        <v>415 , 5</v>
      </c>
      <c r="L5719" s="34" t="s">
        <v>207</v>
      </c>
      <c r="N5719" s="1" t="b">
        <f t="shared" si="295"/>
        <v>0</v>
      </c>
      <c r="O5719" s="1" t="b">
        <f t="shared" si="296"/>
        <v>0</v>
      </c>
      <c r="Q5719" s="4"/>
      <c r="R5719" s="4"/>
    </row>
    <row r="5720" spans="5:18">
      <c r="E5720" s="130">
        <v>415</v>
      </c>
      <c s="130" r="F5720">
        <v>7</v>
      </c>
      <c r="H5720" s="32" t="s">
        <v>208</v>
      </c>
      <c r="I5720" s="33" t="s">
        <v>862</v>
      </c>
      <c r="J5720" s="33" t="s">
        <v>206</v>
      </c>
      <c r="K5720" s="33" t="str">
        <f t="shared" si="294"/>
        <v>415 , 6</v>
      </c>
      <c r="L5720" s="34" t="s">
        <v>207</v>
      </c>
      <c r="N5720" s="1" t="b">
        <f t="shared" si="295"/>
        <v>0</v>
      </c>
      <c r="O5720" s="1" t="b">
        <f t="shared" si="296"/>
        <v>0</v>
      </c>
      <c r="Q5720" s="4"/>
      <c r="R5720" s="4"/>
    </row>
    <row r="5721" spans="5:18">
      <c r="E5721" s="130">
        <v>415</v>
      </c>
      <c r="F5721" s="130">
        <v>8</v>
      </c>
      <c r="H5721" s="32" t="s">
        <v>208</v>
      </c>
      <c r="I5721" s="33" t="s">
        <v>862</v>
      </c>
      <c r="J5721" s="33" t="s">
        <v>206</v>
      </c>
      <c r="K5721" s="33" t="str">
        <f t="shared" si="294"/>
        <v>415 , 8</v>
      </c>
      <c r="L5721" s="34" t="s">
        <v>207</v>
      </c>
      <c r="N5721" s="1" t="b">
        <f t="shared" si="295"/>
        <v>0</v>
      </c>
      <c r="O5721" s="1" t="b">
        <f t="shared" si="296"/>
        <v>0</v>
      </c>
      <c r="Q5721" s="4"/>
      <c r="R5721" s="4"/>
    </row>
    <row r="5722" spans="5:18">
      <c r="E5722" s="130">
        <v>415</v>
      </c>
      <c r="F5722" s="130">
        <v>9</v>
      </c>
      <c r="H5722" s="32" t="s">
        <v>208</v>
      </c>
      <c r="I5722" s="33" t="s">
        <v>862</v>
      </c>
      <c r="J5722" s="33" t="s">
        <v>206</v>
      </c>
      <c r="K5722" s="33" t="str">
        <f t="shared" si="294"/>
        <v>415 , 9</v>
      </c>
      <c r="L5722" s="34" t="s">
        <v>207</v>
      </c>
      <c r="N5722" s="1" t="b">
        <f t="shared" si="295"/>
        <v>0</v>
      </c>
      <c r="O5722" s="1" t="b">
        <f t="shared" si="296"/>
        <v>0</v>
      </c>
      <c r="Q5722" s="4"/>
      <c r="R5722" s="4"/>
    </row>
    <row r="5723" spans="5:18">
      <c r="E5723" s="130">
        <v>415</v>
      </c>
      <c r="F5723" s="130">
        <v>10</v>
      </c>
      <c r="H5723" s="32" t="s">
        <v>208</v>
      </c>
      <c r="I5723" s="33" t="s">
        <v>862</v>
      </c>
      <c r="J5723" s="33" t="s">
        <v>206</v>
      </c>
      <c r="K5723" s="33" t="str">
        <f t="shared" si="294"/>
        <v>415 , 10</v>
      </c>
      <c r="L5723" s="34" t="s">
        <v>207</v>
      </c>
      <c r="N5723" s="1" t="b">
        <f t="shared" si="295"/>
        <v>0</v>
      </c>
      <c r="O5723" s="1" t="b">
        <f t="shared" si="296"/>
        <v>0</v>
      </c>
      <c r="Q5723" s="4"/>
      <c r="R5723" s="4"/>
    </row>
    <row r="5724" spans="5:18">
      <c r="E5724" s="130">
        <v>415</v>
      </c>
      <c r="F5724" s="130">
        <v>11</v>
      </c>
      <c r="H5724" s="32" t="s">
        <v>208</v>
      </c>
      <c r="I5724" s="33" t="s">
        <v>862</v>
      </c>
      <c r="J5724" s="33" t="s">
        <v>206</v>
      </c>
      <c r="K5724" s="33" t="str">
        <f t="shared" si="294"/>
        <v>415 , 11</v>
      </c>
      <c r="L5724" s="34" t="s">
        <v>207</v>
      </c>
      <c r="N5724" s="1" t="b">
        <f t="shared" si="295"/>
        <v>0</v>
      </c>
      <c r="O5724" s="1" t="b">
        <f t="shared" si="296"/>
        <v>0</v>
      </c>
      <c r="Q5724" s="4"/>
      <c r="R5724" s="4"/>
    </row>
    <row r="5725" spans="5:18">
      <c r="E5725" s="130">
        <v>415</v>
      </c>
      <c r="F5725" s="130">
        <v>12</v>
      </c>
      <c r="H5725" s="32" t="s">
        <v>208</v>
      </c>
      <c r="I5725" s="33" t="s">
        <v>862</v>
      </c>
      <c r="J5725" s="33" t="s">
        <v>206</v>
      </c>
      <c r="K5725" s="33" t="str">
        <f t="shared" si="294"/>
        <v>415 , 12</v>
      </c>
      <c r="L5725" s="34" t="s">
        <v>207</v>
      </c>
      <c r="N5725" s="1" t="b">
        <f t="shared" si="295"/>
        <v>0</v>
      </c>
      <c r="O5725" s="1" t="b">
        <f t="shared" si="296"/>
        <v>0</v>
      </c>
      <c r="Q5725" s="4"/>
      <c r="R5725" s="4"/>
    </row>
    <row r="5726" spans="5:18">
      <c r="E5726" s="130">
        <v>415</v>
      </c>
      <c r="F5726" s="130">
        <v>13</v>
      </c>
      <c r="H5726" s="32" t="s">
        <v>208</v>
      </c>
      <c r="I5726" s="33" t="s">
        <v>862</v>
      </c>
      <c r="J5726" s="33" t="s">
        <v>206</v>
      </c>
      <c r="K5726" s="33" t="str">
        <f t="shared" si="294"/>
        <v>415 , 13</v>
      </c>
      <c r="L5726" s="34" t="s">
        <v>207</v>
      </c>
      <c r="N5726" s="1" t="b">
        <f t="shared" si="295"/>
        <v>0</v>
      </c>
      <c r="O5726" s="1" t="b">
        <f t="shared" si="296"/>
        <v>0</v>
      </c>
      <c r="Q5726" s="4"/>
      <c r="R5726" s="4"/>
    </row>
    <row r="5727" spans="5:18">
      <c r="E5727" s="130">
        <v>415</v>
      </c>
      <c r="F5727" s="130">
        <v>14</v>
      </c>
      <c r="H5727" s="32" t="s">
        <v>208</v>
      </c>
      <c r="I5727" s="33" t="s">
        <v>862</v>
      </c>
      <c r="J5727" s="33" t="s">
        <v>206</v>
      </c>
      <c r="K5727" s="33" t="str">
        <f t="shared" si="294"/>
        <v>415 , 14</v>
      </c>
      <c r="L5727" s="34" t="s">
        <v>207</v>
      </c>
      <c r="N5727" s="1" t="b">
        <f t="shared" si="295"/>
        <v>0</v>
      </c>
      <c r="O5727" s="1" t="b">
        <f t="shared" si="296"/>
        <v>0</v>
      </c>
      <c r="Q5727" s="4"/>
      <c r="R5727" s="4"/>
    </row>
    <row r="5728" spans="5:18">
      <c r="E5728" s="130">
        <v>415</v>
      </c>
      <c r="F5728" s="130">
        <v>15</v>
      </c>
      <c r="H5728" s="32" t="s">
        <v>208</v>
      </c>
      <c r="I5728" s="33" t="s">
        <v>862</v>
      </c>
      <c r="J5728" s="33" t="s">
        <v>206</v>
      </c>
      <c r="K5728" s="33" t="str">
        <f t="shared" si="294"/>
        <v>415 , 15</v>
      </c>
      <c r="L5728" s="34" t="s">
        <v>207</v>
      </c>
      <c r="N5728" s="1" t="b">
        <f t="shared" si="295"/>
        <v>0</v>
      </c>
      <c r="O5728" s="1" t="b">
        <f t="shared" si="296"/>
        <v>0</v>
      </c>
      <c r="Q5728" s="4"/>
      <c r="R5728" s="4"/>
    </row>
    <row r="5729" spans="5:18">
      <c r="E5729" s="130">
        <v>416</v>
      </c>
      <c r="F5729" s="130">
        <v>1</v>
      </c>
      <c r="H5729" s="32" t="s">
        <v>208</v>
      </c>
      <c r="I5729" s="33" t="s">
        <v>862</v>
      </c>
      <c r="J5729" s="33" t="s">
        <v>206</v>
      </c>
      <c r="K5729" s="33" t="str">
        <f t="shared" si="294"/>
        <v>416 , 1</v>
      </c>
      <c r="L5729" s="34" t="s">
        <v>207</v>
      </c>
      <c r="N5729" s="1" t="b">
        <f t="shared" si="295"/>
        <v>0</v>
      </c>
      <c r="O5729" s="1" t="b">
        <f t="shared" si="296"/>
        <v>0</v>
      </c>
      <c r="Q5729" s="4"/>
      <c r="R5729" s="4"/>
    </row>
    <row r="5730" spans="5:18">
      <c r="E5730" s="130">
        <v>416</v>
      </c>
      <c r="F5730" s="130">
        <v>2</v>
      </c>
      <c r="H5730" s="32" t="s">
        <v>208</v>
      </c>
      <c r="I5730" s="33" t="s">
        <v>862</v>
      </c>
      <c r="J5730" s="33" t="s">
        <v>206</v>
      </c>
      <c r="K5730" s="33" t="str">
        <f t="shared" si="294"/>
        <v>416 , 2</v>
      </c>
      <c r="L5730" s="34" t="s">
        <v>207</v>
      </c>
      <c r="N5730" s="1" t="b">
        <f t="shared" si="295"/>
        <v>0</v>
      </c>
      <c r="O5730" s="1" t="b">
        <f t="shared" si="296"/>
        <v>0</v>
      </c>
      <c r="Q5730" s="4"/>
      <c r="R5730" s="4"/>
    </row>
    <row r="5731" spans="5:18">
      <c r="E5731" s="130">
        <v>416</v>
      </c>
      <c r="F5731" s="130">
        <v>3</v>
      </c>
      <c r="H5731" s="32" t="s">
        <v>208</v>
      </c>
      <c r="I5731" s="33" t="s">
        <v>862</v>
      </c>
      <c r="J5731" s="33" t="s">
        <v>206</v>
      </c>
      <c r="K5731" s="33" t="str">
        <f t="shared" si="294"/>
        <v>416 , 3</v>
      </c>
      <c r="L5731" s="34" t="s">
        <v>207</v>
      </c>
      <c r="N5731" s="1" t="b">
        <f t="shared" si="295"/>
        <v>0</v>
      </c>
      <c r="O5731" s="1" t="b">
        <f t="shared" si="296"/>
        <v>0</v>
      </c>
      <c r="Q5731" s="4"/>
      <c r="R5731" s="4"/>
    </row>
    <row r="5732" spans="5:18">
      <c r="E5732" s="130">
        <v>416</v>
      </c>
      <c r="F5732" s="130">
        <v>4</v>
      </c>
      <c r="H5732" s="32" t="s">
        <v>208</v>
      </c>
      <c r="I5732" s="33" t="s">
        <v>862</v>
      </c>
      <c r="J5732" s="33" t="s">
        <v>206</v>
      </c>
      <c r="K5732" s="33" t="str">
        <f t="shared" si="294"/>
        <v>416 , 4</v>
      </c>
      <c r="L5732" s="34" t="s">
        <v>207</v>
      </c>
      <c r="N5732" s="1" t="b">
        <f t="shared" si="295"/>
        <v>0</v>
      </c>
      <c r="O5732" s="1" t="b">
        <f t="shared" si="296"/>
        <v>0</v>
      </c>
      <c r="Q5732" s="4"/>
      <c r="R5732" s="4"/>
    </row>
    <row r="5733" spans="5:18">
      <c r="E5733" s="130">
        <v>416</v>
      </c>
      <c r="F5733" s="130">
        <v>5</v>
      </c>
      <c r="H5733" s="32" t="s">
        <v>208</v>
      </c>
      <c r="I5733" s="33" t="s">
        <v>862</v>
      </c>
      <c r="J5733" s="33" t="s">
        <v>206</v>
      </c>
      <c r="K5733" s="33" t="str">
        <f t="shared" si="294"/>
        <v>416 , 5</v>
      </c>
      <c r="L5733" s="34" t="s">
        <v>207</v>
      </c>
      <c r="N5733" s="1" t="b">
        <f t="shared" si="295"/>
        <v>0</v>
      </c>
      <c r="O5733" s="1" t="b">
        <f t="shared" si="296"/>
        <v>0</v>
      </c>
      <c r="Q5733" s="4"/>
      <c r="R5733" s="4"/>
    </row>
    <row r="5734" spans="5:18">
      <c r="E5734" s="130">
        <v>416</v>
      </c>
      <c s="130" r="F5734">
        <v>7</v>
      </c>
      <c r="H5734" s="32" t="s">
        <v>208</v>
      </c>
      <c r="I5734" s="33" t="s">
        <v>862</v>
      </c>
      <c r="J5734" s="33" t="s">
        <v>206</v>
      </c>
      <c r="K5734" s="33" t="str">
        <f t="shared" si="294"/>
        <v>416 , 6</v>
      </c>
      <c r="L5734" s="34" t="s">
        <v>207</v>
      </c>
      <c r="N5734" s="1" t="b">
        <f t="shared" si="295"/>
        <v>0</v>
      </c>
      <c r="O5734" s="1" t="b">
        <f t="shared" si="296"/>
        <v>0</v>
      </c>
      <c r="Q5734" s="4"/>
      <c r="R5734" s="4"/>
    </row>
    <row r="5735" spans="5:18">
      <c r="E5735" s="130">
        <v>416</v>
      </c>
      <c r="F5735" s="130">
        <v>8</v>
      </c>
      <c r="H5735" s="32" t="s">
        <v>208</v>
      </c>
      <c r="I5735" s="33" t="s">
        <v>862</v>
      </c>
      <c r="J5735" s="33" t="s">
        <v>206</v>
      </c>
      <c r="K5735" s="33" t="str">
        <f t="shared" si="294"/>
        <v>416 , 8</v>
      </c>
      <c r="L5735" s="34" t="s">
        <v>207</v>
      </c>
      <c r="N5735" s="1" t="b">
        <f t="shared" si="295"/>
        <v>0</v>
      </c>
      <c r="O5735" s="1" t="b">
        <f t="shared" si="296"/>
        <v>0</v>
      </c>
      <c r="Q5735" s="4"/>
      <c r="R5735" s="4"/>
    </row>
    <row r="5736" spans="5:18">
      <c r="E5736" s="130">
        <v>416</v>
      </c>
      <c r="F5736" s="130">
        <v>9</v>
      </c>
      <c r="H5736" s="32" t="s">
        <v>208</v>
      </c>
      <c r="I5736" s="33" t="s">
        <v>862</v>
      </c>
      <c r="J5736" s="33" t="s">
        <v>206</v>
      </c>
      <c r="K5736" s="33" t="str">
        <f t="shared" si="294"/>
        <v>416 , 9</v>
      </c>
      <c r="L5736" s="34" t="s">
        <v>207</v>
      </c>
      <c r="N5736" s="1" t="b">
        <f t="shared" si="295"/>
        <v>0</v>
      </c>
      <c r="O5736" s="1" t="b">
        <f t="shared" si="296"/>
        <v>0</v>
      </c>
      <c r="Q5736" s="4"/>
      <c r="R5736" s="4"/>
    </row>
    <row r="5737" spans="5:18">
      <c r="E5737" s="130">
        <v>416</v>
      </c>
      <c r="F5737" s="130">
        <v>10</v>
      </c>
      <c r="H5737" s="32" t="s">
        <v>208</v>
      </c>
      <c r="I5737" s="33" t="s">
        <v>862</v>
      </c>
      <c r="J5737" s="33" t="s">
        <v>206</v>
      </c>
      <c r="K5737" s="33" t="str">
        <f t="shared" si="294"/>
        <v>416 , 10</v>
      </c>
      <c r="L5737" s="34" t="s">
        <v>207</v>
      </c>
      <c r="N5737" s="1" t="b">
        <f t="shared" si="295"/>
        <v>0</v>
      </c>
      <c r="O5737" s="1" t="b">
        <f t="shared" si="296"/>
        <v>0</v>
      </c>
      <c r="Q5737" s="4"/>
      <c r="R5737" s="4"/>
    </row>
    <row r="5738" spans="5:18">
      <c r="E5738" s="130">
        <v>416</v>
      </c>
      <c r="F5738" s="130">
        <v>11</v>
      </c>
      <c r="H5738" s="32" t="s">
        <v>208</v>
      </c>
      <c r="I5738" s="33" t="s">
        <v>862</v>
      </c>
      <c r="J5738" s="33" t="s">
        <v>206</v>
      </c>
      <c r="K5738" s="33" t="str">
        <f t="shared" si="294"/>
        <v>416 , 11</v>
      </c>
      <c r="L5738" s="34" t="s">
        <v>207</v>
      </c>
      <c r="N5738" s="1" t="b">
        <f t="shared" si="295"/>
        <v>0</v>
      </c>
      <c r="O5738" s="1" t="b">
        <f t="shared" si="296"/>
        <v>0</v>
      </c>
      <c r="Q5738" s="4"/>
      <c r="R5738" s="4"/>
    </row>
    <row r="5739" spans="5:18">
      <c r="E5739" s="130">
        <v>416</v>
      </c>
      <c r="F5739" s="130">
        <v>12</v>
      </c>
      <c r="H5739" s="32" t="s">
        <v>208</v>
      </c>
      <c r="I5739" s="33" t="s">
        <v>862</v>
      </c>
      <c r="J5739" s="33" t="s">
        <v>206</v>
      </c>
      <c r="K5739" s="33" t="str">
        <f t="shared" si="294"/>
        <v>416 , 12</v>
      </c>
      <c r="L5739" s="34" t="s">
        <v>207</v>
      </c>
      <c r="N5739" s="1" t="b">
        <f t="shared" si="295"/>
        <v>0</v>
      </c>
      <c r="O5739" s="1" t="b">
        <f t="shared" si="296"/>
        <v>0</v>
      </c>
      <c r="Q5739" s="4"/>
      <c r="R5739" s="4"/>
    </row>
    <row r="5740" spans="5:18">
      <c r="E5740" s="130">
        <v>416</v>
      </c>
      <c r="F5740" s="130">
        <v>13</v>
      </c>
      <c r="H5740" s="32" t="s">
        <v>208</v>
      </c>
      <c r="I5740" s="33" t="s">
        <v>862</v>
      </c>
      <c r="J5740" s="33" t="s">
        <v>206</v>
      </c>
      <c r="K5740" s="33" t="str">
        <f t="shared" ref="K5740:K5799" si="297">E5740&amp;" , "&amp;F5740</f>
        <v>416 , 13</v>
      </c>
      <c r="L5740" s="34" t="s">
        <v>207</v>
      </c>
      <c r="N5740" s="1" t="b">
        <f t="shared" ref="N5740:N5799" si="298">IF(E5740="","",EXACT(E5740,Q5740))</f>
        <v>0</v>
      </c>
      <c r="O5740" s="1" t="b">
        <f t="shared" ref="O5740:O5799" si="299">IF(F5740="","",EXACT(F5740,R5740))</f>
        <v>0</v>
      </c>
      <c r="Q5740" s="4"/>
      <c r="R5740" s="4"/>
    </row>
    <row r="5741" spans="5:18">
      <c r="E5741" s="130">
        <v>416</v>
      </c>
      <c r="F5741" s="130">
        <v>14</v>
      </c>
      <c r="H5741" s="32" t="s">
        <v>208</v>
      </c>
      <c r="I5741" s="33" t="s">
        <v>862</v>
      </c>
      <c r="J5741" s="33" t="s">
        <v>206</v>
      </c>
      <c r="K5741" s="33" t="str">
        <f t="shared" si="297"/>
        <v>416 , 14</v>
      </c>
      <c r="L5741" s="34" t="s">
        <v>207</v>
      </c>
      <c r="N5741" s="1" t="b">
        <f t="shared" si="298"/>
        <v>0</v>
      </c>
      <c r="O5741" s="1" t="b">
        <f t="shared" si="299"/>
        <v>0</v>
      </c>
      <c r="Q5741" s="4"/>
      <c r="R5741" s="4"/>
    </row>
    <row r="5742" spans="5:18">
      <c r="E5742" s="130">
        <v>416</v>
      </c>
      <c r="F5742" s="130">
        <v>15</v>
      </c>
      <c r="H5742" s="32" t="s">
        <v>208</v>
      </c>
      <c r="I5742" s="33" t="s">
        <v>862</v>
      </c>
      <c r="J5742" s="33" t="s">
        <v>206</v>
      </c>
      <c r="K5742" s="33" t="str">
        <f t="shared" si="297"/>
        <v>416 , 15</v>
      </c>
      <c r="L5742" s="34" t="s">
        <v>207</v>
      </c>
      <c r="N5742" s="1" t="b">
        <f t="shared" si="298"/>
        <v>0</v>
      </c>
      <c r="O5742" s="1" t="b">
        <f t="shared" si="299"/>
        <v>0</v>
      </c>
      <c r="Q5742" s="4"/>
      <c r="R5742" s="4"/>
    </row>
    <row r="5743" spans="5:18">
      <c r="E5743" s="130">
        <v>417</v>
      </c>
      <c r="F5743" s="130">
        <v>1</v>
      </c>
      <c r="H5743" s="32" t="s">
        <v>208</v>
      </c>
      <c r="I5743" s="33" t="s">
        <v>862</v>
      </c>
      <c r="J5743" s="33" t="s">
        <v>206</v>
      </c>
      <c r="K5743" s="33" t="str">
        <f t="shared" si="297"/>
        <v>417 , 1</v>
      </c>
      <c r="L5743" s="34" t="s">
        <v>207</v>
      </c>
      <c r="N5743" s="1" t="b">
        <f t="shared" si="298"/>
        <v>0</v>
      </c>
      <c r="O5743" s="1" t="b">
        <f t="shared" si="299"/>
        <v>0</v>
      </c>
      <c r="Q5743" s="4"/>
      <c r="R5743" s="4"/>
    </row>
    <row r="5744" spans="5:18">
      <c r="E5744" s="130">
        <v>417</v>
      </c>
      <c r="F5744" s="130">
        <v>2</v>
      </c>
      <c r="H5744" s="32" t="s">
        <v>208</v>
      </c>
      <c r="I5744" s="33" t="s">
        <v>862</v>
      </c>
      <c r="J5744" s="33" t="s">
        <v>206</v>
      </c>
      <c r="K5744" s="33" t="str">
        <f t="shared" si="297"/>
        <v>417 , 2</v>
      </c>
      <c r="L5744" s="34" t="s">
        <v>207</v>
      </c>
      <c r="N5744" s="1" t="b">
        <f t="shared" si="298"/>
        <v>0</v>
      </c>
      <c r="O5744" s="1" t="b">
        <f t="shared" si="299"/>
        <v>0</v>
      </c>
      <c r="Q5744" s="4"/>
      <c r="R5744" s="4"/>
    </row>
    <row r="5745" spans="5:18">
      <c r="E5745" s="130">
        <v>417</v>
      </c>
      <c r="F5745" s="130">
        <v>3</v>
      </c>
      <c r="H5745" s="32" t="s">
        <v>208</v>
      </c>
      <c r="I5745" s="33" t="s">
        <v>862</v>
      </c>
      <c r="J5745" s="33" t="s">
        <v>206</v>
      </c>
      <c r="K5745" s="33" t="str">
        <f t="shared" si="297"/>
        <v>417 , 3</v>
      </c>
      <c r="L5745" s="34" t="s">
        <v>207</v>
      </c>
      <c r="N5745" s="1" t="b">
        <f t="shared" si="298"/>
        <v>0</v>
      </c>
      <c r="O5745" s="1" t="b">
        <f t="shared" si="299"/>
        <v>0</v>
      </c>
      <c r="Q5745" s="4"/>
      <c r="R5745" s="4"/>
    </row>
    <row r="5746" spans="5:18">
      <c r="E5746" s="130">
        <v>417</v>
      </c>
      <c r="F5746" s="130">
        <v>4</v>
      </c>
      <c r="H5746" s="32" t="s">
        <v>208</v>
      </c>
      <c r="I5746" s="33" t="s">
        <v>862</v>
      </c>
      <c r="J5746" s="33" t="s">
        <v>206</v>
      </c>
      <c r="K5746" s="33" t="str">
        <f t="shared" si="297"/>
        <v>417 , 4</v>
      </c>
      <c r="L5746" s="34" t="s">
        <v>207</v>
      </c>
      <c r="N5746" s="1" t="b">
        <f t="shared" si="298"/>
        <v>0</v>
      </c>
      <c r="O5746" s="1" t="b">
        <f t="shared" si="299"/>
        <v>0</v>
      </c>
      <c r="Q5746" s="4"/>
      <c r="R5746" s="4"/>
    </row>
    <row r="5747" spans="5:18">
      <c r="E5747" s="130">
        <v>417</v>
      </c>
      <c r="F5747" s="130">
        <v>5</v>
      </c>
      <c r="H5747" s="32" t="s">
        <v>208</v>
      </c>
      <c r="I5747" s="33" t="s">
        <v>862</v>
      </c>
      <c r="J5747" s="33" t="s">
        <v>206</v>
      </c>
      <c r="K5747" s="33" t="str">
        <f t="shared" si="297"/>
        <v>417 , 5</v>
      </c>
      <c r="L5747" s="34" t="s">
        <v>207</v>
      </c>
      <c r="N5747" s="1" t="b">
        <f t="shared" si="298"/>
        <v>0</v>
      </c>
      <c r="O5747" s="1" t="b">
        <f t="shared" si="299"/>
        <v>0</v>
      </c>
      <c r="Q5747" s="4"/>
      <c r="R5747" s="4"/>
    </row>
    <row r="5748" spans="5:18">
      <c r="E5748" s="130">
        <v>417</v>
      </c>
      <c s="130" r="F5748">
        <v>7</v>
      </c>
      <c r="H5748" s="32" t="s">
        <v>208</v>
      </c>
      <c r="I5748" s="33" t="s">
        <v>862</v>
      </c>
      <c r="J5748" s="33" t="s">
        <v>206</v>
      </c>
      <c r="K5748" s="33" t="str">
        <f t="shared" si="297"/>
        <v>417 , 6</v>
      </c>
      <c r="L5748" s="34" t="s">
        <v>207</v>
      </c>
      <c r="N5748" s="1" t="b">
        <f t="shared" si="298"/>
        <v>0</v>
      </c>
      <c r="O5748" s="1" t="b">
        <f t="shared" si="299"/>
        <v>0</v>
      </c>
      <c r="Q5748" s="4"/>
      <c r="R5748" s="4"/>
    </row>
    <row r="5749" spans="5:18">
      <c r="E5749" s="130">
        <v>417</v>
      </c>
      <c r="F5749" s="130">
        <v>8</v>
      </c>
      <c r="H5749" s="32" t="s">
        <v>208</v>
      </c>
      <c r="I5749" s="33" t="s">
        <v>862</v>
      </c>
      <c r="J5749" s="33" t="s">
        <v>206</v>
      </c>
      <c r="K5749" s="33" t="str">
        <f t="shared" si="297"/>
        <v>417 , 8</v>
      </c>
      <c r="L5749" s="34" t="s">
        <v>207</v>
      </c>
      <c r="N5749" s="1" t="b">
        <f t="shared" si="298"/>
        <v>0</v>
      </c>
      <c r="O5749" s="1" t="b">
        <f t="shared" si="299"/>
        <v>0</v>
      </c>
      <c r="Q5749" s="4"/>
      <c r="R5749" s="4"/>
    </row>
    <row r="5750" spans="5:18">
      <c r="E5750" s="130">
        <v>417</v>
      </c>
      <c r="F5750" s="130">
        <v>9</v>
      </c>
      <c r="H5750" s="32" t="s">
        <v>208</v>
      </c>
      <c r="I5750" s="33" t="s">
        <v>862</v>
      </c>
      <c r="J5750" s="33" t="s">
        <v>206</v>
      </c>
      <c r="K5750" s="33" t="str">
        <f t="shared" si="297"/>
        <v>417 , 9</v>
      </c>
      <c r="L5750" s="34" t="s">
        <v>207</v>
      </c>
      <c r="N5750" s="1" t="b">
        <f t="shared" si="298"/>
        <v>0</v>
      </c>
      <c r="O5750" s="1" t="b">
        <f t="shared" si="299"/>
        <v>0</v>
      </c>
      <c r="Q5750" s="4"/>
      <c r="R5750" s="4"/>
    </row>
    <row r="5751" spans="5:18">
      <c r="E5751" s="130">
        <v>417</v>
      </c>
      <c r="F5751" s="130">
        <v>10</v>
      </c>
      <c r="H5751" s="32" t="s">
        <v>208</v>
      </c>
      <c r="I5751" s="33" t="s">
        <v>862</v>
      </c>
      <c r="J5751" s="33" t="s">
        <v>206</v>
      </c>
      <c r="K5751" s="33" t="str">
        <f t="shared" si="297"/>
        <v>417 , 10</v>
      </c>
      <c r="L5751" s="34" t="s">
        <v>207</v>
      </c>
      <c r="N5751" s="1" t="b">
        <f t="shared" si="298"/>
        <v>0</v>
      </c>
      <c r="O5751" s="1" t="b">
        <f t="shared" si="299"/>
        <v>0</v>
      </c>
      <c r="Q5751" s="4"/>
      <c r="R5751" s="4"/>
    </row>
    <row r="5752" spans="5:18">
      <c r="E5752" s="130">
        <v>417</v>
      </c>
      <c r="F5752" s="130">
        <v>11</v>
      </c>
      <c r="H5752" s="32" t="s">
        <v>208</v>
      </c>
      <c r="I5752" s="33" t="s">
        <v>862</v>
      </c>
      <c r="J5752" s="33" t="s">
        <v>206</v>
      </c>
      <c r="K5752" s="33" t="str">
        <f t="shared" si="297"/>
        <v>417 , 11</v>
      </c>
      <c r="L5752" s="34" t="s">
        <v>207</v>
      </c>
      <c r="N5752" s="1" t="b">
        <f t="shared" si="298"/>
        <v>0</v>
      </c>
      <c r="O5752" s="1" t="b">
        <f t="shared" si="299"/>
        <v>0</v>
      </c>
      <c r="Q5752" s="4"/>
      <c r="R5752" s="4"/>
    </row>
    <row r="5753" spans="5:18">
      <c r="E5753" s="130">
        <v>417</v>
      </c>
      <c r="F5753" s="130">
        <v>12</v>
      </c>
      <c r="H5753" s="32" t="s">
        <v>208</v>
      </c>
      <c r="I5753" s="33" t="s">
        <v>862</v>
      </c>
      <c r="J5753" s="33" t="s">
        <v>206</v>
      </c>
      <c r="K5753" s="33" t="str">
        <f t="shared" si="297"/>
        <v>417 , 12</v>
      </c>
      <c r="L5753" s="34" t="s">
        <v>207</v>
      </c>
      <c r="N5753" s="1" t="b">
        <f t="shared" si="298"/>
        <v>0</v>
      </c>
      <c r="O5753" s="1" t="b">
        <f t="shared" si="299"/>
        <v>0</v>
      </c>
      <c r="Q5753" s="4"/>
      <c r="R5753" s="4"/>
    </row>
    <row r="5754" spans="5:18">
      <c r="E5754" s="130">
        <v>417</v>
      </c>
      <c r="F5754" s="130">
        <v>13</v>
      </c>
      <c r="H5754" s="32" t="s">
        <v>208</v>
      </c>
      <c r="I5754" s="33" t="s">
        <v>862</v>
      </c>
      <c r="J5754" s="33" t="s">
        <v>206</v>
      </c>
      <c r="K5754" s="33" t="str">
        <f t="shared" si="297"/>
        <v>417 , 13</v>
      </c>
      <c r="L5754" s="34" t="s">
        <v>207</v>
      </c>
      <c r="N5754" s="1" t="b">
        <f t="shared" si="298"/>
        <v>0</v>
      </c>
      <c r="O5754" s="1" t="b">
        <f t="shared" si="299"/>
        <v>0</v>
      </c>
      <c r="Q5754" s="4"/>
      <c r="R5754" s="4"/>
    </row>
    <row r="5755" spans="5:18">
      <c r="E5755" s="130">
        <v>417</v>
      </c>
      <c r="F5755" s="130">
        <v>14</v>
      </c>
      <c r="H5755" s="32" t="s">
        <v>208</v>
      </c>
      <c r="I5755" s="33" t="s">
        <v>862</v>
      </c>
      <c r="J5755" s="33" t="s">
        <v>206</v>
      </c>
      <c r="K5755" s="33" t="str">
        <f t="shared" si="297"/>
        <v>417 , 14</v>
      </c>
      <c r="L5755" s="34" t="s">
        <v>207</v>
      </c>
      <c r="N5755" s="1" t="b">
        <f t="shared" si="298"/>
        <v>0</v>
      </c>
      <c r="O5755" s="1" t="b">
        <f t="shared" si="299"/>
        <v>0</v>
      </c>
      <c r="Q5755" s="4"/>
      <c r="R5755" s="4"/>
    </row>
    <row r="5756" spans="5:18">
      <c r="E5756" s="130">
        <v>417</v>
      </c>
      <c r="F5756" s="130">
        <v>15</v>
      </c>
      <c r="H5756" s="32" t="s">
        <v>208</v>
      </c>
      <c r="I5756" s="33" t="s">
        <v>862</v>
      </c>
      <c r="J5756" s="33" t="s">
        <v>206</v>
      </c>
      <c r="K5756" s="33" t="str">
        <f t="shared" si="297"/>
        <v>417 , 15</v>
      </c>
      <c r="L5756" s="34" t="s">
        <v>207</v>
      </c>
      <c r="N5756" s="1" t="b">
        <f t="shared" si="298"/>
        <v>0</v>
      </c>
      <c r="O5756" s="1" t="b">
        <f t="shared" si="299"/>
        <v>0</v>
      </c>
      <c r="Q5756" s="4"/>
      <c r="R5756" s="4"/>
    </row>
    <row r="5757" spans="5:18">
      <c r="E5757" s="130">
        <v>418</v>
      </c>
      <c r="F5757" s="130">
        <v>1</v>
      </c>
      <c r="H5757" s="32" t="s">
        <v>208</v>
      </c>
      <c r="I5757" s="33" t="s">
        <v>862</v>
      </c>
      <c r="J5757" s="33" t="s">
        <v>206</v>
      </c>
      <c r="K5757" s="33" t="str">
        <f t="shared" si="297"/>
        <v>418 , 1</v>
      </c>
      <c r="L5757" s="34" t="s">
        <v>207</v>
      </c>
      <c r="N5757" s="1" t="b">
        <f t="shared" si="298"/>
        <v>0</v>
      </c>
      <c r="O5757" s="1" t="b">
        <f t="shared" si="299"/>
        <v>0</v>
      </c>
      <c r="Q5757" s="4"/>
      <c r="R5757" s="4"/>
    </row>
    <row r="5758" spans="5:18">
      <c r="E5758" s="130">
        <v>418</v>
      </c>
      <c r="F5758" s="130">
        <v>2</v>
      </c>
      <c r="H5758" s="32" t="s">
        <v>208</v>
      </c>
      <c r="I5758" s="33" t="s">
        <v>862</v>
      </c>
      <c r="J5758" s="33" t="s">
        <v>206</v>
      </c>
      <c r="K5758" s="33" t="str">
        <f t="shared" si="297"/>
        <v>418 , 2</v>
      </c>
      <c r="L5758" s="34" t="s">
        <v>207</v>
      </c>
      <c r="N5758" s="1" t="b">
        <f t="shared" si="298"/>
        <v>0</v>
      </c>
      <c r="O5758" s="1" t="b">
        <f t="shared" si="299"/>
        <v>0</v>
      </c>
      <c r="Q5758" s="4"/>
      <c r="R5758" s="4"/>
    </row>
    <row r="5759" spans="5:18">
      <c r="E5759" s="130">
        <v>418</v>
      </c>
      <c r="F5759" s="130">
        <v>3</v>
      </c>
      <c r="H5759" s="32" t="s">
        <v>208</v>
      </c>
      <c r="I5759" s="33" t="s">
        <v>862</v>
      </c>
      <c r="J5759" s="33" t="s">
        <v>206</v>
      </c>
      <c r="K5759" s="33" t="str">
        <f t="shared" si="297"/>
        <v>418 , 3</v>
      </c>
      <c r="L5759" s="34" t="s">
        <v>207</v>
      </c>
      <c r="N5759" s="1" t="b">
        <f t="shared" si="298"/>
        <v>0</v>
      </c>
      <c r="O5759" s="1" t="b">
        <f t="shared" si="299"/>
        <v>0</v>
      </c>
      <c r="Q5759" s="4"/>
      <c r="R5759" s="4"/>
    </row>
    <row r="5760" spans="5:18">
      <c r="E5760" s="130">
        <v>418</v>
      </c>
      <c r="F5760" s="130">
        <v>4</v>
      </c>
      <c r="H5760" s="32" t="s">
        <v>208</v>
      </c>
      <c r="I5760" s="33" t="s">
        <v>862</v>
      </c>
      <c r="J5760" s="33" t="s">
        <v>206</v>
      </c>
      <c r="K5760" s="33" t="str">
        <f t="shared" si="297"/>
        <v>418 , 4</v>
      </c>
      <c r="L5760" s="34" t="s">
        <v>207</v>
      </c>
      <c r="N5760" s="1" t="b">
        <f t="shared" si="298"/>
        <v>0</v>
      </c>
      <c r="O5760" s="1" t="b">
        <f t="shared" si="299"/>
        <v>0</v>
      </c>
      <c r="Q5760" s="4"/>
      <c r="R5760" s="4"/>
    </row>
    <row r="5761" spans="5:18">
      <c r="E5761" s="130">
        <v>418</v>
      </c>
      <c r="F5761" s="130">
        <v>5</v>
      </c>
      <c r="H5761" s="32" t="s">
        <v>208</v>
      </c>
      <c r="I5761" s="33" t="s">
        <v>862</v>
      </c>
      <c r="J5761" s="33" t="s">
        <v>206</v>
      </c>
      <c r="K5761" s="33" t="str">
        <f t="shared" si="297"/>
        <v>418 , 5</v>
      </c>
      <c r="L5761" s="34" t="s">
        <v>207</v>
      </c>
      <c r="N5761" s="1" t="b">
        <f t="shared" si="298"/>
        <v>0</v>
      </c>
      <c r="O5761" s="1" t="b">
        <f t="shared" si="299"/>
        <v>0</v>
      </c>
      <c r="Q5761" s="4"/>
      <c r="R5761" s="4"/>
    </row>
    <row r="5762" spans="5:18">
      <c r="E5762" s="130">
        <v>418</v>
      </c>
      <c s="130" r="F5762">
        <v>7</v>
      </c>
      <c r="H5762" s="32" t="s">
        <v>208</v>
      </c>
      <c r="I5762" s="33" t="s">
        <v>862</v>
      </c>
      <c r="J5762" s="33" t="s">
        <v>206</v>
      </c>
      <c r="K5762" s="33" t="str">
        <f t="shared" si="297"/>
        <v>418 , 6</v>
      </c>
      <c r="L5762" s="34" t="s">
        <v>207</v>
      </c>
      <c r="N5762" s="1" t="b">
        <f t="shared" si="298"/>
        <v>0</v>
      </c>
      <c r="O5762" s="1" t="b">
        <f t="shared" si="299"/>
        <v>0</v>
      </c>
      <c r="Q5762" s="4"/>
      <c r="R5762" s="4"/>
    </row>
    <row r="5763" spans="5:18">
      <c r="E5763" s="130">
        <v>418</v>
      </c>
      <c r="F5763" s="130">
        <v>8</v>
      </c>
      <c r="H5763" s="32" t="s">
        <v>208</v>
      </c>
      <c r="I5763" s="33" t="s">
        <v>862</v>
      </c>
      <c r="J5763" s="33" t="s">
        <v>206</v>
      </c>
      <c r="K5763" s="33" t="str">
        <f t="shared" si="297"/>
        <v>418 , 8</v>
      </c>
      <c r="L5763" s="34" t="s">
        <v>207</v>
      </c>
      <c r="N5763" s="1" t="b">
        <f t="shared" si="298"/>
        <v>0</v>
      </c>
      <c r="O5763" s="1" t="b">
        <f t="shared" si="299"/>
        <v>0</v>
      </c>
      <c r="Q5763" s="4"/>
      <c r="R5763" s="4"/>
    </row>
    <row r="5764" spans="5:18">
      <c r="E5764" s="130">
        <v>418</v>
      </c>
      <c r="F5764" s="130">
        <v>9</v>
      </c>
      <c r="H5764" s="32" t="s">
        <v>208</v>
      </c>
      <c r="I5764" s="33" t="s">
        <v>862</v>
      </c>
      <c r="J5764" s="33" t="s">
        <v>206</v>
      </c>
      <c r="K5764" s="33" t="str">
        <f t="shared" si="297"/>
        <v>418 , 9</v>
      </c>
      <c r="L5764" s="34" t="s">
        <v>207</v>
      </c>
      <c r="N5764" s="1" t="b">
        <f t="shared" si="298"/>
        <v>0</v>
      </c>
      <c r="O5764" s="1" t="b">
        <f t="shared" si="299"/>
        <v>0</v>
      </c>
      <c r="Q5764" s="4"/>
      <c r="R5764" s="4"/>
    </row>
    <row r="5765" spans="5:18">
      <c r="E5765" s="130">
        <v>418</v>
      </c>
      <c r="F5765" s="130">
        <v>10</v>
      </c>
      <c r="H5765" s="32" t="s">
        <v>208</v>
      </c>
      <c r="I5765" s="33" t="s">
        <v>862</v>
      </c>
      <c r="J5765" s="33" t="s">
        <v>206</v>
      </c>
      <c r="K5765" s="33" t="str">
        <f t="shared" si="297"/>
        <v>418 , 10</v>
      </c>
      <c r="L5765" s="34" t="s">
        <v>207</v>
      </c>
      <c r="N5765" s="1" t="b">
        <f t="shared" si="298"/>
        <v>0</v>
      </c>
      <c r="O5765" s="1" t="b">
        <f t="shared" si="299"/>
        <v>0</v>
      </c>
      <c r="Q5765" s="4"/>
      <c r="R5765" s="4"/>
    </row>
    <row r="5766" spans="5:18">
      <c r="E5766" s="130">
        <v>418</v>
      </c>
      <c r="F5766" s="130">
        <v>11</v>
      </c>
      <c r="H5766" s="32" t="s">
        <v>208</v>
      </c>
      <c r="I5766" s="33" t="s">
        <v>862</v>
      </c>
      <c r="J5766" s="33" t="s">
        <v>206</v>
      </c>
      <c r="K5766" s="33" t="str">
        <f t="shared" si="297"/>
        <v>418 , 11</v>
      </c>
      <c r="L5766" s="34" t="s">
        <v>207</v>
      </c>
      <c r="N5766" s="1" t="b">
        <f t="shared" si="298"/>
        <v>0</v>
      </c>
      <c r="O5766" s="1" t="b">
        <f t="shared" si="299"/>
        <v>0</v>
      </c>
      <c r="Q5766" s="4"/>
      <c r="R5766" s="4"/>
    </row>
    <row r="5767" spans="5:18">
      <c r="E5767" s="130">
        <v>418</v>
      </c>
      <c r="F5767" s="130">
        <v>12</v>
      </c>
      <c r="H5767" s="32" t="s">
        <v>208</v>
      </c>
      <c r="I5767" s="33" t="s">
        <v>862</v>
      </c>
      <c r="J5767" s="33" t="s">
        <v>206</v>
      </c>
      <c r="K5767" s="33" t="str">
        <f t="shared" si="297"/>
        <v>418 , 12</v>
      </c>
      <c r="L5767" s="34" t="s">
        <v>207</v>
      </c>
      <c r="N5767" s="1" t="b">
        <f t="shared" si="298"/>
        <v>0</v>
      </c>
      <c r="O5767" s="1" t="b">
        <f t="shared" si="299"/>
        <v>0</v>
      </c>
      <c r="Q5767" s="4"/>
      <c r="R5767" s="4"/>
    </row>
    <row r="5768" spans="5:18">
      <c r="E5768" s="130">
        <v>418</v>
      </c>
      <c r="F5768" s="130">
        <v>13</v>
      </c>
      <c r="H5768" s="32" t="s">
        <v>208</v>
      </c>
      <c r="I5768" s="33" t="s">
        <v>862</v>
      </c>
      <c r="J5768" s="33" t="s">
        <v>206</v>
      </c>
      <c r="K5768" s="33" t="str">
        <f t="shared" si="297"/>
        <v>418 , 13</v>
      </c>
      <c r="L5768" s="34" t="s">
        <v>207</v>
      </c>
      <c r="N5768" s="1" t="b">
        <f t="shared" si="298"/>
        <v>0</v>
      </c>
      <c r="O5768" s="1" t="b">
        <f t="shared" si="299"/>
        <v>0</v>
      </c>
      <c r="Q5768" s="4"/>
      <c r="R5768" s="4"/>
    </row>
    <row r="5769" spans="5:18">
      <c r="E5769" s="130">
        <v>418</v>
      </c>
      <c r="F5769" s="130">
        <v>14</v>
      </c>
      <c r="H5769" s="32" t="s">
        <v>208</v>
      </c>
      <c r="I5769" s="33" t="s">
        <v>862</v>
      </c>
      <c r="J5769" s="33" t="s">
        <v>206</v>
      </c>
      <c r="K5769" s="33" t="str">
        <f t="shared" si="297"/>
        <v>418 , 14</v>
      </c>
      <c r="L5769" s="34" t="s">
        <v>207</v>
      </c>
      <c r="N5769" s="1" t="b">
        <f t="shared" si="298"/>
        <v>0</v>
      </c>
      <c r="O5769" s="1" t="b">
        <f t="shared" si="299"/>
        <v>0</v>
      </c>
      <c r="Q5769" s="4"/>
      <c r="R5769" s="4"/>
    </row>
    <row r="5770" spans="5:18">
      <c r="E5770" s="130">
        <v>418</v>
      </c>
      <c r="F5770" s="130">
        <v>15</v>
      </c>
      <c r="H5770" s="32" t="s">
        <v>208</v>
      </c>
      <c r="I5770" s="33" t="s">
        <v>862</v>
      </c>
      <c r="J5770" s="33" t="s">
        <v>206</v>
      </c>
      <c r="K5770" s="33" t="str">
        <f t="shared" si="297"/>
        <v>418 , 15</v>
      </c>
      <c r="L5770" s="34" t="s">
        <v>207</v>
      </c>
      <c r="N5770" s="1" t="b">
        <f t="shared" si="298"/>
        <v>0</v>
      </c>
      <c r="O5770" s="1" t="b">
        <f t="shared" si="299"/>
        <v>0</v>
      </c>
      <c r="Q5770" s="4"/>
      <c r="R5770" s="4"/>
    </row>
    <row r="5771" spans="5:18">
      <c r="E5771" s="130">
        <v>419</v>
      </c>
      <c r="F5771" s="130">
        <v>1</v>
      </c>
      <c r="H5771" s="32" t="s">
        <v>208</v>
      </c>
      <c r="I5771" s="33" t="s">
        <v>862</v>
      </c>
      <c r="J5771" s="33" t="s">
        <v>206</v>
      </c>
      <c r="K5771" s="33" t="str">
        <f t="shared" si="297"/>
        <v>419 , 1</v>
      </c>
      <c r="L5771" s="34" t="s">
        <v>207</v>
      </c>
      <c r="N5771" s="1" t="b">
        <f t="shared" si="298"/>
        <v>0</v>
      </c>
      <c r="O5771" s="1" t="b">
        <f t="shared" si="299"/>
        <v>0</v>
      </c>
      <c r="Q5771" s="4"/>
      <c r="R5771" s="4"/>
    </row>
    <row r="5772" spans="5:18">
      <c r="E5772" s="130">
        <v>419</v>
      </c>
      <c r="F5772" s="130">
        <v>2</v>
      </c>
      <c r="H5772" s="32" t="s">
        <v>208</v>
      </c>
      <c r="I5772" s="33" t="s">
        <v>862</v>
      </c>
      <c r="J5772" s="33" t="s">
        <v>206</v>
      </c>
      <c r="K5772" s="33" t="str">
        <f t="shared" si="297"/>
        <v>419 , 2</v>
      </c>
      <c r="L5772" s="34" t="s">
        <v>207</v>
      </c>
      <c r="N5772" s="1" t="b">
        <f t="shared" si="298"/>
        <v>0</v>
      </c>
      <c r="O5772" s="1" t="b">
        <f t="shared" si="299"/>
        <v>0</v>
      </c>
      <c r="Q5772" s="4"/>
      <c r="R5772" s="4"/>
    </row>
    <row r="5773" spans="5:18">
      <c r="E5773" s="130">
        <v>419</v>
      </c>
      <c r="F5773" s="130">
        <v>3</v>
      </c>
      <c r="H5773" s="32" t="s">
        <v>208</v>
      </c>
      <c r="I5773" s="33" t="s">
        <v>862</v>
      </c>
      <c r="J5773" s="33" t="s">
        <v>206</v>
      </c>
      <c r="K5773" s="33" t="str">
        <f t="shared" si="297"/>
        <v>419 , 3</v>
      </c>
      <c r="L5773" s="34" t="s">
        <v>207</v>
      </c>
      <c r="N5773" s="1" t="b">
        <f t="shared" si="298"/>
        <v>0</v>
      </c>
      <c r="O5773" s="1" t="b">
        <f t="shared" si="299"/>
        <v>0</v>
      </c>
      <c r="Q5773" s="4"/>
      <c r="R5773" s="4"/>
    </row>
    <row r="5774" spans="5:18">
      <c r="E5774" s="130">
        <v>419</v>
      </c>
      <c r="F5774" s="130">
        <v>4</v>
      </c>
      <c r="H5774" s="32" t="s">
        <v>208</v>
      </c>
      <c r="I5774" s="33" t="s">
        <v>862</v>
      </c>
      <c r="J5774" s="33" t="s">
        <v>206</v>
      </c>
      <c r="K5774" s="33" t="str">
        <f t="shared" si="297"/>
        <v>419 , 4</v>
      </c>
      <c r="L5774" s="34" t="s">
        <v>207</v>
      </c>
      <c r="N5774" s="1" t="b">
        <f t="shared" si="298"/>
        <v>0</v>
      </c>
      <c r="O5774" s="1" t="b">
        <f t="shared" si="299"/>
        <v>0</v>
      </c>
      <c r="Q5774" s="4"/>
      <c r="R5774" s="4"/>
    </row>
    <row r="5775" spans="5:18">
      <c r="E5775" s="130">
        <v>419</v>
      </c>
      <c r="F5775" s="130">
        <v>5</v>
      </c>
      <c r="H5775" s="32" t="s">
        <v>208</v>
      </c>
      <c r="I5775" s="33" t="s">
        <v>862</v>
      </c>
      <c r="J5775" s="33" t="s">
        <v>206</v>
      </c>
      <c r="K5775" s="33" t="str">
        <f t="shared" si="297"/>
        <v>419 , 5</v>
      </c>
      <c r="L5775" s="34" t="s">
        <v>207</v>
      </c>
      <c r="N5775" s="1" t="b">
        <f t="shared" si="298"/>
        <v>0</v>
      </c>
      <c r="O5775" s="1" t="b">
        <f t="shared" si="299"/>
        <v>0</v>
      </c>
      <c r="Q5775" s="4"/>
      <c r="R5775" s="4"/>
    </row>
    <row r="5776" spans="5:18">
      <c r="E5776" s="130">
        <v>419</v>
      </c>
      <c s="130" r="F5776">
        <v>7</v>
      </c>
      <c r="H5776" s="32" t="s">
        <v>208</v>
      </c>
      <c r="I5776" s="33" t="s">
        <v>862</v>
      </c>
      <c r="J5776" s="33" t="s">
        <v>206</v>
      </c>
      <c r="K5776" s="33" t="str">
        <f t="shared" si="297"/>
        <v>419 , 6</v>
      </c>
      <c r="L5776" s="34" t="s">
        <v>207</v>
      </c>
      <c r="N5776" s="1" t="b">
        <f t="shared" si="298"/>
        <v>0</v>
      </c>
      <c r="O5776" s="1" t="b">
        <f t="shared" si="299"/>
        <v>0</v>
      </c>
      <c r="Q5776" s="4"/>
      <c r="R5776" s="4"/>
    </row>
    <row r="5777" spans="5:18">
      <c r="E5777" s="130">
        <v>419</v>
      </c>
      <c r="F5777" s="130">
        <v>8</v>
      </c>
      <c r="H5777" s="32" t="s">
        <v>208</v>
      </c>
      <c r="I5777" s="33" t="s">
        <v>862</v>
      </c>
      <c r="J5777" s="33" t="s">
        <v>206</v>
      </c>
      <c r="K5777" s="33" t="str">
        <f t="shared" si="297"/>
        <v>419 , 8</v>
      </c>
      <c r="L5777" s="34" t="s">
        <v>207</v>
      </c>
      <c r="N5777" s="1" t="b">
        <f t="shared" si="298"/>
        <v>0</v>
      </c>
      <c r="O5777" s="1" t="b">
        <f t="shared" si="299"/>
        <v>0</v>
      </c>
      <c r="Q5777" s="4"/>
      <c r="R5777" s="4"/>
    </row>
    <row r="5778" spans="5:18">
      <c r="E5778" s="130">
        <v>419</v>
      </c>
      <c r="F5778" s="130">
        <v>9</v>
      </c>
      <c r="H5778" s="32" t="s">
        <v>208</v>
      </c>
      <c r="I5778" s="33" t="s">
        <v>862</v>
      </c>
      <c r="J5778" s="33" t="s">
        <v>206</v>
      </c>
      <c r="K5778" s="33" t="str">
        <f t="shared" si="297"/>
        <v>419 , 9</v>
      </c>
      <c r="L5778" s="34" t="s">
        <v>207</v>
      </c>
      <c r="N5778" s="1" t="b">
        <f t="shared" si="298"/>
        <v>0</v>
      </c>
      <c r="O5778" s="1" t="b">
        <f t="shared" si="299"/>
        <v>0</v>
      </c>
      <c r="Q5778" s="4"/>
      <c r="R5778" s="4"/>
    </row>
    <row r="5779" spans="5:18">
      <c r="E5779" s="130">
        <v>419</v>
      </c>
      <c r="F5779" s="130">
        <v>10</v>
      </c>
      <c r="H5779" s="32" t="s">
        <v>208</v>
      </c>
      <c r="I5779" s="33" t="s">
        <v>862</v>
      </c>
      <c r="J5779" s="33" t="s">
        <v>206</v>
      </c>
      <c r="K5779" s="33" t="str">
        <f t="shared" si="297"/>
        <v>419 , 10</v>
      </c>
      <c r="L5779" s="34" t="s">
        <v>207</v>
      </c>
      <c r="N5779" s="1" t="b">
        <f t="shared" si="298"/>
        <v>0</v>
      </c>
      <c r="O5779" s="1" t="b">
        <f t="shared" si="299"/>
        <v>0</v>
      </c>
      <c r="Q5779" s="4"/>
      <c r="R5779" s="4"/>
    </row>
    <row r="5780" spans="5:18">
      <c r="E5780" s="130">
        <v>419</v>
      </c>
      <c r="F5780" s="130">
        <v>11</v>
      </c>
      <c r="H5780" s="32" t="s">
        <v>208</v>
      </c>
      <c r="I5780" s="33" t="s">
        <v>862</v>
      </c>
      <c r="J5780" s="33" t="s">
        <v>206</v>
      </c>
      <c r="K5780" s="33" t="str">
        <f t="shared" si="297"/>
        <v>419 , 11</v>
      </c>
      <c r="L5780" s="34" t="s">
        <v>207</v>
      </c>
      <c r="N5780" s="1" t="b">
        <f t="shared" si="298"/>
        <v>0</v>
      </c>
      <c r="O5780" s="1" t="b">
        <f t="shared" si="299"/>
        <v>0</v>
      </c>
      <c r="Q5780" s="4"/>
      <c r="R5780" s="4"/>
    </row>
    <row r="5781" spans="5:18">
      <c r="E5781" s="130">
        <v>419</v>
      </c>
      <c r="F5781" s="130">
        <v>12</v>
      </c>
      <c r="H5781" s="32" t="s">
        <v>208</v>
      </c>
      <c r="I5781" s="33" t="s">
        <v>862</v>
      </c>
      <c r="J5781" s="33" t="s">
        <v>206</v>
      </c>
      <c r="K5781" s="33" t="str">
        <f t="shared" si="297"/>
        <v>419 , 12</v>
      </c>
      <c r="L5781" s="34" t="s">
        <v>207</v>
      </c>
      <c r="N5781" s="1" t="b">
        <f t="shared" si="298"/>
        <v>0</v>
      </c>
      <c r="O5781" s="1" t="b">
        <f t="shared" si="299"/>
        <v>0</v>
      </c>
      <c r="Q5781" s="4"/>
      <c r="R5781" s="4"/>
    </row>
    <row r="5782" spans="5:18">
      <c r="E5782" s="130">
        <v>419</v>
      </c>
      <c r="F5782" s="130">
        <v>13</v>
      </c>
      <c r="H5782" s="32" t="s">
        <v>208</v>
      </c>
      <c r="I5782" s="33" t="s">
        <v>862</v>
      </c>
      <c r="J5782" s="33" t="s">
        <v>206</v>
      </c>
      <c r="K5782" s="33" t="str">
        <f t="shared" si="297"/>
        <v>419 , 13</v>
      </c>
      <c r="L5782" s="34" t="s">
        <v>207</v>
      </c>
      <c r="N5782" s="1" t="b">
        <f t="shared" si="298"/>
        <v>0</v>
      </c>
      <c r="O5782" s="1" t="b">
        <f t="shared" si="299"/>
        <v>0</v>
      </c>
      <c r="Q5782" s="4"/>
      <c r="R5782" s="4"/>
    </row>
    <row r="5783" spans="5:18">
      <c r="E5783" s="130">
        <v>419</v>
      </c>
      <c r="F5783" s="130">
        <v>14</v>
      </c>
      <c r="H5783" s="32" t="s">
        <v>208</v>
      </c>
      <c r="I5783" s="33" t="s">
        <v>862</v>
      </c>
      <c r="J5783" s="33" t="s">
        <v>206</v>
      </c>
      <c r="K5783" s="33" t="str">
        <f t="shared" si="297"/>
        <v>419 , 14</v>
      </c>
      <c r="L5783" s="34" t="s">
        <v>207</v>
      </c>
      <c r="N5783" s="1" t="b">
        <f t="shared" si="298"/>
        <v>0</v>
      </c>
      <c r="O5783" s="1" t="b">
        <f t="shared" si="299"/>
        <v>0</v>
      </c>
      <c r="Q5783" s="4"/>
      <c r="R5783" s="4"/>
    </row>
    <row r="5784" spans="5:18">
      <c r="E5784" s="130">
        <v>419</v>
      </c>
      <c r="F5784" s="130">
        <v>15</v>
      </c>
      <c r="H5784" s="32" t="s">
        <v>208</v>
      </c>
      <c r="I5784" s="33" t="s">
        <v>862</v>
      </c>
      <c r="J5784" s="33" t="s">
        <v>206</v>
      </c>
      <c r="K5784" s="33" t="str">
        <f t="shared" si="297"/>
        <v>419 , 15</v>
      </c>
      <c r="L5784" s="34" t="s">
        <v>207</v>
      </c>
      <c r="N5784" s="1" t="b">
        <f t="shared" si="298"/>
        <v>0</v>
      </c>
      <c r="O5784" s="1" t="b">
        <f t="shared" si="299"/>
        <v>0</v>
      </c>
      <c r="Q5784" s="4"/>
      <c r="R5784" s="4"/>
    </row>
    <row r="5785" spans="5:18">
      <c r="E5785" s="130">
        <v>420</v>
      </c>
      <c r="F5785" s="130">
        <v>1</v>
      </c>
      <c r="H5785" s="32" t="s">
        <v>208</v>
      </c>
      <c r="I5785" s="33" t="s">
        <v>862</v>
      </c>
      <c r="J5785" s="33" t="s">
        <v>206</v>
      </c>
      <c r="K5785" s="33" t="str">
        <f t="shared" si="297"/>
        <v>420 , 1</v>
      </c>
      <c r="L5785" s="34" t="s">
        <v>207</v>
      </c>
      <c r="N5785" s="1" t="b">
        <f t="shared" si="298"/>
        <v>0</v>
      </c>
      <c r="O5785" s="1" t="b">
        <f t="shared" si="299"/>
        <v>0</v>
      </c>
      <c r="Q5785" s="4"/>
      <c r="R5785" s="4"/>
    </row>
    <row r="5786" spans="5:18">
      <c r="E5786" s="130">
        <v>420</v>
      </c>
      <c r="F5786" s="130">
        <v>2</v>
      </c>
      <c r="H5786" s="32" t="s">
        <v>208</v>
      </c>
      <c r="I5786" s="33" t="s">
        <v>862</v>
      </c>
      <c r="J5786" s="33" t="s">
        <v>206</v>
      </c>
      <c r="K5786" s="33" t="str">
        <f t="shared" si="297"/>
        <v>420 , 2</v>
      </c>
      <c r="L5786" s="34" t="s">
        <v>207</v>
      </c>
      <c r="N5786" s="1" t="b">
        <f t="shared" si="298"/>
        <v>0</v>
      </c>
      <c r="O5786" s="1" t="b">
        <f t="shared" si="299"/>
        <v>0</v>
      </c>
      <c r="Q5786" s="4"/>
      <c r="R5786" s="4"/>
    </row>
    <row r="5787" spans="5:18">
      <c r="E5787" s="130">
        <v>420</v>
      </c>
      <c r="F5787" s="130">
        <v>3</v>
      </c>
      <c r="H5787" s="32" t="s">
        <v>208</v>
      </c>
      <c r="I5787" s="33" t="s">
        <v>862</v>
      </c>
      <c r="J5787" s="33" t="s">
        <v>206</v>
      </c>
      <c r="K5787" s="33" t="str">
        <f t="shared" si="297"/>
        <v>420 , 3</v>
      </c>
      <c r="L5787" s="34" t="s">
        <v>207</v>
      </c>
      <c r="N5787" s="1" t="b">
        <f t="shared" si="298"/>
        <v>0</v>
      </c>
      <c r="O5787" s="1" t="b">
        <f t="shared" si="299"/>
        <v>0</v>
      </c>
      <c r="Q5787" s="4"/>
      <c r="R5787" s="4"/>
    </row>
    <row r="5788" spans="5:18">
      <c r="E5788" s="130">
        <v>420</v>
      </c>
      <c r="F5788" s="130">
        <v>4</v>
      </c>
      <c r="H5788" s="32" t="s">
        <v>208</v>
      </c>
      <c r="I5788" s="33" t="s">
        <v>862</v>
      </c>
      <c r="J5788" s="33" t="s">
        <v>206</v>
      </c>
      <c r="K5788" s="33" t="str">
        <f t="shared" si="297"/>
        <v>420 , 4</v>
      </c>
      <c r="L5788" s="34" t="s">
        <v>207</v>
      </c>
      <c r="N5788" s="1" t="b">
        <f t="shared" si="298"/>
        <v>0</v>
      </c>
      <c r="O5788" s="1" t="b">
        <f t="shared" si="299"/>
        <v>0</v>
      </c>
      <c r="Q5788" s="4"/>
      <c r="R5788" s="4"/>
    </row>
    <row r="5789" spans="5:18">
      <c r="E5789" s="130">
        <v>420</v>
      </c>
      <c r="F5789" s="130">
        <v>5</v>
      </c>
      <c r="H5789" s="32" t="s">
        <v>208</v>
      </c>
      <c r="I5789" s="33" t="s">
        <v>862</v>
      </c>
      <c r="J5789" s="33" t="s">
        <v>206</v>
      </c>
      <c r="K5789" s="33" t="str">
        <f t="shared" si="297"/>
        <v>420 , 5</v>
      </c>
      <c r="L5789" s="34" t="s">
        <v>207</v>
      </c>
      <c r="N5789" s="1" t="b">
        <f t="shared" si="298"/>
        <v>0</v>
      </c>
      <c r="O5789" s="1" t="b">
        <f t="shared" si="299"/>
        <v>0</v>
      </c>
      <c r="Q5789" s="4"/>
      <c r="R5789" s="4"/>
    </row>
    <row r="5790" spans="5:18">
      <c r="E5790" s="130">
        <v>420</v>
      </c>
      <c s="130" r="F5790">
        <v>7</v>
      </c>
      <c r="H5790" s="32" t="s">
        <v>208</v>
      </c>
      <c r="I5790" s="33" t="s">
        <v>862</v>
      </c>
      <c r="J5790" s="33" t="s">
        <v>206</v>
      </c>
      <c r="K5790" s="33" t="str">
        <f t="shared" si="297"/>
        <v>420 , 6</v>
      </c>
      <c r="L5790" s="34" t="s">
        <v>207</v>
      </c>
      <c r="N5790" s="1" t="b">
        <f t="shared" si="298"/>
        <v>0</v>
      </c>
      <c r="O5790" s="1" t="b">
        <f t="shared" si="299"/>
        <v>0</v>
      </c>
      <c r="Q5790" s="4"/>
      <c r="R5790" s="4"/>
    </row>
    <row r="5791" spans="5:18">
      <c r="E5791" s="130">
        <v>420</v>
      </c>
      <c r="F5791" s="130">
        <v>8</v>
      </c>
      <c r="H5791" s="32" t="s">
        <v>208</v>
      </c>
      <c r="I5791" s="33" t="s">
        <v>862</v>
      </c>
      <c r="J5791" s="33" t="s">
        <v>206</v>
      </c>
      <c r="K5791" s="33" t="str">
        <f t="shared" si="297"/>
        <v>420 , 8</v>
      </c>
      <c r="L5791" s="34" t="s">
        <v>207</v>
      </c>
      <c r="N5791" s="1" t="b">
        <f t="shared" si="298"/>
        <v>0</v>
      </c>
      <c r="O5791" s="1" t="b">
        <f t="shared" si="299"/>
        <v>0</v>
      </c>
      <c r="Q5791" s="4"/>
      <c r="R5791" s="4"/>
    </row>
    <row r="5792" spans="5:18">
      <c r="E5792" s="130">
        <v>420</v>
      </c>
      <c r="F5792" s="130">
        <v>9</v>
      </c>
      <c r="H5792" s="32" t="s">
        <v>208</v>
      </c>
      <c r="I5792" s="33" t="s">
        <v>862</v>
      </c>
      <c r="J5792" s="33" t="s">
        <v>206</v>
      </c>
      <c r="K5792" s="33" t="str">
        <f t="shared" si="297"/>
        <v>420 , 9</v>
      </c>
      <c r="L5792" s="34" t="s">
        <v>207</v>
      </c>
      <c r="N5792" s="1" t="b">
        <f t="shared" si="298"/>
        <v>0</v>
      </c>
      <c r="O5792" s="1" t="b">
        <f t="shared" si="299"/>
        <v>0</v>
      </c>
      <c r="Q5792" s="4"/>
      <c r="R5792" s="4"/>
    </row>
    <row r="5793" spans="5:18">
      <c r="E5793" s="130">
        <v>420</v>
      </c>
      <c r="F5793" s="130">
        <v>10</v>
      </c>
      <c r="H5793" s="32" t="s">
        <v>208</v>
      </c>
      <c r="I5793" s="33" t="s">
        <v>862</v>
      </c>
      <c r="J5793" s="33" t="s">
        <v>206</v>
      </c>
      <c r="K5793" s="33" t="str">
        <f t="shared" si="297"/>
        <v>420 , 10</v>
      </c>
      <c r="L5793" s="34" t="s">
        <v>207</v>
      </c>
      <c r="N5793" s="1" t="b">
        <f t="shared" si="298"/>
        <v>0</v>
      </c>
      <c r="O5793" s="1" t="b">
        <f t="shared" si="299"/>
        <v>0</v>
      </c>
      <c r="Q5793" s="4"/>
      <c r="R5793" s="4"/>
    </row>
    <row r="5794" spans="5:18">
      <c r="E5794" s="130">
        <v>420</v>
      </c>
      <c r="F5794" s="130">
        <v>11</v>
      </c>
      <c r="H5794" s="32" t="s">
        <v>208</v>
      </c>
      <c r="I5794" s="33" t="s">
        <v>862</v>
      </c>
      <c r="J5794" s="33" t="s">
        <v>206</v>
      </c>
      <c r="K5794" s="33" t="str">
        <f t="shared" si="297"/>
        <v>420 , 11</v>
      </c>
      <c r="L5794" s="34" t="s">
        <v>207</v>
      </c>
      <c r="N5794" s="1" t="b">
        <f t="shared" si="298"/>
        <v>0</v>
      </c>
      <c r="O5794" s="1" t="b">
        <f t="shared" si="299"/>
        <v>0</v>
      </c>
      <c r="Q5794" s="4"/>
      <c r="R5794" s="4"/>
    </row>
    <row r="5795" spans="5:18">
      <c r="E5795" s="130">
        <v>420</v>
      </c>
      <c r="F5795" s="130">
        <v>12</v>
      </c>
      <c r="H5795" s="32" t="s">
        <v>208</v>
      </c>
      <c r="I5795" s="33" t="s">
        <v>862</v>
      </c>
      <c r="J5795" s="33" t="s">
        <v>206</v>
      </c>
      <c r="K5795" s="33" t="str">
        <f t="shared" si="297"/>
        <v>420 , 12</v>
      </c>
      <c r="L5795" s="34" t="s">
        <v>207</v>
      </c>
      <c r="N5795" s="1" t="b">
        <f t="shared" si="298"/>
        <v>0</v>
      </c>
      <c r="O5795" s="1" t="b">
        <f t="shared" si="299"/>
        <v>0</v>
      </c>
      <c r="Q5795" s="4"/>
      <c r="R5795" s="4"/>
    </row>
    <row r="5796" spans="5:18">
      <c r="E5796" s="130">
        <v>420</v>
      </c>
      <c r="F5796" s="130">
        <v>13</v>
      </c>
      <c r="H5796" s="32" t="s">
        <v>208</v>
      </c>
      <c r="I5796" s="33" t="s">
        <v>862</v>
      </c>
      <c r="J5796" s="33" t="s">
        <v>206</v>
      </c>
      <c r="K5796" s="33" t="str">
        <f t="shared" si="297"/>
        <v>420 , 13</v>
      </c>
      <c r="L5796" s="34" t="s">
        <v>207</v>
      </c>
      <c r="N5796" s="1" t="b">
        <f t="shared" si="298"/>
        <v>0</v>
      </c>
      <c r="O5796" s="1" t="b">
        <f t="shared" si="299"/>
        <v>0</v>
      </c>
      <c r="Q5796" s="4"/>
      <c r="R5796" s="4"/>
    </row>
    <row r="5797" spans="5:18">
      <c r="E5797" s="130">
        <v>420</v>
      </c>
      <c r="F5797" s="130">
        <v>14</v>
      </c>
      <c r="H5797" s="32" t="s">
        <v>208</v>
      </c>
      <c r="I5797" s="33" t="s">
        <v>862</v>
      </c>
      <c r="J5797" s="33" t="s">
        <v>206</v>
      </c>
      <c r="K5797" s="33" t="str">
        <f t="shared" si="297"/>
        <v>420 , 14</v>
      </c>
      <c r="L5797" s="34" t="s">
        <v>207</v>
      </c>
      <c r="N5797" s="1" t="b">
        <f t="shared" si="298"/>
        <v>0</v>
      </c>
      <c r="O5797" s="1" t="b">
        <f t="shared" si="299"/>
        <v>0</v>
      </c>
      <c r="Q5797" s="4"/>
      <c r="R5797" s="4"/>
    </row>
    <row r="5798" spans="5:18">
      <c r="E5798" s="130">
        <v>420</v>
      </c>
      <c r="F5798" s="130">
        <v>15</v>
      </c>
      <c r="H5798" s="32" t="s">
        <v>208</v>
      </c>
      <c r="I5798" s="33" t="s">
        <v>862</v>
      </c>
      <c r="J5798" s="33" t="s">
        <v>206</v>
      </c>
      <c r="K5798" s="33" t="str">
        <f t="shared" si="297"/>
        <v>420 , 15</v>
      </c>
      <c r="L5798" s="34" t="s">
        <v>207</v>
      </c>
      <c r="N5798" s="1" t="b">
        <f t="shared" si="298"/>
        <v>0</v>
      </c>
      <c r="O5798" s="1" t="b">
        <f t="shared" si="299"/>
        <v>0</v>
      </c>
      <c r="Q5798" s="4"/>
      <c r="R5798" s="4"/>
    </row>
    <row r="5799" spans="5:18">
      <c r="E5799" s="130">
        <v>421</v>
      </c>
      <c r="F5799" s="130">
        <v>1</v>
      </c>
      <c r="H5799" s="32" t="s">
        <v>208</v>
      </c>
      <c r="I5799" s="33" t="s">
        <v>862</v>
      </c>
      <c r="J5799" s="33" t="s">
        <v>206</v>
      </c>
      <c r="K5799" s="33" t="str">
        <f t="shared" si="297"/>
        <v>421 , 1</v>
      </c>
      <c r="L5799" s="34" t="s">
        <v>207</v>
      </c>
      <c r="N5799" s="1" t="b">
        <f t="shared" si="298"/>
        <v>0</v>
      </c>
      <c r="O5799" s="1" t="b">
        <f t="shared" si="299"/>
        <v>0</v>
      </c>
      <c r="Q5799" s="4"/>
      <c r="R5799" s="4"/>
    </row>
    <row r="5800" spans="5:18">
      <c r="E5800" s="130">
        <v>421</v>
      </c>
      <c r="F5800" s="130">
        <v>2</v>
      </c>
      <c r="H5800" s="32" t="s">
        <v>208</v>
      </c>
      <c r="I5800" s="33" t="s">
        <v>862</v>
      </c>
      <c r="J5800" s="33" t="s">
        <v>206</v>
      </c>
      <c r="K5800" s="33" t="str">
        <f t="shared" ref="K5800:K5859" si="300">E5800&amp;" , "&amp;F5800</f>
        <v>421 , 2</v>
      </c>
      <c r="L5800" s="34" t="s">
        <v>207</v>
      </c>
      <c r="N5800" s="1" t="b">
        <f t="shared" ref="N5800:N5859" si="301">IF(E5800="","",EXACT(E5800,Q5800))</f>
        <v>0</v>
      </c>
      <c r="O5800" s="1" t="b">
        <f t="shared" ref="O5800:O5859" si="302">IF(F5800="","",EXACT(F5800,R5800))</f>
        <v>0</v>
      </c>
      <c r="Q5800" s="4"/>
      <c r="R5800" s="4"/>
    </row>
    <row r="5801" spans="5:18">
      <c r="E5801" s="130">
        <v>421</v>
      </c>
      <c r="F5801" s="130">
        <v>3</v>
      </c>
      <c r="H5801" s="32" t="s">
        <v>208</v>
      </c>
      <c r="I5801" s="33" t="s">
        <v>862</v>
      </c>
      <c r="J5801" s="33" t="s">
        <v>206</v>
      </c>
      <c r="K5801" s="33" t="str">
        <f t="shared" si="300"/>
        <v>421 , 3</v>
      </c>
      <c r="L5801" s="34" t="s">
        <v>207</v>
      </c>
      <c r="N5801" s="1" t="b">
        <f t="shared" si="301"/>
        <v>0</v>
      </c>
      <c r="O5801" s="1" t="b">
        <f t="shared" si="302"/>
        <v>0</v>
      </c>
      <c r="Q5801" s="4"/>
      <c r="R5801" s="4"/>
    </row>
    <row r="5802" spans="5:18">
      <c r="E5802" s="130">
        <v>421</v>
      </c>
      <c r="F5802" s="130">
        <v>4</v>
      </c>
      <c r="H5802" s="32" t="s">
        <v>208</v>
      </c>
      <c r="I5802" s="33" t="s">
        <v>862</v>
      </c>
      <c r="J5802" s="33" t="s">
        <v>206</v>
      </c>
      <c r="K5802" s="33" t="str">
        <f t="shared" si="300"/>
        <v>421 , 4</v>
      </c>
      <c r="L5802" s="34" t="s">
        <v>207</v>
      </c>
      <c r="N5802" s="1" t="b">
        <f t="shared" si="301"/>
        <v>0</v>
      </c>
      <c r="O5802" s="1" t="b">
        <f t="shared" si="302"/>
        <v>0</v>
      </c>
      <c r="Q5802" s="4"/>
      <c r="R5802" s="4"/>
    </row>
    <row r="5803" spans="5:18">
      <c r="E5803" s="130">
        <v>421</v>
      </c>
      <c r="F5803" s="130">
        <v>5</v>
      </c>
      <c r="H5803" s="32" t="s">
        <v>208</v>
      </c>
      <c r="I5803" s="33" t="s">
        <v>862</v>
      </c>
      <c r="J5803" s="33" t="s">
        <v>206</v>
      </c>
      <c r="K5803" s="33" t="str">
        <f t="shared" si="300"/>
        <v>421 , 5</v>
      </c>
      <c r="L5803" s="34" t="s">
        <v>207</v>
      </c>
      <c r="N5803" s="1" t="b">
        <f t="shared" si="301"/>
        <v>0</v>
      </c>
      <c r="O5803" s="1" t="b">
        <f t="shared" si="302"/>
        <v>0</v>
      </c>
      <c r="Q5803" s="4"/>
      <c r="R5803" s="4"/>
    </row>
    <row r="5804" spans="5:18">
      <c r="E5804" s="130">
        <v>421</v>
      </c>
      <c s="130" r="F5804">
        <v>7</v>
      </c>
      <c r="H5804" s="32" t="s">
        <v>208</v>
      </c>
      <c r="I5804" s="33" t="s">
        <v>862</v>
      </c>
      <c r="J5804" s="33" t="s">
        <v>206</v>
      </c>
      <c r="K5804" s="33" t="str">
        <f t="shared" si="300"/>
        <v>421 , 6</v>
      </c>
      <c r="L5804" s="34" t="s">
        <v>207</v>
      </c>
      <c r="N5804" s="1" t="b">
        <f t="shared" si="301"/>
        <v>0</v>
      </c>
      <c r="O5804" s="1" t="b">
        <f t="shared" si="302"/>
        <v>0</v>
      </c>
      <c r="Q5804" s="4"/>
      <c r="R5804" s="4"/>
    </row>
    <row r="5805" spans="5:18">
      <c r="E5805" s="130">
        <v>421</v>
      </c>
      <c r="F5805" s="130">
        <v>8</v>
      </c>
      <c r="H5805" s="32" t="s">
        <v>208</v>
      </c>
      <c r="I5805" s="33" t="s">
        <v>862</v>
      </c>
      <c r="J5805" s="33" t="s">
        <v>206</v>
      </c>
      <c r="K5805" s="33" t="str">
        <f t="shared" si="300"/>
        <v>421 , 8</v>
      </c>
      <c r="L5805" s="34" t="s">
        <v>207</v>
      </c>
      <c r="N5805" s="1" t="b">
        <f t="shared" si="301"/>
        <v>0</v>
      </c>
      <c r="O5805" s="1" t="b">
        <f t="shared" si="302"/>
        <v>0</v>
      </c>
      <c r="Q5805" s="4"/>
      <c r="R5805" s="4"/>
    </row>
    <row r="5806" spans="5:18">
      <c r="E5806" s="130">
        <v>421</v>
      </c>
      <c r="F5806" s="130">
        <v>9</v>
      </c>
      <c r="H5806" s="32" t="s">
        <v>208</v>
      </c>
      <c r="I5806" s="33" t="s">
        <v>862</v>
      </c>
      <c r="J5806" s="33" t="s">
        <v>206</v>
      </c>
      <c r="K5806" s="33" t="str">
        <f t="shared" si="300"/>
        <v>421 , 9</v>
      </c>
      <c r="L5806" s="34" t="s">
        <v>207</v>
      </c>
      <c r="N5806" s="1" t="b">
        <f t="shared" si="301"/>
        <v>0</v>
      </c>
      <c r="O5806" s="1" t="b">
        <f t="shared" si="302"/>
        <v>0</v>
      </c>
      <c r="Q5806" s="4"/>
      <c r="R5806" s="4"/>
    </row>
    <row r="5807" spans="5:18">
      <c r="E5807" s="130">
        <v>421</v>
      </c>
      <c r="F5807" s="130">
        <v>10</v>
      </c>
      <c r="H5807" s="32" t="s">
        <v>208</v>
      </c>
      <c r="I5807" s="33" t="s">
        <v>862</v>
      </c>
      <c r="J5807" s="33" t="s">
        <v>206</v>
      </c>
      <c r="K5807" s="33" t="str">
        <f t="shared" si="300"/>
        <v>421 , 10</v>
      </c>
      <c r="L5807" s="34" t="s">
        <v>207</v>
      </c>
      <c r="N5807" s="1" t="b">
        <f t="shared" si="301"/>
        <v>0</v>
      </c>
      <c r="O5807" s="1" t="b">
        <f t="shared" si="302"/>
        <v>0</v>
      </c>
      <c r="Q5807" s="4"/>
      <c r="R5807" s="4"/>
    </row>
    <row r="5808" spans="5:18">
      <c r="E5808" s="130">
        <v>421</v>
      </c>
      <c r="F5808" s="130">
        <v>11</v>
      </c>
      <c r="H5808" s="32" t="s">
        <v>208</v>
      </c>
      <c r="I5808" s="33" t="s">
        <v>862</v>
      </c>
      <c r="J5808" s="33" t="s">
        <v>206</v>
      </c>
      <c r="K5808" s="33" t="str">
        <f t="shared" si="300"/>
        <v>421 , 11</v>
      </c>
      <c r="L5808" s="34" t="s">
        <v>207</v>
      </c>
      <c r="N5808" s="1" t="b">
        <f t="shared" si="301"/>
        <v>0</v>
      </c>
      <c r="O5808" s="1" t="b">
        <f t="shared" si="302"/>
        <v>0</v>
      </c>
      <c r="Q5808" s="4"/>
      <c r="R5808" s="4"/>
    </row>
    <row r="5809" spans="5:18">
      <c r="E5809" s="130">
        <v>421</v>
      </c>
      <c r="F5809" s="130">
        <v>12</v>
      </c>
      <c r="H5809" s="32" t="s">
        <v>208</v>
      </c>
      <c r="I5809" s="33" t="s">
        <v>862</v>
      </c>
      <c r="J5809" s="33" t="s">
        <v>206</v>
      </c>
      <c r="K5809" s="33" t="str">
        <f t="shared" si="300"/>
        <v>421 , 12</v>
      </c>
      <c r="L5809" s="34" t="s">
        <v>207</v>
      </c>
      <c r="N5809" s="1" t="b">
        <f t="shared" si="301"/>
        <v>0</v>
      </c>
      <c r="O5809" s="1" t="b">
        <f t="shared" si="302"/>
        <v>0</v>
      </c>
      <c r="Q5809" s="4"/>
      <c r="R5809" s="4"/>
    </row>
    <row r="5810" spans="5:18">
      <c r="E5810" s="130">
        <v>421</v>
      </c>
      <c r="F5810" s="130">
        <v>13</v>
      </c>
      <c r="H5810" s="32" t="s">
        <v>208</v>
      </c>
      <c r="I5810" s="33" t="s">
        <v>862</v>
      </c>
      <c r="J5810" s="33" t="s">
        <v>206</v>
      </c>
      <c r="K5810" s="33" t="str">
        <f t="shared" si="300"/>
        <v>421 , 13</v>
      </c>
      <c r="L5810" s="34" t="s">
        <v>207</v>
      </c>
      <c r="N5810" s="1" t="b">
        <f t="shared" si="301"/>
        <v>0</v>
      </c>
      <c r="O5810" s="1" t="b">
        <f t="shared" si="302"/>
        <v>0</v>
      </c>
      <c r="Q5810" s="4"/>
      <c r="R5810" s="4"/>
    </row>
    <row r="5811" spans="5:18">
      <c r="E5811" s="130">
        <v>421</v>
      </c>
      <c r="F5811" s="130">
        <v>14</v>
      </c>
      <c r="H5811" s="32" t="s">
        <v>208</v>
      </c>
      <c r="I5811" s="33" t="s">
        <v>862</v>
      </c>
      <c r="J5811" s="33" t="s">
        <v>206</v>
      </c>
      <c r="K5811" s="33" t="str">
        <f t="shared" si="300"/>
        <v>421 , 14</v>
      </c>
      <c r="L5811" s="34" t="s">
        <v>207</v>
      </c>
      <c r="N5811" s="1" t="b">
        <f t="shared" si="301"/>
        <v>0</v>
      </c>
      <c r="O5811" s="1" t="b">
        <f t="shared" si="302"/>
        <v>0</v>
      </c>
      <c r="Q5811" s="4"/>
      <c r="R5811" s="4"/>
    </row>
    <row r="5812" spans="5:18">
      <c r="E5812" s="130">
        <v>421</v>
      </c>
      <c r="F5812" s="130">
        <v>15</v>
      </c>
      <c r="H5812" s="32" t="s">
        <v>208</v>
      </c>
      <c r="I5812" s="33" t="s">
        <v>862</v>
      </c>
      <c r="J5812" s="33" t="s">
        <v>206</v>
      </c>
      <c r="K5812" s="33" t="str">
        <f t="shared" si="300"/>
        <v>421 , 15</v>
      </c>
      <c r="L5812" s="34" t="s">
        <v>207</v>
      </c>
      <c r="N5812" s="1" t="b">
        <f t="shared" si="301"/>
        <v>0</v>
      </c>
      <c r="O5812" s="1" t="b">
        <f t="shared" si="302"/>
        <v>0</v>
      </c>
      <c r="Q5812" s="4"/>
      <c r="R5812" s="4"/>
    </row>
    <row r="5813" spans="5:18">
      <c r="E5813" s="130">
        <v>422</v>
      </c>
      <c r="F5813" s="130">
        <v>1</v>
      </c>
      <c r="H5813" s="32" t="s">
        <v>208</v>
      </c>
      <c r="I5813" s="33" t="s">
        <v>862</v>
      </c>
      <c r="J5813" s="33" t="s">
        <v>206</v>
      </c>
      <c r="K5813" s="33" t="str">
        <f t="shared" si="300"/>
        <v>422 , 1</v>
      </c>
      <c r="L5813" s="34" t="s">
        <v>207</v>
      </c>
      <c r="N5813" s="1" t="b">
        <f t="shared" si="301"/>
        <v>0</v>
      </c>
      <c r="O5813" s="1" t="b">
        <f t="shared" si="302"/>
        <v>0</v>
      </c>
      <c r="Q5813" s="4"/>
      <c r="R5813" s="4"/>
    </row>
    <row r="5814" spans="5:18">
      <c r="E5814" s="130">
        <v>422</v>
      </c>
      <c r="F5814" s="130">
        <v>2</v>
      </c>
      <c r="H5814" s="32" t="s">
        <v>208</v>
      </c>
      <c r="I5814" s="33" t="s">
        <v>862</v>
      </c>
      <c r="J5814" s="33" t="s">
        <v>206</v>
      </c>
      <c r="K5814" s="33" t="str">
        <f t="shared" si="300"/>
        <v>422 , 2</v>
      </c>
      <c r="L5814" s="34" t="s">
        <v>207</v>
      </c>
      <c r="N5814" s="1" t="b">
        <f t="shared" si="301"/>
        <v>0</v>
      </c>
      <c r="O5814" s="1" t="b">
        <f t="shared" si="302"/>
        <v>0</v>
      </c>
      <c r="Q5814" s="4"/>
      <c r="R5814" s="4"/>
    </row>
    <row r="5815" spans="5:18">
      <c r="E5815" s="130">
        <v>422</v>
      </c>
      <c r="F5815" s="130">
        <v>3</v>
      </c>
      <c r="H5815" s="32" t="s">
        <v>208</v>
      </c>
      <c r="I5815" s="33" t="s">
        <v>862</v>
      </c>
      <c r="J5815" s="33" t="s">
        <v>206</v>
      </c>
      <c r="K5815" s="33" t="str">
        <f t="shared" si="300"/>
        <v>422 , 3</v>
      </c>
      <c r="L5815" s="34" t="s">
        <v>207</v>
      </c>
      <c r="N5815" s="1" t="b">
        <f t="shared" si="301"/>
        <v>0</v>
      </c>
      <c r="O5815" s="1" t="b">
        <f t="shared" si="302"/>
        <v>0</v>
      </c>
      <c r="Q5815" s="4"/>
      <c r="R5815" s="4"/>
    </row>
    <row r="5816" spans="5:18">
      <c r="E5816" s="130">
        <v>422</v>
      </c>
      <c r="F5816" s="130">
        <v>4</v>
      </c>
      <c r="H5816" s="32" t="s">
        <v>208</v>
      </c>
      <c r="I5816" s="33" t="s">
        <v>862</v>
      </c>
      <c r="J5816" s="33" t="s">
        <v>206</v>
      </c>
      <c r="K5816" s="33" t="str">
        <f t="shared" si="300"/>
        <v>422 , 4</v>
      </c>
      <c r="L5816" s="34" t="s">
        <v>207</v>
      </c>
      <c r="N5816" s="1" t="b">
        <f t="shared" si="301"/>
        <v>0</v>
      </c>
      <c r="O5816" s="1" t="b">
        <f t="shared" si="302"/>
        <v>0</v>
      </c>
      <c r="Q5816" s="4"/>
      <c r="R5816" s="4"/>
    </row>
    <row r="5817" spans="5:18">
      <c r="E5817" s="130">
        <v>422</v>
      </c>
      <c r="F5817" s="130">
        <v>5</v>
      </c>
      <c r="H5817" s="32" t="s">
        <v>208</v>
      </c>
      <c r="I5817" s="33" t="s">
        <v>862</v>
      </c>
      <c r="J5817" s="33" t="s">
        <v>206</v>
      </c>
      <c r="K5817" s="33" t="str">
        <f t="shared" si="300"/>
        <v>422 , 5</v>
      </c>
      <c r="L5817" s="34" t="s">
        <v>207</v>
      </c>
      <c r="N5817" s="1" t="b">
        <f t="shared" si="301"/>
        <v>0</v>
      </c>
      <c r="O5817" s="1" t="b">
        <f t="shared" si="302"/>
        <v>0</v>
      </c>
      <c r="Q5817" s="4"/>
      <c r="R5817" s="4"/>
    </row>
    <row r="5818" spans="5:18">
      <c r="E5818" s="130">
        <v>422</v>
      </c>
      <c s="130" r="F5818">
        <v>7</v>
      </c>
      <c r="H5818" s="32" t="s">
        <v>208</v>
      </c>
      <c r="I5818" s="33" t="s">
        <v>862</v>
      </c>
      <c r="J5818" s="33" t="s">
        <v>206</v>
      </c>
      <c r="K5818" s="33" t="str">
        <f t="shared" si="300"/>
        <v>422 , 6</v>
      </c>
      <c r="L5818" s="34" t="s">
        <v>207</v>
      </c>
      <c r="N5818" s="1" t="b">
        <f t="shared" si="301"/>
        <v>0</v>
      </c>
      <c r="O5818" s="1" t="b">
        <f t="shared" si="302"/>
        <v>0</v>
      </c>
      <c r="Q5818" s="4"/>
      <c r="R5818" s="4"/>
    </row>
    <row r="5819" spans="5:18">
      <c r="E5819" s="130">
        <v>422</v>
      </c>
      <c r="F5819" s="130">
        <v>8</v>
      </c>
      <c r="H5819" s="32" t="s">
        <v>208</v>
      </c>
      <c r="I5819" s="33" t="s">
        <v>862</v>
      </c>
      <c r="J5819" s="33" t="s">
        <v>206</v>
      </c>
      <c r="K5819" s="33" t="str">
        <f t="shared" si="300"/>
        <v>422 , 8</v>
      </c>
      <c r="L5819" s="34" t="s">
        <v>207</v>
      </c>
      <c r="N5819" s="1" t="b">
        <f t="shared" si="301"/>
        <v>0</v>
      </c>
      <c r="O5819" s="1" t="b">
        <f t="shared" si="302"/>
        <v>0</v>
      </c>
      <c r="Q5819" s="4"/>
      <c r="R5819" s="4"/>
    </row>
    <row r="5820" spans="5:18">
      <c r="E5820" s="130">
        <v>422</v>
      </c>
      <c r="F5820" s="130">
        <v>9</v>
      </c>
      <c r="H5820" s="32" t="s">
        <v>208</v>
      </c>
      <c r="I5820" s="33" t="s">
        <v>862</v>
      </c>
      <c r="J5820" s="33" t="s">
        <v>206</v>
      </c>
      <c r="K5820" s="33" t="str">
        <f t="shared" si="300"/>
        <v>422 , 9</v>
      </c>
      <c r="L5820" s="34" t="s">
        <v>207</v>
      </c>
      <c r="N5820" s="1" t="b">
        <f t="shared" si="301"/>
        <v>0</v>
      </c>
      <c r="O5820" s="1" t="b">
        <f t="shared" si="302"/>
        <v>0</v>
      </c>
      <c r="Q5820" s="4"/>
      <c r="R5820" s="4"/>
    </row>
    <row r="5821" spans="5:18">
      <c r="E5821" s="130">
        <v>422</v>
      </c>
      <c r="F5821" s="130">
        <v>10</v>
      </c>
      <c r="H5821" s="32" t="s">
        <v>208</v>
      </c>
      <c r="I5821" s="33" t="s">
        <v>862</v>
      </c>
      <c r="J5821" s="33" t="s">
        <v>206</v>
      </c>
      <c r="K5821" s="33" t="str">
        <f t="shared" si="300"/>
        <v>422 , 10</v>
      </c>
      <c r="L5821" s="34" t="s">
        <v>207</v>
      </c>
      <c r="N5821" s="1" t="b">
        <f t="shared" si="301"/>
        <v>0</v>
      </c>
      <c r="O5821" s="1" t="b">
        <f t="shared" si="302"/>
        <v>0</v>
      </c>
      <c r="Q5821" s="4"/>
      <c r="R5821" s="4"/>
    </row>
    <row r="5822" spans="5:18">
      <c r="E5822" s="130">
        <v>422</v>
      </c>
      <c r="F5822" s="130">
        <v>11</v>
      </c>
      <c r="H5822" s="32" t="s">
        <v>208</v>
      </c>
      <c r="I5822" s="33" t="s">
        <v>862</v>
      </c>
      <c r="J5822" s="33" t="s">
        <v>206</v>
      </c>
      <c r="K5822" s="33" t="str">
        <f t="shared" si="300"/>
        <v>422 , 11</v>
      </c>
      <c r="L5822" s="34" t="s">
        <v>207</v>
      </c>
      <c r="N5822" s="1" t="b">
        <f t="shared" si="301"/>
        <v>0</v>
      </c>
      <c r="O5822" s="1" t="b">
        <f t="shared" si="302"/>
        <v>0</v>
      </c>
      <c r="Q5822" s="4"/>
      <c r="R5822" s="4"/>
    </row>
    <row r="5823" spans="5:18">
      <c r="E5823" s="130">
        <v>422</v>
      </c>
      <c r="F5823" s="130">
        <v>12</v>
      </c>
      <c r="H5823" s="32" t="s">
        <v>208</v>
      </c>
      <c r="I5823" s="33" t="s">
        <v>862</v>
      </c>
      <c r="J5823" s="33" t="s">
        <v>206</v>
      </c>
      <c r="K5823" s="33" t="str">
        <f t="shared" si="300"/>
        <v>422 , 12</v>
      </c>
      <c r="L5823" s="34" t="s">
        <v>207</v>
      </c>
      <c r="N5823" s="1" t="b">
        <f t="shared" si="301"/>
        <v>0</v>
      </c>
      <c r="O5823" s="1" t="b">
        <f t="shared" si="302"/>
        <v>0</v>
      </c>
      <c r="Q5823" s="4"/>
      <c r="R5823" s="4"/>
    </row>
    <row r="5824" spans="5:18">
      <c r="E5824" s="130">
        <v>422</v>
      </c>
      <c r="F5824" s="130">
        <v>13</v>
      </c>
      <c r="H5824" s="32" t="s">
        <v>208</v>
      </c>
      <c r="I5824" s="33" t="s">
        <v>862</v>
      </c>
      <c r="J5824" s="33" t="s">
        <v>206</v>
      </c>
      <c r="K5824" s="33" t="str">
        <f t="shared" si="300"/>
        <v>422 , 13</v>
      </c>
      <c r="L5824" s="34" t="s">
        <v>207</v>
      </c>
      <c r="N5824" s="1" t="b">
        <f t="shared" si="301"/>
        <v>0</v>
      </c>
      <c r="O5824" s="1" t="b">
        <f t="shared" si="302"/>
        <v>0</v>
      </c>
      <c r="Q5824" s="4"/>
      <c r="R5824" s="4"/>
    </row>
    <row r="5825" spans="5:18">
      <c r="E5825" s="130">
        <v>422</v>
      </c>
      <c r="F5825" s="130">
        <v>14</v>
      </c>
      <c r="H5825" s="32" t="s">
        <v>208</v>
      </c>
      <c r="I5825" s="33" t="s">
        <v>862</v>
      </c>
      <c r="J5825" s="33" t="s">
        <v>206</v>
      </c>
      <c r="K5825" s="33" t="str">
        <f t="shared" si="300"/>
        <v>422 , 14</v>
      </c>
      <c r="L5825" s="34" t="s">
        <v>207</v>
      </c>
      <c r="N5825" s="1" t="b">
        <f t="shared" si="301"/>
        <v>0</v>
      </c>
      <c r="O5825" s="1" t="b">
        <f t="shared" si="302"/>
        <v>0</v>
      </c>
      <c r="Q5825" s="4"/>
      <c r="R5825" s="4"/>
    </row>
    <row r="5826" spans="5:18">
      <c r="E5826" s="130">
        <v>422</v>
      </c>
      <c r="F5826" s="130">
        <v>15</v>
      </c>
      <c r="H5826" s="32" t="s">
        <v>208</v>
      </c>
      <c r="I5826" s="33" t="s">
        <v>862</v>
      </c>
      <c r="J5826" s="33" t="s">
        <v>206</v>
      </c>
      <c r="K5826" s="33" t="str">
        <f t="shared" si="300"/>
        <v>422 , 15</v>
      </c>
      <c r="L5826" s="34" t="s">
        <v>207</v>
      </c>
      <c r="N5826" s="1" t="b">
        <f t="shared" si="301"/>
        <v>0</v>
      </c>
      <c r="O5826" s="1" t="b">
        <f t="shared" si="302"/>
        <v>0</v>
      </c>
      <c r="Q5826" s="4"/>
      <c r="R5826" s="4"/>
    </row>
    <row r="5827" spans="5:18">
      <c r="E5827" s="130">
        <v>423</v>
      </c>
      <c r="F5827" s="130">
        <v>1</v>
      </c>
      <c r="H5827" s="32" t="s">
        <v>208</v>
      </c>
      <c r="I5827" s="33" t="s">
        <v>862</v>
      </c>
      <c r="J5827" s="33" t="s">
        <v>206</v>
      </c>
      <c r="K5827" s="33" t="str">
        <f t="shared" si="300"/>
        <v>423 , 1</v>
      </c>
      <c r="L5827" s="34" t="s">
        <v>207</v>
      </c>
      <c r="N5827" s="1" t="b">
        <f t="shared" si="301"/>
        <v>0</v>
      </c>
      <c r="O5827" s="1" t="b">
        <f t="shared" si="302"/>
        <v>0</v>
      </c>
      <c r="Q5827" s="4"/>
      <c r="R5827" s="4"/>
    </row>
    <row r="5828" spans="5:18">
      <c r="E5828" s="130">
        <v>423</v>
      </c>
      <c r="F5828" s="130">
        <v>2</v>
      </c>
      <c r="H5828" s="32" t="s">
        <v>208</v>
      </c>
      <c r="I5828" s="33" t="s">
        <v>862</v>
      </c>
      <c r="J5828" s="33" t="s">
        <v>206</v>
      </c>
      <c r="K5828" s="33" t="str">
        <f t="shared" si="300"/>
        <v>423 , 2</v>
      </c>
      <c r="L5828" s="34" t="s">
        <v>207</v>
      </c>
      <c r="N5828" s="1" t="b">
        <f t="shared" si="301"/>
        <v>0</v>
      </c>
      <c r="O5828" s="1" t="b">
        <f t="shared" si="302"/>
        <v>0</v>
      </c>
      <c r="Q5828" s="4"/>
      <c r="R5828" s="4"/>
    </row>
    <row r="5829" spans="5:18">
      <c r="E5829" s="130">
        <v>423</v>
      </c>
      <c r="F5829" s="130">
        <v>3</v>
      </c>
      <c r="H5829" s="32" t="s">
        <v>208</v>
      </c>
      <c r="I5829" s="33" t="s">
        <v>862</v>
      </c>
      <c r="J5829" s="33" t="s">
        <v>206</v>
      </c>
      <c r="K5829" s="33" t="str">
        <f t="shared" si="300"/>
        <v>423 , 3</v>
      </c>
      <c r="L5829" s="34" t="s">
        <v>207</v>
      </c>
      <c r="N5829" s="1" t="b">
        <f t="shared" si="301"/>
        <v>0</v>
      </c>
      <c r="O5829" s="1" t="b">
        <f t="shared" si="302"/>
        <v>0</v>
      </c>
      <c r="Q5829" s="4"/>
      <c r="R5829" s="4"/>
    </row>
    <row r="5830" spans="5:18">
      <c r="E5830" s="130">
        <v>423</v>
      </c>
      <c r="F5830" s="130">
        <v>4</v>
      </c>
      <c r="H5830" s="32" t="s">
        <v>208</v>
      </c>
      <c r="I5830" s="33" t="s">
        <v>862</v>
      </c>
      <c r="J5830" s="33" t="s">
        <v>206</v>
      </c>
      <c r="K5830" s="33" t="str">
        <f t="shared" si="300"/>
        <v>423 , 4</v>
      </c>
      <c r="L5830" s="34" t="s">
        <v>207</v>
      </c>
      <c r="N5830" s="1" t="b">
        <f t="shared" si="301"/>
        <v>0</v>
      </c>
      <c r="O5830" s="1" t="b">
        <f t="shared" si="302"/>
        <v>0</v>
      </c>
      <c r="Q5830" s="4"/>
      <c r="R5830" s="4"/>
    </row>
    <row r="5831" spans="5:18">
      <c r="E5831" s="130">
        <v>423</v>
      </c>
      <c r="F5831" s="130">
        <v>5</v>
      </c>
      <c r="H5831" s="32" t="s">
        <v>208</v>
      </c>
      <c r="I5831" s="33" t="s">
        <v>862</v>
      </c>
      <c r="J5831" s="33" t="s">
        <v>206</v>
      </c>
      <c r="K5831" s="33" t="str">
        <f t="shared" si="300"/>
        <v>423 , 5</v>
      </c>
      <c r="L5831" s="34" t="s">
        <v>207</v>
      </c>
      <c r="N5831" s="1" t="b">
        <f t="shared" si="301"/>
        <v>0</v>
      </c>
      <c r="O5831" s="1" t="b">
        <f t="shared" si="302"/>
        <v>0</v>
      </c>
      <c r="Q5831" s="4"/>
      <c r="R5831" s="4"/>
    </row>
    <row r="5832" spans="5:18">
      <c r="E5832" s="130">
        <v>423</v>
      </c>
      <c s="130" r="F5832">
        <v>7</v>
      </c>
      <c r="H5832" s="32" t="s">
        <v>208</v>
      </c>
      <c r="I5832" s="33" t="s">
        <v>862</v>
      </c>
      <c r="J5832" s="33" t="s">
        <v>206</v>
      </c>
      <c r="K5832" s="33" t="str">
        <f t="shared" si="300"/>
        <v>423 , 6</v>
      </c>
      <c r="L5832" s="34" t="s">
        <v>207</v>
      </c>
      <c r="N5832" s="1" t="b">
        <f t="shared" si="301"/>
        <v>0</v>
      </c>
      <c r="O5832" s="1" t="b">
        <f t="shared" si="302"/>
        <v>0</v>
      </c>
      <c r="Q5832" s="4"/>
      <c r="R5832" s="4"/>
    </row>
    <row r="5833" spans="5:18">
      <c r="E5833" s="130">
        <v>423</v>
      </c>
      <c r="F5833" s="130">
        <v>8</v>
      </c>
      <c r="H5833" s="32" t="s">
        <v>208</v>
      </c>
      <c r="I5833" s="33" t="s">
        <v>862</v>
      </c>
      <c r="J5833" s="33" t="s">
        <v>206</v>
      </c>
      <c r="K5833" s="33" t="str">
        <f t="shared" si="300"/>
        <v>423 , 8</v>
      </c>
      <c r="L5833" s="34" t="s">
        <v>207</v>
      </c>
      <c r="N5833" s="1" t="b">
        <f t="shared" si="301"/>
        <v>0</v>
      </c>
      <c r="O5833" s="1" t="b">
        <f t="shared" si="302"/>
        <v>0</v>
      </c>
      <c r="Q5833" s="4"/>
      <c r="R5833" s="4"/>
    </row>
    <row r="5834" spans="5:18">
      <c r="E5834" s="130">
        <v>423</v>
      </c>
      <c r="F5834" s="130">
        <v>9</v>
      </c>
      <c r="H5834" s="32" t="s">
        <v>208</v>
      </c>
      <c r="I5834" s="33" t="s">
        <v>862</v>
      </c>
      <c r="J5834" s="33" t="s">
        <v>206</v>
      </c>
      <c r="K5834" s="33" t="str">
        <f t="shared" si="300"/>
        <v>423 , 9</v>
      </c>
      <c r="L5834" s="34" t="s">
        <v>207</v>
      </c>
      <c r="N5834" s="1" t="b">
        <f t="shared" si="301"/>
        <v>0</v>
      </c>
      <c r="O5834" s="1" t="b">
        <f t="shared" si="302"/>
        <v>0</v>
      </c>
      <c r="Q5834" s="4"/>
      <c r="R5834" s="4"/>
    </row>
    <row r="5835" spans="5:18">
      <c r="E5835" s="130">
        <v>423</v>
      </c>
      <c r="F5835" s="130">
        <v>10</v>
      </c>
      <c r="H5835" s="32" t="s">
        <v>208</v>
      </c>
      <c r="I5835" s="33" t="s">
        <v>862</v>
      </c>
      <c r="J5835" s="33" t="s">
        <v>206</v>
      </c>
      <c r="K5835" s="33" t="str">
        <f t="shared" si="300"/>
        <v>423 , 10</v>
      </c>
      <c r="L5835" s="34" t="s">
        <v>207</v>
      </c>
      <c r="N5835" s="1" t="b">
        <f t="shared" si="301"/>
        <v>0</v>
      </c>
      <c r="O5835" s="1" t="b">
        <f t="shared" si="302"/>
        <v>0</v>
      </c>
      <c r="Q5835" s="4"/>
      <c r="R5835" s="4"/>
    </row>
    <row r="5836" spans="5:18">
      <c r="E5836" s="130">
        <v>423</v>
      </c>
      <c r="F5836" s="130">
        <v>11</v>
      </c>
      <c r="H5836" s="32" t="s">
        <v>208</v>
      </c>
      <c r="I5836" s="33" t="s">
        <v>862</v>
      </c>
      <c r="J5836" s="33" t="s">
        <v>206</v>
      </c>
      <c r="K5836" s="33" t="str">
        <f t="shared" si="300"/>
        <v>423 , 11</v>
      </c>
      <c r="L5836" s="34" t="s">
        <v>207</v>
      </c>
      <c r="N5836" s="1" t="b">
        <f t="shared" si="301"/>
        <v>0</v>
      </c>
      <c r="O5836" s="1" t="b">
        <f t="shared" si="302"/>
        <v>0</v>
      </c>
      <c r="Q5836" s="4"/>
      <c r="R5836" s="4"/>
    </row>
    <row r="5837" spans="5:18">
      <c r="E5837" s="130">
        <v>423</v>
      </c>
      <c r="F5837" s="130">
        <v>12</v>
      </c>
      <c r="H5837" s="32" t="s">
        <v>208</v>
      </c>
      <c r="I5837" s="33" t="s">
        <v>862</v>
      </c>
      <c r="J5837" s="33" t="s">
        <v>206</v>
      </c>
      <c r="K5837" s="33" t="str">
        <f t="shared" si="300"/>
        <v>423 , 12</v>
      </c>
      <c r="L5837" s="34" t="s">
        <v>207</v>
      </c>
      <c r="N5837" s="1" t="b">
        <f t="shared" si="301"/>
        <v>0</v>
      </c>
      <c r="O5837" s="1" t="b">
        <f t="shared" si="302"/>
        <v>0</v>
      </c>
      <c r="Q5837" s="4"/>
      <c r="R5837" s="4"/>
    </row>
    <row r="5838" spans="5:18">
      <c r="E5838" s="130">
        <v>423</v>
      </c>
      <c r="F5838" s="130">
        <v>13</v>
      </c>
      <c r="H5838" s="32" t="s">
        <v>208</v>
      </c>
      <c r="I5838" s="33" t="s">
        <v>862</v>
      </c>
      <c r="J5838" s="33" t="s">
        <v>206</v>
      </c>
      <c r="K5838" s="33" t="str">
        <f t="shared" si="300"/>
        <v>423 , 13</v>
      </c>
      <c r="L5838" s="34" t="s">
        <v>207</v>
      </c>
      <c r="N5838" s="1" t="b">
        <f t="shared" si="301"/>
        <v>0</v>
      </c>
      <c r="O5838" s="1" t="b">
        <f t="shared" si="302"/>
        <v>0</v>
      </c>
      <c r="Q5838" s="4"/>
      <c r="R5838" s="4"/>
    </row>
    <row r="5839" spans="5:18">
      <c r="E5839" s="130">
        <v>423</v>
      </c>
      <c r="F5839" s="130">
        <v>14</v>
      </c>
      <c r="H5839" s="32" t="s">
        <v>208</v>
      </c>
      <c r="I5839" s="33" t="s">
        <v>862</v>
      </c>
      <c r="J5839" s="33" t="s">
        <v>206</v>
      </c>
      <c r="K5839" s="33" t="str">
        <f t="shared" si="300"/>
        <v>423 , 14</v>
      </c>
      <c r="L5839" s="34" t="s">
        <v>207</v>
      </c>
      <c r="N5839" s="1" t="b">
        <f t="shared" si="301"/>
        <v>0</v>
      </c>
      <c r="O5839" s="1" t="b">
        <f t="shared" si="302"/>
        <v>0</v>
      </c>
      <c r="Q5839" s="4"/>
      <c r="R5839" s="4"/>
    </row>
    <row r="5840" spans="5:18">
      <c r="E5840" s="130">
        <v>423</v>
      </c>
      <c r="F5840" s="130">
        <v>15</v>
      </c>
      <c r="H5840" s="32" t="s">
        <v>208</v>
      </c>
      <c r="I5840" s="33" t="s">
        <v>862</v>
      </c>
      <c r="J5840" s="33" t="s">
        <v>206</v>
      </c>
      <c r="K5840" s="33" t="str">
        <f t="shared" si="300"/>
        <v>423 , 15</v>
      </c>
      <c r="L5840" s="34" t="s">
        <v>207</v>
      </c>
      <c r="N5840" s="1" t="b">
        <f t="shared" si="301"/>
        <v>0</v>
      </c>
      <c r="O5840" s="1" t="b">
        <f t="shared" si="302"/>
        <v>0</v>
      </c>
      <c r="Q5840" s="4"/>
      <c r="R5840" s="4"/>
    </row>
    <row r="5841" spans="5:18">
      <c r="E5841" s="130">
        <v>424</v>
      </c>
      <c r="F5841" s="130">
        <v>1</v>
      </c>
      <c r="H5841" s="32" t="s">
        <v>208</v>
      </c>
      <c r="I5841" s="33" t="s">
        <v>862</v>
      </c>
      <c r="J5841" s="33" t="s">
        <v>206</v>
      </c>
      <c r="K5841" s="33" t="str">
        <f t="shared" si="300"/>
        <v>424 , 1</v>
      </c>
      <c r="L5841" s="34" t="s">
        <v>207</v>
      </c>
      <c r="N5841" s="1" t="b">
        <f t="shared" si="301"/>
        <v>0</v>
      </c>
      <c r="O5841" s="1" t="b">
        <f t="shared" si="302"/>
        <v>0</v>
      </c>
      <c r="Q5841" s="4"/>
      <c r="R5841" s="4"/>
    </row>
    <row r="5842" spans="5:18">
      <c r="E5842" s="130">
        <v>424</v>
      </c>
      <c r="F5842" s="130">
        <v>2</v>
      </c>
      <c r="H5842" s="32" t="s">
        <v>208</v>
      </c>
      <c r="I5842" s="33" t="s">
        <v>862</v>
      </c>
      <c r="J5842" s="33" t="s">
        <v>206</v>
      </c>
      <c r="K5842" s="33" t="str">
        <f t="shared" si="300"/>
        <v>424 , 2</v>
      </c>
      <c r="L5842" s="34" t="s">
        <v>207</v>
      </c>
      <c r="N5842" s="1" t="b">
        <f t="shared" si="301"/>
        <v>0</v>
      </c>
      <c r="O5842" s="1" t="b">
        <f t="shared" si="302"/>
        <v>0</v>
      </c>
      <c r="Q5842" s="4"/>
      <c r="R5842" s="4"/>
    </row>
    <row r="5843" spans="5:18">
      <c r="E5843" s="130">
        <v>424</v>
      </c>
      <c r="F5843" s="130">
        <v>3</v>
      </c>
      <c r="H5843" s="32" t="s">
        <v>208</v>
      </c>
      <c r="I5843" s="33" t="s">
        <v>862</v>
      </c>
      <c r="J5843" s="33" t="s">
        <v>206</v>
      </c>
      <c r="K5843" s="33" t="str">
        <f t="shared" si="300"/>
        <v>424 , 3</v>
      </c>
      <c r="L5843" s="34" t="s">
        <v>207</v>
      </c>
      <c r="N5843" s="1" t="b">
        <f t="shared" si="301"/>
        <v>0</v>
      </c>
      <c r="O5843" s="1" t="b">
        <f t="shared" si="302"/>
        <v>0</v>
      </c>
      <c r="Q5843" s="4"/>
      <c r="R5843" s="4"/>
    </row>
    <row r="5844" spans="5:18">
      <c r="E5844" s="130">
        <v>424</v>
      </c>
      <c r="F5844" s="130">
        <v>4</v>
      </c>
      <c r="H5844" s="32" t="s">
        <v>208</v>
      </c>
      <c r="I5844" s="33" t="s">
        <v>862</v>
      </c>
      <c r="J5844" s="33" t="s">
        <v>206</v>
      </c>
      <c r="K5844" s="33" t="str">
        <f t="shared" si="300"/>
        <v>424 , 4</v>
      </c>
      <c r="L5844" s="34" t="s">
        <v>207</v>
      </c>
      <c r="N5844" s="1" t="b">
        <f t="shared" si="301"/>
        <v>0</v>
      </c>
      <c r="O5844" s="1" t="b">
        <f t="shared" si="302"/>
        <v>0</v>
      </c>
      <c r="Q5844" s="4"/>
      <c r="R5844" s="4"/>
    </row>
    <row r="5845" spans="5:18">
      <c r="E5845" s="130">
        <v>424</v>
      </c>
      <c r="F5845" s="130">
        <v>5</v>
      </c>
      <c r="H5845" s="32" t="s">
        <v>208</v>
      </c>
      <c r="I5845" s="33" t="s">
        <v>862</v>
      </c>
      <c r="J5845" s="33" t="s">
        <v>206</v>
      </c>
      <c r="K5845" s="33" t="str">
        <f t="shared" si="300"/>
        <v>424 , 5</v>
      </c>
      <c r="L5845" s="34" t="s">
        <v>207</v>
      </c>
      <c r="N5845" s="1" t="b">
        <f t="shared" si="301"/>
        <v>0</v>
      </c>
      <c r="O5845" s="1" t="b">
        <f t="shared" si="302"/>
        <v>0</v>
      </c>
      <c r="Q5845" s="4"/>
      <c r="R5845" s="4"/>
    </row>
    <row r="5846" spans="5:18">
      <c r="E5846" s="130">
        <v>424</v>
      </c>
      <c s="130" r="F5846">
        <v>7</v>
      </c>
      <c r="H5846" s="32" t="s">
        <v>208</v>
      </c>
      <c r="I5846" s="33" t="s">
        <v>862</v>
      </c>
      <c r="J5846" s="33" t="s">
        <v>206</v>
      </c>
      <c r="K5846" s="33" t="str">
        <f t="shared" si="300"/>
        <v>424 , 6</v>
      </c>
      <c r="L5846" s="34" t="s">
        <v>207</v>
      </c>
      <c r="N5846" s="1" t="b">
        <f t="shared" si="301"/>
        <v>0</v>
      </c>
      <c r="O5846" s="1" t="b">
        <f t="shared" si="302"/>
        <v>0</v>
      </c>
      <c r="Q5846" s="4"/>
      <c r="R5846" s="4"/>
    </row>
    <row r="5847" spans="5:18">
      <c r="E5847" s="130">
        <v>424</v>
      </c>
      <c r="F5847" s="130">
        <v>8</v>
      </c>
      <c r="H5847" s="32" t="s">
        <v>208</v>
      </c>
      <c r="I5847" s="33" t="s">
        <v>862</v>
      </c>
      <c r="J5847" s="33" t="s">
        <v>206</v>
      </c>
      <c r="K5847" s="33" t="str">
        <f t="shared" si="300"/>
        <v>424 , 8</v>
      </c>
      <c r="L5847" s="34" t="s">
        <v>207</v>
      </c>
      <c r="N5847" s="1" t="b">
        <f t="shared" si="301"/>
        <v>0</v>
      </c>
      <c r="O5847" s="1" t="b">
        <f t="shared" si="302"/>
        <v>0</v>
      </c>
      <c r="Q5847" s="4"/>
      <c r="R5847" s="4"/>
    </row>
    <row r="5848" spans="5:18">
      <c r="E5848" s="130">
        <v>424</v>
      </c>
      <c r="F5848" s="130">
        <v>9</v>
      </c>
      <c r="H5848" s="32" t="s">
        <v>208</v>
      </c>
      <c r="I5848" s="33" t="s">
        <v>862</v>
      </c>
      <c r="J5848" s="33" t="s">
        <v>206</v>
      </c>
      <c r="K5848" s="33" t="str">
        <f t="shared" si="300"/>
        <v>424 , 9</v>
      </c>
      <c r="L5848" s="34" t="s">
        <v>207</v>
      </c>
      <c r="N5848" s="1" t="b">
        <f t="shared" si="301"/>
        <v>0</v>
      </c>
      <c r="O5848" s="1" t="b">
        <f t="shared" si="302"/>
        <v>0</v>
      </c>
      <c r="Q5848" s="4"/>
      <c r="R5848" s="4"/>
    </row>
    <row r="5849" spans="5:18">
      <c r="E5849" s="130">
        <v>424</v>
      </c>
      <c r="F5849" s="130">
        <v>10</v>
      </c>
      <c r="H5849" s="32" t="s">
        <v>208</v>
      </c>
      <c r="I5849" s="33" t="s">
        <v>862</v>
      </c>
      <c r="J5849" s="33" t="s">
        <v>206</v>
      </c>
      <c r="K5849" s="33" t="str">
        <f t="shared" si="300"/>
        <v>424 , 10</v>
      </c>
      <c r="L5849" s="34" t="s">
        <v>207</v>
      </c>
      <c r="N5849" s="1" t="b">
        <f t="shared" si="301"/>
        <v>0</v>
      </c>
      <c r="O5849" s="1" t="b">
        <f t="shared" si="302"/>
        <v>0</v>
      </c>
      <c r="Q5849" s="4"/>
      <c r="R5849" s="4"/>
    </row>
    <row r="5850" spans="5:18">
      <c r="E5850" s="130">
        <v>424</v>
      </c>
      <c r="F5850" s="130">
        <v>11</v>
      </c>
      <c r="H5850" s="32" t="s">
        <v>208</v>
      </c>
      <c r="I5850" s="33" t="s">
        <v>862</v>
      </c>
      <c r="J5850" s="33" t="s">
        <v>206</v>
      </c>
      <c r="K5850" s="33" t="str">
        <f t="shared" si="300"/>
        <v>424 , 11</v>
      </c>
      <c r="L5850" s="34" t="s">
        <v>207</v>
      </c>
      <c r="N5850" s="1" t="b">
        <f t="shared" si="301"/>
        <v>0</v>
      </c>
      <c r="O5850" s="1" t="b">
        <f t="shared" si="302"/>
        <v>0</v>
      </c>
      <c r="Q5850" s="4"/>
      <c r="R5850" s="4"/>
    </row>
    <row r="5851" spans="5:18">
      <c r="E5851" s="130">
        <v>424</v>
      </c>
      <c r="F5851" s="130">
        <v>12</v>
      </c>
      <c r="H5851" s="32" t="s">
        <v>208</v>
      </c>
      <c r="I5851" s="33" t="s">
        <v>862</v>
      </c>
      <c r="J5851" s="33" t="s">
        <v>206</v>
      </c>
      <c r="K5851" s="33" t="str">
        <f t="shared" si="300"/>
        <v>424 , 12</v>
      </c>
      <c r="L5851" s="34" t="s">
        <v>207</v>
      </c>
      <c r="N5851" s="1" t="b">
        <f t="shared" si="301"/>
        <v>0</v>
      </c>
      <c r="O5851" s="1" t="b">
        <f t="shared" si="302"/>
        <v>0</v>
      </c>
      <c r="Q5851" s="4"/>
      <c r="R5851" s="4"/>
    </row>
    <row r="5852" spans="5:18">
      <c r="E5852" s="130">
        <v>424</v>
      </c>
      <c r="F5852" s="130">
        <v>13</v>
      </c>
      <c r="H5852" s="32" t="s">
        <v>208</v>
      </c>
      <c r="I5852" s="33" t="s">
        <v>862</v>
      </c>
      <c r="J5852" s="33" t="s">
        <v>206</v>
      </c>
      <c r="K5852" s="33" t="str">
        <f t="shared" si="300"/>
        <v>424 , 13</v>
      </c>
      <c r="L5852" s="34" t="s">
        <v>207</v>
      </c>
      <c r="N5852" s="1" t="b">
        <f t="shared" si="301"/>
        <v>0</v>
      </c>
      <c r="O5852" s="1" t="b">
        <f t="shared" si="302"/>
        <v>0</v>
      </c>
      <c r="Q5852" s="4"/>
      <c r="R5852" s="4"/>
    </row>
    <row r="5853" spans="5:18">
      <c r="E5853" s="130">
        <v>424</v>
      </c>
      <c r="F5853" s="130">
        <v>14</v>
      </c>
      <c r="H5853" s="32" t="s">
        <v>208</v>
      </c>
      <c r="I5853" s="33" t="s">
        <v>862</v>
      </c>
      <c r="J5853" s="33" t="s">
        <v>206</v>
      </c>
      <c r="K5853" s="33" t="str">
        <f t="shared" si="300"/>
        <v>424 , 14</v>
      </c>
      <c r="L5853" s="34" t="s">
        <v>207</v>
      </c>
      <c r="N5853" s="1" t="b">
        <f t="shared" si="301"/>
        <v>0</v>
      </c>
      <c r="O5853" s="1" t="b">
        <f t="shared" si="302"/>
        <v>0</v>
      </c>
      <c r="Q5853" s="4"/>
      <c r="R5853" s="4"/>
    </row>
    <row r="5854" spans="5:18">
      <c r="E5854" s="130">
        <v>424</v>
      </c>
      <c r="F5854" s="130">
        <v>15</v>
      </c>
      <c r="H5854" s="32" t="s">
        <v>208</v>
      </c>
      <c r="I5854" s="33" t="s">
        <v>862</v>
      </c>
      <c r="J5854" s="33" t="s">
        <v>206</v>
      </c>
      <c r="K5854" s="33" t="str">
        <f t="shared" si="300"/>
        <v>424 , 15</v>
      </c>
      <c r="L5854" s="34" t="s">
        <v>207</v>
      </c>
      <c r="N5854" s="1" t="b">
        <f t="shared" si="301"/>
        <v>0</v>
      </c>
      <c r="O5854" s="1" t="b">
        <f t="shared" si="302"/>
        <v>0</v>
      </c>
      <c r="Q5854" s="4"/>
      <c r="R5854" s="4"/>
    </row>
    <row r="5855" spans="5:18">
      <c r="E5855" s="130">
        <v>425</v>
      </c>
      <c r="F5855" s="130">
        <v>1</v>
      </c>
      <c r="H5855" s="32" t="s">
        <v>208</v>
      </c>
      <c r="I5855" s="33" t="s">
        <v>862</v>
      </c>
      <c r="J5855" s="33" t="s">
        <v>206</v>
      </c>
      <c r="K5855" s="33" t="str">
        <f t="shared" si="300"/>
        <v>425 , 1</v>
      </c>
      <c r="L5855" s="34" t="s">
        <v>207</v>
      </c>
      <c r="N5855" s="1" t="b">
        <f t="shared" si="301"/>
        <v>0</v>
      </c>
      <c r="O5855" s="1" t="b">
        <f t="shared" si="302"/>
        <v>0</v>
      </c>
      <c r="Q5855" s="4"/>
      <c r="R5855" s="4"/>
    </row>
    <row r="5856" spans="5:18">
      <c r="E5856" s="130">
        <v>425</v>
      </c>
      <c r="F5856" s="130">
        <v>2</v>
      </c>
      <c r="H5856" s="32" t="s">
        <v>208</v>
      </c>
      <c r="I5856" s="33" t="s">
        <v>862</v>
      </c>
      <c r="J5856" s="33" t="s">
        <v>206</v>
      </c>
      <c r="K5856" s="33" t="str">
        <f t="shared" si="300"/>
        <v>425 , 2</v>
      </c>
      <c r="L5856" s="34" t="s">
        <v>207</v>
      </c>
      <c r="N5856" s="1" t="b">
        <f t="shared" si="301"/>
        <v>0</v>
      </c>
      <c r="O5856" s="1" t="b">
        <f t="shared" si="302"/>
        <v>0</v>
      </c>
      <c r="Q5856" s="4"/>
      <c r="R5856" s="4"/>
    </row>
    <row r="5857" spans="5:18">
      <c r="E5857" s="130">
        <v>425</v>
      </c>
      <c r="F5857" s="130">
        <v>3</v>
      </c>
      <c r="H5857" s="32" t="s">
        <v>208</v>
      </c>
      <c r="I5857" s="33" t="s">
        <v>862</v>
      </c>
      <c r="J5857" s="33" t="s">
        <v>206</v>
      </c>
      <c r="K5857" s="33" t="str">
        <f t="shared" si="300"/>
        <v>425 , 3</v>
      </c>
      <c r="L5857" s="34" t="s">
        <v>207</v>
      </c>
      <c r="N5857" s="1" t="b">
        <f t="shared" si="301"/>
        <v>0</v>
      </c>
      <c r="O5857" s="1" t="b">
        <f t="shared" si="302"/>
        <v>0</v>
      </c>
      <c r="Q5857" s="4"/>
      <c r="R5857" s="4"/>
    </row>
    <row r="5858" spans="5:18">
      <c r="E5858" s="130">
        <v>425</v>
      </c>
      <c r="F5858" s="130">
        <v>4</v>
      </c>
      <c r="H5858" s="32" t="s">
        <v>208</v>
      </c>
      <c r="I5858" s="33" t="s">
        <v>862</v>
      </c>
      <c r="J5858" s="33" t="s">
        <v>206</v>
      </c>
      <c r="K5858" s="33" t="str">
        <f t="shared" si="300"/>
        <v>425 , 4</v>
      </c>
      <c r="L5858" s="34" t="s">
        <v>207</v>
      </c>
      <c r="N5858" s="1" t="b">
        <f t="shared" si="301"/>
        <v>0</v>
      </c>
      <c r="O5858" s="1" t="b">
        <f t="shared" si="302"/>
        <v>0</v>
      </c>
      <c r="Q5858" s="4"/>
      <c r="R5858" s="4"/>
    </row>
    <row r="5859" spans="5:18">
      <c r="E5859" s="130">
        <v>425</v>
      </c>
      <c r="F5859" s="130">
        <v>5</v>
      </c>
      <c r="H5859" s="32" t="s">
        <v>208</v>
      </c>
      <c r="I5859" s="33" t="s">
        <v>862</v>
      </c>
      <c r="J5859" s="33" t="s">
        <v>206</v>
      </c>
      <c r="K5859" s="33" t="str">
        <f t="shared" si="300"/>
        <v>425 , 5</v>
      </c>
      <c r="L5859" s="34" t="s">
        <v>207</v>
      </c>
      <c r="N5859" s="1" t="b">
        <f t="shared" si="301"/>
        <v>0</v>
      </c>
      <c r="O5859" s="1" t="b">
        <f t="shared" si="302"/>
        <v>0</v>
      </c>
      <c r="Q5859" s="4"/>
      <c r="R5859" s="4"/>
    </row>
    <row r="5860" spans="5:18">
      <c r="E5860" s="130">
        <v>425</v>
      </c>
      <c s="130" r="F5860">
        <v>7</v>
      </c>
      <c r="H5860" s="32" t="s">
        <v>208</v>
      </c>
      <c r="I5860" s="33" t="s">
        <v>862</v>
      </c>
      <c r="J5860" s="33" t="s">
        <v>206</v>
      </c>
      <c r="K5860" s="33" t="str">
        <f t="shared" ref="K5860:K5918" si="303">E5860&amp;" , "&amp;F5860</f>
        <v>425 , 6</v>
      </c>
      <c r="L5860" s="34" t="s">
        <v>207</v>
      </c>
      <c r="N5860" s="1" t="b">
        <f t="shared" ref="N5860:N5918" si="304">IF(E5860="","",EXACT(E5860,Q5860))</f>
        <v>0</v>
      </c>
      <c r="O5860" s="1" t="b">
        <f t="shared" ref="O5860:O5918" si="305">IF(F5860="","",EXACT(F5860,R5860))</f>
        <v>0</v>
      </c>
      <c r="Q5860" s="4"/>
      <c r="R5860" s="4"/>
    </row>
    <row r="5861" spans="5:18">
      <c r="E5861" s="130">
        <v>425</v>
      </c>
      <c r="F5861" s="130">
        <v>8</v>
      </c>
      <c r="H5861" s="32" t="s">
        <v>208</v>
      </c>
      <c r="I5861" s="33" t="s">
        <v>862</v>
      </c>
      <c r="J5861" s="33" t="s">
        <v>206</v>
      </c>
      <c r="K5861" s="33" t="str">
        <f t="shared" si="303"/>
        <v>425 , 8</v>
      </c>
      <c r="L5861" s="34" t="s">
        <v>207</v>
      </c>
      <c r="N5861" s="1" t="b">
        <f t="shared" si="304"/>
        <v>0</v>
      </c>
      <c r="O5861" s="1" t="b">
        <f t="shared" si="305"/>
        <v>0</v>
      </c>
      <c r="Q5861" s="4"/>
      <c r="R5861" s="4"/>
    </row>
    <row r="5862" spans="5:18">
      <c r="E5862" s="130">
        <v>425</v>
      </c>
      <c r="F5862" s="130">
        <v>9</v>
      </c>
      <c r="H5862" s="32" t="s">
        <v>208</v>
      </c>
      <c r="I5862" s="33" t="s">
        <v>862</v>
      </c>
      <c r="J5862" s="33" t="s">
        <v>206</v>
      </c>
      <c r="K5862" s="33" t="str">
        <f t="shared" si="303"/>
        <v>425 , 9</v>
      </c>
      <c r="L5862" s="34" t="s">
        <v>207</v>
      </c>
      <c r="N5862" s="1" t="b">
        <f t="shared" si="304"/>
        <v>0</v>
      </c>
      <c r="O5862" s="1" t="b">
        <f t="shared" si="305"/>
        <v>0</v>
      </c>
      <c r="Q5862" s="4"/>
      <c r="R5862" s="4"/>
    </row>
    <row r="5863" spans="5:18">
      <c r="E5863" s="130">
        <v>425</v>
      </c>
      <c r="F5863" s="130">
        <v>10</v>
      </c>
      <c r="H5863" s="32" t="s">
        <v>208</v>
      </c>
      <c r="I5863" s="33" t="s">
        <v>862</v>
      </c>
      <c r="J5863" s="33" t="s">
        <v>206</v>
      </c>
      <c r="K5863" s="33" t="str">
        <f t="shared" si="303"/>
        <v>425 , 10</v>
      </c>
      <c r="L5863" s="34" t="s">
        <v>207</v>
      </c>
      <c r="N5863" s="1" t="b">
        <f t="shared" si="304"/>
        <v>0</v>
      </c>
      <c r="O5863" s="1" t="b">
        <f t="shared" si="305"/>
        <v>0</v>
      </c>
      <c r="Q5863" s="4"/>
      <c r="R5863" s="4"/>
    </row>
    <row r="5864" spans="5:18">
      <c r="E5864" s="130">
        <v>425</v>
      </c>
      <c r="F5864" s="130">
        <v>11</v>
      </c>
      <c r="H5864" s="32" t="s">
        <v>208</v>
      </c>
      <c r="I5864" s="33" t="s">
        <v>862</v>
      </c>
      <c r="J5864" s="33" t="s">
        <v>206</v>
      </c>
      <c r="K5864" s="33" t="str">
        <f t="shared" si="303"/>
        <v>425 , 11</v>
      </c>
      <c r="L5864" s="34" t="s">
        <v>207</v>
      </c>
      <c r="N5864" s="1" t="b">
        <f t="shared" si="304"/>
        <v>0</v>
      </c>
      <c r="O5864" s="1" t="b">
        <f t="shared" si="305"/>
        <v>0</v>
      </c>
      <c r="Q5864" s="4"/>
      <c r="R5864" s="4"/>
    </row>
    <row r="5865" spans="5:18">
      <c r="E5865" s="130">
        <v>425</v>
      </c>
      <c r="F5865" s="130">
        <v>12</v>
      </c>
      <c r="H5865" s="32" t="s">
        <v>208</v>
      </c>
      <c r="I5865" s="33" t="s">
        <v>862</v>
      </c>
      <c r="J5865" s="33" t="s">
        <v>206</v>
      </c>
      <c r="K5865" s="33" t="str">
        <f t="shared" si="303"/>
        <v>425 , 12</v>
      </c>
      <c r="L5865" s="34" t="s">
        <v>207</v>
      </c>
      <c r="N5865" s="1" t="b">
        <f t="shared" si="304"/>
        <v>0</v>
      </c>
      <c r="O5865" s="1" t="b">
        <f t="shared" si="305"/>
        <v>0</v>
      </c>
      <c r="Q5865" s="4"/>
      <c r="R5865" s="4"/>
    </row>
    <row r="5866" spans="5:18">
      <c r="E5866" s="130">
        <v>425</v>
      </c>
      <c r="F5866" s="130">
        <v>13</v>
      </c>
      <c r="H5866" s="32" t="s">
        <v>208</v>
      </c>
      <c r="I5866" s="33" t="s">
        <v>862</v>
      </c>
      <c r="J5866" s="33" t="s">
        <v>206</v>
      </c>
      <c r="K5866" s="33" t="str">
        <f t="shared" si="303"/>
        <v>425 , 13</v>
      </c>
      <c r="L5866" s="34" t="s">
        <v>207</v>
      </c>
      <c r="N5866" s="1" t="b">
        <f t="shared" si="304"/>
        <v>0</v>
      </c>
      <c r="O5866" s="1" t="b">
        <f t="shared" si="305"/>
        <v>0</v>
      </c>
      <c r="Q5866" s="4"/>
      <c r="R5866" s="4"/>
    </row>
    <row r="5867" spans="5:18">
      <c r="E5867" s="130">
        <v>425</v>
      </c>
      <c r="F5867" s="130">
        <v>14</v>
      </c>
      <c r="H5867" s="32" t="s">
        <v>208</v>
      </c>
      <c r="I5867" s="33" t="s">
        <v>862</v>
      </c>
      <c r="J5867" s="33" t="s">
        <v>206</v>
      </c>
      <c r="K5867" s="33" t="str">
        <f t="shared" si="303"/>
        <v>425 , 14</v>
      </c>
      <c r="L5867" s="34" t="s">
        <v>207</v>
      </c>
      <c r="N5867" s="1" t="b">
        <f t="shared" si="304"/>
        <v>0</v>
      </c>
      <c r="O5867" s="1" t="b">
        <f t="shared" si="305"/>
        <v>0</v>
      </c>
      <c r="Q5867" s="4"/>
      <c r="R5867" s="4"/>
    </row>
    <row r="5868" spans="5:18">
      <c r="E5868" s="130">
        <v>425</v>
      </c>
      <c r="F5868" s="130">
        <v>15</v>
      </c>
      <c r="H5868" s="32" t="s">
        <v>208</v>
      </c>
      <c r="I5868" s="33" t="s">
        <v>862</v>
      </c>
      <c r="J5868" s="33" t="s">
        <v>206</v>
      </c>
      <c r="K5868" s="33" t="str">
        <f t="shared" si="303"/>
        <v>425 , 15</v>
      </c>
      <c r="L5868" s="34" t="s">
        <v>207</v>
      </c>
      <c r="N5868" s="1" t="b">
        <f t="shared" si="304"/>
        <v>0</v>
      </c>
      <c r="O5868" s="1" t="b">
        <f t="shared" si="305"/>
        <v>0</v>
      </c>
      <c r="Q5868" s="4"/>
      <c r="R5868" s="4"/>
    </row>
    <row r="5869" spans="5:18">
      <c r="E5869" s="130">
        <v>426</v>
      </c>
      <c r="F5869" s="130">
        <v>1</v>
      </c>
      <c r="H5869" s="32" t="s">
        <v>208</v>
      </c>
      <c r="I5869" s="33" t="s">
        <v>862</v>
      </c>
      <c r="J5869" s="33" t="s">
        <v>206</v>
      </c>
      <c r="K5869" s="33" t="str">
        <f t="shared" si="303"/>
        <v>426 , 1</v>
      </c>
      <c r="L5869" s="34" t="s">
        <v>207</v>
      </c>
      <c r="N5869" s="1" t="b">
        <f t="shared" si="304"/>
        <v>0</v>
      </c>
      <c r="O5869" s="1" t="b">
        <f t="shared" si="305"/>
        <v>0</v>
      </c>
      <c r="Q5869" s="4"/>
      <c r="R5869" s="4"/>
    </row>
    <row r="5870" spans="5:18">
      <c r="E5870" s="130">
        <v>426</v>
      </c>
      <c r="F5870" s="130">
        <v>2</v>
      </c>
      <c r="H5870" s="32" t="s">
        <v>208</v>
      </c>
      <c r="I5870" s="33" t="s">
        <v>862</v>
      </c>
      <c r="J5870" s="33" t="s">
        <v>206</v>
      </c>
      <c r="K5870" s="33" t="str">
        <f t="shared" si="303"/>
        <v>426 , 2</v>
      </c>
      <c r="L5870" s="34" t="s">
        <v>207</v>
      </c>
      <c r="N5870" s="1" t="b">
        <f t="shared" si="304"/>
        <v>0</v>
      </c>
      <c r="O5870" s="1" t="b">
        <f t="shared" si="305"/>
        <v>0</v>
      </c>
      <c r="Q5870" s="4"/>
      <c r="R5870" s="4"/>
    </row>
    <row r="5871" spans="5:18">
      <c r="E5871" s="130">
        <v>426</v>
      </c>
      <c r="F5871" s="130">
        <v>3</v>
      </c>
      <c r="H5871" s="32" t="s">
        <v>208</v>
      </c>
      <c r="I5871" s="33" t="s">
        <v>862</v>
      </c>
      <c r="J5871" s="33" t="s">
        <v>206</v>
      </c>
      <c r="K5871" s="33" t="str">
        <f t="shared" si="303"/>
        <v>426 , 3</v>
      </c>
      <c r="L5871" s="34" t="s">
        <v>207</v>
      </c>
      <c r="N5871" s="1" t="b">
        <f t="shared" si="304"/>
        <v>0</v>
      </c>
      <c r="O5871" s="1" t="b">
        <f t="shared" si="305"/>
        <v>0</v>
      </c>
      <c r="Q5871" s="4"/>
      <c r="R5871" s="4"/>
    </row>
    <row r="5872" spans="5:18">
      <c r="E5872" s="130">
        <v>426</v>
      </c>
      <c r="F5872" s="130">
        <v>4</v>
      </c>
      <c r="H5872" s="32" t="s">
        <v>208</v>
      </c>
      <c r="I5872" s="33" t="s">
        <v>862</v>
      </c>
      <c r="J5872" s="33" t="s">
        <v>206</v>
      </c>
      <c r="K5872" s="33" t="str">
        <f t="shared" si="303"/>
        <v>426 , 4</v>
      </c>
      <c r="L5872" s="34" t="s">
        <v>207</v>
      </c>
      <c r="N5872" s="1" t="b">
        <f t="shared" si="304"/>
        <v>0</v>
      </c>
      <c r="O5872" s="1" t="b">
        <f t="shared" si="305"/>
        <v>0</v>
      </c>
      <c r="Q5872" s="4"/>
      <c r="R5872" s="4"/>
    </row>
    <row r="5873" spans="5:18">
      <c r="E5873" s="130">
        <v>426</v>
      </c>
      <c r="F5873" s="130">
        <v>5</v>
      </c>
      <c r="H5873" s="32" t="s">
        <v>208</v>
      </c>
      <c r="I5873" s="33" t="s">
        <v>862</v>
      </c>
      <c r="J5873" s="33" t="s">
        <v>206</v>
      </c>
      <c r="K5873" s="33" t="str">
        <f t="shared" si="303"/>
        <v>426 , 5</v>
      </c>
      <c r="L5873" s="34" t="s">
        <v>207</v>
      </c>
      <c r="N5873" s="1" t="b">
        <f t="shared" si="304"/>
        <v>0</v>
      </c>
      <c r="O5873" s="1" t="b">
        <f t="shared" si="305"/>
        <v>0</v>
      </c>
      <c r="Q5873" s="4"/>
      <c r="R5873" s="4"/>
    </row>
    <row r="5874" spans="5:18">
      <c r="E5874" s="130">
        <v>426</v>
      </c>
      <c s="130" r="F5874">
        <v>7</v>
      </c>
      <c r="H5874" s="32" t="s">
        <v>208</v>
      </c>
      <c r="I5874" s="33" t="s">
        <v>862</v>
      </c>
      <c r="J5874" s="33" t="s">
        <v>206</v>
      </c>
      <c r="K5874" s="33" t="str">
        <f t="shared" si="303"/>
        <v>426 , 6</v>
      </c>
      <c r="L5874" s="34" t="s">
        <v>207</v>
      </c>
      <c r="N5874" s="1" t="b">
        <f t="shared" si="304"/>
        <v>0</v>
      </c>
      <c r="O5874" s="1" t="b">
        <f t="shared" si="305"/>
        <v>0</v>
      </c>
      <c r="Q5874" s="4"/>
      <c r="R5874" s="4"/>
    </row>
    <row r="5875" spans="5:18">
      <c r="E5875" s="130">
        <v>426</v>
      </c>
      <c r="F5875" s="130">
        <v>8</v>
      </c>
      <c r="H5875" s="32" t="s">
        <v>208</v>
      </c>
      <c r="I5875" s="33" t="s">
        <v>862</v>
      </c>
      <c r="J5875" s="33" t="s">
        <v>206</v>
      </c>
      <c r="K5875" s="33" t="str">
        <f t="shared" si="303"/>
        <v>426 , 8</v>
      </c>
      <c r="L5875" s="34" t="s">
        <v>207</v>
      </c>
      <c r="N5875" s="1" t="b">
        <f t="shared" si="304"/>
        <v>0</v>
      </c>
      <c r="O5875" s="1" t="b">
        <f t="shared" si="305"/>
        <v>0</v>
      </c>
      <c r="Q5875" s="4"/>
      <c r="R5875" s="4"/>
    </row>
    <row r="5876" spans="5:18">
      <c r="E5876" s="130">
        <v>426</v>
      </c>
      <c r="F5876" s="130">
        <v>9</v>
      </c>
      <c r="H5876" s="32" t="s">
        <v>208</v>
      </c>
      <c r="I5876" s="33" t="s">
        <v>862</v>
      </c>
      <c r="J5876" s="33" t="s">
        <v>206</v>
      </c>
      <c r="K5876" s="33" t="str">
        <f t="shared" si="303"/>
        <v>426 , 9</v>
      </c>
      <c r="L5876" s="34" t="s">
        <v>207</v>
      </c>
      <c r="N5876" s="1" t="b">
        <f t="shared" si="304"/>
        <v>0</v>
      </c>
      <c r="O5876" s="1" t="b">
        <f t="shared" si="305"/>
        <v>0</v>
      </c>
      <c r="Q5876" s="4"/>
      <c r="R5876" s="4"/>
    </row>
    <row r="5877" spans="5:18">
      <c r="E5877" s="130">
        <v>426</v>
      </c>
      <c r="F5877" s="130">
        <v>10</v>
      </c>
      <c r="H5877" s="32" t="s">
        <v>208</v>
      </c>
      <c r="I5877" s="33" t="s">
        <v>862</v>
      </c>
      <c r="J5877" s="33" t="s">
        <v>206</v>
      </c>
      <c r="K5877" s="33" t="str">
        <f t="shared" si="303"/>
        <v>426 , 10</v>
      </c>
      <c r="L5877" s="34" t="s">
        <v>207</v>
      </c>
      <c r="N5877" s="1" t="b">
        <f t="shared" si="304"/>
        <v>0</v>
      </c>
      <c r="O5877" s="1" t="b">
        <f t="shared" si="305"/>
        <v>0</v>
      </c>
      <c r="Q5877" s="4"/>
      <c r="R5877" s="4"/>
    </row>
    <row r="5878" spans="5:18">
      <c r="E5878" s="130">
        <v>426</v>
      </c>
      <c r="F5878" s="130">
        <v>11</v>
      </c>
      <c r="H5878" s="32" t="s">
        <v>208</v>
      </c>
      <c r="I5878" s="33" t="s">
        <v>862</v>
      </c>
      <c r="J5878" s="33" t="s">
        <v>206</v>
      </c>
      <c r="K5878" s="33" t="str">
        <f t="shared" si="303"/>
        <v>426 , 11</v>
      </c>
      <c r="L5878" s="34" t="s">
        <v>207</v>
      </c>
      <c r="N5878" s="1" t="b">
        <f t="shared" si="304"/>
        <v>0</v>
      </c>
      <c r="O5878" s="1" t="b">
        <f t="shared" si="305"/>
        <v>0</v>
      </c>
      <c r="Q5878" s="4"/>
      <c r="R5878" s="4"/>
    </row>
    <row r="5879" spans="5:18">
      <c r="E5879" s="130">
        <v>426</v>
      </c>
      <c r="F5879" s="130">
        <v>12</v>
      </c>
      <c r="H5879" s="32" t="s">
        <v>208</v>
      </c>
      <c r="I5879" s="33" t="s">
        <v>862</v>
      </c>
      <c r="J5879" s="33" t="s">
        <v>206</v>
      </c>
      <c r="K5879" s="33" t="str">
        <f t="shared" si="303"/>
        <v>426 , 12</v>
      </c>
      <c r="L5879" s="34" t="s">
        <v>207</v>
      </c>
      <c r="N5879" s="1" t="b">
        <f t="shared" si="304"/>
        <v>0</v>
      </c>
      <c r="O5879" s="1" t="b">
        <f t="shared" si="305"/>
        <v>0</v>
      </c>
      <c r="Q5879" s="4"/>
      <c r="R5879" s="4"/>
    </row>
    <row r="5880" spans="5:18">
      <c r="E5880" s="130">
        <v>426</v>
      </c>
      <c r="F5880" s="130">
        <v>13</v>
      </c>
      <c r="H5880" s="32" t="s">
        <v>208</v>
      </c>
      <c r="I5880" s="33" t="s">
        <v>862</v>
      </c>
      <c r="J5880" s="33" t="s">
        <v>206</v>
      </c>
      <c r="K5880" s="33" t="str">
        <f t="shared" si="303"/>
        <v>426 , 13</v>
      </c>
      <c r="L5880" s="34" t="s">
        <v>207</v>
      </c>
      <c r="N5880" s="1" t="b">
        <f t="shared" si="304"/>
        <v>0</v>
      </c>
      <c r="O5880" s="1" t="b">
        <f t="shared" si="305"/>
        <v>0</v>
      </c>
      <c r="Q5880" s="4"/>
      <c r="R5880" s="4"/>
    </row>
    <row r="5881" spans="5:18">
      <c r="E5881" s="130">
        <v>426</v>
      </c>
      <c r="F5881" s="130">
        <v>14</v>
      </c>
      <c r="H5881" s="32" t="s">
        <v>208</v>
      </c>
      <c r="I5881" s="33" t="s">
        <v>862</v>
      </c>
      <c r="J5881" s="33" t="s">
        <v>206</v>
      </c>
      <c r="K5881" s="33" t="str">
        <f t="shared" si="303"/>
        <v>426 , 14</v>
      </c>
      <c r="L5881" s="34" t="s">
        <v>207</v>
      </c>
      <c r="N5881" s="1" t="b">
        <f t="shared" si="304"/>
        <v>0</v>
      </c>
      <c r="O5881" s="1" t="b">
        <f t="shared" si="305"/>
        <v>0</v>
      </c>
      <c r="Q5881" s="4"/>
      <c r="R5881" s="4"/>
    </row>
    <row r="5882" spans="5:18">
      <c r="E5882" s="130">
        <v>426</v>
      </c>
      <c r="F5882" s="130">
        <v>15</v>
      </c>
      <c r="H5882" s="32" t="s">
        <v>208</v>
      </c>
      <c r="I5882" s="33" t="s">
        <v>862</v>
      </c>
      <c r="J5882" s="33" t="s">
        <v>206</v>
      </c>
      <c r="K5882" s="33" t="str">
        <f t="shared" si="303"/>
        <v>426 , 15</v>
      </c>
      <c r="L5882" s="34" t="s">
        <v>207</v>
      </c>
      <c r="N5882" s="1" t="b">
        <f t="shared" si="304"/>
        <v>0</v>
      </c>
      <c r="O5882" s="1" t="b">
        <f t="shared" si="305"/>
        <v>0</v>
      </c>
      <c r="Q5882" s="4"/>
      <c r="R5882" s="4"/>
    </row>
    <row r="5883" spans="5:18">
      <c r="E5883" s="130">
        <v>427</v>
      </c>
      <c r="F5883" s="130">
        <v>1</v>
      </c>
      <c r="H5883" s="32" t="s">
        <v>208</v>
      </c>
      <c r="I5883" s="33" t="s">
        <v>862</v>
      </c>
      <c r="J5883" s="33" t="s">
        <v>206</v>
      </c>
      <c r="K5883" s="33" t="str">
        <f t="shared" si="303"/>
        <v>427 , 1</v>
      </c>
      <c r="L5883" s="34" t="s">
        <v>207</v>
      </c>
      <c r="N5883" s="1" t="b">
        <f t="shared" si="304"/>
        <v>0</v>
      </c>
      <c r="O5883" s="1" t="b">
        <f t="shared" si="305"/>
        <v>0</v>
      </c>
      <c r="Q5883" s="4"/>
      <c r="R5883" s="4"/>
    </row>
    <row r="5884" spans="5:18">
      <c r="E5884" s="130">
        <v>427</v>
      </c>
      <c r="F5884" s="130">
        <v>2</v>
      </c>
      <c r="H5884" s="32" t="s">
        <v>208</v>
      </c>
      <c r="I5884" s="33" t="s">
        <v>862</v>
      </c>
      <c r="J5884" s="33" t="s">
        <v>206</v>
      </c>
      <c r="K5884" s="33" t="str">
        <f t="shared" si="303"/>
        <v>427 , 2</v>
      </c>
      <c r="L5884" s="34" t="s">
        <v>207</v>
      </c>
      <c r="N5884" s="1" t="b">
        <f t="shared" si="304"/>
        <v>0</v>
      </c>
      <c r="O5884" s="1" t="b">
        <f t="shared" si="305"/>
        <v>0</v>
      </c>
      <c r="Q5884" s="4"/>
      <c r="R5884" s="4"/>
    </row>
    <row r="5885" spans="5:18">
      <c r="E5885" s="130">
        <v>427</v>
      </c>
      <c r="F5885" s="130">
        <v>3</v>
      </c>
      <c r="H5885" s="32" t="s">
        <v>208</v>
      </c>
      <c r="I5885" s="33" t="s">
        <v>862</v>
      </c>
      <c r="J5885" s="33" t="s">
        <v>206</v>
      </c>
      <c r="K5885" s="33" t="str">
        <f t="shared" si="303"/>
        <v>427 , 3</v>
      </c>
      <c r="L5885" s="34" t="s">
        <v>207</v>
      </c>
      <c r="N5885" s="1" t="b">
        <f t="shared" si="304"/>
        <v>0</v>
      </c>
      <c r="O5885" s="1" t="b">
        <f t="shared" si="305"/>
        <v>0</v>
      </c>
      <c r="Q5885" s="4"/>
      <c r="R5885" s="4"/>
    </row>
    <row r="5886" spans="5:18">
      <c r="E5886" s="130">
        <v>427</v>
      </c>
      <c r="F5886" s="130">
        <v>4</v>
      </c>
      <c r="H5886" s="32" t="s">
        <v>208</v>
      </c>
      <c r="I5886" s="33" t="s">
        <v>862</v>
      </c>
      <c r="J5886" s="33" t="s">
        <v>206</v>
      </c>
      <c r="K5886" s="33" t="str">
        <f t="shared" si="303"/>
        <v>427 , 4</v>
      </c>
      <c r="L5886" s="34" t="s">
        <v>207</v>
      </c>
      <c r="N5886" s="1" t="b">
        <f t="shared" si="304"/>
        <v>0</v>
      </c>
      <c r="O5886" s="1" t="b">
        <f t="shared" si="305"/>
        <v>0</v>
      </c>
      <c r="Q5886" s="4"/>
      <c r="R5886" s="4"/>
    </row>
    <row r="5887" spans="5:18">
      <c r="E5887" s="130">
        <v>427</v>
      </c>
      <c r="F5887" s="130">
        <v>5</v>
      </c>
      <c r="H5887" s="32" t="s">
        <v>208</v>
      </c>
      <c r="I5887" s="33" t="s">
        <v>862</v>
      </c>
      <c r="J5887" s="33" t="s">
        <v>206</v>
      </c>
      <c r="K5887" s="33" t="str">
        <f t="shared" si="303"/>
        <v>427 , 5</v>
      </c>
      <c r="L5887" s="34" t="s">
        <v>207</v>
      </c>
      <c r="N5887" s="1" t="b">
        <f t="shared" si="304"/>
        <v>0</v>
      </c>
      <c r="O5887" s="1" t="b">
        <f t="shared" si="305"/>
        <v>0</v>
      </c>
      <c r="Q5887" s="4"/>
      <c r="R5887" s="4"/>
    </row>
    <row r="5888" spans="5:18">
      <c r="E5888" s="130">
        <v>427</v>
      </c>
      <c s="130" r="F5888">
        <v>7</v>
      </c>
      <c r="H5888" s="32" t="s">
        <v>208</v>
      </c>
      <c r="I5888" s="33" t="s">
        <v>862</v>
      </c>
      <c r="J5888" s="33" t="s">
        <v>206</v>
      </c>
      <c r="K5888" s="33" t="str">
        <f t="shared" si="303"/>
        <v>427 , 6</v>
      </c>
      <c r="L5888" s="34" t="s">
        <v>207</v>
      </c>
      <c r="N5888" s="1" t="b">
        <f t="shared" si="304"/>
        <v>0</v>
      </c>
      <c r="O5888" s="1" t="b">
        <f t="shared" si="305"/>
        <v>0</v>
      </c>
      <c r="Q5888" s="4"/>
      <c r="R5888" s="4"/>
    </row>
    <row r="5889" spans="5:18">
      <c r="E5889" s="130">
        <v>427</v>
      </c>
      <c r="F5889" s="130">
        <v>8</v>
      </c>
      <c r="H5889" s="32" t="s">
        <v>208</v>
      </c>
      <c r="I5889" s="33" t="s">
        <v>862</v>
      </c>
      <c r="J5889" s="33" t="s">
        <v>206</v>
      </c>
      <c r="K5889" s="33" t="str">
        <f t="shared" si="303"/>
        <v>427 , 8</v>
      </c>
      <c r="L5889" s="34" t="s">
        <v>207</v>
      </c>
      <c r="N5889" s="1" t="b">
        <f t="shared" si="304"/>
        <v>0</v>
      </c>
      <c r="O5889" s="1" t="b">
        <f t="shared" si="305"/>
        <v>0</v>
      </c>
      <c r="Q5889" s="4"/>
      <c r="R5889" s="4"/>
    </row>
    <row r="5890" spans="5:18">
      <c r="E5890" s="130">
        <v>427</v>
      </c>
      <c r="F5890" s="130">
        <v>9</v>
      </c>
      <c r="H5890" s="32" t="s">
        <v>208</v>
      </c>
      <c r="I5890" s="33" t="s">
        <v>862</v>
      </c>
      <c r="J5890" s="33" t="s">
        <v>206</v>
      </c>
      <c r="K5890" s="33" t="str">
        <f t="shared" si="303"/>
        <v>427 , 9</v>
      </c>
      <c r="L5890" s="34" t="s">
        <v>207</v>
      </c>
      <c r="N5890" s="1" t="b">
        <f t="shared" si="304"/>
        <v>0</v>
      </c>
      <c r="O5890" s="1" t="b">
        <f t="shared" si="305"/>
        <v>0</v>
      </c>
      <c r="Q5890" s="4"/>
      <c r="R5890" s="4"/>
    </row>
    <row r="5891" spans="5:18">
      <c r="E5891" s="130">
        <v>427</v>
      </c>
      <c r="F5891" s="130">
        <v>10</v>
      </c>
      <c r="H5891" s="32" t="s">
        <v>208</v>
      </c>
      <c r="I5891" s="33" t="s">
        <v>862</v>
      </c>
      <c r="J5891" s="33" t="s">
        <v>206</v>
      </c>
      <c r="K5891" s="33" t="str">
        <f t="shared" si="303"/>
        <v>427 , 10</v>
      </c>
      <c r="L5891" s="34" t="s">
        <v>207</v>
      </c>
      <c r="N5891" s="1" t="b">
        <f t="shared" si="304"/>
        <v>0</v>
      </c>
      <c r="O5891" s="1" t="b">
        <f t="shared" si="305"/>
        <v>0</v>
      </c>
      <c r="Q5891" s="4"/>
      <c r="R5891" s="4"/>
    </row>
    <row r="5892" spans="5:18">
      <c r="E5892" s="130">
        <v>427</v>
      </c>
      <c r="F5892" s="130">
        <v>11</v>
      </c>
      <c r="H5892" s="32" t="s">
        <v>208</v>
      </c>
      <c r="I5892" s="33" t="s">
        <v>862</v>
      </c>
      <c r="J5892" s="33" t="s">
        <v>206</v>
      </c>
      <c r="K5892" s="33" t="str">
        <f t="shared" si="303"/>
        <v>427 , 11</v>
      </c>
      <c r="L5892" s="34" t="s">
        <v>207</v>
      </c>
      <c r="N5892" s="1" t="b">
        <f t="shared" si="304"/>
        <v>0</v>
      </c>
      <c r="O5892" s="1" t="b">
        <f t="shared" si="305"/>
        <v>0</v>
      </c>
      <c r="Q5892" s="4"/>
      <c r="R5892" s="4"/>
    </row>
    <row r="5893" spans="5:18">
      <c r="E5893" s="130">
        <v>427</v>
      </c>
      <c r="F5893" s="130">
        <v>12</v>
      </c>
      <c r="H5893" s="32" t="s">
        <v>208</v>
      </c>
      <c r="I5893" s="33" t="s">
        <v>862</v>
      </c>
      <c r="J5893" s="33" t="s">
        <v>206</v>
      </c>
      <c r="K5893" s="33" t="str">
        <f t="shared" si="303"/>
        <v>427 , 12</v>
      </c>
      <c r="L5893" s="34" t="s">
        <v>207</v>
      </c>
      <c r="N5893" s="1" t="b">
        <f t="shared" si="304"/>
        <v>0</v>
      </c>
      <c r="O5893" s="1" t="b">
        <f t="shared" si="305"/>
        <v>0</v>
      </c>
      <c r="Q5893" s="4"/>
      <c r="R5893" s="4"/>
    </row>
    <row r="5894" spans="5:18">
      <c r="E5894" s="130">
        <v>427</v>
      </c>
      <c r="F5894" s="130">
        <v>13</v>
      </c>
      <c r="H5894" s="32" t="s">
        <v>208</v>
      </c>
      <c r="I5894" s="33" t="s">
        <v>862</v>
      </c>
      <c r="J5894" s="33" t="s">
        <v>206</v>
      </c>
      <c r="K5894" s="33" t="str">
        <f t="shared" si="303"/>
        <v>427 , 13</v>
      </c>
      <c r="L5894" s="34" t="s">
        <v>207</v>
      </c>
      <c r="N5894" s="1" t="b">
        <f t="shared" si="304"/>
        <v>0</v>
      </c>
      <c r="O5894" s="1" t="b">
        <f t="shared" si="305"/>
        <v>0</v>
      </c>
      <c r="Q5894" s="4"/>
      <c r="R5894" s="4"/>
    </row>
    <row r="5895" spans="5:18">
      <c r="E5895" s="130">
        <v>427</v>
      </c>
      <c r="F5895" s="130">
        <v>14</v>
      </c>
      <c r="H5895" s="32" t="s">
        <v>208</v>
      </c>
      <c r="I5895" s="33" t="s">
        <v>862</v>
      </c>
      <c r="J5895" s="33" t="s">
        <v>206</v>
      </c>
      <c r="K5895" s="33" t="str">
        <f t="shared" si="303"/>
        <v>427 , 14</v>
      </c>
      <c r="L5895" s="34" t="s">
        <v>207</v>
      </c>
      <c r="N5895" s="1" t="b">
        <f t="shared" si="304"/>
        <v>0</v>
      </c>
      <c r="O5895" s="1" t="b">
        <f t="shared" si="305"/>
        <v>0</v>
      </c>
      <c r="Q5895" s="4"/>
      <c r="R5895" s="4"/>
    </row>
    <row r="5896" spans="5:18">
      <c r="E5896" s="130">
        <v>427</v>
      </c>
      <c r="F5896" s="130">
        <v>15</v>
      </c>
      <c r="H5896" s="32" t="s">
        <v>208</v>
      </c>
      <c r="I5896" s="33" t="s">
        <v>862</v>
      </c>
      <c r="J5896" s="33" t="s">
        <v>206</v>
      </c>
      <c r="K5896" s="33" t="str">
        <f t="shared" si="303"/>
        <v>427 , 15</v>
      </c>
      <c r="L5896" s="34" t="s">
        <v>207</v>
      </c>
      <c r="N5896" s="1" t="b">
        <f t="shared" si="304"/>
        <v>0</v>
      </c>
      <c r="O5896" s="1" t="b">
        <f t="shared" si="305"/>
        <v>0</v>
      </c>
      <c r="Q5896" s="4"/>
      <c r="R5896" s="4"/>
    </row>
    <row r="5897" spans="5:18">
      <c r="E5897" s="130">
        <v>428</v>
      </c>
      <c r="F5897" s="130">
        <v>1</v>
      </c>
      <c r="H5897" s="32" t="s">
        <v>208</v>
      </c>
      <c r="I5897" s="33" t="s">
        <v>862</v>
      </c>
      <c r="J5897" s="33" t="s">
        <v>206</v>
      </c>
      <c r="K5897" s="33" t="str">
        <f t="shared" si="303"/>
        <v>428 , 1</v>
      </c>
      <c r="L5897" s="34" t="s">
        <v>207</v>
      </c>
      <c r="N5897" s="1" t="b">
        <f t="shared" si="304"/>
        <v>0</v>
      </c>
      <c r="O5897" s="1" t="b">
        <f t="shared" si="305"/>
        <v>0</v>
      </c>
      <c r="Q5897" s="4"/>
      <c r="R5897" s="4"/>
    </row>
    <row r="5898" spans="5:18">
      <c r="E5898" s="130">
        <v>428</v>
      </c>
      <c r="F5898" s="130">
        <v>2</v>
      </c>
      <c r="H5898" s="32" t="s">
        <v>208</v>
      </c>
      <c r="I5898" s="33" t="s">
        <v>862</v>
      </c>
      <c r="J5898" s="33" t="s">
        <v>206</v>
      </c>
      <c r="K5898" s="33" t="str">
        <f t="shared" si="303"/>
        <v>428 , 2</v>
      </c>
      <c r="L5898" s="34" t="s">
        <v>207</v>
      </c>
      <c r="N5898" s="1" t="b">
        <f t="shared" si="304"/>
        <v>0</v>
      </c>
      <c r="O5898" s="1" t="b">
        <f t="shared" si="305"/>
        <v>0</v>
      </c>
      <c r="Q5898" s="4"/>
      <c r="R5898" s="4"/>
    </row>
    <row r="5899" spans="5:18">
      <c r="E5899" s="130">
        <v>428</v>
      </c>
      <c r="F5899" s="130">
        <v>3</v>
      </c>
      <c r="H5899" s="32" t="s">
        <v>208</v>
      </c>
      <c r="I5899" s="33" t="s">
        <v>862</v>
      </c>
      <c r="J5899" s="33" t="s">
        <v>206</v>
      </c>
      <c r="K5899" s="33" t="str">
        <f t="shared" si="303"/>
        <v>428 , 3</v>
      </c>
      <c r="L5899" s="34" t="s">
        <v>207</v>
      </c>
      <c r="N5899" s="1" t="b">
        <f t="shared" si="304"/>
        <v>0</v>
      </c>
      <c r="O5899" s="1" t="b">
        <f t="shared" si="305"/>
        <v>0</v>
      </c>
      <c r="Q5899" s="4"/>
      <c r="R5899" s="4"/>
    </row>
    <row r="5900" spans="5:18">
      <c r="E5900" s="130">
        <v>428</v>
      </c>
      <c r="F5900" s="130">
        <v>4</v>
      </c>
      <c r="H5900" s="32" t="s">
        <v>208</v>
      </c>
      <c r="I5900" s="33" t="s">
        <v>862</v>
      </c>
      <c r="J5900" s="33" t="s">
        <v>206</v>
      </c>
      <c r="K5900" s="33" t="str">
        <f t="shared" si="303"/>
        <v>428 , 4</v>
      </c>
      <c r="L5900" s="34" t="s">
        <v>207</v>
      </c>
      <c r="N5900" s="1" t="b">
        <f t="shared" si="304"/>
        <v>0</v>
      </c>
      <c r="O5900" s="1" t="b">
        <f t="shared" si="305"/>
        <v>0</v>
      </c>
      <c r="Q5900" s="4"/>
      <c r="R5900" s="4"/>
    </row>
    <row r="5901" spans="5:18">
      <c r="E5901" s="130">
        <v>428</v>
      </c>
      <c r="F5901" s="130">
        <v>5</v>
      </c>
      <c r="H5901" s="32" t="s">
        <v>208</v>
      </c>
      <c r="I5901" s="33" t="s">
        <v>862</v>
      </c>
      <c r="J5901" s="33" t="s">
        <v>206</v>
      </c>
      <c r="K5901" s="33" t="str">
        <f t="shared" si="303"/>
        <v>428 , 5</v>
      </c>
      <c r="L5901" s="34" t="s">
        <v>207</v>
      </c>
      <c r="N5901" s="1" t="b">
        <f t="shared" si="304"/>
        <v>0</v>
      </c>
      <c r="O5901" s="1" t="b">
        <f t="shared" si="305"/>
        <v>0</v>
      </c>
      <c r="Q5901" s="4"/>
      <c r="R5901" s="4"/>
    </row>
    <row r="5902" spans="5:18">
      <c r="E5902" s="130">
        <v>428</v>
      </c>
      <c s="130" r="F5902">
        <v>7</v>
      </c>
      <c r="H5902" s="32" t="s">
        <v>208</v>
      </c>
      <c r="I5902" s="33" t="s">
        <v>862</v>
      </c>
      <c r="J5902" s="33" t="s">
        <v>206</v>
      </c>
      <c r="K5902" s="33" t="str">
        <f t="shared" si="303"/>
        <v>428 , 6</v>
      </c>
      <c r="L5902" s="34" t="s">
        <v>207</v>
      </c>
      <c r="N5902" s="1" t="b">
        <f t="shared" si="304"/>
        <v>0</v>
      </c>
      <c r="O5902" s="1" t="b">
        <f t="shared" si="305"/>
        <v>0</v>
      </c>
      <c r="Q5902" s="4"/>
      <c r="R5902" s="4"/>
    </row>
    <row r="5903" spans="5:18">
      <c r="E5903" s="130">
        <v>428</v>
      </c>
      <c r="F5903" s="130">
        <v>8</v>
      </c>
      <c r="H5903" s="32" t="s">
        <v>208</v>
      </c>
      <c r="I5903" s="33" t="s">
        <v>862</v>
      </c>
      <c r="J5903" s="33" t="s">
        <v>206</v>
      </c>
      <c r="K5903" s="33" t="str">
        <f t="shared" si="303"/>
        <v>428 , 8</v>
      </c>
      <c r="L5903" s="34" t="s">
        <v>207</v>
      </c>
      <c r="N5903" s="1" t="b">
        <f t="shared" si="304"/>
        <v>0</v>
      </c>
      <c r="O5903" s="1" t="b">
        <f t="shared" si="305"/>
        <v>0</v>
      </c>
      <c r="Q5903" s="4"/>
      <c r="R5903" s="4"/>
    </row>
    <row r="5904" spans="5:18">
      <c r="E5904" s="130">
        <v>428</v>
      </c>
      <c r="F5904" s="130">
        <v>9</v>
      </c>
      <c r="H5904" s="32" t="s">
        <v>208</v>
      </c>
      <c r="I5904" s="33" t="s">
        <v>862</v>
      </c>
      <c r="J5904" s="33" t="s">
        <v>206</v>
      </c>
      <c r="K5904" s="33" t="str">
        <f t="shared" si="303"/>
        <v>428 , 9</v>
      </c>
      <c r="L5904" s="34" t="s">
        <v>207</v>
      </c>
      <c r="N5904" s="1" t="b">
        <f t="shared" si="304"/>
        <v>0</v>
      </c>
      <c r="O5904" s="1" t="b">
        <f t="shared" si="305"/>
        <v>0</v>
      </c>
      <c r="Q5904" s="4"/>
      <c r="R5904" s="4"/>
    </row>
    <row r="5905" spans="5:18">
      <c r="E5905" s="130">
        <v>428</v>
      </c>
      <c r="F5905" s="130">
        <v>10</v>
      </c>
      <c r="H5905" s="32" t="s">
        <v>208</v>
      </c>
      <c r="I5905" s="33" t="s">
        <v>862</v>
      </c>
      <c r="J5905" s="33" t="s">
        <v>206</v>
      </c>
      <c r="K5905" s="33" t="str">
        <f t="shared" si="303"/>
        <v>428 , 10</v>
      </c>
      <c r="L5905" s="34" t="s">
        <v>207</v>
      </c>
      <c r="N5905" s="1" t="b">
        <f t="shared" si="304"/>
        <v>0</v>
      </c>
      <c r="O5905" s="1" t="b">
        <f t="shared" si="305"/>
        <v>0</v>
      </c>
      <c r="Q5905" s="4"/>
      <c r="R5905" s="4"/>
    </row>
    <row r="5906" spans="5:18">
      <c r="E5906" s="130">
        <v>428</v>
      </c>
      <c r="F5906" s="130">
        <v>11</v>
      </c>
      <c r="H5906" s="32" t="s">
        <v>208</v>
      </c>
      <c r="I5906" s="33" t="s">
        <v>862</v>
      </c>
      <c r="J5906" s="33" t="s">
        <v>206</v>
      </c>
      <c r="K5906" s="33" t="str">
        <f t="shared" si="303"/>
        <v>428 , 11</v>
      </c>
      <c r="L5906" s="34" t="s">
        <v>207</v>
      </c>
      <c r="N5906" s="1" t="b">
        <f t="shared" si="304"/>
        <v>0</v>
      </c>
      <c r="O5906" s="1" t="b">
        <f t="shared" si="305"/>
        <v>0</v>
      </c>
      <c r="Q5906" s="4"/>
      <c r="R5906" s="4"/>
    </row>
    <row r="5907" spans="5:18">
      <c r="E5907" s="130">
        <v>428</v>
      </c>
      <c r="F5907" s="130">
        <v>12</v>
      </c>
      <c r="H5907" s="32" t="s">
        <v>208</v>
      </c>
      <c r="I5907" s="33" t="s">
        <v>862</v>
      </c>
      <c r="J5907" s="33" t="s">
        <v>206</v>
      </c>
      <c r="K5907" s="33" t="str">
        <f t="shared" si="303"/>
        <v>428 , 12</v>
      </c>
      <c r="L5907" s="34" t="s">
        <v>207</v>
      </c>
      <c r="N5907" s="1" t="b">
        <f t="shared" si="304"/>
        <v>0</v>
      </c>
      <c r="O5907" s="1" t="b">
        <f t="shared" si="305"/>
        <v>0</v>
      </c>
      <c r="Q5907" s="4"/>
      <c r="R5907" s="4"/>
    </row>
    <row r="5908" spans="5:18">
      <c r="E5908" s="130">
        <v>428</v>
      </c>
      <c r="F5908" s="130">
        <v>13</v>
      </c>
      <c r="H5908" s="32" t="s">
        <v>208</v>
      </c>
      <c r="I5908" s="33" t="s">
        <v>862</v>
      </c>
      <c r="J5908" s="33" t="s">
        <v>206</v>
      </c>
      <c r="K5908" s="33" t="str">
        <f t="shared" si="303"/>
        <v>428 , 13</v>
      </c>
      <c r="L5908" s="34" t="s">
        <v>207</v>
      </c>
      <c r="N5908" s="1" t="b">
        <f t="shared" si="304"/>
        <v>0</v>
      </c>
      <c r="O5908" s="1" t="b">
        <f t="shared" si="305"/>
        <v>0</v>
      </c>
      <c r="Q5908" s="4"/>
      <c r="R5908" s="4"/>
    </row>
    <row r="5909" spans="5:18">
      <c r="E5909" s="130">
        <v>428</v>
      </c>
      <c r="F5909" s="130">
        <v>14</v>
      </c>
      <c r="H5909" s="32" t="s">
        <v>208</v>
      </c>
      <c r="I5909" s="33" t="s">
        <v>862</v>
      </c>
      <c r="J5909" s="33" t="s">
        <v>206</v>
      </c>
      <c r="K5909" s="33" t="str">
        <f t="shared" si="303"/>
        <v>428 , 14</v>
      </c>
      <c r="L5909" s="34" t="s">
        <v>207</v>
      </c>
      <c r="N5909" s="1" t="b">
        <f t="shared" si="304"/>
        <v>0</v>
      </c>
      <c r="O5909" s="1" t="b">
        <f t="shared" si="305"/>
        <v>0</v>
      </c>
      <c r="Q5909" s="4"/>
      <c r="R5909" s="4"/>
    </row>
    <row r="5910" spans="5:18">
      <c r="E5910" s="130">
        <v>428</v>
      </c>
      <c r="F5910" s="130">
        <v>15</v>
      </c>
      <c r="H5910" s="32" t="s">
        <v>208</v>
      </c>
      <c r="I5910" s="33" t="s">
        <v>862</v>
      </c>
      <c r="J5910" s="33" t="s">
        <v>206</v>
      </c>
      <c r="K5910" s="33" t="str">
        <f t="shared" si="303"/>
        <v>428 , 15</v>
      </c>
      <c r="L5910" s="34" t="s">
        <v>207</v>
      </c>
      <c r="N5910" s="1" t="b">
        <f t="shared" si="304"/>
        <v>0</v>
      </c>
      <c r="O5910" s="1" t="b">
        <f t="shared" si="305"/>
        <v>0</v>
      </c>
      <c r="Q5910" s="4"/>
      <c r="R5910" s="4"/>
    </row>
    <row r="5911" spans="5:18">
      <c r="E5911" s="130">
        <v>429</v>
      </c>
      <c r="F5911" s="130">
        <v>1</v>
      </c>
      <c r="H5911" s="32" t="s">
        <v>208</v>
      </c>
      <c r="I5911" s="33" t="s">
        <v>862</v>
      </c>
      <c r="J5911" s="33" t="s">
        <v>206</v>
      </c>
      <c r="K5911" s="33" t="str">
        <f t="shared" si="303"/>
        <v>429 , 1</v>
      </c>
      <c r="L5911" s="34" t="s">
        <v>207</v>
      </c>
      <c r="N5911" s="1" t="b">
        <f t="shared" si="304"/>
        <v>0</v>
      </c>
      <c r="O5911" s="1" t="b">
        <f t="shared" si="305"/>
        <v>0</v>
      </c>
      <c r="Q5911" s="4"/>
      <c r="R5911" s="4"/>
    </row>
    <row r="5912" spans="5:18">
      <c r="E5912" s="130">
        <v>429</v>
      </c>
      <c r="F5912" s="130">
        <v>2</v>
      </c>
      <c r="H5912" s="32" t="s">
        <v>208</v>
      </c>
      <c r="I5912" s="33" t="s">
        <v>862</v>
      </c>
      <c r="J5912" s="33" t="s">
        <v>206</v>
      </c>
      <c r="K5912" s="33" t="str">
        <f t="shared" si="303"/>
        <v>429 , 2</v>
      </c>
      <c r="L5912" s="34" t="s">
        <v>207</v>
      </c>
      <c r="N5912" s="1" t="b">
        <f t="shared" si="304"/>
        <v>0</v>
      </c>
      <c r="O5912" s="1" t="b">
        <f t="shared" si="305"/>
        <v>0</v>
      </c>
      <c r="Q5912" s="4"/>
      <c r="R5912" s="4"/>
    </row>
    <row r="5913" spans="5:18">
      <c r="E5913" s="130">
        <v>429</v>
      </c>
      <c r="F5913" s="130">
        <v>3</v>
      </c>
      <c r="H5913" s="32" t="s">
        <v>208</v>
      </c>
      <c r="I5913" s="33" t="s">
        <v>862</v>
      </c>
      <c r="J5913" s="33" t="s">
        <v>206</v>
      </c>
      <c r="K5913" s="33" t="str">
        <f t="shared" si="303"/>
        <v>429 , 3</v>
      </c>
      <c r="L5913" s="34" t="s">
        <v>207</v>
      </c>
      <c r="N5913" s="1" t="b">
        <f t="shared" si="304"/>
        <v>0</v>
      </c>
      <c r="O5913" s="1" t="b">
        <f t="shared" si="305"/>
        <v>0</v>
      </c>
      <c r="Q5913" s="4"/>
      <c r="R5913" s="4"/>
    </row>
    <row r="5914" spans="5:18">
      <c r="E5914" s="130">
        <v>429</v>
      </c>
      <c r="F5914" s="130">
        <v>4</v>
      </c>
      <c r="H5914" s="32" t="s">
        <v>208</v>
      </c>
      <c r="I5914" s="33" t="s">
        <v>862</v>
      </c>
      <c r="J5914" s="33" t="s">
        <v>206</v>
      </c>
      <c r="K5914" s="33" t="str">
        <f t="shared" si="303"/>
        <v>429 , 4</v>
      </c>
      <c r="L5914" s="34" t="s">
        <v>207</v>
      </c>
      <c r="N5914" s="1" t="b">
        <f t="shared" si="304"/>
        <v>0</v>
      </c>
      <c r="O5914" s="1" t="b">
        <f t="shared" si="305"/>
        <v>0</v>
      </c>
      <c r="Q5914" s="4"/>
      <c r="R5914" s="4"/>
    </row>
    <row r="5915" spans="5:18">
      <c r="E5915" s="130">
        <v>429</v>
      </c>
      <c r="F5915" s="130">
        <v>5</v>
      </c>
      <c r="H5915" s="32" t="s">
        <v>208</v>
      </c>
      <c r="I5915" s="33" t="s">
        <v>862</v>
      </c>
      <c r="J5915" s="33" t="s">
        <v>206</v>
      </c>
      <c r="K5915" s="33" t="str">
        <f t="shared" si="303"/>
        <v>429 , 5</v>
      </c>
      <c r="L5915" s="34" t="s">
        <v>207</v>
      </c>
      <c r="N5915" s="1" t="b">
        <f t="shared" si="304"/>
        <v>0</v>
      </c>
      <c r="O5915" s="1" t="b">
        <f t="shared" si="305"/>
        <v>0</v>
      </c>
      <c r="Q5915" s="4"/>
      <c r="R5915" s="4"/>
    </row>
    <row r="5916" spans="5:18">
      <c r="E5916" s="130">
        <v>429</v>
      </c>
      <c s="130" r="F5916">
        <v>7</v>
      </c>
      <c r="H5916" s="32" t="s">
        <v>208</v>
      </c>
      <c r="I5916" s="33" t="s">
        <v>862</v>
      </c>
      <c r="J5916" s="33" t="s">
        <v>206</v>
      </c>
      <c r="K5916" s="33" t="str">
        <f t="shared" si="303"/>
        <v>429 , 6</v>
      </c>
      <c r="L5916" s="34" t="s">
        <v>207</v>
      </c>
      <c r="N5916" s="1" t="b">
        <f t="shared" si="304"/>
        <v>0</v>
      </c>
      <c r="O5916" s="1" t="b">
        <f t="shared" si="305"/>
        <v>0</v>
      </c>
      <c r="Q5916" s="4"/>
      <c r="R5916" s="4"/>
    </row>
    <row r="5917" spans="5:18">
      <c r="E5917" s="130">
        <v>429</v>
      </c>
      <c r="F5917" s="130">
        <v>8</v>
      </c>
      <c r="H5917" s="32" t="s">
        <v>208</v>
      </c>
      <c r="I5917" s="33" t="s">
        <v>862</v>
      </c>
      <c r="J5917" s="33" t="s">
        <v>206</v>
      </c>
      <c r="K5917" s="33" t="str">
        <f t="shared" si="303"/>
        <v>429 , 8</v>
      </c>
      <c r="L5917" s="34" t="s">
        <v>207</v>
      </c>
      <c r="N5917" s="1" t="b">
        <f t="shared" si="304"/>
        <v>0</v>
      </c>
      <c r="O5917" s="1" t="b">
        <f t="shared" si="305"/>
        <v>0</v>
      </c>
      <c r="Q5917" s="4"/>
      <c r="R5917" s="4"/>
    </row>
    <row r="5918" spans="5:18">
      <c r="E5918" s="130">
        <v>429</v>
      </c>
      <c r="F5918" s="130">
        <v>9</v>
      </c>
      <c r="H5918" s="32" t="s">
        <v>208</v>
      </c>
      <c r="I5918" s="33" t="s">
        <v>862</v>
      </c>
      <c r="J5918" s="33" t="s">
        <v>206</v>
      </c>
      <c r="K5918" s="33" t="str">
        <f t="shared" si="303"/>
        <v>429 , 9</v>
      </c>
      <c r="L5918" s="34" t="s">
        <v>207</v>
      </c>
      <c r="N5918" s="1" t="b">
        <f t="shared" si="304"/>
        <v>0</v>
      </c>
      <c r="O5918" s="1" t="b">
        <f t="shared" si="305"/>
        <v>0</v>
      </c>
      <c r="Q5918" s="4"/>
      <c r="R5918" s="4"/>
    </row>
    <row r="5919" spans="5:18">
      <c r="E5919" s="130">
        <v>429</v>
      </c>
      <c r="F5919" s="130">
        <v>10</v>
      </c>
      <c r="H5919" s="32" t="s">
        <v>208</v>
      </c>
      <c r="I5919" s="33" t="s">
        <v>862</v>
      </c>
      <c r="J5919" s="33" t="s">
        <v>206</v>
      </c>
      <c r="K5919" s="33" t="str">
        <f t="shared" ref="K5919:K5978" si="306">E5919&amp;" , "&amp;F5919</f>
        <v>429 , 10</v>
      </c>
      <c r="L5919" s="34" t="s">
        <v>207</v>
      </c>
      <c r="N5919" s="1" t="b">
        <f t="shared" ref="N5919:N5978" si="307">IF(E5919="","",EXACT(E5919,Q5919))</f>
        <v>0</v>
      </c>
      <c r="O5919" s="1" t="b">
        <f t="shared" ref="O5919:O5978" si="308">IF(F5919="","",EXACT(F5919,R5919))</f>
        <v>0</v>
      </c>
      <c r="Q5919" s="4"/>
      <c r="R5919" s="4"/>
    </row>
    <row r="5920" spans="5:18">
      <c r="E5920" s="130">
        <v>429</v>
      </c>
      <c r="F5920" s="130">
        <v>11</v>
      </c>
      <c r="H5920" s="32" t="s">
        <v>208</v>
      </c>
      <c r="I5920" s="33" t="s">
        <v>862</v>
      </c>
      <c r="J5920" s="33" t="s">
        <v>206</v>
      </c>
      <c r="K5920" s="33" t="str">
        <f t="shared" si="306"/>
        <v>429 , 11</v>
      </c>
      <c r="L5920" s="34" t="s">
        <v>207</v>
      </c>
      <c r="N5920" s="1" t="b">
        <f t="shared" si="307"/>
        <v>0</v>
      </c>
      <c r="O5920" s="1" t="b">
        <f t="shared" si="308"/>
        <v>0</v>
      </c>
      <c r="Q5920" s="4"/>
      <c r="R5920" s="4"/>
    </row>
    <row r="5921" spans="5:18">
      <c r="E5921" s="130">
        <v>429</v>
      </c>
      <c r="F5921" s="130">
        <v>12</v>
      </c>
      <c r="H5921" s="32" t="s">
        <v>208</v>
      </c>
      <c r="I5921" s="33" t="s">
        <v>862</v>
      </c>
      <c r="J5921" s="33" t="s">
        <v>206</v>
      </c>
      <c r="K5921" s="33" t="str">
        <f t="shared" si="306"/>
        <v>429 , 12</v>
      </c>
      <c r="L5921" s="34" t="s">
        <v>207</v>
      </c>
      <c r="N5921" s="1" t="b">
        <f t="shared" si="307"/>
        <v>0</v>
      </c>
      <c r="O5921" s="1" t="b">
        <f t="shared" si="308"/>
        <v>0</v>
      </c>
      <c r="Q5921" s="4"/>
      <c r="R5921" s="4"/>
    </row>
    <row r="5922" spans="5:18">
      <c r="E5922" s="130">
        <v>429</v>
      </c>
      <c r="F5922" s="130">
        <v>13</v>
      </c>
      <c r="H5922" s="32" t="s">
        <v>208</v>
      </c>
      <c r="I5922" s="33" t="s">
        <v>862</v>
      </c>
      <c r="J5922" s="33" t="s">
        <v>206</v>
      </c>
      <c r="K5922" s="33" t="str">
        <f t="shared" si="306"/>
        <v>429 , 13</v>
      </c>
      <c r="L5922" s="34" t="s">
        <v>207</v>
      </c>
      <c r="N5922" s="1" t="b">
        <f t="shared" si="307"/>
        <v>0</v>
      </c>
      <c r="O5922" s="1" t="b">
        <f t="shared" si="308"/>
        <v>0</v>
      </c>
      <c r="Q5922" s="4"/>
      <c r="R5922" s="4"/>
    </row>
    <row r="5923" spans="5:18">
      <c r="E5923" s="130">
        <v>429</v>
      </c>
      <c r="F5923" s="130">
        <v>14</v>
      </c>
      <c r="H5923" s="32" t="s">
        <v>208</v>
      </c>
      <c r="I5923" s="33" t="s">
        <v>862</v>
      </c>
      <c r="J5923" s="33" t="s">
        <v>206</v>
      </c>
      <c r="K5923" s="33" t="str">
        <f t="shared" si="306"/>
        <v>429 , 14</v>
      </c>
      <c r="L5923" s="34" t="s">
        <v>207</v>
      </c>
      <c r="N5923" s="1" t="b">
        <f t="shared" si="307"/>
        <v>0</v>
      </c>
      <c r="O5923" s="1" t="b">
        <f t="shared" si="308"/>
        <v>0</v>
      </c>
      <c r="Q5923" s="4"/>
      <c r="R5923" s="4"/>
    </row>
    <row r="5924" spans="5:18">
      <c r="E5924" s="130">
        <v>429</v>
      </c>
      <c r="F5924" s="130">
        <v>15</v>
      </c>
      <c r="H5924" s="32" t="s">
        <v>208</v>
      </c>
      <c r="I5924" s="33" t="s">
        <v>862</v>
      </c>
      <c r="J5924" s="33" t="s">
        <v>206</v>
      </c>
      <c r="K5924" s="33" t="str">
        <f t="shared" si="306"/>
        <v>429 , 15</v>
      </c>
      <c r="L5924" s="34" t="s">
        <v>207</v>
      </c>
      <c r="N5924" s="1" t="b">
        <f t="shared" si="307"/>
        <v>0</v>
      </c>
      <c r="O5924" s="1" t="b">
        <f t="shared" si="308"/>
        <v>0</v>
      </c>
      <c r="Q5924" s="4"/>
      <c r="R5924" s="4"/>
    </row>
    <row r="5925" spans="5:18">
      <c r="E5925" s="130">
        <v>430</v>
      </c>
      <c r="F5925" s="130">
        <v>1</v>
      </c>
      <c r="H5925" s="32" t="s">
        <v>208</v>
      </c>
      <c r="I5925" s="33" t="s">
        <v>862</v>
      </c>
      <c r="J5925" s="33" t="s">
        <v>206</v>
      </c>
      <c r="K5925" s="33" t="str">
        <f t="shared" si="306"/>
        <v>430 , 1</v>
      </c>
      <c r="L5925" s="34" t="s">
        <v>207</v>
      </c>
      <c r="N5925" s="1" t="b">
        <f t="shared" si="307"/>
        <v>0</v>
      </c>
      <c r="O5925" s="1" t="b">
        <f t="shared" si="308"/>
        <v>0</v>
      </c>
      <c r="Q5925" s="4"/>
      <c r="R5925" s="4"/>
    </row>
    <row r="5926" spans="5:18">
      <c r="E5926" s="130">
        <v>430</v>
      </c>
      <c r="F5926" s="130">
        <v>2</v>
      </c>
      <c r="H5926" s="32" t="s">
        <v>208</v>
      </c>
      <c r="I5926" s="33" t="s">
        <v>862</v>
      </c>
      <c r="J5926" s="33" t="s">
        <v>206</v>
      </c>
      <c r="K5926" s="33" t="str">
        <f t="shared" si="306"/>
        <v>430 , 2</v>
      </c>
      <c r="L5926" s="34" t="s">
        <v>207</v>
      </c>
      <c r="N5926" s="1" t="b">
        <f t="shared" si="307"/>
        <v>0</v>
      </c>
      <c r="O5926" s="1" t="b">
        <f t="shared" si="308"/>
        <v>0</v>
      </c>
      <c r="Q5926" s="4"/>
      <c r="R5926" s="4"/>
    </row>
    <row r="5927" spans="5:18">
      <c r="E5927" s="130">
        <v>430</v>
      </c>
      <c r="F5927" s="130">
        <v>3</v>
      </c>
      <c r="H5927" s="32" t="s">
        <v>208</v>
      </c>
      <c r="I5927" s="33" t="s">
        <v>862</v>
      </c>
      <c r="J5927" s="33" t="s">
        <v>206</v>
      </c>
      <c r="K5927" s="33" t="str">
        <f t="shared" si="306"/>
        <v>430 , 3</v>
      </c>
      <c r="L5927" s="34" t="s">
        <v>207</v>
      </c>
      <c r="N5927" s="1" t="b">
        <f t="shared" si="307"/>
        <v>0</v>
      </c>
      <c r="O5927" s="1" t="b">
        <f t="shared" si="308"/>
        <v>0</v>
      </c>
      <c r="Q5927" s="4"/>
      <c r="R5927" s="4"/>
    </row>
    <row r="5928" spans="5:18">
      <c r="E5928" s="130">
        <v>430</v>
      </c>
      <c r="F5928" s="130">
        <v>4</v>
      </c>
      <c r="H5928" s="32" t="s">
        <v>208</v>
      </c>
      <c r="I5928" s="33" t="s">
        <v>862</v>
      </c>
      <c r="J5928" s="33" t="s">
        <v>206</v>
      </c>
      <c r="K5928" s="33" t="str">
        <f t="shared" si="306"/>
        <v>430 , 4</v>
      </c>
      <c r="L5928" s="34" t="s">
        <v>207</v>
      </c>
      <c r="N5928" s="1" t="b">
        <f t="shared" si="307"/>
        <v>0</v>
      </c>
      <c r="O5928" s="1" t="b">
        <f t="shared" si="308"/>
        <v>0</v>
      </c>
      <c r="Q5928" s="4"/>
      <c r="R5928" s="4"/>
    </row>
    <row r="5929" spans="5:18">
      <c r="E5929" s="130">
        <v>430</v>
      </c>
      <c r="F5929" s="130">
        <v>5</v>
      </c>
      <c r="H5929" s="32" t="s">
        <v>208</v>
      </c>
      <c r="I5929" s="33" t="s">
        <v>862</v>
      </c>
      <c r="J5929" s="33" t="s">
        <v>206</v>
      </c>
      <c r="K5929" s="33" t="str">
        <f t="shared" si="306"/>
        <v>430 , 5</v>
      </c>
      <c r="L5929" s="34" t="s">
        <v>207</v>
      </c>
      <c r="N5929" s="1" t="b">
        <f t="shared" si="307"/>
        <v>0</v>
      </c>
      <c r="O5929" s="1" t="b">
        <f t="shared" si="308"/>
        <v>0</v>
      </c>
      <c r="Q5929" s="4"/>
      <c r="R5929" s="4"/>
    </row>
    <row r="5930" spans="5:18">
      <c r="E5930" s="130">
        <v>430</v>
      </c>
      <c s="130" r="F5930">
        <v>7</v>
      </c>
      <c r="H5930" s="32" t="s">
        <v>208</v>
      </c>
      <c r="I5930" s="33" t="s">
        <v>862</v>
      </c>
      <c r="J5930" s="33" t="s">
        <v>206</v>
      </c>
      <c r="K5930" s="33" t="str">
        <f t="shared" si="306"/>
        <v>430 , 6</v>
      </c>
      <c r="L5930" s="34" t="s">
        <v>207</v>
      </c>
      <c r="N5930" s="1" t="b">
        <f t="shared" si="307"/>
        <v>0</v>
      </c>
      <c r="O5930" s="1" t="b">
        <f t="shared" si="308"/>
        <v>0</v>
      </c>
      <c r="Q5930" s="4"/>
      <c r="R5930" s="4"/>
    </row>
    <row r="5931" spans="5:18">
      <c r="E5931" s="130">
        <v>430</v>
      </c>
      <c r="F5931" s="130">
        <v>8</v>
      </c>
      <c r="H5931" s="32" t="s">
        <v>208</v>
      </c>
      <c r="I5931" s="33" t="s">
        <v>862</v>
      </c>
      <c r="J5931" s="33" t="s">
        <v>206</v>
      </c>
      <c r="K5931" s="33" t="str">
        <f t="shared" si="306"/>
        <v>430 , 8</v>
      </c>
      <c r="L5931" s="34" t="s">
        <v>207</v>
      </c>
      <c r="N5931" s="1" t="b">
        <f t="shared" si="307"/>
        <v>0</v>
      </c>
      <c r="O5931" s="1" t="b">
        <f t="shared" si="308"/>
        <v>0</v>
      </c>
      <c r="Q5931" s="4"/>
      <c r="R5931" s="4"/>
    </row>
    <row r="5932" spans="5:18">
      <c r="E5932" s="130">
        <v>430</v>
      </c>
      <c r="F5932" s="130">
        <v>9</v>
      </c>
      <c r="H5932" s="32" t="s">
        <v>208</v>
      </c>
      <c r="I5932" s="33" t="s">
        <v>862</v>
      </c>
      <c r="J5932" s="33" t="s">
        <v>206</v>
      </c>
      <c r="K5932" s="33" t="str">
        <f t="shared" si="306"/>
        <v>430 , 9</v>
      </c>
      <c r="L5932" s="34" t="s">
        <v>207</v>
      </c>
      <c r="N5932" s="1" t="b">
        <f t="shared" si="307"/>
        <v>0</v>
      </c>
      <c r="O5932" s="1" t="b">
        <f t="shared" si="308"/>
        <v>0</v>
      </c>
      <c r="Q5932" s="4"/>
      <c r="R5932" s="4"/>
    </row>
    <row r="5933" spans="5:18">
      <c r="E5933" s="130">
        <v>430</v>
      </c>
      <c r="F5933" s="130">
        <v>10</v>
      </c>
      <c r="H5933" s="32" t="s">
        <v>208</v>
      </c>
      <c r="I5933" s="33" t="s">
        <v>862</v>
      </c>
      <c r="J5933" s="33" t="s">
        <v>206</v>
      </c>
      <c r="K5933" s="33" t="str">
        <f t="shared" si="306"/>
        <v>430 , 10</v>
      </c>
      <c r="L5933" s="34" t="s">
        <v>207</v>
      </c>
      <c r="N5933" s="1" t="b">
        <f t="shared" si="307"/>
        <v>0</v>
      </c>
      <c r="O5933" s="1" t="b">
        <f t="shared" si="308"/>
        <v>0</v>
      </c>
      <c r="Q5933" s="4"/>
      <c r="R5933" s="4"/>
    </row>
    <row r="5934" spans="5:18">
      <c r="E5934" s="130">
        <v>430</v>
      </c>
      <c r="F5934" s="130">
        <v>11</v>
      </c>
      <c r="H5934" s="32" t="s">
        <v>208</v>
      </c>
      <c r="I5934" s="33" t="s">
        <v>862</v>
      </c>
      <c r="J5934" s="33" t="s">
        <v>206</v>
      </c>
      <c r="K5934" s="33" t="str">
        <f t="shared" si="306"/>
        <v>430 , 11</v>
      </c>
      <c r="L5934" s="34" t="s">
        <v>207</v>
      </c>
      <c r="N5934" s="1" t="b">
        <f t="shared" si="307"/>
        <v>0</v>
      </c>
      <c r="O5934" s="1" t="b">
        <f t="shared" si="308"/>
        <v>0</v>
      </c>
      <c r="Q5934" s="4"/>
      <c r="R5934" s="4"/>
    </row>
    <row r="5935" spans="5:18">
      <c r="E5935" s="130">
        <v>430</v>
      </c>
      <c r="F5935" s="130">
        <v>12</v>
      </c>
      <c r="H5935" s="32" t="s">
        <v>208</v>
      </c>
      <c r="I5935" s="33" t="s">
        <v>862</v>
      </c>
      <c r="J5935" s="33" t="s">
        <v>206</v>
      </c>
      <c r="K5935" s="33" t="str">
        <f t="shared" si="306"/>
        <v>430 , 12</v>
      </c>
      <c r="L5935" s="34" t="s">
        <v>207</v>
      </c>
      <c r="N5935" s="1" t="b">
        <f t="shared" si="307"/>
        <v>0</v>
      </c>
      <c r="O5935" s="1" t="b">
        <f t="shared" si="308"/>
        <v>0</v>
      </c>
      <c r="Q5935" s="4"/>
      <c r="R5935" s="4"/>
    </row>
    <row r="5936" spans="5:18">
      <c r="E5936" s="130">
        <v>430</v>
      </c>
      <c r="F5936" s="130">
        <v>13</v>
      </c>
      <c r="H5936" s="32" t="s">
        <v>208</v>
      </c>
      <c r="I5936" s="33" t="s">
        <v>862</v>
      </c>
      <c r="J5936" s="33" t="s">
        <v>206</v>
      </c>
      <c r="K5936" s="33" t="str">
        <f t="shared" si="306"/>
        <v>430 , 13</v>
      </c>
      <c r="L5936" s="34" t="s">
        <v>207</v>
      </c>
      <c r="N5936" s="1" t="b">
        <f t="shared" si="307"/>
        <v>0</v>
      </c>
      <c r="O5936" s="1" t="b">
        <f t="shared" si="308"/>
        <v>0</v>
      </c>
      <c r="Q5936" s="4"/>
      <c r="R5936" s="4"/>
    </row>
    <row r="5937" spans="5:18">
      <c r="E5937" s="130">
        <v>430</v>
      </c>
      <c r="F5937" s="130">
        <v>14</v>
      </c>
      <c r="H5937" s="32" t="s">
        <v>208</v>
      </c>
      <c r="I5937" s="33" t="s">
        <v>862</v>
      </c>
      <c r="J5937" s="33" t="s">
        <v>206</v>
      </c>
      <c r="K5937" s="33" t="str">
        <f t="shared" si="306"/>
        <v>430 , 14</v>
      </c>
      <c r="L5937" s="34" t="s">
        <v>207</v>
      </c>
      <c r="N5937" s="1" t="b">
        <f t="shared" si="307"/>
        <v>0</v>
      </c>
      <c r="O5937" s="1" t="b">
        <f t="shared" si="308"/>
        <v>0</v>
      </c>
      <c r="Q5937" s="4"/>
      <c r="R5937" s="4"/>
    </row>
    <row r="5938" spans="5:18">
      <c r="E5938" s="130">
        <v>430</v>
      </c>
      <c r="F5938" s="130">
        <v>15</v>
      </c>
      <c r="H5938" s="32" t="s">
        <v>208</v>
      </c>
      <c r="I5938" s="33" t="s">
        <v>862</v>
      </c>
      <c r="J5938" s="33" t="s">
        <v>206</v>
      </c>
      <c r="K5938" s="33" t="str">
        <f t="shared" si="306"/>
        <v>430 , 15</v>
      </c>
      <c r="L5938" s="34" t="s">
        <v>207</v>
      </c>
      <c r="N5938" s="1" t="b">
        <f t="shared" si="307"/>
        <v>0</v>
      </c>
      <c r="O5938" s="1" t="b">
        <f t="shared" si="308"/>
        <v>0</v>
      </c>
      <c r="Q5938" s="4"/>
      <c r="R5938" s="4"/>
    </row>
    <row r="5939" spans="5:18">
      <c r="E5939" s="130">
        <v>431</v>
      </c>
      <c r="F5939" s="130">
        <v>1</v>
      </c>
      <c r="H5939" s="32" t="s">
        <v>208</v>
      </c>
      <c r="I5939" s="33" t="s">
        <v>862</v>
      </c>
      <c r="J5939" s="33" t="s">
        <v>206</v>
      </c>
      <c r="K5939" s="33" t="str">
        <f t="shared" si="306"/>
        <v>431 , 1</v>
      </c>
      <c r="L5939" s="34" t="s">
        <v>207</v>
      </c>
      <c r="N5939" s="1" t="b">
        <f t="shared" si="307"/>
        <v>0</v>
      </c>
      <c r="O5939" s="1" t="b">
        <f t="shared" si="308"/>
        <v>0</v>
      </c>
      <c r="Q5939" s="4"/>
      <c r="R5939" s="4"/>
    </row>
    <row r="5940" spans="5:18">
      <c r="E5940" s="130">
        <v>431</v>
      </c>
      <c r="F5940" s="130">
        <v>2</v>
      </c>
      <c r="H5940" s="32" t="s">
        <v>208</v>
      </c>
      <c r="I5940" s="33" t="s">
        <v>862</v>
      </c>
      <c r="J5940" s="33" t="s">
        <v>206</v>
      </c>
      <c r="K5940" s="33" t="str">
        <f t="shared" si="306"/>
        <v>431 , 2</v>
      </c>
      <c r="L5940" s="34" t="s">
        <v>207</v>
      </c>
      <c r="N5940" s="1" t="b">
        <f t="shared" si="307"/>
        <v>0</v>
      </c>
      <c r="O5940" s="1" t="b">
        <f t="shared" si="308"/>
        <v>0</v>
      </c>
      <c r="Q5940" s="4"/>
      <c r="R5940" s="4"/>
    </row>
    <row r="5941" spans="5:18">
      <c r="E5941" s="130">
        <v>431</v>
      </c>
      <c r="F5941" s="130">
        <v>3</v>
      </c>
      <c r="H5941" s="32" t="s">
        <v>208</v>
      </c>
      <c r="I5941" s="33" t="s">
        <v>862</v>
      </c>
      <c r="J5941" s="33" t="s">
        <v>206</v>
      </c>
      <c r="K5941" s="33" t="str">
        <f t="shared" si="306"/>
        <v>431 , 3</v>
      </c>
      <c r="L5941" s="34" t="s">
        <v>207</v>
      </c>
      <c r="N5941" s="1" t="b">
        <f t="shared" si="307"/>
        <v>0</v>
      </c>
      <c r="O5941" s="1" t="b">
        <f t="shared" si="308"/>
        <v>0</v>
      </c>
      <c r="Q5941" s="4"/>
      <c r="R5941" s="4"/>
    </row>
    <row r="5942" spans="5:18">
      <c r="E5942" s="130">
        <v>431</v>
      </c>
      <c r="F5942" s="130">
        <v>4</v>
      </c>
      <c r="H5942" s="32" t="s">
        <v>208</v>
      </c>
      <c r="I5942" s="33" t="s">
        <v>862</v>
      </c>
      <c r="J5942" s="33" t="s">
        <v>206</v>
      </c>
      <c r="K5942" s="33" t="str">
        <f t="shared" si="306"/>
        <v>431 , 4</v>
      </c>
      <c r="L5942" s="34" t="s">
        <v>207</v>
      </c>
      <c r="N5942" s="1" t="b">
        <f t="shared" si="307"/>
        <v>0</v>
      </c>
      <c r="O5942" s="1" t="b">
        <f t="shared" si="308"/>
        <v>0</v>
      </c>
      <c r="Q5942" s="4"/>
      <c r="R5942" s="4"/>
    </row>
    <row r="5943" spans="5:18">
      <c r="E5943" s="130">
        <v>431</v>
      </c>
      <c r="F5943" s="130">
        <v>5</v>
      </c>
      <c r="H5943" s="32" t="s">
        <v>208</v>
      </c>
      <c r="I5943" s="33" t="s">
        <v>862</v>
      </c>
      <c r="J5943" s="33" t="s">
        <v>206</v>
      </c>
      <c r="K5943" s="33" t="str">
        <f t="shared" si="306"/>
        <v>431 , 5</v>
      </c>
      <c r="L5943" s="34" t="s">
        <v>207</v>
      </c>
      <c r="N5943" s="1" t="b">
        <f t="shared" si="307"/>
        <v>0</v>
      </c>
      <c r="O5943" s="1" t="b">
        <f t="shared" si="308"/>
        <v>0</v>
      </c>
      <c r="Q5943" s="4"/>
      <c r="R5943" s="4"/>
    </row>
    <row r="5944" spans="5:18">
      <c r="E5944" s="130">
        <v>431</v>
      </c>
      <c s="130" r="F5944">
        <v>7</v>
      </c>
      <c r="H5944" s="32" t="s">
        <v>208</v>
      </c>
      <c r="I5944" s="33" t="s">
        <v>862</v>
      </c>
      <c r="J5944" s="33" t="s">
        <v>206</v>
      </c>
      <c r="K5944" s="33" t="str">
        <f t="shared" si="306"/>
        <v>431 , 6</v>
      </c>
      <c r="L5944" s="34" t="s">
        <v>207</v>
      </c>
      <c r="N5944" s="1" t="b">
        <f t="shared" si="307"/>
        <v>0</v>
      </c>
      <c r="O5944" s="1" t="b">
        <f t="shared" si="308"/>
        <v>0</v>
      </c>
      <c r="Q5944" s="4"/>
      <c r="R5944" s="4"/>
    </row>
    <row r="5945" spans="5:18">
      <c r="E5945" s="130">
        <v>431</v>
      </c>
      <c r="F5945" s="130">
        <v>8</v>
      </c>
      <c r="H5945" s="32" t="s">
        <v>208</v>
      </c>
      <c r="I5945" s="33" t="s">
        <v>862</v>
      </c>
      <c r="J5945" s="33" t="s">
        <v>206</v>
      </c>
      <c r="K5945" s="33" t="str">
        <f t="shared" si="306"/>
        <v>431 , 8</v>
      </c>
      <c r="L5945" s="34" t="s">
        <v>207</v>
      </c>
      <c r="N5945" s="1" t="b">
        <f t="shared" si="307"/>
        <v>0</v>
      </c>
      <c r="O5945" s="1" t="b">
        <f t="shared" si="308"/>
        <v>0</v>
      </c>
      <c r="Q5945" s="4"/>
      <c r="R5945" s="4"/>
    </row>
    <row r="5946" spans="5:18">
      <c r="E5946" s="130">
        <v>431</v>
      </c>
      <c r="F5946" s="130">
        <v>9</v>
      </c>
      <c r="H5946" s="32" t="s">
        <v>208</v>
      </c>
      <c r="I5946" s="33" t="s">
        <v>862</v>
      </c>
      <c r="J5946" s="33" t="s">
        <v>206</v>
      </c>
      <c r="K5946" s="33" t="str">
        <f t="shared" si="306"/>
        <v>431 , 9</v>
      </c>
      <c r="L5946" s="34" t="s">
        <v>207</v>
      </c>
      <c r="N5946" s="1" t="b">
        <f t="shared" si="307"/>
        <v>0</v>
      </c>
      <c r="O5946" s="1" t="b">
        <f t="shared" si="308"/>
        <v>0</v>
      </c>
      <c r="Q5946" s="4"/>
      <c r="R5946" s="4"/>
    </row>
    <row r="5947" spans="5:18">
      <c r="E5947" s="130">
        <v>431</v>
      </c>
      <c r="F5947" s="130">
        <v>10</v>
      </c>
      <c r="H5947" s="32" t="s">
        <v>208</v>
      </c>
      <c r="I5947" s="33" t="s">
        <v>862</v>
      </c>
      <c r="J5947" s="33" t="s">
        <v>206</v>
      </c>
      <c r="K5947" s="33" t="str">
        <f t="shared" si="306"/>
        <v>431 , 10</v>
      </c>
      <c r="L5947" s="34" t="s">
        <v>207</v>
      </c>
      <c r="N5947" s="1" t="b">
        <f t="shared" si="307"/>
        <v>0</v>
      </c>
      <c r="O5947" s="1" t="b">
        <f t="shared" si="308"/>
        <v>0</v>
      </c>
      <c r="Q5947" s="4"/>
      <c r="R5947" s="4"/>
    </row>
    <row r="5948" spans="5:18">
      <c r="E5948" s="130">
        <v>431</v>
      </c>
      <c r="F5948" s="130">
        <v>11</v>
      </c>
      <c r="H5948" s="32" t="s">
        <v>208</v>
      </c>
      <c r="I5948" s="33" t="s">
        <v>862</v>
      </c>
      <c r="J5948" s="33" t="s">
        <v>206</v>
      </c>
      <c r="K5948" s="33" t="str">
        <f t="shared" si="306"/>
        <v>431 , 11</v>
      </c>
      <c r="L5948" s="34" t="s">
        <v>207</v>
      </c>
      <c r="N5948" s="1" t="b">
        <f t="shared" si="307"/>
        <v>0</v>
      </c>
      <c r="O5948" s="1" t="b">
        <f t="shared" si="308"/>
        <v>0</v>
      </c>
      <c r="Q5948" s="4"/>
      <c r="R5948" s="4"/>
    </row>
    <row r="5949" spans="5:18">
      <c r="E5949" s="130">
        <v>431</v>
      </c>
      <c r="F5949" s="130">
        <v>12</v>
      </c>
      <c r="H5949" s="32" t="s">
        <v>208</v>
      </c>
      <c r="I5949" s="33" t="s">
        <v>862</v>
      </c>
      <c r="J5949" s="33" t="s">
        <v>206</v>
      </c>
      <c r="K5949" s="33" t="str">
        <f t="shared" si="306"/>
        <v>431 , 12</v>
      </c>
      <c r="L5949" s="34" t="s">
        <v>207</v>
      </c>
      <c r="N5949" s="1" t="b">
        <f t="shared" si="307"/>
        <v>0</v>
      </c>
      <c r="O5949" s="1" t="b">
        <f t="shared" si="308"/>
        <v>0</v>
      </c>
      <c r="Q5949" s="4"/>
      <c r="R5949" s="4"/>
    </row>
    <row r="5950" spans="5:18">
      <c r="E5950" s="130">
        <v>431</v>
      </c>
      <c r="F5950" s="130">
        <v>13</v>
      </c>
      <c r="H5950" s="32" t="s">
        <v>208</v>
      </c>
      <c r="I5950" s="33" t="s">
        <v>862</v>
      </c>
      <c r="J5950" s="33" t="s">
        <v>206</v>
      </c>
      <c r="K5950" s="33" t="str">
        <f t="shared" si="306"/>
        <v>431 , 13</v>
      </c>
      <c r="L5950" s="34" t="s">
        <v>207</v>
      </c>
      <c r="N5950" s="1" t="b">
        <f t="shared" si="307"/>
        <v>0</v>
      </c>
      <c r="O5950" s="1" t="b">
        <f t="shared" si="308"/>
        <v>0</v>
      </c>
      <c r="Q5950" s="4"/>
      <c r="R5950" s="4"/>
    </row>
    <row r="5951" spans="5:18">
      <c r="E5951" s="130">
        <v>431</v>
      </c>
      <c r="F5951" s="130">
        <v>14</v>
      </c>
      <c r="H5951" s="32" t="s">
        <v>208</v>
      </c>
      <c r="I5951" s="33" t="s">
        <v>862</v>
      </c>
      <c r="J5951" s="33" t="s">
        <v>206</v>
      </c>
      <c r="K5951" s="33" t="str">
        <f t="shared" si="306"/>
        <v>431 , 14</v>
      </c>
      <c r="L5951" s="34" t="s">
        <v>207</v>
      </c>
      <c r="N5951" s="1" t="b">
        <f t="shared" si="307"/>
        <v>0</v>
      </c>
      <c r="O5951" s="1" t="b">
        <f t="shared" si="308"/>
        <v>0</v>
      </c>
      <c r="Q5951" s="4"/>
      <c r="R5951" s="4"/>
    </row>
    <row r="5952" spans="5:18">
      <c r="E5952" s="130">
        <v>431</v>
      </c>
      <c r="F5952" s="130">
        <v>15</v>
      </c>
      <c r="H5952" s="32" t="s">
        <v>208</v>
      </c>
      <c r="I5952" s="33" t="s">
        <v>862</v>
      </c>
      <c r="J5952" s="33" t="s">
        <v>206</v>
      </c>
      <c r="K5952" s="33" t="str">
        <f t="shared" si="306"/>
        <v>431 , 15</v>
      </c>
      <c r="L5952" s="34" t="s">
        <v>207</v>
      </c>
      <c r="N5952" s="1" t="b">
        <f t="shared" si="307"/>
        <v>0</v>
      </c>
      <c r="O5952" s="1" t="b">
        <f t="shared" si="308"/>
        <v>0</v>
      </c>
      <c r="Q5952" s="4"/>
      <c r="R5952" s="4"/>
    </row>
    <row r="5953" spans="5:18">
      <c r="E5953" s="130">
        <v>432</v>
      </c>
      <c r="F5953" s="130">
        <v>1</v>
      </c>
      <c r="H5953" s="32" t="s">
        <v>208</v>
      </c>
      <c r="I5953" s="33" t="s">
        <v>862</v>
      </c>
      <c r="J5953" s="33" t="s">
        <v>206</v>
      </c>
      <c r="K5953" s="33" t="str">
        <f t="shared" si="306"/>
        <v>432 , 1</v>
      </c>
      <c r="L5953" s="34" t="s">
        <v>207</v>
      </c>
      <c r="N5953" s="1" t="b">
        <f t="shared" si="307"/>
        <v>0</v>
      </c>
      <c r="O5953" s="1" t="b">
        <f t="shared" si="308"/>
        <v>0</v>
      </c>
      <c r="Q5953" s="4"/>
      <c r="R5953" s="4"/>
    </row>
    <row r="5954" spans="5:18">
      <c r="E5954" s="130">
        <v>432</v>
      </c>
      <c r="F5954" s="130">
        <v>2</v>
      </c>
      <c r="H5954" s="32" t="s">
        <v>208</v>
      </c>
      <c r="I5954" s="33" t="s">
        <v>862</v>
      </c>
      <c r="J5954" s="33" t="s">
        <v>206</v>
      </c>
      <c r="K5954" s="33" t="str">
        <f t="shared" si="306"/>
        <v>432 , 2</v>
      </c>
      <c r="L5954" s="34" t="s">
        <v>207</v>
      </c>
      <c r="N5954" s="1" t="b">
        <f t="shared" si="307"/>
        <v>0</v>
      </c>
      <c r="O5954" s="1" t="b">
        <f t="shared" si="308"/>
        <v>0</v>
      </c>
      <c r="Q5954" s="4"/>
      <c r="R5954" s="4"/>
    </row>
    <row r="5955" spans="5:18">
      <c r="E5955" s="130">
        <v>432</v>
      </c>
      <c r="F5955" s="130">
        <v>3</v>
      </c>
      <c r="H5955" s="32" t="s">
        <v>208</v>
      </c>
      <c r="I5955" s="33" t="s">
        <v>862</v>
      </c>
      <c r="J5955" s="33" t="s">
        <v>206</v>
      </c>
      <c r="K5955" s="33" t="str">
        <f t="shared" si="306"/>
        <v>432 , 3</v>
      </c>
      <c r="L5955" s="34" t="s">
        <v>207</v>
      </c>
      <c r="N5955" s="1" t="b">
        <f t="shared" si="307"/>
        <v>0</v>
      </c>
      <c r="O5955" s="1" t="b">
        <f t="shared" si="308"/>
        <v>0</v>
      </c>
      <c r="Q5955" s="4"/>
      <c r="R5955" s="4"/>
    </row>
    <row r="5956" spans="5:18">
      <c r="E5956" s="130">
        <v>432</v>
      </c>
      <c r="F5956" s="130">
        <v>4</v>
      </c>
      <c r="H5956" s="32" t="s">
        <v>208</v>
      </c>
      <c r="I5956" s="33" t="s">
        <v>862</v>
      </c>
      <c r="J5956" s="33" t="s">
        <v>206</v>
      </c>
      <c r="K5956" s="33" t="str">
        <f t="shared" si="306"/>
        <v>432 , 4</v>
      </c>
      <c r="L5956" s="34" t="s">
        <v>207</v>
      </c>
      <c r="N5956" s="1" t="b">
        <f t="shared" si="307"/>
        <v>0</v>
      </c>
      <c r="O5956" s="1" t="b">
        <f t="shared" si="308"/>
        <v>0</v>
      </c>
      <c r="Q5956" s="4"/>
      <c r="R5956" s="4"/>
    </row>
    <row r="5957" spans="5:18">
      <c r="E5957" s="130">
        <v>432</v>
      </c>
      <c r="F5957" s="130">
        <v>5</v>
      </c>
      <c r="H5957" s="32" t="s">
        <v>208</v>
      </c>
      <c r="I5957" s="33" t="s">
        <v>862</v>
      </c>
      <c r="J5957" s="33" t="s">
        <v>206</v>
      </c>
      <c r="K5957" s="33" t="str">
        <f t="shared" si="306"/>
        <v>432 , 5</v>
      </c>
      <c r="L5957" s="34" t="s">
        <v>207</v>
      </c>
      <c r="N5957" s="1" t="b">
        <f t="shared" si="307"/>
        <v>0</v>
      </c>
      <c r="O5957" s="1" t="b">
        <f t="shared" si="308"/>
        <v>0</v>
      </c>
      <c r="Q5957" s="4"/>
      <c r="R5957" s="4"/>
    </row>
    <row r="5958" spans="5:18">
      <c r="E5958" s="130">
        <v>432</v>
      </c>
      <c s="130" r="F5958">
        <v>7</v>
      </c>
      <c r="H5958" s="32" t="s">
        <v>208</v>
      </c>
      <c r="I5958" s="33" t="s">
        <v>862</v>
      </c>
      <c r="J5958" s="33" t="s">
        <v>206</v>
      </c>
      <c r="K5958" s="33" t="str">
        <f t="shared" si="306"/>
        <v>432 , 6</v>
      </c>
      <c r="L5958" s="34" t="s">
        <v>207</v>
      </c>
      <c r="N5958" s="1" t="b">
        <f t="shared" si="307"/>
        <v>0</v>
      </c>
      <c r="O5958" s="1" t="b">
        <f t="shared" si="308"/>
        <v>0</v>
      </c>
      <c r="Q5958" s="4"/>
      <c r="R5958" s="4"/>
    </row>
    <row r="5959" spans="5:18">
      <c r="E5959" s="130">
        <v>432</v>
      </c>
      <c r="F5959" s="130">
        <v>8</v>
      </c>
      <c r="H5959" s="32" t="s">
        <v>208</v>
      </c>
      <c r="I5959" s="33" t="s">
        <v>862</v>
      </c>
      <c r="J5959" s="33" t="s">
        <v>206</v>
      </c>
      <c r="K5959" s="33" t="str">
        <f t="shared" si="306"/>
        <v>432 , 8</v>
      </c>
      <c r="L5959" s="34" t="s">
        <v>207</v>
      </c>
      <c r="N5959" s="1" t="b">
        <f t="shared" si="307"/>
        <v>0</v>
      </c>
      <c r="O5959" s="1" t="b">
        <f t="shared" si="308"/>
        <v>0</v>
      </c>
      <c r="Q5959" s="4"/>
      <c r="R5959" s="4"/>
    </row>
    <row r="5960" spans="5:18">
      <c r="E5960" s="130">
        <v>432</v>
      </c>
      <c r="F5960" s="130">
        <v>9</v>
      </c>
      <c r="H5960" s="32" t="s">
        <v>208</v>
      </c>
      <c r="I5960" s="33" t="s">
        <v>862</v>
      </c>
      <c r="J5960" s="33" t="s">
        <v>206</v>
      </c>
      <c r="K5960" s="33" t="str">
        <f t="shared" si="306"/>
        <v>432 , 9</v>
      </c>
      <c r="L5960" s="34" t="s">
        <v>207</v>
      </c>
      <c r="N5960" s="1" t="b">
        <f t="shared" si="307"/>
        <v>0</v>
      </c>
      <c r="O5960" s="1" t="b">
        <f t="shared" si="308"/>
        <v>0</v>
      </c>
      <c r="Q5960" s="4"/>
      <c r="R5960" s="4"/>
    </row>
    <row r="5961" spans="5:18">
      <c r="E5961" s="130">
        <v>432</v>
      </c>
      <c r="F5961" s="130">
        <v>10</v>
      </c>
      <c r="H5961" s="32" t="s">
        <v>208</v>
      </c>
      <c r="I5961" s="33" t="s">
        <v>862</v>
      </c>
      <c r="J5961" s="33" t="s">
        <v>206</v>
      </c>
      <c r="K5961" s="33" t="str">
        <f t="shared" si="306"/>
        <v>432 , 10</v>
      </c>
      <c r="L5961" s="34" t="s">
        <v>207</v>
      </c>
      <c r="N5961" s="1" t="b">
        <f t="shared" si="307"/>
        <v>0</v>
      </c>
      <c r="O5961" s="1" t="b">
        <f t="shared" si="308"/>
        <v>0</v>
      </c>
      <c r="Q5961" s="4"/>
      <c r="R5961" s="4"/>
    </row>
    <row r="5962" spans="5:18">
      <c r="E5962" s="130">
        <v>432</v>
      </c>
      <c r="F5962" s="130">
        <v>11</v>
      </c>
      <c r="H5962" s="32" t="s">
        <v>208</v>
      </c>
      <c r="I5962" s="33" t="s">
        <v>862</v>
      </c>
      <c r="J5962" s="33" t="s">
        <v>206</v>
      </c>
      <c r="K5962" s="33" t="str">
        <f t="shared" si="306"/>
        <v>432 , 11</v>
      </c>
      <c r="L5962" s="34" t="s">
        <v>207</v>
      </c>
      <c r="N5962" s="1" t="b">
        <f t="shared" si="307"/>
        <v>0</v>
      </c>
      <c r="O5962" s="1" t="b">
        <f t="shared" si="308"/>
        <v>0</v>
      </c>
      <c r="Q5962" s="4"/>
      <c r="R5962" s="4"/>
    </row>
    <row r="5963" spans="5:18">
      <c r="E5963" s="130">
        <v>432</v>
      </c>
      <c r="F5963" s="130">
        <v>12</v>
      </c>
      <c r="H5963" s="32" t="s">
        <v>208</v>
      </c>
      <c r="I5963" s="33" t="s">
        <v>862</v>
      </c>
      <c r="J5963" s="33" t="s">
        <v>206</v>
      </c>
      <c r="K5963" s="33" t="str">
        <f t="shared" si="306"/>
        <v>432 , 12</v>
      </c>
      <c r="L5963" s="34" t="s">
        <v>207</v>
      </c>
      <c r="N5963" s="1" t="b">
        <f t="shared" si="307"/>
        <v>0</v>
      </c>
      <c r="O5963" s="1" t="b">
        <f t="shared" si="308"/>
        <v>0</v>
      </c>
      <c r="Q5963" s="4"/>
      <c r="R5963" s="4"/>
    </row>
    <row r="5964" spans="5:18">
      <c r="E5964" s="130">
        <v>432</v>
      </c>
      <c r="F5964" s="130">
        <v>13</v>
      </c>
      <c r="H5964" s="32" t="s">
        <v>208</v>
      </c>
      <c r="I5964" s="33" t="s">
        <v>862</v>
      </c>
      <c r="J5964" s="33" t="s">
        <v>206</v>
      </c>
      <c r="K5964" s="33" t="str">
        <f t="shared" si="306"/>
        <v>432 , 13</v>
      </c>
      <c r="L5964" s="34" t="s">
        <v>207</v>
      </c>
      <c r="N5964" s="1" t="b">
        <f t="shared" si="307"/>
        <v>0</v>
      </c>
      <c r="O5964" s="1" t="b">
        <f t="shared" si="308"/>
        <v>0</v>
      </c>
      <c r="Q5964" s="4"/>
      <c r="R5964" s="4"/>
    </row>
    <row r="5965" spans="5:18">
      <c r="E5965" s="130">
        <v>432</v>
      </c>
      <c r="F5965" s="130">
        <v>14</v>
      </c>
      <c r="H5965" s="32" t="s">
        <v>208</v>
      </c>
      <c r="I5965" s="33" t="s">
        <v>862</v>
      </c>
      <c r="J5965" s="33" t="s">
        <v>206</v>
      </c>
      <c r="K5965" s="33" t="str">
        <f t="shared" si="306"/>
        <v>432 , 14</v>
      </c>
      <c r="L5965" s="34" t="s">
        <v>207</v>
      </c>
      <c r="N5965" s="1" t="b">
        <f t="shared" si="307"/>
        <v>0</v>
      </c>
      <c r="O5965" s="1" t="b">
        <f t="shared" si="308"/>
        <v>0</v>
      </c>
      <c r="Q5965" s="4"/>
      <c r="R5965" s="4"/>
    </row>
    <row r="5966" spans="5:18">
      <c r="E5966" s="130">
        <v>432</v>
      </c>
      <c r="F5966" s="130">
        <v>15</v>
      </c>
      <c r="H5966" s="32" t="s">
        <v>208</v>
      </c>
      <c r="I5966" s="33" t="s">
        <v>862</v>
      </c>
      <c r="J5966" s="33" t="s">
        <v>206</v>
      </c>
      <c r="K5966" s="33" t="str">
        <f t="shared" si="306"/>
        <v>432 , 15</v>
      </c>
      <c r="L5966" s="34" t="s">
        <v>207</v>
      </c>
      <c r="N5966" s="1" t="b">
        <f t="shared" si="307"/>
        <v>0</v>
      </c>
      <c r="O5966" s="1" t="b">
        <f t="shared" si="308"/>
        <v>0</v>
      </c>
      <c r="Q5966" s="4"/>
      <c r="R5966" s="4"/>
    </row>
    <row r="5967" spans="5:18">
      <c r="E5967" s="130">
        <v>433</v>
      </c>
      <c r="F5967" s="130">
        <v>1</v>
      </c>
      <c r="H5967" s="32" t="s">
        <v>208</v>
      </c>
      <c r="I5967" s="33" t="s">
        <v>862</v>
      </c>
      <c r="J5967" s="33" t="s">
        <v>206</v>
      </c>
      <c r="K5967" s="33" t="str">
        <f t="shared" si="306"/>
        <v>433 , 1</v>
      </c>
      <c r="L5967" s="34" t="s">
        <v>207</v>
      </c>
      <c r="N5967" s="1" t="b">
        <f t="shared" si="307"/>
        <v>0</v>
      </c>
      <c r="O5967" s="1" t="b">
        <f t="shared" si="308"/>
        <v>0</v>
      </c>
      <c r="Q5967" s="4"/>
      <c r="R5967" s="4"/>
    </row>
    <row r="5968" spans="5:18">
      <c r="E5968" s="130">
        <v>433</v>
      </c>
      <c r="F5968" s="130">
        <v>2</v>
      </c>
      <c r="H5968" s="32" t="s">
        <v>208</v>
      </c>
      <c r="I5968" s="33" t="s">
        <v>862</v>
      </c>
      <c r="J5968" s="33" t="s">
        <v>206</v>
      </c>
      <c r="K5968" s="33" t="str">
        <f t="shared" si="306"/>
        <v>433 , 2</v>
      </c>
      <c r="L5968" s="34" t="s">
        <v>207</v>
      </c>
      <c r="N5968" s="1" t="b">
        <f t="shared" si="307"/>
        <v>0</v>
      </c>
      <c r="O5968" s="1" t="b">
        <f t="shared" si="308"/>
        <v>0</v>
      </c>
      <c r="Q5968" s="4"/>
      <c r="R5968" s="4"/>
    </row>
    <row r="5969" spans="5:18">
      <c r="E5969" s="130">
        <v>433</v>
      </c>
      <c r="F5969" s="130">
        <v>3</v>
      </c>
      <c r="H5969" s="32" t="s">
        <v>208</v>
      </c>
      <c r="I5969" s="33" t="s">
        <v>862</v>
      </c>
      <c r="J5969" s="33" t="s">
        <v>206</v>
      </c>
      <c r="K5969" s="33" t="str">
        <f t="shared" si="306"/>
        <v>433 , 3</v>
      </c>
      <c r="L5969" s="34" t="s">
        <v>207</v>
      </c>
      <c r="N5969" s="1" t="b">
        <f t="shared" si="307"/>
        <v>0</v>
      </c>
      <c r="O5969" s="1" t="b">
        <f t="shared" si="308"/>
        <v>0</v>
      </c>
      <c r="Q5969" s="4"/>
      <c r="R5969" s="4"/>
    </row>
    <row r="5970" spans="5:18">
      <c r="E5970" s="130">
        <v>433</v>
      </c>
      <c r="F5970" s="130">
        <v>4</v>
      </c>
      <c r="H5970" s="32" t="s">
        <v>208</v>
      </c>
      <c r="I5970" s="33" t="s">
        <v>862</v>
      </c>
      <c r="J5970" s="33" t="s">
        <v>206</v>
      </c>
      <c r="K5970" s="33" t="str">
        <f t="shared" si="306"/>
        <v>433 , 4</v>
      </c>
      <c r="L5970" s="34" t="s">
        <v>207</v>
      </c>
      <c r="N5970" s="1" t="b">
        <f t="shared" si="307"/>
        <v>0</v>
      </c>
      <c r="O5970" s="1" t="b">
        <f t="shared" si="308"/>
        <v>0</v>
      </c>
      <c r="Q5970" s="4"/>
      <c r="R5970" s="4"/>
    </row>
    <row r="5971" spans="5:18">
      <c r="E5971" s="130">
        <v>433</v>
      </c>
      <c r="F5971" s="130">
        <v>5</v>
      </c>
      <c r="H5971" s="32" t="s">
        <v>208</v>
      </c>
      <c r="I5971" s="33" t="s">
        <v>862</v>
      </c>
      <c r="J5971" s="33" t="s">
        <v>206</v>
      </c>
      <c r="K5971" s="33" t="str">
        <f t="shared" si="306"/>
        <v>433 , 5</v>
      </c>
      <c r="L5971" s="34" t="s">
        <v>207</v>
      </c>
      <c r="N5971" s="1" t="b">
        <f t="shared" si="307"/>
        <v>0</v>
      </c>
      <c r="O5971" s="1" t="b">
        <f t="shared" si="308"/>
        <v>0</v>
      </c>
      <c r="Q5971" s="4"/>
      <c r="R5971" s="4"/>
    </row>
    <row r="5972" spans="5:18">
      <c r="E5972" s="130">
        <v>433</v>
      </c>
      <c s="130" r="F5972">
        <v>7</v>
      </c>
      <c r="H5972" s="32" t="s">
        <v>208</v>
      </c>
      <c r="I5972" s="33" t="s">
        <v>862</v>
      </c>
      <c r="J5972" s="33" t="s">
        <v>206</v>
      </c>
      <c r="K5972" s="33" t="str">
        <f t="shared" si="306"/>
        <v>433 , 6</v>
      </c>
      <c r="L5972" s="34" t="s">
        <v>207</v>
      </c>
      <c r="N5972" s="1" t="b">
        <f t="shared" si="307"/>
        <v>0</v>
      </c>
      <c r="O5972" s="1" t="b">
        <f t="shared" si="308"/>
        <v>0</v>
      </c>
      <c r="Q5972" s="4"/>
      <c r="R5972" s="4"/>
    </row>
    <row r="5973" spans="5:18">
      <c r="E5973" s="130">
        <v>433</v>
      </c>
      <c r="F5973" s="130">
        <v>8</v>
      </c>
      <c r="H5973" s="32" t="s">
        <v>208</v>
      </c>
      <c r="I5973" s="33" t="s">
        <v>862</v>
      </c>
      <c r="J5973" s="33" t="s">
        <v>206</v>
      </c>
      <c r="K5973" s="33" t="str">
        <f t="shared" si="306"/>
        <v>433 , 8</v>
      </c>
      <c r="L5973" s="34" t="s">
        <v>207</v>
      </c>
      <c r="N5973" s="1" t="b">
        <f t="shared" si="307"/>
        <v>0</v>
      </c>
      <c r="O5973" s="1" t="b">
        <f t="shared" si="308"/>
        <v>0</v>
      </c>
      <c r="Q5973" s="4"/>
      <c r="R5973" s="4"/>
    </row>
    <row r="5974" spans="5:18">
      <c r="E5974" s="130">
        <v>433</v>
      </c>
      <c r="F5974" s="130">
        <v>9</v>
      </c>
      <c r="H5974" s="32" t="s">
        <v>208</v>
      </c>
      <c r="I5974" s="33" t="s">
        <v>862</v>
      </c>
      <c r="J5974" s="33" t="s">
        <v>206</v>
      </c>
      <c r="K5974" s="33" t="str">
        <f t="shared" si="306"/>
        <v>433 , 9</v>
      </c>
      <c r="L5974" s="34" t="s">
        <v>207</v>
      </c>
      <c r="N5974" s="1" t="b">
        <f t="shared" si="307"/>
        <v>0</v>
      </c>
      <c r="O5974" s="1" t="b">
        <f t="shared" si="308"/>
        <v>0</v>
      </c>
      <c r="Q5974" s="4"/>
      <c r="R5974" s="4"/>
    </row>
    <row r="5975" spans="5:18">
      <c r="E5975" s="130">
        <v>433</v>
      </c>
      <c r="F5975" s="130">
        <v>10</v>
      </c>
      <c r="H5975" s="32" t="s">
        <v>208</v>
      </c>
      <c r="I5975" s="33" t="s">
        <v>862</v>
      </c>
      <c r="J5975" s="33" t="s">
        <v>206</v>
      </c>
      <c r="K5975" s="33" t="str">
        <f t="shared" si="306"/>
        <v>433 , 10</v>
      </c>
      <c r="L5975" s="34" t="s">
        <v>207</v>
      </c>
      <c r="N5975" s="1" t="b">
        <f t="shared" si="307"/>
        <v>0</v>
      </c>
      <c r="O5975" s="1" t="b">
        <f t="shared" si="308"/>
        <v>0</v>
      </c>
      <c r="Q5975" s="4"/>
      <c r="R5975" s="4"/>
    </row>
    <row r="5976" spans="5:18">
      <c r="E5976" s="130">
        <v>433</v>
      </c>
      <c r="F5976" s="130">
        <v>11</v>
      </c>
      <c r="H5976" s="32" t="s">
        <v>208</v>
      </c>
      <c r="I5976" s="33" t="s">
        <v>862</v>
      </c>
      <c r="J5976" s="33" t="s">
        <v>206</v>
      </c>
      <c r="K5976" s="33" t="str">
        <f t="shared" si="306"/>
        <v>433 , 11</v>
      </c>
      <c r="L5976" s="34" t="s">
        <v>207</v>
      </c>
      <c r="N5976" s="1" t="b">
        <f t="shared" si="307"/>
        <v>0</v>
      </c>
      <c r="O5976" s="1" t="b">
        <f t="shared" si="308"/>
        <v>0</v>
      </c>
      <c r="Q5976" s="4"/>
      <c r="R5976" s="4"/>
    </row>
    <row r="5977" spans="5:18">
      <c r="E5977" s="130">
        <v>433</v>
      </c>
      <c r="F5977" s="130">
        <v>12</v>
      </c>
      <c r="H5977" s="32" t="s">
        <v>208</v>
      </c>
      <c r="I5977" s="33" t="s">
        <v>862</v>
      </c>
      <c r="J5977" s="33" t="s">
        <v>206</v>
      </c>
      <c r="K5977" s="33" t="str">
        <f t="shared" si="306"/>
        <v>433 , 12</v>
      </c>
      <c r="L5977" s="34" t="s">
        <v>207</v>
      </c>
      <c r="N5977" s="1" t="b">
        <f t="shared" si="307"/>
        <v>0</v>
      </c>
      <c r="O5977" s="1" t="b">
        <f t="shared" si="308"/>
        <v>0</v>
      </c>
      <c r="Q5977" s="4"/>
      <c r="R5977" s="4"/>
    </row>
    <row r="5978" spans="5:18">
      <c r="E5978" s="130">
        <v>433</v>
      </c>
      <c r="F5978" s="130">
        <v>13</v>
      </c>
      <c r="H5978" s="32" t="s">
        <v>208</v>
      </c>
      <c r="I5978" s="33" t="s">
        <v>862</v>
      </c>
      <c r="J5978" s="33" t="s">
        <v>206</v>
      </c>
      <c r="K5978" s="33" t="str">
        <f t="shared" si="306"/>
        <v>433 , 13</v>
      </c>
      <c r="L5978" s="34" t="s">
        <v>207</v>
      </c>
      <c r="N5978" s="1" t="b">
        <f t="shared" si="307"/>
        <v>0</v>
      </c>
      <c r="O5978" s="1" t="b">
        <f t="shared" si="308"/>
        <v>0</v>
      </c>
      <c r="Q5978" s="4"/>
      <c r="R5978" s="4"/>
    </row>
    <row r="5979" spans="5:18">
      <c r="E5979" s="130">
        <v>433</v>
      </c>
      <c r="F5979" s="130">
        <v>14</v>
      </c>
      <c r="H5979" s="32" t="s">
        <v>208</v>
      </c>
      <c r="I5979" s="33" t="s">
        <v>862</v>
      </c>
      <c r="J5979" s="33" t="s">
        <v>206</v>
      </c>
      <c r="K5979" s="33" t="str">
        <f t="shared" ref="K5979:K6038" si="309">E5979&amp;" , "&amp;F5979</f>
        <v>433 , 14</v>
      </c>
      <c r="L5979" s="34" t="s">
        <v>207</v>
      </c>
      <c r="N5979" s="1" t="b">
        <f t="shared" ref="N5979:N6038" si="310">IF(E5979="","",EXACT(E5979,Q5979))</f>
        <v>0</v>
      </c>
      <c r="O5979" s="1" t="b">
        <f t="shared" ref="O5979:O6038" si="311">IF(F5979="","",EXACT(F5979,R5979))</f>
        <v>0</v>
      </c>
      <c r="Q5979" s="4"/>
      <c r="R5979" s="4"/>
    </row>
    <row r="5980" spans="5:18">
      <c r="E5980" s="130">
        <v>433</v>
      </c>
      <c r="F5980" s="130">
        <v>15</v>
      </c>
      <c r="H5980" s="32" t="s">
        <v>208</v>
      </c>
      <c r="I5980" s="33" t="s">
        <v>862</v>
      </c>
      <c r="J5980" s="33" t="s">
        <v>206</v>
      </c>
      <c r="K5980" s="33" t="str">
        <f t="shared" si="309"/>
        <v>433 , 15</v>
      </c>
      <c r="L5980" s="34" t="s">
        <v>207</v>
      </c>
      <c r="N5980" s="1" t="b">
        <f t="shared" si="310"/>
        <v>0</v>
      </c>
      <c r="O5980" s="1" t="b">
        <f t="shared" si="311"/>
        <v>0</v>
      </c>
      <c r="Q5980" s="4"/>
      <c r="R5980" s="4"/>
    </row>
    <row r="5981" spans="5:18">
      <c r="E5981" s="130">
        <v>434</v>
      </c>
      <c r="F5981" s="130">
        <v>1</v>
      </c>
      <c r="H5981" s="32" t="s">
        <v>208</v>
      </c>
      <c r="I5981" s="33" t="s">
        <v>862</v>
      </c>
      <c r="J5981" s="33" t="s">
        <v>206</v>
      </c>
      <c r="K5981" s="33" t="str">
        <f t="shared" si="309"/>
        <v>434 , 1</v>
      </c>
      <c r="L5981" s="34" t="s">
        <v>207</v>
      </c>
      <c r="N5981" s="1" t="b">
        <f t="shared" si="310"/>
        <v>0</v>
      </c>
      <c r="O5981" s="1" t="b">
        <f t="shared" si="311"/>
        <v>0</v>
      </c>
      <c r="Q5981" s="4"/>
      <c r="R5981" s="4"/>
    </row>
    <row r="5982" spans="5:18">
      <c r="E5982" s="130">
        <v>434</v>
      </c>
      <c r="F5982" s="130">
        <v>2</v>
      </c>
      <c r="H5982" s="32" t="s">
        <v>208</v>
      </c>
      <c r="I5982" s="33" t="s">
        <v>862</v>
      </c>
      <c r="J5982" s="33" t="s">
        <v>206</v>
      </c>
      <c r="K5982" s="33" t="str">
        <f t="shared" si="309"/>
        <v>434 , 2</v>
      </c>
      <c r="L5982" s="34" t="s">
        <v>207</v>
      </c>
      <c r="N5982" s="1" t="b">
        <f t="shared" si="310"/>
        <v>0</v>
      </c>
      <c r="O5982" s="1" t="b">
        <f t="shared" si="311"/>
        <v>0</v>
      </c>
      <c r="Q5982" s="4"/>
      <c r="R5982" s="4"/>
    </row>
    <row r="5983" spans="5:18">
      <c r="E5983" s="130">
        <v>434</v>
      </c>
      <c r="F5983" s="130">
        <v>3</v>
      </c>
      <c r="H5983" s="32" t="s">
        <v>208</v>
      </c>
      <c r="I5983" s="33" t="s">
        <v>862</v>
      </c>
      <c r="J5983" s="33" t="s">
        <v>206</v>
      </c>
      <c r="K5983" s="33" t="str">
        <f t="shared" si="309"/>
        <v>434 , 3</v>
      </c>
      <c r="L5983" s="34" t="s">
        <v>207</v>
      </c>
      <c r="N5983" s="1" t="b">
        <f t="shared" si="310"/>
        <v>0</v>
      </c>
      <c r="O5983" s="1" t="b">
        <f t="shared" si="311"/>
        <v>0</v>
      </c>
      <c r="Q5983" s="4"/>
      <c r="R5983" s="4"/>
    </row>
    <row r="5984" spans="5:18">
      <c r="E5984" s="130">
        <v>434</v>
      </c>
      <c r="F5984" s="130">
        <v>4</v>
      </c>
      <c r="H5984" s="32" t="s">
        <v>208</v>
      </c>
      <c r="I5984" s="33" t="s">
        <v>862</v>
      </c>
      <c r="J5984" s="33" t="s">
        <v>206</v>
      </c>
      <c r="K5984" s="33" t="str">
        <f t="shared" si="309"/>
        <v>434 , 4</v>
      </c>
      <c r="L5984" s="34" t="s">
        <v>207</v>
      </c>
      <c r="N5984" s="1" t="b">
        <f t="shared" si="310"/>
        <v>0</v>
      </c>
      <c r="O5984" s="1" t="b">
        <f t="shared" si="311"/>
        <v>0</v>
      </c>
      <c r="Q5984" s="4"/>
      <c r="R5984" s="4"/>
    </row>
    <row r="5985" spans="5:18">
      <c r="E5985" s="130">
        <v>434</v>
      </c>
      <c r="F5985" s="130">
        <v>5</v>
      </c>
      <c r="H5985" s="32" t="s">
        <v>208</v>
      </c>
      <c r="I5985" s="33" t="s">
        <v>862</v>
      </c>
      <c r="J5985" s="33" t="s">
        <v>206</v>
      </c>
      <c r="K5985" s="33" t="str">
        <f t="shared" si="309"/>
        <v>434 , 5</v>
      </c>
      <c r="L5985" s="34" t="s">
        <v>207</v>
      </c>
      <c r="N5985" s="1" t="b">
        <f t="shared" si="310"/>
        <v>0</v>
      </c>
      <c r="O5985" s="1" t="b">
        <f t="shared" si="311"/>
        <v>0</v>
      </c>
      <c r="Q5985" s="4"/>
      <c r="R5985" s="4"/>
    </row>
    <row r="5986" spans="5:18">
      <c r="E5986" s="130">
        <v>434</v>
      </c>
      <c s="130" r="F5986">
        <v>7</v>
      </c>
      <c r="H5986" s="32" t="s">
        <v>208</v>
      </c>
      <c r="I5986" s="33" t="s">
        <v>862</v>
      </c>
      <c r="J5986" s="33" t="s">
        <v>206</v>
      </c>
      <c r="K5986" s="33" t="str">
        <f t="shared" si="309"/>
        <v>434 , 6</v>
      </c>
      <c r="L5986" s="34" t="s">
        <v>207</v>
      </c>
      <c r="N5986" s="1" t="b">
        <f t="shared" si="310"/>
        <v>0</v>
      </c>
      <c r="O5986" s="1" t="b">
        <f t="shared" si="311"/>
        <v>0</v>
      </c>
      <c r="Q5986" s="4"/>
      <c r="R5986" s="4"/>
    </row>
    <row r="5987" spans="5:18">
      <c r="E5987" s="130">
        <v>434</v>
      </c>
      <c r="F5987" s="130">
        <v>8</v>
      </c>
      <c r="H5987" s="32" t="s">
        <v>208</v>
      </c>
      <c r="I5987" s="33" t="s">
        <v>862</v>
      </c>
      <c r="J5987" s="33" t="s">
        <v>206</v>
      </c>
      <c r="K5987" s="33" t="str">
        <f t="shared" si="309"/>
        <v>434 , 8</v>
      </c>
      <c r="L5987" s="34" t="s">
        <v>207</v>
      </c>
      <c r="N5987" s="1" t="b">
        <f t="shared" si="310"/>
        <v>0</v>
      </c>
      <c r="O5987" s="1" t="b">
        <f t="shared" si="311"/>
        <v>0</v>
      </c>
      <c r="Q5987" s="4"/>
      <c r="R5987" s="4"/>
    </row>
    <row r="5988" spans="5:18">
      <c r="E5988" s="130">
        <v>434</v>
      </c>
      <c r="F5988" s="130">
        <v>9</v>
      </c>
      <c r="H5988" s="32" t="s">
        <v>208</v>
      </c>
      <c r="I5988" s="33" t="s">
        <v>862</v>
      </c>
      <c r="J5988" s="33" t="s">
        <v>206</v>
      </c>
      <c r="K5988" s="33" t="str">
        <f t="shared" si="309"/>
        <v>434 , 9</v>
      </c>
      <c r="L5988" s="34" t="s">
        <v>207</v>
      </c>
      <c r="N5988" s="1" t="b">
        <f t="shared" si="310"/>
        <v>0</v>
      </c>
      <c r="O5988" s="1" t="b">
        <f t="shared" si="311"/>
        <v>0</v>
      </c>
      <c r="Q5988" s="4"/>
      <c r="R5988" s="4"/>
    </row>
    <row r="5989" spans="5:18">
      <c r="E5989" s="130">
        <v>434</v>
      </c>
      <c r="F5989" s="130">
        <v>10</v>
      </c>
      <c r="H5989" s="32" t="s">
        <v>208</v>
      </c>
      <c r="I5989" s="33" t="s">
        <v>862</v>
      </c>
      <c r="J5989" s="33" t="s">
        <v>206</v>
      </c>
      <c r="K5989" s="33" t="str">
        <f t="shared" si="309"/>
        <v>434 , 10</v>
      </c>
      <c r="L5989" s="34" t="s">
        <v>207</v>
      </c>
      <c r="N5989" s="1" t="b">
        <f t="shared" si="310"/>
        <v>0</v>
      </c>
      <c r="O5989" s="1" t="b">
        <f t="shared" si="311"/>
        <v>0</v>
      </c>
      <c r="Q5989" s="4"/>
      <c r="R5989" s="4"/>
    </row>
    <row r="5990" spans="5:18">
      <c r="E5990" s="130">
        <v>434</v>
      </c>
      <c r="F5990" s="130">
        <v>11</v>
      </c>
      <c r="H5990" s="32" t="s">
        <v>208</v>
      </c>
      <c r="I5990" s="33" t="s">
        <v>862</v>
      </c>
      <c r="J5990" s="33" t="s">
        <v>206</v>
      </c>
      <c r="K5990" s="33" t="str">
        <f t="shared" si="309"/>
        <v>434 , 11</v>
      </c>
      <c r="L5990" s="34" t="s">
        <v>207</v>
      </c>
      <c r="N5990" s="1" t="b">
        <f t="shared" si="310"/>
        <v>0</v>
      </c>
      <c r="O5990" s="1" t="b">
        <f t="shared" si="311"/>
        <v>0</v>
      </c>
      <c r="Q5990" s="4"/>
      <c r="R5990" s="4"/>
    </row>
    <row r="5991" spans="5:18">
      <c r="E5991" s="130">
        <v>434</v>
      </c>
      <c r="F5991" s="130">
        <v>12</v>
      </c>
      <c r="H5991" s="32" t="s">
        <v>208</v>
      </c>
      <c r="I5991" s="33" t="s">
        <v>862</v>
      </c>
      <c r="J5991" s="33" t="s">
        <v>206</v>
      </c>
      <c r="K5991" s="33" t="str">
        <f t="shared" si="309"/>
        <v>434 , 12</v>
      </c>
      <c r="L5991" s="34" t="s">
        <v>207</v>
      </c>
      <c r="N5991" s="1" t="b">
        <f t="shared" si="310"/>
        <v>0</v>
      </c>
      <c r="O5991" s="1" t="b">
        <f t="shared" si="311"/>
        <v>0</v>
      </c>
      <c r="Q5991" s="4"/>
      <c r="R5991" s="4"/>
    </row>
    <row r="5992" spans="5:18">
      <c r="E5992" s="130">
        <v>434</v>
      </c>
      <c r="F5992" s="130">
        <v>13</v>
      </c>
      <c r="H5992" s="32" t="s">
        <v>208</v>
      </c>
      <c r="I5992" s="33" t="s">
        <v>862</v>
      </c>
      <c r="J5992" s="33" t="s">
        <v>206</v>
      </c>
      <c r="K5992" s="33" t="str">
        <f t="shared" si="309"/>
        <v>434 , 13</v>
      </c>
      <c r="L5992" s="34" t="s">
        <v>207</v>
      </c>
      <c r="N5992" s="1" t="b">
        <f t="shared" si="310"/>
        <v>0</v>
      </c>
      <c r="O5992" s="1" t="b">
        <f t="shared" si="311"/>
        <v>0</v>
      </c>
      <c r="Q5992" s="4"/>
      <c r="R5992" s="4"/>
    </row>
    <row r="5993" spans="5:18">
      <c r="E5993" s="130">
        <v>434</v>
      </c>
      <c r="F5993" s="130">
        <v>14</v>
      </c>
      <c r="H5993" s="32" t="s">
        <v>208</v>
      </c>
      <c r="I5993" s="33" t="s">
        <v>862</v>
      </c>
      <c r="J5993" s="33" t="s">
        <v>206</v>
      </c>
      <c r="K5993" s="33" t="str">
        <f t="shared" si="309"/>
        <v>434 , 14</v>
      </c>
      <c r="L5993" s="34" t="s">
        <v>207</v>
      </c>
      <c r="N5993" s="1" t="b">
        <f t="shared" si="310"/>
        <v>0</v>
      </c>
      <c r="O5993" s="1" t="b">
        <f t="shared" si="311"/>
        <v>0</v>
      </c>
      <c r="Q5993" s="4"/>
      <c r="R5993" s="4"/>
    </row>
    <row r="5994" spans="5:18">
      <c r="E5994" s="130">
        <v>434</v>
      </c>
      <c r="F5994" s="130">
        <v>15</v>
      </c>
      <c r="H5994" s="32" t="s">
        <v>208</v>
      </c>
      <c r="I5994" s="33" t="s">
        <v>862</v>
      </c>
      <c r="J5994" s="33" t="s">
        <v>206</v>
      </c>
      <c r="K5994" s="33" t="str">
        <f t="shared" si="309"/>
        <v>434 , 15</v>
      </c>
      <c r="L5994" s="34" t="s">
        <v>207</v>
      </c>
      <c r="N5994" s="1" t="b">
        <f t="shared" si="310"/>
        <v>0</v>
      </c>
      <c r="O5994" s="1" t="b">
        <f t="shared" si="311"/>
        <v>0</v>
      </c>
      <c r="Q5994" s="4"/>
      <c r="R5994" s="4"/>
    </row>
    <row r="5995" spans="5:18">
      <c r="E5995" s="130">
        <v>435</v>
      </c>
      <c r="F5995" s="130">
        <v>1</v>
      </c>
      <c r="H5995" s="32" t="s">
        <v>208</v>
      </c>
      <c r="I5995" s="33" t="s">
        <v>862</v>
      </c>
      <c r="J5995" s="33" t="s">
        <v>206</v>
      </c>
      <c r="K5995" s="33" t="str">
        <f t="shared" si="309"/>
        <v>435 , 1</v>
      </c>
      <c r="L5995" s="34" t="s">
        <v>207</v>
      </c>
      <c r="N5995" s="1" t="b">
        <f t="shared" si="310"/>
        <v>0</v>
      </c>
      <c r="O5995" s="1" t="b">
        <f t="shared" si="311"/>
        <v>0</v>
      </c>
      <c r="Q5995" s="4"/>
      <c r="R5995" s="4"/>
    </row>
    <row r="5996" spans="5:18">
      <c r="E5996" s="130">
        <v>435</v>
      </c>
      <c r="F5996" s="130">
        <v>2</v>
      </c>
      <c r="H5996" s="32" t="s">
        <v>208</v>
      </c>
      <c r="I5996" s="33" t="s">
        <v>862</v>
      </c>
      <c r="J5996" s="33" t="s">
        <v>206</v>
      </c>
      <c r="K5996" s="33" t="str">
        <f t="shared" si="309"/>
        <v>435 , 2</v>
      </c>
      <c r="L5996" s="34" t="s">
        <v>207</v>
      </c>
      <c r="N5996" s="1" t="b">
        <f t="shared" si="310"/>
        <v>0</v>
      </c>
      <c r="O5996" s="1" t="b">
        <f t="shared" si="311"/>
        <v>0</v>
      </c>
      <c r="Q5996" s="4"/>
      <c r="R5996" s="4"/>
    </row>
    <row r="5997" spans="5:18">
      <c r="E5997" s="130">
        <v>435</v>
      </c>
      <c r="F5997" s="130">
        <v>3</v>
      </c>
      <c r="H5997" s="32" t="s">
        <v>208</v>
      </c>
      <c r="I5997" s="33" t="s">
        <v>862</v>
      </c>
      <c r="J5997" s="33" t="s">
        <v>206</v>
      </c>
      <c r="K5997" s="33" t="str">
        <f t="shared" si="309"/>
        <v>435 , 3</v>
      </c>
      <c r="L5997" s="34" t="s">
        <v>207</v>
      </c>
      <c r="N5997" s="1" t="b">
        <f t="shared" si="310"/>
        <v>0</v>
      </c>
      <c r="O5997" s="1" t="b">
        <f t="shared" si="311"/>
        <v>0</v>
      </c>
      <c r="Q5997" s="4"/>
      <c r="R5997" s="4"/>
    </row>
    <row r="5998" spans="5:18">
      <c r="E5998" s="130">
        <v>435</v>
      </c>
      <c r="F5998" s="130">
        <v>4</v>
      </c>
      <c r="H5998" s="32" t="s">
        <v>208</v>
      </c>
      <c r="I5998" s="33" t="s">
        <v>862</v>
      </c>
      <c r="J5998" s="33" t="s">
        <v>206</v>
      </c>
      <c r="K5998" s="33" t="str">
        <f t="shared" si="309"/>
        <v>435 , 4</v>
      </c>
      <c r="L5998" s="34" t="s">
        <v>207</v>
      </c>
      <c r="N5998" s="1" t="b">
        <f t="shared" si="310"/>
        <v>0</v>
      </c>
      <c r="O5998" s="1" t="b">
        <f t="shared" si="311"/>
        <v>0</v>
      </c>
      <c r="Q5998" s="4"/>
      <c r="R5998" s="4"/>
    </row>
    <row r="5999" spans="5:18">
      <c r="E5999" s="130">
        <v>435</v>
      </c>
      <c r="F5999" s="130">
        <v>5</v>
      </c>
      <c r="H5999" s="32" t="s">
        <v>208</v>
      </c>
      <c r="I5999" s="33" t="s">
        <v>862</v>
      </c>
      <c r="J5999" s="33" t="s">
        <v>206</v>
      </c>
      <c r="K5999" s="33" t="str">
        <f t="shared" si="309"/>
        <v>435 , 5</v>
      </c>
      <c r="L5999" s="34" t="s">
        <v>207</v>
      </c>
      <c r="N5999" s="1" t="b">
        <f t="shared" si="310"/>
        <v>0</v>
      </c>
      <c r="O5999" s="1" t="b">
        <f t="shared" si="311"/>
        <v>0</v>
      </c>
      <c r="Q5999" s="4"/>
      <c r="R5999" s="4"/>
    </row>
    <row r="6000" spans="5:18">
      <c r="E6000" s="130">
        <v>435</v>
      </c>
      <c s="130" r="F6000">
        <v>7</v>
      </c>
      <c r="H6000" s="32" t="s">
        <v>208</v>
      </c>
      <c r="I6000" s="33" t="s">
        <v>862</v>
      </c>
      <c r="J6000" s="33" t="s">
        <v>206</v>
      </c>
      <c r="K6000" s="33" t="str">
        <f t="shared" si="309"/>
        <v>435 , 6</v>
      </c>
      <c r="L6000" s="34" t="s">
        <v>207</v>
      </c>
      <c r="N6000" s="1" t="b">
        <f t="shared" si="310"/>
        <v>0</v>
      </c>
      <c r="O6000" s="1" t="b">
        <f t="shared" si="311"/>
        <v>0</v>
      </c>
      <c r="Q6000" s="4"/>
      <c r="R6000" s="4"/>
    </row>
    <row r="6001" spans="5:18">
      <c r="E6001" s="130">
        <v>435</v>
      </c>
      <c r="F6001" s="130">
        <v>8</v>
      </c>
      <c r="H6001" s="32" t="s">
        <v>208</v>
      </c>
      <c r="I6001" s="33" t="s">
        <v>862</v>
      </c>
      <c r="J6001" s="33" t="s">
        <v>206</v>
      </c>
      <c r="K6001" s="33" t="str">
        <f t="shared" si="309"/>
        <v>435 , 8</v>
      </c>
      <c r="L6001" s="34" t="s">
        <v>207</v>
      </c>
      <c r="N6001" s="1" t="b">
        <f t="shared" si="310"/>
        <v>0</v>
      </c>
      <c r="O6001" s="1" t="b">
        <f t="shared" si="311"/>
        <v>0</v>
      </c>
      <c r="Q6001" s="4"/>
      <c r="R6001" s="4"/>
    </row>
    <row r="6002" spans="5:18">
      <c r="E6002" s="130">
        <v>435</v>
      </c>
      <c r="F6002" s="130">
        <v>9</v>
      </c>
      <c r="H6002" s="32" t="s">
        <v>208</v>
      </c>
      <c r="I6002" s="33" t="s">
        <v>862</v>
      </c>
      <c r="J6002" s="33" t="s">
        <v>206</v>
      </c>
      <c r="K6002" s="33" t="str">
        <f t="shared" si="309"/>
        <v>435 , 9</v>
      </c>
      <c r="L6002" s="34" t="s">
        <v>207</v>
      </c>
      <c r="N6002" s="1" t="b">
        <f t="shared" si="310"/>
        <v>0</v>
      </c>
      <c r="O6002" s="1" t="b">
        <f t="shared" si="311"/>
        <v>0</v>
      </c>
      <c r="Q6002" s="4"/>
      <c r="R6002" s="4"/>
    </row>
    <row r="6003" spans="5:18">
      <c r="E6003" s="130">
        <v>435</v>
      </c>
      <c r="F6003" s="130">
        <v>10</v>
      </c>
      <c r="H6003" s="32" t="s">
        <v>208</v>
      </c>
      <c r="I6003" s="33" t="s">
        <v>862</v>
      </c>
      <c r="J6003" s="33" t="s">
        <v>206</v>
      </c>
      <c r="K6003" s="33" t="str">
        <f t="shared" si="309"/>
        <v>435 , 10</v>
      </c>
      <c r="L6003" s="34" t="s">
        <v>207</v>
      </c>
      <c r="N6003" s="1" t="b">
        <f t="shared" si="310"/>
        <v>0</v>
      </c>
      <c r="O6003" s="1" t="b">
        <f t="shared" si="311"/>
        <v>0</v>
      </c>
      <c r="Q6003" s="4"/>
      <c r="R6003" s="4"/>
    </row>
    <row r="6004" spans="5:18">
      <c r="E6004" s="130">
        <v>435</v>
      </c>
      <c r="F6004" s="130">
        <v>11</v>
      </c>
      <c r="H6004" s="32" t="s">
        <v>208</v>
      </c>
      <c r="I6004" s="33" t="s">
        <v>862</v>
      </c>
      <c r="J6004" s="33" t="s">
        <v>206</v>
      </c>
      <c r="K6004" s="33" t="str">
        <f t="shared" si="309"/>
        <v>435 , 11</v>
      </c>
      <c r="L6004" s="34" t="s">
        <v>207</v>
      </c>
      <c r="N6004" s="1" t="b">
        <f t="shared" si="310"/>
        <v>0</v>
      </c>
      <c r="O6004" s="1" t="b">
        <f t="shared" si="311"/>
        <v>0</v>
      </c>
      <c r="Q6004" s="4"/>
      <c r="R6004" s="4"/>
    </row>
    <row r="6005" spans="5:18">
      <c r="E6005" s="130">
        <v>435</v>
      </c>
      <c r="F6005" s="130">
        <v>12</v>
      </c>
      <c r="H6005" s="32" t="s">
        <v>208</v>
      </c>
      <c r="I6005" s="33" t="s">
        <v>862</v>
      </c>
      <c r="J6005" s="33" t="s">
        <v>206</v>
      </c>
      <c r="K6005" s="33" t="str">
        <f t="shared" si="309"/>
        <v>435 , 12</v>
      </c>
      <c r="L6005" s="34" t="s">
        <v>207</v>
      </c>
      <c r="N6005" s="1" t="b">
        <f t="shared" si="310"/>
        <v>0</v>
      </c>
      <c r="O6005" s="1" t="b">
        <f t="shared" si="311"/>
        <v>0</v>
      </c>
      <c r="Q6005" s="4"/>
      <c r="R6005" s="4"/>
    </row>
    <row r="6006" spans="5:18">
      <c r="E6006" s="130">
        <v>435</v>
      </c>
      <c r="F6006" s="130">
        <v>13</v>
      </c>
      <c r="H6006" s="32" t="s">
        <v>208</v>
      </c>
      <c r="I6006" s="33" t="s">
        <v>862</v>
      </c>
      <c r="J6006" s="33" t="s">
        <v>206</v>
      </c>
      <c r="K6006" s="33" t="str">
        <f t="shared" si="309"/>
        <v>435 , 13</v>
      </c>
      <c r="L6006" s="34" t="s">
        <v>207</v>
      </c>
      <c r="N6006" s="1" t="b">
        <f t="shared" si="310"/>
        <v>0</v>
      </c>
      <c r="O6006" s="1" t="b">
        <f t="shared" si="311"/>
        <v>0</v>
      </c>
      <c r="Q6006" s="4"/>
      <c r="R6006" s="4"/>
    </row>
    <row r="6007" spans="5:18">
      <c r="E6007" s="130">
        <v>435</v>
      </c>
      <c r="F6007" s="130">
        <v>14</v>
      </c>
      <c r="H6007" s="32" t="s">
        <v>208</v>
      </c>
      <c r="I6007" s="33" t="s">
        <v>862</v>
      </c>
      <c r="J6007" s="33" t="s">
        <v>206</v>
      </c>
      <c r="K6007" s="33" t="str">
        <f t="shared" si="309"/>
        <v>435 , 14</v>
      </c>
      <c r="L6007" s="34" t="s">
        <v>207</v>
      </c>
      <c r="N6007" s="1" t="b">
        <f t="shared" si="310"/>
        <v>0</v>
      </c>
      <c r="O6007" s="1" t="b">
        <f t="shared" si="311"/>
        <v>0</v>
      </c>
      <c r="Q6007" s="4"/>
      <c r="R6007" s="4"/>
    </row>
    <row r="6008" spans="5:18">
      <c r="E6008" s="130">
        <v>435</v>
      </c>
      <c r="F6008" s="130">
        <v>15</v>
      </c>
      <c r="H6008" s="32" t="s">
        <v>208</v>
      </c>
      <c r="I6008" s="33" t="s">
        <v>862</v>
      </c>
      <c r="J6008" s="33" t="s">
        <v>206</v>
      </c>
      <c r="K6008" s="33" t="str">
        <f t="shared" si="309"/>
        <v>435 , 15</v>
      </c>
      <c r="L6008" s="34" t="s">
        <v>207</v>
      </c>
      <c r="N6008" s="1" t="b">
        <f t="shared" si="310"/>
        <v>0</v>
      </c>
      <c r="O6008" s="1" t="b">
        <f t="shared" si="311"/>
        <v>0</v>
      </c>
      <c r="Q6008" s="4"/>
      <c r="R6008" s="4"/>
    </row>
    <row r="6009" spans="5:18">
      <c r="E6009" s="130">
        <v>436</v>
      </c>
      <c r="F6009" s="130">
        <v>1</v>
      </c>
      <c r="H6009" s="32" t="s">
        <v>208</v>
      </c>
      <c r="I6009" s="33" t="s">
        <v>862</v>
      </c>
      <c r="J6009" s="33" t="s">
        <v>206</v>
      </c>
      <c r="K6009" s="33" t="str">
        <f t="shared" si="309"/>
        <v>436 , 1</v>
      </c>
      <c r="L6009" s="34" t="s">
        <v>207</v>
      </c>
      <c r="N6009" s="1" t="b">
        <f t="shared" si="310"/>
        <v>0</v>
      </c>
      <c r="O6009" s="1" t="b">
        <f t="shared" si="311"/>
        <v>0</v>
      </c>
      <c r="Q6009" s="4"/>
      <c r="R6009" s="4"/>
    </row>
    <row r="6010" spans="5:18">
      <c r="E6010" s="130">
        <v>436</v>
      </c>
      <c r="F6010" s="130">
        <v>2</v>
      </c>
      <c r="H6010" s="32" t="s">
        <v>208</v>
      </c>
      <c r="I6010" s="33" t="s">
        <v>862</v>
      </c>
      <c r="J6010" s="33" t="s">
        <v>206</v>
      </c>
      <c r="K6010" s="33" t="str">
        <f t="shared" si="309"/>
        <v>436 , 2</v>
      </c>
      <c r="L6010" s="34" t="s">
        <v>207</v>
      </c>
      <c r="N6010" s="1" t="b">
        <f t="shared" si="310"/>
        <v>0</v>
      </c>
      <c r="O6010" s="1" t="b">
        <f t="shared" si="311"/>
        <v>0</v>
      </c>
      <c r="Q6010" s="4"/>
      <c r="R6010" s="4"/>
    </row>
    <row r="6011" spans="5:18">
      <c r="E6011" s="130">
        <v>436</v>
      </c>
      <c r="F6011" s="130">
        <v>3</v>
      </c>
      <c r="H6011" s="32" t="s">
        <v>208</v>
      </c>
      <c r="I6011" s="33" t="s">
        <v>862</v>
      </c>
      <c r="J6011" s="33" t="s">
        <v>206</v>
      </c>
      <c r="K6011" s="33" t="str">
        <f t="shared" si="309"/>
        <v>436 , 3</v>
      </c>
      <c r="L6011" s="34" t="s">
        <v>207</v>
      </c>
      <c r="N6011" s="1" t="b">
        <f t="shared" si="310"/>
        <v>0</v>
      </c>
      <c r="O6011" s="1" t="b">
        <f t="shared" si="311"/>
        <v>0</v>
      </c>
      <c r="Q6011" s="4"/>
      <c r="R6011" s="4"/>
    </row>
    <row r="6012" spans="5:18">
      <c r="E6012" s="130">
        <v>436</v>
      </c>
      <c r="F6012" s="130">
        <v>4</v>
      </c>
      <c r="H6012" s="32" t="s">
        <v>208</v>
      </c>
      <c r="I6012" s="33" t="s">
        <v>862</v>
      </c>
      <c r="J6012" s="33" t="s">
        <v>206</v>
      </c>
      <c r="K6012" s="33" t="str">
        <f t="shared" si="309"/>
        <v>436 , 4</v>
      </c>
      <c r="L6012" s="34" t="s">
        <v>207</v>
      </c>
      <c r="N6012" s="1" t="b">
        <f t="shared" si="310"/>
        <v>0</v>
      </c>
      <c r="O6012" s="1" t="b">
        <f t="shared" si="311"/>
        <v>0</v>
      </c>
      <c r="Q6012" s="4"/>
      <c r="R6012" s="4"/>
    </row>
    <row r="6013" spans="5:18">
      <c r="E6013" s="130">
        <v>436</v>
      </c>
      <c r="F6013" s="130">
        <v>5</v>
      </c>
      <c r="H6013" s="32" t="s">
        <v>208</v>
      </c>
      <c r="I6013" s="33" t="s">
        <v>862</v>
      </c>
      <c r="J6013" s="33" t="s">
        <v>206</v>
      </c>
      <c r="K6013" s="33" t="str">
        <f t="shared" si="309"/>
        <v>436 , 5</v>
      </c>
      <c r="L6013" s="34" t="s">
        <v>207</v>
      </c>
      <c r="N6013" s="1" t="b">
        <f t="shared" si="310"/>
        <v>0</v>
      </c>
      <c r="O6013" s="1" t="b">
        <f t="shared" si="311"/>
        <v>0</v>
      </c>
      <c r="Q6013" s="4"/>
      <c r="R6013" s="4"/>
    </row>
    <row r="6014" spans="5:18">
      <c r="E6014" s="130">
        <v>436</v>
      </c>
      <c s="130" r="F6014">
        <v>7</v>
      </c>
      <c r="H6014" s="32" t="s">
        <v>208</v>
      </c>
      <c r="I6014" s="33" t="s">
        <v>862</v>
      </c>
      <c r="J6014" s="33" t="s">
        <v>206</v>
      </c>
      <c r="K6014" s="33" t="str">
        <f t="shared" si="309"/>
        <v>436 , 6</v>
      </c>
      <c r="L6014" s="34" t="s">
        <v>207</v>
      </c>
      <c r="N6014" s="1" t="b">
        <f t="shared" si="310"/>
        <v>0</v>
      </c>
      <c r="O6014" s="1" t="b">
        <f t="shared" si="311"/>
        <v>0</v>
      </c>
      <c r="Q6014" s="4"/>
      <c r="R6014" s="4"/>
    </row>
    <row r="6015" spans="5:18">
      <c r="E6015" s="130">
        <v>436</v>
      </c>
      <c r="F6015" s="130">
        <v>8</v>
      </c>
      <c r="H6015" s="32" t="s">
        <v>208</v>
      </c>
      <c r="I6015" s="33" t="s">
        <v>862</v>
      </c>
      <c r="J6015" s="33" t="s">
        <v>206</v>
      </c>
      <c r="K6015" s="33" t="str">
        <f t="shared" si="309"/>
        <v>436 , 8</v>
      </c>
      <c r="L6015" s="34" t="s">
        <v>207</v>
      </c>
      <c r="N6015" s="1" t="b">
        <f t="shared" si="310"/>
        <v>0</v>
      </c>
      <c r="O6015" s="1" t="b">
        <f t="shared" si="311"/>
        <v>0</v>
      </c>
      <c r="Q6015" s="4"/>
      <c r="R6015" s="4"/>
    </row>
    <row r="6016" spans="5:18">
      <c r="E6016" s="130">
        <v>436</v>
      </c>
      <c r="F6016" s="130">
        <v>9</v>
      </c>
      <c r="H6016" s="32" t="s">
        <v>208</v>
      </c>
      <c r="I6016" s="33" t="s">
        <v>862</v>
      </c>
      <c r="J6016" s="33" t="s">
        <v>206</v>
      </c>
      <c r="K6016" s="33" t="str">
        <f t="shared" si="309"/>
        <v>436 , 9</v>
      </c>
      <c r="L6016" s="34" t="s">
        <v>207</v>
      </c>
      <c r="N6016" s="1" t="b">
        <f t="shared" si="310"/>
        <v>0</v>
      </c>
      <c r="O6016" s="1" t="b">
        <f t="shared" si="311"/>
        <v>0</v>
      </c>
      <c r="Q6016" s="4"/>
      <c r="R6016" s="4"/>
    </row>
    <row r="6017" spans="5:18">
      <c r="E6017" s="130">
        <v>436</v>
      </c>
      <c r="F6017" s="130">
        <v>10</v>
      </c>
      <c r="H6017" s="32" t="s">
        <v>208</v>
      </c>
      <c r="I6017" s="33" t="s">
        <v>862</v>
      </c>
      <c r="J6017" s="33" t="s">
        <v>206</v>
      </c>
      <c r="K6017" s="33" t="str">
        <f t="shared" si="309"/>
        <v>436 , 10</v>
      </c>
      <c r="L6017" s="34" t="s">
        <v>207</v>
      </c>
      <c r="N6017" s="1" t="b">
        <f t="shared" si="310"/>
        <v>0</v>
      </c>
      <c r="O6017" s="1" t="b">
        <f t="shared" si="311"/>
        <v>0</v>
      </c>
      <c r="Q6017" s="4"/>
      <c r="R6017" s="4"/>
    </row>
    <row r="6018" spans="5:18">
      <c r="E6018" s="130">
        <v>436</v>
      </c>
      <c r="F6018" s="130">
        <v>11</v>
      </c>
      <c r="H6018" s="32" t="s">
        <v>208</v>
      </c>
      <c r="I6018" s="33" t="s">
        <v>862</v>
      </c>
      <c r="J6018" s="33" t="s">
        <v>206</v>
      </c>
      <c r="K6018" s="33" t="str">
        <f t="shared" si="309"/>
        <v>436 , 11</v>
      </c>
      <c r="L6018" s="34" t="s">
        <v>207</v>
      </c>
      <c r="N6018" s="1" t="b">
        <f t="shared" si="310"/>
        <v>0</v>
      </c>
      <c r="O6018" s="1" t="b">
        <f t="shared" si="311"/>
        <v>0</v>
      </c>
      <c r="Q6018" s="4"/>
      <c r="R6018" s="4"/>
    </row>
    <row r="6019" spans="5:18">
      <c r="E6019" s="130">
        <v>436</v>
      </c>
      <c r="F6019" s="130">
        <v>12</v>
      </c>
      <c r="H6019" s="32" t="s">
        <v>208</v>
      </c>
      <c r="I6019" s="33" t="s">
        <v>862</v>
      </c>
      <c r="J6019" s="33" t="s">
        <v>206</v>
      </c>
      <c r="K6019" s="33" t="str">
        <f t="shared" si="309"/>
        <v>436 , 12</v>
      </c>
      <c r="L6019" s="34" t="s">
        <v>207</v>
      </c>
      <c r="N6019" s="1" t="b">
        <f t="shared" si="310"/>
        <v>0</v>
      </c>
      <c r="O6019" s="1" t="b">
        <f t="shared" si="311"/>
        <v>0</v>
      </c>
      <c r="Q6019" s="4"/>
      <c r="R6019" s="4"/>
    </row>
    <row r="6020" spans="5:18">
      <c r="E6020" s="130">
        <v>436</v>
      </c>
      <c r="F6020" s="130">
        <v>13</v>
      </c>
      <c r="H6020" s="32" t="s">
        <v>208</v>
      </c>
      <c r="I6020" s="33" t="s">
        <v>862</v>
      </c>
      <c r="J6020" s="33" t="s">
        <v>206</v>
      </c>
      <c r="K6020" s="33" t="str">
        <f t="shared" si="309"/>
        <v>436 , 13</v>
      </c>
      <c r="L6020" s="34" t="s">
        <v>207</v>
      </c>
      <c r="N6020" s="1" t="b">
        <f t="shared" si="310"/>
        <v>0</v>
      </c>
      <c r="O6020" s="1" t="b">
        <f t="shared" si="311"/>
        <v>0</v>
      </c>
      <c r="Q6020" s="4"/>
      <c r="R6020" s="4"/>
    </row>
    <row r="6021" spans="5:18">
      <c r="E6021" s="130">
        <v>436</v>
      </c>
      <c r="F6021" s="130">
        <v>14</v>
      </c>
      <c r="H6021" s="32" t="s">
        <v>208</v>
      </c>
      <c r="I6021" s="33" t="s">
        <v>862</v>
      </c>
      <c r="J6021" s="33" t="s">
        <v>206</v>
      </c>
      <c r="K6021" s="33" t="str">
        <f t="shared" si="309"/>
        <v>436 , 14</v>
      </c>
      <c r="L6021" s="34" t="s">
        <v>207</v>
      </c>
      <c r="N6021" s="1" t="b">
        <f t="shared" si="310"/>
        <v>0</v>
      </c>
      <c r="O6021" s="1" t="b">
        <f t="shared" si="311"/>
        <v>0</v>
      </c>
      <c r="Q6021" s="4"/>
      <c r="R6021" s="4"/>
    </row>
    <row r="6022" spans="5:18">
      <c r="E6022" s="130">
        <v>436</v>
      </c>
      <c r="F6022" s="130">
        <v>15</v>
      </c>
      <c r="H6022" s="32" t="s">
        <v>208</v>
      </c>
      <c r="I6022" s="33" t="s">
        <v>862</v>
      </c>
      <c r="J6022" s="33" t="s">
        <v>206</v>
      </c>
      <c r="K6022" s="33" t="str">
        <f t="shared" si="309"/>
        <v>436 , 15</v>
      </c>
      <c r="L6022" s="34" t="s">
        <v>207</v>
      </c>
      <c r="N6022" s="1" t="b">
        <f t="shared" si="310"/>
        <v>0</v>
      </c>
      <c r="O6022" s="1" t="b">
        <f t="shared" si="311"/>
        <v>0</v>
      </c>
      <c r="Q6022" s="4"/>
      <c r="R6022" s="4"/>
    </row>
    <row r="6023" spans="5:18">
      <c r="E6023" s="130">
        <v>437</v>
      </c>
      <c r="F6023" s="130">
        <v>1</v>
      </c>
      <c r="H6023" s="32" t="s">
        <v>208</v>
      </c>
      <c r="I6023" s="33" t="s">
        <v>862</v>
      </c>
      <c r="J6023" s="33" t="s">
        <v>206</v>
      </c>
      <c r="K6023" s="33" t="str">
        <f t="shared" si="309"/>
        <v>437 , 1</v>
      </c>
      <c r="L6023" s="34" t="s">
        <v>207</v>
      </c>
      <c r="N6023" s="1" t="b">
        <f t="shared" si="310"/>
        <v>0</v>
      </c>
      <c r="O6023" s="1" t="b">
        <f t="shared" si="311"/>
        <v>0</v>
      </c>
      <c r="Q6023" s="4"/>
      <c r="R6023" s="4"/>
    </row>
    <row r="6024" spans="5:18">
      <c r="E6024" s="130">
        <v>437</v>
      </c>
      <c r="F6024" s="130">
        <v>2</v>
      </c>
      <c r="H6024" s="32" t="s">
        <v>208</v>
      </c>
      <c r="I6024" s="33" t="s">
        <v>862</v>
      </c>
      <c r="J6024" s="33" t="s">
        <v>206</v>
      </c>
      <c r="K6024" s="33" t="str">
        <f t="shared" si="309"/>
        <v>437 , 2</v>
      </c>
      <c r="L6024" s="34" t="s">
        <v>207</v>
      </c>
      <c r="N6024" s="1" t="b">
        <f t="shared" si="310"/>
        <v>0</v>
      </c>
      <c r="O6024" s="1" t="b">
        <f t="shared" si="311"/>
        <v>0</v>
      </c>
      <c r="Q6024" s="4"/>
      <c r="R6024" s="4"/>
    </row>
    <row r="6025" spans="5:18">
      <c r="E6025" s="130">
        <v>437</v>
      </c>
      <c r="F6025" s="130">
        <v>3</v>
      </c>
      <c r="H6025" s="32" t="s">
        <v>208</v>
      </c>
      <c r="I6025" s="33" t="s">
        <v>862</v>
      </c>
      <c r="J6025" s="33" t="s">
        <v>206</v>
      </c>
      <c r="K6025" s="33" t="str">
        <f t="shared" si="309"/>
        <v>437 , 3</v>
      </c>
      <c r="L6025" s="34" t="s">
        <v>207</v>
      </c>
      <c r="N6025" s="1" t="b">
        <f t="shared" si="310"/>
        <v>0</v>
      </c>
      <c r="O6025" s="1" t="b">
        <f t="shared" si="311"/>
        <v>0</v>
      </c>
      <c r="Q6025" s="4"/>
      <c r="R6025" s="4"/>
    </row>
    <row r="6026" spans="5:18">
      <c r="E6026" s="130">
        <v>437</v>
      </c>
      <c r="F6026" s="130">
        <v>4</v>
      </c>
      <c r="H6026" s="32" t="s">
        <v>208</v>
      </c>
      <c r="I6026" s="33" t="s">
        <v>862</v>
      </c>
      <c r="J6026" s="33" t="s">
        <v>206</v>
      </c>
      <c r="K6026" s="33" t="str">
        <f t="shared" si="309"/>
        <v>437 , 4</v>
      </c>
      <c r="L6026" s="34" t="s">
        <v>207</v>
      </c>
      <c r="N6026" s="1" t="b">
        <f t="shared" si="310"/>
        <v>0</v>
      </c>
      <c r="O6026" s="1" t="b">
        <f t="shared" si="311"/>
        <v>0</v>
      </c>
      <c r="Q6026" s="4"/>
      <c r="R6026" s="4"/>
    </row>
    <row r="6027" spans="5:18">
      <c r="E6027" s="130">
        <v>437</v>
      </c>
      <c r="F6027" s="130">
        <v>5</v>
      </c>
      <c r="H6027" s="32" t="s">
        <v>208</v>
      </c>
      <c r="I6027" s="33" t="s">
        <v>862</v>
      </c>
      <c r="J6027" s="33" t="s">
        <v>206</v>
      </c>
      <c r="K6027" s="33" t="str">
        <f t="shared" si="309"/>
        <v>437 , 5</v>
      </c>
      <c r="L6027" s="34" t="s">
        <v>207</v>
      </c>
      <c r="N6027" s="1" t="b">
        <f t="shared" si="310"/>
        <v>0</v>
      </c>
      <c r="O6027" s="1" t="b">
        <f t="shared" si="311"/>
        <v>0</v>
      </c>
      <c r="Q6027" s="4"/>
      <c r="R6027" s="4"/>
    </row>
    <row r="6028" spans="5:18">
      <c r="E6028" s="130">
        <v>437</v>
      </c>
      <c s="130" r="F6028">
        <v>7</v>
      </c>
      <c r="H6028" s="32" t="s">
        <v>208</v>
      </c>
      <c r="I6028" s="33" t="s">
        <v>862</v>
      </c>
      <c r="J6028" s="33" t="s">
        <v>206</v>
      </c>
      <c r="K6028" s="33" t="str">
        <f t="shared" si="309"/>
        <v>437 , 6</v>
      </c>
      <c r="L6028" s="34" t="s">
        <v>207</v>
      </c>
      <c r="N6028" s="1" t="b">
        <f t="shared" si="310"/>
        <v>0</v>
      </c>
      <c r="O6028" s="1" t="b">
        <f t="shared" si="311"/>
        <v>0</v>
      </c>
      <c r="Q6028" s="4"/>
      <c r="R6028" s="4"/>
    </row>
    <row r="6029" spans="5:18">
      <c r="E6029" s="130">
        <v>437</v>
      </c>
      <c r="F6029" s="130">
        <v>8</v>
      </c>
      <c r="H6029" s="32" t="s">
        <v>208</v>
      </c>
      <c r="I6029" s="33" t="s">
        <v>862</v>
      </c>
      <c r="J6029" s="33" t="s">
        <v>206</v>
      </c>
      <c r="K6029" s="33" t="str">
        <f t="shared" si="309"/>
        <v>437 , 8</v>
      </c>
      <c r="L6029" s="34" t="s">
        <v>207</v>
      </c>
      <c r="N6029" s="1" t="b">
        <f t="shared" si="310"/>
        <v>0</v>
      </c>
      <c r="O6029" s="1" t="b">
        <f t="shared" si="311"/>
        <v>0</v>
      </c>
      <c r="Q6029" s="4"/>
      <c r="R6029" s="4"/>
    </row>
    <row r="6030" spans="5:18">
      <c r="E6030" s="130">
        <v>437</v>
      </c>
      <c r="F6030" s="130">
        <v>9</v>
      </c>
      <c r="H6030" s="32" t="s">
        <v>208</v>
      </c>
      <c r="I6030" s="33" t="s">
        <v>862</v>
      </c>
      <c r="J6030" s="33" t="s">
        <v>206</v>
      </c>
      <c r="K6030" s="33" t="str">
        <f t="shared" si="309"/>
        <v>437 , 9</v>
      </c>
      <c r="L6030" s="34" t="s">
        <v>207</v>
      </c>
      <c r="N6030" s="1" t="b">
        <f t="shared" si="310"/>
        <v>0</v>
      </c>
      <c r="O6030" s="1" t="b">
        <f t="shared" si="311"/>
        <v>0</v>
      </c>
      <c r="Q6030" s="4"/>
      <c r="R6030" s="4"/>
    </row>
    <row r="6031" spans="5:18">
      <c r="E6031" s="130">
        <v>437</v>
      </c>
      <c r="F6031" s="130">
        <v>10</v>
      </c>
      <c r="H6031" s="32" t="s">
        <v>208</v>
      </c>
      <c r="I6031" s="33" t="s">
        <v>862</v>
      </c>
      <c r="J6031" s="33" t="s">
        <v>206</v>
      </c>
      <c r="K6031" s="33" t="str">
        <f t="shared" si="309"/>
        <v>437 , 10</v>
      </c>
      <c r="L6031" s="34" t="s">
        <v>207</v>
      </c>
      <c r="N6031" s="1" t="b">
        <f t="shared" si="310"/>
        <v>0</v>
      </c>
      <c r="O6031" s="1" t="b">
        <f t="shared" si="311"/>
        <v>0</v>
      </c>
      <c r="Q6031" s="4"/>
      <c r="R6031" s="4"/>
    </row>
    <row r="6032" spans="5:18">
      <c r="E6032" s="130">
        <v>437</v>
      </c>
      <c r="F6032" s="130">
        <v>11</v>
      </c>
      <c r="H6032" s="32" t="s">
        <v>208</v>
      </c>
      <c r="I6032" s="33" t="s">
        <v>862</v>
      </c>
      <c r="J6032" s="33" t="s">
        <v>206</v>
      </c>
      <c r="K6032" s="33" t="str">
        <f t="shared" si="309"/>
        <v>437 , 11</v>
      </c>
      <c r="L6032" s="34" t="s">
        <v>207</v>
      </c>
      <c r="N6032" s="1" t="b">
        <f t="shared" si="310"/>
        <v>0</v>
      </c>
      <c r="O6032" s="1" t="b">
        <f t="shared" si="311"/>
        <v>0</v>
      </c>
      <c r="Q6032" s="4"/>
      <c r="R6032" s="4"/>
    </row>
    <row r="6033" spans="5:18">
      <c r="E6033" s="130">
        <v>437</v>
      </c>
      <c r="F6033" s="130">
        <v>12</v>
      </c>
      <c r="H6033" s="32" t="s">
        <v>208</v>
      </c>
      <c r="I6033" s="33" t="s">
        <v>862</v>
      </c>
      <c r="J6033" s="33" t="s">
        <v>206</v>
      </c>
      <c r="K6033" s="33" t="str">
        <f t="shared" si="309"/>
        <v>437 , 12</v>
      </c>
      <c r="L6033" s="34" t="s">
        <v>207</v>
      </c>
      <c r="N6033" s="1" t="b">
        <f t="shared" si="310"/>
        <v>0</v>
      </c>
      <c r="O6033" s="1" t="b">
        <f t="shared" si="311"/>
        <v>0</v>
      </c>
      <c r="Q6033" s="4"/>
      <c r="R6033" s="4"/>
    </row>
    <row r="6034" spans="5:18">
      <c r="E6034" s="130">
        <v>437</v>
      </c>
      <c r="F6034" s="130">
        <v>13</v>
      </c>
      <c r="H6034" s="32" t="s">
        <v>208</v>
      </c>
      <c r="I6034" s="33" t="s">
        <v>862</v>
      </c>
      <c r="J6034" s="33" t="s">
        <v>206</v>
      </c>
      <c r="K6034" s="33" t="str">
        <f t="shared" si="309"/>
        <v>437 , 13</v>
      </c>
      <c r="L6034" s="34" t="s">
        <v>207</v>
      </c>
      <c r="N6034" s="1" t="b">
        <f t="shared" si="310"/>
        <v>0</v>
      </c>
      <c r="O6034" s="1" t="b">
        <f t="shared" si="311"/>
        <v>0</v>
      </c>
      <c r="Q6034" s="4"/>
      <c r="R6034" s="4"/>
    </row>
    <row r="6035" spans="5:18">
      <c r="E6035" s="130">
        <v>437</v>
      </c>
      <c r="F6035" s="130">
        <v>14</v>
      </c>
      <c r="H6035" s="32" t="s">
        <v>208</v>
      </c>
      <c r="I6035" s="33" t="s">
        <v>862</v>
      </c>
      <c r="J6035" s="33" t="s">
        <v>206</v>
      </c>
      <c r="K6035" s="33" t="str">
        <f t="shared" si="309"/>
        <v>437 , 14</v>
      </c>
      <c r="L6035" s="34" t="s">
        <v>207</v>
      </c>
      <c r="N6035" s="1" t="b">
        <f t="shared" si="310"/>
        <v>0</v>
      </c>
      <c r="O6035" s="1" t="b">
        <f t="shared" si="311"/>
        <v>0</v>
      </c>
      <c r="Q6035" s="4"/>
      <c r="R6035" s="4"/>
    </row>
    <row r="6036" spans="5:18">
      <c r="E6036" s="130">
        <v>437</v>
      </c>
      <c r="F6036" s="130">
        <v>15</v>
      </c>
      <c r="H6036" s="32" t="s">
        <v>208</v>
      </c>
      <c r="I6036" s="33" t="s">
        <v>862</v>
      </c>
      <c r="J6036" s="33" t="s">
        <v>206</v>
      </c>
      <c r="K6036" s="33" t="str">
        <f t="shared" si="309"/>
        <v>437 , 15</v>
      </c>
      <c r="L6036" s="34" t="s">
        <v>207</v>
      </c>
      <c r="N6036" s="1" t="b">
        <f t="shared" si="310"/>
        <v>0</v>
      </c>
      <c r="O6036" s="1" t="b">
        <f t="shared" si="311"/>
        <v>0</v>
      </c>
      <c r="Q6036" s="4"/>
      <c r="R6036" s="4"/>
    </row>
    <row r="6037" spans="5:18">
      <c r="E6037" s="130">
        <v>438</v>
      </c>
      <c r="F6037" s="130">
        <v>1</v>
      </c>
      <c r="H6037" s="32" t="s">
        <v>208</v>
      </c>
      <c r="I6037" s="33" t="s">
        <v>862</v>
      </c>
      <c r="J6037" s="33" t="s">
        <v>206</v>
      </c>
      <c r="K6037" s="33" t="str">
        <f t="shared" si="309"/>
        <v>438 , 1</v>
      </c>
      <c r="L6037" s="34" t="s">
        <v>207</v>
      </c>
      <c r="N6037" s="1" t="b">
        <f t="shared" si="310"/>
        <v>0</v>
      </c>
      <c r="O6037" s="1" t="b">
        <f t="shared" si="311"/>
        <v>0</v>
      </c>
      <c r="Q6037" s="4"/>
      <c r="R6037" s="4"/>
    </row>
    <row r="6038" spans="5:18">
      <c r="E6038" s="130">
        <v>438</v>
      </c>
      <c r="F6038" s="130">
        <v>2</v>
      </c>
      <c r="H6038" s="32" t="s">
        <v>208</v>
      </c>
      <c r="I6038" s="33" t="s">
        <v>862</v>
      </c>
      <c r="J6038" s="33" t="s">
        <v>206</v>
      </c>
      <c r="K6038" s="33" t="str">
        <f t="shared" si="309"/>
        <v>438 , 2</v>
      </c>
      <c r="L6038" s="34" t="s">
        <v>207</v>
      </c>
      <c r="N6038" s="1" t="b">
        <f t="shared" si="310"/>
        <v>0</v>
      </c>
      <c r="O6038" s="1" t="b">
        <f t="shared" si="311"/>
        <v>0</v>
      </c>
      <c r="Q6038" s="4"/>
      <c r="R6038" s="4"/>
    </row>
    <row r="6039" spans="5:18">
      <c r="E6039" s="130">
        <v>438</v>
      </c>
      <c r="F6039" s="130">
        <v>3</v>
      </c>
      <c r="H6039" s="32" t="s">
        <v>208</v>
      </c>
      <c r="I6039" s="33" t="s">
        <v>862</v>
      </c>
      <c r="J6039" s="33" t="s">
        <v>206</v>
      </c>
      <c r="K6039" s="33" t="str">
        <f t="shared" ref="K6039:K6098" si="312">E6039&amp;" , "&amp;F6039</f>
        <v>438 , 3</v>
      </c>
      <c r="L6039" s="34" t="s">
        <v>207</v>
      </c>
      <c r="N6039" s="1" t="b">
        <f t="shared" ref="N6039:N6098" si="313">IF(E6039="","",EXACT(E6039,Q6039))</f>
        <v>0</v>
      </c>
      <c r="O6039" s="1" t="b">
        <f t="shared" ref="O6039:O6098" si="314">IF(F6039="","",EXACT(F6039,R6039))</f>
        <v>0</v>
      </c>
      <c r="Q6039" s="4"/>
      <c r="R6039" s="4"/>
    </row>
    <row r="6040" spans="5:18">
      <c r="E6040" s="130">
        <v>438</v>
      </c>
      <c r="F6040" s="130">
        <v>4</v>
      </c>
      <c r="H6040" s="32" t="s">
        <v>208</v>
      </c>
      <c r="I6040" s="33" t="s">
        <v>862</v>
      </c>
      <c r="J6040" s="33" t="s">
        <v>206</v>
      </c>
      <c r="K6040" s="33" t="str">
        <f t="shared" si="312"/>
        <v>438 , 4</v>
      </c>
      <c r="L6040" s="34" t="s">
        <v>207</v>
      </c>
      <c r="N6040" s="1" t="b">
        <f t="shared" si="313"/>
        <v>0</v>
      </c>
      <c r="O6040" s="1" t="b">
        <f t="shared" si="314"/>
        <v>0</v>
      </c>
      <c r="Q6040" s="4"/>
      <c r="R6040" s="4"/>
    </row>
    <row r="6041" spans="5:18">
      <c r="E6041" s="130">
        <v>438</v>
      </c>
      <c r="F6041" s="130">
        <v>5</v>
      </c>
      <c r="H6041" s="32" t="s">
        <v>208</v>
      </c>
      <c r="I6041" s="33" t="s">
        <v>862</v>
      </c>
      <c r="J6041" s="33" t="s">
        <v>206</v>
      </c>
      <c r="K6041" s="33" t="str">
        <f t="shared" si="312"/>
        <v>438 , 5</v>
      </c>
      <c r="L6041" s="34" t="s">
        <v>207</v>
      </c>
      <c r="N6041" s="1" t="b">
        <f t="shared" si="313"/>
        <v>0</v>
      </c>
      <c r="O6041" s="1" t="b">
        <f t="shared" si="314"/>
        <v>0</v>
      </c>
      <c r="Q6041" s="4"/>
      <c r="R6041" s="4"/>
    </row>
    <row r="6042" spans="5:18">
      <c r="E6042" s="130">
        <v>438</v>
      </c>
      <c s="130" r="F6042">
        <v>7</v>
      </c>
      <c r="H6042" s="32" t="s">
        <v>208</v>
      </c>
      <c r="I6042" s="33" t="s">
        <v>862</v>
      </c>
      <c r="J6042" s="33" t="s">
        <v>206</v>
      </c>
      <c r="K6042" s="33" t="str">
        <f t="shared" si="312"/>
        <v>438 , 6</v>
      </c>
      <c r="L6042" s="34" t="s">
        <v>207</v>
      </c>
      <c r="N6042" s="1" t="b">
        <f t="shared" si="313"/>
        <v>0</v>
      </c>
      <c r="O6042" s="1" t="b">
        <f t="shared" si="314"/>
        <v>0</v>
      </c>
      <c r="Q6042" s="4"/>
      <c r="R6042" s="4"/>
    </row>
    <row r="6043" spans="5:18">
      <c r="E6043" s="130">
        <v>438</v>
      </c>
      <c r="F6043" s="130">
        <v>8</v>
      </c>
      <c r="H6043" s="32" t="s">
        <v>208</v>
      </c>
      <c r="I6043" s="33" t="s">
        <v>862</v>
      </c>
      <c r="J6043" s="33" t="s">
        <v>206</v>
      </c>
      <c r="K6043" s="33" t="str">
        <f t="shared" si="312"/>
        <v>438 , 8</v>
      </c>
      <c r="L6043" s="34" t="s">
        <v>207</v>
      </c>
      <c r="N6043" s="1" t="b">
        <f t="shared" si="313"/>
        <v>0</v>
      </c>
      <c r="O6043" s="1" t="b">
        <f t="shared" si="314"/>
        <v>0</v>
      </c>
      <c r="Q6043" s="4"/>
      <c r="R6043" s="4"/>
    </row>
    <row r="6044" spans="5:18">
      <c r="E6044" s="130">
        <v>438</v>
      </c>
      <c r="F6044" s="130">
        <v>9</v>
      </c>
      <c r="H6044" s="32" t="s">
        <v>208</v>
      </c>
      <c r="I6044" s="33" t="s">
        <v>862</v>
      </c>
      <c r="J6044" s="33" t="s">
        <v>206</v>
      </c>
      <c r="K6044" s="33" t="str">
        <f t="shared" si="312"/>
        <v>438 , 9</v>
      </c>
      <c r="L6044" s="34" t="s">
        <v>207</v>
      </c>
      <c r="N6044" s="1" t="b">
        <f t="shared" si="313"/>
        <v>0</v>
      </c>
      <c r="O6044" s="1" t="b">
        <f t="shared" si="314"/>
        <v>0</v>
      </c>
      <c r="Q6044" s="4"/>
      <c r="R6044" s="4"/>
    </row>
    <row r="6045" spans="5:18">
      <c r="E6045" s="130">
        <v>438</v>
      </c>
      <c r="F6045" s="130">
        <v>10</v>
      </c>
      <c r="H6045" s="32" t="s">
        <v>208</v>
      </c>
      <c r="I6045" s="33" t="s">
        <v>862</v>
      </c>
      <c r="J6045" s="33" t="s">
        <v>206</v>
      </c>
      <c r="K6045" s="33" t="str">
        <f t="shared" si="312"/>
        <v>438 , 10</v>
      </c>
      <c r="L6045" s="34" t="s">
        <v>207</v>
      </c>
      <c r="N6045" s="1" t="b">
        <f t="shared" si="313"/>
        <v>0</v>
      </c>
      <c r="O6045" s="1" t="b">
        <f t="shared" si="314"/>
        <v>0</v>
      </c>
      <c r="Q6045" s="4"/>
      <c r="R6045" s="4"/>
    </row>
    <row r="6046" spans="5:18">
      <c r="E6046" s="130">
        <v>438</v>
      </c>
      <c r="F6046" s="130">
        <v>11</v>
      </c>
      <c r="H6046" s="32" t="s">
        <v>208</v>
      </c>
      <c r="I6046" s="33" t="s">
        <v>862</v>
      </c>
      <c r="J6046" s="33" t="s">
        <v>206</v>
      </c>
      <c r="K6046" s="33" t="str">
        <f t="shared" si="312"/>
        <v>438 , 11</v>
      </c>
      <c r="L6046" s="34" t="s">
        <v>207</v>
      </c>
      <c r="N6046" s="1" t="b">
        <f t="shared" si="313"/>
        <v>0</v>
      </c>
      <c r="O6046" s="1" t="b">
        <f t="shared" si="314"/>
        <v>0</v>
      </c>
      <c r="Q6046" s="4"/>
      <c r="R6046" s="4"/>
    </row>
    <row r="6047" spans="5:18">
      <c r="E6047" s="130">
        <v>438</v>
      </c>
      <c r="F6047" s="130">
        <v>12</v>
      </c>
      <c r="H6047" s="32" t="s">
        <v>208</v>
      </c>
      <c r="I6047" s="33" t="s">
        <v>862</v>
      </c>
      <c r="J6047" s="33" t="s">
        <v>206</v>
      </c>
      <c r="K6047" s="33" t="str">
        <f t="shared" si="312"/>
        <v>438 , 12</v>
      </c>
      <c r="L6047" s="34" t="s">
        <v>207</v>
      </c>
      <c r="N6047" s="1" t="b">
        <f t="shared" si="313"/>
        <v>0</v>
      </c>
      <c r="O6047" s="1" t="b">
        <f t="shared" si="314"/>
        <v>0</v>
      </c>
      <c r="Q6047" s="4"/>
      <c r="R6047" s="4"/>
    </row>
    <row r="6048" spans="5:18">
      <c r="E6048" s="130">
        <v>438</v>
      </c>
      <c r="F6048" s="130">
        <v>13</v>
      </c>
      <c r="H6048" s="32" t="s">
        <v>208</v>
      </c>
      <c r="I6048" s="33" t="s">
        <v>862</v>
      </c>
      <c r="J6048" s="33" t="s">
        <v>206</v>
      </c>
      <c r="K6048" s="33" t="str">
        <f t="shared" si="312"/>
        <v>438 , 13</v>
      </c>
      <c r="L6048" s="34" t="s">
        <v>207</v>
      </c>
      <c r="N6048" s="1" t="b">
        <f t="shared" si="313"/>
        <v>0</v>
      </c>
      <c r="O6048" s="1" t="b">
        <f t="shared" si="314"/>
        <v>0</v>
      </c>
      <c r="Q6048" s="4"/>
      <c r="R6048" s="4"/>
    </row>
    <row r="6049" spans="5:18">
      <c r="E6049" s="130">
        <v>438</v>
      </c>
      <c r="F6049" s="130">
        <v>14</v>
      </c>
      <c r="H6049" s="32" t="s">
        <v>208</v>
      </c>
      <c r="I6049" s="33" t="s">
        <v>862</v>
      </c>
      <c r="J6049" s="33" t="s">
        <v>206</v>
      </c>
      <c r="K6049" s="33" t="str">
        <f t="shared" si="312"/>
        <v>438 , 14</v>
      </c>
      <c r="L6049" s="34" t="s">
        <v>207</v>
      </c>
      <c r="N6049" s="1" t="b">
        <f t="shared" si="313"/>
        <v>0</v>
      </c>
      <c r="O6049" s="1" t="b">
        <f t="shared" si="314"/>
        <v>0</v>
      </c>
      <c r="Q6049" s="4"/>
      <c r="R6049" s="4"/>
    </row>
    <row r="6050" spans="5:18">
      <c r="E6050" s="130">
        <v>438</v>
      </c>
      <c r="F6050" s="130">
        <v>15</v>
      </c>
      <c r="H6050" s="32" t="s">
        <v>208</v>
      </c>
      <c r="I6050" s="33" t="s">
        <v>862</v>
      </c>
      <c r="J6050" s="33" t="s">
        <v>206</v>
      </c>
      <c r="K6050" s="33" t="str">
        <f t="shared" si="312"/>
        <v>438 , 15</v>
      </c>
      <c r="L6050" s="34" t="s">
        <v>207</v>
      </c>
      <c r="N6050" s="1" t="b">
        <f t="shared" si="313"/>
        <v>0</v>
      </c>
      <c r="O6050" s="1" t="b">
        <f t="shared" si="314"/>
        <v>0</v>
      </c>
      <c r="Q6050" s="4"/>
      <c r="R6050" s="4"/>
    </row>
    <row r="6051" spans="5:18">
      <c r="E6051" s="130">
        <v>439</v>
      </c>
      <c r="F6051" s="130">
        <v>1</v>
      </c>
      <c r="H6051" s="32" t="s">
        <v>208</v>
      </c>
      <c r="I6051" s="33" t="s">
        <v>862</v>
      </c>
      <c r="J6051" s="33" t="s">
        <v>206</v>
      </c>
      <c r="K6051" s="33" t="str">
        <f t="shared" si="312"/>
        <v>439 , 1</v>
      </c>
      <c r="L6051" s="34" t="s">
        <v>207</v>
      </c>
      <c r="N6051" s="1" t="b">
        <f t="shared" si="313"/>
        <v>0</v>
      </c>
      <c r="O6051" s="1" t="b">
        <f t="shared" si="314"/>
        <v>0</v>
      </c>
      <c r="Q6051" s="4"/>
      <c r="R6051" s="4"/>
    </row>
    <row r="6052" spans="5:18">
      <c r="E6052" s="130">
        <v>439</v>
      </c>
      <c r="F6052" s="130">
        <v>2</v>
      </c>
      <c r="H6052" s="32" t="s">
        <v>208</v>
      </c>
      <c r="I6052" s="33" t="s">
        <v>862</v>
      </c>
      <c r="J6052" s="33" t="s">
        <v>206</v>
      </c>
      <c r="K6052" s="33" t="str">
        <f t="shared" si="312"/>
        <v>439 , 2</v>
      </c>
      <c r="L6052" s="34" t="s">
        <v>207</v>
      </c>
      <c r="N6052" s="1" t="b">
        <f t="shared" si="313"/>
        <v>0</v>
      </c>
      <c r="O6052" s="1" t="b">
        <f t="shared" si="314"/>
        <v>0</v>
      </c>
      <c r="Q6052" s="4"/>
      <c r="R6052" s="4"/>
    </row>
    <row r="6053" spans="5:18">
      <c r="E6053" s="130">
        <v>439</v>
      </c>
      <c r="F6053" s="130">
        <v>3</v>
      </c>
      <c r="H6053" s="32" t="s">
        <v>208</v>
      </c>
      <c r="I6053" s="33" t="s">
        <v>862</v>
      </c>
      <c r="J6053" s="33" t="s">
        <v>206</v>
      </c>
      <c r="K6053" s="33" t="str">
        <f t="shared" si="312"/>
        <v>439 , 3</v>
      </c>
      <c r="L6053" s="34" t="s">
        <v>207</v>
      </c>
      <c r="N6053" s="1" t="b">
        <f t="shared" si="313"/>
        <v>0</v>
      </c>
      <c r="O6053" s="1" t="b">
        <f t="shared" si="314"/>
        <v>0</v>
      </c>
      <c r="Q6053" s="4"/>
      <c r="R6053" s="4"/>
    </row>
    <row r="6054" spans="5:18">
      <c r="E6054" s="130">
        <v>439</v>
      </c>
      <c r="F6054" s="130">
        <v>4</v>
      </c>
      <c r="H6054" s="32" t="s">
        <v>208</v>
      </c>
      <c r="I6054" s="33" t="s">
        <v>862</v>
      </c>
      <c r="J6054" s="33" t="s">
        <v>206</v>
      </c>
      <c r="K6054" s="33" t="str">
        <f t="shared" si="312"/>
        <v>439 , 4</v>
      </c>
      <c r="L6054" s="34" t="s">
        <v>207</v>
      </c>
      <c r="N6054" s="1" t="b">
        <f t="shared" si="313"/>
        <v>0</v>
      </c>
      <c r="O6054" s="1" t="b">
        <f t="shared" si="314"/>
        <v>0</v>
      </c>
      <c r="Q6054" s="4"/>
      <c r="R6054" s="4"/>
    </row>
    <row r="6055" spans="5:18">
      <c r="E6055" s="130">
        <v>439</v>
      </c>
      <c r="F6055" s="130">
        <v>5</v>
      </c>
      <c r="H6055" s="32" t="s">
        <v>208</v>
      </c>
      <c r="I6055" s="33" t="s">
        <v>862</v>
      </c>
      <c r="J6055" s="33" t="s">
        <v>206</v>
      </c>
      <c r="K6055" s="33" t="str">
        <f t="shared" si="312"/>
        <v>439 , 5</v>
      </c>
      <c r="L6055" s="34" t="s">
        <v>207</v>
      </c>
      <c r="N6055" s="1" t="b">
        <f t="shared" si="313"/>
        <v>0</v>
      </c>
      <c r="O6055" s="1" t="b">
        <f t="shared" si="314"/>
        <v>0</v>
      </c>
      <c r="Q6055" s="4"/>
      <c r="R6055" s="4"/>
    </row>
    <row r="6056" spans="5:18">
      <c r="E6056" s="130">
        <v>439</v>
      </c>
      <c s="130" r="F6056">
        <v>7</v>
      </c>
      <c r="H6056" s="32" t="s">
        <v>208</v>
      </c>
      <c r="I6056" s="33" t="s">
        <v>862</v>
      </c>
      <c r="J6056" s="33" t="s">
        <v>206</v>
      </c>
      <c r="K6056" s="33" t="str">
        <f t="shared" si="312"/>
        <v>439 , 6</v>
      </c>
      <c r="L6056" s="34" t="s">
        <v>207</v>
      </c>
      <c r="N6056" s="1" t="b">
        <f t="shared" si="313"/>
        <v>0</v>
      </c>
      <c r="O6056" s="1" t="b">
        <f t="shared" si="314"/>
        <v>0</v>
      </c>
      <c r="Q6056" s="4"/>
      <c r="R6056" s="4"/>
    </row>
    <row r="6057" spans="5:18">
      <c r="E6057" s="130">
        <v>439</v>
      </c>
      <c r="F6057" s="130">
        <v>8</v>
      </c>
      <c r="H6057" s="32" t="s">
        <v>208</v>
      </c>
      <c r="I6057" s="33" t="s">
        <v>862</v>
      </c>
      <c r="J6057" s="33" t="s">
        <v>206</v>
      </c>
      <c r="K6057" s="33" t="str">
        <f t="shared" si="312"/>
        <v>439 , 8</v>
      </c>
      <c r="L6057" s="34" t="s">
        <v>207</v>
      </c>
      <c r="N6057" s="1" t="b">
        <f t="shared" si="313"/>
        <v>0</v>
      </c>
      <c r="O6057" s="1" t="b">
        <f t="shared" si="314"/>
        <v>0</v>
      </c>
      <c r="Q6057" s="4"/>
      <c r="R6057" s="4"/>
    </row>
    <row r="6058" spans="5:18">
      <c r="E6058" s="130">
        <v>439</v>
      </c>
      <c r="F6058" s="130">
        <v>9</v>
      </c>
      <c r="H6058" s="32" t="s">
        <v>208</v>
      </c>
      <c r="I6058" s="33" t="s">
        <v>862</v>
      </c>
      <c r="J6058" s="33" t="s">
        <v>206</v>
      </c>
      <c r="K6058" s="33" t="str">
        <f t="shared" si="312"/>
        <v>439 , 9</v>
      </c>
      <c r="L6058" s="34" t="s">
        <v>207</v>
      </c>
      <c r="N6058" s="1" t="b">
        <f t="shared" si="313"/>
        <v>0</v>
      </c>
      <c r="O6058" s="1" t="b">
        <f t="shared" si="314"/>
        <v>0</v>
      </c>
      <c r="Q6058" s="4"/>
      <c r="R6058" s="4"/>
    </row>
    <row r="6059" spans="5:18">
      <c r="E6059" s="130">
        <v>439</v>
      </c>
      <c r="F6059" s="130">
        <v>10</v>
      </c>
      <c r="H6059" s="32" t="s">
        <v>208</v>
      </c>
      <c r="I6059" s="33" t="s">
        <v>862</v>
      </c>
      <c r="J6059" s="33" t="s">
        <v>206</v>
      </c>
      <c r="K6059" s="33" t="str">
        <f t="shared" si="312"/>
        <v>439 , 10</v>
      </c>
      <c r="L6059" s="34" t="s">
        <v>207</v>
      </c>
      <c r="N6059" s="1" t="b">
        <f t="shared" si="313"/>
        <v>0</v>
      </c>
      <c r="O6059" s="1" t="b">
        <f t="shared" si="314"/>
        <v>0</v>
      </c>
      <c r="Q6059" s="4"/>
      <c r="R6059" s="4"/>
    </row>
    <row r="6060" spans="5:18">
      <c r="E6060" s="130">
        <v>439</v>
      </c>
      <c r="F6060" s="130">
        <v>11</v>
      </c>
      <c r="H6060" s="32" t="s">
        <v>208</v>
      </c>
      <c r="I6060" s="33" t="s">
        <v>862</v>
      </c>
      <c r="J6060" s="33" t="s">
        <v>206</v>
      </c>
      <c r="K6060" s="33" t="str">
        <f t="shared" si="312"/>
        <v>439 , 11</v>
      </c>
      <c r="L6060" s="34" t="s">
        <v>207</v>
      </c>
      <c r="N6060" s="1" t="b">
        <f t="shared" si="313"/>
        <v>0</v>
      </c>
      <c r="O6060" s="1" t="b">
        <f t="shared" si="314"/>
        <v>0</v>
      </c>
      <c r="Q6060" s="4"/>
      <c r="R6060" s="4"/>
    </row>
    <row r="6061" spans="5:18">
      <c r="E6061" s="130">
        <v>439</v>
      </c>
      <c r="F6061" s="130">
        <v>12</v>
      </c>
      <c r="H6061" s="32" t="s">
        <v>208</v>
      </c>
      <c r="I6061" s="33" t="s">
        <v>862</v>
      </c>
      <c r="J6061" s="33" t="s">
        <v>206</v>
      </c>
      <c r="K6061" s="33" t="str">
        <f t="shared" si="312"/>
        <v>439 , 12</v>
      </c>
      <c r="L6061" s="34" t="s">
        <v>207</v>
      </c>
      <c r="N6061" s="1" t="b">
        <f t="shared" si="313"/>
        <v>0</v>
      </c>
      <c r="O6061" s="1" t="b">
        <f t="shared" si="314"/>
        <v>0</v>
      </c>
      <c r="Q6061" s="4"/>
      <c r="R6061" s="4"/>
    </row>
    <row r="6062" spans="5:18">
      <c r="E6062" s="130">
        <v>439</v>
      </c>
      <c r="F6062" s="130">
        <v>13</v>
      </c>
      <c r="H6062" s="32" t="s">
        <v>208</v>
      </c>
      <c r="I6062" s="33" t="s">
        <v>862</v>
      </c>
      <c r="J6062" s="33" t="s">
        <v>206</v>
      </c>
      <c r="K6062" s="33" t="str">
        <f t="shared" si="312"/>
        <v>439 , 13</v>
      </c>
      <c r="L6062" s="34" t="s">
        <v>207</v>
      </c>
      <c r="N6062" s="1" t="b">
        <f t="shared" si="313"/>
        <v>0</v>
      </c>
      <c r="O6062" s="1" t="b">
        <f t="shared" si="314"/>
        <v>0</v>
      </c>
      <c r="Q6062" s="4"/>
      <c r="R6062" s="4"/>
    </row>
    <row r="6063" spans="5:18">
      <c r="E6063" s="130">
        <v>439</v>
      </c>
      <c r="F6063" s="130">
        <v>14</v>
      </c>
      <c r="H6063" s="32" t="s">
        <v>208</v>
      </c>
      <c r="I6063" s="33" t="s">
        <v>862</v>
      </c>
      <c r="J6063" s="33" t="s">
        <v>206</v>
      </c>
      <c r="K6063" s="33" t="str">
        <f t="shared" si="312"/>
        <v>439 , 14</v>
      </c>
      <c r="L6063" s="34" t="s">
        <v>207</v>
      </c>
      <c r="N6063" s="1" t="b">
        <f t="shared" si="313"/>
        <v>0</v>
      </c>
      <c r="O6063" s="1" t="b">
        <f t="shared" si="314"/>
        <v>0</v>
      </c>
      <c r="Q6063" s="4"/>
      <c r="R6063" s="4"/>
    </row>
    <row r="6064" spans="5:18">
      <c r="E6064" s="130">
        <v>439</v>
      </c>
      <c r="F6064" s="130">
        <v>15</v>
      </c>
      <c r="H6064" s="32" t="s">
        <v>208</v>
      </c>
      <c r="I6064" s="33" t="s">
        <v>862</v>
      </c>
      <c r="J6064" s="33" t="s">
        <v>206</v>
      </c>
      <c r="K6064" s="33" t="str">
        <f t="shared" si="312"/>
        <v>439 , 15</v>
      </c>
      <c r="L6064" s="34" t="s">
        <v>207</v>
      </c>
      <c r="N6064" s="1" t="b">
        <f t="shared" si="313"/>
        <v>0</v>
      </c>
      <c r="O6064" s="1" t="b">
        <f t="shared" si="314"/>
        <v>0</v>
      </c>
      <c r="Q6064" s="4"/>
      <c r="R6064" s="4"/>
    </row>
    <row r="6065" spans="5:18">
      <c r="E6065" s="130">
        <v>440</v>
      </c>
      <c r="F6065" s="130">
        <v>1</v>
      </c>
      <c r="H6065" s="32" t="s">
        <v>208</v>
      </c>
      <c r="I6065" s="33" t="s">
        <v>862</v>
      </c>
      <c r="J6065" s="33" t="s">
        <v>206</v>
      </c>
      <c r="K6065" s="33" t="str">
        <f t="shared" si="312"/>
        <v>440 , 1</v>
      </c>
      <c r="L6065" s="34" t="s">
        <v>207</v>
      </c>
      <c r="N6065" s="1" t="b">
        <f t="shared" si="313"/>
        <v>0</v>
      </c>
      <c r="O6065" s="1" t="b">
        <f t="shared" si="314"/>
        <v>0</v>
      </c>
      <c r="Q6065" s="4"/>
      <c r="R6065" s="4"/>
    </row>
    <row r="6066" spans="5:18">
      <c r="E6066" s="130">
        <v>440</v>
      </c>
      <c r="F6066" s="130">
        <v>2</v>
      </c>
      <c r="H6066" s="32" t="s">
        <v>208</v>
      </c>
      <c r="I6066" s="33" t="s">
        <v>862</v>
      </c>
      <c r="J6066" s="33" t="s">
        <v>206</v>
      </c>
      <c r="K6066" s="33" t="str">
        <f t="shared" si="312"/>
        <v>440 , 2</v>
      </c>
      <c r="L6066" s="34" t="s">
        <v>207</v>
      </c>
      <c r="N6066" s="1" t="b">
        <f t="shared" si="313"/>
        <v>0</v>
      </c>
      <c r="O6066" s="1" t="b">
        <f t="shared" si="314"/>
        <v>0</v>
      </c>
      <c r="Q6066" s="4"/>
      <c r="R6066" s="4"/>
    </row>
    <row r="6067" spans="5:18">
      <c r="E6067" s="130">
        <v>440</v>
      </c>
      <c r="F6067" s="130">
        <v>3</v>
      </c>
      <c r="H6067" s="32" t="s">
        <v>208</v>
      </c>
      <c r="I6067" s="33" t="s">
        <v>862</v>
      </c>
      <c r="J6067" s="33" t="s">
        <v>206</v>
      </c>
      <c r="K6067" s="33" t="str">
        <f t="shared" si="312"/>
        <v>440 , 3</v>
      </c>
      <c r="L6067" s="34" t="s">
        <v>207</v>
      </c>
      <c r="N6067" s="1" t="b">
        <f t="shared" si="313"/>
        <v>0</v>
      </c>
      <c r="O6067" s="1" t="b">
        <f t="shared" si="314"/>
        <v>0</v>
      </c>
      <c r="Q6067" s="4"/>
      <c r="R6067" s="4"/>
    </row>
    <row r="6068" spans="5:18">
      <c r="E6068" s="130">
        <v>440</v>
      </c>
      <c r="F6068" s="130">
        <v>4</v>
      </c>
      <c r="H6068" s="32" t="s">
        <v>208</v>
      </c>
      <c r="I6068" s="33" t="s">
        <v>862</v>
      </c>
      <c r="J6068" s="33" t="s">
        <v>206</v>
      </c>
      <c r="K6068" s="33" t="str">
        <f t="shared" si="312"/>
        <v>440 , 4</v>
      </c>
      <c r="L6068" s="34" t="s">
        <v>207</v>
      </c>
      <c r="N6068" s="1" t="b">
        <f t="shared" si="313"/>
        <v>0</v>
      </c>
      <c r="O6068" s="1" t="b">
        <f t="shared" si="314"/>
        <v>0</v>
      </c>
      <c r="Q6068" s="4"/>
      <c r="R6068" s="4"/>
    </row>
    <row r="6069" spans="5:18">
      <c r="E6069" s="130">
        <v>440</v>
      </c>
      <c r="F6069" s="130">
        <v>5</v>
      </c>
      <c r="H6069" s="32" t="s">
        <v>208</v>
      </c>
      <c r="I6069" s="33" t="s">
        <v>862</v>
      </c>
      <c r="J6069" s="33" t="s">
        <v>206</v>
      </c>
      <c r="K6069" s="33" t="str">
        <f t="shared" si="312"/>
        <v>440 , 5</v>
      </c>
      <c r="L6069" s="34" t="s">
        <v>207</v>
      </c>
      <c r="N6069" s="1" t="b">
        <f t="shared" si="313"/>
        <v>0</v>
      </c>
      <c r="O6069" s="1" t="b">
        <f t="shared" si="314"/>
        <v>0</v>
      </c>
      <c r="Q6069" s="4"/>
      <c r="R6069" s="4"/>
    </row>
    <row r="6070" spans="5:18">
      <c r="E6070" s="130">
        <v>440</v>
      </c>
      <c s="130" r="F6070">
        <v>7</v>
      </c>
      <c r="H6070" s="32" t="s">
        <v>208</v>
      </c>
      <c r="I6070" s="33" t="s">
        <v>862</v>
      </c>
      <c r="J6070" s="33" t="s">
        <v>206</v>
      </c>
      <c r="K6070" s="33" t="str">
        <f t="shared" si="312"/>
        <v>440 , 6</v>
      </c>
      <c r="L6070" s="34" t="s">
        <v>207</v>
      </c>
      <c r="N6070" s="1" t="b">
        <f t="shared" si="313"/>
        <v>0</v>
      </c>
      <c r="O6070" s="1" t="b">
        <f t="shared" si="314"/>
        <v>0</v>
      </c>
      <c r="Q6070" s="4"/>
      <c r="R6070" s="4"/>
    </row>
    <row r="6071" spans="5:18">
      <c r="E6071" s="130">
        <v>440</v>
      </c>
      <c r="F6071" s="130">
        <v>8</v>
      </c>
      <c r="H6071" s="32" t="s">
        <v>208</v>
      </c>
      <c r="I6071" s="33" t="s">
        <v>862</v>
      </c>
      <c r="J6071" s="33" t="s">
        <v>206</v>
      </c>
      <c r="K6071" s="33" t="str">
        <f t="shared" si="312"/>
        <v>440 , 8</v>
      </c>
      <c r="L6071" s="34" t="s">
        <v>207</v>
      </c>
      <c r="N6071" s="1" t="b">
        <f t="shared" si="313"/>
        <v>0</v>
      </c>
      <c r="O6071" s="1" t="b">
        <f t="shared" si="314"/>
        <v>0</v>
      </c>
      <c r="Q6071" s="4"/>
      <c r="R6071" s="4"/>
    </row>
    <row r="6072" spans="5:18">
      <c r="E6072" s="130">
        <v>440</v>
      </c>
      <c r="F6072" s="130">
        <v>9</v>
      </c>
      <c r="H6072" s="32" t="s">
        <v>208</v>
      </c>
      <c r="I6072" s="33" t="s">
        <v>862</v>
      </c>
      <c r="J6072" s="33" t="s">
        <v>206</v>
      </c>
      <c r="K6072" s="33" t="str">
        <f t="shared" si="312"/>
        <v>440 , 9</v>
      </c>
      <c r="L6072" s="34" t="s">
        <v>207</v>
      </c>
      <c r="N6072" s="1" t="b">
        <f t="shared" si="313"/>
        <v>0</v>
      </c>
      <c r="O6072" s="1" t="b">
        <f t="shared" si="314"/>
        <v>0</v>
      </c>
      <c r="Q6072" s="4"/>
      <c r="R6072" s="4"/>
    </row>
    <row r="6073" spans="5:18">
      <c r="E6073" s="130">
        <v>440</v>
      </c>
      <c r="F6073" s="130">
        <v>10</v>
      </c>
      <c r="H6073" s="32" t="s">
        <v>208</v>
      </c>
      <c r="I6073" s="33" t="s">
        <v>862</v>
      </c>
      <c r="J6073" s="33" t="s">
        <v>206</v>
      </c>
      <c r="K6073" s="33" t="str">
        <f t="shared" si="312"/>
        <v>440 , 10</v>
      </c>
      <c r="L6073" s="34" t="s">
        <v>207</v>
      </c>
      <c r="N6073" s="1" t="b">
        <f t="shared" si="313"/>
        <v>0</v>
      </c>
      <c r="O6073" s="1" t="b">
        <f t="shared" si="314"/>
        <v>0</v>
      </c>
      <c r="Q6073" s="4"/>
      <c r="R6073" s="4"/>
    </row>
    <row r="6074" spans="5:18">
      <c r="E6074" s="130">
        <v>440</v>
      </c>
      <c r="F6074" s="130">
        <v>11</v>
      </c>
      <c r="H6074" s="32" t="s">
        <v>208</v>
      </c>
      <c r="I6074" s="33" t="s">
        <v>862</v>
      </c>
      <c r="J6074" s="33" t="s">
        <v>206</v>
      </c>
      <c r="K6074" s="33" t="str">
        <f t="shared" si="312"/>
        <v>440 , 11</v>
      </c>
      <c r="L6074" s="34" t="s">
        <v>207</v>
      </c>
      <c r="N6074" s="1" t="b">
        <f t="shared" si="313"/>
        <v>0</v>
      </c>
      <c r="O6074" s="1" t="b">
        <f t="shared" si="314"/>
        <v>0</v>
      </c>
      <c r="Q6074" s="4"/>
      <c r="R6074" s="4"/>
    </row>
    <row r="6075" spans="5:18">
      <c r="E6075" s="130">
        <v>440</v>
      </c>
      <c r="F6075" s="130">
        <v>12</v>
      </c>
      <c r="H6075" s="32" t="s">
        <v>208</v>
      </c>
      <c r="I6075" s="33" t="s">
        <v>862</v>
      </c>
      <c r="J6075" s="33" t="s">
        <v>206</v>
      </c>
      <c r="K6075" s="33" t="str">
        <f t="shared" si="312"/>
        <v>440 , 12</v>
      </c>
      <c r="L6075" s="34" t="s">
        <v>207</v>
      </c>
      <c r="N6075" s="1" t="b">
        <f t="shared" si="313"/>
        <v>0</v>
      </c>
      <c r="O6075" s="1" t="b">
        <f t="shared" si="314"/>
        <v>0</v>
      </c>
      <c r="Q6075" s="4"/>
      <c r="R6075" s="4"/>
    </row>
    <row r="6076" spans="5:18">
      <c r="E6076" s="130">
        <v>440</v>
      </c>
      <c r="F6076" s="130">
        <v>13</v>
      </c>
      <c r="H6076" s="32" t="s">
        <v>208</v>
      </c>
      <c r="I6076" s="33" t="s">
        <v>862</v>
      </c>
      <c r="J6076" s="33" t="s">
        <v>206</v>
      </c>
      <c r="K6076" s="33" t="str">
        <f t="shared" si="312"/>
        <v>440 , 13</v>
      </c>
      <c r="L6076" s="34" t="s">
        <v>207</v>
      </c>
      <c r="N6076" s="1" t="b">
        <f t="shared" si="313"/>
        <v>0</v>
      </c>
      <c r="O6076" s="1" t="b">
        <f t="shared" si="314"/>
        <v>0</v>
      </c>
      <c r="Q6076" s="4"/>
      <c r="R6076" s="4"/>
    </row>
    <row r="6077" spans="5:18">
      <c r="E6077" s="130">
        <v>440</v>
      </c>
      <c r="F6077" s="130">
        <v>14</v>
      </c>
      <c r="H6077" s="32" t="s">
        <v>208</v>
      </c>
      <c r="I6077" s="33" t="s">
        <v>862</v>
      </c>
      <c r="J6077" s="33" t="s">
        <v>206</v>
      </c>
      <c r="K6077" s="33" t="str">
        <f t="shared" si="312"/>
        <v>440 , 14</v>
      </c>
      <c r="L6077" s="34" t="s">
        <v>207</v>
      </c>
      <c r="N6077" s="1" t="b">
        <f t="shared" si="313"/>
        <v>0</v>
      </c>
      <c r="O6077" s="1" t="b">
        <f t="shared" si="314"/>
        <v>0</v>
      </c>
      <c r="Q6077" s="4"/>
      <c r="R6077" s="4"/>
    </row>
    <row r="6078" spans="5:18">
      <c r="E6078" s="130">
        <v>440</v>
      </c>
      <c r="F6078" s="130">
        <v>15</v>
      </c>
      <c r="H6078" s="32" t="s">
        <v>208</v>
      </c>
      <c r="I6078" s="33" t="s">
        <v>862</v>
      </c>
      <c r="J6078" s="33" t="s">
        <v>206</v>
      </c>
      <c r="K6078" s="33" t="str">
        <f t="shared" si="312"/>
        <v>440 , 15</v>
      </c>
      <c r="L6078" s="34" t="s">
        <v>207</v>
      </c>
      <c r="N6078" s="1" t="b">
        <f t="shared" si="313"/>
        <v>0</v>
      </c>
      <c r="O6078" s="1" t="b">
        <f t="shared" si="314"/>
        <v>0</v>
      </c>
      <c r="Q6078" s="4"/>
      <c r="R6078" s="4"/>
    </row>
    <row r="6079" spans="5:18">
      <c r="E6079" s="130">
        <v>441</v>
      </c>
      <c r="F6079" s="130">
        <v>1</v>
      </c>
      <c r="H6079" s="32" t="s">
        <v>208</v>
      </c>
      <c r="I6079" s="33" t="s">
        <v>862</v>
      </c>
      <c r="J6079" s="33" t="s">
        <v>206</v>
      </c>
      <c r="K6079" s="33" t="str">
        <f t="shared" si="312"/>
        <v>441 , 1</v>
      </c>
      <c r="L6079" s="34" t="s">
        <v>207</v>
      </c>
      <c r="N6079" s="1" t="b">
        <f t="shared" si="313"/>
        <v>0</v>
      </c>
      <c r="O6079" s="1" t="b">
        <f t="shared" si="314"/>
        <v>0</v>
      </c>
      <c r="Q6079" s="4"/>
      <c r="R6079" s="4"/>
    </row>
    <row r="6080" spans="5:18">
      <c r="E6080" s="130">
        <v>441</v>
      </c>
      <c r="F6080" s="130">
        <v>2</v>
      </c>
      <c r="H6080" s="32" t="s">
        <v>208</v>
      </c>
      <c r="I6080" s="33" t="s">
        <v>862</v>
      </c>
      <c r="J6080" s="33" t="s">
        <v>206</v>
      </c>
      <c r="K6080" s="33" t="str">
        <f t="shared" si="312"/>
        <v>441 , 2</v>
      </c>
      <c r="L6080" s="34" t="s">
        <v>207</v>
      </c>
      <c r="N6080" s="1" t="b">
        <f t="shared" si="313"/>
        <v>0</v>
      </c>
      <c r="O6080" s="1" t="b">
        <f t="shared" si="314"/>
        <v>0</v>
      </c>
      <c r="Q6080" s="4"/>
      <c r="R6080" s="4"/>
    </row>
    <row r="6081" spans="5:18">
      <c r="E6081" s="130">
        <v>441</v>
      </c>
      <c r="F6081" s="130">
        <v>3</v>
      </c>
      <c r="H6081" s="32" t="s">
        <v>208</v>
      </c>
      <c r="I6081" s="33" t="s">
        <v>862</v>
      </c>
      <c r="J6081" s="33" t="s">
        <v>206</v>
      </c>
      <c r="K6081" s="33" t="str">
        <f t="shared" si="312"/>
        <v>441 , 3</v>
      </c>
      <c r="L6081" s="34" t="s">
        <v>207</v>
      </c>
      <c r="N6081" s="1" t="b">
        <f t="shared" si="313"/>
        <v>0</v>
      </c>
      <c r="O6081" s="1" t="b">
        <f t="shared" si="314"/>
        <v>0</v>
      </c>
      <c r="Q6081" s="4"/>
      <c r="R6081" s="4"/>
    </row>
    <row r="6082" spans="5:18">
      <c r="E6082" s="130">
        <v>441</v>
      </c>
      <c r="F6082" s="130">
        <v>4</v>
      </c>
      <c r="H6082" s="32" t="s">
        <v>208</v>
      </c>
      <c r="I6082" s="33" t="s">
        <v>862</v>
      </c>
      <c r="J6082" s="33" t="s">
        <v>206</v>
      </c>
      <c r="K6082" s="33" t="str">
        <f t="shared" si="312"/>
        <v>441 , 4</v>
      </c>
      <c r="L6082" s="34" t="s">
        <v>207</v>
      </c>
      <c r="N6082" s="1" t="b">
        <f t="shared" si="313"/>
        <v>0</v>
      </c>
      <c r="O6082" s="1" t="b">
        <f t="shared" si="314"/>
        <v>0</v>
      </c>
      <c r="Q6082" s="4"/>
      <c r="R6082" s="4"/>
    </row>
    <row r="6083" spans="5:18">
      <c r="E6083" s="130">
        <v>441</v>
      </c>
      <c r="F6083" s="130">
        <v>5</v>
      </c>
      <c r="H6083" s="32" t="s">
        <v>208</v>
      </c>
      <c r="I6083" s="33" t="s">
        <v>862</v>
      </c>
      <c r="J6083" s="33" t="s">
        <v>206</v>
      </c>
      <c r="K6083" s="33" t="str">
        <f t="shared" si="312"/>
        <v>441 , 5</v>
      </c>
      <c r="L6083" s="34" t="s">
        <v>207</v>
      </c>
      <c r="N6083" s="1" t="b">
        <f t="shared" si="313"/>
        <v>0</v>
      </c>
      <c r="O6083" s="1" t="b">
        <f t="shared" si="314"/>
        <v>0</v>
      </c>
      <c r="Q6083" s="4"/>
      <c r="R6083" s="4"/>
    </row>
    <row r="6084" spans="5:18">
      <c r="E6084" s="130">
        <v>441</v>
      </c>
      <c s="130" r="F6084">
        <v>7</v>
      </c>
      <c r="H6084" s="32" t="s">
        <v>208</v>
      </c>
      <c r="I6084" s="33" t="s">
        <v>862</v>
      </c>
      <c r="J6084" s="33" t="s">
        <v>206</v>
      </c>
      <c r="K6084" s="33" t="str">
        <f t="shared" si="312"/>
        <v>441 , 6</v>
      </c>
      <c r="L6084" s="34" t="s">
        <v>207</v>
      </c>
      <c r="N6084" s="1" t="b">
        <f t="shared" si="313"/>
        <v>0</v>
      </c>
      <c r="O6084" s="1" t="b">
        <f t="shared" si="314"/>
        <v>0</v>
      </c>
      <c r="Q6084" s="4"/>
      <c r="R6084" s="4"/>
    </row>
    <row r="6085" spans="5:18">
      <c r="E6085" s="130">
        <v>441</v>
      </c>
      <c r="F6085" s="130">
        <v>8</v>
      </c>
      <c r="H6085" s="32" t="s">
        <v>208</v>
      </c>
      <c r="I6085" s="33" t="s">
        <v>862</v>
      </c>
      <c r="J6085" s="33" t="s">
        <v>206</v>
      </c>
      <c r="K6085" s="33" t="str">
        <f t="shared" si="312"/>
        <v>441 , 8</v>
      </c>
      <c r="L6085" s="34" t="s">
        <v>207</v>
      </c>
      <c r="N6085" s="1" t="b">
        <f t="shared" si="313"/>
        <v>0</v>
      </c>
      <c r="O6085" s="1" t="b">
        <f t="shared" si="314"/>
        <v>0</v>
      </c>
      <c r="Q6085" s="4"/>
      <c r="R6085" s="4"/>
    </row>
    <row r="6086" spans="5:18">
      <c r="E6086" s="130">
        <v>441</v>
      </c>
      <c r="F6086" s="130">
        <v>9</v>
      </c>
      <c r="H6086" s="32" t="s">
        <v>208</v>
      </c>
      <c r="I6086" s="33" t="s">
        <v>862</v>
      </c>
      <c r="J6086" s="33" t="s">
        <v>206</v>
      </c>
      <c r="K6086" s="33" t="str">
        <f t="shared" si="312"/>
        <v>441 , 9</v>
      </c>
      <c r="L6086" s="34" t="s">
        <v>207</v>
      </c>
      <c r="N6086" s="1" t="b">
        <f t="shared" si="313"/>
        <v>0</v>
      </c>
      <c r="O6086" s="1" t="b">
        <f t="shared" si="314"/>
        <v>0</v>
      </c>
      <c r="Q6086" s="4"/>
      <c r="R6086" s="4"/>
    </row>
    <row r="6087" spans="5:18">
      <c r="E6087" s="130">
        <v>441</v>
      </c>
      <c r="F6087" s="130">
        <v>10</v>
      </c>
      <c r="H6087" s="32" t="s">
        <v>208</v>
      </c>
      <c r="I6087" s="33" t="s">
        <v>862</v>
      </c>
      <c r="J6087" s="33" t="s">
        <v>206</v>
      </c>
      <c r="K6087" s="33" t="str">
        <f t="shared" si="312"/>
        <v>441 , 10</v>
      </c>
      <c r="L6087" s="34" t="s">
        <v>207</v>
      </c>
      <c r="N6087" s="1" t="b">
        <f t="shared" si="313"/>
        <v>0</v>
      </c>
      <c r="O6087" s="1" t="b">
        <f t="shared" si="314"/>
        <v>0</v>
      </c>
      <c r="Q6087" s="4"/>
      <c r="R6087" s="4"/>
    </row>
    <row r="6088" spans="5:18">
      <c r="E6088" s="130">
        <v>441</v>
      </c>
      <c r="F6088" s="130">
        <v>11</v>
      </c>
      <c r="H6088" s="32" t="s">
        <v>208</v>
      </c>
      <c r="I6088" s="33" t="s">
        <v>862</v>
      </c>
      <c r="J6088" s="33" t="s">
        <v>206</v>
      </c>
      <c r="K6088" s="33" t="str">
        <f t="shared" si="312"/>
        <v>441 , 11</v>
      </c>
      <c r="L6088" s="34" t="s">
        <v>207</v>
      </c>
      <c r="N6088" s="1" t="b">
        <f t="shared" si="313"/>
        <v>0</v>
      </c>
      <c r="O6088" s="1" t="b">
        <f t="shared" si="314"/>
        <v>0</v>
      </c>
      <c r="Q6088" s="4"/>
      <c r="R6088" s="4"/>
    </row>
    <row r="6089" spans="5:18">
      <c r="E6089" s="130">
        <v>441</v>
      </c>
      <c r="F6089" s="130">
        <v>12</v>
      </c>
      <c r="H6089" s="32" t="s">
        <v>208</v>
      </c>
      <c r="I6089" s="33" t="s">
        <v>862</v>
      </c>
      <c r="J6089" s="33" t="s">
        <v>206</v>
      </c>
      <c r="K6089" s="33" t="str">
        <f t="shared" si="312"/>
        <v>441 , 12</v>
      </c>
      <c r="L6089" s="34" t="s">
        <v>207</v>
      </c>
      <c r="N6089" s="1" t="b">
        <f t="shared" si="313"/>
        <v>0</v>
      </c>
      <c r="O6089" s="1" t="b">
        <f t="shared" si="314"/>
        <v>0</v>
      </c>
      <c r="Q6089" s="4"/>
      <c r="R6089" s="4"/>
    </row>
    <row r="6090" spans="5:18">
      <c r="E6090" s="130">
        <v>441</v>
      </c>
      <c r="F6090" s="130">
        <v>13</v>
      </c>
      <c r="H6090" s="32" t="s">
        <v>208</v>
      </c>
      <c r="I6090" s="33" t="s">
        <v>862</v>
      </c>
      <c r="J6090" s="33" t="s">
        <v>206</v>
      </c>
      <c r="K6090" s="33" t="str">
        <f t="shared" si="312"/>
        <v>441 , 13</v>
      </c>
      <c r="L6090" s="34" t="s">
        <v>207</v>
      </c>
      <c r="N6090" s="1" t="b">
        <f t="shared" si="313"/>
        <v>0</v>
      </c>
      <c r="O6090" s="1" t="b">
        <f t="shared" si="314"/>
        <v>0</v>
      </c>
      <c r="Q6090" s="4"/>
      <c r="R6090" s="4"/>
    </row>
    <row r="6091" spans="5:18">
      <c r="E6091" s="130">
        <v>441</v>
      </c>
      <c r="F6091" s="130">
        <v>14</v>
      </c>
      <c r="H6091" s="32" t="s">
        <v>208</v>
      </c>
      <c r="I6091" s="33" t="s">
        <v>862</v>
      </c>
      <c r="J6091" s="33" t="s">
        <v>206</v>
      </c>
      <c r="K6091" s="33" t="str">
        <f t="shared" si="312"/>
        <v>441 , 14</v>
      </c>
      <c r="L6091" s="34" t="s">
        <v>207</v>
      </c>
      <c r="N6091" s="1" t="b">
        <f t="shared" si="313"/>
        <v>0</v>
      </c>
      <c r="O6091" s="1" t="b">
        <f t="shared" si="314"/>
        <v>0</v>
      </c>
      <c r="Q6091" s="4"/>
      <c r="R6091" s="4"/>
    </row>
    <row r="6092" spans="5:18">
      <c r="E6092" s="130">
        <v>441</v>
      </c>
      <c r="F6092" s="130">
        <v>15</v>
      </c>
      <c r="H6092" s="32" t="s">
        <v>208</v>
      </c>
      <c r="I6092" s="33" t="s">
        <v>862</v>
      </c>
      <c r="J6092" s="33" t="s">
        <v>206</v>
      </c>
      <c r="K6092" s="33" t="str">
        <f t="shared" si="312"/>
        <v>441 , 15</v>
      </c>
      <c r="L6092" s="34" t="s">
        <v>207</v>
      </c>
      <c r="N6092" s="1" t="b">
        <f t="shared" si="313"/>
        <v>0</v>
      </c>
      <c r="O6092" s="1" t="b">
        <f t="shared" si="314"/>
        <v>0</v>
      </c>
      <c r="Q6092" s="4"/>
      <c r="R6092" s="4"/>
    </row>
    <row r="6093" spans="5:18">
      <c r="E6093" s="130">
        <v>442</v>
      </c>
      <c r="F6093" s="130">
        <v>1</v>
      </c>
      <c r="H6093" s="32" t="s">
        <v>208</v>
      </c>
      <c r="I6093" s="33" t="s">
        <v>862</v>
      </c>
      <c r="J6093" s="33" t="s">
        <v>206</v>
      </c>
      <c r="K6093" s="33" t="str">
        <f t="shared" si="312"/>
        <v>442 , 1</v>
      </c>
      <c r="L6093" s="34" t="s">
        <v>207</v>
      </c>
      <c r="N6093" s="1" t="b">
        <f t="shared" si="313"/>
        <v>0</v>
      </c>
      <c r="O6093" s="1" t="b">
        <f t="shared" si="314"/>
        <v>0</v>
      </c>
      <c r="Q6093" s="4"/>
      <c r="R6093" s="4"/>
    </row>
    <row r="6094" spans="5:18">
      <c r="E6094" s="130">
        <v>442</v>
      </c>
      <c r="F6094" s="130">
        <v>2</v>
      </c>
      <c r="H6094" s="32" t="s">
        <v>208</v>
      </c>
      <c r="I6094" s="33" t="s">
        <v>862</v>
      </c>
      <c r="J6094" s="33" t="s">
        <v>206</v>
      </c>
      <c r="K6094" s="33" t="str">
        <f t="shared" si="312"/>
        <v>442 , 2</v>
      </c>
      <c r="L6094" s="34" t="s">
        <v>207</v>
      </c>
      <c r="N6094" s="1" t="b">
        <f t="shared" si="313"/>
        <v>0</v>
      </c>
      <c r="O6094" s="1" t="b">
        <f t="shared" si="314"/>
        <v>0</v>
      </c>
      <c r="Q6094" s="4"/>
      <c r="R6094" s="4"/>
    </row>
    <row r="6095" spans="5:18">
      <c r="E6095" s="130">
        <v>442</v>
      </c>
      <c r="F6095" s="130">
        <v>3</v>
      </c>
      <c r="H6095" s="32" t="s">
        <v>208</v>
      </c>
      <c r="I6095" s="33" t="s">
        <v>862</v>
      </c>
      <c r="J6095" s="33" t="s">
        <v>206</v>
      </c>
      <c r="K6095" s="33" t="str">
        <f t="shared" si="312"/>
        <v>442 , 3</v>
      </c>
      <c r="L6095" s="34" t="s">
        <v>207</v>
      </c>
      <c r="N6095" s="1" t="b">
        <f t="shared" si="313"/>
        <v>0</v>
      </c>
      <c r="O6095" s="1" t="b">
        <f t="shared" si="314"/>
        <v>0</v>
      </c>
      <c r="Q6095" s="4"/>
      <c r="R6095" s="4"/>
    </row>
    <row r="6096" spans="5:18">
      <c r="E6096" s="130">
        <v>442</v>
      </c>
      <c r="F6096" s="130">
        <v>4</v>
      </c>
      <c r="H6096" s="32" t="s">
        <v>208</v>
      </c>
      <c r="I6096" s="33" t="s">
        <v>862</v>
      </c>
      <c r="J6096" s="33" t="s">
        <v>206</v>
      </c>
      <c r="K6096" s="33" t="str">
        <f t="shared" si="312"/>
        <v>442 , 4</v>
      </c>
      <c r="L6096" s="34" t="s">
        <v>207</v>
      </c>
      <c r="N6096" s="1" t="b">
        <f t="shared" si="313"/>
        <v>0</v>
      </c>
      <c r="O6096" s="1" t="b">
        <f t="shared" si="314"/>
        <v>0</v>
      </c>
      <c r="Q6096" s="4"/>
      <c r="R6096" s="4"/>
    </row>
    <row r="6097" spans="5:18">
      <c r="E6097" s="130">
        <v>442</v>
      </c>
      <c r="F6097" s="130">
        <v>5</v>
      </c>
      <c r="H6097" s="32" t="s">
        <v>208</v>
      </c>
      <c r="I6097" s="33" t="s">
        <v>862</v>
      </c>
      <c r="J6097" s="33" t="s">
        <v>206</v>
      </c>
      <c r="K6097" s="33" t="str">
        <f t="shared" si="312"/>
        <v>442 , 5</v>
      </c>
      <c r="L6097" s="34" t="s">
        <v>207</v>
      </c>
      <c r="N6097" s="1" t="b">
        <f t="shared" si="313"/>
        <v>0</v>
      </c>
      <c r="O6097" s="1" t="b">
        <f t="shared" si="314"/>
        <v>0</v>
      </c>
      <c r="Q6097" s="4"/>
      <c r="R6097" s="4"/>
    </row>
    <row r="6098" spans="5:18">
      <c r="E6098" s="130">
        <v>442</v>
      </c>
      <c s="130" r="F6098">
        <v>7</v>
      </c>
      <c r="H6098" s="32" t="s">
        <v>208</v>
      </c>
      <c r="I6098" s="33" t="s">
        <v>862</v>
      </c>
      <c r="J6098" s="33" t="s">
        <v>206</v>
      </c>
      <c r="K6098" s="33" t="str">
        <f t="shared" si="312"/>
        <v>442 , 6</v>
      </c>
      <c r="L6098" s="34" t="s">
        <v>207</v>
      </c>
      <c r="N6098" s="1" t="b">
        <f t="shared" si="313"/>
        <v>0</v>
      </c>
      <c r="O6098" s="1" t="b">
        <f t="shared" si="314"/>
        <v>0</v>
      </c>
      <c r="Q6098" s="4"/>
      <c r="R6098" s="4"/>
    </row>
    <row r="6099" spans="5:18">
      <c r="E6099" s="130">
        <v>442</v>
      </c>
      <c r="F6099" s="130">
        <v>8</v>
      </c>
      <c r="H6099" s="32" t="s">
        <v>208</v>
      </c>
      <c r="I6099" s="33" t="s">
        <v>862</v>
      </c>
      <c r="J6099" s="33" t="s">
        <v>206</v>
      </c>
      <c r="K6099" s="33" t="str">
        <f t="shared" ref="K6099:K6157" si="315">E6099&amp;" , "&amp;F6099</f>
        <v>442 , 8</v>
      </c>
      <c r="L6099" s="34" t="s">
        <v>207</v>
      </c>
      <c r="N6099" s="1" t="b">
        <f t="shared" ref="N6099:N6157" si="316">IF(E6099="","",EXACT(E6099,Q6099))</f>
        <v>0</v>
      </c>
      <c r="O6099" s="1" t="b">
        <f t="shared" ref="O6099:O6157" si="317">IF(F6099="","",EXACT(F6099,R6099))</f>
        <v>0</v>
      </c>
      <c r="Q6099" s="4"/>
      <c r="R6099" s="4"/>
    </row>
    <row r="6100" spans="5:18">
      <c r="E6100" s="130">
        <v>442</v>
      </c>
      <c r="F6100" s="130">
        <v>9</v>
      </c>
      <c r="H6100" s="32" t="s">
        <v>208</v>
      </c>
      <c r="I6100" s="33" t="s">
        <v>862</v>
      </c>
      <c r="J6100" s="33" t="s">
        <v>206</v>
      </c>
      <c r="K6100" s="33" t="str">
        <f t="shared" si="315"/>
        <v>442 , 9</v>
      </c>
      <c r="L6100" s="34" t="s">
        <v>207</v>
      </c>
      <c r="N6100" s="1" t="b">
        <f t="shared" si="316"/>
        <v>0</v>
      </c>
      <c r="O6100" s="1" t="b">
        <f t="shared" si="317"/>
        <v>0</v>
      </c>
      <c r="Q6100" s="4"/>
      <c r="R6100" s="4"/>
    </row>
    <row r="6101" spans="5:18">
      <c r="E6101" s="130">
        <v>442</v>
      </c>
      <c r="F6101" s="130">
        <v>10</v>
      </c>
      <c r="H6101" s="32" t="s">
        <v>208</v>
      </c>
      <c r="I6101" s="33" t="s">
        <v>862</v>
      </c>
      <c r="J6101" s="33" t="s">
        <v>206</v>
      </c>
      <c r="K6101" s="33" t="str">
        <f t="shared" si="315"/>
        <v>442 , 10</v>
      </c>
      <c r="L6101" s="34" t="s">
        <v>207</v>
      </c>
      <c r="N6101" s="1" t="b">
        <f t="shared" si="316"/>
        <v>0</v>
      </c>
      <c r="O6101" s="1" t="b">
        <f t="shared" si="317"/>
        <v>0</v>
      </c>
      <c r="Q6101" s="4"/>
      <c r="R6101" s="4"/>
    </row>
    <row r="6102" spans="5:18">
      <c r="E6102" s="130">
        <v>442</v>
      </c>
      <c r="F6102" s="130">
        <v>11</v>
      </c>
      <c r="H6102" s="32" t="s">
        <v>208</v>
      </c>
      <c r="I6102" s="33" t="s">
        <v>862</v>
      </c>
      <c r="J6102" s="33" t="s">
        <v>206</v>
      </c>
      <c r="K6102" s="33" t="str">
        <f t="shared" si="315"/>
        <v>442 , 11</v>
      </c>
      <c r="L6102" s="34" t="s">
        <v>207</v>
      </c>
      <c r="N6102" s="1" t="b">
        <f t="shared" si="316"/>
        <v>0</v>
      </c>
      <c r="O6102" s="1" t="b">
        <f t="shared" si="317"/>
        <v>0</v>
      </c>
      <c r="Q6102" s="4"/>
      <c r="R6102" s="4"/>
    </row>
    <row r="6103" spans="5:18">
      <c r="E6103" s="130">
        <v>442</v>
      </c>
      <c r="F6103" s="130">
        <v>12</v>
      </c>
      <c r="H6103" s="32" t="s">
        <v>208</v>
      </c>
      <c r="I6103" s="33" t="s">
        <v>862</v>
      </c>
      <c r="J6103" s="33" t="s">
        <v>206</v>
      </c>
      <c r="K6103" s="33" t="str">
        <f t="shared" si="315"/>
        <v>442 , 12</v>
      </c>
      <c r="L6103" s="34" t="s">
        <v>207</v>
      </c>
      <c r="N6103" s="1" t="b">
        <f t="shared" si="316"/>
        <v>0</v>
      </c>
      <c r="O6103" s="1" t="b">
        <f t="shared" si="317"/>
        <v>0</v>
      </c>
      <c r="Q6103" s="4"/>
      <c r="R6103" s="4"/>
    </row>
    <row r="6104" spans="5:18">
      <c r="E6104" s="130">
        <v>442</v>
      </c>
      <c r="F6104" s="130">
        <v>13</v>
      </c>
      <c r="H6104" s="32" t="s">
        <v>208</v>
      </c>
      <c r="I6104" s="33" t="s">
        <v>862</v>
      </c>
      <c r="J6104" s="33" t="s">
        <v>206</v>
      </c>
      <c r="K6104" s="33" t="str">
        <f t="shared" si="315"/>
        <v>442 , 13</v>
      </c>
      <c r="L6104" s="34" t="s">
        <v>207</v>
      </c>
      <c r="N6104" s="1" t="b">
        <f t="shared" si="316"/>
        <v>0</v>
      </c>
      <c r="O6104" s="1" t="b">
        <f t="shared" si="317"/>
        <v>0</v>
      </c>
      <c r="Q6104" s="4"/>
      <c r="R6104" s="4"/>
    </row>
    <row r="6105" spans="5:18">
      <c r="E6105" s="130">
        <v>442</v>
      </c>
      <c r="F6105" s="130">
        <v>14</v>
      </c>
      <c r="H6105" s="32" t="s">
        <v>208</v>
      </c>
      <c r="I6105" s="33" t="s">
        <v>862</v>
      </c>
      <c r="J6105" s="33" t="s">
        <v>206</v>
      </c>
      <c r="K6105" s="33" t="str">
        <f t="shared" si="315"/>
        <v>442 , 14</v>
      </c>
      <c r="L6105" s="34" t="s">
        <v>207</v>
      </c>
      <c r="N6105" s="1" t="b">
        <f t="shared" si="316"/>
        <v>0</v>
      </c>
      <c r="O6105" s="1" t="b">
        <f t="shared" si="317"/>
        <v>0</v>
      </c>
      <c r="Q6105" s="4"/>
      <c r="R6105" s="4"/>
    </row>
    <row r="6106" spans="5:18">
      <c r="E6106" s="130">
        <v>442</v>
      </c>
      <c r="F6106" s="130">
        <v>15</v>
      </c>
      <c r="H6106" s="32" t="s">
        <v>208</v>
      </c>
      <c r="I6106" s="33" t="s">
        <v>862</v>
      </c>
      <c r="J6106" s="33" t="s">
        <v>206</v>
      </c>
      <c r="K6106" s="33" t="str">
        <f t="shared" si="315"/>
        <v>442 , 15</v>
      </c>
      <c r="L6106" s="34" t="s">
        <v>207</v>
      </c>
      <c r="N6106" s="1" t="b">
        <f t="shared" si="316"/>
        <v>0</v>
      </c>
      <c r="O6106" s="1" t="b">
        <f t="shared" si="317"/>
        <v>0</v>
      </c>
      <c r="Q6106" s="4"/>
      <c r="R6106" s="4"/>
    </row>
    <row r="6107" spans="5:18">
      <c r="E6107" s="130">
        <v>443</v>
      </c>
      <c r="F6107" s="130">
        <v>1</v>
      </c>
      <c r="H6107" s="32" t="s">
        <v>208</v>
      </c>
      <c r="I6107" s="33" t="s">
        <v>862</v>
      </c>
      <c r="J6107" s="33" t="s">
        <v>206</v>
      </c>
      <c r="K6107" s="33" t="str">
        <f t="shared" si="315"/>
        <v>443 , 1</v>
      </c>
      <c r="L6107" s="34" t="s">
        <v>207</v>
      </c>
      <c r="N6107" s="1" t="b">
        <f t="shared" si="316"/>
        <v>0</v>
      </c>
      <c r="O6107" s="1" t="b">
        <f t="shared" si="317"/>
        <v>0</v>
      </c>
      <c r="Q6107" s="4"/>
      <c r="R6107" s="4"/>
    </row>
    <row r="6108" spans="5:18">
      <c r="E6108" s="130">
        <v>443</v>
      </c>
      <c r="F6108" s="130">
        <v>2</v>
      </c>
      <c r="H6108" s="32" t="s">
        <v>208</v>
      </c>
      <c r="I6108" s="33" t="s">
        <v>862</v>
      </c>
      <c r="J6108" s="33" t="s">
        <v>206</v>
      </c>
      <c r="K6108" s="33" t="str">
        <f t="shared" si="315"/>
        <v>443 , 2</v>
      </c>
      <c r="L6108" s="34" t="s">
        <v>207</v>
      </c>
      <c r="N6108" s="1" t="b">
        <f t="shared" si="316"/>
        <v>0</v>
      </c>
      <c r="O6108" s="1" t="b">
        <f t="shared" si="317"/>
        <v>0</v>
      </c>
      <c r="Q6108" s="4"/>
      <c r="R6108" s="4"/>
    </row>
    <row r="6109" spans="5:18">
      <c r="E6109" s="130">
        <v>443</v>
      </c>
      <c r="F6109" s="130">
        <v>3</v>
      </c>
      <c r="H6109" s="32" t="s">
        <v>208</v>
      </c>
      <c r="I6109" s="33" t="s">
        <v>862</v>
      </c>
      <c r="J6109" s="33" t="s">
        <v>206</v>
      </c>
      <c r="K6109" s="33" t="str">
        <f t="shared" si="315"/>
        <v>443 , 3</v>
      </c>
      <c r="L6109" s="34" t="s">
        <v>207</v>
      </c>
      <c r="N6109" s="1" t="b">
        <f t="shared" si="316"/>
        <v>0</v>
      </c>
      <c r="O6109" s="1" t="b">
        <f t="shared" si="317"/>
        <v>0</v>
      </c>
      <c r="Q6109" s="4"/>
      <c r="R6109" s="4"/>
    </row>
    <row r="6110" spans="5:18">
      <c r="E6110" s="130">
        <v>443</v>
      </c>
      <c r="F6110" s="130">
        <v>4</v>
      </c>
      <c r="H6110" s="32" t="s">
        <v>208</v>
      </c>
      <c r="I6110" s="33" t="s">
        <v>862</v>
      </c>
      <c r="J6110" s="33" t="s">
        <v>206</v>
      </c>
      <c r="K6110" s="33" t="str">
        <f t="shared" si="315"/>
        <v>443 , 4</v>
      </c>
      <c r="L6110" s="34" t="s">
        <v>207</v>
      </c>
      <c r="N6110" s="1" t="b">
        <f t="shared" si="316"/>
        <v>0</v>
      </c>
      <c r="O6110" s="1" t="b">
        <f t="shared" si="317"/>
        <v>0</v>
      </c>
      <c r="Q6110" s="4"/>
      <c r="R6110" s="4"/>
    </row>
    <row r="6111" spans="5:18">
      <c r="E6111" s="130">
        <v>443</v>
      </c>
      <c r="F6111" s="130">
        <v>5</v>
      </c>
      <c r="H6111" s="32" t="s">
        <v>208</v>
      </c>
      <c r="I6111" s="33" t="s">
        <v>862</v>
      </c>
      <c r="J6111" s="33" t="s">
        <v>206</v>
      </c>
      <c r="K6111" s="33" t="str">
        <f t="shared" si="315"/>
        <v>443 , 5</v>
      </c>
      <c r="L6111" s="34" t="s">
        <v>207</v>
      </c>
      <c r="N6111" s="1" t="b">
        <f t="shared" si="316"/>
        <v>0</v>
      </c>
      <c r="O6111" s="1" t="b">
        <f t="shared" si="317"/>
        <v>0</v>
      </c>
      <c r="Q6111" s="4"/>
      <c r="R6111" s="4"/>
    </row>
    <row r="6112" spans="5:18">
      <c r="E6112" s="130">
        <v>443</v>
      </c>
      <c s="130" r="F6112">
        <v>7</v>
      </c>
      <c r="H6112" s="32" t="s">
        <v>208</v>
      </c>
      <c r="I6112" s="33" t="s">
        <v>862</v>
      </c>
      <c r="J6112" s="33" t="s">
        <v>206</v>
      </c>
      <c r="K6112" s="33" t="str">
        <f t="shared" si="315"/>
        <v>443 , 6</v>
      </c>
      <c r="L6112" s="34" t="s">
        <v>207</v>
      </c>
      <c r="N6112" s="1" t="b">
        <f t="shared" si="316"/>
        <v>0</v>
      </c>
      <c r="O6112" s="1" t="b">
        <f t="shared" si="317"/>
        <v>0</v>
      </c>
      <c r="Q6112" s="4"/>
      <c r="R6112" s="4"/>
    </row>
    <row r="6113" spans="5:18">
      <c r="E6113" s="130">
        <v>443</v>
      </c>
      <c r="F6113" s="130">
        <v>8</v>
      </c>
      <c r="H6113" s="32" t="s">
        <v>208</v>
      </c>
      <c r="I6113" s="33" t="s">
        <v>862</v>
      </c>
      <c r="J6113" s="33" t="s">
        <v>206</v>
      </c>
      <c r="K6113" s="33" t="str">
        <f t="shared" si="315"/>
        <v>443 , 8</v>
      </c>
      <c r="L6113" s="34" t="s">
        <v>207</v>
      </c>
      <c r="N6113" s="1" t="b">
        <f t="shared" si="316"/>
        <v>0</v>
      </c>
      <c r="O6113" s="1" t="b">
        <f t="shared" si="317"/>
        <v>0</v>
      </c>
      <c r="Q6113" s="4"/>
      <c r="R6113" s="4"/>
    </row>
    <row r="6114" spans="5:18">
      <c r="E6114" s="130">
        <v>443</v>
      </c>
      <c r="F6114" s="130">
        <v>9</v>
      </c>
      <c r="H6114" s="32" t="s">
        <v>208</v>
      </c>
      <c r="I6114" s="33" t="s">
        <v>862</v>
      </c>
      <c r="J6114" s="33" t="s">
        <v>206</v>
      </c>
      <c r="K6114" s="33" t="str">
        <f t="shared" si="315"/>
        <v>443 , 9</v>
      </c>
      <c r="L6114" s="34" t="s">
        <v>207</v>
      </c>
      <c r="N6114" s="1" t="b">
        <f t="shared" si="316"/>
        <v>0</v>
      </c>
      <c r="O6114" s="1" t="b">
        <f t="shared" si="317"/>
        <v>0</v>
      </c>
      <c r="Q6114" s="4"/>
      <c r="R6114" s="4"/>
    </row>
    <row r="6115" spans="5:18">
      <c r="E6115" s="130">
        <v>443</v>
      </c>
      <c r="F6115" s="130">
        <v>10</v>
      </c>
      <c r="H6115" s="32" t="s">
        <v>208</v>
      </c>
      <c r="I6115" s="33" t="s">
        <v>862</v>
      </c>
      <c r="J6115" s="33" t="s">
        <v>206</v>
      </c>
      <c r="K6115" s="33" t="str">
        <f t="shared" si="315"/>
        <v>443 , 10</v>
      </c>
      <c r="L6115" s="34" t="s">
        <v>207</v>
      </c>
      <c r="N6115" s="1" t="b">
        <f t="shared" si="316"/>
        <v>0</v>
      </c>
      <c r="O6115" s="1" t="b">
        <f t="shared" si="317"/>
        <v>0</v>
      </c>
      <c r="Q6115" s="4"/>
      <c r="R6115" s="4"/>
    </row>
    <row r="6116" spans="5:18">
      <c r="E6116" s="130">
        <v>443</v>
      </c>
      <c r="F6116" s="130">
        <v>11</v>
      </c>
      <c r="H6116" s="32" t="s">
        <v>208</v>
      </c>
      <c r="I6116" s="33" t="s">
        <v>862</v>
      </c>
      <c r="J6116" s="33" t="s">
        <v>206</v>
      </c>
      <c r="K6116" s="33" t="str">
        <f t="shared" si="315"/>
        <v>443 , 11</v>
      </c>
      <c r="L6116" s="34" t="s">
        <v>207</v>
      </c>
      <c r="N6116" s="1" t="b">
        <f t="shared" si="316"/>
        <v>0</v>
      </c>
      <c r="O6116" s="1" t="b">
        <f t="shared" si="317"/>
        <v>0</v>
      </c>
      <c r="Q6116" s="4"/>
      <c r="R6116" s="4"/>
    </row>
    <row r="6117" spans="5:18">
      <c r="E6117" s="130">
        <v>443</v>
      </c>
      <c r="F6117" s="130">
        <v>12</v>
      </c>
      <c r="H6117" s="32" t="s">
        <v>208</v>
      </c>
      <c r="I6117" s="33" t="s">
        <v>862</v>
      </c>
      <c r="J6117" s="33" t="s">
        <v>206</v>
      </c>
      <c r="K6117" s="33" t="str">
        <f t="shared" si="315"/>
        <v>443 , 12</v>
      </c>
      <c r="L6117" s="34" t="s">
        <v>207</v>
      </c>
      <c r="N6117" s="1" t="b">
        <f t="shared" si="316"/>
        <v>0</v>
      </c>
      <c r="O6117" s="1" t="b">
        <f t="shared" si="317"/>
        <v>0</v>
      </c>
      <c r="Q6117" s="4"/>
      <c r="R6117" s="4"/>
    </row>
    <row r="6118" spans="5:18">
      <c r="E6118" s="130">
        <v>443</v>
      </c>
      <c r="F6118" s="130">
        <v>13</v>
      </c>
      <c r="H6118" s="32" t="s">
        <v>208</v>
      </c>
      <c r="I6118" s="33" t="s">
        <v>862</v>
      </c>
      <c r="J6118" s="33" t="s">
        <v>206</v>
      </c>
      <c r="K6118" s="33" t="str">
        <f t="shared" si="315"/>
        <v>443 , 13</v>
      </c>
      <c r="L6118" s="34" t="s">
        <v>207</v>
      </c>
      <c r="N6118" s="1" t="b">
        <f t="shared" si="316"/>
        <v>0</v>
      </c>
      <c r="O6118" s="1" t="b">
        <f t="shared" si="317"/>
        <v>0</v>
      </c>
      <c r="Q6118" s="4"/>
      <c r="R6118" s="4"/>
    </row>
    <row r="6119" spans="5:18">
      <c r="E6119" s="130">
        <v>443</v>
      </c>
      <c r="F6119" s="130">
        <v>14</v>
      </c>
      <c r="H6119" s="32" t="s">
        <v>208</v>
      </c>
      <c r="I6119" s="33" t="s">
        <v>862</v>
      </c>
      <c r="J6119" s="33" t="s">
        <v>206</v>
      </c>
      <c r="K6119" s="33" t="str">
        <f t="shared" si="315"/>
        <v>443 , 14</v>
      </c>
      <c r="L6119" s="34" t="s">
        <v>207</v>
      </c>
      <c r="N6119" s="1" t="b">
        <f t="shared" si="316"/>
        <v>0</v>
      </c>
      <c r="O6119" s="1" t="b">
        <f t="shared" si="317"/>
        <v>0</v>
      </c>
      <c r="Q6119" s="4"/>
      <c r="R6119" s="4"/>
    </row>
    <row r="6120" spans="5:18">
      <c r="E6120" s="130">
        <v>443</v>
      </c>
      <c r="F6120" s="130">
        <v>15</v>
      </c>
      <c r="H6120" s="32" t="s">
        <v>208</v>
      </c>
      <c r="I6120" s="33" t="s">
        <v>862</v>
      </c>
      <c r="J6120" s="33" t="s">
        <v>206</v>
      </c>
      <c r="K6120" s="33" t="str">
        <f t="shared" si="315"/>
        <v>443 , 15</v>
      </c>
      <c r="L6120" s="34" t="s">
        <v>207</v>
      </c>
      <c r="N6120" s="1" t="b">
        <f t="shared" si="316"/>
        <v>0</v>
      </c>
      <c r="O6120" s="1" t="b">
        <f t="shared" si="317"/>
        <v>0</v>
      </c>
      <c r="Q6120" s="4"/>
      <c r="R6120" s="4"/>
    </row>
    <row r="6121" spans="5:18">
      <c r="E6121" s="130">
        <v>444</v>
      </c>
      <c r="F6121" s="130">
        <v>1</v>
      </c>
      <c r="H6121" s="32" t="s">
        <v>208</v>
      </c>
      <c r="I6121" s="33" t="s">
        <v>862</v>
      </c>
      <c r="J6121" s="33" t="s">
        <v>206</v>
      </c>
      <c r="K6121" s="33" t="str">
        <f t="shared" si="315"/>
        <v>444 , 1</v>
      </c>
      <c r="L6121" s="34" t="s">
        <v>207</v>
      </c>
      <c r="N6121" s="1" t="b">
        <f t="shared" si="316"/>
        <v>0</v>
      </c>
      <c r="O6121" s="1" t="b">
        <f t="shared" si="317"/>
        <v>0</v>
      </c>
      <c r="Q6121" s="4"/>
      <c r="R6121" s="4"/>
    </row>
    <row r="6122" spans="5:18">
      <c r="E6122" s="130">
        <v>444</v>
      </c>
      <c r="F6122" s="130">
        <v>2</v>
      </c>
      <c r="H6122" s="32" t="s">
        <v>208</v>
      </c>
      <c r="I6122" s="33" t="s">
        <v>862</v>
      </c>
      <c r="J6122" s="33" t="s">
        <v>206</v>
      </c>
      <c r="K6122" s="33" t="str">
        <f t="shared" si="315"/>
        <v>444 , 2</v>
      </c>
      <c r="L6122" s="34" t="s">
        <v>207</v>
      </c>
      <c r="N6122" s="1" t="b">
        <f t="shared" si="316"/>
        <v>0</v>
      </c>
      <c r="O6122" s="1" t="b">
        <f t="shared" si="317"/>
        <v>0</v>
      </c>
      <c r="Q6122" s="4"/>
      <c r="R6122" s="4"/>
    </row>
    <row r="6123" spans="5:18">
      <c r="E6123" s="130">
        <v>444</v>
      </c>
      <c r="F6123" s="130">
        <v>3</v>
      </c>
      <c r="H6123" s="32" t="s">
        <v>208</v>
      </c>
      <c r="I6123" s="33" t="s">
        <v>862</v>
      </c>
      <c r="J6123" s="33" t="s">
        <v>206</v>
      </c>
      <c r="K6123" s="33" t="str">
        <f t="shared" si="315"/>
        <v>444 , 3</v>
      </c>
      <c r="L6123" s="34" t="s">
        <v>207</v>
      </c>
      <c r="N6123" s="1" t="b">
        <f t="shared" si="316"/>
        <v>0</v>
      </c>
      <c r="O6123" s="1" t="b">
        <f t="shared" si="317"/>
        <v>0</v>
      </c>
      <c r="Q6123" s="4"/>
      <c r="R6123" s="4"/>
    </row>
    <row r="6124" spans="5:18">
      <c r="E6124" s="130">
        <v>444</v>
      </c>
      <c r="F6124" s="130">
        <v>4</v>
      </c>
      <c r="H6124" s="32" t="s">
        <v>208</v>
      </c>
      <c r="I6124" s="33" t="s">
        <v>862</v>
      </c>
      <c r="J6124" s="33" t="s">
        <v>206</v>
      </c>
      <c r="K6124" s="33" t="str">
        <f t="shared" si="315"/>
        <v>444 , 4</v>
      </c>
      <c r="L6124" s="34" t="s">
        <v>207</v>
      </c>
      <c r="N6124" s="1" t="b">
        <f t="shared" si="316"/>
        <v>0</v>
      </c>
      <c r="O6124" s="1" t="b">
        <f t="shared" si="317"/>
        <v>0</v>
      </c>
      <c r="Q6124" s="4"/>
      <c r="R6124" s="4"/>
    </row>
    <row r="6125" spans="5:18">
      <c r="E6125" s="130">
        <v>444</v>
      </c>
      <c r="F6125" s="130">
        <v>5</v>
      </c>
      <c r="H6125" s="32" t="s">
        <v>208</v>
      </c>
      <c r="I6125" s="33" t="s">
        <v>862</v>
      </c>
      <c r="J6125" s="33" t="s">
        <v>206</v>
      </c>
      <c r="K6125" s="33" t="str">
        <f t="shared" si="315"/>
        <v>444 , 5</v>
      </c>
      <c r="L6125" s="34" t="s">
        <v>207</v>
      </c>
      <c r="N6125" s="1" t="b">
        <f t="shared" si="316"/>
        <v>0</v>
      </c>
      <c r="O6125" s="1" t="b">
        <f t="shared" si="317"/>
        <v>0</v>
      </c>
      <c r="Q6125" s="4"/>
      <c r="R6125" s="4"/>
    </row>
    <row r="6126" spans="5:18">
      <c r="E6126" s="130">
        <v>444</v>
      </c>
      <c s="130" r="F6126">
        <v>7</v>
      </c>
      <c r="H6126" s="32" t="s">
        <v>208</v>
      </c>
      <c r="I6126" s="33" t="s">
        <v>862</v>
      </c>
      <c r="J6126" s="33" t="s">
        <v>206</v>
      </c>
      <c r="K6126" s="33" t="str">
        <f t="shared" si="315"/>
        <v>444 , 6</v>
      </c>
      <c r="L6126" s="34" t="s">
        <v>207</v>
      </c>
      <c r="N6126" s="1" t="b">
        <f t="shared" si="316"/>
        <v>0</v>
      </c>
      <c r="O6126" s="1" t="b">
        <f t="shared" si="317"/>
        <v>0</v>
      </c>
      <c r="Q6126" s="4"/>
      <c r="R6126" s="4"/>
    </row>
    <row r="6127" spans="5:18">
      <c r="E6127" s="130">
        <v>444</v>
      </c>
      <c r="F6127" s="130">
        <v>8</v>
      </c>
      <c r="H6127" s="32" t="s">
        <v>208</v>
      </c>
      <c r="I6127" s="33" t="s">
        <v>862</v>
      </c>
      <c r="J6127" s="33" t="s">
        <v>206</v>
      </c>
      <c r="K6127" s="33" t="str">
        <f t="shared" si="315"/>
        <v>444 , 8</v>
      </c>
      <c r="L6127" s="34" t="s">
        <v>207</v>
      </c>
      <c r="N6127" s="1" t="b">
        <f t="shared" si="316"/>
        <v>0</v>
      </c>
      <c r="O6127" s="1" t="b">
        <f t="shared" si="317"/>
        <v>0</v>
      </c>
      <c r="Q6127" s="4"/>
      <c r="R6127" s="4"/>
    </row>
    <row r="6128" spans="5:18">
      <c r="E6128" s="130">
        <v>444</v>
      </c>
      <c r="F6128" s="130">
        <v>9</v>
      </c>
      <c r="H6128" s="32" t="s">
        <v>208</v>
      </c>
      <c r="I6128" s="33" t="s">
        <v>862</v>
      </c>
      <c r="J6128" s="33" t="s">
        <v>206</v>
      </c>
      <c r="K6128" s="33" t="str">
        <f t="shared" si="315"/>
        <v>444 , 9</v>
      </c>
      <c r="L6128" s="34" t="s">
        <v>207</v>
      </c>
      <c r="N6128" s="1" t="b">
        <f t="shared" si="316"/>
        <v>0</v>
      </c>
      <c r="O6128" s="1" t="b">
        <f t="shared" si="317"/>
        <v>0</v>
      </c>
      <c r="Q6128" s="4"/>
      <c r="R6128" s="4"/>
    </row>
    <row r="6129" spans="5:18">
      <c r="E6129" s="130">
        <v>444</v>
      </c>
      <c r="F6129" s="130">
        <v>10</v>
      </c>
      <c r="H6129" s="32" t="s">
        <v>208</v>
      </c>
      <c r="I6129" s="33" t="s">
        <v>862</v>
      </c>
      <c r="J6129" s="33" t="s">
        <v>206</v>
      </c>
      <c r="K6129" s="33" t="str">
        <f t="shared" si="315"/>
        <v>444 , 10</v>
      </c>
      <c r="L6129" s="34" t="s">
        <v>207</v>
      </c>
      <c r="N6129" s="1" t="b">
        <f t="shared" si="316"/>
        <v>0</v>
      </c>
      <c r="O6129" s="1" t="b">
        <f t="shared" si="317"/>
        <v>0</v>
      </c>
      <c r="Q6129" s="4"/>
      <c r="R6129" s="4"/>
    </row>
    <row r="6130" spans="5:18">
      <c r="E6130" s="130">
        <v>444</v>
      </c>
      <c r="F6130" s="130">
        <v>11</v>
      </c>
      <c r="H6130" s="32" t="s">
        <v>208</v>
      </c>
      <c r="I6130" s="33" t="s">
        <v>862</v>
      </c>
      <c r="J6130" s="33" t="s">
        <v>206</v>
      </c>
      <c r="K6130" s="33" t="str">
        <f t="shared" si="315"/>
        <v>444 , 11</v>
      </c>
      <c r="L6130" s="34" t="s">
        <v>207</v>
      </c>
      <c r="N6130" s="1" t="b">
        <f t="shared" si="316"/>
        <v>0</v>
      </c>
      <c r="O6130" s="1" t="b">
        <f t="shared" si="317"/>
        <v>0</v>
      </c>
      <c r="Q6130" s="4"/>
      <c r="R6130" s="4"/>
    </row>
    <row r="6131" spans="5:18">
      <c r="E6131" s="130">
        <v>444</v>
      </c>
      <c r="F6131" s="130">
        <v>12</v>
      </c>
      <c r="H6131" s="32" t="s">
        <v>208</v>
      </c>
      <c r="I6131" s="33" t="s">
        <v>862</v>
      </c>
      <c r="J6131" s="33" t="s">
        <v>206</v>
      </c>
      <c r="K6131" s="33" t="str">
        <f t="shared" si="315"/>
        <v>444 , 12</v>
      </c>
      <c r="L6131" s="34" t="s">
        <v>207</v>
      </c>
      <c r="N6131" s="1" t="b">
        <f t="shared" si="316"/>
        <v>0</v>
      </c>
      <c r="O6131" s="1" t="b">
        <f t="shared" si="317"/>
        <v>0</v>
      </c>
      <c r="Q6131" s="4"/>
      <c r="R6131" s="4"/>
    </row>
    <row r="6132" spans="5:18">
      <c r="E6132" s="130">
        <v>444</v>
      </c>
      <c r="F6132" s="130">
        <v>13</v>
      </c>
      <c r="H6132" s="32" t="s">
        <v>208</v>
      </c>
      <c r="I6132" s="33" t="s">
        <v>862</v>
      </c>
      <c r="J6132" s="33" t="s">
        <v>206</v>
      </c>
      <c r="K6132" s="33" t="str">
        <f t="shared" si="315"/>
        <v>444 , 13</v>
      </c>
      <c r="L6132" s="34" t="s">
        <v>207</v>
      </c>
      <c r="N6132" s="1" t="b">
        <f t="shared" si="316"/>
        <v>0</v>
      </c>
      <c r="O6132" s="1" t="b">
        <f t="shared" si="317"/>
        <v>0</v>
      </c>
      <c r="Q6132" s="4"/>
      <c r="R6132" s="4"/>
    </row>
    <row r="6133" spans="5:18">
      <c r="E6133" s="130">
        <v>444</v>
      </c>
      <c r="F6133" s="130">
        <v>14</v>
      </c>
      <c r="H6133" s="32" t="s">
        <v>208</v>
      </c>
      <c r="I6133" s="33" t="s">
        <v>862</v>
      </c>
      <c r="J6133" s="33" t="s">
        <v>206</v>
      </c>
      <c r="K6133" s="33" t="str">
        <f t="shared" si="315"/>
        <v>444 , 14</v>
      </c>
      <c r="L6133" s="34" t="s">
        <v>207</v>
      </c>
      <c r="N6133" s="1" t="b">
        <f t="shared" si="316"/>
        <v>0</v>
      </c>
      <c r="O6133" s="1" t="b">
        <f t="shared" si="317"/>
        <v>0</v>
      </c>
      <c r="Q6133" s="4"/>
      <c r="R6133" s="4"/>
    </row>
    <row r="6134" spans="5:18">
      <c r="E6134" s="130">
        <v>444</v>
      </c>
      <c r="F6134" s="130">
        <v>15</v>
      </c>
      <c r="H6134" s="32" t="s">
        <v>208</v>
      </c>
      <c r="I6134" s="33" t="s">
        <v>862</v>
      </c>
      <c r="J6134" s="33" t="s">
        <v>206</v>
      </c>
      <c r="K6134" s="33" t="str">
        <f t="shared" si="315"/>
        <v>444 , 15</v>
      </c>
      <c r="L6134" s="34" t="s">
        <v>207</v>
      </c>
      <c r="N6134" s="1" t="b">
        <f t="shared" si="316"/>
        <v>0</v>
      </c>
      <c r="O6134" s="1" t="b">
        <f t="shared" si="317"/>
        <v>0</v>
      </c>
      <c r="Q6134" s="4"/>
      <c r="R6134" s="4"/>
    </row>
    <row r="6135" spans="5:18">
      <c r="E6135" s="130">
        <v>445</v>
      </c>
      <c r="F6135" s="130">
        <v>1</v>
      </c>
      <c r="H6135" s="32" t="s">
        <v>208</v>
      </c>
      <c r="I6135" s="33" t="s">
        <v>862</v>
      </c>
      <c r="J6135" s="33" t="s">
        <v>206</v>
      </c>
      <c r="K6135" s="33" t="str">
        <f t="shared" si="315"/>
        <v>445 , 1</v>
      </c>
      <c r="L6135" s="34" t="s">
        <v>207</v>
      </c>
      <c r="N6135" s="1" t="b">
        <f t="shared" si="316"/>
        <v>0</v>
      </c>
      <c r="O6135" s="1" t="b">
        <f t="shared" si="317"/>
        <v>0</v>
      </c>
      <c r="Q6135" s="4"/>
      <c r="R6135" s="4"/>
    </row>
    <row r="6136" spans="5:18">
      <c r="E6136" s="130">
        <v>445</v>
      </c>
      <c r="F6136" s="130">
        <v>2</v>
      </c>
      <c r="H6136" s="32" t="s">
        <v>208</v>
      </c>
      <c r="I6136" s="33" t="s">
        <v>862</v>
      </c>
      <c r="J6136" s="33" t="s">
        <v>206</v>
      </c>
      <c r="K6136" s="33" t="str">
        <f t="shared" si="315"/>
        <v>445 , 2</v>
      </c>
      <c r="L6136" s="34" t="s">
        <v>207</v>
      </c>
      <c r="N6136" s="1" t="b">
        <f t="shared" si="316"/>
        <v>0</v>
      </c>
      <c r="O6136" s="1" t="b">
        <f t="shared" si="317"/>
        <v>0</v>
      </c>
      <c r="Q6136" s="4"/>
      <c r="R6136" s="4"/>
    </row>
    <row r="6137" spans="5:18">
      <c r="E6137" s="130">
        <v>445</v>
      </c>
      <c r="F6137" s="130">
        <v>3</v>
      </c>
      <c r="H6137" s="32" t="s">
        <v>208</v>
      </c>
      <c r="I6137" s="33" t="s">
        <v>862</v>
      </c>
      <c r="J6137" s="33" t="s">
        <v>206</v>
      </c>
      <c r="K6137" s="33" t="str">
        <f t="shared" si="315"/>
        <v>445 , 3</v>
      </c>
      <c r="L6137" s="34" t="s">
        <v>207</v>
      </c>
      <c r="N6137" s="1" t="b">
        <f t="shared" si="316"/>
        <v>0</v>
      </c>
      <c r="O6137" s="1" t="b">
        <f t="shared" si="317"/>
        <v>0</v>
      </c>
      <c r="Q6137" s="4"/>
      <c r="R6137" s="4"/>
    </row>
    <row r="6138" spans="5:18">
      <c r="E6138" s="130">
        <v>445</v>
      </c>
      <c r="F6138" s="130">
        <v>4</v>
      </c>
      <c r="H6138" s="32" t="s">
        <v>208</v>
      </c>
      <c r="I6138" s="33" t="s">
        <v>862</v>
      </c>
      <c r="J6138" s="33" t="s">
        <v>206</v>
      </c>
      <c r="K6138" s="33" t="str">
        <f t="shared" si="315"/>
        <v>445 , 4</v>
      </c>
      <c r="L6138" s="34" t="s">
        <v>207</v>
      </c>
      <c r="N6138" s="1" t="b">
        <f t="shared" si="316"/>
        <v>0</v>
      </c>
      <c r="O6138" s="1" t="b">
        <f t="shared" si="317"/>
        <v>0</v>
      </c>
      <c r="Q6138" s="4"/>
      <c r="R6138" s="4"/>
    </row>
    <row r="6139" spans="5:18">
      <c r="E6139" s="130">
        <v>445</v>
      </c>
      <c r="F6139" s="130">
        <v>5</v>
      </c>
      <c r="H6139" s="32" t="s">
        <v>208</v>
      </c>
      <c r="I6139" s="33" t="s">
        <v>862</v>
      </c>
      <c r="J6139" s="33" t="s">
        <v>206</v>
      </c>
      <c r="K6139" s="33" t="str">
        <f t="shared" si="315"/>
        <v>445 , 5</v>
      </c>
      <c r="L6139" s="34" t="s">
        <v>207</v>
      </c>
      <c r="N6139" s="1" t="b">
        <f t="shared" si="316"/>
        <v>0</v>
      </c>
      <c r="O6139" s="1" t="b">
        <f t="shared" si="317"/>
        <v>0</v>
      </c>
      <c r="Q6139" s="4"/>
      <c r="R6139" s="4"/>
    </row>
    <row r="6140" spans="5:18">
      <c r="E6140" s="130">
        <v>445</v>
      </c>
      <c s="130" r="F6140">
        <v>7</v>
      </c>
      <c r="H6140" s="32" t="s">
        <v>208</v>
      </c>
      <c r="I6140" s="33" t="s">
        <v>862</v>
      </c>
      <c r="J6140" s="33" t="s">
        <v>206</v>
      </c>
      <c r="K6140" s="33" t="str">
        <f t="shared" si="315"/>
        <v>445 , 6</v>
      </c>
      <c r="L6140" s="34" t="s">
        <v>207</v>
      </c>
      <c r="N6140" s="1" t="b">
        <f t="shared" si="316"/>
        <v>0</v>
      </c>
      <c r="O6140" s="1" t="b">
        <f t="shared" si="317"/>
        <v>0</v>
      </c>
      <c r="Q6140" s="4"/>
      <c r="R6140" s="4"/>
    </row>
    <row r="6141" spans="5:18">
      <c r="E6141" s="130">
        <v>445</v>
      </c>
      <c r="F6141" s="130">
        <v>8</v>
      </c>
      <c r="H6141" s="32" t="s">
        <v>208</v>
      </c>
      <c r="I6141" s="33" t="s">
        <v>862</v>
      </c>
      <c r="J6141" s="33" t="s">
        <v>206</v>
      </c>
      <c r="K6141" s="33" t="str">
        <f t="shared" si="315"/>
        <v>445 , 8</v>
      </c>
      <c r="L6141" s="34" t="s">
        <v>207</v>
      </c>
      <c r="N6141" s="1" t="b">
        <f t="shared" si="316"/>
        <v>0</v>
      </c>
      <c r="O6141" s="1" t="b">
        <f t="shared" si="317"/>
        <v>0</v>
      </c>
      <c r="Q6141" s="4"/>
      <c r="R6141" s="4"/>
    </row>
    <row r="6142" spans="5:18">
      <c r="E6142" s="130">
        <v>445</v>
      </c>
      <c r="F6142" s="130">
        <v>9</v>
      </c>
      <c r="H6142" s="32" t="s">
        <v>208</v>
      </c>
      <c r="I6142" s="33" t="s">
        <v>862</v>
      </c>
      <c r="J6142" s="33" t="s">
        <v>206</v>
      </c>
      <c r="K6142" s="33" t="str">
        <f t="shared" si="315"/>
        <v>445 , 9</v>
      </c>
      <c r="L6142" s="34" t="s">
        <v>207</v>
      </c>
      <c r="N6142" s="1" t="b">
        <f t="shared" si="316"/>
        <v>0</v>
      </c>
      <c r="O6142" s="1" t="b">
        <f t="shared" si="317"/>
        <v>0</v>
      </c>
      <c r="Q6142" s="4"/>
      <c r="R6142" s="4"/>
    </row>
    <row r="6143" spans="5:18">
      <c r="E6143" s="130">
        <v>445</v>
      </c>
      <c r="F6143" s="130">
        <v>10</v>
      </c>
      <c r="H6143" s="32" t="s">
        <v>208</v>
      </c>
      <c r="I6143" s="33" t="s">
        <v>862</v>
      </c>
      <c r="J6143" s="33" t="s">
        <v>206</v>
      </c>
      <c r="K6143" s="33" t="str">
        <f t="shared" si="315"/>
        <v>445 , 10</v>
      </c>
      <c r="L6143" s="34" t="s">
        <v>207</v>
      </c>
      <c r="N6143" s="1" t="b">
        <f t="shared" si="316"/>
        <v>0</v>
      </c>
      <c r="O6143" s="1" t="b">
        <f t="shared" si="317"/>
        <v>0</v>
      </c>
      <c r="Q6143" s="4"/>
      <c r="R6143" s="4"/>
    </row>
    <row r="6144" spans="5:18">
      <c r="E6144" s="130">
        <v>445</v>
      </c>
      <c r="F6144" s="130">
        <v>11</v>
      </c>
      <c r="H6144" s="32" t="s">
        <v>208</v>
      </c>
      <c r="I6144" s="33" t="s">
        <v>862</v>
      </c>
      <c r="J6144" s="33" t="s">
        <v>206</v>
      </c>
      <c r="K6144" s="33" t="str">
        <f t="shared" si="315"/>
        <v>445 , 11</v>
      </c>
      <c r="L6144" s="34" t="s">
        <v>207</v>
      </c>
      <c r="N6144" s="1" t="b">
        <f t="shared" si="316"/>
        <v>0</v>
      </c>
      <c r="O6144" s="1" t="b">
        <f t="shared" si="317"/>
        <v>0</v>
      </c>
      <c r="Q6144" s="4"/>
      <c r="R6144" s="4"/>
    </row>
    <row r="6145" spans="5:18">
      <c r="E6145" s="130">
        <v>445</v>
      </c>
      <c r="F6145" s="130">
        <v>12</v>
      </c>
      <c r="H6145" s="32" t="s">
        <v>208</v>
      </c>
      <c r="I6145" s="33" t="s">
        <v>862</v>
      </c>
      <c r="J6145" s="33" t="s">
        <v>206</v>
      </c>
      <c r="K6145" s="33" t="str">
        <f t="shared" si="315"/>
        <v>445 , 12</v>
      </c>
      <c r="L6145" s="34" t="s">
        <v>207</v>
      </c>
      <c r="N6145" s="1" t="b">
        <f t="shared" si="316"/>
        <v>0</v>
      </c>
      <c r="O6145" s="1" t="b">
        <f t="shared" si="317"/>
        <v>0</v>
      </c>
      <c r="Q6145" s="4"/>
      <c r="R6145" s="4"/>
    </row>
    <row r="6146" spans="5:18">
      <c r="E6146" s="130">
        <v>445</v>
      </c>
      <c r="F6146" s="130">
        <v>13</v>
      </c>
      <c r="H6146" s="32" t="s">
        <v>208</v>
      </c>
      <c r="I6146" s="33" t="s">
        <v>862</v>
      </c>
      <c r="J6146" s="33" t="s">
        <v>206</v>
      </c>
      <c r="K6146" s="33" t="str">
        <f t="shared" si="315"/>
        <v>445 , 13</v>
      </c>
      <c r="L6146" s="34" t="s">
        <v>207</v>
      </c>
      <c r="N6146" s="1" t="b">
        <f t="shared" si="316"/>
        <v>0</v>
      </c>
      <c r="O6146" s="1" t="b">
        <f t="shared" si="317"/>
        <v>0</v>
      </c>
      <c r="Q6146" s="4"/>
      <c r="R6146" s="4"/>
    </row>
    <row r="6147" spans="5:18">
      <c r="E6147" s="130">
        <v>445</v>
      </c>
      <c r="F6147" s="130">
        <v>14</v>
      </c>
      <c r="H6147" s="32" t="s">
        <v>208</v>
      </c>
      <c r="I6147" s="33" t="s">
        <v>862</v>
      </c>
      <c r="J6147" s="33" t="s">
        <v>206</v>
      </c>
      <c r="K6147" s="33" t="str">
        <f t="shared" si="315"/>
        <v>445 , 14</v>
      </c>
      <c r="L6147" s="34" t="s">
        <v>207</v>
      </c>
      <c r="N6147" s="1" t="b">
        <f t="shared" si="316"/>
        <v>0</v>
      </c>
      <c r="O6147" s="1" t="b">
        <f t="shared" si="317"/>
        <v>0</v>
      </c>
      <c r="Q6147" s="4"/>
      <c r="R6147" s="4"/>
    </row>
    <row r="6148" spans="5:18">
      <c r="E6148" s="130">
        <v>445</v>
      </c>
      <c r="F6148" s="130">
        <v>15</v>
      </c>
      <c r="H6148" s="32" t="s">
        <v>208</v>
      </c>
      <c r="I6148" s="33" t="s">
        <v>862</v>
      </c>
      <c r="J6148" s="33" t="s">
        <v>206</v>
      </c>
      <c r="K6148" s="33" t="str">
        <f t="shared" si="315"/>
        <v>445 , 15</v>
      </c>
      <c r="L6148" s="34" t="s">
        <v>207</v>
      </c>
      <c r="N6148" s="1" t="b">
        <f t="shared" si="316"/>
        <v>0</v>
      </c>
      <c r="O6148" s="1" t="b">
        <f t="shared" si="317"/>
        <v>0</v>
      </c>
      <c r="Q6148" s="4"/>
      <c r="R6148" s="4"/>
    </row>
    <row r="6149" spans="5:18">
      <c r="E6149" s="130">
        <v>446</v>
      </c>
      <c r="F6149" s="130">
        <v>1</v>
      </c>
      <c r="H6149" s="32" t="s">
        <v>208</v>
      </c>
      <c r="I6149" s="33" t="s">
        <v>862</v>
      </c>
      <c r="J6149" s="33" t="s">
        <v>206</v>
      </c>
      <c r="K6149" s="33" t="str">
        <f t="shared" si="315"/>
        <v>446 , 1</v>
      </c>
      <c r="L6149" s="34" t="s">
        <v>207</v>
      </c>
      <c r="N6149" s="1" t="b">
        <f t="shared" si="316"/>
        <v>0</v>
      </c>
      <c r="O6149" s="1" t="b">
        <f t="shared" si="317"/>
        <v>0</v>
      </c>
      <c r="Q6149" s="4"/>
      <c r="R6149" s="4"/>
    </row>
    <row r="6150" spans="5:18">
      <c r="E6150" s="130">
        <v>446</v>
      </c>
      <c r="F6150" s="130">
        <v>2</v>
      </c>
      <c r="H6150" s="32" t="s">
        <v>208</v>
      </c>
      <c r="I6150" s="33" t="s">
        <v>862</v>
      </c>
      <c r="J6150" s="33" t="s">
        <v>206</v>
      </c>
      <c r="K6150" s="33" t="str">
        <f t="shared" si="315"/>
        <v>446 , 2</v>
      </c>
      <c r="L6150" s="34" t="s">
        <v>207</v>
      </c>
      <c r="N6150" s="1" t="b">
        <f t="shared" si="316"/>
        <v>0</v>
      </c>
      <c r="O6150" s="1" t="b">
        <f t="shared" si="317"/>
        <v>0</v>
      </c>
      <c r="Q6150" s="4"/>
      <c r="R6150" s="4"/>
    </row>
    <row r="6151" spans="5:18">
      <c r="E6151" s="130">
        <v>446</v>
      </c>
      <c r="F6151" s="130">
        <v>3</v>
      </c>
      <c r="H6151" s="32" t="s">
        <v>208</v>
      </c>
      <c r="I6151" s="33" t="s">
        <v>862</v>
      </c>
      <c r="J6151" s="33" t="s">
        <v>206</v>
      </c>
      <c r="K6151" s="33" t="str">
        <f t="shared" si="315"/>
        <v>446 , 3</v>
      </c>
      <c r="L6151" s="34" t="s">
        <v>207</v>
      </c>
      <c r="N6151" s="1" t="b">
        <f t="shared" si="316"/>
        <v>0</v>
      </c>
      <c r="O6151" s="1" t="b">
        <f t="shared" si="317"/>
        <v>0</v>
      </c>
      <c r="Q6151" s="4"/>
      <c r="R6151" s="4"/>
    </row>
    <row r="6152" spans="5:18">
      <c r="E6152" s="130">
        <v>446</v>
      </c>
      <c r="F6152" s="130">
        <v>4</v>
      </c>
      <c r="H6152" s="32" t="s">
        <v>208</v>
      </c>
      <c r="I6152" s="33" t="s">
        <v>862</v>
      </c>
      <c r="J6152" s="33" t="s">
        <v>206</v>
      </c>
      <c r="K6152" s="33" t="str">
        <f t="shared" si="315"/>
        <v>446 , 4</v>
      </c>
      <c r="L6152" s="34" t="s">
        <v>207</v>
      </c>
      <c r="N6152" s="1" t="b">
        <f t="shared" si="316"/>
        <v>0</v>
      </c>
      <c r="O6152" s="1" t="b">
        <f t="shared" si="317"/>
        <v>0</v>
      </c>
      <c r="Q6152" s="4"/>
      <c r="R6152" s="4"/>
    </row>
    <row r="6153" spans="5:18">
      <c r="E6153" s="130">
        <v>446</v>
      </c>
      <c r="F6153" s="130">
        <v>5</v>
      </c>
      <c r="H6153" s="32" t="s">
        <v>208</v>
      </c>
      <c r="I6153" s="33" t="s">
        <v>862</v>
      </c>
      <c r="J6153" s="33" t="s">
        <v>206</v>
      </c>
      <c r="K6153" s="33" t="str">
        <f t="shared" si="315"/>
        <v>446 , 5</v>
      </c>
      <c r="L6153" s="34" t="s">
        <v>207</v>
      </c>
      <c r="N6153" s="1" t="b">
        <f t="shared" si="316"/>
        <v>0</v>
      </c>
      <c r="O6153" s="1" t="b">
        <f t="shared" si="317"/>
        <v>0</v>
      </c>
      <c r="Q6153" s="4"/>
      <c r="R6153" s="4"/>
    </row>
    <row r="6154" spans="5:18">
      <c r="E6154" s="130">
        <v>446</v>
      </c>
      <c s="130" r="F6154">
        <v>7</v>
      </c>
      <c r="H6154" s="32" t="s">
        <v>208</v>
      </c>
      <c r="I6154" s="33" t="s">
        <v>862</v>
      </c>
      <c r="J6154" s="33" t="s">
        <v>206</v>
      </c>
      <c r="K6154" s="33" t="str">
        <f t="shared" si="315"/>
        <v>446 , 6</v>
      </c>
      <c r="L6154" s="34" t="s">
        <v>207</v>
      </c>
      <c r="N6154" s="1" t="b">
        <f t="shared" si="316"/>
        <v>0</v>
      </c>
      <c r="O6154" s="1" t="b">
        <f t="shared" si="317"/>
        <v>0</v>
      </c>
      <c r="Q6154" s="4"/>
      <c r="R6154" s="4"/>
    </row>
    <row r="6155" spans="5:18">
      <c r="E6155" s="130">
        <v>446</v>
      </c>
      <c r="F6155" s="130">
        <v>8</v>
      </c>
      <c r="H6155" s="32" t="s">
        <v>208</v>
      </c>
      <c r="I6155" s="33" t="s">
        <v>862</v>
      </c>
      <c r="J6155" s="33" t="s">
        <v>206</v>
      </c>
      <c r="K6155" s="33" t="str">
        <f t="shared" si="315"/>
        <v>446 , 8</v>
      </c>
      <c r="L6155" s="34" t="s">
        <v>207</v>
      </c>
      <c r="N6155" s="1" t="b">
        <f t="shared" si="316"/>
        <v>0</v>
      </c>
      <c r="O6155" s="1" t="b">
        <f t="shared" si="317"/>
        <v>0</v>
      </c>
      <c r="Q6155" s="4"/>
      <c r="R6155" s="4"/>
    </row>
    <row r="6156" spans="5:18">
      <c r="E6156" s="130">
        <v>446</v>
      </c>
      <c r="F6156" s="130">
        <v>9</v>
      </c>
      <c r="H6156" s="32" t="s">
        <v>208</v>
      </c>
      <c r="I6156" s="33" t="s">
        <v>862</v>
      </c>
      <c r="J6156" s="33" t="s">
        <v>206</v>
      </c>
      <c r="K6156" s="33" t="str">
        <f t="shared" si="315"/>
        <v>446 , 9</v>
      </c>
      <c r="L6156" s="34" t="s">
        <v>207</v>
      </c>
      <c r="N6156" s="1" t="b">
        <f t="shared" si="316"/>
        <v>0</v>
      </c>
      <c r="O6156" s="1" t="b">
        <f t="shared" si="317"/>
        <v>0</v>
      </c>
      <c r="Q6156" s="4"/>
      <c r="R6156" s="4"/>
    </row>
    <row r="6157" spans="5:18">
      <c r="E6157" s="130">
        <v>446</v>
      </c>
      <c r="F6157" s="130">
        <v>10</v>
      </c>
      <c r="H6157" s="32" t="s">
        <v>208</v>
      </c>
      <c r="I6157" s="33" t="s">
        <v>862</v>
      </c>
      <c r="J6157" s="33" t="s">
        <v>206</v>
      </c>
      <c r="K6157" s="33" t="str">
        <f t="shared" si="315"/>
        <v>446 , 10</v>
      </c>
      <c r="L6157" s="34" t="s">
        <v>207</v>
      </c>
      <c r="N6157" s="1" t="b">
        <f t="shared" si="316"/>
        <v>0</v>
      </c>
      <c r="O6157" s="1" t="b">
        <f t="shared" si="317"/>
        <v>0</v>
      </c>
      <c r="Q6157" s="4"/>
      <c r="R6157" s="4"/>
    </row>
    <row r="6158" spans="5:18">
      <c r="E6158" s="130">
        <v>446</v>
      </c>
      <c r="F6158" s="130">
        <v>11</v>
      </c>
      <c r="H6158" s="32" t="s">
        <v>208</v>
      </c>
      <c r="I6158" s="33" t="s">
        <v>862</v>
      </c>
      <c r="J6158" s="33" t="s">
        <v>206</v>
      </c>
      <c r="K6158" s="33" t="str">
        <f t="shared" ref="K6158:K6217" si="318">E6158&amp;" , "&amp;F6158</f>
        <v>446 , 11</v>
      </c>
      <c r="L6158" s="34" t="s">
        <v>207</v>
      </c>
      <c r="N6158" s="1" t="b">
        <f t="shared" ref="N6158:N6217" si="319">IF(E6158="","",EXACT(E6158,Q6158))</f>
        <v>0</v>
      </c>
      <c r="O6158" s="1" t="b">
        <f t="shared" ref="O6158:O6217" si="320">IF(F6158="","",EXACT(F6158,R6158))</f>
        <v>0</v>
      </c>
      <c r="Q6158" s="4"/>
      <c r="R6158" s="4"/>
    </row>
    <row r="6159" spans="5:18">
      <c r="E6159" s="130">
        <v>446</v>
      </c>
      <c r="F6159" s="130">
        <v>12</v>
      </c>
      <c r="H6159" s="32" t="s">
        <v>208</v>
      </c>
      <c r="I6159" s="33" t="s">
        <v>862</v>
      </c>
      <c r="J6159" s="33" t="s">
        <v>206</v>
      </c>
      <c r="K6159" s="33" t="str">
        <f t="shared" si="318"/>
        <v>446 , 12</v>
      </c>
      <c r="L6159" s="34" t="s">
        <v>207</v>
      </c>
      <c r="N6159" s="1" t="b">
        <f t="shared" si="319"/>
        <v>0</v>
      </c>
      <c r="O6159" s="1" t="b">
        <f t="shared" si="320"/>
        <v>0</v>
      </c>
      <c r="Q6159" s="4"/>
      <c r="R6159" s="4"/>
    </row>
    <row r="6160" spans="5:18">
      <c r="E6160" s="130">
        <v>446</v>
      </c>
      <c r="F6160" s="130">
        <v>13</v>
      </c>
      <c r="H6160" s="32" t="s">
        <v>208</v>
      </c>
      <c r="I6160" s="33" t="s">
        <v>862</v>
      </c>
      <c r="J6160" s="33" t="s">
        <v>206</v>
      </c>
      <c r="K6160" s="33" t="str">
        <f t="shared" si="318"/>
        <v>446 , 13</v>
      </c>
      <c r="L6160" s="34" t="s">
        <v>207</v>
      </c>
      <c r="N6160" s="1" t="b">
        <f t="shared" si="319"/>
        <v>0</v>
      </c>
      <c r="O6160" s="1" t="b">
        <f t="shared" si="320"/>
        <v>0</v>
      </c>
      <c r="Q6160" s="4"/>
      <c r="R6160" s="4"/>
    </row>
    <row r="6161" spans="5:18">
      <c r="E6161" s="130">
        <v>446</v>
      </c>
      <c r="F6161" s="130">
        <v>14</v>
      </c>
      <c r="H6161" s="32" t="s">
        <v>208</v>
      </c>
      <c r="I6161" s="33" t="s">
        <v>862</v>
      </c>
      <c r="J6161" s="33" t="s">
        <v>206</v>
      </c>
      <c r="K6161" s="33" t="str">
        <f t="shared" si="318"/>
        <v>446 , 14</v>
      </c>
      <c r="L6161" s="34" t="s">
        <v>207</v>
      </c>
      <c r="N6161" s="1" t="b">
        <f t="shared" si="319"/>
        <v>0</v>
      </c>
      <c r="O6161" s="1" t="b">
        <f t="shared" si="320"/>
        <v>0</v>
      </c>
      <c r="Q6161" s="4"/>
      <c r="R6161" s="4"/>
    </row>
    <row r="6162" spans="5:18">
      <c r="E6162" s="130">
        <v>446</v>
      </c>
      <c r="F6162" s="130">
        <v>15</v>
      </c>
      <c r="H6162" s="32" t="s">
        <v>208</v>
      </c>
      <c r="I6162" s="33" t="s">
        <v>862</v>
      </c>
      <c r="J6162" s="33" t="s">
        <v>206</v>
      </c>
      <c r="K6162" s="33" t="str">
        <f t="shared" si="318"/>
        <v>446 , 15</v>
      </c>
      <c r="L6162" s="34" t="s">
        <v>207</v>
      </c>
      <c r="N6162" s="1" t="b">
        <f t="shared" si="319"/>
        <v>0</v>
      </c>
      <c r="O6162" s="1" t="b">
        <f t="shared" si="320"/>
        <v>0</v>
      </c>
      <c r="Q6162" s="4"/>
      <c r="R6162" s="4"/>
    </row>
    <row r="6163" spans="5:18">
      <c r="E6163" s="130">
        <v>447</v>
      </c>
      <c r="F6163" s="130">
        <v>1</v>
      </c>
      <c r="H6163" s="32" t="s">
        <v>208</v>
      </c>
      <c r="I6163" s="33" t="s">
        <v>862</v>
      </c>
      <c r="J6163" s="33" t="s">
        <v>206</v>
      </c>
      <c r="K6163" s="33" t="str">
        <f t="shared" si="318"/>
        <v>447 , 1</v>
      </c>
      <c r="L6163" s="34" t="s">
        <v>207</v>
      </c>
      <c r="N6163" s="1" t="b">
        <f t="shared" si="319"/>
        <v>0</v>
      </c>
      <c r="O6163" s="1" t="b">
        <f t="shared" si="320"/>
        <v>0</v>
      </c>
      <c r="Q6163" s="4"/>
      <c r="R6163" s="4"/>
    </row>
    <row r="6164" spans="5:18">
      <c r="E6164" s="130">
        <v>447</v>
      </c>
      <c r="F6164" s="130">
        <v>2</v>
      </c>
      <c r="H6164" s="32" t="s">
        <v>208</v>
      </c>
      <c r="I6164" s="33" t="s">
        <v>862</v>
      </c>
      <c r="J6164" s="33" t="s">
        <v>206</v>
      </c>
      <c r="K6164" s="33" t="str">
        <f t="shared" si="318"/>
        <v>447 , 2</v>
      </c>
      <c r="L6164" s="34" t="s">
        <v>207</v>
      </c>
      <c r="N6164" s="1" t="b">
        <f t="shared" si="319"/>
        <v>0</v>
      </c>
      <c r="O6164" s="1" t="b">
        <f t="shared" si="320"/>
        <v>0</v>
      </c>
      <c r="Q6164" s="4"/>
      <c r="R6164" s="4"/>
    </row>
    <row r="6165" spans="5:18">
      <c r="E6165" s="130">
        <v>447</v>
      </c>
      <c r="F6165" s="130">
        <v>3</v>
      </c>
      <c r="H6165" s="32" t="s">
        <v>208</v>
      </c>
      <c r="I6165" s="33" t="s">
        <v>862</v>
      </c>
      <c r="J6165" s="33" t="s">
        <v>206</v>
      </c>
      <c r="K6165" s="33" t="str">
        <f t="shared" si="318"/>
        <v>447 , 3</v>
      </c>
      <c r="L6165" s="34" t="s">
        <v>207</v>
      </c>
      <c r="N6165" s="1" t="b">
        <f t="shared" si="319"/>
        <v>0</v>
      </c>
      <c r="O6165" s="1" t="b">
        <f t="shared" si="320"/>
        <v>0</v>
      </c>
      <c r="Q6165" s="4"/>
      <c r="R6165" s="4"/>
    </row>
    <row r="6166" spans="5:18">
      <c r="E6166" s="130">
        <v>447</v>
      </c>
      <c r="F6166" s="130">
        <v>4</v>
      </c>
      <c r="H6166" s="32" t="s">
        <v>208</v>
      </c>
      <c r="I6166" s="33" t="s">
        <v>862</v>
      </c>
      <c r="J6166" s="33" t="s">
        <v>206</v>
      </c>
      <c r="K6166" s="33" t="str">
        <f t="shared" si="318"/>
        <v>447 , 4</v>
      </c>
      <c r="L6166" s="34" t="s">
        <v>207</v>
      </c>
      <c r="N6166" s="1" t="b">
        <f t="shared" si="319"/>
        <v>0</v>
      </c>
      <c r="O6166" s="1" t="b">
        <f t="shared" si="320"/>
        <v>0</v>
      </c>
      <c r="Q6166" s="4"/>
      <c r="R6166" s="4"/>
    </row>
    <row r="6167" spans="5:18">
      <c r="E6167" s="130">
        <v>447</v>
      </c>
      <c r="F6167" s="130">
        <v>5</v>
      </c>
      <c r="H6167" s="32" t="s">
        <v>208</v>
      </c>
      <c r="I6167" s="33" t="s">
        <v>862</v>
      </c>
      <c r="J6167" s="33" t="s">
        <v>206</v>
      </c>
      <c r="K6167" s="33" t="str">
        <f t="shared" si="318"/>
        <v>447 , 5</v>
      </c>
      <c r="L6167" s="34" t="s">
        <v>207</v>
      </c>
      <c r="N6167" s="1" t="b">
        <f t="shared" si="319"/>
        <v>0</v>
      </c>
      <c r="O6167" s="1" t="b">
        <f t="shared" si="320"/>
        <v>0</v>
      </c>
      <c r="Q6167" s="4"/>
      <c r="R6167" s="4"/>
    </row>
    <row r="6168" spans="5:18">
      <c r="E6168" s="130">
        <v>447</v>
      </c>
      <c s="130" r="F6168">
        <v>7</v>
      </c>
      <c r="H6168" s="32" t="s">
        <v>208</v>
      </c>
      <c r="I6168" s="33" t="s">
        <v>862</v>
      </c>
      <c r="J6168" s="33" t="s">
        <v>206</v>
      </c>
      <c r="K6168" s="33" t="str">
        <f t="shared" si="318"/>
        <v>447 , 6</v>
      </c>
      <c r="L6168" s="34" t="s">
        <v>207</v>
      </c>
      <c r="N6168" s="1" t="b">
        <f t="shared" si="319"/>
        <v>0</v>
      </c>
      <c r="O6168" s="1" t="b">
        <f t="shared" si="320"/>
        <v>0</v>
      </c>
      <c r="Q6168" s="4"/>
      <c r="R6168" s="4"/>
    </row>
    <row r="6169" spans="5:18">
      <c r="E6169" s="130">
        <v>447</v>
      </c>
      <c r="F6169" s="130">
        <v>8</v>
      </c>
      <c r="H6169" s="32" t="s">
        <v>208</v>
      </c>
      <c r="I6169" s="33" t="s">
        <v>862</v>
      </c>
      <c r="J6169" s="33" t="s">
        <v>206</v>
      </c>
      <c r="K6169" s="33" t="str">
        <f t="shared" si="318"/>
        <v>447 , 8</v>
      </c>
      <c r="L6169" s="34" t="s">
        <v>207</v>
      </c>
      <c r="N6169" s="1" t="b">
        <f t="shared" si="319"/>
        <v>0</v>
      </c>
      <c r="O6169" s="1" t="b">
        <f t="shared" si="320"/>
        <v>0</v>
      </c>
      <c r="Q6169" s="4"/>
      <c r="R6169" s="4"/>
    </row>
    <row r="6170" spans="5:18">
      <c r="E6170" s="130">
        <v>447</v>
      </c>
      <c r="F6170" s="130">
        <v>9</v>
      </c>
      <c r="H6170" s="32" t="s">
        <v>208</v>
      </c>
      <c r="I6170" s="33" t="s">
        <v>862</v>
      </c>
      <c r="J6170" s="33" t="s">
        <v>206</v>
      </c>
      <c r="K6170" s="33" t="str">
        <f t="shared" si="318"/>
        <v>447 , 9</v>
      </c>
      <c r="L6170" s="34" t="s">
        <v>207</v>
      </c>
      <c r="N6170" s="1" t="b">
        <f t="shared" si="319"/>
        <v>0</v>
      </c>
      <c r="O6170" s="1" t="b">
        <f t="shared" si="320"/>
        <v>0</v>
      </c>
      <c r="Q6170" s="4"/>
      <c r="R6170" s="4"/>
    </row>
    <row r="6171" spans="5:18">
      <c r="E6171" s="130">
        <v>447</v>
      </c>
      <c r="F6171" s="130">
        <v>10</v>
      </c>
      <c r="H6171" s="32" t="s">
        <v>208</v>
      </c>
      <c r="I6171" s="33" t="s">
        <v>862</v>
      </c>
      <c r="J6171" s="33" t="s">
        <v>206</v>
      </c>
      <c r="K6171" s="33" t="str">
        <f t="shared" si="318"/>
        <v>447 , 10</v>
      </c>
      <c r="L6171" s="34" t="s">
        <v>207</v>
      </c>
      <c r="N6171" s="1" t="b">
        <f t="shared" si="319"/>
        <v>0</v>
      </c>
      <c r="O6171" s="1" t="b">
        <f t="shared" si="320"/>
        <v>0</v>
      </c>
      <c r="Q6171" s="4"/>
      <c r="R6171" s="4"/>
    </row>
    <row r="6172" spans="5:18">
      <c r="E6172" s="130">
        <v>447</v>
      </c>
      <c r="F6172" s="130">
        <v>11</v>
      </c>
      <c r="H6172" s="32" t="s">
        <v>208</v>
      </c>
      <c r="I6172" s="33" t="s">
        <v>862</v>
      </c>
      <c r="J6172" s="33" t="s">
        <v>206</v>
      </c>
      <c r="K6172" s="33" t="str">
        <f t="shared" si="318"/>
        <v>447 , 11</v>
      </c>
      <c r="L6172" s="34" t="s">
        <v>207</v>
      </c>
      <c r="N6172" s="1" t="b">
        <f t="shared" si="319"/>
        <v>0</v>
      </c>
      <c r="O6172" s="1" t="b">
        <f t="shared" si="320"/>
        <v>0</v>
      </c>
      <c r="Q6172" s="4"/>
      <c r="R6172" s="4"/>
    </row>
    <row r="6173" spans="5:18">
      <c r="E6173" s="130">
        <v>447</v>
      </c>
      <c r="F6173" s="130">
        <v>12</v>
      </c>
      <c r="H6173" s="32" t="s">
        <v>208</v>
      </c>
      <c r="I6173" s="33" t="s">
        <v>862</v>
      </c>
      <c r="J6173" s="33" t="s">
        <v>206</v>
      </c>
      <c r="K6173" s="33" t="str">
        <f t="shared" si="318"/>
        <v>447 , 12</v>
      </c>
      <c r="L6173" s="34" t="s">
        <v>207</v>
      </c>
      <c r="N6173" s="1" t="b">
        <f t="shared" si="319"/>
        <v>0</v>
      </c>
      <c r="O6173" s="1" t="b">
        <f t="shared" si="320"/>
        <v>0</v>
      </c>
      <c r="Q6173" s="4"/>
      <c r="R6173" s="4"/>
    </row>
    <row r="6174" spans="5:18">
      <c r="E6174" s="130">
        <v>447</v>
      </c>
      <c r="F6174" s="130">
        <v>13</v>
      </c>
      <c r="H6174" s="32" t="s">
        <v>208</v>
      </c>
      <c r="I6174" s="33" t="s">
        <v>862</v>
      </c>
      <c r="J6174" s="33" t="s">
        <v>206</v>
      </c>
      <c r="K6174" s="33" t="str">
        <f t="shared" si="318"/>
        <v>447 , 13</v>
      </c>
      <c r="L6174" s="34" t="s">
        <v>207</v>
      </c>
      <c r="N6174" s="1" t="b">
        <f t="shared" si="319"/>
        <v>0</v>
      </c>
      <c r="O6174" s="1" t="b">
        <f t="shared" si="320"/>
        <v>0</v>
      </c>
      <c r="Q6174" s="4"/>
      <c r="R6174" s="4"/>
    </row>
    <row r="6175" spans="5:18">
      <c r="E6175" s="130">
        <v>447</v>
      </c>
      <c r="F6175" s="130">
        <v>14</v>
      </c>
      <c r="H6175" s="32" t="s">
        <v>208</v>
      </c>
      <c r="I6175" s="33" t="s">
        <v>862</v>
      </c>
      <c r="J6175" s="33" t="s">
        <v>206</v>
      </c>
      <c r="K6175" s="33" t="str">
        <f t="shared" si="318"/>
        <v>447 , 14</v>
      </c>
      <c r="L6175" s="34" t="s">
        <v>207</v>
      </c>
      <c r="N6175" s="1" t="b">
        <f t="shared" si="319"/>
        <v>0</v>
      </c>
      <c r="O6175" s="1" t="b">
        <f t="shared" si="320"/>
        <v>0</v>
      </c>
      <c r="Q6175" s="4"/>
      <c r="R6175" s="4"/>
    </row>
    <row r="6176" spans="5:18">
      <c r="E6176" s="130">
        <v>447</v>
      </c>
      <c r="F6176" s="130">
        <v>15</v>
      </c>
      <c r="H6176" s="32" t="s">
        <v>208</v>
      </c>
      <c r="I6176" s="33" t="s">
        <v>862</v>
      </c>
      <c r="J6176" s="33" t="s">
        <v>206</v>
      </c>
      <c r="K6176" s="33" t="str">
        <f t="shared" si="318"/>
        <v>447 , 15</v>
      </c>
      <c r="L6176" s="34" t="s">
        <v>207</v>
      </c>
      <c r="N6176" s="1" t="b">
        <f t="shared" si="319"/>
        <v>0</v>
      </c>
      <c r="O6176" s="1" t="b">
        <f t="shared" si="320"/>
        <v>0</v>
      </c>
      <c r="Q6176" s="4"/>
      <c r="R6176" s="4"/>
    </row>
    <row r="6177" spans="5:18">
      <c r="E6177" s="130">
        <v>448</v>
      </c>
      <c r="F6177" s="130">
        <v>1</v>
      </c>
      <c r="H6177" s="32" t="s">
        <v>208</v>
      </c>
      <c r="I6177" s="33" t="s">
        <v>862</v>
      </c>
      <c r="J6177" s="33" t="s">
        <v>206</v>
      </c>
      <c r="K6177" s="33" t="str">
        <f t="shared" si="318"/>
        <v>448 , 1</v>
      </c>
      <c r="L6177" s="34" t="s">
        <v>207</v>
      </c>
      <c r="N6177" s="1" t="b">
        <f t="shared" si="319"/>
        <v>0</v>
      </c>
      <c r="O6177" s="1" t="b">
        <f t="shared" si="320"/>
        <v>0</v>
      </c>
      <c r="Q6177" s="4"/>
      <c r="R6177" s="4"/>
    </row>
    <row r="6178" spans="5:18">
      <c r="E6178" s="130">
        <v>448</v>
      </c>
      <c r="F6178" s="130">
        <v>2</v>
      </c>
      <c r="H6178" s="32" t="s">
        <v>208</v>
      </c>
      <c r="I6178" s="33" t="s">
        <v>862</v>
      </c>
      <c r="J6178" s="33" t="s">
        <v>206</v>
      </c>
      <c r="K6178" s="33" t="str">
        <f t="shared" si="318"/>
        <v>448 , 2</v>
      </c>
      <c r="L6178" s="34" t="s">
        <v>207</v>
      </c>
      <c r="N6178" s="1" t="b">
        <f t="shared" si="319"/>
        <v>0</v>
      </c>
      <c r="O6178" s="1" t="b">
        <f t="shared" si="320"/>
        <v>0</v>
      </c>
      <c r="Q6178" s="4"/>
      <c r="R6178" s="4"/>
    </row>
    <row r="6179" spans="5:18">
      <c r="E6179" s="130">
        <v>448</v>
      </c>
      <c r="F6179" s="130">
        <v>3</v>
      </c>
      <c r="H6179" s="32" t="s">
        <v>208</v>
      </c>
      <c r="I6179" s="33" t="s">
        <v>862</v>
      </c>
      <c r="J6179" s="33" t="s">
        <v>206</v>
      </c>
      <c r="K6179" s="33" t="str">
        <f t="shared" si="318"/>
        <v>448 , 3</v>
      </c>
      <c r="L6179" s="34" t="s">
        <v>207</v>
      </c>
      <c r="N6179" s="1" t="b">
        <f t="shared" si="319"/>
        <v>0</v>
      </c>
      <c r="O6179" s="1" t="b">
        <f t="shared" si="320"/>
        <v>0</v>
      </c>
      <c r="Q6179" s="4"/>
      <c r="R6179" s="4"/>
    </row>
    <row r="6180" spans="5:18">
      <c r="E6180" s="130">
        <v>448</v>
      </c>
      <c r="F6180" s="130">
        <v>4</v>
      </c>
      <c r="H6180" s="32" t="s">
        <v>208</v>
      </c>
      <c r="I6180" s="33" t="s">
        <v>862</v>
      </c>
      <c r="J6180" s="33" t="s">
        <v>206</v>
      </c>
      <c r="K6180" s="33" t="str">
        <f t="shared" si="318"/>
        <v>448 , 4</v>
      </c>
      <c r="L6180" s="34" t="s">
        <v>207</v>
      </c>
      <c r="N6180" s="1" t="b">
        <f t="shared" si="319"/>
        <v>0</v>
      </c>
      <c r="O6180" s="1" t="b">
        <f t="shared" si="320"/>
        <v>0</v>
      </c>
      <c r="Q6180" s="4"/>
      <c r="R6180" s="4"/>
    </row>
    <row r="6181" spans="5:18">
      <c r="E6181" s="130">
        <v>448</v>
      </c>
      <c r="F6181" s="130">
        <v>5</v>
      </c>
      <c r="H6181" s="32" t="s">
        <v>208</v>
      </c>
      <c r="I6181" s="33" t="s">
        <v>862</v>
      </c>
      <c r="J6181" s="33" t="s">
        <v>206</v>
      </c>
      <c r="K6181" s="33" t="str">
        <f t="shared" si="318"/>
        <v>448 , 5</v>
      </c>
      <c r="L6181" s="34" t="s">
        <v>207</v>
      </c>
      <c r="N6181" s="1" t="b">
        <f t="shared" si="319"/>
        <v>0</v>
      </c>
      <c r="O6181" s="1" t="b">
        <f t="shared" si="320"/>
        <v>0</v>
      </c>
      <c r="Q6181" s="4"/>
      <c r="R6181" s="4"/>
    </row>
    <row r="6182" spans="5:18">
      <c r="E6182" s="130">
        <v>448</v>
      </c>
      <c s="130" r="F6182">
        <v>7</v>
      </c>
      <c r="H6182" s="32" t="s">
        <v>208</v>
      </c>
      <c r="I6182" s="33" t="s">
        <v>862</v>
      </c>
      <c r="J6182" s="33" t="s">
        <v>206</v>
      </c>
      <c r="K6182" s="33" t="str">
        <f t="shared" si="318"/>
        <v>448 , 6</v>
      </c>
      <c r="L6182" s="34" t="s">
        <v>207</v>
      </c>
      <c r="N6182" s="1" t="b">
        <f t="shared" si="319"/>
        <v>0</v>
      </c>
      <c r="O6182" s="1" t="b">
        <f t="shared" si="320"/>
        <v>0</v>
      </c>
      <c r="Q6182" s="4"/>
      <c r="R6182" s="4"/>
    </row>
    <row r="6183" spans="5:18">
      <c r="E6183" s="130">
        <v>448</v>
      </c>
      <c r="F6183" s="130">
        <v>8</v>
      </c>
      <c r="H6183" s="32" t="s">
        <v>208</v>
      </c>
      <c r="I6183" s="33" t="s">
        <v>862</v>
      </c>
      <c r="J6183" s="33" t="s">
        <v>206</v>
      </c>
      <c r="K6183" s="33" t="str">
        <f t="shared" si="318"/>
        <v>448 , 8</v>
      </c>
      <c r="L6183" s="34" t="s">
        <v>207</v>
      </c>
      <c r="N6183" s="1" t="b">
        <f t="shared" si="319"/>
        <v>0</v>
      </c>
      <c r="O6183" s="1" t="b">
        <f t="shared" si="320"/>
        <v>0</v>
      </c>
      <c r="Q6183" s="4"/>
      <c r="R6183" s="4"/>
    </row>
    <row r="6184" spans="5:18">
      <c r="E6184" s="130">
        <v>448</v>
      </c>
      <c r="F6184" s="130">
        <v>9</v>
      </c>
      <c r="H6184" s="32" t="s">
        <v>208</v>
      </c>
      <c r="I6184" s="33" t="s">
        <v>862</v>
      </c>
      <c r="J6184" s="33" t="s">
        <v>206</v>
      </c>
      <c r="K6184" s="33" t="str">
        <f t="shared" si="318"/>
        <v>448 , 9</v>
      </c>
      <c r="L6184" s="34" t="s">
        <v>207</v>
      </c>
      <c r="N6184" s="1" t="b">
        <f t="shared" si="319"/>
        <v>0</v>
      </c>
      <c r="O6184" s="1" t="b">
        <f t="shared" si="320"/>
        <v>0</v>
      </c>
      <c r="Q6184" s="4"/>
      <c r="R6184" s="4"/>
    </row>
    <row r="6185" spans="5:18">
      <c r="E6185" s="130">
        <v>448</v>
      </c>
      <c r="F6185" s="130">
        <v>10</v>
      </c>
      <c r="H6185" s="32" t="s">
        <v>208</v>
      </c>
      <c r="I6185" s="33" t="s">
        <v>862</v>
      </c>
      <c r="J6185" s="33" t="s">
        <v>206</v>
      </c>
      <c r="K6185" s="33" t="str">
        <f t="shared" si="318"/>
        <v>448 , 10</v>
      </c>
      <c r="L6185" s="34" t="s">
        <v>207</v>
      </c>
      <c r="N6185" s="1" t="b">
        <f t="shared" si="319"/>
        <v>0</v>
      </c>
      <c r="O6185" s="1" t="b">
        <f t="shared" si="320"/>
        <v>0</v>
      </c>
      <c r="Q6185" s="4"/>
      <c r="R6185" s="4"/>
    </row>
    <row r="6186" spans="5:18">
      <c r="E6186" s="130">
        <v>448</v>
      </c>
      <c r="F6186" s="130">
        <v>11</v>
      </c>
      <c r="H6186" s="32" t="s">
        <v>208</v>
      </c>
      <c r="I6186" s="33" t="s">
        <v>862</v>
      </c>
      <c r="J6186" s="33" t="s">
        <v>206</v>
      </c>
      <c r="K6186" s="33" t="str">
        <f t="shared" si="318"/>
        <v>448 , 11</v>
      </c>
      <c r="L6186" s="34" t="s">
        <v>207</v>
      </c>
      <c r="N6186" s="1" t="b">
        <f t="shared" si="319"/>
        <v>0</v>
      </c>
      <c r="O6186" s="1" t="b">
        <f t="shared" si="320"/>
        <v>0</v>
      </c>
      <c r="Q6186" s="4"/>
      <c r="R6186" s="4"/>
    </row>
    <row r="6187" spans="5:18">
      <c r="E6187" s="130">
        <v>448</v>
      </c>
      <c r="F6187" s="130">
        <v>12</v>
      </c>
      <c r="H6187" s="32" t="s">
        <v>208</v>
      </c>
      <c r="I6187" s="33" t="s">
        <v>862</v>
      </c>
      <c r="J6187" s="33" t="s">
        <v>206</v>
      </c>
      <c r="K6187" s="33" t="str">
        <f t="shared" si="318"/>
        <v>448 , 12</v>
      </c>
      <c r="L6187" s="34" t="s">
        <v>207</v>
      </c>
      <c r="N6187" s="1" t="b">
        <f t="shared" si="319"/>
        <v>0</v>
      </c>
      <c r="O6187" s="1" t="b">
        <f t="shared" si="320"/>
        <v>0</v>
      </c>
      <c r="Q6187" s="4"/>
      <c r="R6187" s="4"/>
    </row>
    <row r="6188" spans="5:18">
      <c r="E6188" s="130">
        <v>448</v>
      </c>
      <c r="F6188" s="130">
        <v>13</v>
      </c>
      <c r="H6188" s="32" t="s">
        <v>208</v>
      </c>
      <c r="I6188" s="33" t="s">
        <v>862</v>
      </c>
      <c r="J6188" s="33" t="s">
        <v>206</v>
      </c>
      <c r="K6188" s="33" t="str">
        <f t="shared" si="318"/>
        <v>448 , 13</v>
      </c>
      <c r="L6188" s="34" t="s">
        <v>207</v>
      </c>
      <c r="N6188" s="1" t="b">
        <f t="shared" si="319"/>
        <v>0</v>
      </c>
      <c r="O6188" s="1" t="b">
        <f t="shared" si="320"/>
        <v>0</v>
      </c>
      <c r="Q6188" s="4"/>
      <c r="R6188" s="4"/>
    </row>
    <row r="6189" spans="5:18">
      <c r="E6189" s="130">
        <v>448</v>
      </c>
      <c r="F6189" s="130">
        <v>14</v>
      </c>
      <c r="H6189" s="32" t="s">
        <v>208</v>
      </c>
      <c r="I6189" s="33" t="s">
        <v>862</v>
      </c>
      <c r="J6189" s="33" t="s">
        <v>206</v>
      </c>
      <c r="K6189" s="33" t="str">
        <f t="shared" si="318"/>
        <v>448 , 14</v>
      </c>
      <c r="L6189" s="34" t="s">
        <v>207</v>
      </c>
      <c r="N6189" s="1" t="b">
        <f t="shared" si="319"/>
        <v>0</v>
      </c>
      <c r="O6189" s="1" t="b">
        <f t="shared" si="320"/>
        <v>0</v>
      </c>
      <c r="Q6189" s="4"/>
      <c r="R6189" s="4"/>
    </row>
    <row r="6190" spans="5:18">
      <c r="E6190" s="130">
        <v>448</v>
      </c>
      <c r="F6190" s="130">
        <v>15</v>
      </c>
      <c r="H6190" s="32" t="s">
        <v>208</v>
      </c>
      <c r="I6190" s="33" t="s">
        <v>862</v>
      </c>
      <c r="J6190" s="33" t="s">
        <v>206</v>
      </c>
      <c r="K6190" s="33" t="str">
        <f t="shared" si="318"/>
        <v>448 , 15</v>
      </c>
      <c r="L6190" s="34" t="s">
        <v>207</v>
      </c>
      <c r="N6190" s="1" t="b">
        <f t="shared" si="319"/>
        <v>0</v>
      </c>
      <c r="O6190" s="1" t="b">
        <f t="shared" si="320"/>
        <v>0</v>
      </c>
      <c r="Q6190" s="4"/>
      <c r="R6190" s="4"/>
    </row>
    <row r="6191" spans="5:18">
      <c r="E6191" s="130">
        <v>449</v>
      </c>
      <c r="F6191" s="130">
        <v>1</v>
      </c>
      <c r="H6191" s="32" t="s">
        <v>208</v>
      </c>
      <c r="I6191" s="33" t="s">
        <v>862</v>
      </c>
      <c r="J6191" s="33" t="s">
        <v>206</v>
      </c>
      <c r="K6191" s="33" t="str">
        <f t="shared" si="318"/>
        <v>449 , 1</v>
      </c>
      <c r="L6191" s="34" t="s">
        <v>207</v>
      </c>
      <c r="N6191" s="1" t="b">
        <f t="shared" si="319"/>
        <v>0</v>
      </c>
      <c r="O6191" s="1" t="b">
        <f t="shared" si="320"/>
        <v>0</v>
      </c>
      <c r="Q6191" s="4"/>
      <c r="R6191" s="4"/>
    </row>
    <row r="6192" spans="5:18">
      <c r="E6192" s="130">
        <v>449</v>
      </c>
      <c r="F6192" s="130">
        <v>2</v>
      </c>
      <c r="H6192" s="32" t="s">
        <v>208</v>
      </c>
      <c r="I6192" s="33" t="s">
        <v>862</v>
      </c>
      <c r="J6192" s="33" t="s">
        <v>206</v>
      </c>
      <c r="K6192" s="33" t="str">
        <f t="shared" si="318"/>
        <v>449 , 2</v>
      </c>
      <c r="L6192" s="34" t="s">
        <v>207</v>
      </c>
      <c r="N6192" s="1" t="b">
        <f t="shared" si="319"/>
        <v>0</v>
      </c>
      <c r="O6192" s="1" t="b">
        <f t="shared" si="320"/>
        <v>0</v>
      </c>
      <c r="Q6192" s="4"/>
      <c r="R6192" s="4"/>
    </row>
    <row r="6193" spans="5:18">
      <c r="E6193" s="130">
        <v>449</v>
      </c>
      <c r="F6193" s="130">
        <v>3</v>
      </c>
      <c r="H6193" s="32" t="s">
        <v>208</v>
      </c>
      <c r="I6193" s="33" t="s">
        <v>862</v>
      </c>
      <c r="J6193" s="33" t="s">
        <v>206</v>
      </c>
      <c r="K6193" s="33" t="str">
        <f t="shared" si="318"/>
        <v>449 , 3</v>
      </c>
      <c r="L6193" s="34" t="s">
        <v>207</v>
      </c>
      <c r="N6193" s="1" t="b">
        <f t="shared" si="319"/>
        <v>0</v>
      </c>
      <c r="O6193" s="1" t="b">
        <f t="shared" si="320"/>
        <v>0</v>
      </c>
      <c r="Q6193" s="4"/>
      <c r="R6193" s="4"/>
    </row>
    <row r="6194" spans="5:18">
      <c r="E6194" s="130">
        <v>449</v>
      </c>
      <c r="F6194" s="130">
        <v>4</v>
      </c>
      <c r="H6194" s="32" t="s">
        <v>208</v>
      </c>
      <c r="I6194" s="33" t="s">
        <v>862</v>
      </c>
      <c r="J6194" s="33" t="s">
        <v>206</v>
      </c>
      <c r="K6194" s="33" t="str">
        <f t="shared" si="318"/>
        <v>449 , 4</v>
      </c>
      <c r="L6194" s="34" t="s">
        <v>207</v>
      </c>
      <c r="N6194" s="1" t="b">
        <f t="shared" si="319"/>
        <v>0</v>
      </c>
      <c r="O6194" s="1" t="b">
        <f t="shared" si="320"/>
        <v>0</v>
      </c>
      <c r="Q6194" s="4"/>
      <c r="R6194" s="4"/>
    </row>
    <row r="6195" spans="5:18">
      <c r="E6195" s="130">
        <v>449</v>
      </c>
      <c r="F6195" s="130">
        <v>5</v>
      </c>
      <c r="H6195" s="32" t="s">
        <v>208</v>
      </c>
      <c r="I6195" s="33" t="s">
        <v>862</v>
      </c>
      <c r="J6195" s="33" t="s">
        <v>206</v>
      </c>
      <c r="K6195" s="33" t="str">
        <f t="shared" si="318"/>
        <v>449 , 5</v>
      </c>
      <c r="L6195" s="34" t="s">
        <v>207</v>
      </c>
      <c r="N6195" s="1" t="b">
        <f t="shared" si="319"/>
        <v>0</v>
      </c>
      <c r="O6195" s="1" t="b">
        <f t="shared" si="320"/>
        <v>0</v>
      </c>
      <c r="Q6195" s="4"/>
      <c r="R6195" s="4"/>
    </row>
    <row r="6196" spans="5:18">
      <c r="E6196" s="130">
        <v>449</v>
      </c>
      <c s="130" r="F6196">
        <v>7</v>
      </c>
      <c r="H6196" s="32" t="s">
        <v>208</v>
      </c>
      <c r="I6196" s="33" t="s">
        <v>862</v>
      </c>
      <c r="J6196" s="33" t="s">
        <v>206</v>
      </c>
      <c r="K6196" s="33" t="str">
        <f t="shared" si="318"/>
        <v>449 , 6</v>
      </c>
      <c r="L6196" s="34" t="s">
        <v>207</v>
      </c>
      <c r="N6196" s="1" t="b">
        <f t="shared" si="319"/>
        <v>0</v>
      </c>
      <c r="O6196" s="1" t="b">
        <f t="shared" si="320"/>
        <v>0</v>
      </c>
      <c r="Q6196" s="4"/>
      <c r="R6196" s="4"/>
    </row>
    <row r="6197" spans="5:18">
      <c r="E6197" s="130">
        <v>449</v>
      </c>
      <c r="F6197" s="130">
        <v>8</v>
      </c>
      <c r="H6197" s="32" t="s">
        <v>208</v>
      </c>
      <c r="I6197" s="33" t="s">
        <v>862</v>
      </c>
      <c r="J6197" s="33" t="s">
        <v>206</v>
      </c>
      <c r="K6197" s="33" t="str">
        <f t="shared" si="318"/>
        <v>449 , 8</v>
      </c>
      <c r="L6197" s="34" t="s">
        <v>207</v>
      </c>
      <c r="N6197" s="1" t="b">
        <f t="shared" si="319"/>
        <v>0</v>
      </c>
      <c r="O6197" s="1" t="b">
        <f t="shared" si="320"/>
        <v>0</v>
      </c>
      <c r="Q6197" s="4"/>
      <c r="R6197" s="4"/>
    </row>
    <row r="6198" spans="5:18">
      <c r="E6198" s="130">
        <v>449</v>
      </c>
      <c r="F6198" s="130">
        <v>9</v>
      </c>
      <c r="H6198" s="32" t="s">
        <v>208</v>
      </c>
      <c r="I6198" s="33" t="s">
        <v>862</v>
      </c>
      <c r="J6198" s="33" t="s">
        <v>206</v>
      </c>
      <c r="K6198" s="33" t="str">
        <f t="shared" si="318"/>
        <v>449 , 9</v>
      </c>
      <c r="L6198" s="34" t="s">
        <v>207</v>
      </c>
      <c r="N6198" s="1" t="b">
        <f t="shared" si="319"/>
        <v>0</v>
      </c>
      <c r="O6198" s="1" t="b">
        <f t="shared" si="320"/>
        <v>0</v>
      </c>
      <c r="Q6198" s="4"/>
      <c r="R6198" s="4"/>
    </row>
    <row r="6199" spans="5:18">
      <c r="E6199" s="130">
        <v>449</v>
      </c>
      <c r="F6199" s="130">
        <v>10</v>
      </c>
      <c r="H6199" s="32" t="s">
        <v>208</v>
      </c>
      <c r="I6199" s="33" t="s">
        <v>862</v>
      </c>
      <c r="J6199" s="33" t="s">
        <v>206</v>
      </c>
      <c r="K6199" s="33" t="str">
        <f t="shared" si="318"/>
        <v>449 , 10</v>
      </c>
      <c r="L6199" s="34" t="s">
        <v>207</v>
      </c>
      <c r="N6199" s="1" t="b">
        <f t="shared" si="319"/>
        <v>0</v>
      </c>
      <c r="O6199" s="1" t="b">
        <f t="shared" si="320"/>
        <v>0</v>
      </c>
      <c r="Q6199" s="4"/>
      <c r="R6199" s="4"/>
    </row>
    <row r="6200" spans="5:18">
      <c r="E6200" s="130">
        <v>449</v>
      </c>
      <c r="F6200" s="130">
        <v>11</v>
      </c>
      <c r="H6200" s="32" t="s">
        <v>208</v>
      </c>
      <c r="I6200" s="33" t="s">
        <v>862</v>
      </c>
      <c r="J6200" s="33" t="s">
        <v>206</v>
      </c>
      <c r="K6200" s="33" t="str">
        <f t="shared" si="318"/>
        <v>449 , 11</v>
      </c>
      <c r="L6200" s="34" t="s">
        <v>207</v>
      </c>
      <c r="N6200" s="1" t="b">
        <f t="shared" si="319"/>
        <v>0</v>
      </c>
      <c r="O6200" s="1" t="b">
        <f t="shared" si="320"/>
        <v>0</v>
      </c>
      <c r="Q6200" s="4"/>
      <c r="R6200" s="4"/>
    </row>
    <row r="6201" spans="5:18">
      <c r="E6201" s="130">
        <v>449</v>
      </c>
      <c r="F6201" s="130">
        <v>12</v>
      </c>
      <c r="H6201" s="32" t="s">
        <v>208</v>
      </c>
      <c r="I6201" s="33" t="s">
        <v>862</v>
      </c>
      <c r="J6201" s="33" t="s">
        <v>206</v>
      </c>
      <c r="K6201" s="33" t="str">
        <f t="shared" si="318"/>
        <v>449 , 12</v>
      </c>
      <c r="L6201" s="34" t="s">
        <v>207</v>
      </c>
      <c r="N6201" s="1" t="b">
        <f t="shared" si="319"/>
        <v>0</v>
      </c>
      <c r="O6201" s="1" t="b">
        <f t="shared" si="320"/>
        <v>0</v>
      </c>
      <c r="Q6201" s="4"/>
      <c r="R6201" s="4"/>
    </row>
    <row r="6202" spans="5:18">
      <c r="E6202" s="130">
        <v>449</v>
      </c>
      <c r="F6202" s="130">
        <v>13</v>
      </c>
      <c r="H6202" s="32" t="s">
        <v>208</v>
      </c>
      <c r="I6202" s="33" t="s">
        <v>862</v>
      </c>
      <c r="J6202" s="33" t="s">
        <v>206</v>
      </c>
      <c r="K6202" s="33" t="str">
        <f t="shared" si="318"/>
        <v>449 , 13</v>
      </c>
      <c r="L6202" s="34" t="s">
        <v>207</v>
      </c>
      <c r="N6202" s="1" t="b">
        <f t="shared" si="319"/>
        <v>0</v>
      </c>
      <c r="O6202" s="1" t="b">
        <f t="shared" si="320"/>
        <v>0</v>
      </c>
      <c r="Q6202" s="4"/>
      <c r="R6202" s="4"/>
    </row>
    <row r="6203" spans="5:18">
      <c r="E6203" s="130">
        <v>449</v>
      </c>
      <c r="F6203" s="130">
        <v>14</v>
      </c>
      <c r="H6203" s="32" t="s">
        <v>208</v>
      </c>
      <c r="I6203" s="33" t="s">
        <v>862</v>
      </c>
      <c r="J6203" s="33" t="s">
        <v>206</v>
      </c>
      <c r="K6203" s="33" t="str">
        <f t="shared" si="318"/>
        <v>449 , 14</v>
      </c>
      <c r="L6203" s="34" t="s">
        <v>207</v>
      </c>
      <c r="N6203" s="1" t="b">
        <f t="shared" si="319"/>
        <v>0</v>
      </c>
      <c r="O6203" s="1" t="b">
        <f t="shared" si="320"/>
        <v>0</v>
      </c>
      <c r="Q6203" s="4"/>
      <c r="R6203" s="4"/>
    </row>
    <row r="6204" spans="5:18">
      <c r="E6204" s="130">
        <v>449</v>
      </c>
      <c r="F6204" s="130">
        <v>15</v>
      </c>
      <c r="H6204" s="32" t="s">
        <v>208</v>
      </c>
      <c r="I6204" s="33" t="s">
        <v>862</v>
      </c>
      <c r="J6204" s="33" t="s">
        <v>206</v>
      </c>
      <c r="K6204" s="33" t="str">
        <f t="shared" si="318"/>
        <v>449 , 15</v>
      </c>
      <c r="L6204" s="34" t="s">
        <v>207</v>
      </c>
      <c r="N6204" s="1" t="b">
        <f t="shared" si="319"/>
        <v>0</v>
      </c>
      <c r="O6204" s="1" t="b">
        <f t="shared" si="320"/>
        <v>0</v>
      </c>
      <c r="Q6204" s="4"/>
      <c r="R6204" s="4"/>
    </row>
    <row r="6205" spans="5:18">
      <c r="E6205" s="130">
        <v>450</v>
      </c>
      <c r="F6205" s="130">
        <v>1</v>
      </c>
      <c r="H6205" s="32" t="s">
        <v>208</v>
      </c>
      <c r="I6205" s="33" t="s">
        <v>862</v>
      </c>
      <c r="J6205" s="33" t="s">
        <v>206</v>
      </c>
      <c r="K6205" s="33" t="str">
        <f t="shared" si="318"/>
        <v>450 , 1</v>
      </c>
      <c r="L6205" s="34" t="s">
        <v>207</v>
      </c>
      <c r="N6205" s="1" t="b">
        <f t="shared" si="319"/>
        <v>0</v>
      </c>
      <c r="O6205" s="1" t="b">
        <f t="shared" si="320"/>
        <v>0</v>
      </c>
      <c r="Q6205" s="4"/>
      <c r="R6205" s="4"/>
    </row>
    <row r="6206" spans="5:18">
      <c r="E6206" s="130">
        <v>450</v>
      </c>
      <c r="F6206" s="130">
        <v>2</v>
      </c>
      <c r="H6206" s="32" t="s">
        <v>208</v>
      </c>
      <c r="I6206" s="33" t="s">
        <v>862</v>
      </c>
      <c r="J6206" s="33" t="s">
        <v>206</v>
      </c>
      <c r="K6206" s="33" t="str">
        <f t="shared" si="318"/>
        <v>450 , 2</v>
      </c>
      <c r="L6206" s="34" t="s">
        <v>207</v>
      </c>
      <c r="N6206" s="1" t="b">
        <f t="shared" si="319"/>
        <v>0</v>
      </c>
      <c r="O6206" s="1" t="b">
        <f t="shared" si="320"/>
        <v>0</v>
      </c>
      <c r="Q6206" s="4"/>
      <c r="R6206" s="4"/>
    </row>
    <row r="6207" spans="5:18">
      <c r="E6207" s="130">
        <v>450</v>
      </c>
      <c r="F6207" s="130">
        <v>3</v>
      </c>
      <c r="H6207" s="32" t="s">
        <v>208</v>
      </c>
      <c r="I6207" s="33" t="s">
        <v>862</v>
      </c>
      <c r="J6207" s="33" t="s">
        <v>206</v>
      </c>
      <c r="K6207" s="33" t="str">
        <f t="shared" si="318"/>
        <v>450 , 3</v>
      </c>
      <c r="L6207" s="34" t="s">
        <v>207</v>
      </c>
      <c r="N6207" s="1" t="b">
        <f t="shared" si="319"/>
        <v>0</v>
      </c>
      <c r="O6207" s="1" t="b">
        <f t="shared" si="320"/>
        <v>0</v>
      </c>
      <c r="Q6207" s="4"/>
      <c r="R6207" s="4"/>
    </row>
    <row r="6208" spans="5:18">
      <c r="E6208" s="130">
        <v>450</v>
      </c>
      <c r="F6208" s="130">
        <v>4</v>
      </c>
      <c r="H6208" s="32" t="s">
        <v>208</v>
      </c>
      <c r="I6208" s="33" t="s">
        <v>862</v>
      </c>
      <c r="J6208" s="33" t="s">
        <v>206</v>
      </c>
      <c r="K6208" s="33" t="str">
        <f t="shared" si="318"/>
        <v>450 , 4</v>
      </c>
      <c r="L6208" s="34" t="s">
        <v>207</v>
      </c>
      <c r="N6208" s="1" t="b">
        <f t="shared" si="319"/>
        <v>0</v>
      </c>
      <c r="O6208" s="1" t="b">
        <f t="shared" si="320"/>
        <v>0</v>
      </c>
      <c r="Q6208" s="4"/>
      <c r="R6208" s="4"/>
    </row>
    <row r="6209" spans="5:18">
      <c r="E6209" s="130">
        <v>450</v>
      </c>
      <c r="F6209" s="130">
        <v>5</v>
      </c>
      <c r="H6209" s="32" t="s">
        <v>208</v>
      </c>
      <c r="I6209" s="33" t="s">
        <v>862</v>
      </c>
      <c r="J6209" s="33" t="s">
        <v>206</v>
      </c>
      <c r="K6209" s="33" t="str">
        <f t="shared" si="318"/>
        <v>450 , 5</v>
      </c>
      <c r="L6209" s="34" t="s">
        <v>207</v>
      </c>
      <c r="N6209" s="1" t="b">
        <f t="shared" si="319"/>
        <v>0</v>
      </c>
      <c r="O6209" s="1" t="b">
        <f t="shared" si="320"/>
        <v>0</v>
      </c>
      <c r="Q6209" s="4"/>
      <c r="R6209" s="4"/>
    </row>
    <row r="6210" spans="5:18">
      <c r="E6210" s="130">
        <v>450</v>
      </c>
      <c s="130" r="F6210">
        <v>7</v>
      </c>
      <c r="H6210" s="32" t="s">
        <v>208</v>
      </c>
      <c r="I6210" s="33" t="s">
        <v>862</v>
      </c>
      <c r="J6210" s="33" t="s">
        <v>206</v>
      </c>
      <c r="K6210" s="33" t="str">
        <f t="shared" si="318"/>
        <v>450 , 6</v>
      </c>
      <c r="L6210" s="34" t="s">
        <v>207</v>
      </c>
      <c r="N6210" s="1" t="b">
        <f t="shared" si="319"/>
        <v>0</v>
      </c>
      <c r="O6210" s="1" t="b">
        <f t="shared" si="320"/>
        <v>0</v>
      </c>
      <c r="Q6210" s="4"/>
      <c r="R6210" s="4"/>
    </row>
    <row r="6211" spans="5:18">
      <c r="E6211" s="130">
        <v>450</v>
      </c>
      <c r="F6211" s="130">
        <v>8</v>
      </c>
      <c r="H6211" s="32" t="s">
        <v>208</v>
      </c>
      <c r="I6211" s="33" t="s">
        <v>862</v>
      </c>
      <c r="J6211" s="33" t="s">
        <v>206</v>
      </c>
      <c r="K6211" s="33" t="str">
        <f t="shared" si="318"/>
        <v>450 , 8</v>
      </c>
      <c r="L6211" s="34" t="s">
        <v>207</v>
      </c>
      <c r="N6211" s="1" t="b">
        <f t="shared" si="319"/>
        <v>0</v>
      </c>
      <c r="O6211" s="1" t="b">
        <f t="shared" si="320"/>
        <v>0</v>
      </c>
      <c r="Q6211" s="4"/>
      <c r="R6211" s="4"/>
    </row>
    <row r="6212" spans="5:18">
      <c r="E6212" s="130">
        <v>450</v>
      </c>
      <c r="F6212" s="130">
        <v>9</v>
      </c>
      <c r="H6212" s="32" t="s">
        <v>208</v>
      </c>
      <c r="I6212" s="33" t="s">
        <v>862</v>
      </c>
      <c r="J6212" s="33" t="s">
        <v>206</v>
      </c>
      <c r="K6212" s="33" t="str">
        <f t="shared" si="318"/>
        <v>450 , 9</v>
      </c>
      <c r="L6212" s="34" t="s">
        <v>207</v>
      </c>
      <c r="N6212" s="1" t="b">
        <f t="shared" si="319"/>
        <v>0</v>
      </c>
      <c r="O6212" s="1" t="b">
        <f t="shared" si="320"/>
        <v>0</v>
      </c>
      <c r="Q6212" s="4"/>
      <c r="R6212" s="4"/>
    </row>
    <row r="6213" spans="5:18">
      <c r="E6213" s="130">
        <v>450</v>
      </c>
      <c r="F6213" s="130">
        <v>10</v>
      </c>
      <c r="H6213" s="32" t="s">
        <v>208</v>
      </c>
      <c r="I6213" s="33" t="s">
        <v>862</v>
      </c>
      <c r="J6213" s="33" t="s">
        <v>206</v>
      </c>
      <c r="K6213" s="33" t="str">
        <f t="shared" si="318"/>
        <v>450 , 10</v>
      </c>
      <c r="L6213" s="34" t="s">
        <v>207</v>
      </c>
      <c r="N6213" s="1" t="b">
        <f t="shared" si="319"/>
        <v>0</v>
      </c>
      <c r="O6213" s="1" t="b">
        <f t="shared" si="320"/>
        <v>0</v>
      </c>
      <c r="Q6213" s="4"/>
      <c r="R6213" s="4"/>
    </row>
    <row r="6214" spans="5:18">
      <c r="E6214" s="130">
        <v>450</v>
      </c>
      <c r="F6214" s="130">
        <v>11</v>
      </c>
      <c r="H6214" s="32" t="s">
        <v>208</v>
      </c>
      <c r="I6214" s="33" t="s">
        <v>862</v>
      </c>
      <c r="J6214" s="33" t="s">
        <v>206</v>
      </c>
      <c r="K6214" s="33" t="str">
        <f t="shared" si="318"/>
        <v>450 , 11</v>
      </c>
      <c r="L6214" s="34" t="s">
        <v>207</v>
      </c>
      <c r="N6214" s="1" t="b">
        <f t="shared" si="319"/>
        <v>0</v>
      </c>
      <c r="O6214" s="1" t="b">
        <f t="shared" si="320"/>
        <v>0</v>
      </c>
      <c r="Q6214" s="4"/>
      <c r="R6214" s="4"/>
    </row>
    <row r="6215" spans="5:18">
      <c r="E6215" s="130">
        <v>450</v>
      </c>
      <c r="F6215" s="130">
        <v>12</v>
      </c>
      <c r="H6215" s="32" t="s">
        <v>208</v>
      </c>
      <c r="I6215" s="33" t="s">
        <v>862</v>
      </c>
      <c r="J6215" s="33" t="s">
        <v>206</v>
      </c>
      <c r="K6215" s="33" t="str">
        <f t="shared" si="318"/>
        <v>450 , 12</v>
      </c>
      <c r="L6215" s="34" t="s">
        <v>207</v>
      </c>
      <c r="N6215" s="1" t="b">
        <f t="shared" si="319"/>
        <v>0</v>
      </c>
      <c r="O6215" s="1" t="b">
        <f t="shared" si="320"/>
        <v>0</v>
      </c>
      <c r="Q6215" s="4"/>
      <c r="R6215" s="4"/>
    </row>
    <row r="6216" spans="5:18">
      <c r="E6216" s="130">
        <v>450</v>
      </c>
      <c r="F6216" s="130">
        <v>13</v>
      </c>
      <c r="H6216" s="32" t="s">
        <v>208</v>
      </c>
      <c r="I6216" s="33" t="s">
        <v>862</v>
      </c>
      <c r="J6216" s="33" t="s">
        <v>206</v>
      </c>
      <c r="K6216" s="33" t="str">
        <f t="shared" si="318"/>
        <v>450 , 13</v>
      </c>
      <c r="L6216" s="34" t="s">
        <v>207</v>
      </c>
      <c r="N6216" s="1" t="b">
        <f t="shared" si="319"/>
        <v>0</v>
      </c>
      <c r="O6216" s="1" t="b">
        <f t="shared" si="320"/>
        <v>0</v>
      </c>
      <c r="Q6216" s="4"/>
      <c r="R6216" s="4"/>
    </row>
    <row r="6217" spans="5:18">
      <c r="E6217" s="130">
        <v>450</v>
      </c>
      <c r="F6217" s="130">
        <v>14</v>
      </c>
      <c r="H6217" s="32" t="s">
        <v>208</v>
      </c>
      <c r="I6217" s="33" t="s">
        <v>862</v>
      </c>
      <c r="J6217" s="33" t="s">
        <v>206</v>
      </c>
      <c r="K6217" s="33" t="str">
        <f t="shared" si="318"/>
        <v>450 , 14</v>
      </c>
      <c r="L6217" s="34" t="s">
        <v>207</v>
      </c>
      <c r="N6217" s="1" t="b">
        <f t="shared" si="319"/>
        <v>0</v>
      </c>
      <c r="O6217" s="1" t="b">
        <f t="shared" si="320"/>
        <v>0</v>
      </c>
      <c r="Q6217" s="4"/>
      <c r="R6217" s="4"/>
    </row>
    <row r="6218" spans="5:18">
      <c r="E6218" s="130">
        <v>450</v>
      </c>
      <c r="F6218" s="130">
        <v>15</v>
      </c>
      <c r="H6218" s="32" t="s">
        <v>208</v>
      </c>
      <c r="I6218" s="33" t="s">
        <v>862</v>
      </c>
      <c r="J6218" s="33" t="s">
        <v>206</v>
      </c>
      <c r="K6218" s="33" t="str">
        <f t="shared" ref="K6218:K6277" si="321">E6218&amp;" , "&amp;F6218</f>
        <v>450 , 15</v>
      </c>
      <c r="L6218" s="34" t="s">
        <v>207</v>
      </c>
      <c r="N6218" s="1" t="b">
        <f t="shared" ref="N6218:N6277" si="322">IF(E6218="","",EXACT(E6218,Q6218))</f>
        <v>0</v>
      </c>
      <c r="O6218" s="1" t="b">
        <f t="shared" ref="O6218:O6277" si="323">IF(F6218="","",EXACT(F6218,R6218))</f>
        <v>0</v>
      </c>
      <c r="Q6218" s="4"/>
      <c r="R6218" s="4"/>
    </row>
    <row r="6219" spans="5:18">
      <c r="E6219" s="130">
        <v>451</v>
      </c>
      <c r="F6219" s="130">
        <v>1</v>
      </c>
      <c r="H6219" s="32" t="s">
        <v>208</v>
      </c>
      <c r="I6219" s="33" t="s">
        <v>862</v>
      </c>
      <c r="J6219" s="33" t="s">
        <v>206</v>
      </c>
      <c r="K6219" s="33" t="str">
        <f t="shared" si="321"/>
        <v>451 , 1</v>
      </c>
      <c r="L6219" s="34" t="s">
        <v>207</v>
      </c>
      <c r="N6219" s="1" t="b">
        <f t="shared" si="322"/>
        <v>0</v>
      </c>
      <c r="O6219" s="1" t="b">
        <f t="shared" si="323"/>
        <v>0</v>
      </c>
      <c r="Q6219" s="4"/>
      <c r="R6219" s="4"/>
    </row>
    <row r="6220" spans="5:18">
      <c r="E6220" s="130">
        <v>451</v>
      </c>
      <c r="F6220" s="130">
        <v>2</v>
      </c>
      <c r="H6220" s="32" t="s">
        <v>208</v>
      </c>
      <c r="I6220" s="33" t="s">
        <v>862</v>
      </c>
      <c r="J6220" s="33" t="s">
        <v>206</v>
      </c>
      <c r="K6220" s="33" t="str">
        <f t="shared" si="321"/>
        <v>451 , 2</v>
      </c>
      <c r="L6220" s="34" t="s">
        <v>207</v>
      </c>
      <c r="N6220" s="1" t="b">
        <f t="shared" si="322"/>
        <v>0</v>
      </c>
      <c r="O6220" s="1" t="b">
        <f t="shared" si="323"/>
        <v>0</v>
      </c>
      <c r="Q6220" s="4"/>
      <c r="R6220" s="4"/>
    </row>
    <row r="6221" spans="5:18">
      <c r="E6221" s="130">
        <v>451</v>
      </c>
      <c r="F6221" s="130">
        <v>3</v>
      </c>
      <c r="H6221" s="32" t="s">
        <v>208</v>
      </c>
      <c r="I6221" s="33" t="s">
        <v>862</v>
      </c>
      <c r="J6221" s="33" t="s">
        <v>206</v>
      </c>
      <c r="K6221" s="33" t="str">
        <f t="shared" si="321"/>
        <v>451 , 3</v>
      </c>
      <c r="L6221" s="34" t="s">
        <v>207</v>
      </c>
      <c r="N6221" s="1" t="b">
        <f t="shared" si="322"/>
        <v>0</v>
      </c>
      <c r="O6221" s="1" t="b">
        <f t="shared" si="323"/>
        <v>0</v>
      </c>
      <c r="Q6221" s="4"/>
      <c r="R6221" s="4"/>
    </row>
    <row r="6222" spans="5:18">
      <c r="E6222" s="130">
        <v>451</v>
      </c>
      <c r="F6222" s="130">
        <v>4</v>
      </c>
      <c r="H6222" s="32" t="s">
        <v>208</v>
      </c>
      <c r="I6222" s="33" t="s">
        <v>862</v>
      </c>
      <c r="J6222" s="33" t="s">
        <v>206</v>
      </c>
      <c r="K6222" s="33" t="str">
        <f t="shared" si="321"/>
        <v>451 , 4</v>
      </c>
      <c r="L6222" s="34" t="s">
        <v>207</v>
      </c>
      <c r="N6222" s="1" t="b">
        <f t="shared" si="322"/>
        <v>0</v>
      </c>
      <c r="O6222" s="1" t="b">
        <f t="shared" si="323"/>
        <v>0</v>
      </c>
      <c r="Q6222" s="4"/>
      <c r="R6222" s="4"/>
    </row>
    <row r="6223" spans="5:18">
      <c r="E6223" s="130">
        <v>451</v>
      </c>
      <c r="F6223" s="130">
        <v>5</v>
      </c>
      <c r="H6223" s="32" t="s">
        <v>208</v>
      </c>
      <c r="I6223" s="33" t="s">
        <v>862</v>
      </c>
      <c r="J6223" s="33" t="s">
        <v>206</v>
      </c>
      <c r="K6223" s="33" t="str">
        <f t="shared" si="321"/>
        <v>451 , 5</v>
      </c>
      <c r="L6223" s="34" t="s">
        <v>207</v>
      </c>
      <c r="N6223" s="1" t="b">
        <f t="shared" si="322"/>
        <v>0</v>
      </c>
      <c r="O6223" s="1" t="b">
        <f t="shared" si="323"/>
        <v>0</v>
      </c>
      <c r="Q6223" s="4"/>
      <c r="R6223" s="4"/>
    </row>
    <row r="6224" spans="5:18">
      <c r="E6224" s="130">
        <v>451</v>
      </c>
      <c s="130" r="F6224">
        <v>7</v>
      </c>
      <c r="H6224" s="32" t="s">
        <v>208</v>
      </c>
      <c r="I6224" s="33" t="s">
        <v>862</v>
      </c>
      <c r="J6224" s="33" t="s">
        <v>206</v>
      </c>
      <c r="K6224" s="33" t="str">
        <f t="shared" si="321"/>
        <v>451 , 6</v>
      </c>
      <c r="L6224" s="34" t="s">
        <v>207</v>
      </c>
      <c r="N6224" s="1" t="b">
        <f t="shared" si="322"/>
        <v>0</v>
      </c>
      <c r="O6224" s="1" t="b">
        <f t="shared" si="323"/>
        <v>0</v>
      </c>
      <c r="Q6224" s="4"/>
      <c r="R6224" s="4"/>
    </row>
    <row r="6225" spans="5:18">
      <c r="E6225" s="130">
        <v>451</v>
      </c>
      <c r="F6225" s="130">
        <v>8</v>
      </c>
      <c r="H6225" s="32" t="s">
        <v>208</v>
      </c>
      <c r="I6225" s="33" t="s">
        <v>862</v>
      </c>
      <c r="J6225" s="33" t="s">
        <v>206</v>
      </c>
      <c r="K6225" s="33" t="str">
        <f t="shared" si="321"/>
        <v>451 , 8</v>
      </c>
      <c r="L6225" s="34" t="s">
        <v>207</v>
      </c>
      <c r="N6225" s="1" t="b">
        <f t="shared" si="322"/>
        <v>0</v>
      </c>
      <c r="O6225" s="1" t="b">
        <f t="shared" si="323"/>
        <v>0</v>
      </c>
      <c r="Q6225" s="4"/>
      <c r="R6225" s="4"/>
    </row>
    <row r="6226" spans="5:18">
      <c r="E6226" s="130">
        <v>451</v>
      </c>
      <c r="F6226" s="130">
        <v>9</v>
      </c>
      <c r="H6226" s="32" t="s">
        <v>208</v>
      </c>
      <c r="I6226" s="33" t="s">
        <v>862</v>
      </c>
      <c r="J6226" s="33" t="s">
        <v>206</v>
      </c>
      <c r="K6226" s="33" t="str">
        <f t="shared" si="321"/>
        <v>451 , 9</v>
      </c>
      <c r="L6226" s="34" t="s">
        <v>207</v>
      </c>
      <c r="N6226" s="1" t="b">
        <f t="shared" si="322"/>
        <v>0</v>
      </c>
      <c r="O6226" s="1" t="b">
        <f t="shared" si="323"/>
        <v>0</v>
      </c>
      <c r="Q6226" s="4"/>
      <c r="R6226" s="4"/>
    </row>
    <row r="6227" spans="5:18">
      <c r="E6227" s="130">
        <v>451</v>
      </c>
      <c r="F6227" s="130">
        <v>10</v>
      </c>
      <c r="H6227" s="32" t="s">
        <v>208</v>
      </c>
      <c r="I6227" s="33" t="s">
        <v>862</v>
      </c>
      <c r="J6227" s="33" t="s">
        <v>206</v>
      </c>
      <c r="K6227" s="33" t="str">
        <f t="shared" si="321"/>
        <v>451 , 10</v>
      </c>
      <c r="L6227" s="34" t="s">
        <v>207</v>
      </c>
      <c r="N6227" s="1" t="b">
        <f t="shared" si="322"/>
        <v>0</v>
      </c>
      <c r="O6227" s="1" t="b">
        <f t="shared" si="323"/>
        <v>0</v>
      </c>
      <c r="Q6227" s="4"/>
      <c r="R6227" s="4"/>
    </row>
    <row r="6228" spans="5:18">
      <c r="E6228" s="130">
        <v>451</v>
      </c>
      <c r="F6228" s="130">
        <v>11</v>
      </c>
      <c r="H6228" s="32" t="s">
        <v>208</v>
      </c>
      <c r="I6228" s="33" t="s">
        <v>862</v>
      </c>
      <c r="J6228" s="33" t="s">
        <v>206</v>
      </c>
      <c r="K6228" s="33" t="str">
        <f t="shared" si="321"/>
        <v>451 , 11</v>
      </c>
      <c r="L6228" s="34" t="s">
        <v>207</v>
      </c>
      <c r="N6228" s="1" t="b">
        <f t="shared" si="322"/>
        <v>0</v>
      </c>
      <c r="O6228" s="1" t="b">
        <f t="shared" si="323"/>
        <v>0</v>
      </c>
      <c r="Q6228" s="4"/>
      <c r="R6228" s="4"/>
    </row>
    <row r="6229" spans="5:18">
      <c r="E6229" s="130">
        <v>451</v>
      </c>
      <c r="F6229" s="130">
        <v>12</v>
      </c>
      <c r="H6229" s="32" t="s">
        <v>208</v>
      </c>
      <c r="I6229" s="33" t="s">
        <v>862</v>
      </c>
      <c r="J6229" s="33" t="s">
        <v>206</v>
      </c>
      <c r="K6229" s="33" t="str">
        <f t="shared" si="321"/>
        <v>451 , 12</v>
      </c>
      <c r="L6229" s="34" t="s">
        <v>207</v>
      </c>
      <c r="N6229" s="1" t="b">
        <f t="shared" si="322"/>
        <v>0</v>
      </c>
      <c r="O6229" s="1" t="b">
        <f t="shared" si="323"/>
        <v>0</v>
      </c>
      <c r="Q6229" s="4"/>
      <c r="R6229" s="4"/>
    </row>
    <row r="6230" spans="5:18">
      <c r="E6230" s="130">
        <v>451</v>
      </c>
      <c r="F6230" s="130">
        <v>13</v>
      </c>
      <c r="H6230" s="32" t="s">
        <v>208</v>
      </c>
      <c r="I6230" s="33" t="s">
        <v>862</v>
      </c>
      <c r="J6230" s="33" t="s">
        <v>206</v>
      </c>
      <c r="K6230" s="33" t="str">
        <f t="shared" si="321"/>
        <v>451 , 13</v>
      </c>
      <c r="L6230" s="34" t="s">
        <v>207</v>
      </c>
      <c r="N6230" s="1" t="b">
        <f t="shared" si="322"/>
        <v>0</v>
      </c>
      <c r="O6230" s="1" t="b">
        <f t="shared" si="323"/>
        <v>0</v>
      </c>
      <c r="Q6230" s="4"/>
      <c r="R6230" s="4"/>
    </row>
    <row r="6231" spans="5:18">
      <c r="E6231" s="130">
        <v>451</v>
      </c>
      <c r="F6231" s="130">
        <v>14</v>
      </c>
      <c r="H6231" s="32" t="s">
        <v>208</v>
      </c>
      <c r="I6231" s="33" t="s">
        <v>862</v>
      </c>
      <c r="J6231" s="33" t="s">
        <v>206</v>
      </c>
      <c r="K6231" s="33" t="str">
        <f t="shared" si="321"/>
        <v>451 , 14</v>
      </c>
      <c r="L6231" s="34" t="s">
        <v>207</v>
      </c>
      <c r="N6231" s="1" t="b">
        <f t="shared" si="322"/>
        <v>0</v>
      </c>
      <c r="O6231" s="1" t="b">
        <f t="shared" si="323"/>
        <v>0</v>
      </c>
      <c r="Q6231" s="4"/>
      <c r="R6231" s="4"/>
    </row>
    <row r="6232" spans="5:18">
      <c r="E6232" s="130">
        <v>451</v>
      </c>
      <c r="F6232" s="130">
        <v>15</v>
      </c>
      <c r="H6232" s="32" t="s">
        <v>208</v>
      </c>
      <c r="I6232" s="33" t="s">
        <v>862</v>
      </c>
      <c r="J6232" s="33" t="s">
        <v>206</v>
      </c>
      <c r="K6232" s="33" t="str">
        <f t="shared" si="321"/>
        <v>451 , 15</v>
      </c>
      <c r="L6232" s="34" t="s">
        <v>207</v>
      </c>
      <c r="N6232" s="1" t="b">
        <f t="shared" si="322"/>
        <v>0</v>
      </c>
      <c r="O6232" s="1" t="b">
        <f t="shared" si="323"/>
        <v>0</v>
      </c>
      <c r="Q6232" s="4"/>
      <c r="R6232" s="4"/>
    </row>
    <row r="6233" spans="5:18">
      <c r="E6233" s="130">
        <v>452</v>
      </c>
      <c r="F6233" s="130">
        <v>1</v>
      </c>
      <c r="H6233" s="32" t="s">
        <v>208</v>
      </c>
      <c r="I6233" s="33" t="s">
        <v>862</v>
      </c>
      <c r="J6233" s="33" t="s">
        <v>206</v>
      </c>
      <c r="K6233" s="33" t="str">
        <f t="shared" si="321"/>
        <v>452 , 1</v>
      </c>
      <c r="L6233" s="34" t="s">
        <v>207</v>
      </c>
      <c r="N6233" s="1" t="b">
        <f t="shared" si="322"/>
        <v>0</v>
      </c>
      <c r="O6233" s="1" t="b">
        <f t="shared" si="323"/>
        <v>0</v>
      </c>
      <c r="Q6233" s="4"/>
      <c r="R6233" s="4"/>
    </row>
    <row r="6234" spans="5:18">
      <c r="E6234" s="130">
        <v>452</v>
      </c>
      <c r="F6234" s="130">
        <v>2</v>
      </c>
      <c r="H6234" s="32" t="s">
        <v>208</v>
      </c>
      <c r="I6234" s="33" t="s">
        <v>862</v>
      </c>
      <c r="J6234" s="33" t="s">
        <v>206</v>
      </c>
      <c r="K6234" s="33" t="str">
        <f t="shared" si="321"/>
        <v>452 , 2</v>
      </c>
      <c r="L6234" s="34" t="s">
        <v>207</v>
      </c>
      <c r="N6234" s="1" t="b">
        <f t="shared" si="322"/>
        <v>0</v>
      </c>
      <c r="O6234" s="1" t="b">
        <f t="shared" si="323"/>
        <v>0</v>
      </c>
      <c r="Q6234" s="4"/>
      <c r="R6234" s="4"/>
    </row>
    <row r="6235" spans="5:18">
      <c r="E6235" s="130">
        <v>452</v>
      </c>
      <c r="F6235" s="130">
        <v>3</v>
      </c>
      <c r="H6235" s="32" t="s">
        <v>208</v>
      </c>
      <c r="I6235" s="33" t="s">
        <v>862</v>
      </c>
      <c r="J6235" s="33" t="s">
        <v>206</v>
      </c>
      <c r="K6235" s="33" t="str">
        <f t="shared" si="321"/>
        <v>452 , 3</v>
      </c>
      <c r="L6235" s="34" t="s">
        <v>207</v>
      </c>
      <c r="N6235" s="1" t="b">
        <f t="shared" si="322"/>
        <v>0</v>
      </c>
      <c r="O6235" s="1" t="b">
        <f t="shared" si="323"/>
        <v>0</v>
      </c>
      <c r="Q6235" s="4"/>
      <c r="R6235" s="4"/>
    </row>
    <row r="6236" spans="5:18">
      <c r="E6236" s="130">
        <v>452</v>
      </c>
      <c r="F6236" s="130">
        <v>4</v>
      </c>
      <c r="H6236" s="32" t="s">
        <v>208</v>
      </c>
      <c r="I6236" s="33" t="s">
        <v>862</v>
      </c>
      <c r="J6236" s="33" t="s">
        <v>206</v>
      </c>
      <c r="K6236" s="33" t="str">
        <f t="shared" si="321"/>
        <v>452 , 4</v>
      </c>
      <c r="L6236" s="34" t="s">
        <v>207</v>
      </c>
      <c r="N6236" s="1" t="b">
        <f t="shared" si="322"/>
        <v>0</v>
      </c>
      <c r="O6236" s="1" t="b">
        <f t="shared" si="323"/>
        <v>0</v>
      </c>
      <c r="Q6236" s="4"/>
      <c r="R6236" s="4"/>
    </row>
    <row r="6237" spans="5:18">
      <c r="E6237" s="130">
        <v>452</v>
      </c>
      <c r="F6237" s="130">
        <v>5</v>
      </c>
      <c r="H6237" s="32" t="s">
        <v>208</v>
      </c>
      <c r="I6237" s="33" t="s">
        <v>862</v>
      </c>
      <c r="J6237" s="33" t="s">
        <v>206</v>
      </c>
      <c r="K6237" s="33" t="str">
        <f t="shared" si="321"/>
        <v>452 , 5</v>
      </c>
      <c r="L6237" s="34" t="s">
        <v>207</v>
      </c>
      <c r="N6237" s="1" t="b">
        <f t="shared" si="322"/>
        <v>0</v>
      </c>
      <c r="O6237" s="1" t="b">
        <f t="shared" si="323"/>
        <v>0</v>
      </c>
      <c r="Q6237" s="4"/>
      <c r="R6237" s="4"/>
    </row>
    <row r="6238" spans="5:18">
      <c r="E6238" s="130">
        <v>452</v>
      </c>
      <c s="130" r="F6238">
        <v>7</v>
      </c>
      <c r="H6238" s="32" t="s">
        <v>208</v>
      </c>
      <c r="I6238" s="33" t="s">
        <v>862</v>
      </c>
      <c r="J6238" s="33" t="s">
        <v>206</v>
      </c>
      <c r="K6238" s="33" t="str">
        <f t="shared" si="321"/>
        <v>452 , 6</v>
      </c>
      <c r="L6238" s="34" t="s">
        <v>207</v>
      </c>
      <c r="N6238" s="1" t="b">
        <f t="shared" si="322"/>
        <v>0</v>
      </c>
      <c r="O6238" s="1" t="b">
        <f t="shared" si="323"/>
        <v>0</v>
      </c>
      <c r="Q6238" s="4"/>
      <c r="R6238" s="4"/>
    </row>
    <row r="6239" spans="5:18">
      <c r="E6239" s="130">
        <v>452</v>
      </c>
      <c r="F6239" s="130">
        <v>8</v>
      </c>
      <c r="H6239" s="32" t="s">
        <v>208</v>
      </c>
      <c r="I6239" s="33" t="s">
        <v>862</v>
      </c>
      <c r="J6239" s="33" t="s">
        <v>206</v>
      </c>
      <c r="K6239" s="33" t="str">
        <f t="shared" si="321"/>
        <v>452 , 8</v>
      </c>
      <c r="L6239" s="34" t="s">
        <v>207</v>
      </c>
      <c r="N6239" s="1" t="b">
        <f t="shared" si="322"/>
        <v>0</v>
      </c>
      <c r="O6239" s="1" t="b">
        <f t="shared" si="323"/>
        <v>0</v>
      </c>
      <c r="Q6239" s="4"/>
      <c r="R6239" s="4"/>
    </row>
    <row r="6240" spans="5:18">
      <c r="E6240" s="130">
        <v>452</v>
      </c>
      <c r="F6240" s="130">
        <v>9</v>
      </c>
      <c r="H6240" s="32" t="s">
        <v>208</v>
      </c>
      <c r="I6240" s="33" t="s">
        <v>862</v>
      </c>
      <c r="J6240" s="33" t="s">
        <v>206</v>
      </c>
      <c r="K6240" s="33" t="str">
        <f t="shared" si="321"/>
        <v>452 , 9</v>
      </c>
      <c r="L6240" s="34" t="s">
        <v>207</v>
      </c>
      <c r="N6240" s="1" t="b">
        <f t="shared" si="322"/>
        <v>0</v>
      </c>
      <c r="O6240" s="1" t="b">
        <f t="shared" si="323"/>
        <v>0</v>
      </c>
      <c r="Q6240" s="4"/>
      <c r="R6240" s="4"/>
    </row>
    <row r="6241" spans="5:18">
      <c r="E6241" s="130">
        <v>452</v>
      </c>
      <c r="F6241" s="130">
        <v>10</v>
      </c>
      <c r="H6241" s="32" t="s">
        <v>208</v>
      </c>
      <c r="I6241" s="33" t="s">
        <v>862</v>
      </c>
      <c r="J6241" s="33" t="s">
        <v>206</v>
      </c>
      <c r="K6241" s="33" t="str">
        <f t="shared" si="321"/>
        <v>452 , 10</v>
      </c>
      <c r="L6241" s="34" t="s">
        <v>207</v>
      </c>
      <c r="N6241" s="1" t="b">
        <f t="shared" si="322"/>
        <v>0</v>
      </c>
      <c r="O6241" s="1" t="b">
        <f t="shared" si="323"/>
        <v>0</v>
      </c>
      <c r="Q6241" s="4"/>
      <c r="R6241" s="4"/>
    </row>
    <row r="6242" spans="5:18">
      <c r="E6242" s="130">
        <v>452</v>
      </c>
      <c r="F6242" s="130">
        <v>11</v>
      </c>
      <c r="H6242" s="32" t="s">
        <v>208</v>
      </c>
      <c r="I6242" s="33" t="s">
        <v>862</v>
      </c>
      <c r="J6242" s="33" t="s">
        <v>206</v>
      </c>
      <c r="K6242" s="33" t="str">
        <f t="shared" si="321"/>
        <v>452 , 11</v>
      </c>
      <c r="L6242" s="34" t="s">
        <v>207</v>
      </c>
      <c r="N6242" s="1" t="b">
        <f t="shared" si="322"/>
        <v>0</v>
      </c>
      <c r="O6242" s="1" t="b">
        <f t="shared" si="323"/>
        <v>0</v>
      </c>
      <c r="Q6242" s="4"/>
      <c r="R6242" s="4"/>
    </row>
    <row r="6243" spans="5:18">
      <c r="E6243" s="130">
        <v>452</v>
      </c>
      <c r="F6243" s="130">
        <v>12</v>
      </c>
      <c r="H6243" s="32" t="s">
        <v>208</v>
      </c>
      <c r="I6243" s="33" t="s">
        <v>862</v>
      </c>
      <c r="J6243" s="33" t="s">
        <v>206</v>
      </c>
      <c r="K6243" s="33" t="str">
        <f t="shared" si="321"/>
        <v>452 , 12</v>
      </c>
      <c r="L6243" s="34" t="s">
        <v>207</v>
      </c>
      <c r="N6243" s="1" t="b">
        <f t="shared" si="322"/>
        <v>0</v>
      </c>
      <c r="O6243" s="1" t="b">
        <f t="shared" si="323"/>
        <v>0</v>
      </c>
      <c r="Q6243" s="4"/>
      <c r="R6243" s="4"/>
    </row>
    <row r="6244" spans="5:18">
      <c r="E6244" s="130">
        <v>452</v>
      </c>
      <c r="F6244" s="130">
        <v>13</v>
      </c>
      <c r="H6244" s="32" t="s">
        <v>208</v>
      </c>
      <c r="I6244" s="33" t="s">
        <v>862</v>
      </c>
      <c r="J6244" s="33" t="s">
        <v>206</v>
      </c>
      <c r="K6244" s="33" t="str">
        <f t="shared" si="321"/>
        <v>452 , 13</v>
      </c>
      <c r="L6244" s="34" t="s">
        <v>207</v>
      </c>
      <c r="N6244" s="1" t="b">
        <f t="shared" si="322"/>
        <v>0</v>
      </c>
      <c r="O6244" s="1" t="b">
        <f t="shared" si="323"/>
        <v>0</v>
      </c>
      <c r="Q6244" s="4"/>
      <c r="R6244" s="4"/>
    </row>
    <row r="6245" spans="5:18">
      <c r="E6245" s="130">
        <v>452</v>
      </c>
      <c r="F6245" s="130">
        <v>14</v>
      </c>
      <c r="H6245" s="32" t="s">
        <v>208</v>
      </c>
      <c r="I6245" s="33" t="s">
        <v>862</v>
      </c>
      <c r="J6245" s="33" t="s">
        <v>206</v>
      </c>
      <c r="K6245" s="33" t="str">
        <f t="shared" si="321"/>
        <v>452 , 14</v>
      </c>
      <c r="L6245" s="34" t="s">
        <v>207</v>
      </c>
      <c r="N6245" s="1" t="b">
        <f t="shared" si="322"/>
        <v>0</v>
      </c>
      <c r="O6245" s="1" t="b">
        <f t="shared" si="323"/>
        <v>0</v>
      </c>
      <c r="Q6245" s="4"/>
      <c r="R6245" s="4"/>
    </row>
    <row r="6246" spans="5:18">
      <c r="E6246" s="130">
        <v>452</v>
      </c>
      <c r="F6246" s="130">
        <v>15</v>
      </c>
      <c r="H6246" s="32" t="s">
        <v>208</v>
      </c>
      <c r="I6246" s="33" t="s">
        <v>862</v>
      </c>
      <c r="J6246" s="33" t="s">
        <v>206</v>
      </c>
      <c r="K6246" s="33" t="str">
        <f t="shared" si="321"/>
        <v>452 , 15</v>
      </c>
      <c r="L6246" s="34" t="s">
        <v>207</v>
      </c>
      <c r="N6246" s="1" t="b">
        <f t="shared" si="322"/>
        <v>0</v>
      </c>
      <c r="O6246" s="1" t="b">
        <f t="shared" si="323"/>
        <v>0</v>
      </c>
      <c r="Q6246" s="4"/>
      <c r="R6246" s="4"/>
    </row>
    <row r="6247" spans="5:18">
      <c r="E6247" s="130">
        <v>453</v>
      </c>
      <c r="F6247" s="130">
        <v>1</v>
      </c>
      <c r="H6247" s="32" t="s">
        <v>208</v>
      </c>
      <c r="I6247" s="33" t="s">
        <v>862</v>
      </c>
      <c r="J6247" s="33" t="s">
        <v>206</v>
      </c>
      <c r="K6247" s="33" t="str">
        <f t="shared" si="321"/>
        <v>453 , 1</v>
      </c>
      <c r="L6247" s="34" t="s">
        <v>207</v>
      </c>
      <c r="N6247" s="1" t="b">
        <f t="shared" si="322"/>
        <v>0</v>
      </c>
      <c r="O6247" s="1" t="b">
        <f t="shared" si="323"/>
        <v>0</v>
      </c>
      <c r="Q6247" s="4"/>
      <c r="R6247" s="4"/>
    </row>
    <row r="6248" spans="5:18">
      <c r="E6248" s="130">
        <v>453</v>
      </c>
      <c r="F6248" s="130">
        <v>2</v>
      </c>
      <c r="H6248" s="32" t="s">
        <v>208</v>
      </c>
      <c r="I6248" s="33" t="s">
        <v>862</v>
      </c>
      <c r="J6248" s="33" t="s">
        <v>206</v>
      </c>
      <c r="K6248" s="33" t="str">
        <f t="shared" si="321"/>
        <v>453 , 2</v>
      </c>
      <c r="L6248" s="34" t="s">
        <v>207</v>
      </c>
      <c r="N6248" s="1" t="b">
        <f t="shared" si="322"/>
        <v>0</v>
      </c>
      <c r="O6248" s="1" t="b">
        <f t="shared" si="323"/>
        <v>0</v>
      </c>
      <c r="Q6248" s="4"/>
      <c r="R6248" s="4"/>
    </row>
    <row r="6249" spans="5:18">
      <c r="E6249" s="130">
        <v>453</v>
      </c>
      <c r="F6249" s="130">
        <v>3</v>
      </c>
      <c r="H6249" s="32" t="s">
        <v>208</v>
      </c>
      <c r="I6249" s="33" t="s">
        <v>862</v>
      </c>
      <c r="J6249" s="33" t="s">
        <v>206</v>
      </c>
      <c r="K6249" s="33" t="str">
        <f t="shared" si="321"/>
        <v>453 , 3</v>
      </c>
      <c r="L6249" s="34" t="s">
        <v>207</v>
      </c>
      <c r="N6249" s="1" t="b">
        <f t="shared" si="322"/>
        <v>0</v>
      </c>
      <c r="O6249" s="1" t="b">
        <f t="shared" si="323"/>
        <v>0</v>
      </c>
      <c r="Q6249" s="4"/>
      <c r="R6249" s="4"/>
    </row>
    <row r="6250" spans="5:18">
      <c r="E6250" s="130">
        <v>453</v>
      </c>
      <c r="F6250" s="130">
        <v>4</v>
      </c>
      <c r="H6250" s="32" t="s">
        <v>208</v>
      </c>
      <c r="I6250" s="33" t="s">
        <v>862</v>
      </c>
      <c r="J6250" s="33" t="s">
        <v>206</v>
      </c>
      <c r="K6250" s="33" t="str">
        <f t="shared" si="321"/>
        <v>453 , 4</v>
      </c>
      <c r="L6250" s="34" t="s">
        <v>207</v>
      </c>
      <c r="N6250" s="1" t="b">
        <f t="shared" si="322"/>
        <v>0</v>
      </c>
      <c r="O6250" s="1" t="b">
        <f t="shared" si="323"/>
        <v>0</v>
      </c>
      <c r="Q6250" s="4"/>
      <c r="R6250" s="4"/>
    </row>
    <row r="6251" spans="5:18">
      <c r="E6251" s="130">
        <v>453</v>
      </c>
      <c r="F6251" s="130">
        <v>5</v>
      </c>
      <c r="H6251" s="32" t="s">
        <v>208</v>
      </c>
      <c r="I6251" s="33" t="s">
        <v>862</v>
      </c>
      <c r="J6251" s="33" t="s">
        <v>206</v>
      </c>
      <c r="K6251" s="33" t="str">
        <f t="shared" si="321"/>
        <v>453 , 5</v>
      </c>
      <c r="L6251" s="34" t="s">
        <v>207</v>
      </c>
      <c r="N6251" s="1" t="b">
        <f t="shared" si="322"/>
        <v>0</v>
      </c>
      <c r="O6251" s="1" t="b">
        <f t="shared" si="323"/>
        <v>0</v>
      </c>
      <c r="Q6251" s="4"/>
      <c r="R6251" s="4"/>
    </row>
    <row r="6252" spans="5:18">
      <c r="E6252" s="130">
        <v>453</v>
      </c>
      <c s="130" r="F6252">
        <v>7</v>
      </c>
      <c r="H6252" s="32" t="s">
        <v>208</v>
      </c>
      <c r="I6252" s="33" t="s">
        <v>862</v>
      </c>
      <c r="J6252" s="33" t="s">
        <v>206</v>
      </c>
      <c r="K6252" s="33" t="str">
        <f t="shared" si="321"/>
        <v>453 , 6</v>
      </c>
      <c r="L6252" s="34" t="s">
        <v>207</v>
      </c>
      <c r="N6252" s="1" t="b">
        <f t="shared" si="322"/>
        <v>0</v>
      </c>
      <c r="O6252" s="1" t="b">
        <f t="shared" si="323"/>
        <v>0</v>
      </c>
      <c r="Q6252" s="4"/>
      <c r="R6252" s="4"/>
    </row>
    <row r="6253" spans="5:18">
      <c r="E6253" s="130">
        <v>453</v>
      </c>
      <c r="F6253" s="130">
        <v>8</v>
      </c>
      <c r="H6253" s="32" t="s">
        <v>208</v>
      </c>
      <c r="I6253" s="33" t="s">
        <v>862</v>
      </c>
      <c r="J6253" s="33" t="s">
        <v>206</v>
      </c>
      <c r="K6253" s="33" t="str">
        <f t="shared" si="321"/>
        <v>453 , 8</v>
      </c>
      <c r="L6253" s="34" t="s">
        <v>207</v>
      </c>
      <c r="N6253" s="1" t="b">
        <f t="shared" si="322"/>
        <v>0</v>
      </c>
      <c r="O6253" s="1" t="b">
        <f t="shared" si="323"/>
        <v>0</v>
      </c>
      <c r="Q6253" s="4"/>
      <c r="R6253" s="4"/>
    </row>
    <row r="6254" spans="5:18">
      <c r="E6254" s="130">
        <v>453</v>
      </c>
      <c r="F6254" s="130">
        <v>9</v>
      </c>
      <c r="H6254" s="32" t="s">
        <v>208</v>
      </c>
      <c r="I6254" s="33" t="s">
        <v>862</v>
      </c>
      <c r="J6254" s="33" t="s">
        <v>206</v>
      </c>
      <c r="K6254" s="33" t="str">
        <f t="shared" si="321"/>
        <v>453 , 9</v>
      </c>
      <c r="L6254" s="34" t="s">
        <v>207</v>
      </c>
      <c r="N6254" s="1" t="b">
        <f t="shared" si="322"/>
        <v>0</v>
      </c>
      <c r="O6254" s="1" t="b">
        <f t="shared" si="323"/>
        <v>0</v>
      </c>
      <c r="Q6254" s="4"/>
      <c r="R6254" s="4"/>
    </row>
    <row r="6255" spans="5:18">
      <c r="E6255" s="130">
        <v>453</v>
      </c>
      <c r="F6255" s="130">
        <v>10</v>
      </c>
      <c r="H6255" s="32" t="s">
        <v>208</v>
      </c>
      <c r="I6255" s="33" t="s">
        <v>862</v>
      </c>
      <c r="J6255" s="33" t="s">
        <v>206</v>
      </c>
      <c r="K6255" s="33" t="str">
        <f t="shared" si="321"/>
        <v>453 , 10</v>
      </c>
      <c r="L6255" s="34" t="s">
        <v>207</v>
      </c>
      <c r="N6255" s="1" t="b">
        <f t="shared" si="322"/>
        <v>0</v>
      </c>
      <c r="O6255" s="1" t="b">
        <f t="shared" si="323"/>
        <v>0</v>
      </c>
      <c r="Q6255" s="4"/>
      <c r="R6255" s="4"/>
    </row>
    <row r="6256" spans="5:18">
      <c r="E6256" s="130">
        <v>453</v>
      </c>
      <c r="F6256" s="130">
        <v>11</v>
      </c>
      <c r="H6256" s="32" t="s">
        <v>208</v>
      </c>
      <c r="I6256" s="33" t="s">
        <v>862</v>
      </c>
      <c r="J6256" s="33" t="s">
        <v>206</v>
      </c>
      <c r="K6256" s="33" t="str">
        <f t="shared" si="321"/>
        <v>453 , 11</v>
      </c>
      <c r="L6256" s="34" t="s">
        <v>207</v>
      </c>
      <c r="N6256" s="1" t="b">
        <f t="shared" si="322"/>
        <v>0</v>
      </c>
      <c r="O6256" s="1" t="b">
        <f t="shared" si="323"/>
        <v>0</v>
      </c>
      <c r="Q6256" s="4"/>
      <c r="R6256" s="4"/>
    </row>
    <row r="6257" spans="5:18">
      <c r="E6257" s="130">
        <v>453</v>
      </c>
      <c r="F6257" s="130">
        <v>12</v>
      </c>
      <c r="H6257" s="32" t="s">
        <v>208</v>
      </c>
      <c r="I6257" s="33" t="s">
        <v>862</v>
      </c>
      <c r="J6257" s="33" t="s">
        <v>206</v>
      </c>
      <c r="K6257" s="33" t="str">
        <f t="shared" si="321"/>
        <v>453 , 12</v>
      </c>
      <c r="L6257" s="34" t="s">
        <v>207</v>
      </c>
      <c r="N6257" s="1" t="b">
        <f t="shared" si="322"/>
        <v>0</v>
      </c>
      <c r="O6257" s="1" t="b">
        <f t="shared" si="323"/>
        <v>0</v>
      </c>
      <c r="Q6257" s="4"/>
      <c r="R6257" s="4"/>
    </row>
    <row r="6258" spans="5:18">
      <c r="E6258" s="130">
        <v>453</v>
      </c>
      <c r="F6258" s="130">
        <v>13</v>
      </c>
      <c r="H6258" s="32" t="s">
        <v>208</v>
      </c>
      <c r="I6258" s="33" t="s">
        <v>862</v>
      </c>
      <c r="J6258" s="33" t="s">
        <v>206</v>
      </c>
      <c r="K6258" s="33" t="str">
        <f t="shared" si="321"/>
        <v>453 , 13</v>
      </c>
      <c r="L6258" s="34" t="s">
        <v>207</v>
      </c>
      <c r="N6258" s="1" t="b">
        <f t="shared" si="322"/>
        <v>0</v>
      </c>
      <c r="O6258" s="1" t="b">
        <f t="shared" si="323"/>
        <v>0</v>
      </c>
      <c r="Q6258" s="4"/>
      <c r="R6258" s="4"/>
    </row>
    <row r="6259" spans="5:18">
      <c r="E6259" s="130">
        <v>453</v>
      </c>
      <c r="F6259" s="130">
        <v>14</v>
      </c>
      <c r="H6259" s="32" t="s">
        <v>208</v>
      </c>
      <c r="I6259" s="33" t="s">
        <v>862</v>
      </c>
      <c r="J6259" s="33" t="s">
        <v>206</v>
      </c>
      <c r="K6259" s="33" t="str">
        <f t="shared" si="321"/>
        <v>453 , 14</v>
      </c>
      <c r="L6259" s="34" t="s">
        <v>207</v>
      </c>
      <c r="N6259" s="1" t="b">
        <f t="shared" si="322"/>
        <v>0</v>
      </c>
      <c r="O6259" s="1" t="b">
        <f t="shared" si="323"/>
        <v>0</v>
      </c>
      <c r="Q6259" s="4"/>
      <c r="R6259" s="4"/>
    </row>
    <row r="6260" spans="5:18">
      <c r="E6260" s="130">
        <v>453</v>
      </c>
      <c r="F6260" s="130">
        <v>15</v>
      </c>
      <c r="H6260" s="32" t="s">
        <v>208</v>
      </c>
      <c r="I6260" s="33" t="s">
        <v>862</v>
      </c>
      <c r="J6260" s="33" t="s">
        <v>206</v>
      </c>
      <c r="K6260" s="33" t="str">
        <f t="shared" si="321"/>
        <v>453 , 15</v>
      </c>
      <c r="L6260" s="34" t="s">
        <v>207</v>
      </c>
      <c r="N6260" s="1" t="b">
        <f t="shared" si="322"/>
        <v>0</v>
      </c>
      <c r="O6260" s="1" t="b">
        <f t="shared" si="323"/>
        <v>0</v>
      </c>
      <c r="Q6260" s="4"/>
      <c r="R6260" s="4"/>
    </row>
    <row r="6261" spans="5:18">
      <c r="E6261" s="130">
        <v>454</v>
      </c>
      <c r="F6261" s="130">
        <v>1</v>
      </c>
      <c r="H6261" s="32" t="s">
        <v>208</v>
      </c>
      <c r="I6261" s="33" t="s">
        <v>862</v>
      </c>
      <c r="J6261" s="33" t="s">
        <v>206</v>
      </c>
      <c r="K6261" s="33" t="str">
        <f t="shared" si="321"/>
        <v>454 , 1</v>
      </c>
      <c r="L6261" s="34" t="s">
        <v>207</v>
      </c>
      <c r="N6261" s="1" t="b">
        <f t="shared" si="322"/>
        <v>0</v>
      </c>
      <c r="O6261" s="1" t="b">
        <f t="shared" si="323"/>
        <v>0</v>
      </c>
      <c r="Q6261" s="4"/>
      <c r="R6261" s="4"/>
    </row>
    <row r="6262" spans="5:18">
      <c r="E6262" s="130">
        <v>454</v>
      </c>
      <c r="F6262" s="130">
        <v>2</v>
      </c>
      <c r="H6262" s="32" t="s">
        <v>208</v>
      </c>
      <c r="I6262" s="33" t="s">
        <v>862</v>
      </c>
      <c r="J6262" s="33" t="s">
        <v>206</v>
      </c>
      <c r="K6262" s="33" t="str">
        <f t="shared" si="321"/>
        <v>454 , 2</v>
      </c>
      <c r="L6262" s="34" t="s">
        <v>207</v>
      </c>
      <c r="N6262" s="1" t="b">
        <f t="shared" si="322"/>
        <v>0</v>
      </c>
      <c r="O6262" s="1" t="b">
        <f t="shared" si="323"/>
        <v>0</v>
      </c>
      <c r="Q6262" s="4"/>
      <c r="R6262" s="4"/>
    </row>
    <row r="6263" spans="5:18">
      <c r="E6263" s="130">
        <v>454</v>
      </c>
      <c r="F6263" s="130">
        <v>3</v>
      </c>
      <c r="H6263" s="32" t="s">
        <v>208</v>
      </c>
      <c r="I6263" s="33" t="s">
        <v>862</v>
      </c>
      <c r="J6263" s="33" t="s">
        <v>206</v>
      </c>
      <c r="K6263" s="33" t="str">
        <f t="shared" si="321"/>
        <v>454 , 3</v>
      </c>
      <c r="L6263" s="34" t="s">
        <v>207</v>
      </c>
      <c r="N6263" s="1" t="b">
        <f t="shared" si="322"/>
        <v>0</v>
      </c>
      <c r="O6263" s="1" t="b">
        <f t="shared" si="323"/>
        <v>0</v>
      </c>
      <c r="Q6263" s="4"/>
      <c r="R6263" s="4"/>
    </row>
    <row r="6264" spans="5:18">
      <c r="E6264" s="130">
        <v>454</v>
      </c>
      <c r="F6264" s="130">
        <v>4</v>
      </c>
      <c r="H6264" s="32" t="s">
        <v>208</v>
      </c>
      <c r="I6264" s="33" t="s">
        <v>862</v>
      </c>
      <c r="J6264" s="33" t="s">
        <v>206</v>
      </c>
      <c r="K6264" s="33" t="str">
        <f t="shared" si="321"/>
        <v>454 , 4</v>
      </c>
      <c r="L6264" s="34" t="s">
        <v>207</v>
      </c>
      <c r="N6264" s="1" t="b">
        <f t="shared" si="322"/>
        <v>0</v>
      </c>
      <c r="O6264" s="1" t="b">
        <f t="shared" si="323"/>
        <v>0</v>
      </c>
      <c r="Q6264" s="4"/>
      <c r="R6264" s="4"/>
    </row>
    <row r="6265" spans="5:18">
      <c r="E6265" s="130">
        <v>454</v>
      </c>
      <c r="F6265" s="130">
        <v>5</v>
      </c>
      <c r="H6265" s="32" t="s">
        <v>208</v>
      </c>
      <c r="I6265" s="33" t="s">
        <v>862</v>
      </c>
      <c r="J6265" s="33" t="s">
        <v>206</v>
      </c>
      <c r="K6265" s="33" t="str">
        <f t="shared" si="321"/>
        <v>454 , 5</v>
      </c>
      <c r="L6265" s="34" t="s">
        <v>207</v>
      </c>
      <c r="N6265" s="1" t="b">
        <f t="shared" si="322"/>
        <v>0</v>
      </c>
      <c r="O6265" s="1" t="b">
        <f t="shared" si="323"/>
        <v>0</v>
      </c>
      <c r="Q6265" s="4"/>
      <c r="R6265" s="4"/>
    </row>
    <row r="6266" spans="5:18">
      <c r="E6266" s="130">
        <v>454</v>
      </c>
      <c s="130" r="F6266">
        <v>7</v>
      </c>
      <c r="H6266" s="32" t="s">
        <v>208</v>
      </c>
      <c r="I6266" s="33" t="s">
        <v>862</v>
      </c>
      <c r="J6266" s="33" t="s">
        <v>206</v>
      </c>
      <c r="K6266" s="33" t="str">
        <f t="shared" si="321"/>
        <v>454 , 6</v>
      </c>
      <c r="L6266" s="34" t="s">
        <v>207</v>
      </c>
      <c r="N6266" s="1" t="b">
        <f t="shared" si="322"/>
        <v>0</v>
      </c>
      <c r="O6266" s="1" t="b">
        <f t="shared" si="323"/>
        <v>0</v>
      </c>
      <c r="Q6266" s="4"/>
      <c r="R6266" s="4"/>
    </row>
    <row r="6267" spans="5:18">
      <c r="E6267" s="130">
        <v>454</v>
      </c>
      <c r="F6267" s="130">
        <v>8</v>
      </c>
      <c r="H6267" s="32" t="s">
        <v>208</v>
      </c>
      <c r="I6267" s="33" t="s">
        <v>862</v>
      </c>
      <c r="J6267" s="33" t="s">
        <v>206</v>
      </c>
      <c r="K6267" s="33" t="str">
        <f t="shared" si="321"/>
        <v>454 , 8</v>
      </c>
      <c r="L6267" s="34" t="s">
        <v>207</v>
      </c>
      <c r="N6267" s="1" t="b">
        <f t="shared" si="322"/>
        <v>0</v>
      </c>
      <c r="O6267" s="1" t="b">
        <f t="shared" si="323"/>
        <v>0</v>
      </c>
      <c r="Q6267" s="4"/>
      <c r="R6267" s="4"/>
    </row>
    <row r="6268" spans="5:18">
      <c r="E6268" s="130">
        <v>454</v>
      </c>
      <c r="F6268" s="130">
        <v>9</v>
      </c>
      <c r="H6268" s="32" t="s">
        <v>208</v>
      </c>
      <c r="I6268" s="33" t="s">
        <v>862</v>
      </c>
      <c r="J6268" s="33" t="s">
        <v>206</v>
      </c>
      <c r="K6268" s="33" t="str">
        <f t="shared" si="321"/>
        <v>454 , 9</v>
      </c>
      <c r="L6268" s="34" t="s">
        <v>207</v>
      </c>
      <c r="N6268" s="1" t="b">
        <f t="shared" si="322"/>
        <v>0</v>
      </c>
      <c r="O6268" s="1" t="b">
        <f t="shared" si="323"/>
        <v>0</v>
      </c>
      <c r="Q6268" s="4"/>
      <c r="R6268" s="4"/>
    </row>
    <row r="6269" spans="5:18">
      <c r="E6269" s="130">
        <v>454</v>
      </c>
      <c r="F6269" s="130">
        <v>10</v>
      </c>
      <c r="H6269" s="32" t="s">
        <v>208</v>
      </c>
      <c r="I6269" s="33" t="s">
        <v>862</v>
      </c>
      <c r="J6269" s="33" t="s">
        <v>206</v>
      </c>
      <c r="K6269" s="33" t="str">
        <f t="shared" si="321"/>
        <v>454 , 10</v>
      </c>
      <c r="L6269" s="34" t="s">
        <v>207</v>
      </c>
      <c r="N6269" s="1" t="b">
        <f t="shared" si="322"/>
        <v>0</v>
      </c>
      <c r="O6269" s="1" t="b">
        <f t="shared" si="323"/>
        <v>0</v>
      </c>
      <c r="Q6269" s="4"/>
      <c r="R6269" s="4"/>
    </row>
    <row r="6270" spans="5:18">
      <c r="E6270" s="130">
        <v>454</v>
      </c>
      <c r="F6270" s="130">
        <v>11</v>
      </c>
      <c r="H6270" s="32" t="s">
        <v>208</v>
      </c>
      <c r="I6270" s="33" t="s">
        <v>862</v>
      </c>
      <c r="J6270" s="33" t="s">
        <v>206</v>
      </c>
      <c r="K6270" s="33" t="str">
        <f t="shared" si="321"/>
        <v>454 , 11</v>
      </c>
      <c r="L6270" s="34" t="s">
        <v>207</v>
      </c>
      <c r="N6270" s="1" t="b">
        <f t="shared" si="322"/>
        <v>0</v>
      </c>
      <c r="O6270" s="1" t="b">
        <f t="shared" si="323"/>
        <v>0</v>
      </c>
      <c r="Q6270" s="4"/>
      <c r="R6270" s="4"/>
    </row>
    <row r="6271" spans="5:18">
      <c r="E6271" s="130">
        <v>454</v>
      </c>
      <c r="F6271" s="130">
        <v>12</v>
      </c>
      <c r="H6271" s="32" t="s">
        <v>208</v>
      </c>
      <c r="I6271" s="33" t="s">
        <v>862</v>
      </c>
      <c r="J6271" s="33" t="s">
        <v>206</v>
      </c>
      <c r="K6271" s="33" t="str">
        <f t="shared" si="321"/>
        <v>454 , 12</v>
      </c>
      <c r="L6271" s="34" t="s">
        <v>207</v>
      </c>
      <c r="N6271" s="1" t="b">
        <f t="shared" si="322"/>
        <v>0</v>
      </c>
      <c r="O6271" s="1" t="b">
        <f t="shared" si="323"/>
        <v>0</v>
      </c>
      <c r="Q6271" s="4"/>
      <c r="R6271" s="4"/>
    </row>
    <row r="6272" spans="5:18">
      <c r="E6272" s="130">
        <v>454</v>
      </c>
      <c r="F6272" s="130">
        <v>13</v>
      </c>
      <c r="H6272" s="32" t="s">
        <v>208</v>
      </c>
      <c r="I6272" s="33" t="s">
        <v>862</v>
      </c>
      <c r="J6272" s="33" t="s">
        <v>206</v>
      </c>
      <c r="K6272" s="33" t="str">
        <f t="shared" si="321"/>
        <v>454 , 13</v>
      </c>
      <c r="L6272" s="34" t="s">
        <v>207</v>
      </c>
      <c r="N6272" s="1" t="b">
        <f t="shared" si="322"/>
        <v>0</v>
      </c>
      <c r="O6272" s="1" t="b">
        <f t="shared" si="323"/>
        <v>0</v>
      </c>
      <c r="Q6272" s="4"/>
      <c r="R6272" s="4"/>
    </row>
    <row r="6273" spans="5:18">
      <c r="E6273" s="130">
        <v>454</v>
      </c>
      <c r="F6273" s="130">
        <v>14</v>
      </c>
      <c r="H6273" s="32" t="s">
        <v>208</v>
      </c>
      <c r="I6273" s="33" t="s">
        <v>862</v>
      </c>
      <c r="J6273" s="33" t="s">
        <v>206</v>
      </c>
      <c r="K6273" s="33" t="str">
        <f t="shared" si="321"/>
        <v>454 , 14</v>
      </c>
      <c r="L6273" s="34" t="s">
        <v>207</v>
      </c>
      <c r="N6273" s="1" t="b">
        <f t="shared" si="322"/>
        <v>0</v>
      </c>
      <c r="O6273" s="1" t="b">
        <f t="shared" si="323"/>
        <v>0</v>
      </c>
      <c r="Q6273" s="4"/>
      <c r="R6273" s="4"/>
    </row>
    <row r="6274" spans="5:18">
      <c r="E6274" s="130">
        <v>454</v>
      </c>
      <c r="F6274" s="130">
        <v>15</v>
      </c>
      <c r="H6274" s="32" t="s">
        <v>208</v>
      </c>
      <c r="I6274" s="33" t="s">
        <v>862</v>
      </c>
      <c r="J6274" s="33" t="s">
        <v>206</v>
      </c>
      <c r="K6274" s="33" t="str">
        <f t="shared" si="321"/>
        <v>454 , 15</v>
      </c>
      <c r="L6274" s="34" t="s">
        <v>207</v>
      </c>
      <c r="N6274" s="1" t="b">
        <f t="shared" si="322"/>
        <v>0</v>
      </c>
      <c r="O6274" s="1" t="b">
        <f t="shared" si="323"/>
        <v>0</v>
      </c>
      <c r="Q6274" s="4"/>
      <c r="R6274" s="4"/>
    </row>
    <row r="6275" spans="5:18">
      <c r="E6275" s="130">
        <v>455</v>
      </c>
      <c r="F6275" s="130">
        <v>1</v>
      </c>
      <c r="H6275" s="32" t="s">
        <v>208</v>
      </c>
      <c r="I6275" s="33" t="s">
        <v>862</v>
      </c>
      <c r="J6275" s="33" t="s">
        <v>206</v>
      </c>
      <c r="K6275" s="33" t="str">
        <f t="shared" si="321"/>
        <v>455 , 1</v>
      </c>
      <c r="L6275" s="34" t="s">
        <v>207</v>
      </c>
      <c r="N6275" s="1" t="b">
        <f t="shared" si="322"/>
        <v>0</v>
      </c>
      <c r="O6275" s="1" t="b">
        <f t="shared" si="323"/>
        <v>0</v>
      </c>
      <c r="Q6275" s="4"/>
      <c r="R6275" s="4"/>
    </row>
    <row r="6276" spans="5:18">
      <c r="E6276" s="130">
        <v>455</v>
      </c>
      <c r="F6276" s="130">
        <v>2</v>
      </c>
      <c r="H6276" s="32" t="s">
        <v>208</v>
      </c>
      <c r="I6276" s="33" t="s">
        <v>862</v>
      </c>
      <c r="J6276" s="33" t="s">
        <v>206</v>
      </c>
      <c r="K6276" s="33" t="str">
        <f t="shared" si="321"/>
        <v>455 , 2</v>
      </c>
      <c r="L6276" s="34" t="s">
        <v>207</v>
      </c>
      <c r="N6276" s="1" t="b">
        <f t="shared" si="322"/>
        <v>0</v>
      </c>
      <c r="O6276" s="1" t="b">
        <f t="shared" si="323"/>
        <v>0</v>
      </c>
      <c r="Q6276" s="4"/>
      <c r="R6276" s="4"/>
    </row>
    <row r="6277" spans="5:18">
      <c r="E6277" s="130">
        <v>455</v>
      </c>
      <c r="F6277" s="130">
        <v>3</v>
      </c>
      <c r="H6277" s="32" t="s">
        <v>208</v>
      </c>
      <c r="I6277" s="33" t="s">
        <v>862</v>
      </c>
      <c r="J6277" s="33" t="s">
        <v>206</v>
      </c>
      <c r="K6277" s="33" t="str">
        <f t="shared" si="321"/>
        <v>455 , 3</v>
      </c>
      <c r="L6277" s="34" t="s">
        <v>207</v>
      </c>
      <c r="N6277" s="1" t="b">
        <f t="shared" si="322"/>
        <v>0</v>
      </c>
      <c r="O6277" s="1" t="b">
        <f t="shared" si="323"/>
        <v>0</v>
      </c>
      <c r="Q6277" s="4"/>
      <c r="R6277" s="4"/>
    </row>
    <row r="6278" spans="5:18">
      <c r="E6278" s="130">
        <v>455</v>
      </c>
      <c r="F6278" s="130">
        <v>4</v>
      </c>
      <c r="H6278" s="32" t="s">
        <v>208</v>
      </c>
      <c r="I6278" s="33" t="s">
        <v>862</v>
      </c>
      <c r="J6278" s="33" t="s">
        <v>206</v>
      </c>
      <c r="K6278" s="33" t="str">
        <f t="shared" ref="K6278:K6336" si="324">E6278&amp;" , "&amp;F6278</f>
        <v>455 , 4</v>
      </c>
      <c r="L6278" s="34" t="s">
        <v>207</v>
      </c>
      <c r="N6278" s="1" t="b">
        <f t="shared" ref="N6278:N6336" si="325">IF(E6278="","",EXACT(E6278,Q6278))</f>
        <v>0</v>
      </c>
      <c r="O6278" s="1" t="b">
        <f t="shared" ref="O6278:O6336" si="326">IF(F6278="","",EXACT(F6278,R6278))</f>
        <v>0</v>
      </c>
      <c r="Q6278" s="4"/>
      <c r="R6278" s="4"/>
    </row>
    <row r="6279" spans="5:18">
      <c r="E6279" s="130">
        <v>455</v>
      </c>
      <c r="F6279" s="130">
        <v>5</v>
      </c>
      <c r="H6279" s="32" t="s">
        <v>208</v>
      </c>
      <c r="I6279" s="33" t="s">
        <v>862</v>
      </c>
      <c r="J6279" s="33" t="s">
        <v>206</v>
      </c>
      <c r="K6279" s="33" t="str">
        <f t="shared" si="324"/>
        <v>455 , 5</v>
      </c>
      <c r="L6279" s="34" t="s">
        <v>207</v>
      </c>
      <c r="N6279" s="1" t="b">
        <f t="shared" si="325"/>
        <v>0</v>
      </c>
      <c r="O6279" s="1" t="b">
        <f t="shared" si="326"/>
        <v>0</v>
      </c>
      <c r="Q6279" s="4"/>
      <c r="R6279" s="4"/>
    </row>
    <row r="6280" spans="5:18">
      <c r="E6280" s="130">
        <v>455</v>
      </c>
      <c s="130" r="F6280">
        <v>7</v>
      </c>
      <c r="H6280" s="32" t="s">
        <v>208</v>
      </c>
      <c r="I6280" s="33" t="s">
        <v>862</v>
      </c>
      <c r="J6280" s="33" t="s">
        <v>206</v>
      </c>
      <c r="K6280" s="33" t="str">
        <f t="shared" si="324"/>
        <v>455 , 6</v>
      </c>
      <c r="L6280" s="34" t="s">
        <v>207</v>
      </c>
      <c r="N6280" s="1" t="b">
        <f t="shared" si="325"/>
        <v>0</v>
      </c>
      <c r="O6280" s="1" t="b">
        <f t="shared" si="326"/>
        <v>0</v>
      </c>
      <c r="Q6280" s="4"/>
      <c r="R6280" s="4"/>
    </row>
    <row r="6281" spans="5:18">
      <c r="E6281" s="130">
        <v>455</v>
      </c>
      <c r="F6281" s="130">
        <v>8</v>
      </c>
      <c r="H6281" s="32" t="s">
        <v>208</v>
      </c>
      <c r="I6281" s="33" t="s">
        <v>862</v>
      </c>
      <c r="J6281" s="33" t="s">
        <v>206</v>
      </c>
      <c r="K6281" s="33" t="str">
        <f t="shared" si="324"/>
        <v>455 , 8</v>
      </c>
      <c r="L6281" s="34" t="s">
        <v>207</v>
      </c>
      <c r="N6281" s="1" t="b">
        <f t="shared" si="325"/>
        <v>0</v>
      </c>
      <c r="O6281" s="1" t="b">
        <f t="shared" si="326"/>
        <v>0</v>
      </c>
      <c r="Q6281" s="4"/>
      <c r="R6281" s="4"/>
    </row>
    <row r="6282" spans="5:18">
      <c r="E6282" s="130">
        <v>455</v>
      </c>
      <c r="F6282" s="130">
        <v>9</v>
      </c>
      <c r="H6282" s="32" t="s">
        <v>208</v>
      </c>
      <c r="I6282" s="33" t="s">
        <v>862</v>
      </c>
      <c r="J6282" s="33" t="s">
        <v>206</v>
      </c>
      <c r="K6282" s="33" t="str">
        <f t="shared" si="324"/>
        <v>455 , 9</v>
      </c>
      <c r="L6282" s="34" t="s">
        <v>207</v>
      </c>
      <c r="N6282" s="1" t="b">
        <f t="shared" si="325"/>
        <v>0</v>
      </c>
      <c r="O6282" s="1" t="b">
        <f t="shared" si="326"/>
        <v>0</v>
      </c>
      <c r="Q6282" s="4"/>
      <c r="R6282" s="4"/>
    </row>
    <row r="6283" spans="5:18">
      <c r="E6283" s="130">
        <v>455</v>
      </c>
      <c r="F6283" s="130">
        <v>10</v>
      </c>
      <c r="H6283" s="32" t="s">
        <v>208</v>
      </c>
      <c r="I6283" s="33" t="s">
        <v>862</v>
      </c>
      <c r="J6283" s="33" t="s">
        <v>206</v>
      </c>
      <c r="K6283" s="33" t="str">
        <f t="shared" si="324"/>
        <v>455 , 10</v>
      </c>
      <c r="L6283" s="34" t="s">
        <v>207</v>
      </c>
      <c r="N6283" s="1" t="b">
        <f t="shared" si="325"/>
        <v>0</v>
      </c>
      <c r="O6283" s="1" t="b">
        <f t="shared" si="326"/>
        <v>0</v>
      </c>
      <c r="Q6283" s="4"/>
      <c r="R6283" s="4"/>
    </row>
    <row r="6284" spans="5:18">
      <c r="E6284" s="130">
        <v>455</v>
      </c>
      <c r="F6284" s="130">
        <v>11</v>
      </c>
      <c r="H6284" s="32" t="s">
        <v>208</v>
      </c>
      <c r="I6284" s="33" t="s">
        <v>862</v>
      </c>
      <c r="J6284" s="33" t="s">
        <v>206</v>
      </c>
      <c r="K6284" s="33" t="str">
        <f t="shared" si="324"/>
        <v>455 , 11</v>
      </c>
      <c r="L6284" s="34" t="s">
        <v>207</v>
      </c>
      <c r="N6284" s="1" t="b">
        <f t="shared" si="325"/>
        <v>0</v>
      </c>
      <c r="O6284" s="1" t="b">
        <f t="shared" si="326"/>
        <v>0</v>
      </c>
      <c r="Q6284" s="4"/>
      <c r="R6284" s="4"/>
    </row>
    <row r="6285" spans="5:18">
      <c r="E6285" s="130">
        <v>455</v>
      </c>
      <c r="F6285" s="130">
        <v>12</v>
      </c>
      <c r="H6285" s="32" t="s">
        <v>208</v>
      </c>
      <c r="I6285" s="33" t="s">
        <v>862</v>
      </c>
      <c r="J6285" s="33" t="s">
        <v>206</v>
      </c>
      <c r="K6285" s="33" t="str">
        <f t="shared" si="324"/>
        <v>455 , 12</v>
      </c>
      <c r="L6285" s="34" t="s">
        <v>207</v>
      </c>
      <c r="N6285" s="1" t="b">
        <f t="shared" si="325"/>
        <v>0</v>
      </c>
      <c r="O6285" s="1" t="b">
        <f t="shared" si="326"/>
        <v>0</v>
      </c>
      <c r="Q6285" s="4"/>
      <c r="R6285" s="4"/>
    </row>
    <row r="6286" spans="5:18">
      <c r="E6286" s="130">
        <v>455</v>
      </c>
      <c r="F6286" s="130">
        <v>13</v>
      </c>
      <c r="H6286" s="32" t="s">
        <v>208</v>
      </c>
      <c r="I6286" s="33" t="s">
        <v>862</v>
      </c>
      <c r="J6286" s="33" t="s">
        <v>206</v>
      </c>
      <c r="K6286" s="33" t="str">
        <f t="shared" si="324"/>
        <v>455 , 13</v>
      </c>
      <c r="L6286" s="34" t="s">
        <v>207</v>
      </c>
      <c r="N6286" s="1" t="b">
        <f t="shared" si="325"/>
        <v>0</v>
      </c>
      <c r="O6286" s="1" t="b">
        <f t="shared" si="326"/>
        <v>0</v>
      </c>
      <c r="Q6286" s="4"/>
      <c r="R6286" s="4"/>
    </row>
    <row r="6287" spans="5:18">
      <c r="E6287" s="130">
        <v>455</v>
      </c>
      <c r="F6287" s="130">
        <v>14</v>
      </c>
      <c r="H6287" s="32" t="s">
        <v>208</v>
      </c>
      <c r="I6287" s="33" t="s">
        <v>862</v>
      </c>
      <c r="J6287" s="33" t="s">
        <v>206</v>
      </c>
      <c r="K6287" s="33" t="str">
        <f t="shared" si="324"/>
        <v>455 , 14</v>
      </c>
      <c r="L6287" s="34" t="s">
        <v>207</v>
      </c>
      <c r="N6287" s="1" t="b">
        <f t="shared" si="325"/>
        <v>0</v>
      </c>
      <c r="O6287" s="1" t="b">
        <f t="shared" si="326"/>
        <v>0</v>
      </c>
      <c r="Q6287" s="4"/>
      <c r="R6287" s="4"/>
    </row>
    <row r="6288" spans="5:18">
      <c r="E6288" s="130">
        <v>455</v>
      </c>
      <c r="F6288" s="130">
        <v>15</v>
      </c>
      <c r="H6288" s="32" t="s">
        <v>208</v>
      </c>
      <c r="I6288" s="33" t="s">
        <v>862</v>
      </c>
      <c r="J6288" s="33" t="s">
        <v>206</v>
      </c>
      <c r="K6288" s="33" t="str">
        <f t="shared" si="324"/>
        <v>455 , 15</v>
      </c>
      <c r="L6288" s="34" t="s">
        <v>207</v>
      </c>
      <c r="N6288" s="1" t="b">
        <f t="shared" si="325"/>
        <v>0</v>
      </c>
      <c r="O6288" s="1" t="b">
        <f t="shared" si="326"/>
        <v>0</v>
      </c>
      <c r="Q6288" s="4"/>
      <c r="R6288" s="4"/>
    </row>
    <row r="6289" spans="5:18">
      <c r="E6289" s="130">
        <v>456</v>
      </c>
      <c r="F6289" s="130">
        <v>1</v>
      </c>
      <c r="H6289" s="32" t="s">
        <v>208</v>
      </c>
      <c r="I6289" s="33" t="s">
        <v>862</v>
      </c>
      <c r="J6289" s="33" t="s">
        <v>206</v>
      </c>
      <c r="K6289" s="33" t="str">
        <f t="shared" si="324"/>
        <v>456 , 1</v>
      </c>
      <c r="L6289" s="34" t="s">
        <v>207</v>
      </c>
      <c r="N6289" s="1" t="b">
        <f t="shared" si="325"/>
        <v>0</v>
      </c>
      <c r="O6289" s="1" t="b">
        <f t="shared" si="326"/>
        <v>0</v>
      </c>
      <c r="Q6289" s="4"/>
      <c r="R6289" s="4"/>
    </row>
    <row r="6290" spans="5:18">
      <c r="E6290" s="130">
        <v>456</v>
      </c>
      <c r="F6290" s="130">
        <v>2</v>
      </c>
      <c r="H6290" s="32" t="s">
        <v>208</v>
      </c>
      <c r="I6290" s="33" t="s">
        <v>862</v>
      </c>
      <c r="J6290" s="33" t="s">
        <v>206</v>
      </c>
      <c r="K6290" s="33" t="str">
        <f t="shared" si="324"/>
        <v>456 , 2</v>
      </c>
      <c r="L6290" s="34" t="s">
        <v>207</v>
      </c>
      <c r="N6290" s="1" t="b">
        <f t="shared" si="325"/>
        <v>0</v>
      </c>
      <c r="O6290" s="1" t="b">
        <f t="shared" si="326"/>
        <v>0</v>
      </c>
      <c r="Q6290" s="4"/>
      <c r="R6290" s="4"/>
    </row>
    <row r="6291" spans="5:18">
      <c r="E6291" s="130">
        <v>456</v>
      </c>
      <c r="F6291" s="130">
        <v>3</v>
      </c>
      <c r="H6291" s="32" t="s">
        <v>208</v>
      </c>
      <c r="I6291" s="33" t="s">
        <v>862</v>
      </c>
      <c r="J6291" s="33" t="s">
        <v>206</v>
      </c>
      <c r="K6291" s="33" t="str">
        <f t="shared" si="324"/>
        <v>456 , 3</v>
      </c>
      <c r="L6291" s="34" t="s">
        <v>207</v>
      </c>
      <c r="N6291" s="1" t="b">
        <f t="shared" si="325"/>
        <v>0</v>
      </c>
      <c r="O6291" s="1" t="b">
        <f t="shared" si="326"/>
        <v>0</v>
      </c>
      <c r="Q6291" s="4"/>
      <c r="R6291" s="4"/>
    </row>
    <row r="6292" spans="5:18">
      <c r="E6292" s="130">
        <v>456</v>
      </c>
      <c r="F6292" s="130">
        <v>4</v>
      </c>
      <c r="H6292" s="32" t="s">
        <v>208</v>
      </c>
      <c r="I6292" s="33" t="s">
        <v>862</v>
      </c>
      <c r="J6292" s="33" t="s">
        <v>206</v>
      </c>
      <c r="K6292" s="33" t="str">
        <f t="shared" si="324"/>
        <v>456 , 4</v>
      </c>
      <c r="L6292" s="34" t="s">
        <v>207</v>
      </c>
      <c r="N6292" s="1" t="b">
        <f t="shared" si="325"/>
        <v>0</v>
      </c>
      <c r="O6292" s="1" t="b">
        <f t="shared" si="326"/>
        <v>0</v>
      </c>
      <c r="Q6292" s="4"/>
      <c r="R6292" s="4"/>
    </row>
    <row r="6293" spans="5:18">
      <c r="E6293" s="130">
        <v>456</v>
      </c>
      <c r="F6293" s="130">
        <v>5</v>
      </c>
      <c r="H6293" s="32" t="s">
        <v>208</v>
      </c>
      <c r="I6293" s="33" t="s">
        <v>862</v>
      </c>
      <c r="J6293" s="33" t="s">
        <v>206</v>
      </c>
      <c r="K6293" s="33" t="str">
        <f t="shared" si="324"/>
        <v>456 , 5</v>
      </c>
      <c r="L6293" s="34" t="s">
        <v>207</v>
      </c>
      <c r="N6293" s="1" t="b">
        <f t="shared" si="325"/>
        <v>0</v>
      </c>
      <c r="O6293" s="1" t="b">
        <f t="shared" si="326"/>
        <v>0</v>
      </c>
      <c r="Q6293" s="4"/>
      <c r="R6293" s="4"/>
    </row>
    <row r="6294" spans="5:18">
      <c r="E6294" s="130">
        <v>456</v>
      </c>
      <c s="130" r="F6294">
        <v>7</v>
      </c>
      <c r="H6294" s="32" t="s">
        <v>208</v>
      </c>
      <c r="I6294" s="33" t="s">
        <v>862</v>
      </c>
      <c r="J6294" s="33" t="s">
        <v>206</v>
      </c>
      <c r="K6294" s="33" t="str">
        <f t="shared" si="324"/>
        <v>456 , 6</v>
      </c>
      <c r="L6294" s="34" t="s">
        <v>207</v>
      </c>
      <c r="N6294" s="1" t="b">
        <f t="shared" si="325"/>
        <v>0</v>
      </c>
      <c r="O6294" s="1" t="b">
        <f t="shared" si="326"/>
        <v>0</v>
      </c>
      <c r="Q6294" s="4"/>
      <c r="R6294" s="4"/>
    </row>
    <row r="6295" spans="5:18">
      <c r="E6295" s="130">
        <v>456</v>
      </c>
      <c r="F6295" s="130">
        <v>8</v>
      </c>
      <c r="H6295" s="32" t="s">
        <v>208</v>
      </c>
      <c r="I6295" s="33" t="s">
        <v>862</v>
      </c>
      <c r="J6295" s="33" t="s">
        <v>206</v>
      </c>
      <c r="K6295" s="33" t="str">
        <f t="shared" si="324"/>
        <v>456 , 8</v>
      </c>
      <c r="L6295" s="34" t="s">
        <v>207</v>
      </c>
      <c r="N6295" s="1" t="b">
        <f t="shared" si="325"/>
        <v>0</v>
      </c>
      <c r="O6295" s="1" t="b">
        <f t="shared" si="326"/>
        <v>0</v>
      </c>
      <c r="Q6295" s="4"/>
      <c r="R6295" s="4"/>
    </row>
    <row r="6296" spans="5:18">
      <c r="E6296" s="130">
        <v>456</v>
      </c>
      <c r="F6296" s="130">
        <v>9</v>
      </c>
      <c r="H6296" s="32" t="s">
        <v>208</v>
      </c>
      <c r="I6296" s="33" t="s">
        <v>862</v>
      </c>
      <c r="J6296" s="33" t="s">
        <v>206</v>
      </c>
      <c r="K6296" s="33" t="str">
        <f t="shared" si="324"/>
        <v>456 , 9</v>
      </c>
      <c r="L6296" s="34" t="s">
        <v>207</v>
      </c>
      <c r="N6296" s="1" t="b">
        <f t="shared" si="325"/>
        <v>0</v>
      </c>
      <c r="O6296" s="1" t="b">
        <f t="shared" si="326"/>
        <v>0</v>
      </c>
      <c r="Q6296" s="4"/>
      <c r="R6296" s="4"/>
    </row>
    <row r="6297" spans="5:18">
      <c r="E6297" s="130">
        <v>456</v>
      </c>
      <c r="F6297" s="130">
        <v>10</v>
      </c>
      <c r="H6297" s="32" t="s">
        <v>208</v>
      </c>
      <c r="I6297" s="33" t="s">
        <v>862</v>
      </c>
      <c r="J6297" s="33" t="s">
        <v>206</v>
      </c>
      <c r="K6297" s="33" t="str">
        <f t="shared" si="324"/>
        <v>456 , 10</v>
      </c>
      <c r="L6297" s="34" t="s">
        <v>207</v>
      </c>
      <c r="N6297" s="1" t="b">
        <f t="shared" si="325"/>
        <v>0</v>
      </c>
      <c r="O6297" s="1" t="b">
        <f t="shared" si="326"/>
        <v>0</v>
      </c>
      <c r="Q6297" s="4"/>
      <c r="R6297" s="4"/>
    </row>
    <row r="6298" spans="5:18">
      <c r="E6298" s="130">
        <v>456</v>
      </c>
      <c r="F6298" s="130">
        <v>11</v>
      </c>
      <c r="H6298" s="32" t="s">
        <v>208</v>
      </c>
      <c r="I6298" s="33" t="s">
        <v>862</v>
      </c>
      <c r="J6298" s="33" t="s">
        <v>206</v>
      </c>
      <c r="K6298" s="33" t="str">
        <f t="shared" si="324"/>
        <v>456 , 11</v>
      </c>
      <c r="L6298" s="34" t="s">
        <v>207</v>
      </c>
      <c r="N6298" s="1" t="b">
        <f t="shared" si="325"/>
        <v>0</v>
      </c>
      <c r="O6298" s="1" t="b">
        <f t="shared" si="326"/>
        <v>0</v>
      </c>
      <c r="Q6298" s="4"/>
      <c r="R6298" s="4"/>
    </row>
    <row r="6299" spans="5:18">
      <c r="E6299" s="130">
        <v>456</v>
      </c>
      <c r="F6299" s="130">
        <v>12</v>
      </c>
      <c r="H6299" s="32" t="s">
        <v>208</v>
      </c>
      <c r="I6299" s="33" t="s">
        <v>862</v>
      </c>
      <c r="J6299" s="33" t="s">
        <v>206</v>
      </c>
      <c r="K6299" s="33" t="str">
        <f t="shared" si="324"/>
        <v>456 , 12</v>
      </c>
      <c r="L6299" s="34" t="s">
        <v>207</v>
      </c>
      <c r="N6299" s="1" t="b">
        <f t="shared" si="325"/>
        <v>0</v>
      </c>
      <c r="O6299" s="1" t="b">
        <f t="shared" si="326"/>
        <v>0</v>
      </c>
      <c r="Q6299" s="4"/>
      <c r="R6299" s="4"/>
    </row>
    <row r="6300" spans="5:18">
      <c r="E6300" s="130">
        <v>456</v>
      </c>
      <c r="F6300" s="130">
        <v>13</v>
      </c>
      <c r="H6300" s="32" t="s">
        <v>208</v>
      </c>
      <c r="I6300" s="33" t="s">
        <v>862</v>
      </c>
      <c r="J6300" s="33" t="s">
        <v>206</v>
      </c>
      <c r="K6300" s="33" t="str">
        <f t="shared" si="324"/>
        <v>456 , 13</v>
      </c>
      <c r="L6300" s="34" t="s">
        <v>207</v>
      </c>
      <c r="N6300" s="1" t="b">
        <f t="shared" si="325"/>
        <v>0</v>
      </c>
      <c r="O6300" s="1" t="b">
        <f t="shared" si="326"/>
        <v>0</v>
      </c>
      <c r="Q6300" s="4"/>
      <c r="R6300" s="4"/>
    </row>
    <row r="6301" spans="5:18">
      <c r="E6301" s="130">
        <v>456</v>
      </c>
      <c r="F6301" s="130">
        <v>14</v>
      </c>
      <c r="H6301" s="32" t="s">
        <v>208</v>
      </c>
      <c r="I6301" s="33" t="s">
        <v>862</v>
      </c>
      <c r="J6301" s="33" t="s">
        <v>206</v>
      </c>
      <c r="K6301" s="33" t="str">
        <f t="shared" si="324"/>
        <v>456 , 14</v>
      </c>
      <c r="L6301" s="34" t="s">
        <v>207</v>
      </c>
      <c r="N6301" s="1" t="b">
        <f t="shared" si="325"/>
        <v>0</v>
      </c>
      <c r="O6301" s="1" t="b">
        <f t="shared" si="326"/>
        <v>0</v>
      </c>
      <c r="Q6301" s="4"/>
      <c r="R6301" s="4"/>
    </row>
    <row r="6302" spans="5:18">
      <c r="E6302" s="130">
        <v>456</v>
      </c>
      <c r="F6302" s="130">
        <v>15</v>
      </c>
      <c r="H6302" s="32" t="s">
        <v>208</v>
      </c>
      <c r="I6302" s="33" t="s">
        <v>862</v>
      </c>
      <c r="J6302" s="33" t="s">
        <v>206</v>
      </c>
      <c r="K6302" s="33" t="str">
        <f t="shared" si="324"/>
        <v>456 , 15</v>
      </c>
      <c r="L6302" s="34" t="s">
        <v>207</v>
      </c>
      <c r="N6302" s="1" t="b">
        <f t="shared" si="325"/>
        <v>0</v>
      </c>
      <c r="O6302" s="1" t="b">
        <f t="shared" si="326"/>
        <v>0</v>
      </c>
      <c r="Q6302" s="4"/>
      <c r="R6302" s="4"/>
    </row>
    <row r="6303" spans="5:18">
      <c r="E6303" s="130">
        <v>457</v>
      </c>
      <c r="F6303" s="130">
        <v>1</v>
      </c>
      <c r="H6303" s="32" t="s">
        <v>208</v>
      </c>
      <c r="I6303" s="33" t="s">
        <v>862</v>
      </c>
      <c r="J6303" s="33" t="s">
        <v>206</v>
      </c>
      <c r="K6303" s="33" t="str">
        <f t="shared" si="324"/>
        <v>457 , 1</v>
      </c>
      <c r="L6303" s="34" t="s">
        <v>207</v>
      </c>
      <c r="N6303" s="1" t="b">
        <f t="shared" si="325"/>
        <v>0</v>
      </c>
      <c r="O6303" s="1" t="b">
        <f t="shared" si="326"/>
        <v>0</v>
      </c>
      <c r="Q6303" s="4"/>
      <c r="R6303" s="4"/>
    </row>
    <row r="6304" spans="5:18">
      <c r="E6304" s="130">
        <v>457</v>
      </c>
      <c r="F6304" s="130">
        <v>2</v>
      </c>
      <c r="H6304" s="32" t="s">
        <v>208</v>
      </c>
      <c r="I6304" s="33" t="s">
        <v>862</v>
      </c>
      <c r="J6304" s="33" t="s">
        <v>206</v>
      </c>
      <c r="K6304" s="33" t="str">
        <f t="shared" si="324"/>
        <v>457 , 2</v>
      </c>
      <c r="L6304" s="34" t="s">
        <v>207</v>
      </c>
      <c r="N6304" s="1" t="b">
        <f t="shared" si="325"/>
        <v>0</v>
      </c>
      <c r="O6304" s="1" t="b">
        <f t="shared" si="326"/>
        <v>0</v>
      </c>
      <c r="Q6304" s="4"/>
      <c r="R6304" s="4"/>
    </row>
    <row r="6305" spans="5:18">
      <c r="E6305" s="130">
        <v>457</v>
      </c>
      <c r="F6305" s="130">
        <v>3</v>
      </c>
      <c r="H6305" s="32" t="s">
        <v>208</v>
      </c>
      <c r="I6305" s="33" t="s">
        <v>862</v>
      </c>
      <c r="J6305" s="33" t="s">
        <v>206</v>
      </c>
      <c r="K6305" s="33" t="str">
        <f t="shared" si="324"/>
        <v>457 , 3</v>
      </c>
      <c r="L6305" s="34" t="s">
        <v>207</v>
      </c>
      <c r="N6305" s="1" t="b">
        <f t="shared" si="325"/>
        <v>0</v>
      </c>
      <c r="O6305" s="1" t="b">
        <f t="shared" si="326"/>
        <v>0</v>
      </c>
      <c r="Q6305" s="4"/>
      <c r="R6305" s="4"/>
    </row>
    <row r="6306" spans="5:18">
      <c r="E6306" s="130">
        <v>457</v>
      </c>
      <c r="F6306" s="130">
        <v>4</v>
      </c>
      <c r="H6306" s="32" t="s">
        <v>208</v>
      </c>
      <c r="I6306" s="33" t="s">
        <v>862</v>
      </c>
      <c r="J6306" s="33" t="s">
        <v>206</v>
      </c>
      <c r="K6306" s="33" t="str">
        <f t="shared" si="324"/>
        <v>457 , 4</v>
      </c>
      <c r="L6306" s="34" t="s">
        <v>207</v>
      </c>
      <c r="N6306" s="1" t="b">
        <f t="shared" si="325"/>
        <v>0</v>
      </c>
      <c r="O6306" s="1" t="b">
        <f t="shared" si="326"/>
        <v>0</v>
      </c>
      <c r="Q6306" s="4"/>
      <c r="R6306" s="4"/>
    </row>
    <row r="6307" spans="5:18">
      <c r="E6307" s="130">
        <v>457</v>
      </c>
      <c r="F6307" s="130">
        <v>5</v>
      </c>
      <c r="H6307" s="32" t="s">
        <v>208</v>
      </c>
      <c r="I6307" s="33" t="s">
        <v>862</v>
      </c>
      <c r="J6307" s="33" t="s">
        <v>206</v>
      </c>
      <c r="K6307" s="33" t="str">
        <f t="shared" si="324"/>
        <v>457 , 5</v>
      </c>
      <c r="L6307" s="34" t="s">
        <v>207</v>
      </c>
      <c r="N6307" s="1" t="b">
        <f t="shared" si="325"/>
        <v>0</v>
      </c>
      <c r="O6307" s="1" t="b">
        <f t="shared" si="326"/>
        <v>0</v>
      </c>
      <c r="Q6307" s="4"/>
      <c r="R6307" s="4"/>
    </row>
    <row r="6308" spans="5:18">
      <c r="E6308" s="130">
        <v>457</v>
      </c>
      <c s="130" r="F6308">
        <v>7</v>
      </c>
      <c r="H6308" s="32" t="s">
        <v>208</v>
      </c>
      <c r="I6308" s="33" t="s">
        <v>862</v>
      </c>
      <c r="J6308" s="33" t="s">
        <v>206</v>
      </c>
      <c r="K6308" s="33" t="str">
        <f t="shared" si="324"/>
        <v>457 , 6</v>
      </c>
      <c r="L6308" s="34" t="s">
        <v>207</v>
      </c>
      <c r="N6308" s="1" t="b">
        <f t="shared" si="325"/>
        <v>0</v>
      </c>
      <c r="O6308" s="1" t="b">
        <f t="shared" si="326"/>
        <v>0</v>
      </c>
      <c r="Q6308" s="4"/>
      <c r="R6308" s="4"/>
    </row>
    <row r="6309" spans="5:18">
      <c r="E6309" s="130">
        <v>457</v>
      </c>
      <c r="F6309" s="130">
        <v>8</v>
      </c>
      <c r="H6309" s="32" t="s">
        <v>208</v>
      </c>
      <c r="I6309" s="33" t="s">
        <v>862</v>
      </c>
      <c r="J6309" s="33" t="s">
        <v>206</v>
      </c>
      <c r="K6309" s="33" t="str">
        <f t="shared" si="324"/>
        <v>457 , 8</v>
      </c>
      <c r="L6309" s="34" t="s">
        <v>207</v>
      </c>
      <c r="N6309" s="1" t="b">
        <f t="shared" si="325"/>
        <v>0</v>
      </c>
      <c r="O6309" s="1" t="b">
        <f t="shared" si="326"/>
        <v>0</v>
      </c>
      <c r="Q6309" s="4"/>
      <c r="R6309" s="4"/>
    </row>
    <row r="6310" spans="5:18">
      <c r="E6310" s="130">
        <v>457</v>
      </c>
      <c r="F6310" s="130">
        <v>9</v>
      </c>
      <c r="H6310" s="32" t="s">
        <v>208</v>
      </c>
      <c r="I6310" s="33" t="s">
        <v>862</v>
      </c>
      <c r="J6310" s="33" t="s">
        <v>206</v>
      </c>
      <c r="K6310" s="33" t="str">
        <f t="shared" si="324"/>
        <v>457 , 9</v>
      </c>
      <c r="L6310" s="34" t="s">
        <v>207</v>
      </c>
      <c r="N6310" s="1" t="b">
        <f t="shared" si="325"/>
        <v>0</v>
      </c>
      <c r="O6310" s="1" t="b">
        <f t="shared" si="326"/>
        <v>0</v>
      </c>
      <c r="Q6310" s="4"/>
      <c r="R6310" s="4"/>
    </row>
    <row r="6311" spans="5:18">
      <c r="E6311" s="130">
        <v>457</v>
      </c>
      <c r="F6311" s="130">
        <v>10</v>
      </c>
      <c r="H6311" s="32" t="s">
        <v>208</v>
      </c>
      <c r="I6311" s="33" t="s">
        <v>862</v>
      </c>
      <c r="J6311" s="33" t="s">
        <v>206</v>
      </c>
      <c r="K6311" s="33" t="str">
        <f t="shared" si="324"/>
        <v>457 , 10</v>
      </c>
      <c r="L6311" s="34" t="s">
        <v>207</v>
      </c>
      <c r="N6311" s="1" t="b">
        <f t="shared" si="325"/>
        <v>0</v>
      </c>
      <c r="O6311" s="1" t="b">
        <f t="shared" si="326"/>
        <v>0</v>
      </c>
      <c r="Q6311" s="4"/>
      <c r="R6311" s="4"/>
    </row>
    <row r="6312" spans="5:18">
      <c r="E6312" s="130">
        <v>457</v>
      </c>
      <c r="F6312" s="130">
        <v>11</v>
      </c>
      <c r="H6312" s="32" t="s">
        <v>208</v>
      </c>
      <c r="I6312" s="33" t="s">
        <v>862</v>
      </c>
      <c r="J6312" s="33" t="s">
        <v>206</v>
      </c>
      <c r="K6312" s="33" t="str">
        <f t="shared" si="324"/>
        <v>457 , 11</v>
      </c>
      <c r="L6312" s="34" t="s">
        <v>207</v>
      </c>
      <c r="N6312" s="1" t="b">
        <f t="shared" si="325"/>
        <v>0</v>
      </c>
      <c r="O6312" s="1" t="b">
        <f t="shared" si="326"/>
        <v>0</v>
      </c>
      <c r="Q6312" s="4"/>
      <c r="R6312" s="4"/>
    </row>
    <row r="6313" spans="5:18">
      <c r="E6313" s="130">
        <v>457</v>
      </c>
      <c r="F6313" s="130">
        <v>12</v>
      </c>
      <c r="H6313" s="32" t="s">
        <v>208</v>
      </c>
      <c r="I6313" s="33" t="s">
        <v>862</v>
      </c>
      <c r="J6313" s="33" t="s">
        <v>206</v>
      </c>
      <c r="K6313" s="33" t="str">
        <f t="shared" si="324"/>
        <v>457 , 12</v>
      </c>
      <c r="L6313" s="34" t="s">
        <v>207</v>
      </c>
      <c r="N6313" s="1" t="b">
        <f t="shared" si="325"/>
        <v>0</v>
      </c>
      <c r="O6313" s="1" t="b">
        <f t="shared" si="326"/>
        <v>0</v>
      </c>
      <c r="Q6313" s="4"/>
      <c r="R6313" s="4"/>
    </row>
    <row r="6314" spans="5:18">
      <c r="E6314" s="130">
        <v>457</v>
      </c>
      <c r="F6314" s="130">
        <v>13</v>
      </c>
      <c r="H6314" s="32" t="s">
        <v>208</v>
      </c>
      <c r="I6314" s="33" t="s">
        <v>862</v>
      </c>
      <c r="J6314" s="33" t="s">
        <v>206</v>
      </c>
      <c r="K6314" s="33" t="str">
        <f t="shared" si="324"/>
        <v>457 , 13</v>
      </c>
      <c r="L6314" s="34" t="s">
        <v>207</v>
      </c>
      <c r="N6314" s="1" t="b">
        <f t="shared" si="325"/>
        <v>0</v>
      </c>
      <c r="O6314" s="1" t="b">
        <f t="shared" si="326"/>
        <v>0</v>
      </c>
      <c r="Q6314" s="4"/>
      <c r="R6314" s="4"/>
    </row>
    <row r="6315" spans="5:18">
      <c r="E6315" s="130">
        <v>457</v>
      </c>
      <c r="F6315" s="130">
        <v>14</v>
      </c>
      <c r="H6315" s="32" t="s">
        <v>208</v>
      </c>
      <c r="I6315" s="33" t="s">
        <v>862</v>
      </c>
      <c r="J6315" s="33" t="s">
        <v>206</v>
      </c>
      <c r="K6315" s="33" t="str">
        <f t="shared" si="324"/>
        <v>457 , 14</v>
      </c>
      <c r="L6315" s="34" t="s">
        <v>207</v>
      </c>
      <c r="N6315" s="1" t="b">
        <f t="shared" si="325"/>
        <v>0</v>
      </c>
      <c r="O6315" s="1" t="b">
        <f t="shared" si="326"/>
        <v>0</v>
      </c>
      <c r="Q6315" s="4"/>
      <c r="R6315" s="4"/>
    </row>
    <row r="6316" spans="5:18">
      <c r="E6316" s="130">
        <v>457</v>
      </c>
      <c r="F6316" s="130">
        <v>15</v>
      </c>
      <c r="H6316" s="32" t="s">
        <v>208</v>
      </c>
      <c r="I6316" s="33" t="s">
        <v>862</v>
      </c>
      <c r="J6316" s="33" t="s">
        <v>206</v>
      </c>
      <c r="K6316" s="33" t="str">
        <f t="shared" si="324"/>
        <v>457 , 15</v>
      </c>
      <c r="L6316" s="34" t="s">
        <v>207</v>
      </c>
      <c r="N6316" s="1" t="b">
        <f t="shared" si="325"/>
        <v>0</v>
      </c>
      <c r="O6316" s="1" t="b">
        <f t="shared" si="326"/>
        <v>0</v>
      </c>
      <c r="Q6316" s="4"/>
      <c r="R6316" s="4"/>
    </row>
    <row r="6317" spans="5:18">
      <c r="E6317" s="130">
        <v>458</v>
      </c>
      <c r="F6317" s="130">
        <v>1</v>
      </c>
      <c r="H6317" s="32" t="s">
        <v>208</v>
      </c>
      <c r="I6317" s="33" t="s">
        <v>862</v>
      </c>
      <c r="J6317" s="33" t="s">
        <v>206</v>
      </c>
      <c r="K6317" s="33" t="str">
        <f t="shared" si="324"/>
        <v>458 , 1</v>
      </c>
      <c r="L6317" s="34" t="s">
        <v>207</v>
      </c>
      <c r="N6317" s="1" t="b">
        <f t="shared" si="325"/>
        <v>0</v>
      </c>
      <c r="O6317" s="1" t="b">
        <f t="shared" si="326"/>
        <v>0</v>
      </c>
      <c r="Q6317" s="4"/>
      <c r="R6317" s="4"/>
    </row>
    <row r="6318" spans="5:18">
      <c r="E6318" s="130">
        <v>458</v>
      </c>
      <c r="F6318" s="130">
        <v>2</v>
      </c>
      <c r="H6318" s="32" t="s">
        <v>208</v>
      </c>
      <c r="I6318" s="33" t="s">
        <v>862</v>
      </c>
      <c r="J6318" s="33" t="s">
        <v>206</v>
      </c>
      <c r="K6318" s="33" t="str">
        <f t="shared" si="324"/>
        <v>458 , 2</v>
      </c>
      <c r="L6318" s="34" t="s">
        <v>207</v>
      </c>
      <c r="N6318" s="1" t="b">
        <f t="shared" si="325"/>
        <v>0</v>
      </c>
      <c r="O6318" s="1" t="b">
        <f t="shared" si="326"/>
        <v>0</v>
      </c>
      <c r="Q6318" s="4"/>
      <c r="R6318" s="4"/>
    </row>
    <row r="6319" spans="5:18">
      <c r="E6319" s="130">
        <v>458</v>
      </c>
      <c r="F6319" s="130">
        <v>3</v>
      </c>
      <c r="H6319" s="32" t="s">
        <v>208</v>
      </c>
      <c r="I6319" s="33" t="s">
        <v>862</v>
      </c>
      <c r="J6319" s="33" t="s">
        <v>206</v>
      </c>
      <c r="K6319" s="33" t="str">
        <f t="shared" si="324"/>
        <v>458 , 3</v>
      </c>
      <c r="L6319" s="34" t="s">
        <v>207</v>
      </c>
      <c r="N6319" s="1" t="b">
        <f t="shared" si="325"/>
        <v>0</v>
      </c>
      <c r="O6319" s="1" t="b">
        <f t="shared" si="326"/>
        <v>0</v>
      </c>
      <c r="Q6319" s="4"/>
      <c r="R6319" s="4"/>
    </row>
    <row r="6320" spans="5:18">
      <c r="E6320" s="130">
        <v>458</v>
      </c>
      <c r="F6320" s="130">
        <v>4</v>
      </c>
      <c r="H6320" s="32" t="s">
        <v>208</v>
      </c>
      <c r="I6320" s="33" t="s">
        <v>862</v>
      </c>
      <c r="J6320" s="33" t="s">
        <v>206</v>
      </c>
      <c r="K6320" s="33" t="str">
        <f t="shared" si="324"/>
        <v>458 , 4</v>
      </c>
      <c r="L6320" s="34" t="s">
        <v>207</v>
      </c>
      <c r="N6320" s="1" t="b">
        <f t="shared" si="325"/>
        <v>0</v>
      </c>
      <c r="O6320" s="1" t="b">
        <f t="shared" si="326"/>
        <v>0</v>
      </c>
      <c r="Q6320" s="4"/>
      <c r="R6320" s="4"/>
    </row>
    <row r="6321" spans="5:18">
      <c r="E6321" s="130">
        <v>458</v>
      </c>
      <c r="F6321" s="130">
        <v>5</v>
      </c>
      <c r="H6321" s="32" t="s">
        <v>208</v>
      </c>
      <c r="I6321" s="33" t="s">
        <v>862</v>
      </c>
      <c r="J6321" s="33" t="s">
        <v>206</v>
      </c>
      <c r="K6321" s="33" t="str">
        <f t="shared" si="324"/>
        <v>458 , 5</v>
      </c>
      <c r="L6321" s="34" t="s">
        <v>207</v>
      </c>
      <c r="N6321" s="1" t="b">
        <f t="shared" si="325"/>
        <v>0</v>
      </c>
      <c r="O6321" s="1" t="b">
        <f t="shared" si="326"/>
        <v>0</v>
      </c>
      <c r="Q6321" s="4"/>
      <c r="R6321" s="4"/>
    </row>
    <row r="6322" spans="5:18">
      <c r="E6322" s="130">
        <v>458</v>
      </c>
      <c s="130" r="F6322">
        <v>7</v>
      </c>
      <c r="H6322" s="32" t="s">
        <v>208</v>
      </c>
      <c r="I6322" s="33" t="s">
        <v>862</v>
      </c>
      <c r="J6322" s="33" t="s">
        <v>206</v>
      </c>
      <c r="K6322" s="33" t="str">
        <f t="shared" si="324"/>
        <v>458 , 6</v>
      </c>
      <c r="L6322" s="34" t="s">
        <v>207</v>
      </c>
      <c r="N6322" s="1" t="b">
        <f t="shared" si="325"/>
        <v>0</v>
      </c>
      <c r="O6322" s="1" t="b">
        <f t="shared" si="326"/>
        <v>0</v>
      </c>
      <c r="Q6322" s="4"/>
      <c r="R6322" s="4"/>
    </row>
    <row r="6323" spans="5:18">
      <c r="E6323" s="130">
        <v>458</v>
      </c>
      <c r="F6323" s="130">
        <v>8</v>
      </c>
      <c r="H6323" s="32" t="s">
        <v>208</v>
      </c>
      <c r="I6323" s="33" t="s">
        <v>862</v>
      </c>
      <c r="J6323" s="33" t="s">
        <v>206</v>
      </c>
      <c r="K6323" s="33" t="str">
        <f t="shared" si="324"/>
        <v>458 , 8</v>
      </c>
      <c r="L6323" s="34" t="s">
        <v>207</v>
      </c>
      <c r="N6323" s="1" t="b">
        <f t="shared" si="325"/>
        <v>0</v>
      </c>
      <c r="O6323" s="1" t="b">
        <f t="shared" si="326"/>
        <v>0</v>
      </c>
      <c r="Q6323" s="4"/>
      <c r="R6323" s="4"/>
    </row>
    <row r="6324" spans="5:18">
      <c r="E6324" s="130">
        <v>458</v>
      </c>
      <c r="F6324" s="130">
        <v>9</v>
      </c>
      <c r="H6324" s="32" t="s">
        <v>208</v>
      </c>
      <c r="I6324" s="33" t="s">
        <v>862</v>
      </c>
      <c r="J6324" s="33" t="s">
        <v>206</v>
      </c>
      <c r="K6324" s="33" t="str">
        <f t="shared" si="324"/>
        <v>458 , 9</v>
      </c>
      <c r="L6324" s="34" t="s">
        <v>207</v>
      </c>
      <c r="N6324" s="1" t="b">
        <f t="shared" si="325"/>
        <v>0</v>
      </c>
      <c r="O6324" s="1" t="b">
        <f t="shared" si="326"/>
        <v>0</v>
      </c>
      <c r="Q6324" s="4"/>
      <c r="R6324" s="4"/>
    </row>
    <row r="6325" spans="5:18">
      <c r="E6325" s="130">
        <v>458</v>
      </c>
      <c r="F6325" s="130">
        <v>10</v>
      </c>
      <c r="H6325" s="32" t="s">
        <v>208</v>
      </c>
      <c r="I6325" s="33" t="s">
        <v>862</v>
      </c>
      <c r="J6325" s="33" t="s">
        <v>206</v>
      </c>
      <c r="K6325" s="33" t="str">
        <f t="shared" si="324"/>
        <v>458 , 10</v>
      </c>
      <c r="L6325" s="34" t="s">
        <v>207</v>
      </c>
      <c r="N6325" s="1" t="b">
        <f t="shared" si="325"/>
        <v>0</v>
      </c>
      <c r="O6325" s="1" t="b">
        <f t="shared" si="326"/>
        <v>0</v>
      </c>
      <c r="Q6325" s="4"/>
      <c r="R6325" s="4"/>
    </row>
    <row r="6326" spans="5:18">
      <c r="E6326" s="130">
        <v>458</v>
      </c>
      <c r="F6326" s="130">
        <v>11</v>
      </c>
      <c r="H6326" s="32" t="s">
        <v>208</v>
      </c>
      <c r="I6326" s="33" t="s">
        <v>862</v>
      </c>
      <c r="J6326" s="33" t="s">
        <v>206</v>
      </c>
      <c r="K6326" s="33" t="str">
        <f t="shared" si="324"/>
        <v>458 , 11</v>
      </c>
      <c r="L6326" s="34" t="s">
        <v>207</v>
      </c>
      <c r="N6326" s="1" t="b">
        <f t="shared" si="325"/>
        <v>0</v>
      </c>
      <c r="O6326" s="1" t="b">
        <f t="shared" si="326"/>
        <v>0</v>
      </c>
      <c r="Q6326" s="4"/>
      <c r="R6326" s="4"/>
    </row>
    <row r="6327" spans="5:18">
      <c r="E6327" s="130">
        <v>458</v>
      </c>
      <c r="F6327" s="130">
        <v>12</v>
      </c>
      <c r="H6327" s="32" t="s">
        <v>208</v>
      </c>
      <c r="I6327" s="33" t="s">
        <v>862</v>
      </c>
      <c r="J6327" s="33" t="s">
        <v>206</v>
      </c>
      <c r="K6327" s="33" t="str">
        <f t="shared" si="324"/>
        <v>458 , 12</v>
      </c>
      <c r="L6327" s="34" t="s">
        <v>207</v>
      </c>
      <c r="N6327" s="1" t="b">
        <f t="shared" si="325"/>
        <v>0</v>
      </c>
      <c r="O6327" s="1" t="b">
        <f t="shared" si="326"/>
        <v>0</v>
      </c>
      <c r="Q6327" s="4"/>
      <c r="R6327" s="4"/>
    </row>
    <row r="6328" spans="5:18">
      <c r="E6328" s="130">
        <v>458</v>
      </c>
      <c r="F6328" s="130">
        <v>13</v>
      </c>
      <c r="H6328" s="32" t="s">
        <v>208</v>
      </c>
      <c r="I6328" s="33" t="s">
        <v>862</v>
      </c>
      <c r="J6328" s="33" t="s">
        <v>206</v>
      </c>
      <c r="K6328" s="33" t="str">
        <f t="shared" si="324"/>
        <v>458 , 13</v>
      </c>
      <c r="L6328" s="34" t="s">
        <v>207</v>
      </c>
      <c r="N6328" s="1" t="b">
        <f t="shared" si="325"/>
        <v>0</v>
      </c>
      <c r="O6328" s="1" t="b">
        <f t="shared" si="326"/>
        <v>0</v>
      </c>
      <c r="Q6328" s="4"/>
      <c r="R6328" s="4"/>
    </row>
    <row r="6329" spans="5:18">
      <c r="E6329" s="130">
        <v>458</v>
      </c>
      <c r="F6329" s="130">
        <v>14</v>
      </c>
      <c r="H6329" s="32" t="s">
        <v>208</v>
      </c>
      <c r="I6329" s="33" t="s">
        <v>862</v>
      </c>
      <c r="J6329" s="33" t="s">
        <v>206</v>
      </c>
      <c r="K6329" s="33" t="str">
        <f t="shared" si="324"/>
        <v>458 , 14</v>
      </c>
      <c r="L6329" s="34" t="s">
        <v>207</v>
      </c>
      <c r="N6329" s="1" t="b">
        <f t="shared" si="325"/>
        <v>0</v>
      </c>
      <c r="O6329" s="1" t="b">
        <f t="shared" si="326"/>
        <v>0</v>
      </c>
      <c r="Q6329" s="4"/>
      <c r="R6329" s="4"/>
    </row>
    <row r="6330" spans="5:18">
      <c r="E6330" s="130">
        <v>458</v>
      </c>
      <c r="F6330" s="130">
        <v>15</v>
      </c>
      <c r="H6330" s="32" t="s">
        <v>208</v>
      </c>
      <c r="I6330" s="33" t="s">
        <v>862</v>
      </c>
      <c r="J6330" s="33" t="s">
        <v>206</v>
      </c>
      <c r="K6330" s="33" t="str">
        <f t="shared" si="324"/>
        <v>458 , 15</v>
      </c>
      <c r="L6330" s="34" t="s">
        <v>207</v>
      </c>
      <c r="N6330" s="1" t="b">
        <f t="shared" si="325"/>
        <v>0</v>
      </c>
      <c r="O6330" s="1" t="b">
        <f t="shared" si="326"/>
        <v>0</v>
      </c>
      <c r="Q6330" s="4"/>
      <c r="R6330" s="4"/>
    </row>
    <row r="6331" spans="5:18">
      <c r="E6331" s="130">
        <v>459</v>
      </c>
      <c r="F6331" s="130">
        <v>1</v>
      </c>
      <c r="H6331" s="32" t="s">
        <v>208</v>
      </c>
      <c r="I6331" s="33" t="s">
        <v>862</v>
      </c>
      <c r="J6331" s="33" t="s">
        <v>206</v>
      </c>
      <c r="K6331" s="33" t="str">
        <f t="shared" si="324"/>
        <v>459 , 1</v>
      </c>
      <c r="L6331" s="34" t="s">
        <v>207</v>
      </c>
      <c r="N6331" s="1" t="b">
        <f t="shared" si="325"/>
        <v>0</v>
      </c>
      <c r="O6331" s="1" t="b">
        <f t="shared" si="326"/>
        <v>0</v>
      </c>
      <c r="Q6331" s="4"/>
      <c r="R6331" s="4"/>
    </row>
    <row r="6332" spans="5:18">
      <c r="E6332" s="130">
        <v>459</v>
      </c>
      <c r="F6332" s="130">
        <v>2</v>
      </c>
      <c r="H6332" s="32" t="s">
        <v>208</v>
      </c>
      <c r="I6332" s="33" t="s">
        <v>862</v>
      </c>
      <c r="J6332" s="33" t="s">
        <v>206</v>
      </c>
      <c r="K6332" s="33" t="str">
        <f t="shared" si="324"/>
        <v>459 , 2</v>
      </c>
      <c r="L6332" s="34" t="s">
        <v>207</v>
      </c>
      <c r="N6332" s="1" t="b">
        <f t="shared" si="325"/>
        <v>0</v>
      </c>
      <c r="O6332" s="1" t="b">
        <f t="shared" si="326"/>
        <v>0</v>
      </c>
      <c r="Q6332" s="4"/>
      <c r="R6332" s="4"/>
    </row>
    <row r="6333" spans="5:18">
      <c r="E6333" s="130">
        <v>459</v>
      </c>
      <c r="F6333" s="130">
        <v>3</v>
      </c>
      <c r="H6333" s="32" t="s">
        <v>208</v>
      </c>
      <c r="I6333" s="33" t="s">
        <v>862</v>
      </c>
      <c r="J6333" s="33" t="s">
        <v>206</v>
      </c>
      <c r="K6333" s="33" t="str">
        <f t="shared" si="324"/>
        <v>459 , 3</v>
      </c>
      <c r="L6333" s="34" t="s">
        <v>207</v>
      </c>
      <c r="N6333" s="1" t="b">
        <f t="shared" si="325"/>
        <v>0</v>
      </c>
      <c r="O6333" s="1" t="b">
        <f t="shared" si="326"/>
        <v>0</v>
      </c>
      <c r="Q6333" s="4"/>
      <c r="R6333" s="4"/>
    </row>
    <row r="6334" spans="5:18">
      <c r="E6334" s="130">
        <v>459</v>
      </c>
      <c r="F6334" s="130">
        <v>4</v>
      </c>
      <c r="H6334" s="32" t="s">
        <v>208</v>
      </c>
      <c r="I6334" s="33" t="s">
        <v>862</v>
      </c>
      <c r="J6334" s="33" t="s">
        <v>206</v>
      </c>
      <c r="K6334" s="33" t="str">
        <f t="shared" si="324"/>
        <v>459 , 4</v>
      </c>
      <c r="L6334" s="34" t="s">
        <v>207</v>
      </c>
      <c r="N6334" s="1" t="b">
        <f t="shared" si="325"/>
        <v>0</v>
      </c>
      <c r="O6334" s="1" t="b">
        <f t="shared" si="326"/>
        <v>0</v>
      </c>
      <c r="Q6334" s="4"/>
      <c r="R6334" s="4"/>
    </row>
    <row r="6335" spans="5:18">
      <c r="E6335" s="130">
        <v>459</v>
      </c>
      <c r="F6335" s="130">
        <v>5</v>
      </c>
      <c r="H6335" s="32" t="s">
        <v>208</v>
      </c>
      <c r="I6335" s="33" t="s">
        <v>862</v>
      </c>
      <c r="J6335" s="33" t="s">
        <v>206</v>
      </c>
      <c r="K6335" s="33" t="str">
        <f t="shared" si="324"/>
        <v>459 , 5</v>
      </c>
      <c r="L6335" s="34" t="s">
        <v>207</v>
      </c>
      <c r="N6335" s="1" t="b">
        <f t="shared" si="325"/>
        <v>0</v>
      </c>
      <c r="O6335" s="1" t="b">
        <f t="shared" si="326"/>
        <v>0</v>
      </c>
      <c r="Q6335" s="4"/>
      <c r="R6335" s="4"/>
    </row>
    <row r="6336" spans="5:18">
      <c r="E6336" s="130">
        <v>459</v>
      </c>
      <c s="130" r="F6336">
        <v>7</v>
      </c>
      <c r="H6336" s="32" t="s">
        <v>208</v>
      </c>
      <c r="I6336" s="33" t="s">
        <v>862</v>
      </c>
      <c r="J6336" s="33" t="s">
        <v>206</v>
      </c>
      <c r="K6336" s="33" t="str">
        <f t="shared" si="324"/>
        <v>459 , 6</v>
      </c>
      <c r="L6336" s="34" t="s">
        <v>207</v>
      </c>
      <c r="N6336" s="1" t="b">
        <f t="shared" si="325"/>
        <v>0</v>
      </c>
      <c r="O6336" s="1" t="b">
        <f t="shared" si="326"/>
        <v>0</v>
      </c>
      <c r="Q6336" s="4"/>
      <c r="R6336" s="4"/>
    </row>
    <row r="6337" spans="5:18">
      <c r="E6337" s="130">
        <v>459</v>
      </c>
      <c r="F6337" s="130">
        <v>8</v>
      </c>
      <c r="H6337" s="32" t="s">
        <v>208</v>
      </c>
      <c r="I6337" s="33" t="s">
        <v>862</v>
      </c>
      <c r="J6337" s="33" t="s">
        <v>206</v>
      </c>
      <c r="K6337" s="33" t="str">
        <f t="shared" ref="K6337:K6396" si="327">E6337&amp;" , "&amp;F6337</f>
        <v>459 , 8</v>
      </c>
      <c r="L6337" s="34" t="s">
        <v>207</v>
      </c>
      <c r="N6337" s="1" t="b">
        <f t="shared" ref="N6337:N6396" si="328">IF(E6337="","",EXACT(E6337,Q6337))</f>
        <v>0</v>
      </c>
      <c r="O6337" s="1" t="b">
        <f t="shared" ref="O6337:O6396" si="329">IF(F6337="","",EXACT(F6337,R6337))</f>
        <v>0</v>
      </c>
      <c r="Q6337" s="4"/>
      <c r="R6337" s="4"/>
    </row>
    <row r="6338" spans="5:18">
      <c r="E6338" s="130">
        <v>459</v>
      </c>
      <c r="F6338" s="130">
        <v>9</v>
      </c>
      <c r="H6338" s="32" t="s">
        <v>208</v>
      </c>
      <c r="I6338" s="33" t="s">
        <v>862</v>
      </c>
      <c r="J6338" s="33" t="s">
        <v>206</v>
      </c>
      <c r="K6338" s="33" t="str">
        <f t="shared" si="327"/>
        <v>459 , 9</v>
      </c>
      <c r="L6338" s="34" t="s">
        <v>207</v>
      </c>
      <c r="N6338" s="1" t="b">
        <f t="shared" si="328"/>
        <v>0</v>
      </c>
      <c r="O6338" s="1" t="b">
        <f t="shared" si="329"/>
        <v>0</v>
      </c>
      <c r="Q6338" s="4"/>
      <c r="R6338" s="4"/>
    </row>
    <row r="6339" spans="5:18">
      <c r="E6339" s="130">
        <v>459</v>
      </c>
      <c r="F6339" s="130">
        <v>10</v>
      </c>
      <c r="H6339" s="32" t="s">
        <v>208</v>
      </c>
      <c r="I6339" s="33" t="s">
        <v>862</v>
      </c>
      <c r="J6339" s="33" t="s">
        <v>206</v>
      </c>
      <c r="K6339" s="33" t="str">
        <f t="shared" si="327"/>
        <v>459 , 10</v>
      </c>
      <c r="L6339" s="34" t="s">
        <v>207</v>
      </c>
      <c r="N6339" s="1" t="b">
        <f t="shared" si="328"/>
        <v>0</v>
      </c>
      <c r="O6339" s="1" t="b">
        <f t="shared" si="329"/>
        <v>0</v>
      </c>
      <c r="Q6339" s="4"/>
      <c r="R6339" s="4"/>
    </row>
    <row r="6340" spans="5:18">
      <c r="E6340" s="130">
        <v>459</v>
      </c>
      <c r="F6340" s="130">
        <v>11</v>
      </c>
      <c r="H6340" s="32" t="s">
        <v>208</v>
      </c>
      <c r="I6340" s="33" t="s">
        <v>862</v>
      </c>
      <c r="J6340" s="33" t="s">
        <v>206</v>
      </c>
      <c r="K6340" s="33" t="str">
        <f t="shared" si="327"/>
        <v>459 , 11</v>
      </c>
      <c r="L6340" s="34" t="s">
        <v>207</v>
      </c>
      <c r="N6340" s="1" t="b">
        <f t="shared" si="328"/>
        <v>0</v>
      </c>
      <c r="O6340" s="1" t="b">
        <f t="shared" si="329"/>
        <v>0</v>
      </c>
      <c r="Q6340" s="4"/>
      <c r="R6340" s="4"/>
    </row>
    <row r="6341" spans="5:18">
      <c r="E6341" s="130">
        <v>459</v>
      </c>
      <c r="F6341" s="130">
        <v>12</v>
      </c>
      <c r="H6341" s="32" t="s">
        <v>208</v>
      </c>
      <c r="I6341" s="33" t="s">
        <v>862</v>
      </c>
      <c r="J6341" s="33" t="s">
        <v>206</v>
      </c>
      <c r="K6341" s="33" t="str">
        <f t="shared" si="327"/>
        <v>459 , 12</v>
      </c>
      <c r="L6341" s="34" t="s">
        <v>207</v>
      </c>
      <c r="N6341" s="1" t="b">
        <f t="shared" si="328"/>
        <v>0</v>
      </c>
      <c r="O6341" s="1" t="b">
        <f t="shared" si="329"/>
        <v>0</v>
      </c>
      <c r="Q6341" s="4"/>
      <c r="R6341" s="4"/>
    </row>
    <row r="6342" spans="5:18">
      <c r="E6342" s="130">
        <v>459</v>
      </c>
      <c r="F6342" s="130">
        <v>13</v>
      </c>
      <c r="H6342" s="32" t="s">
        <v>208</v>
      </c>
      <c r="I6342" s="33" t="s">
        <v>862</v>
      </c>
      <c r="J6342" s="33" t="s">
        <v>206</v>
      </c>
      <c r="K6342" s="33" t="str">
        <f t="shared" si="327"/>
        <v>459 , 13</v>
      </c>
      <c r="L6342" s="34" t="s">
        <v>207</v>
      </c>
      <c r="N6342" s="1" t="b">
        <f t="shared" si="328"/>
        <v>0</v>
      </c>
      <c r="O6342" s="1" t="b">
        <f t="shared" si="329"/>
        <v>0</v>
      </c>
      <c r="Q6342" s="4"/>
      <c r="R6342" s="4"/>
    </row>
    <row r="6343" spans="5:18">
      <c r="E6343" s="130">
        <v>459</v>
      </c>
      <c r="F6343" s="130">
        <v>14</v>
      </c>
      <c r="H6343" s="32" t="s">
        <v>208</v>
      </c>
      <c r="I6343" s="33" t="s">
        <v>862</v>
      </c>
      <c r="J6343" s="33" t="s">
        <v>206</v>
      </c>
      <c r="K6343" s="33" t="str">
        <f t="shared" si="327"/>
        <v>459 , 14</v>
      </c>
      <c r="L6343" s="34" t="s">
        <v>207</v>
      </c>
      <c r="N6343" s="1" t="b">
        <f t="shared" si="328"/>
        <v>0</v>
      </c>
      <c r="O6343" s="1" t="b">
        <f t="shared" si="329"/>
        <v>0</v>
      </c>
      <c r="Q6343" s="4"/>
      <c r="R6343" s="4"/>
    </row>
    <row r="6344" spans="5:18">
      <c r="E6344" s="130">
        <v>459</v>
      </c>
      <c r="F6344" s="130">
        <v>15</v>
      </c>
      <c r="H6344" s="32" t="s">
        <v>208</v>
      </c>
      <c r="I6344" s="33" t="s">
        <v>862</v>
      </c>
      <c r="J6344" s="33" t="s">
        <v>206</v>
      </c>
      <c r="K6344" s="33" t="str">
        <f t="shared" si="327"/>
        <v>459 , 15</v>
      </c>
      <c r="L6344" s="34" t="s">
        <v>207</v>
      </c>
      <c r="N6344" s="1" t="b">
        <f t="shared" si="328"/>
        <v>0</v>
      </c>
      <c r="O6344" s="1" t="b">
        <f t="shared" si="329"/>
        <v>0</v>
      </c>
      <c r="Q6344" s="4"/>
      <c r="R6344" s="4"/>
    </row>
    <row r="6345" spans="5:18">
      <c r="E6345" s="130">
        <v>460</v>
      </c>
      <c r="F6345" s="130">
        <v>1</v>
      </c>
      <c r="H6345" s="32" t="s">
        <v>208</v>
      </c>
      <c r="I6345" s="33" t="s">
        <v>862</v>
      </c>
      <c r="J6345" s="33" t="s">
        <v>206</v>
      </c>
      <c r="K6345" s="33" t="str">
        <f t="shared" si="327"/>
        <v>460 , 1</v>
      </c>
      <c r="L6345" s="34" t="s">
        <v>207</v>
      </c>
      <c r="N6345" s="1" t="b">
        <f t="shared" si="328"/>
        <v>0</v>
      </c>
      <c r="O6345" s="1" t="b">
        <f t="shared" si="329"/>
        <v>0</v>
      </c>
      <c r="Q6345" s="4"/>
      <c r="R6345" s="4"/>
    </row>
    <row r="6346" spans="5:18">
      <c r="E6346" s="130">
        <v>460</v>
      </c>
      <c r="F6346" s="130">
        <v>2</v>
      </c>
      <c r="H6346" s="32" t="s">
        <v>208</v>
      </c>
      <c r="I6346" s="33" t="s">
        <v>862</v>
      </c>
      <c r="J6346" s="33" t="s">
        <v>206</v>
      </c>
      <c r="K6346" s="33" t="str">
        <f t="shared" si="327"/>
        <v>460 , 2</v>
      </c>
      <c r="L6346" s="34" t="s">
        <v>207</v>
      </c>
      <c r="N6346" s="1" t="b">
        <f t="shared" si="328"/>
        <v>0</v>
      </c>
      <c r="O6346" s="1" t="b">
        <f t="shared" si="329"/>
        <v>0</v>
      </c>
      <c r="Q6346" s="4"/>
      <c r="R6346" s="4"/>
    </row>
    <row r="6347" spans="5:18">
      <c r="E6347" s="130">
        <v>460</v>
      </c>
      <c r="F6347" s="130">
        <v>3</v>
      </c>
      <c r="H6347" s="32" t="s">
        <v>208</v>
      </c>
      <c r="I6347" s="33" t="s">
        <v>862</v>
      </c>
      <c r="J6347" s="33" t="s">
        <v>206</v>
      </c>
      <c r="K6347" s="33" t="str">
        <f t="shared" si="327"/>
        <v>460 , 3</v>
      </c>
      <c r="L6347" s="34" t="s">
        <v>207</v>
      </c>
      <c r="N6347" s="1" t="b">
        <f t="shared" si="328"/>
        <v>0</v>
      </c>
      <c r="O6347" s="1" t="b">
        <f t="shared" si="329"/>
        <v>0</v>
      </c>
      <c r="Q6347" s="4"/>
      <c r="R6347" s="4"/>
    </row>
    <row r="6348" spans="5:18">
      <c r="E6348" s="130">
        <v>460</v>
      </c>
      <c r="F6348" s="130">
        <v>4</v>
      </c>
      <c r="H6348" s="32" t="s">
        <v>208</v>
      </c>
      <c r="I6348" s="33" t="s">
        <v>862</v>
      </c>
      <c r="J6348" s="33" t="s">
        <v>206</v>
      </c>
      <c r="K6348" s="33" t="str">
        <f t="shared" si="327"/>
        <v>460 , 4</v>
      </c>
      <c r="L6348" s="34" t="s">
        <v>207</v>
      </c>
      <c r="N6348" s="1" t="b">
        <f t="shared" si="328"/>
        <v>0</v>
      </c>
      <c r="O6348" s="1" t="b">
        <f t="shared" si="329"/>
        <v>0</v>
      </c>
      <c r="Q6348" s="4"/>
      <c r="R6348" s="4"/>
    </row>
    <row r="6349" spans="5:18">
      <c r="E6349" s="130">
        <v>460</v>
      </c>
      <c r="F6349" s="130">
        <v>5</v>
      </c>
      <c r="H6349" s="32" t="s">
        <v>208</v>
      </c>
      <c r="I6349" s="33" t="s">
        <v>862</v>
      </c>
      <c r="J6349" s="33" t="s">
        <v>206</v>
      </c>
      <c r="K6349" s="33" t="str">
        <f t="shared" si="327"/>
        <v>460 , 5</v>
      </c>
      <c r="L6349" s="34" t="s">
        <v>207</v>
      </c>
      <c r="N6349" s="1" t="b">
        <f t="shared" si="328"/>
        <v>0</v>
      </c>
      <c r="O6349" s="1" t="b">
        <f t="shared" si="329"/>
        <v>0</v>
      </c>
      <c r="Q6349" s="4"/>
      <c r="R6349" s="4"/>
    </row>
    <row r="6350" spans="5:18">
      <c r="E6350" s="130">
        <v>460</v>
      </c>
      <c s="130" r="F6350">
        <v>7</v>
      </c>
      <c r="H6350" s="32" t="s">
        <v>208</v>
      </c>
      <c r="I6350" s="33" t="s">
        <v>862</v>
      </c>
      <c r="J6350" s="33" t="s">
        <v>206</v>
      </c>
      <c r="K6350" s="33" t="str">
        <f t="shared" si="327"/>
        <v>460 , 6</v>
      </c>
      <c r="L6350" s="34" t="s">
        <v>207</v>
      </c>
      <c r="N6350" s="1" t="b">
        <f t="shared" si="328"/>
        <v>0</v>
      </c>
      <c r="O6350" s="1" t="b">
        <f t="shared" si="329"/>
        <v>0</v>
      </c>
      <c r="Q6350" s="4"/>
      <c r="R6350" s="4"/>
    </row>
    <row r="6351" spans="5:18">
      <c r="E6351" s="130">
        <v>460</v>
      </c>
      <c r="F6351" s="130">
        <v>8</v>
      </c>
      <c r="H6351" s="32" t="s">
        <v>208</v>
      </c>
      <c r="I6351" s="33" t="s">
        <v>862</v>
      </c>
      <c r="J6351" s="33" t="s">
        <v>206</v>
      </c>
      <c r="K6351" s="33" t="str">
        <f t="shared" si="327"/>
        <v>460 , 8</v>
      </c>
      <c r="L6351" s="34" t="s">
        <v>207</v>
      </c>
      <c r="N6351" s="1" t="b">
        <f t="shared" si="328"/>
        <v>0</v>
      </c>
      <c r="O6351" s="1" t="b">
        <f t="shared" si="329"/>
        <v>0</v>
      </c>
      <c r="Q6351" s="4"/>
      <c r="R6351" s="4"/>
    </row>
    <row r="6352" spans="5:18">
      <c r="E6352" s="130">
        <v>460</v>
      </c>
      <c r="F6352" s="130">
        <v>9</v>
      </c>
      <c r="H6352" s="32" t="s">
        <v>208</v>
      </c>
      <c r="I6352" s="33" t="s">
        <v>862</v>
      </c>
      <c r="J6352" s="33" t="s">
        <v>206</v>
      </c>
      <c r="K6352" s="33" t="str">
        <f t="shared" si="327"/>
        <v>460 , 9</v>
      </c>
      <c r="L6352" s="34" t="s">
        <v>207</v>
      </c>
      <c r="N6352" s="1" t="b">
        <f t="shared" si="328"/>
        <v>0</v>
      </c>
      <c r="O6352" s="1" t="b">
        <f t="shared" si="329"/>
        <v>0</v>
      </c>
      <c r="Q6352" s="4"/>
      <c r="R6352" s="4"/>
    </row>
    <row r="6353" spans="5:18">
      <c r="E6353" s="130">
        <v>460</v>
      </c>
      <c r="F6353" s="130">
        <v>10</v>
      </c>
      <c r="H6353" s="32" t="s">
        <v>208</v>
      </c>
      <c r="I6353" s="33" t="s">
        <v>862</v>
      </c>
      <c r="J6353" s="33" t="s">
        <v>206</v>
      </c>
      <c r="K6353" s="33" t="str">
        <f t="shared" si="327"/>
        <v>460 , 10</v>
      </c>
      <c r="L6353" s="34" t="s">
        <v>207</v>
      </c>
      <c r="N6353" s="1" t="b">
        <f t="shared" si="328"/>
        <v>0</v>
      </c>
      <c r="O6353" s="1" t="b">
        <f t="shared" si="329"/>
        <v>0</v>
      </c>
      <c r="Q6353" s="4"/>
      <c r="R6353" s="4"/>
    </row>
    <row r="6354" spans="5:18">
      <c r="E6354" s="130">
        <v>460</v>
      </c>
      <c r="F6354" s="130">
        <v>11</v>
      </c>
      <c r="H6354" s="32" t="s">
        <v>208</v>
      </c>
      <c r="I6354" s="33" t="s">
        <v>862</v>
      </c>
      <c r="J6354" s="33" t="s">
        <v>206</v>
      </c>
      <c r="K6354" s="33" t="str">
        <f t="shared" si="327"/>
        <v>460 , 11</v>
      </c>
      <c r="L6354" s="34" t="s">
        <v>207</v>
      </c>
      <c r="N6354" s="1" t="b">
        <f t="shared" si="328"/>
        <v>0</v>
      </c>
      <c r="O6354" s="1" t="b">
        <f t="shared" si="329"/>
        <v>0</v>
      </c>
      <c r="Q6354" s="4"/>
      <c r="R6354" s="4"/>
    </row>
    <row r="6355" spans="5:18">
      <c r="E6355" s="130">
        <v>460</v>
      </c>
      <c r="F6355" s="130">
        <v>12</v>
      </c>
      <c r="H6355" s="32" t="s">
        <v>208</v>
      </c>
      <c r="I6355" s="33" t="s">
        <v>862</v>
      </c>
      <c r="J6355" s="33" t="s">
        <v>206</v>
      </c>
      <c r="K6355" s="33" t="str">
        <f t="shared" si="327"/>
        <v>460 , 12</v>
      </c>
      <c r="L6355" s="34" t="s">
        <v>207</v>
      </c>
      <c r="N6355" s="1" t="b">
        <f t="shared" si="328"/>
        <v>0</v>
      </c>
      <c r="O6355" s="1" t="b">
        <f t="shared" si="329"/>
        <v>0</v>
      </c>
      <c r="Q6355" s="4"/>
      <c r="R6355" s="4"/>
    </row>
    <row r="6356" spans="5:18">
      <c r="E6356" s="130">
        <v>460</v>
      </c>
      <c r="F6356" s="130">
        <v>13</v>
      </c>
      <c r="H6356" s="32" t="s">
        <v>208</v>
      </c>
      <c r="I6356" s="33" t="s">
        <v>862</v>
      </c>
      <c r="J6356" s="33" t="s">
        <v>206</v>
      </c>
      <c r="K6356" s="33" t="str">
        <f t="shared" si="327"/>
        <v>460 , 13</v>
      </c>
      <c r="L6356" s="34" t="s">
        <v>207</v>
      </c>
      <c r="N6356" s="1" t="b">
        <f t="shared" si="328"/>
        <v>0</v>
      </c>
      <c r="O6356" s="1" t="b">
        <f t="shared" si="329"/>
        <v>0</v>
      </c>
      <c r="Q6356" s="4"/>
      <c r="R6356" s="4"/>
    </row>
    <row r="6357" spans="5:18">
      <c r="E6357" s="130">
        <v>460</v>
      </c>
      <c r="F6357" s="130">
        <v>14</v>
      </c>
      <c r="H6357" s="32" t="s">
        <v>208</v>
      </c>
      <c r="I6357" s="33" t="s">
        <v>862</v>
      </c>
      <c r="J6357" s="33" t="s">
        <v>206</v>
      </c>
      <c r="K6357" s="33" t="str">
        <f t="shared" si="327"/>
        <v>460 , 14</v>
      </c>
      <c r="L6357" s="34" t="s">
        <v>207</v>
      </c>
      <c r="N6357" s="1" t="b">
        <f t="shared" si="328"/>
        <v>0</v>
      </c>
      <c r="O6357" s="1" t="b">
        <f t="shared" si="329"/>
        <v>0</v>
      </c>
      <c r="Q6357" s="4"/>
      <c r="R6357" s="4"/>
    </row>
    <row r="6358" spans="5:18">
      <c r="E6358" s="130">
        <v>460</v>
      </c>
      <c r="F6358" s="130">
        <v>15</v>
      </c>
      <c r="H6358" s="32" t="s">
        <v>208</v>
      </c>
      <c r="I6358" s="33" t="s">
        <v>862</v>
      </c>
      <c r="J6358" s="33" t="s">
        <v>206</v>
      </c>
      <c r="K6358" s="33" t="str">
        <f t="shared" si="327"/>
        <v>460 , 15</v>
      </c>
      <c r="L6358" s="34" t="s">
        <v>207</v>
      </c>
      <c r="N6358" s="1" t="b">
        <f t="shared" si="328"/>
        <v>0</v>
      </c>
      <c r="O6358" s="1" t="b">
        <f t="shared" si="329"/>
        <v>0</v>
      </c>
      <c r="Q6358" s="4"/>
      <c r="R6358" s="4"/>
    </row>
    <row r="6359" spans="5:18">
      <c r="E6359" s="130">
        <v>461</v>
      </c>
      <c r="F6359" s="130">
        <v>1</v>
      </c>
      <c r="H6359" s="32" t="s">
        <v>208</v>
      </c>
      <c r="I6359" s="33" t="s">
        <v>862</v>
      </c>
      <c r="J6359" s="33" t="s">
        <v>206</v>
      </c>
      <c r="K6359" s="33" t="str">
        <f t="shared" si="327"/>
        <v>461 , 1</v>
      </c>
      <c r="L6359" s="34" t="s">
        <v>207</v>
      </c>
      <c r="N6359" s="1" t="b">
        <f t="shared" si="328"/>
        <v>0</v>
      </c>
      <c r="O6359" s="1" t="b">
        <f t="shared" si="329"/>
        <v>0</v>
      </c>
      <c r="Q6359" s="4"/>
      <c r="R6359" s="4"/>
    </row>
    <row r="6360" spans="5:18">
      <c r="E6360" s="130">
        <v>461</v>
      </c>
      <c r="F6360" s="130">
        <v>2</v>
      </c>
      <c r="H6360" s="32" t="s">
        <v>208</v>
      </c>
      <c r="I6360" s="33" t="s">
        <v>862</v>
      </c>
      <c r="J6360" s="33" t="s">
        <v>206</v>
      </c>
      <c r="K6360" s="33" t="str">
        <f t="shared" si="327"/>
        <v>461 , 2</v>
      </c>
      <c r="L6360" s="34" t="s">
        <v>207</v>
      </c>
      <c r="N6360" s="1" t="b">
        <f t="shared" si="328"/>
        <v>0</v>
      </c>
      <c r="O6360" s="1" t="b">
        <f t="shared" si="329"/>
        <v>0</v>
      </c>
      <c r="Q6360" s="4"/>
      <c r="R6360" s="4"/>
    </row>
    <row r="6361" spans="5:18">
      <c r="E6361" s="130">
        <v>461</v>
      </c>
      <c r="F6361" s="130">
        <v>3</v>
      </c>
      <c r="H6361" s="32" t="s">
        <v>208</v>
      </c>
      <c r="I6361" s="33" t="s">
        <v>862</v>
      </c>
      <c r="J6361" s="33" t="s">
        <v>206</v>
      </c>
      <c r="K6361" s="33" t="str">
        <f t="shared" si="327"/>
        <v>461 , 3</v>
      </c>
      <c r="L6361" s="34" t="s">
        <v>207</v>
      </c>
      <c r="N6361" s="1" t="b">
        <f t="shared" si="328"/>
        <v>0</v>
      </c>
      <c r="O6361" s="1" t="b">
        <f t="shared" si="329"/>
        <v>0</v>
      </c>
      <c r="Q6361" s="4"/>
      <c r="R6361" s="4"/>
    </row>
    <row r="6362" spans="5:18">
      <c r="E6362" s="130">
        <v>461</v>
      </c>
      <c r="F6362" s="130">
        <v>4</v>
      </c>
      <c r="H6362" s="32" t="s">
        <v>208</v>
      </c>
      <c r="I6362" s="33" t="s">
        <v>862</v>
      </c>
      <c r="J6362" s="33" t="s">
        <v>206</v>
      </c>
      <c r="K6362" s="33" t="str">
        <f t="shared" si="327"/>
        <v>461 , 4</v>
      </c>
      <c r="L6362" s="34" t="s">
        <v>207</v>
      </c>
      <c r="N6362" s="1" t="b">
        <f t="shared" si="328"/>
        <v>0</v>
      </c>
      <c r="O6362" s="1" t="b">
        <f t="shared" si="329"/>
        <v>0</v>
      </c>
      <c r="Q6362" s="4"/>
      <c r="R6362" s="4"/>
    </row>
    <row r="6363" spans="5:18">
      <c r="E6363" s="130">
        <v>461</v>
      </c>
      <c r="F6363" s="130">
        <v>5</v>
      </c>
      <c r="H6363" s="32" t="s">
        <v>208</v>
      </c>
      <c r="I6363" s="33" t="s">
        <v>862</v>
      </c>
      <c r="J6363" s="33" t="s">
        <v>206</v>
      </c>
      <c r="K6363" s="33" t="str">
        <f t="shared" si="327"/>
        <v>461 , 5</v>
      </c>
      <c r="L6363" s="34" t="s">
        <v>207</v>
      </c>
      <c r="N6363" s="1" t="b">
        <f t="shared" si="328"/>
        <v>0</v>
      </c>
      <c r="O6363" s="1" t="b">
        <f t="shared" si="329"/>
        <v>0</v>
      </c>
      <c r="Q6363" s="4"/>
      <c r="R6363" s="4"/>
    </row>
    <row r="6364" spans="5:18">
      <c r="E6364" s="130">
        <v>461</v>
      </c>
      <c s="130" r="F6364">
        <v>7</v>
      </c>
      <c r="H6364" s="32" t="s">
        <v>208</v>
      </c>
      <c r="I6364" s="33" t="s">
        <v>862</v>
      </c>
      <c r="J6364" s="33" t="s">
        <v>206</v>
      </c>
      <c r="K6364" s="33" t="str">
        <f t="shared" si="327"/>
        <v>461 , 6</v>
      </c>
      <c r="L6364" s="34" t="s">
        <v>207</v>
      </c>
      <c r="N6364" s="1" t="b">
        <f t="shared" si="328"/>
        <v>0</v>
      </c>
      <c r="O6364" s="1" t="b">
        <f t="shared" si="329"/>
        <v>0</v>
      </c>
      <c r="Q6364" s="4"/>
      <c r="R6364" s="4"/>
    </row>
    <row r="6365" spans="5:18">
      <c r="E6365" s="130">
        <v>461</v>
      </c>
      <c r="F6365" s="130">
        <v>8</v>
      </c>
      <c r="H6365" s="32" t="s">
        <v>208</v>
      </c>
      <c r="I6365" s="33" t="s">
        <v>862</v>
      </c>
      <c r="J6365" s="33" t="s">
        <v>206</v>
      </c>
      <c r="K6365" s="33" t="str">
        <f t="shared" si="327"/>
        <v>461 , 8</v>
      </c>
      <c r="L6365" s="34" t="s">
        <v>207</v>
      </c>
      <c r="N6365" s="1" t="b">
        <f t="shared" si="328"/>
        <v>0</v>
      </c>
      <c r="O6365" s="1" t="b">
        <f t="shared" si="329"/>
        <v>0</v>
      </c>
      <c r="Q6365" s="4"/>
      <c r="R6365" s="4"/>
    </row>
    <row r="6366" spans="5:18">
      <c r="E6366" s="130">
        <v>461</v>
      </c>
      <c r="F6366" s="130">
        <v>9</v>
      </c>
      <c r="H6366" s="32" t="s">
        <v>208</v>
      </c>
      <c r="I6366" s="33" t="s">
        <v>862</v>
      </c>
      <c r="J6366" s="33" t="s">
        <v>206</v>
      </c>
      <c r="K6366" s="33" t="str">
        <f t="shared" si="327"/>
        <v>461 , 9</v>
      </c>
      <c r="L6366" s="34" t="s">
        <v>207</v>
      </c>
      <c r="N6366" s="1" t="b">
        <f t="shared" si="328"/>
        <v>0</v>
      </c>
      <c r="O6366" s="1" t="b">
        <f t="shared" si="329"/>
        <v>0</v>
      </c>
      <c r="Q6366" s="4"/>
      <c r="R6366" s="4"/>
    </row>
    <row r="6367" spans="5:18">
      <c r="E6367" s="130">
        <v>461</v>
      </c>
      <c r="F6367" s="130">
        <v>10</v>
      </c>
      <c r="H6367" s="32" t="s">
        <v>208</v>
      </c>
      <c r="I6367" s="33" t="s">
        <v>862</v>
      </c>
      <c r="J6367" s="33" t="s">
        <v>206</v>
      </c>
      <c r="K6367" s="33" t="str">
        <f t="shared" si="327"/>
        <v>461 , 10</v>
      </c>
      <c r="L6367" s="34" t="s">
        <v>207</v>
      </c>
      <c r="N6367" s="1" t="b">
        <f t="shared" si="328"/>
        <v>0</v>
      </c>
      <c r="O6367" s="1" t="b">
        <f t="shared" si="329"/>
        <v>0</v>
      </c>
      <c r="Q6367" s="4"/>
      <c r="R6367" s="4"/>
    </row>
    <row r="6368" spans="5:18">
      <c r="E6368" s="130">
        <v>461</v>
      </c>
      <c r="F6368" s="130">
        <v>11</v>
      </c>
      <c r="H6368" s="32" t="s">
        <v>208</v>
      </c>
      <c r="I6368" s="33" t="s">
        <v>862</v>
      </c>
      <c r="J6368" s="33" t="s">
        <v>206</v>
      </c>
      <c r="K6368" s="33" t="str">
        <f t="shared" si="327"/>
        <v>461 , 11</v>
      </c>
      <c r="L6368" s="34" t="s">
        <v>207</v>
      </c>
      <c r="N6368" s="1" t="b">
        <f t="shared" si="328"/>
        <v>0</v>
      </c>
      <c r="O6368" s="1" t="b">
        <f t="shared" si="329"/>
        <v>0</v>
      </c>
      <c r="Q6368" s="4"/>
      <c r="R6368" s="4"/>
    </row>
    <row r="6369" spans="5:18">
      <c r="E6369" s="130">
        <v>461</v>
      </c>
      <c r="F6369" s="130">
        <v>12</v>
      </c>
      <c r="H6369" s="32" t="s">
        <v>208</v>
      </c>
      <c r="I6369" s="33" t="s">
        <v>862</v>
      </c>
      <c r="J6369" s="33" t="s">
        <v>206</v>
      </c>
      <c r="K6369" s="33" t="str">
        <f t="shared" si="327"/>
        <v>461 , 12</v>
      </c>
      <c r="L6369" s="34" t="s">
        <v>207</v>
      </c>
      <c r="N6369" s="1" t="b">
        <f t="shared" si="328"/>
        <v>0</v>
      </c>
      <c r="O6369" s="1" t="b">
        <f t="shared" si="329"/>
        <v>0</v>
      </c>
      <c r="Q6369" s="4"/>
      <c r="R6369" s="4"/>
    </row>
    <row r="6370" spans="5:18">
      <c r="E6370" s="130">
        <v>461</v>
      </c>
      <c r="F6370" s="130">
        <v>13</v>
      </c>
      <c r="H6370" s="32" t="s">
        <v>208</v>
      </c>
      <c r="I6370" s="33" t="s">
        <v>862</v>
      </c>
      <c r="J6370" s="33" t="s">
        <v>206</v>
      </c>
      <c r="K6370" s="33" t="str">
        <f t="shared" si="327"/>
        <v>461 , 13</v>
      </c>
      <c r="L6370" s="34" t="s">
        <v>207</v>
      </c>
      <c r="N6370" s="1" t="b">
        <f t="shared" si="328"/>
        <v>0</v>
      </c>
      <c r="O6370" s="1" t="b">
        <f t="shared" si="329"/>
        <v>0</v>
      </c>
      <c r="Q6370" s="4"/>
      <c r="R6370" s="4"/>
    </row>
    <row r="6371" spans="5:18">
      <c r="E6371" s="130">
        <v>461</v>
      </c>
      <c r="F6371" s="130">
        <v>14</v>
      </c>
      <c r="H6371" s="32" t="s">
        <v>208</v>
      </c>
      <c r="I6371" s="33" t="s">
        <v>862</v>
      </c>
      <c r="J6371" s="33" t="s">
        <v>206</v>
      </c>
      <c r="K6371" s="33" t="str">
        <f t="shared" si="327"/>
        <v>461 , 14</v>
      </c>
      <c r="L6371" s="34" t="s">
        <v>207</v>
      </c>
      <c r="N6371" s="1" t="b">
        <f t="shared" si="328"/>
        <v>0</v>
      </c>
      <c r="O6371" s="1" t="b">
        <f t="shared" si="329"/>
        <v>0</v>
      </c>
      <c r="Q6371" s="4"/>
      <c r="R6371" s="4"/>
    </row>
    <row r="6372" spans="5:18">
      <c r="E6372" s="130">
        <v>461</v>
      </c>
      <c r="F6372" s="130">
        <v>15</v>
      </c>
      <c r="H6372" s="32" t="s">
        <v>208</v>
      </c>
      <c r="I6372" s="33" t="s">
        <v>862</v>
      </c>
      <c r="J6372" s="33" t="s">
        <v>206</v>
      </c>
      <c r="K6372" s="33" t="str">
        <f t="shared" si="327"/>
        <v>461 , 15</v>
      </c>
      <c r="L6372" s="34" t="s">
        <v>207</v>
      </c>
      <c r="N6372" s="1" t="b">
        <f t="shared" si="328"/>
        <v>0</v>
      </c>
      <c r="O6372" s="1" t="b">
        <f t="shared" si="329"/>
        <v>0</v>
      </c>
      <c r="Q6372" s="4"/>
      <c r="R6372" s="4"/>
    </row>
    <row r="6373" spans="5:18">
      <c r="E6373" s="130">
        <v>462</v>
      </c>
      <c r="F6373" s="130">
        <v>1</v>
      </c>
      <c r="H6373" s="32" t="s">
        <v>208</v>
      </c>
      <c r="I6373" s="33" t="s">
        <v>862</v>
      </c>
      <c r="J6373" s="33" t="s">
        <v>206</v>
      </c>
      <c r="K6373" s="33" t="str">
        <f t="shared" si="327"/>
        <v>462 , 1</v>
      </c>
      <c r="L6373" s="34" t="s">
        <v>207</v>
      </c>
      <c r="N6373" s="1" t="b">
        <f t="shared" si="328"/>
        <v>0</v>
      </c>
      <c r="O6373" s="1" t="b">
        <f t="shared" si="329"/>
        <v>0</v>
      </c>
      <c r="Q6373" s="4"/>
      <c r="R6373" s="4"/>
    </row>
    <row r="6374" spans="5:18">
      <c r="E6374" s="130">
        <v>462</v>
      </c>
      <c r="F6374" s="130">
        <v>2</v>
      </c>
      <c r="H6374" s="32" t="s">
        <v>208</v>
      </c>
      <c r="I6374" s="33" t="s">
        <v>862</v>
      </c>
      <c r="J6374" s="33" t="s">
        <v>206</v>
      </c>
      <c r="K6374" s="33" t="str">
        <f t="shared" si="327"/>
        <v>462 , 2</v>
      </c>
      <c r="L6374" s="34" t="s">
        <v>207</v>
      </c>
      <c r="N6374" s="1" t="b">
        <f t="shared" si="328"/>
        <v>0</v>
      </c>
      <c r="O6374" s="1" t="b">
        <f t="shared" si="329"/>
        <v>0</v>
      </c>
      <c r="Q6374" s="4"/>
      <c r="R6374" s="4"/>
    </row>
    <row r="6375" spans="5:18">
      <c r="E6375" s="130">
        <v>462</v>
      </c>
      <c r="F6375" s="130">
        <v>3</v>
      </c>
      <c r="H6375" s="32" t="s">
        <v>208</v>
      </c>
      <c r="I6375" s="33" t="s">
        <v>862</v>
      </c>
      <c r="J6375" s="33" t="s">
        <v>206</v>
      </c>
      <c r="K6375" s="33" t="str">
        <f t="shared" si="327"/>
        <v>462 , 3</v>
      </c>
      <c r="L6375" s="34" t="s">
        <v>207</v>
      </c>
      <c r="N6375" s="1" t="b">
        <f t="shared" si="328"/>
        <v>0</v>
      </c>
      <c r="O6375" s="1" t="b">
        <f t="shared" si="329"/>
        <v>0</v>
      </c>
      <c r="Q6375" s="4"/>
      <c r="R6375" s="4"/>
    </row>
    <row r="6376" spans="5:18">
      <c r="E6376" s="130">
        <v>462</v>
      </c>
      <c r="F6376" s="130">
        <v>4</v>
      </c>
      <c r="H6376" s="32" t="s">
        <v>208</v>
      </c>
      <c r="I6376" s="33" t="s">
        <v>862</v>
      </c>
      <c r="J6376" s="33" t="s">
        <v>206</v>
      </c>
      <c r="K6376" s="33" t="str">
        <f t="shared" si="327"/>
        <v>462 , 4</v>
      </c>
      <c r="L6376" s="34" t="s">
        <v>207</v>
      </c>
      <c r="N6376" s="1" t="b">
        <f t="shared" si="328"/>
        <v>0</v>
      </c>
      <c r="O6376" s="1" t="b">
        <f t="shared" si="329"/>
        <v>0</v>
      </c>
      <c r="Q6376" s="4"/>
      <c r="R6376" s="4"/>
    </row>
    <row r="6377" spans="5:18">
      <c r="E6377" s="130">
        <v>462</v>
      </c>
      <c r="F6377" s="130">
        <v>5</v>
      </c>
      <c r="H6377" s="32" t="s">
        <v>208</v>
      </c>
      <c r="I6377" s="33" t="s">
        <v>862</v>
      </c>
      <c r="J6377" s="33" t="s">
        <v>206</v>
      </c>
      <c r="K6377" s="33" t="str">
        <f t="shared" si="327"/>
        <v>462 , 5</v>
      </c>
      <c r="L6377" s="34" t="s">
        <v>207</v>
      </c>
      <c r="N6377" s="1" t="b">
        <f t="shared" si="328"/>
        <v>0</v>
      </c>
      <c r="O6377" s="1" t="b">
        <f t="shared" si="329"/>
        <v>0</v>
      </c>
      <c r="Q6377" s="4"/>
      <c r="R6377" s="4"/>
    </row>
    <row r="6378" spans="5:18">
      <c r="E6378" s="130">
        <v>462</v>
      </c>
      <c s="130" r="F6378">
        <v>7</v>
      </c>
      <c r="H6378" s="32" t="s">
        <v>208</v>
      </c>
      <c r="I6378" s="33" t="s">
        <v>862</v>
      </c>
      <c r="J6378" s="33" t="s">
        <v>206</v>
      </c>
      <c r="K6378" s="33" t="str">
        <f t="shared" si="327"/>
        <v>462 , 6</v>
      </c>
      <c r="L6378" s="34" t="s">
        <v>207</v>
      </c>
      <c r="N6378" s="1" t="b">
        <f t="shared" si="328"/>
        <v>0</v>
      </c>
      <c r="O6378" s="1" t="b">
        <f t="shared" si="329"/>
        <v>0</v>
      </c>
      <c r="Q6378" s="4"/>
      <c r="R6378" s="4"/>
    </row>
    <row r="6379" spans="5:18">
      <c r="E6379" s="130">
        <v>462</v>
      </c>
      <c r="F6379" s="130">
        <v>8</v>
      </c>
      <c r="H6379" s="32" t="s">
        <v>208</v>
      </c>
      <c r="I6379" s="33" t="s">
        <v>862</v>
      </c>
      <c r="J6379" s="33" t="s">
        <v>206</v>
      </c>
      <c r="K6379" s="33" t="str">
        <f t="shared" si="327"/>
        <v>462 , 8</v>
      </c>
      <c r="L6379" s="34" t="s">
        <v>207</v>
      </c>
      <c r="N6379" s="1" t="b">
        <f t="shared" si="328"/>
        <v>0</v>
      </c>
      <c r="O6379" s="1" t="b">
        <f t="shared" si="329"/>
        <v>0</v>
      </c>
      <c r="Q6379" s="4"/>
      <c r="R6379" s="4"/>
    </row>
    <row r="6380" spans="5:18">
      <c r="E6380" s="130">
        <v>462</v>
      </c>
      <c r="F6380" s="130">
        <v>9</v>
      </c>
      <c r="H6380" s="32" t="s">
        <v>208</v>
      </c>
      <c r="I6380" s="33" t="s">
        <v>862</v>
      </c>
      <c r="J6380" s="33" t="s">
        <v>206</v>
      </c>
      <c r="K6380" s="33" t="str">
        <f t="shared" si="327"/>
        <v>462 , 9</v>
      </c>
      <c r="L6380" s="34" t="s">
        <v>207</v>
      </c>
      <c r="N6380" s="1" t="b">
        <f t="shared" si="328"/>
        <v>0</v>
      </c>
      <c r="O6380" s="1" t="b">
        <f t="shared" si="329"/>
        <v>0</v>
      </c>
      <c r="Q6380" s="4"/>
      <c r="R6380" s="4"/>
    </row>
    <row r="6381" spans="5:18">
      <c r="E6381" s="130">
        <v>462</v>
      </c>
      <c r="F6381" s="130">
        <v>10</v>
      </c>
      <c r="H6381" s="32" t="s">
        <v>208</v>
      </c>
      <c r="I6381" s="33" t="s">
        <v>862</v>
      </c>
      <c r="J6381" s="33" t="s">
        <v>206</v>
      </c>
      <c r="K6381" s="33" t="str">
        <f t="shared" si="327"/>
        <v>462 , 10</v>
      </c>
      <c r="L6381" s="34" t="s">
        <v>207</v>
      </c>
      <c r="N6381" s="1" t="b">
        <f t="shared" si="328"/>
        <v>0</v>
      </c>
      <c r="O6381" s="1" t="b">
        <f t="shared" si="329"/>
        <v>0</v>
      </c>
      <c r="Q6381" s="4"/>
      <c r="R6381" s="4"/>
    </row>
    <row r="6382" spans="5:18">
      <c r="E6382" s="130">
        <v>462</v>
      </c>
      <c r="F6382" s="130">
        <v>11</v>
      </c>
      <c r="H6382" s="32" t="s">
        <v>208</v>
      </c>
      <c r="I6382" s="33" t="s">
        <v>862</v>
      </c>
      <c r="J6382" s="33" t="s">
        <v>206</v>
      </c>
      <c r="K6382" s="33" t="str">
        <f t="shared" si="327"/>
        <v>462 , 11</v>
      </c>
      <c r="L6382" s="34" t="s">
        <v>207</v>
      </c>
      <c r="N6382" s="1" t="b">
        <f t="shared" si="328"/>
        <v>0</v>
      </c>
      <c r="O6382" s="1" t="b">
        <f t="shared" si="329"/>
        <v>0</v>
      </c>
      <c r="Q6382" s="4"/>
      <c r="R6382" s="4"/>
    </row>
    <row r="6383" spans="5:18">
      <c r="E6383" s="130">
        <v>462</v>
      </c>
      <c r="F6383" s="130">
        <v>12</v>
      </c>
      <c r="H6383" s="32" t="s">
        <v>208</v>
      </c>
      <c r="I6383" s="33" t="s">
        <v>862</v>
      </c>
      <c r="J6383" s="33" t="s">
        <v>206</v>
      </c>
      <c r="K6383" s="33" t="str">
        <f t="shared" si="327"/>
        <v>462 , 12</v>
      </c>
      <c r="L6383" s="34" t="s">
        <v>207</v>
      </c>
      <c r="N6383" s="1" t="b">
        <f t="shared" si="328"/>
        <v>0</v>
      </c>
      <c r="O6383" s="1" t="b">
        <f t="shared" si="329"/>
        <v>0</v>
      </c>
      <c r="Q6383" s="4"/>
      <c r="R6383" s="4"/>
    </row>
    <row r="6384" spans="5:18">
      <c r="E6384" s="130">
        <v>462</v>
      </c>
      <c r="F6384" s="130">
        <v>13</v>
      </c>
      <c r="H6384" s="32" t="s">
        <v>208</v>
      </c>
      <c r="I6384" s="33" t="s">
        <v>862</v>
      </c>
      <c r="J6384" s="33" t="s">
        <v>206</v>
      </c>
      <c r="K6384" s="33" t="str">
        <f t="shared" si="327"/>
        <v>462 , 13</v>
      </c>
      <c r="L6384" s="34" t="s">
        <v>207</v>
      </c>
      <c r="N6384" s="1" t="b">
        <f t="shared" si="328"/>
        <v>0</v>
      </c>
      <c r="O6384" s="1" t="b">
        <f t="shared" si="329"/>
        <v>0</v>
      </c>
      <c r="Q6384" s="4"/>
      <c r="R6384" s="4"/>
    </row>
    <row r="6385" spans="5:18">
      <c r="E6385" s="130">
        <v>462</v>
      </c>
      <c r="F6385" s="130">
        <v>14</v>
      </c>
      <c r="H6385" s="32" t="s">
        <v>208</v>
      </c>
      <c r="I6385" s="33" t="s">
        <v>862</v>
      </c>
      <c r="J6385" s="33" t="s">
        <v>206</v>
      </c>
      <c r="K6385" s="33" t="str">
        <f t="shared" si="327"/>
        <v>462 , 14</v>
      </c>
      <c r="L6385" s="34" t="s">
        <v>207</v>
      </c>
      <c r="N6385" s="1" t="b">
        <f t="shared" si="328"/>
        <v>0</v>
      </c>
      <c r="O6385" s="1" t="b">
        <f t="shared" si="329"/>
        <v>0</v>
      </c>
      <c r="Q6385" s="4"/>
      <c r="R6385" s="4"/>
    </row>
    <row r="6386" spans="5:18">
      <c r="E6386" s="130">
        <v>462</v>
      </c>
      <c r="F6386" s="130">
        <v>15</v>
      </c>
      <c r="H6386" s="32" t="s">
        <v>208</v>
      </c>
      <c r="I6386" s="33" t="s">
        <v>862</v>
      </c>
      <c r="J6386" s="33" t="s">
        <v>206</v>
      </c>
      <c r="K6386" s="33" t="str">
        <f t="shared" si="327"/>
        <v>462 , 15</v>
      </c>
      <c r="L6386" s="34" t="s">
        <v>207</v>
      </c>
      <c r="N6386" s="1" t="b">
        <f t="shared" si="328"/>
        <v>0</v>
      </c>
      <c r="O6386" s="1" t="b">
        <f t="shared" si="329"/>
        <v>0</v>
      </c>
      <c r="Q6386" s="4"/>
      <c r="R6386" s="4"/>
    </row>
    <row r="6387" spans="5:18">
      <c r="E6387" s="130">
        <v>463</v>
      </c>
      <c r="F6387" s="130">
        <v>1</v>
      </c>
      <c r="H6387" s="32" t="s">
        <v>208</v>
      </c>
      <c r="I6387" s="33" t="s">
        <v>862</v>
      </c>
      <c r="J6387" s="33" t="s">
        <v>206</v>
      </c>
      <c r="K6387" s="33" t="str">
        <f t="shared" si="327"/>
        <v>463 , 1</v>
      </c>
      <c r="L6387" s="34" t="s">
        <v>207</v>
      </c>
      <c r="N6387" s="1" t="b">
        <f t="shared" si="328"/>
        <v>0</v>
      </c>
      <c r="O6387" s="1" t="b">
        <f t="shared" si="329"/>
        <v>0</v>
      </c>
      <c r="Q6387" s="4"/>
      <c r="R6387" s="4"/>
    </row>
    <row r="6388" spans="5:18">
      <c r="E6388" s="130">
        <v>463</v>
      </c>
      <c r="F6388" s="130">
        <v>2</v>
      </c>
      <c r="H6388" s="32" t="s">
        <v>208</v>
      </c>
      <c r="I6388" s="33" t="s">
        <v>862</v>
      </c>
      <c r="J6388" s="33" t="s">
        <v>206</v>
      </c>
      <c r="K6388" s="33" t="str">
        <f t="shared" si="327"/>
        <v>463 , 2</v>
      </c>
      <c r="L6388" s="34" t="s">
        <v>207</v>
      </c>
      <c r="N6388" s="1" t="b">
        <f t="shared" si="328"/>
        <v>0</v>
      </c>
      <c r="O6388" s="1" t="b">
        <f t="shared" si="329"/>
        <v>0</v>
      </c>
      <c r="Q6388" s="4"/>
      <c r="R6388" s="4"/>
    </row>
    <row r="6389" spans="5:18">
      <c r="E6389" s="130">
        <v>463</v>
      </c>
      <c r="F6389" s="130">
        <v>3</v>
      </c>
      <c r="H6389" s="32" t="s">
        <v>208</v>
      </c>
      <c r="I6389" s="33" t="s">
        <v>862</v>
      </c>
      <c r="J6389" s="33" t="s">
        <v>206</v>
      </c>
      <c r="K6389" s="33" t="str">
        <f t="shared" si="327"/>
        <v>463 , 3</v>
      </c>
      <c r="L6389" s="34" t="s">
        <v>207</v>
      </c>
      <c r="N6389" s="1" t="b">
        <f t="shared" si="328"/>
        <v>0</v>
      </c>
      <c r="O6389" s="1" t="b">
        <f t="shared" si="329"/>
        <v>0</v>
      </c>
      <c r="Q6389" s="4"/>
      <c r="R6389" s="4"/>
    </row>
    <row r="6390" spans="5:18">
      <c r="E6390" s="130">
        <v>463</v>
      </c>
      <c r="F6390" s="130">
        <v>4</v>
      </c>
      <c r="H6390" s="32" t="s">
        <v>208</v>
      </c>
      <c r="I6390" s="33" t="s">
        <v>862</v>
      </c>
      <c r="J6390" s="33" t="s">
        <v>206</v>
      </c>
      <c r="K6390" s="33" t="str">
        <f t="shared" si="327"/>
        <v>463 , 4</v>
      </c>
      <c r="L6390" s="34" t="s">
        <v>207</v>
      </c>
      <c r="N6390" s="1" t="b">
        <f t="shared" si="328"/>
        <v>0</v>
      </c>
      <c r="O6390" s="1" t="b">
        <f t="shared" si="329"/>
        <v>0</v>
      </c>
      <c r="Q6390" s="4"/>
      <c r="R6390" s="4"/>
    </row>
    <row r="6391" spans="5:18">
      <c r="E6391" s="130">
        <v>463</v>
      </c>
      <c r="F6391" s="130">
        <v>5</v>
      </c>
      <c r="H6391" s="32" t="s">
        <v>208</v>
      </c>
      <c r="I6391" s="33" t="s">
        <v>862</v>
      </c>
      <c r="J6391" s="33" t="s">
        <v>206</v>
      </c>
      <c r="K6391" s="33" t="str">
        <f t="shared" si="327"/>
        <v>463 , 5</v>
      </c>
      <c r="L6391" s="34" t="s">
        <v>207</v>
      </c>
      <c r="N6391" s="1" t="b">
        <f t="shared" si="328"/>
        <v>0</v>
      </c>
      <c r="O6391" s="1" t="b">
        <f t="shared" si="329"/>
        <v>0</v>
      </c>
      <c r="Q6391" s="4"/>
      <c r="R6391" s="4"/>
    </row>
    <row r="6392" spans="5:18">
      <c r="E6392" s="130">
        <v>463</v>
      </c>
      <c s="130" r="F6392">
        <v>7</v>
      </c>
      <c r="H6392" s="32" t="s">
        <v>208</v>
      </c>
      <c r="I6392" s="33" t="s">
        <v>862</v>
      </c>
      <c r="J6392" s="33" t="s">
        <v>206</v>
      </c>
      <c r="K6392" s="33" t="str">
        <f t="shared" si="327"/>
        <v>463 , 6</v>
      </c>
      <c r="L6392" s="34" t="s">
        <v>207</v>
      </c>
      <c r="N6392" s="1" t="b">
        <f t="shared" si="328"/>
        <v>0</v>
      </c>
      <c r="O6392" s="1" t="b">
        <f t="shared" si="329"/>
        <v>0</v>
      </c>
      <c r="Q6392" s="4"/>
      <c r="R6392" s="4"/>
    </row>
    <row r="6393" spans="5:18">
      <c r="E6393" s="130">
        <v>463</v>
      </c>
      <c r="F6393" s="130">
        <v>8</v>
      </c>
      <c r="H6393" s="32" t="s">
        <v>208</v>
      </c>
      <c r="I6393" s="33" t="s">
        <v>862</v>
      </c>
      <c r="J6393" s="33" t="s">
        <v>206</v>
      </c>
      <c r="K6393" s="33" t="str">
        <f t="shared" si="327"/>
        <v>463 , 8</v>
      </c>
      <c r="L6393" s="34" t="s">
        <v>207</v>
      </c>
      <c r="N6393" s="1" t="b">
        <f t="shared" si="328"/>
        <v>0</v>
      </c>
      <c r="O6393" s="1" t="b">
        <f t="shared" si="329"/>
        <v>0</v>
      </c>
      <c r="Q6393" s="4"/>
      <c r="R6393" s="4"/>
    </row>
    <row r="6394" spans="5:18">
      <c r="E6394" s="130">
        <v>463</v>
      </c>
      <c r="F6394" s="130">
        <v>9</v>
      </c>
      <c r="H6394" s="32" t="s">
        <v>208</v>
      </c>
      <c r="I6394" s="33" t="s">
        <v>862</v>
      </c>
      <c r="J6394" s="33" t="s">
        <v>206</v>
      </c>
      <c r="K6394" s="33" t="str">
        <f t="shared" si="327"/>
        <v>463 , 9</v>
      </c>
      <c r="L6394" s="34" t="s">
        <v>207</v>
      </c>
      <c r="N6394" s="1" t="b">
        <f t="shared" si="328"/>
        <v>0</v>
      </c>
      <c r="O6394" s="1" t="b">
        <f t="shared" si="329"/>
        <v>0</v>
      </c>
      <c r="Q6394" s="4"/>
      <c r="R6394" s="4"/>
    </row>
    <row r="6395" spans="5:18">
      <c r="E6395" s="130">
        <v>463</v>
      </c>
      <c r="F6395" s="130">
        <v>10</v>
      </c>
      <c r="H6395" s="32" t="s">
        <v>208</v>
      </c>
      <c r="I6395" s="33" t="s">
        <v>862</v>
      </c>
      <c r="J6395" s="33" t="s">
        <v>206</v>
      </c>
      <c r="K6395" s="33" t="str">
        <f t="shared" si="327"/>
        <v>463 , 10</v>
      </c>
      <c r="L6395" s="34" t="s">
        <v>207</v>
      </c>
      <c r="N6395" s="1" t="b">
        <f t="shared" si="328"/>
        <v>0</v>
      </c>
      <c r="O6395" s="1" t="b">
        <f t="shared" si="329"/>
        <v>0</v>
      </c>
      <c r="Q6395" s="4"/>
      <c r="R6395" s="4"/>
    </row>
    <row r="6396" spans="5:18">
      <c r="E6396" s="130">
        <v>463</v>
      </c>
      <c r="F6396" s="130">
        <v>11</v>
      </c>
      <c r="H6396" s="32" t="s">
        <v>208</v>
      </c>
      <c r="I6396" s="33" t="s">
        <v>862</v>
      </c>
      <c r="J6396" s="33" t="s">
        <v>206</v>
      </c>
      <c r="K6396" s="33" t="str">
        <f t="shared" si="327"/>
        <v>463 , 11</v>
      </c>
      <c r="L6396" s="34" t="s">
        <v>207</v>
      </c>
      <c r="N6396" s="1" t="b">
        <f t="shared" si="328"/>
        <v>0</v>
      </c>
      <c r="O6396" s="1" t="b">
        <f t="shared" si="329"/>
        <v>0</v>
      </c>
      <c r="Q6396" s="4"/>
      <c r="R6396" s="4"/>
    </row>
    <row r="6397" spans="5:18">
      <c r="E6397" s="130">
        <v>463</v>
      </c>
      <c r="F6397" s="130">
        <v>12</v>
      </c>
      <c r="H6397" s="32" t="s">
        <v>208</v>
      </c>
      <c r="I6397" s="33" t="s">
        <v>862</v>
      </c>
      <c r="J6397" s="33" t="s">
        <v>206</v>
      </c>
      <c r="K6397" s="33" t="str">
        <f t="shared" ref="K6397:K6456" si="330">E6397&amp;" , "&amp;F6397</f>
        <v>463 , 12</v>
      </c>
      <c r="L6397" s="34" t="s">
        <v>207</v>
      </c>
      <c r="N6397" s="1" t="b">
        <f t="shared" ref="N6397:N6456" si="331">IF(E6397="","",EXACT(E6397,Q6397))</f>
        <v>0</v>
      </c>
      <c r="O6397" s="1" t="b">
        <f t="shared" ref="O6397:O6456" si="332">IF(F6397="","",EXACT(F6397,R6397))</f>
        <v>0</v>
      </c>
      <c r="Q6397" s="4"/>
      <c r="R6397" s="4"/>
    </row>
    <row r="6398" spans="5:18">
      <c r="E6398" s="130">
        <v>463</v>
      </c>
      <c r="F6398" s="130">
        <v>13</v>
      </c>
      <c r="H6398" s="32" t="s">
        <v>208</v>
      </c>
      <c r="I6398" s="33" t="s">
        <v>862</v>
      </c>
      <c r="J6398" s="33" t="s">
        <v>206</v>
      </c>
      <c r="K6398" s="33" t="str">
        <f t="shared" si="330"/>
        <v>463 , 13</v>
      </c>
      <c r="L6398" s="34" t="s">
        <v>207</v>
      </c>
      <c r="N6398" s="1" t="b">
        <f t="shared" si="331"/>
        <v>0</v>
      </c>
      <c r="O6398" s="1" t="b">
        <f t="shared" si="332"/>
        <v>0</v>
      </c>
      <c r="Q6398" s="4"/>
      <c r="R6398" s="4"/>
    </row>
    <row r="6399" spans="5:18">
      <c r="E6399" s="130">
        <v>463</v>
      </c>
      <c r="F6399" s="130">
        <v>14</v>
      </c>
      <c r="H6399" s="32" t="s">
        <v>208</v>
      </c>
      <c r="I6399" s="33" t="s">
        <v>862</v>
      </c>
      <c r="J6399" s="33" t="s">
        <v>206</v>
      </c>
      <c r="K6399" s="33" t="str">
        <f t="shared" si="330"/>
        <v>463 , 14</v>
      </c>
      <c r="L6399" s="34" t="s">
        <v>207</v>
      </c>
      <c r="N6399" s="1" t="b">
        <f t="shared" si="331"/>
        <v>0</v>
      </c>
      <c r="O6399" s="1" t="b">
        <f t="shared" si="332"/>
        <v>0</v>
      </c>
      <c r="Q6399" s="4"/>
      <c r="R6399" s="4"/>
    </row>
    <row r="6400" spans="5:18">
      <c r="E6400" s="130">
        <v>463</v>
      </c>
      <c r="F6400" s="130">
        <v>15</v>
      </c>
      <c r="H6400" s="32" t="s">
        <v>208</v>
      </c>
      <c r="I6400" s="33" t="s">
        <v>862</v>
      </c>
      <c r="J6400" s="33" t="s">
        <v>206</v>
      </c>
      <c r="K6400" s="33" t="str">
        <f t="shared" si="330"/>
        <v>463 , 15</v>
      </c>
      <c r="L6400" s="34" t="s">
        <v>207</v>
      </c>
      <c r="N6400" s="1" t="b">
        <f t="shared" si="331"/>
        <v>0</v>
      </c>
      <c r="O6400" s="1" t="b">
        <f t="shared" si="332"/>
        <v>0</v>
      </c>
      <c r="Q6400" s="4"/>
      <c r="R6400" s="4"/>
    </row>
    <row r="6401" spans="5:18">
      <c r="E6401" s="130">
        <v>464</v>
      </c>
      <c r="F6401" s="130">
        <v>1</v>
      </c>
      <c r="H6401" s="32" t="s">
        <v>208</v>
      </c>
      <c r="I6401" s="33" t="s">
        <v>862</v>
      </c>
      <c r="J6401" s="33" t="s">
        <v>206</v>
      </c>
      <c r="K6401" s="33" t="str">
        <f t="shared" si="330"/>
        <v>464 , 1</v>
      </c>
      <c r="L6401" s="34" t="s">
        <v>207</v>
      </c>
      <c r="N6401" s="1" t="b">
        <f t="shared" si="331"/>
        <v>0</v>
      </c>
      <c r="O6401" s="1" t="b">
        <f t="shared" si="332"/>
        <v>0</v>
      </c>
      <c r="Q6401" s="4"/>
      <c r="R6401" s="4"/>
    </row>
    <row r="6402" spans="5:18">
      <c r="E6402" s="130">
        <v>464</v>
      </c>
      <c r="F6402" s="130">
        <v>2</v>
      </c>
      <c r="H6402" s="32" t="s">
        <v>208</v>
      </c>
      <c r="I6402" s="33" t="s">
        <v>862</v>
      </c>
      <c r="J6402" s="33" t="s">
        <v>206</v>
      </c>
      <c r="K6402" s="33" t="str">
        <f t="shared" si="330"/>
        <v>464 , 2</v>
      </c>
      <c r="L6402" s="34" t="s">
        <v>207</v>
      </c>
      <c r="N6402" s="1" t="b">
        <f t="shared" si="331"/>
        <v>0</v>
      </c>
      <c r="O6402" s="1" t="b">
        <f t="shared" si="332"/>
        <v>0</v>
      </c>
      <c r="Q6402" s="4"/>
      <c r="R6402" s="4"/>
    </row>
    <row r="6403" spans="5:18">
      <c r="E6403" s="130">
        <v>464</v>
      </c>
      <c r="F6403" s="130">
        <v>3</v>
      </c>
      <c r="H6403" s="32" t="s">
        <v>208</v>
      </c>
      <c r="I6403" s="33" t="s">
        <v>862</v>
      </c>
      <c r="J6403" s="33" t="s">
        <v>206</v>
      </c>
      <c r="K6403" s="33" t="str">
        <f t="shared" si="330"/>
        <v>464 , 3</v>
      </c>
      <c r="L6403" s="34" t="s">
        <v>207</v>
      </c>
      <c r="N6403" s="1" t="b">
        <f t="shared" si="331"/>
        <v>0</v>
      </c>
      <c r="O6403" s="1" t="b">
        <f t="shared" si="332"/>
        <v>0</v>
      </c>
      <c r="Q6403" s="4"/>
      <c r="R6403" s="4"/>
    </row>
    <row r="6404" spans="5:18">
      <c r="E6404" s="130">
        <v>464</v>
      </c>
      <c r="F6404" s="130">
        <v>4</v>
      </c>
      <c r="H6404" s="32" t="s">
        <v>208</v>
      </c>
      <c r="I6404" s="33" t="s">
        <v>862</v>
      </c>
      <c r="J6404" s="33" t="s">
        <v>206</v>
      </c>
      <c r="K6404" s="33" t="str">
        <f t="shared" si="330"/>
        <v>464 , 4</v>
      </c>
      <c r="L6404" s="34" t="s">
        <v>207</v>
      </c>
      <c r="N6404" s="1" t="b">
        <f t="shared" si="331"/>
        <v>0</v>
      </c>
      <c r="O6404" s="1" t="b">
        <f t="shared" si="332"/>
        <v>0</v>
      </c>
      <c r="Q6404" s="4"/>
      <c r="R6404" s="4"/>
    </row>
    <row r="6405" spans="5:18">
      <c r="E6405" s="130">
        <v>464</v>
      </c>
      <c r="F6405" s="130">
        <v>5</v>
      </c>
      <c r="H6405" s="32" t="s">
        <v>208</v>
      </c>
      <c r="I6405" s="33" t="s">
        <v>862</v>
      </c>
      <c r="J6405" s="33" t="s">
        <v>206</v>
      </c>
      <c r="K6405" s="33" t="str">
        <f t="shared" si="330"/>
        <v>464 , 5</v>
      </c>
      <c r="L6405" s="34" t="s">
        <v>207</v>
      </c>
      <c r="N6405" s="1" t="b">
        <f t="shared" si="331"/>
        <v>0</v>
      </c>
      <c r="O6405" s="1" t="b">
        <f t="shared" si="332"/>
        <v>0</v>
      </c>
      <c r="Q6405" s="4"/>
      <c r="R6405" s="4"/>
    </row>
    <row r="6406" spans="5:18">
      <c r="E6406" s="130">
        <v>464</v>
      </c>
      <c s="130" r="F6406">
        <v>7</v>
      </c>
      <c r="H6406" s="32" t="s">
        <v>208</v>
      </c>
      <c r="I6406" s="33" t="s">
        <v>862</v>
      </c>
      <c r="J6406" s="33" t="s">
        <v>206</v>
      </c>
      <c r="K6406" s="33" t="str">
        <f t="shared" si="330"/>
        <v>464 , 6</v>
      </c>
      <c r="L6406" s="34" t="s">
        <v>207</v>
      </c>
      <c r="N6406" s="1" t="b">
        <f t="shared" si="331"/>
        <v>0</v>
      </c>
      <c r="O6406" s="1" t="b">
        <f t="shared" si="332"/>
        <v>0</v>
      </c>
      <c r="Q6406" s="4"/>
      <c r="R6406" s="4"/>
    </row>
    <row r="6407" spans="5:18">
      <c r="E6407" s="130">
        <v>464</v>
      </c>
      <c r="F6407" s="130">
        <v>8</v>
      </c>
      <c r="H6407" s="32" t="s">
        <v>208</v>
      </c>
      <c r="I6407" s="33" t="s">
        <v>862</v>
      </c>
      <c r="J6407" s="33" t="s">
        <v>206</v>
      </c>
      <c r="K6407" s="33" t="str">
        <f t="shared" si="330"/>
        <v>464 , 8</v>
      </c>
      <c r="L6407" s="34" t="s">
        <v>207</v>
      </c>
      <c r="N6407" s="1" t="b">
        <f t="shared" si="331"/>
        <v>0</v>
      </c>
      <c r="O6407" s="1" t="b">
        <f t="shared" si="332"/>
        <v>0</v>
      </c>
      <c r="Q6407" s="4"/>
      <c r="R6407" s="4"/>
    </row>
    <row r="6408" spans="5:18">
      <c r="E6408" s="130">
        <v>464</v>
      </c>
      <c r="F6408" s="130">
        <v>9</v>
      </c>
      <c r="H6408" s="32" t="s">
        <v>208</v>
      </c>
      <c r="I6408" s="33" t="s">
        <v>862</v>
      </c>
      <c r="J6408" s="33" t="s">
        <v>206</v>
      </c>
      <c r="K6408" s="33" t="str">
        <f t="shared" si="330"/>
        <v>464 , 9</v>
      </c>
      <c r="L6408" s="34" t="s">
        <v>207</v>
      </c>
      <c r="N6408" s="1" t="b">
        <f t="shared" si="331"/>
        <v>0</v>
      </c>
      <c r="O6408" s="1" t="b">
        <f t="shared" si="332"/>
        <v>0</v>
      </c>
      <c r="Q6408" s="4"/>
      <c r="R6408" s="4"/>
    </row>
    <row r="6409" spans="5:18">
      <c r="E6409" s="130">
        <v>464</v>
      </c>
      <c r="F6409" s="130">
        <v>10</v>
      </c>
      <c r="H6409" s="32" t="s">
        <v>208</v>
      </c>
      <c r="I6409" s="33" t="s">
        <v>862</v>
      </c>
      <c r="J6409" s="33" t="s">
        <v>206</v>
      </c>
      <c r="K6409" s="33" t="str">
        <f t="shared" si="330"/>
        <v>464 , 10</v>
      </c>
      <c r="L6409" s="34" t="s">
        <v>207</v>
      </c>
      <c r="N6409" s="1" t="b">
        <f t="shared" si="331"/>
        <v>0</v>
      </c>
      <c r="O6409" s="1" t="b">
        <f t="shared" si="332"/>
        <v>0</v>
      </c>
      <c r="Q6409" s="4"/>
      <c r="R6409" s="4"/>
    </row>
    <row r="6410" spans="5:18">
      <c r="E6410" s="130">
        <v>464</v>
      </c>
      <c r="F6410" s="130">
        <v>11</v>
      </c>
      <c r="H6410" s="32" t="s">
        <v>208</v>
      </c>
      <c r="I6410" s="33" t="s">
        <v>862</v>
      </c>
      <c r="J6410" s="33" t="s">
        <v>206</v>
      </c>
      <c r="K6410" s="33" t="str">
        <f t="shared" si="330"/>
        <v>464 , 11</v>
      </c>
      <c r="L6410" s="34" t="s">
        <v>207</v>
      </c>
      <c r="N6410" s="1" t="b">
        <f t="shared" si="331"/>
        <v>0</v>
      </c>
      <c r="O6410" s="1" t="b">
        <f t="shared" si="332"/>
        <v>0</v>
      </c>
      <c r="Q6410" s="4"/>
      <c r="R6410" s="4"/>
    </row>
    <row r="6411" spans="5:18">
      <c r="E6411" s="130">
        <v>464</v>
      </c>
      <c r="F6411" s="130">
        <v>12</v>
      </c>
      <c r="H6411" s="32" t="s">
        <v>208</v>
      </c>
      <c r="I6411" s="33" t="s">
        <v>862</v>
      </c>
      <c r="J6411" s="33" t="s">
        <v>206</v>
      </c>
      <c r="K6411" s="33" t="str">
        <f t="shared" si="330"/>
        <v>464 , 12</v>
      </c>
      <c r="L6411" s="34" t="s">
        <v>207</v>
      </c>
      <c r="N6411" s="1" t="b">
        <f t="shared" si="331"/>
        <v>0</v>
      </c>
      <c r="O6411" s="1" t="b">
        <f t="shared" si="332"/>
        <v>0</v>
      </c>
      <c r="Q6411" s="4"/>
      <c r="R6411" s="4"/>
    </row>
    <row r="6412" spans="5:18">
      <c r="E6412" s="130">
        <v>464</v>
      </c>
      <c r="F6412" s="130">
        <v>13</v>
      </c>
      <c r="H6412" s="32" t="s">
        <v>208</v>
      </c>
      <c r="I6412" s="33" t="s">
        <v>862</v>
      </c>
      <c r="J6412" s="33" t="s">
        <v>206</v>
      </c>
      <c r="K6412" s="33" t="str">
        <f t="shared" si="330"/>
        <v>464 , 13</v>
      </c>
      <c r="L6412" s="34" t="s">
        <v>207</v>
      </c>
      <c r="N6412" s="1" t="b">
        <f t="shared" si="331"/>
        <v>0</v>
      </c>
      <c r="O6412" s="1" t="b">
        <f t="shared" si="332"/>
        <v>0</v>
      </c>
      <c r="Q6412" s="4"/>
      <c r="R6412" s="4"/>
    </row>
    <row r="6413" spans="5:18">
      <c r="E6413" s="130">
        <v>464</v>
      </c>
      <c r="F6413" s="130">
        <v>14</v>
      </c>
      <c r="H6413" s="32" t="s">
        <v>208</v>
      </c>
      <c r="I6413" s="33" t="s">
        <v>862</v>
      </c>
      <c r="J6413" s="33" t="s">
        <v>206</v>
      </c>
      <c r="K6413" s="33" t="str">
        <f t="shared" si="330"/>
        <v>464 , 14</v>
      </c>
      <c r="L6413" s="34" t="s">
        <v>207</v>
      </c>
      <c r="N6413" s="1" t="b">
        <f t="shared" si="331"/>
        <v>0</v>
      </c>
      <c r="O6413" s="1" t="b">
        <f t="shared" si="332"/>
        <v>0</v>
      </c>
      <c r="Q6413" s="4"/>
      <c r="R6413" s="4"/>
    </row>
    <row r="6414" spans="5:18">
      <c r="E6414" s="130">
        <v>464</v>
      </c>
      <c r="F6414" s="130">
        <v>15</v>
      </c>
      <c r="H6414" s="32" t="s">
        <v>208</v>
      </c>
      <c r="I6414" s="33" t="s">
        <v>862</v>
      </c>
      <c r="J6414" s="33" t="s">
        <v>206</v>
      </c>
      <c r="K6414" s="33" t="str">
        <f t="shared" si="330"/>
        <v>464 , 15</v>
      </c>
      <c r="L6414" s="34" t="s">
        <v>207</v>
      </c>
      <c r="N6414" s="1" t="b">
        <f t="shared" si="331"/>
        <v>0</v>
      </c>
      <c r="O6414" s="1" t="b">
        <f t="shared" si="332"/>
        <v>0</v>
      </c>
      <c r="Q6414" s="4"/>
      <c r="R6414" s="4"/>
    </row>
    <row r="6415" spans="5:18">
      <c r="E6415" s="130">
        <v>465</v>
      </c>
      <c r="F6415" s="130">
        <v>1</v>
      </c>
      <c r="H6415" s="32" t="s">
        <v>208</v>
      </c>
      <c r="I6415" s="33" t="s">
        <v>862</v>
      </c>
      <c r="J6415" s="33" t="s">
        <v>206</v>
      </c>
      <c r="K6415" s="33" t="str">
        <f t="shared" si="330"/>
        <v>465 , 1</v>
      </c>
      <c r="L6415" s="34" t="s">
        <v>207</v>
      </c>
      <c r="N6415" s="1" t="b">
        <f t="shared" si="331"/>
        <v>0</v>
      </c>
      <c r="O6415" s="1" t="b">
        <f t="shared" si="332"/>
        <v>0</v>
      </c>
      <c r="Q6415" s="4"/>
      <c r="R6415" s="4"/>
    </row>
    <row r="6416" spans="5:18">
      <c r="E6416" s="130">
        <v>465</v>
      </c>
      <c r="F6416" s="130">
        <v>2</v>
      </c>
      <c r="H6416" s="32" t="s">
        <v>208</v>
      </c>
      <c r="I6416" s="33" t="s">
        <v>862</v>
      </c>
      <c r="J6416" s="33" t="s">
        <v>206</v>
      </c>
      <c r="K6416" s="33" t="str">
        <f t="shared" si="330"/>
        <v>465 , 2</v>
      </c>
      <c r="L6416" s="34" t="s">
        <v>207</v>
      </c>
      <c r="N6416" s="1" t="b">
        <f t="shared" si="331"/>
        <v>0</v>
      </c>
      <c r="O6416" s="1" t="b">
        <f t="shared" si="332"/>
        <v>0</v>
      </c>
      <c r="Q6416" s="4"/>
      <c r="R6416" s="4"/>
    </row>
    <row r="6417" spans="5:18">
      <c r="E6417" s="130">
        <v>465</v>
      </c>
      <c r="F6417" s="130">
        <v>3</v>
      </c>
      <c r="H6417" s="32" t="s">
        <v>208</v>
      </c>
      <c r="I6417" s="33" t="s">
        <v>862</v>
      </c>
      <c r="J6417" s="33" t="s">
        <v>206</v>
      </c>
      <c r="K6417" s="33" t="str">
        <f t="shared" si="330"/>
        <v>465 , 3</v>
      </c>
      <c r="L6417" s="34" t="s">
        <v>207</v>
      </c>
      <c r="N6417" s="1" t="b">
        <f t="shared" si="331"/>
        <v>0</v>
      </c>
      <c r="O6417" s="1" t="b">
        <f t="shared" si="332"/>
        <v>0</v>
      </c>
      <c r="Q6417" s="4"/>
      <c r="R6417" s="4"/>
    </row>
    <row r="6418" spans="5:18">
      <c r="E6418" s="130">
        <v>465</v>
      </c>
      <c r="F6418" s="130">
        <v>4</v>
      </c>
      <c r="H6418" s="32" t="s">
        <v>208</v>
      </c>
      <c r="I6418" s="33" t="s">
        <v>862</v>
      </c>
      <c r="J6418" s="33" t="s">
        <v>206</v>
      </c>
      <c r="K6418" s="33" t="str">
        <f t="shared" si="330"/>
        <v>465 , 4</v>
      </c>
      <c r="L6418" s="34" t="s">
        <v>207</v>
      </c>
      <c r="N6418" s="1" t="b">
        <f t="shared" si="331"/>
        <v>0</v>
      </c>
      <c r="O6418" s="1" t="b">
        <f t="shared" si="332"/>
        <v>0</v>
      </c>
      <c r="Q6418" s="4"/>
      <c r="R6418" s="4"/>
    </row>
    <row r="6419" spans="5:18">
      <c r="E6419" s="130">
        <v>465</v>
      </c>
      <c r="F6419" s="130">
        <v>5</v>
      </c>
      <c r="H6419" s="32" t="s">
        <v>208</v>
      </c>
      <c r="I6419" s="33" t="s">
        <v>862</v>
      </c>
      <c r="J6419" s="33" t="s">
        <v>206</v>
      </c>
      <c r="K6419" s="33" t="str">
        <f t="shared" si="330"/>
        <v>465 , 5</v>
      </c>
      <c r="L6419" s="34" t="s">
        <v>207</v>
      </c>
      <c r="N6419" s="1" t="b">
        <f t="shared" si="331"/>
        <v>0</v>
      </c>
      <c r="O6419" s="1" t="b">
        <f t="shared" si="332"/>
        <v>0</v>
      </c>
      <c r="Q6419" s="4"/>
      <c r="R6419" s="4"/>
    </row>
    <row r="6420" spans="5:18">
      <c r="E6420" s="130">
        <v>465</v>
      </c>
      <c s="130" r="F6420">
        <v>7</v>
      </c>
      <c r="H6420" s="32" t="s">
        <v>208</v>
      </c>
      <c r="I6420" s="33" t="s">
        <v>862</v>
      </c>
      <c r="J6420" s="33" t="s">
        <v>206</v>
      </c>
      <c r="K6420" s="33" t="str">
        <f t="shared" si="330"/>
        <v>465 , 6</v>
      </c>
      <c r="L6420" s="34" t="s">
        <v>207</v>
      </c>
      <c r="N6420" s="1" t="b">
        <f t="shared" si="331"/>
        <v>0</v>
      </c>
      <c r="O6420" s="1" t="b">
        <f t="shared" si="332"/>
        <v>0</v>
      </c>
      <c r="Q6420" s="4"/>
      <c r="R6420" s="4"/>
    </row>
    <row r="6421" spans="5:18">
      <c r="E6421" s="130">
        <v>465</v>
      </c>
      <c r="F6421" s="130">
        <v>8</v>
      </c>
      <c r="H6421" s="32" t="s">
        <v>208</v>
      </c>
      <c r="I6421" s="33" t="s">
        <v>862</v>
      </c>
      <c r="J6421" s="33" t="s">
        <v>206</v>
      </c>
      <c r="K6421" s="33" t="str">
        <f t="shared" si="330"/>
        <v>465 , 8</v>
      </c>
      <c r="L6421" s="34" t="s">
        <v>207</v>
      </c>
      <c r="N6421" s="1" t="b">
        <f t="shared" si="331"/>
        <v>0</v>
      </c>
      <c r="O6421" s="1" t="b">
        <f t="shared" si="332"/>
        <v>0</v>
      </c>
      <c r="Q6421" s="4"/>
      <c r="R6421" s="4"/>
    </row>
    <row r="6422" spans="5:18">
      <c r="E6422" s="130">
        <v>465</v>
      </c>
      <c r="F6422" s="130">
        <v>9</v>
      </c>
      <c r="H6422" s="32" t="s">
        <v>208</v>
      </c>
      <c r="I6422" s="33" t="s">
        <v>862</v>
      </c>
      <c r="J6422" s="33" t="s">
        <v>206</v>
      </c>
      <c r="K6422" s="33" t="str">
        <f t="shared" si="330"/>
        <v>465 , 9</v>
      </c>
      <c r="L6422" s="34" t="s">
        <v>207</v>
      </c>
      <c r="N6422" s="1" t="b">
        <f t="shared" si="331"/>
        <v>0</v>
      </c>
      <c r="O6422" s="1" t="b">
        <f t="shared" si="332"/>
        <v>0</v>
      </c>
      <c r="Q6422" s="4"/>
      <c r="R6422" s="4"/>
    </row>
    <row r="6423" spans="5:18">
      <c r="E6423" s="130">
        <v>465</v>
      </c>
      <c r="F6423" s="130">
        <v>10</v>
      </c>
      <c r="H6423" s="32" t="s">
        <v>208</v>
      </c>
      <c r="I6423" s="33" t="s">
        <v>862</v>
      </c>
      <c r="J6423" s="33" t="s">
        <v>206</v>
      </c>
      <c r="K6423" s="33" t="str">
        <f t="shared" si="330"/>
        <v>465 , 10</v>
      </c>
      <c r="L6423" s="34" t="s">
        <v>207</v>
      </c>
      <c r="N6423" s="1" t="b">
        <f t="shared" si="331"/>
        <v>0</v>
      </c>
      <c r="O6423" s="1" t="b">
        <f t="shared" si="332"/>
        <v>0</v>
      </c>
      <c r="Q6423" s="4"/>
      <c r="R6423" s="4"/>
    </row>
    <row r="6424" spans="5:18">
      <c r="E6424" s="130">
        <v>465</v>
      </c>
      <c r="F6424" s="130">
        <v>11</v>
      </c>
      <c r="H6424" s="32" t="s">
        <v>208</v>
      </c>
      <c r="I6424" s="33" t="s">
        <v>862</v>
      </c>
      <c r="J6424" s="33" t="s">
        <v>206</v>
      </c>
      <c r="K6424" s="33" t="str">
        <f t="shared" si="330"/>
        <v>465 , 11</v>
      </c>
      <c r="L6424" s="34" t="s">
        <v>207</v>
      </c>
      <c r="N6424" s="1" t="b">
        <f t="shared" si="331"/>
        <v>0</v>
      </c>
      <c r="O6424" s="1" t="b">
        <f t="shared" si="332"/>
        <v>0</v>
      </c>
      <c r="Q6424" s="4"/>
      <c r="R6424" s="4"/>
    </row>
    <row r="6425" spans="5:18">
      <c r="E6425" s="130">
        <v>465</v>
      </c>
      <c r="F6425" s="130">
        <v>12</v>
      </c>
      <c r="H6425" s="32" t="s">
        <v>208</v>
      </c>
      <c r="I6425" s="33" t="s">
        <v>862</v>
      </c>
      <c r="J6425" s="33" t="s">
        <v>206</v>
      </c>
      <c r="K6425" s="33" t="str">
        <f t="shared" si="330"/>
        <v>465 , 12</v>
      </c>
      <c r="L6425" s="34" t="s">
        <v>207</v>
      </c>
      <c r="N6425" s="1" t="b">
        <f t="shared" si="331"/>
        <v>0</v>
      </c>
      <c r="O6425" s="1" t="b">
        <f t="shared" si="332"/>
        <v>0</v>
      </c>
      <c r="Q6425" s="4"/>
      <c r="R6425" s="4"/>
    </row>
    <row r="6426" spans="5:18">
      <c r="E6426" s="130">
        <v>465</v>
      </c>
      <c r="F6426" s="130">
        <v>13</v>
      </c>
      <c r="H6426" s="32" t="s">
        <v>208</v>
      </c>
      <c r="I6426" s="33" t="s">
        <v>862</v>
      </c>
      <c r="J6426" s="33" t="s">
        <v>206</v>
      </c>
      <c r="K6426" s="33" t="str">
        <f t="shared" si="330"/>
        <v>465 , 13</v>
      </c>
      <c r="L6426" s="34" t="s">
        <v>207</v>
      </c>
      <c r="N6426" s="1" t="b">
        <f t="shared" si="331"/>
        <v>0</v>
      </c>
      <c r="O6426" s="1" t="b">
        <f t="shared" si="332"/>
        <v>0</v>
      </c>
      <c r="Q6426" s="4"/>
      <c r="R6426" s="4"/>
    </row>
    <row r="6427" spans="5:18">
      <c r="E6427" s="130">
        <v>465</v>
      </c>
      <c r="F6427" s="130">
        <v>14</v>
      </c>
      <c r="H6427" s="32" t="s">
        <v>208</v>
      </c>
      <c r="I6427" s="33" t="s">
        <v>862</v>
      </c>
      <c r="J6427" s="33" t="s">
        <v>206</v>
      </c>
      <c r="K6427" s="33" t="str">
        <f t="shared" si="330"/>
        <v>465 , 14</v>
      </c>
      <c r="L6427" s="34" t="s">
        <v>207</v>
      </c>
      <c r="N6427" s="1" t="b">
        <f t="shared" si="331"/>
        <v>0</v>
      </c>
      <c r="O6427" s="1" t="b">
        <f t="shared" si="332"/>
        <v>0</v>
      </c>
      <c r="Q6427" s="4"/>
      <c r="R6427" s="4"/>
    </row>
    <row r="6428" spans="5:18">
      <c r="E6428" s="130">
        <v>465</v>
      </c>
      <c r="F6428" s="130">
        <v>15</v>
      </c>
      <c r="H6428" s="32" t="s">
        <v>208</v>
      </c>
      <c r="I6428" s="33" t="s">
        <v>862</v>
      </c>
      <c r="J6428" s="33" t="s">
        <v>206</v>
      </c>
      <c r="K6428" s="33" t="str">
        <f t="shared" si="330"/>
        <v>465 , 15</v>
      </c>
      <c r="L6428" s="34" t="s">
        <v>207</v>
      </c>
      <c r="N6428" s="1" t="b">
        <f t="shared" si="331"/>
        <v>0</v>
      </c>
      <c r="O6428" s="1" t="b">
        <f t="shared" si="332"/>
        <v>0</v>
      </c>
      <c r="Q6428" s="4"/>
      <c r="R6428" s="4"/>
    </row>
    <row r="6429" spans="5:18">
      <c r="E6429" s="130">
        <v>466</v>
      </c>
      <c r="F6429" s="130">
        <v>1</v>
      </c>
      <c r="H6429" s="32" t="s">
        <v>208</v>
      </c>
      <c r="I6429" s="33" t="s">
        <v>862</v>
      </c>
      <c r="J6429" s="33" t="s">
        <v>206</v>
      </c>
      <c r="K6429" s="33" t="str">
        <f t="shared" si="330"/>
        <v>466 , 1</v>
      </c>
      <c r="L6429" s="34" t="s">
        <v>207</v>
      </c>
      <c r="N6429" s="1" t="b">
        <f t="shared" si="331"/>
        <v>0</v>
      </c>
      <c r="O6429" s="1" t="b">
        <f t="shared" si="332"/>
        <v>0</v>
      </c>
      <c r="Q6429" s="4"/>
      <c r="R6429" s="4"/>
    </row>
    <row r="6430" spans="5:18">
      <c r="E6430" s="130">
        <v>466</v>
      </c>
      <c r="F6430" s="130">
        <v>2</v>
      </c>
      <c r="H6430" s="32" t="s">
        <v>208</v>
      </c>
      <c r="I6430" s="33" t="s">
        <v>862</v>
      </c>
      <c r="J6430" s="33" t="s">
        <v>206</v>
      </c>
      <c r="K6430" s="33" t="str">
        <f t="shared" si="330"/>
        <v>466 , 2</v>
      </c>
      <c r="L6430" s="34" t="s">
        <v>207</v>
      </c>
      <c r="N6430" s="1" t="b">
        <f t="shared" si="331"/>
        <v>0</v>
      </c>
      <c r="O6430" s="1" t="b">
        <f t="shared" si="332"/>
        <v>0</v>
      </c>
      <c r="Q6430" s="4"/>
      <c r="R6430" s="4"/>
    </row>
    <row r="6431" spans="5:18">
      <c r="E6431" s="130">
        <v>466</v>
      </c>
      <c r="F6431" s="130">
        <v>3</v>
      </c>
      <c r="H6431" s="32" t="s">
        <v>208</v>
      </c>
      <c r="I6431" s="33" t="s">
        <v>862</v>
      </c>
      <c r="J6431" s="33" t="s">
        <v>206</v>
      </c>
      <c r="K6431" s="33" t="str">
        <f t="shared" si="330"/>
        <v>466 , 3</v>
      </c>
      <c r="L6431" s="34" t="s">
        <v>207</v>
      </c>
      <c r="N6431" s="1" t="b">
        <f t="shared" si="331"/>
        <v>0</v>
      </c>
      <c r="O6431" s="1" t="b">
        <f t="shared" si="332"/>
        <v>0</v>
      </c>
      <c r="Q6431" s="4"/>
      <c r="R6431" s="4"/>
    </row>
    <row r="6432" spans="5:18">
      <c r="E6432" s="130">
        <v>466</v>
      </c>
      <c r="F6432" s="130">
        <v>4</v>
      </c>
      <c r="H6432" s="32" t="s">
        <v>208</v>
      </c>
      <c r="I6432" s="33" t="s">
        <v>862</v>
      </c>
      <c r="J6432" s="33" t="s">
        <v>206</v>
      </c>
      <c r="K6432" s="33" t="str">
        <f t="shared" si="330"/>
        <v>466 , 4</v>
      </c>
      <c r="L6432" s="34" t="s">
        <v>207</v>
      </c>
      <c r="N6432" s="1" t="b">
        <f t="shared" si="331"/>
        <v>0</v>
      </c>
      <c r="O6432" s="1" t="b">
        <f t="shared" si="332"/>
        <v>0</v>
      </c>
      <c r="Q6432" s="4"/>
      <c r="R6432" s="4"/>
    </row>
    <row r="6433" spans="5:18">
      <c r="E6433" s="130">
        <v>466</v>
      </c>
      <c r="F6433" s="130">
        <v>5</v>
      </c>
      <c r="H6433" s="32" t="s">
        <v>208</v>
      </c>
      <c r="I6433" s="33" t="s">
        <v>862</v>
      </c>
      <c r="J6433" s="33" t="s">
        <v>206</v>
      </c>
      <c r="K6433" s="33" t="str">
        <f t="shared" si="330"/>
        <v>466 , 5</v>
      </c>
      <c r="L6433" s="34" t="s">
        <v>207</v>
      </c>
      <c r="N6433" s="1" t="b">
        <f t="shared" si="331"/>
        <v>0</v>
      </c>
      <c r="O6433" s="1" t="b">
        <f t="shared" si="332"/>
        <v>0</v>
      </c>
      <c r="Q6433" s="4"/>
      <c r="R6433" s="4"/>
    </row>
    <row r="6434" spans="5:18">
      <c r="E6434" s="130">
        <v>466</v>
      </c>
      <c s="130" r="F6434">
        <v>7</v>
      </c>
      <c r="H6434" s="32" t="s">
        <v>208</v>
      </c>
      <c r="I6434" s="33" t="s">
        <v>862</v>
      </c>
      <c r="J6434" s="33" t="s">
        <v>206</v>
      </c>
      <c r="K6434" s="33" t="str">
        <f t="shared" si="330"/>
        <v>466 , 6</v>
      </c>
      <c r="L6434" s="34" t="s">
        <v>207</v>
      </c>
      <c r="N6434" s="1" t="b">
        <f t="shared" si="331"/>
        <v>0</v>
      </c>
      <c r="O6434" s="1" t="b">
        <f t="shared" si="332"/>
        <v>0</v>
      </c>
      <c r="Q6434" s="4"/>
      <c r="R6434" s="4"/>
    </row>
    <row r="6435" spans="5:18">
      <c r="E6435" s="130">
        <v>466</v>
      </c>
      <c r="F6435" s="130">
        <v>8</v>
      </c>
      <c r="H6435" s="32" t="s">
        <v>208</v>
      </c>
      <c r="I6435" s="33" t="s">
        <v>862</v>
      </c>
      <c r="J6435" s="33" t="s">
        <v>206</v>
      </c>
      <c r="K6435" s="33" t="str">
        <f t="shared" si="330"/>
        <v>466 , 8</v>
      </c>
      <c r="L6435" s="34" t="s">
        <v>207</v>
      </c>
      <c r="N6435" s="1" t="b">
        <f t="shared" si="331"/>
        <v>0</v>
      </c>
      <c r="O6435" s="1" t="b">
        <f t="shared" si="332"/>
        <v>0</v>
      </c>
      <c r="Q6435" s="4"/>
      <c r="R6435" s="4"/>
    </row>
    <row r="6436" spans="5:18">
      <c r="E6436" s="130">
        <v>466</v>
      </c>
      <c r="F6436" s="130">
        <v>9</v>
      </c>
      <c r="H6436" s="32" t="s">
        <v>208</v>
      </c>
      <c r="I6436" s="33" t="s">
        <v>862</v>
      </c>
      <c r="J6436" s="33" t="s">
        <v>206</v>
      </c>
      <c r="K6436" s="33" t="str">
        <f t="shared" si="330"/>
        <v>466 , 9</v>
      </c>
      <c r="L6436" s="34" t="s">
        <v>207</v>
      </c>
      <c r="N6436" s="1" t="b">
        <f t="shared" si="331"/>
        <v>0</v>
      </c>
      <c r="O6436" s="1" t="b">
        <f t="shared" si="332"/>
        <v>0</v>
      </c>
      <c r="Q6436" s="4"/>
      <c r="R6436" s="4"/>
    </row>
    <row r="6437" spans="5:18">
      <c r="E6437" s="130">
        <v>466</v>
      </c>
      <c r="F6437" s="130">
        <v>10</v>
      </c>
      <c r="H6437" s="32" t="s">
        <v>208</v>
      </c>
      <c r="I6437" s="33" t="s">
        <v>862</v>
      </c>
      <c r="J6437" s="33" t="s">
        <v>206</v>
      </c>
      <c r="K6437" s="33" t="str">
        <f t="shared" si="330"/>
        <v>466 , 10</v>
      </c>
      <c r="L6437" s="34" t="s">
        <v>207</v>
      </c>
      <c r="N6437" s="1" t="b">
        <f t="shared" si="331"/>
        <v>0</v>
      </c>
      <c r="O6437" s="1" t="b">
        <f t="shared" si="332"/>
        <v>0</v>
      </c>
      <c r="Q6437" s="4"/>
      <c r="R6437" s="4"/>
    </row>
    <row r="6438" spans="5:18">
      <c r="E6438" s="130">
        <v>466</v>
      </c>
      <c r="F6438" s="130">
        <v>11</v>
      </c>
      <c r="H6438" s="32" t="s">
        <v>208</v>
      </c>
      <c r="I6438" s="33" t="s">
        <v>862</v>
      </c>
      <c r="J6438" s="33" t="s">
        <v>206</v>
      </c>
      <c r="K6438" s="33" t="str">
        <f t="shared" si="330"/>
        <v>466 , 11</v>
      </c>
      <c r="L6438" s="34" t="s">
        <v>207</v>
      </c>
      <c r="N6438" s="1" t="b">
        <f t="shared" si="331"/>
        <v>0</v>
      </c>
      <c r="O6438" s="1" t="b">
        <f t="shared" si="332"/>
        <v>0</v>
      </c>
      <c r="Q6438" s="4"/>
      <c r="R6438" s="4"/>
    </row>
    <row r="6439" spans="5:18">
      <c r="E6439" s="130">
        <v>466</v>
      </c>
      <c r="F6439" s="130">
        <v>12</v>
      </c>
      <c r="H6439" s="32" t="s">
        <v>208</v>
      </c>
      <c r="I6439" s="33" t="s">
        <v>862</v>
      </c>
      <c r="J6439" s="33" t="s">
        <v>206</v>
      </c>
      <c r="K6439" s="33" t="str">
        <f t="shared" si="330"/>
        <v>466 , 12</v>
      </c>
      <c r="L6439" s="34" t="s">
        <v>207</v>
      </c>
      <c r="N6439" s="1" t="b">
        <f t="shared" si="331"/>
        <v>0</v>
      </c>
      <c r="O6439" s="1" t="b">
        <f t="shared" si="332"/>
        <v>0</v>
      </c>
      <c r="Q6439" s="4"/>
      <c r="R6439" s="4"/>
    </row>
    <row r="6440" spans="5:18">
      <c r="E6440" s="130">
        <v>466</v>
      </c>
      <c r="F6440" s="130">
        <v>13</v>
      </c>
      <c r="H6440" s="32" t="s">
        <v>208</v>
      </c>
      <c r="I6440" s="33" t="s">
        <v>862</v>
      </c>
      <c r="J6440" s="33" t="s">
        <v>206</v>
      </c>
      <c r="K6440" s="33" t="str">
        <f t="shared" si="330"/>
        <v>466 , 13</v>
      </c>
      <c r="L6440" s="34" t="s">
        <v>207</v>
      </c>
      <c r="N6440" s="1" t="b">
        <f t="shared" si="331"/>
        <v>0</v>
      </c>
      <c r="O6440" s="1" t="b">
        <f t="shared" si="332"/>
        <v>0</v>
      </c>
      <c r="Q6440" s="4"/>
      <c r="R6440" s="4"/>
    </row>
    <row r="6441" spans="5:18">
      <c r="E6441" s="130">
        <v>466</v>
      </c>
      <c r="F6441" s="130">
        <v>14</v>
      </c>
      <c r="H6441" s="32" t="s">
        <v>208</v>
      </c>
      <c r="I6441" s="33" t="s">
        <v>862</v>
      </c>
      <c r="J6441" s="33" t="s">
        <v>206</v>
      </c>
      <c r="K6441" s="33" t="str">
        <f t="shared" si="330"/>
        <v>466 , 14</v>
      </c>
      <c r="L6441" s="34" t="s">
        <v>207</v>
      </c>
      <c r="N6441" s="1" t="b">
        <f t="shared" si="331"/>
        <v>0</v>
      </c>
      <c r="O6441" s="1" t="b">
        <f t="shared" si="332"/>
        <v>0</v>
      </c>
      <c r="Q6441" s="4"/>
      <c r="R6441" s="4"/>
    </row>
    <row r="6442" spans="5:18">
      <c r="E6442" s="130">
        <v>466</v>
      </c>
      <c r="F6442" s="130">
        <v>15</v>
      </c>
      <c r="H6442" s="32" t="s">
        <v>208</v>
      </c>
      <c r="I6442" s="33" t="s">
        <v>862</v>
      </c>
      <c r="J6442" s="33" t="s">
        <v>206</v>
      </c>
      <c r="K6442" s="33" t="str">
        <f t="shared" si="330"/>
        <v>466 , 15</v>
      </c>
      <c r="L6442" s="34" t="s">
        <v>207</v>
      </c>
      <c r="N6442" s="1" t="b">
        <f t="shared" si="331"/>
        <v>0</v>
      </c>
      <c r="O6442" s="1" t="b">
        <f t="shared" si="332"/>
        <v>0</v>
      </c>
      <c r="Q6442" s="4"/>
      <c r="R6442" s="4"/>
    </row>
    <row r="6443" spans="5:18">
      <c r="E6443" s="130">
        <v>467</v>
      </c>
      <c r="F6443" s="130">
        <v>1</v>
      </c>
      <c r="H6443" s="32" t="s">
        <v>208</v>
      </c>
      <c r="I6443" s="33" t="s">
        <v>862</v>
      </c>
      <c r="J6443" s="33" t="s">
        <v>206</v>
      </c>
      <c r="K6443" s="33" t="str">
        <f t="shared" si="330"/>
        <v>467 , 1</v>
      </c>
      <c r="L6443" s="34" t="s">
        <v>207</v>
      </c>
      <c r="N6443" s="1" t="b">
        <f t="shared" si="331"/>
        <v>0</v>
      </c>
      <c r="O6443" s="1" t="b">
        <f t="shared" si="332"/>
        <v>0</v>
      </c>
      <c r="Q6443" s="4"/>
      <c r="R6443" s="4"/>
    </row>
    <row r="6444" spans="5:18">
      <c r="E6444" s="130">
        <v>467</v>
      </c>
      <c r="F6444" s="130">
        <v>2</v>
      </c>
      <c r="H6444" s="32" t="s">
        <v>208</v>
      </c>
      <c r="I6444" s="33" t="s">
        <v>862</v>
      </c>
      <c r="J6444" s="33" t="s">
        <v>206</v>
      </c>
      <c r="K6444" s="33" t="str">
        <f t="shared" si="330"/>
        <v>467 , 2</v>
      </c>
      <c r="L6444" s="34" t="s">
        <v>207</v>
      </c>
      <c r="N6444" s="1" t="b">
        <f t="shared" si="331"/>
        <v>0</v>
      </c>
      <c r="O6444" s="1" t="b">
        <f t="shared" si="332"/>
        <v>0</v>
      </c>
      <c r="Q6444" s="4"/>
      <c r="R6444" s="4"/>
    </row>
    <row r="6445" spans="5:18">
      <c r="E6445" s="130">
        <v>467</v>
      </c>
      <c r="F6445" s="130">
        <v>3</v>
      </c>
      <c r="H6445" s="32" t="s">
        <v>208</v>
      </c>
      <c r="I6445" s="33" t="s">
        <v>862</v>
      </c>
      <c r="J6445" s="33" t="s">
        <v>206</v>
      </c>
      <c r="K6445" s="33" t="str">
        <f t="shared" si="330"/>
        <v>467 , 3</v>
      </c>
      <c r="L6445" s="34" t="s">
        <v>207</v>
      </c>
      <c r="N6445" s="1" t="b">
        <f t="shared" si="331"/>
        <v>0</v>
      </c>
      <c r="O6445" s="1" t="b">
        <f t="shared" si="332"/>
        <v>0</v>
      </c>
      <c r="Q6445" s="4"/>
      <c r="R6445" s="4"/>
    </row>
    <row r="6446" spans="5:18">
      <c r="E6446" s="130">
        <v>467</v>
      </c>
      <c r="F6446" s="130">
        <v>4</v>
      </c>
      <c r="H6446" s="32" t="s">
        <v>208</v>
      </c>
      <c r="I6446" s="33" t="s">
        <v>862</v>
      </c>
      <c r="J6446" s="33" t="s">
        <v>206</v>
      </c>
      <c r="K6446" s="33" t="str">
        <f t="shared" si="330"/>
        <v>467 , 4</v>
      </c>
      <c r="L6446" s="34" t="s">
        <v>207</v>
      </c>
      <c r="N6446" s="1" t="b">
        <f t="shared" si="331"/>
        <v>0</v>
      </c>
      <c r="O6446" s="1" t="b">
        <f t="shared" si="332"/>
        <v>0</v>
      </c>
      <c r="Q6446" s="4"/>
      <c r="R6446" s="4"/>
    </row>
    <row r="6447" spans="5:18">
      <c r="E6447" s="130">
        <v>467</v>
      </c>
      <c r="F6447" s="130">
        <v>5</v>
      </c>
      <c r="H6447" s="32" t="s">
        <v>208</v>
      </c>
      <c r="I6447" s="33" t="s">
        <v>862</v>
      </c>
      <c r="J6447" s="33" t="s">
        <v>206</v>
      </c>
      <c r="K6447" s="33" t="str">
        <f t="shared" si="330"/>
        <v>467 , 5</v>
      </c>
      <c r="L6447" s="34" t="s">
        <v>207</v>
      </c>
      <c r="N6447" s="1" t="b">
        <f t="shared" si="331"/>
        <v>0</v>
      </c>
      <c r="O6447" s="1" t="b">
        <f t="shared" si="332"/>
        <v>0</v>
      </c>
      <c r="Q6447" s="4"/>
      <c r="R6447" s="4"/>
    </row>
    <row r="6448" spans="5:18">
      <c r="E6448" s="130">
        <v>467</v>
      </c>
      <c s="130" r="F6448">
        <v>7</v>
      </c>
      <c r="H6448" s="32" t="s">
        <v>208</v>
      </c>
      <c r="I6448" s="33" t="s">
        <v>862</v>
      </c>
      <c r="J6448" s="33" t="s">
        <v>206</v>
      </c>
      <c r="K6448" s="33" t="str">
        <f t="shared" si="330"/>
        <v>467 , 6</v>
      </c>
      <c r="L6448" s="34" t="s">
        <v>207</v>
      </c>
      <c r="N6448" s="1" t="b">
        <f t="shared" si="331"/>
        <v>0</v>
      </c>
      <c r="O6448" s="1" t="b">
        <f t="shared" si="332"/>
        <v>0</v>
      </c>
      <c r="Q6448" s="4"/>
      <c r="R6448" s="4"/>
    </row>
    <row r="6449" spans="5:18">
      <c r="E6449" s="130">
        <v>467</v>
      </c>
      <c r="F6449" s="130">
        <v>8</v>
      </c>
      <c r="H6449" s="32" t="s">
        <v>208</v>
      </c>
      <c r="I6449" s="33" t="s">
        <v>862</v>
      </c>
      <c r="J6449" s="33" t="s">
        <v>206</v>
      </c>
      <c r="K6449" s="33" t="str">
        <f t="shared" si="330"/>
        <v>467 , 8</v>
      </c>
      <c r="L6449" s="34" t="s">
        <v>207</v>
      </c>
      <c r="N6449" s="1" t="b">
        <f t="shared" si="331"/>
        <v>0</v>
      </c>
      <c r="O6449" s="1" t="b">
        <f t="shared" si="332"/>
        <v>0</v>
      </c>
      <c r="Q6449" s="4"/>
      <c r="R6449" s="4"/>
    </row>
    <row r="6450" spans="5:18">
      <c r="E6450" s="130">
        <v>467</v>
      </c>
      <c r="F6450" s="130">
        <v>9</v>
      </c>
      <c r="H6450" s="32" t="s">
        <v>208</v>
      </c>
      <c r="I6450" s="33" t="s">
        <v>862</v>
      </c>
      <c r="J6450" s="33" t="s">
        <v>206</v>
      </c>
      <c r="K6450" s="33" t="str">
        <f t="shared" si="330"/>
        <v>467 , 9</v>
      </c>
      <c r="L6450" s="34" t="s">
        <v>207</v>
      </c>
      <c r="N6450" s="1" t="b">
        <f t="shared" si="331"/>
        <v>0</v>
      </c>
      <c r="O6450" s="1" t="b">
        <f t="shared" si="332"/>
        <v>0</v>
      </c>
      <c r="Q6450" s="4"/>
      <c r="R6450" s="4"/>
    </row>
    <row r="6451" spans="5:18">
      <c r="E6451" s="130">
        <v>467</v>
      </c>
      <c r="F6451" s="130">
        <v>10</v>
      </c>
      <c r="H6451" s="32" t="s">
        <v>208</v>
      </c>
      <c r="I6451" s="33" t="s">
        <v>862</v>
      </c>
      <c r="J6451" s="33" t="s">
        <v>206</v>
      </c>
      <c r="K6451" s="33" t="str">
        <f t="shared" si="330"/>
        <v>467 , 10</v>
      </c>
      <c r="L6451" s="34" t="s">
        <v>207</v>
      </c>
      <c r="N6451" s="1" t="b">
        <f t="shared" si="331"/>
        <v>0</v>
      </c>
      <c r="O6451" s="1" t="b">
        <f t="shared" si="332"/>
        <v>0</v>
      </c>
      <c r="Q6451" s="4"/>
      <c r="R6451" s="4"/>
    </row>
    <row r="6452" spans="5:18">
      <c r="E6452" s="130">
        <v>467</v>
      </c>
      <c r="F6452" s="130">
        <v>11</v>
      </c>
      <c r="H6452" s="32" t="s">
        <v>208</v>
      </c>
      <c r="I6452" s="33" t="s">
        <v>862</v>
      </c>
      <c r="J6452" s="33" t="s">
        <v>206</v>
      </c>
      <c r="K6452" s="33" t="str">
        <f t="shared" si="330"/>
        <v>467 , 11</v>
      </c>
      <c r="L6452" s="34" t="s">
        <v>207</v>
      </c>
      <c r="N6452" s="1" t="b">
        <f t="shared" si="331"/>
        <v>0</v>
      </c>
      <c r="O6452" s="1" t="b">
        <f t="shared" si="332"/>
        <v>0</v>
      </c>
      <c r="Q6452" s="4"/>
      <c r="R6452" s="4"/>
    </row>
    <row r="6453" spans="5:18">
      <c r="E6453" s="130">
        <v>467</v>
      </c>
      <c r="F6453" s="130">
        <v>12</v>
      </c>
      <c r="H6453" s="32" t="s">
        <v>208</v>
      </c>
      <c r="I6453" s="33" t="s">
        <v>862</v>
      </c>
      <c r="J6453" s="33" t="s">
        <v>206</v>
      </c>
      <c r="K6453" s="33" t="str">
        <f t="shared" si="330"/>
        <v>467 , 12</v>
      </c>
      <c r="L6453" s="34" t="s">
        <v>207</v>
      </c>
      <c r="N6453" s="1" t="b">
        <f t="shared" si="331"/>
        <v>0</v>
      </c>
      <c r="O6453" s="1" t="b">
        <f t="shared" si="332"/>
        <v>0</v>
      </c>
      <c r="Q6453" s="4"/>
      <c r="R6453" s="4"/>
    </row>
    <row r="6454" spans="5:18">
      <c r="E6454" s="130">
        <v>467</v>
      </c>
      <c r="F6454" s="130">
        <v>13</v>
      </c>
      <c r="H6454" s="32" t="s">
        <v>208</v>
      </c>
      <c r="I6454" s="33" t="s">
        <v>862</v>
      </c>
      <c r="J6454" s="33" t="s">
        <v>206</v>
      </c>
      <c r="K6454" s="33" t="str">
        <f t="shared" si="330"/>
        <v>467 , 13</v>
      </c>
      <c r="L6454" s="34" t="s">
        <v>207</v>
      </c>
      <c r="N6454" s="1" t="b">
        <f t="shared" si="331"/>
        <v>0</v>
      </c>
      <c r="O6454" s="1" t="b">
        <f t="shared" si="332"/>
        <v>0</v>
      </c>
      <c r="Q6454" s="4"/>
      <c r="R6454" s="4"/>
    </row>
    <row r="6455" spans="5:18">
      <c r="E6455" s="130">
        <v>467</v>
      </c>
      <c r="F6455" s="130">
        <v>14</v>
      </c>
      <c r="H6455" s="32" t="s">
        <v>208</v>
      </c>
      <c r="I6455" s="33" t="s">
        <v>862</v>
      </c>
      <c r="J6455" s="33" t="s">
        <v>206</v>
      </c>
      <c r="K6455" s="33" t="str">
        <f t="shared" si="330"/>
        <v>467 , 14</v>
      </c>
      <c r="L6455" s="34" t="s">
        <v>207</v>
      </c>
      <c r="N6455" s="1" t="b">
        <f t="shared" si="331"/>
        <v>0</v>
      </c>
      <c r="O6455" s="1" t="b">
        <f t="shared" si="332"/>
        <v>0</v>
      </c>
      <c r="Q6455" s="4"/>
      <c r="R6455" s="4"/>
    </row>
    <row r="6456" spans="5:18">
      <c r="E6456" s="130">
        <v>467</v>
      </c>
      <c r="F6456" s="130">
        <v>15</v>
      </c>
      <c r="H6456" s="32" t="s">
        <v>208</v>
      </c>
      <c r="I6456" s="33" t="s">
        <v>862</v>
      </c>
      <c r="J6456" s="33" t="s">
        <v>206</v>
      </c>
      <c r="K6456" s="33" t="str">
        <f t="shared" si="330"/>
        <v>467 , 15</v>
      </c>
      <c r="L6456" s="34" t="s">
        <v>207</v>
      </c>
      <c r="N6456" s="1" t="b">
        <f t="shared" si="331"/>
        <v>0</v>
      </c>
      <c r="O6456" s="1" t="b">
        <f t="shared" si="332"/>
        <v>0</v>
      </c>
      <c r="Q6456" s="4"/>
      <c r="R6456" s="4"/>
    </row>
    <row r="6457" spans="5:18">
      <c r="E6457" s="130">
        <v>468</v>
      </c>
      <c r="F6457" s="130">
        <v>1</v>
      </c>
      <c r="H6457" s="32" t="s">
        <v>208</v>
      </c>
      <c r="I6457" s="33" t="s">
        <v>862</v>
      </c>
      <c r="J6457" s="33" t="s">
        <v>206</v>
      </c>
      <c r="K6457" s="33" t="str">
        <f t="shared" ref="K6457:K6516" si="333">E6457&amp;" , "&amp;F6457</f>
        <v>468 , 1</v>
      </c>
      <c r="L6457" s="34" t="s">
        <v>207</v>
      </c>
      <c r="N6457" s="1" t="b">
        <f t="shared" ref="N6457:N6516" si="334">IF(E6457="","",EXACT(E6457,Q6457))</f>
        <v>0</v>
      </c>
      <c r="O6457" s="1" t="b">
        <f t="shared" ref="O6457:O6516" si="335">IF(F6457="","",EXACT(F6457,R6457))</f>
        <v>0</v>
      </c>
      <c r="Q6457" s="4"/>
      <c r="R6457" s="4"/>
    </row>
    <row r="6458" spans="5:18">
      <c r="E6458" s="130">
        <v>468</v>
      </c>
      <c r="F6458" s="130">
        <v>2</v>
      </c>
      <c r="H6458" s="32" t="s">
        <v>208</v>
      </c>
      <c r="I6458" s="33" t="s">
        <v>862</v>
      </c>
      <c r="J6458" s="33" t="s">
        <v>206</v>
      </c>
      <c r="K6458" s="33" t="str">
        <f t="shared" si="333"/>
        <v>468 , 2</v>
      </c>
      <c r="L6458" s="34" t="s">
        <v>207</v>
      </c>
      <c r="N6458" s="1" t="b">
        <f t="shared" si="334"/>
        <v>0</v>
      </c>
      <c r="O6458" s="1" t="b">
        <f t="shared" si="335"/>
        <v>0</v>
      </c>
      <c r="Q6458" s="4"/>
      <c r="R6458" s="4"/>
    </row>
    <row r="6459" spans="5:18">
      <c r="E6459" s="130">
        <v>468</v>
      </c>
      <c r="F6459" s="130">
        <v>3</v>
      </c>
      <c r="H6459" s="32" t="s">
        <v>208</v>
      </c>
      <c r="I6459" s="33" t="s">
        <v>862</v>
      </c>
      <c r="J6459" s="33" t="s">
        <v>206</v>
      </c>
      <c r="K6459" s="33" t="str">
        <f t="shared" si="333"/>
        <v>468 , 3</v>
      </c>
      <c r="L6459" s="34" t="s">
        <v>207</v>
      </c>
      <c r="N6459" s="1" t="b">
        <f t="shared" si="334"/>
        <v>0</v>
      </c>
      <c r="O6459" s="1" t="b">
        <f t="shared" si="335"/>
        <v>0</v>
      </c>
      <c r="Q6459" s="4"/>
      <c r="R6459" s="4"/>
    </row>
    <row r="6460" spans="5:18">
      <c r="E6460" s="130">
        <v>468</v>
      </c>
      <c r="F6460" s="130">
        <v>4</v>
      </c>
      <c r="H6460" s="32" t="s">
        <v>208</v>
      </c>
      <c r="I6460" s="33" t="s">
        <v>862</v>
      </c>
      <c r="J6460" s="33" t="s">
        <v>206</v>
      </c>
      <c r="K6460" s="33" t="str">
        <f t="shared" si="333"/>
        <v>468 , 4</v>
      </c>
      <c r="L6460" s="34" t="s">
        <v>207</v>
      </c>
      <c r="N6460" s="1" t="b">
        <f t="shared" si="334"/>
        <v>0</v>
      </c>
      <c r="O6460" s="1" t="b">
        <f t="shared" si="335"/>
        <v>0</v>
      </c>
      <c r="Q6460" s="4"/>
      <c r="R6460" s="4"/>
    </row>
    <row r="6461" spans="5:18">
      <c r="E6461" s="130">
        <v>468</v>
      </c>
      <c r="F6461" s="130">
        <v>5</v>
      </c>
      <c r="H6461" s="32" t="s">
        <v>208</v>
      </c>
      <c r="I6461" s="33" t="s">
        <v>862</v>
      </c>
      <c r="J6461" s="33" t="s">
        <v>206</v>
      </c>
      <c r="K6461" s="33" t="str">
        <f t="shared" si="333"/>
        <v>468 , 5</v>
      </c>
      <c r="L6461" s="34" t="s">
        <v>207</v>
      </c>
      <c r="N6461" s="1" t="b">
        <f t="shared" si="334"/>
        <v>0</v>
      </c>
      <c r="O6461" s="1" t="b">
        <f t="shared" si="335"/>
        <v>0</v>
      </c>
      <c r="Q6461" s="4"/>
      <c r="R6461" s="4"/>
    </row>
    <row r="6462" spans="5:18">
      <c r="E6462" s="130">
        <v>468</v>
      </c>
      <c s="130" r="F6462">
        <v>7</v>
      </c>
      <c r="H6462" s="32" t="s">
        <v>208</v>
      </c>
      <c r="I6462" s="33" t="s">
        <v>862</v>
      </c>
      <c r="J6462" s="33" t="s">
        <v>206</v>
      </c>
      <c r="K6462" s="33" t="str">
        <f t="shared" si="333"/>
        <v>468 , 6</v>
      </c>
      <c r="L6462" s="34" t="s">
        <v>207</v>
      </c>
      <c r="N6462" s="1" t="b">
        <f t="shared" si="334"/>
        <v>0</v>
      </c>
      <c r="O6462" s="1" t="b">
        <f t="shared" si="335"/>
        <v>0</v>
      </c>
      <c r="Q6462" s="4"/>
      <c r="R6462" s="4"/>
    </row>
    <row r="6463" spans="5:18">
      <c r="E6463" s="130">
        <v>468</v>
      </c>
      <c r="F6463" s="130">
        <v>8</v>
      </c>
      <c r="H6463" s="32" t="s">
        <v>208</v>
      </c>
      <c r="I6463" s="33" t="s">
        <v>862</v>
      </c>
      <c r="J6463" s="33" t="s">
        <v>206</v>
      </c>
      <c r="K6463" s="33" t="str">
        <f t="shared" si="333"/>
        <v>468 , 8</v>
      </c>
      <c r="L6463" s="34" t="s">
        <v>207</v>
      </c>
      <c r="N6463" s="1" t="b">
        <f t="shared" si="334"/>
        <v>0</v>
      </c>
      <c r="O6463" s="1" t="b">
        <f t="shared" si="335"/>
        <v>0</v>
      </c>
      <c r="Q6463" s="4"/>
      <c r="R6463" s="4"/>
    </row>
    <row r="6464" spans="5:18">
      <c r="E6464" s="130">
        <v>468</v>
      </c>
      <c r="F6464" s="130">
        <v>9</v>
      </c>
      <c r="H6464" s="32" t="s">
        <v>208</v>
      </c>
      <c r="I6464" s="33" t="s">
        <v>862</v>
      </c>
      <c r="J6464" s="33" t="s">
        <v>206</v>
      </c>
      <c r="K6464" s="33" t="str">
        <f t="shared" si="333"/>
        <v>468 , 9</v>
      </c>
      <c r="L6464" s="34" t="s">
        <v>207</v>
      </c>
      <c r="N6464" s="1" t="b">
        <f t="shared" si="334"/>
        <v>0</v>
      </c>
      <c r="O6464" s="1" t="b">
        <f t="shared" si="335"/>
        <v>0</v>
      </c>
      <c r="Q6464" s="4"/>
      <c r="R6464" s="4"/>
    </row>
    <row r="6465" spans="5:18">
      <c r="E6465" s="130">
        <v>468</v>
      </c>
      <c r="F6465" s="130">
        <v>10</v>
      </c>
      <c r="H6465" s="32" t="s">
        <v>208</v>
      </c>
      <c r="I6465" s="33" t="s">
        <v>862</v>
      </c>
      <c r="J6465" s="33" t="s">
        <v>206</v>
      </c>
      <c r="K6465" s="33" t="str">
        <f t="shared" si="333"/>
        <v>468 , 10</v>
      </c>
      <c r="L6465" s="34" t="s">
        <v>207</v>
      </c>
      <c r="N6465" s="1" t="b">
        <f t="shared" si="334"/>
        <v>0</v>
      </c>
      <c r="O6465" s="1" t="b">
        <f t="shared" si="335"/>
        <v>0</v>
      </c>
      <c r="Q6465" s="4"/>
      <c r="R6465" s="4"/>
    </row>
    <row r="6466" spans="5:18">
      <c r="E6466" s="130">
        <v>468</v>
      </c>
      <c r="F6466" s="130">
        <v>11</v>
      </c>
      <c r="H6466" s="32" t="s">
        <v>208</v>
      </c>
      <c r="I6466" s="33" t="s">
        <v>862</v>
      </c>
      <c r="J6466" s="33" t="s">
        <v>206</v>
      </c>
      <c r="K6466" s="33" t="str">
        <f t="shared" si="333"/>
        <v>468 , 11</v>
      </c>
      <c r="L6466" s="34" t="s">
        <v>207</v>
      </c>
      <c r="N6466" s="1" t="b">
        <f t="shared" si="334"/>
        <v>0</v>
      </c>
      <c r="O6466" s="1" t="b">
        <f t="shared" si="335"/>
        <v>0</v>
      </c>
      <c r="Q6466" s="4"/>
      <c r="R6466" s="4"/>
    </row>
    <row r="6467" spans="5:18">
      <c r="E6467" s="130">
        <v>468</v>
      </c>
      <c r="F6467" s="130">
        <v>12</v>
      </c>
      <c r="H6467" s="32" t="s">
        <v>208</v>
      </c>
      <c r="I6467" s="33" t="s">
        <v>862</v>
      </c>
      <c r="J6467" s="33" t="s">
        <v>206</v>
      </c>
      <c r="K6467" s="33" t="str">
        <f t="shared" si="333"/>
        <v>468 , 12</v>
      </c>
      <c r="L6467" s="34" t="s">
        <v>207</v>
      </c>
      <c r="N6467" s="1" t="b">
        <f t="shared" si="334"/>
        <v>0</v>
      </c>
      <c r="O6467" s="1" t="b">
        <f t="shared" si="335"/>
        <v>0</v>
      </c>
      <c r="Q6467" s="4"/>
      <c r="R6467" s="4"/>
    </row>
    <row r="6468" spans="5:18">
      <c r="E6468" s="130">
        <v>468</v>
      </c>
      <c r="F6468" s="130">
        <v>13</v>
      </c>
      <c r="H6468" s="32" t="s">
        <v>208</v>
      </c>
      <c r="I6468" s="33" t="s">
        <v>862</v>
      </c>
      <c r="J6468" s="33" t="s">
        <v>206</v>
      </c>
      <c r="K6468" s="33" t="str">
        <f t="shared" si="333"/>
        <v>468 , 13</v>
      </c>
      <c r="L6468" s="34" t="s">
        <v>207</v>
      </c>
      <c r="N6468" s="1" t="b">
        <f t="shared" si="334"/>
        <v>0</v>
      </c>
      <c r="O6468" s="1" t="b">
        <f t="shared" si="335"/>
        <v>0</v>
      </c>
      <c r="Q6468" s="4"/>
      <c r="R6468" s="4"/>
    </row>
    <row r="6469" spans="5:18">
      <c r="E6469" s="130">
        <v>468</v>
      </c>
      <c r="F6469" s="130">
        <v>14</v>
      </c>
      <c r="H6469" s="32" t="s">
        <v>208</v>
      </c>
      <c r="I6469" s="33" t="s">
        <v>862</v>
      </c>
      <c r="J6469" s="33" t="s">
        <v>206</v>
      </c>
      <c r="K6469" s="33" t="str">
        <f t="shared" si="333"/>
        <v>468 , 14</v>
      </c>
      <c r="L6469" s="34" t="s">
        <v>207</v>
      </c>
      <c r="N6469" s="1" t="b">
        <f t="shared" si="334"/>
        <v>0</v>
      </c>
      <c r="O6469" s="1" t="b">
        <f t="shared" si="335"/>
        <v>0</v>
      </c>
      <c r="Q6469" s="4"/>
      <c r="R6469" s="4"/>
    </row>
    <row r="6470" spans="5:18">
      <c r="E6470" s="130">
        <v>468</v>
      </c>
      <c r="F6470" s="130">
        <v>15</v>
      </c>
      <c r="H6470" s="32" t="s">
        <v>208</v>
      </c>
      <c r="I6470" s="33" t="s">
        <v>862</v>
      </c>
      <c r="J6470" s="33" t="s">
        <v>206</v>
      </c>
      <c r="K6470" s="33" t="str">
        <f t="shared" si="333"/>
        <v>468 , 15</v>
      </c>
      <c r="L6470" s="34" t="s">
        <v>207</v>
      </c>
      <c r="N6470" s="1" t="b">
        <f t="shared" si="334"/>
        <v>0</v>
      </c>
      <c r="O6470" s="1" t="b">
        <f t="shared" si="335"/>
        <v>0</v>
      </c>
      <c r="Q6470" s="4"/>
      <c r="R6470" s="4"/>
    </row>
    <row r="6471" spans="5:18">
      <c r="E6471" s="130">
        <v>469</v>
      </c>
      <c r="F6471" s="130">
        <v>1</v>
      </c>
      <c r="H6471" s="32" t="s">
        <v>208</v>
      </c>
      <c r="I6471" s="33" t="s">
        <v>862</v>
      </c>
      <c r="J6471" s="33" t="s">
        <v>206</v>
      </c>
      <c r="K6471" s="33" t="str">
        <f t="shared" si="333"/>
        <v>469 , 1</v>
      </c>
      <c r="L6471" s="34" t="s">
        <v>207</v>
      </c>
      <c r="N6471" s="1" t="b">
        <f t="shared" si="334"/>
        <v>0</v>
      </c>
      <c r="O6471" s="1" t="b">
        <f t="shared" si="335"/>
        <v>0</v>
      </c>
      <c r="Q6471" s="4"/>
      <c r="R6471" s="4"/>
    </row>
    <row r="6472" spans="5:18">
      <c r="E6472" s="130">
        <v>469</v>
      </c>
      <c r="F6472" s="130">
        <v>2</v>
      </c>
      <c r="H6472" s="32" t="s">
        <v>208</v>
      </c>
      <c r="I6472" s="33" t="s">
        <v>862</v>
      </c>
      <c r="J6472" s="33" t="s">
        <v>206</v>
      </c>
      <c r="K6472" s="33" t="str">
        <f t="shared" si="333"/>
        <v>469 , 2</v>
      </c>
      <c r="L6472" s="34" t="s">
        <v>207</v>
      </c>
      <c r="N6472" s="1" t="b">
        <f t="shared" si="334"/>
        <v>0</v>
      </c>
      <c r="O6472" s="1" t="b">
        <f t="shared" si="335"/>
        <v>0</v>
      </c>
      <c r="Q6472" s="4"/>
      <c r="R6472" s="4"/>
    </row>
    <row r="6473" spans="5:18">
      <c r="E6473" s="130">
        <v>469</v>
      </c>
      <c r="F6473" s="130">
        <v>3</v>
      </c>
      <c r="H6473" s="32" t="s">
        <v>208</v>
      </c>
      <c r="I6473" s="33" t="s">
        <v>862</v>
      </c>
      <c r="J6473" s="33" t="s">
        <v>206</v>
      </c>
      <c r="K6473" s="33" t="str">
        <f t="shared" si="333"/>
        <v>469 , 3</v>
      </c>
      <c r="L6473" s="34" t="s">
        <v>207</v>
      </c>
      <c r="N6473" s="1" t="b">
        <f t="shared" si="334"/>
        <v>0</v>
      </c>
      <c r="O6473" s="1" t="b">
        <f t="shared" si="335"/>
        <v>0</v>
      </c>
      <c r="Q6473" s="4"/>
      <c r="R6473" s="4"/>
    </row>
    <row r="6474" spans="5:18">
      <c r="E6474" s="130">
        <v>469</v>
      </c>
      <c r="F6474" s="130">
        <v>4</v>
      </c>
      <c r="H6474" s="32" t="s">
        <v>208</v>
      </c>
      <c r="I6474" s="33" t="s">
        <v>862</v>
      </c>
      <c r="J6474" s="33" t="s">
        <v>206</v>
      </c>
      <c r="K6474" s="33" t="str">
        <f t="shared" si="333"/>
        <v>469 , 4</v>
      </c>
      <c r="L6474" s="34" t="s">
        <v>207</v>
      </c>
      <c r="N6474" s="1" t="b">
        <f t="shared" si="334"/>
        <v>0</v>
      </c>
      <c r="O6474" s="1" t="b">
        <f t="shared" si="335"/>
        <v>0</v>
      </c>
      <c r="Q6474" s="4"/>
      <c r="R6474" s="4"/>
    </row>
    <row r="6475" spans="5:18">
      <c r="E6475" s="130">
        <v>469</v>
      </c>
      <c r="F6475" s="130">
        <v>5</v>
      </c>
      <c r="H6475" s="32" t="s">
        <v>208</v>
      </c>
      <c r="I6475" s="33" t="s">
        <v>862</v>
      </c>
      <c r="J6475" s="33" t="s">
        <v>206</v>
      </c>
      <c r="K6475" s="33" t="str">
        <f t="shared" si="333"/>
        <v>469 , 5</v>
      </c>
      <c r="L6475" s="34" t="s">
        <v>207</v>
      </c>
      <c r="N6475" s="1" t="b">
        <f t="shared" si="334"/>
        <v>0</v>
      </c>
      <c r="O6475" s="1" t="b">
        <f t="shared" si="335"/>
        <v>0</v>
      </c>
      <c r="Q6475" s="4"/>
      <c r="R6475" s="4"/>
    </row>
    <row r="6476" spans="5:18">
      <c r="E6476" s="130">
        <v>469</v>
      </c>
      <c s="130" r="F6476">
        <v>7</v>
      </c>
      <c r="H6476" s="32" t="s">
        <v>208</v>
      </c>
      <c r="I6476" s="33" t="s">
        <v>862</v>
      </c>
      <c r="J6476" s="33" t="s">
        <v>206</v>
      </c>
      <c r="K6476" s="33" t="str">
        <f t="shared" si="333"/>
        <v>469 , 6</v>
      </c>
      <c r="L6476" s="34" t="s">
        <v>207</v>
      </c>
      <c r="N6476" s="1" t="b">
        <f t="shared" si="334"/>
        <v>0</v>
      </c>
      <c r="O6476" s="1" t="b">
        <f t="shared" si="335"/>
        <v>0</v>
      </c>
      <c r="Q6476" s="4"/>
      <c r="R6476" s="4"/>
    </row>
    <row r="6477" spans="5:18">
      <c r="E6477" s="130">
        <v>469</v>
      </c>
      <c r="F6477" s="130">
        <v>8</v>
      </c>
      <c r="H6477" s="32" t="s">
        <v>208</v>
      </c>
      <c r="I6477" s="33" t="s">
        <v>862</v>
      </c>
      <c r="J6477" s="33" t="s">
        <v>206</v>
      </c>
      <c r="K6477" s="33" t="str">
        <f t="shared" si="333"/>
        <v>469 , 8</v>
      </c>
      <c r="L6477" s="34" t="s">
        <v>207</v>
      </c>
      <c r="N6477" s="1" t="b">
        <f t="shared" si="334"/>
        <v>0</v>
      </c>
      <c r="O6477" s="1" t="b">
        <f t="shared" si="335"/>
        <v>0</v>
      </c>
      <c r="Q6477" s="4"/>
      <c r="R6477" s="4"/>
    </row>
    <row r="6478" spans="5:18">
      <c r="E6478" s="130">
        <v>469</v>
      </c>
      <c r="F6478" s="130">
        <v>9</v>
      </c>
      <c r="H6478" s="32" t="s">
        <v>208</v>
      </c>
      <c r="I6478" s="33" t="s">
        <v>862</v>
      </c>
      <c r="J6478" s="33" t="s">
        <v>206</v>
      </c>
      <c r="K6478" s="33" t="str">
        <f t="shared" si="333"/>
        <v>469 , 9</v>
      </c>
      <c r="L6478" s="34" t="s">
        <v>207</v>
      </c>
      <c r="N6478" s="1" t="b">
        <f t="shared" si="334"/>
        <v>0</v>
      </c>
      <c r="O6478" s="1" t="b">
        <f t="shared" si="335"/>
        <v>0</v>
      </c>
      <c r="Q6478" s="4"/>
      <c r="R6478" s="4"/>
    </row>
    <row r="6479" spans="5:18">
      <c r="E6479" s="130">
        <v>469</v>
      </c>
      <c r="F6479" s="130">
        <v>10</v>
      </c>
      <c r="H6479" s="32" t="s">
        <v>208</v>
      </c>
      <c r="I6479" s="33" t="s">
        <v>862</v>
      </c>
      <c r="J6479" s="33" t="s">
        <v>206</v>
      </c>
      <c r="K6479" s="33" t="str">
        <f t="shared" si="333"/>
        <v>469 , 10</v>
      </c>
      <c r="L6479" s="34" t="s">
        <v>207</v>
      </c>
      <c r="N6479" s="1" t="b">
        <f t="shared" si="334"/>
        <v>0</v>
      </c>
      <c r="O6479" s="1" t="b">
        <f t="shared" si="335"/>
        <v>0</v>
      </c>
      <c r="Q6479" s="4"/>
      <c r="R6479" s="4"/>
    </row>
    <row r="6480" spans="5:18">
      <c r="E6480" s="130">
        <v>469</v>
      </c>
      <c r="F6480" s="130">
        <v>11</v>
      </c>
      <c r="H6480" s="32" t="s">
        <v>208</v>
      </c>
      <c r="I6480" s="33" t="s">
        <v>862</v>
      </c>
      <c r="J6480" s="33" t="s">
        <v>206</v>
      </c>
      <c r="K6480" s="33" t="str">
        <f t="shared" si="333"/>
        <v>469 , 11</v>
      </c>
      <c r="L6480" s="34" t="s">
        <v>207</v>
      </c>
      <c r="N6480" s="1" t="b">
        <f t="shared" si="334"/>
        <v>0</v>
      </c>
      <c r="O6480" s="1" t="b">
        <f t="shared" si="335"/>
        <v>0</v>
      </c>
      <c r="Q6480" s="4"/>
      <c r="R6480" s="4"/>
    </row>
    <row r="6481" spans="5:18">
      <c r="E6481" s="130">
        <v>469</v>
      </c>
      <c r="F6481" s="130">
        <v>12</v>
      </c>
      <c r="H6481" s="32" t="s">
        <v>208</v>
      </c>
      <c r="I6481" s="33" t="s">
        <v>862</v>
      </c>
      <c r="J6481" s="33" t="s">
        <v>206</v>
      </c>
      <c r="K6481" s="33" t="str">
        <f t="shared" si="333"/>
        <v>469 , 12</v>
      </c>
      <c r="L6481" s="34" t="s">
        <v>207</v>
      </c>
      <c r="N6481" s="1" t="b">
        <f t="shared" si="334"/>
        <v>0</v>
      </c>
      <c r="O6481" s="1" t="b">
        <f t="shared" si="335"/>
        <v>0</v>
      </c>
      <c r="Q6481" s="4"/>
      <c r="R6481" s="4"/>
    </row>
    <row r="6482" spans="5:18">
      <c r="E6482" s="130">
        <v>469</v>
      </c>
      <c r="F6482" s="130">
        <v>13</v>
      </c>
      <c r="H6482" s="32" t="s">
        <v>208</v>
      </c>
      <c r="I6482" s="33" t="s">
        <v>862</v>
      </c>
      <c r="J6482" s="33" t="s">
        <v>206</v>
      </c>
      <c r="K6482" s="33" t="str">
        <f t="shared" si="333"/>
        <v>469 , 13</v>
      </c>
      <c r="L6482" s="34" t="s">
        <v>207</v>
      </c>
      <c r="N6482" s="1" t="b">
        <f t="shared" si="334"/>
        <v>0</v>
      </c>
      <c r="O6482" s="1" t="b">
        <f t="shared" si="335"/>
        <v>0</v>
      </c>
      <c r="Q6482" s="4"/>
      <c r="R6482" s="4"/>
    </row>
    <row r="6483" spans="5:18">
      <c r="E6483" s="130">
        <v>469</v>
      </c>
      <c r="F6483" s="130">
        <v>14</v>
      </c>
      <c r="H6483" s="32" t="s">
        <v>208</v>
      </c>
      <c r="I6483" s="33" t="s">
        <v>862</v>
      </c>
      <c r="J6483" s="33" t="s">
        <v>206</v>
      </c>
      <c r="K6483" s="33" t="str">
        <f t="shared" si="333"/>
        <v>469 , 14</v>
      </c>
      <c r="L6483" s="34" t="s">
        <v>207</v>
      </c>
      <c r="N6483" s="1" t="b">
        <f t="shared" si="334"/>
        <v>0</v>
      </c>
      <c r="O6483" s="1" t="b">
        <f t="shared" si="335"/>
        <v>0</v>
      </c>
      <c r="Q6483" s="4"/>
      <c r="R6483" s="4"/>
    </row>
    <row r="6484" spans="5:18">
      <c r="E6484" s="130">
        <v>469</v>
      </c>
      <c r="F6484" s="130">
        <v>15</v>
      </c>
      <c r="H6484" s="32" t="s">
        <v>208</v>
      </c>
      <c r="I6484" s="33" t="s">
        <v>862</v>
      </c>
      <c r="J6484" s="33" t="s">
        <v>206</v>
      </c>
      <c r="K6484" s="33" t="str">
        <f t="shared" si="333"/>
        <v>469 , 15</v>
      </c>
      <c r="L6484" s="34" t="s">
        <v>207</v>
      </c>
      <c r="N6484" s="1" t="b">
        <f t="shared" si="334"/>
        <v>0</v>
      </c>
      <c r="O6484" s="1" t="b">
        <f t="shared" si="335"/>
        <v>0</v>
      </c>
      <c r="Q6484" s="4"/>
      <c r="R6484" s="4"/>
    </row>
    <row r="6485" spans="5:18">
      <c r="E6485" s="130">
        <v>470</v>
      </c>
      <c r="F6485" s="130">
        <v>1</v>
      </c>
      <c r="H6485" s="32" t="s">
        <v>208</v>
      </c>
      <c r="I6485" s="33" t="s">
        <v>862</v>
      </c>
      <c r="J6485" s="33" t="s">
        <v>206</v>
      </c>
      <c r="K6485" s="33" t="str">
        <f t="shared" si="333"/>
        <v>470 , 1</v>
      </c>
      <c r="L6485" s="34" t="s">
        <v>207</v>
      </c>
      <c r="N6485" s="1" t="b">
        <f t="shared" si="334"/>
        <v>0</v>
      </c>
      <c r="O6485" s="1" t="b">
        <f t="shared" si="335"/>
        <v>0</v>
      </c>
      <c r="Q6485" s="4"/>
      <c r="R6485" s="4"/>
    </row>
    <row r="6486" spans="5:18">
      <c r="E6486" s="130">
        <v>470</v>
      </c>
      <c r="F6486" s="130">
        <v>2</v>
      </c>
      <c r="H6486" s="32" t="s">
        <v>208</v>
      </c>
      <c r="I6486" s="33" t="s">
        <v>862</v>
      </c>
      <c r="J6486" s="33" t="s">
        <v>206</v>
      </c>
      <c r="K6486" s="33" t="str">
        <f t="shared" si="333"/>
        <v>470 , 2</v>
      </c>
      <c r="L6486" s="34" t="s">
        <v>207</v>
      </c>
      <c r="N6486" s="1" t="b">
        <f t="shared" si="334"/>
        <v>0</v>
      </c>
      <c r="O6486" s="1" t="b">
        <f t="shared" si="335"/>
        <v>0</v>
      </c>
      <c r="Q6486" s="4"/>
      <c r="R6486" s="4"/>
    </row>
    <row r="6487" spans="5:18">
      <c r="E6487" s="130">
        <v>470</v>
      </c>
      <c r="F6487" s="130">
        <v>3</v>
      </c>
      <c r="H6487" s="32" t="s">
        <v>208</v>
      </c>
      <c r="I6487" s="33" t="s">
        <v>862</v>
      </c>
      <c r="J6487" s="33" t="s">
        <v>206</v>
      </c>
      <c r="K6487" s="33" t="str">
        <f t="shared" si="333"/>
        <v>470 , 3</v>
      </c>
      <c r="L6487" s="34" t="s">
        <v>207</v>
      </c>
      <c r="N6487" s="1" t="b">
        <f t="shared" si="334"/>
        <v>0</v>
      </c>
      <c r="O6487" s="1" t="b">
        <f t="shared" si="335"/>
        <v>0</v>
      </c>
      <c r="Q6487" s="4"/>
      <c r="R6487" s="4"/>
    </row>
    <row r="6488" spans="5:18">
      <c r="E6488" s="130">
        <v>470</v>
      </c>
      <c r="F6488" s="130">
        <v>4</v>
      </c>
      <c r="H6488" s="32" t="s">
        <v>208</v>
      </c>
      <c r="I6488" s="33" t="s">
        <v>862</v>
      </c>
      <c r="J6488" s="33" t="s">
        <v>206</v>
      </c>
      <c r="K6488" s="33" t="str">
        <f t="shared" si="333"/>
        <v>470 , 4</v>
      </c>
      <c r="L6488" s="34" t="s">
        <v>207</v>
      </c>
      <c r="N6488" s="1" t="b">
        <f t="shared" si="334"/>
        <v>0</v>
      </c>
      <c r="O6488" s="1" t="b">
        <f t="shared" si="335"/>
        <v>0</v>
      </c>
      <c r="Q6488" s="4"/>
      <c r="R6488" s="4"/>
    </row>
    <row r="6489" spans="5:18">
      <c r="E6489" s="130">
        <v>470</v>
      </c>
      <c r="F6489" s="130">
        <v>5</v>
      </c>
      <c r="H6489" s="32" t="s">
        <v>208</v>
      </c>
      <c r="I6489" s="33" t="s">
        <v>862</v>
      </c>
      <c r="J6489" s="33" t="s">
        <v>206</v>
      </c>
      <c r="K6489" s="33" t="str">
        <f t="shared" si="333"/>
        <v>470 , 5</v>
      </c>
      <c r="L6489" s="34" t="s">
        <v>207</v>
      </c>
      <c r="N6489" s="1" t="b">
        <f t="shared" si="334"/>
        <v>0</v>
      </c>
      <c r="O6489" s="1" t="b">
        <f t="shared" si="335"/>
        <v>0</v>
      </c>
      <c r="Q6489" s="4"/>
      <c r="R6489" s="4"/>
    </row>
    <row r="6490" spans="5:18">
      <c r="E6490" s="130">
        <v>470</v>
      </c>
      <c s="130" r="F6490">
        <v>7</v>
      </c>
      <c r="H6490" s="32" t="s">
        <v>208</v>
      </c>
      <c r="I6490" s="33" t="s">
        <v>862</v>
      </c>
      <c r="J6490" s="33" t="s">
        <v>206</v>
      </c>
      <c r="K6490" s="33" t="str">
        <f t="shared" si="333"/>
        <v>470 , 6</v>
      </c>
      <c r="L6490" s="34" t="s">
        <v>207</v>
      </c>
      <c r="N6490" s="1" t="b">
        <f t="shared" si="334"/>
        <v>0</v>
      </c>
      <c r="O6490" s="1" t="b">
        <f t="shared" si="335"/>
        <v>0</v>
      </c>
      <c r="Q6490" s="4"/>
      <c r="R6490" s="4"/>
    </row>
    <row r="6491" spans="5:18">
      <c r="E6491" s="130">
        <v>470</v>
      </c>
      <c r="F6491" s="130">
        <v>8</v>
      </c>
      <c r="H6491" s="32" t="s">
        <v>208</v>
      </c>
      <c r="I6491" s="33" t="s">
        <v>862</v>
      </c>
      <c r="J6491" s="33" t="s">
        <v>206</v>
      </c>
      <c r="K6491" s="33" t="str">
        <f t="shared" si="333"/>
        <v>470 , 8</v>
      </c>
      <c r="L6491" s="34" t="s">
        <v>207</v>
      </c>
      <c r="N6491" s="1" t="b">
        <f t="shared" si="334"/>
        <v>0</v>
      </c>
      <c r="O6491" s="1" t="b">
        <f t="shared" si="335"/>
        <v>0</v>
      </c>
      <c r="Q6491" s="4"/>
      <c r="R6491" s="4"/>
    </row>
    <row r="6492" spans="5:18">
      <c r="E6492" s="130">
        <v>470</v>
      </c>
      <c r="F6492" s="130">
        <v>9</v>
      </c>
      <c r="H6492" s="32" t="s">
        <v>208</v>
      </c>
      <c r="I6492" s="33" t="s">
        <v>862</v>
      </c>
      <c r="J6492" s="33" t="s">
        <v>206</v>
      </c>
      <c r="K6492" s="33" t="str">
        <f t="shared" si="333"/>
        <v>470 , 9</v>
      </c>
      <c r="L6492" s="34" t="s">
        <v>207</v>
      </c>
      <c r="N6492" s="1" t="b">
        <f t="shared" si="334"/>
        <v>0</v>
      </c>
      <c r="O6492" s="1" t="b">
        <f t="shared" si="335"/>
        <v>0</v>
      </c>
      <c r="Q6492" s="4"/>
      <c r="R6492" s="4"/>
    </row>
    <row r="6493" spans="5:18">
      <c r="E6493" s="130">
        <v>470</v>
      </c>
      <c r="F6493" s="130">
        <v>10</v>
      </c>
      <c r="H6493" s="32" t="s">
        <v>208</v>
      </c>
      <c r="I6493" s="33" t="s">
        <v>862</v>
      </c>
      <c r="J6493" s="33" t="s">
        <v>206</v>
      </c>
      <c r="K6493" s="33" t="str">
        <f t="shared" si="333"/>
        <v>470 , 10</v>
      </c>
      <c r="L6493" s="34" t="s">
        <v>207</v>
      </c>
      <c r="N6493" s="1" t="b">
        <f t="shared" si="334"/>
        <v>0</v>
      </c>
      <c r="O6493" s="1" t="b">
        <f t="shared" si="335"/>
        <v>0</v>
      </c>
      <c r="Q6493" s="4"/>
      <c r="R6493" s="4"/>
    </row>
    <row r="6494" spans="5:18">
      <c r="E6494" s="130">
        <v>470</v>
      </c>
      <c r="F6494" s="130">
        <v>11</v>
      </c>
      <c r="H6494" s="32" t="s">
        <v>208</v>
      </c>
      <c r="I6494" s="33" t="s">
        <v>862</v>
      </c>
      <c r="J6494" s="33" t="s">
        <v>206</v>
      </c>
      <c r="K6494" s="33" t="str">
        <f t="shared" si="333"/>
        <v>470 , 11</v>
      </c>
      <c r="L6494" s="34" t="s">
        <v>207</v>
      </c>
      <c r="N6494" s="1" t="b">
        <f t="shared" si="334"/>
        <v>0</v>
      </c>
      <c r="O6494" s="1" t="b">
        <f t="shared" si="335"/>
        <v>0</v>
      </c>
      <c r="Q6494" s="4"/>
      <c r="R6494" s="4"/>
    </row>
    <row r="6495" spans="5:18">
      <c r="E6495" s="130">
        <v>470</v>
      </c>
      <c r="F6495" s="130">
        <v>12</v>
      </c>
      <c r="H6495" s="32" t="s">
        <v>208</v>
      </c>
      <c r="I6495" s="33" t="s">
        <v>862</v>
      </c>
      <c r="J6495" s="33" t="s">
        <v>206</v>
      </c>
      <c r="K6495" s="33" t="str">
        <f t="shared" si="333"/>
        <v>470 , 12</v>
      </c>
      <c r="L6495" s="34" t="s">
        <v>207</v>
      </c>
      <c r="N6495" s="1" t="b">
        <f t="shared" si="334"/>
        <v>0</v>
      </c>
      <c r="O6495" s="1" t="b">
        <f t="shared" si="335"/>
        <v>0</v>
      </c>
      <c r="Q6495" s="4"/>
      <c r="R6495" s="4"/>
    </row>
    <row r="6496" spans="5:18">
      <c r="E6496" s="130">
        <v>470</v>
      </c>
      <c r="F6496" s="130">
        <v>13</v>
      </c>
      <c r="H6496" s="32" t="s">
        <v>208</v>
      </c>
      <c r="I6496" s="33" t="s">
        <v>862</v>
      </c>
      <c r="J6496" s="33" t="s">
        <v>206</v>
      </c>
      <c r="K6496" s="33" t="str">
        <f t="shared" si="333"/>
        <v>470 , 13</v>
      </c>
      <c r="L6496" s="34" t="s">
        <v>207</v>
      </c>
      <c r="N6496" s="1" t="b">
        <f t="shared" si="334"/>
        <v>0</v>
      </c>
      <c r="O6496" s="1" t="b">
        <f t="shared" si="335"/>
        <v>0</v>
      </c>
      <c r="Q6496" s="4"/>
      <c r="R6496" s="4"/>
    </row>
    <row r="6497" spans="5:18">
      <c r="E6497" s="130">
        <v>470</v>
      </c>
      <c r="F6497" s="130">
        <v>14</v>
      </c>
      <c r="H6497" s="32" t="s">
        <v>208</v>
      </c>
      <c r="I6497" s="33" t="s">
        <v>862</v>
      </c>
      <c r="J6497" s="33" t="s">
        <v>206</v>
      </c>
      <c r="K6497" s="33" t="str">
        <f t="shared" si="333"/>
        <v>470 , 14</v>
      </c>
      <c r="L6497" s="34" t="s">
        <v>207</v>
      </c>
      <c r="N6497" s="1" t="b">
        <f t="shared" si="334"/>
        <v>0</v>
      </c>
      <c r="O6497" s="1" t="b">
        <f t="shared" si="335"/>
        <v>0</v>
      </c>
      <c r="Q6497" s="4"/>
      <c r="R6497" s="4"/>
    </row>
    <row r="6498" spans="5:18">
      <c r="E6498" s="130">
        <v>470</v>
      </c>
      <c r="F6498" s="130">
        <v>15</v>
      </c>
      <c r="H6498" s="32" t="s">
        <v>208</v>
      </c>
      <c r="I6498" s="33" t="s">
        <v>862</v>
      </c>
      <c r="J6498" s="33" t="s">
        <v>206</v>
      </c>
      <c r="K6498" s="33" t="str">
        <f t="shared" si="333"/>
        <v>470 , 15</v>
      </c>
      <c r="L6498" s="34" t="s">
        <v>207</v>
      </c>
      <c r="N6498" s="1" t="b">
        <f t="shared" si="334"/>
        <v>0</v>
      </c>
      <c r="O6498" s="1" t="b">
        <f t="shared" si="335"/>
        <v>0</v>
      </c>
      <c r="Q6498" s="4"/>
      <c r="R6498" s="4"/>
    </row>
    <row r="6499" spans="5:18">
      <c r="E6499" s="130">
        <v>471</v>
      </c>
      <c r="F6499" s="130">
        <v>1</v>
      </c>
      <c r="H6499" s="32" t="s">
        <v>208</v>
      </c>
      <c r="I6499" s="33" t="s">
        <v>862</v>
      </c>
      <c r="J6499" s="33" t="s">
        <v>206</v>
      </c>
      <c r="K6499" s="33" t="str">
        <f t="shared" si="333"/>
        <v>471 , 1</v>
      </c>
      <c r="L6499" s="34" t="s">
        <v>207</v>
      </c>
      <c r="N6499" s="1" t="b">
        <f t="shared" si="334"/>
        <v>0</v>
      </c>
      <c r="O6499" s="1" t="b">
        <f t="shared" si="335"/>
        <v>0</v>
      </c>
      <c r="Q6499" s="4"/>
      <c r="R6499" s="4"/>
    </row>
    <row r="6500" spans="5:18">
      <c r="E6500" s="130">
        <v>471</v>
      </c>
      <c r="F6500" s="130">
        <v>2</v>
      </c>
      <c r="H6500" s="32" t="s">
        <v>208</v>
      </c>
      <c r="I6500" s="33" t="s">
        <v>862</v>
      </c>
      <c r="J6500" s="33" t="s">
        <v>206</v>
      </c>
      <c r="K6500" s="33" t="str">
        <f t="shared" si="333"/>
        <v>471 , 2</v>
      </c>
      <c r="L6500" s="34" t="s">
        <v>207</v>
      </c>
      <c r="N6500" s="1" t="b">
        <f t="shared" si="334"/>
        <v>0</v>
      </c>
      <c r="O6500" s="1" t="b">
        <f t="shared" si="335"/>
        <v>0</v>
      </c>
      <c r="Q6500" s="4"/>
      <c r="R6500" s="4"/>
    </row>
    <row r="6501" spans="5:18">
      <c r="E6501" s="130">
        <v>471</v>
      </c>
      <c r="F6501" s="130">
        <v>3</v>
      </c>
      <c r="H6501" s="32" t="s">
        <v>208</v>
      </c>
      <c r="I6501" s="33" t="s">
        <v>862</v>
      </c>
      <c r="J6501" s="33" t="s">
        <v>206</v>
      </c>
      <c r="K6501" s="33" t="str">
        <f t="shared" si="333"/>
        <v>471 , 3</v>
      </c>
      <c r="L6501" s="34" t="s">
        <v>207</v>
      </c>
      <c r="N6501" s="1" t="b">
        <f t="shared" si="334"/>
        <v>0</v>
      </c>
      <c r="O6501" s="1" t="b">
        <f t="shared" si="335"/>
        <v>0</v>
      </c>
      <c r="Q6501" s="4"/>
      <c r="R6501" s="4"/>
    </row>
    <row r="6502" spans="5:18">
      <c r="E6502" s="130">
        <v>471</v>
      </c>
      <c r="F6502" s="130">
        <v>4</v>
      </c>
      <c r="H6502" s="32" t="s">
        <v>208</v>
      </c>
      <c r="I6502" s="33" t="s">
        <v>862</v>
      </c>
      <c r="J6502" s="33" t="s">
        <v>206</v>
      </c>
      <c r="K6502" s="33" t="str">
        <f t="shared" si="333"/>
        <v>471 , 4</v>
      </c>
      <c r="L6502" s="34" t="s">
        <v>207</v>
      </c>
      <c r="N6502" s="1" t="b">
        <f t="shared" si="334"/>
        <v>0</v>
      </c>
      <c r="O6502" s="1" t="b">
        <f t="shared" si="335"/>
        <v>0</v>
      </c>
      <c r="Q6502" s="4"/>
      <c r="R6502" s="4"/>
    </row>
    <row r="6503" spans="5:18">
      <c r="E6503" s="130">
        <v>471</v>
      </c>
      <c r="F6503" s="130">
        <v>5</v>
      </c>
      <c r="H6503" s="32" t="s">
        <v>208</v>
      </c>
      <c r="I6503" s="33" t="s">
        <v>862</v>
      </c>
      <c r="J6503" s="33" t="s">
        <v>206</v>
      </c>
      <c r="K6503" s="33" t="str">
        <f t="shared" si="333"/>
        <v>471 , 5</v>
      </c>
      <c r="L6503" s="34" t="s">
        <v>207</v>
      </c>
      <c r="N6503" s="1" t="b">
        <f t="shared" si="334"/>
        <v>0</v>
      </c>
      <c r="O6503" s="1" t="b">
        <f t="shared" si="335"/>
        <v>0</v>
      </c>
      <c r="Q6503" s="4"/>
      <c r="R6503" s="4"/>
    </row>
    <row r="6504" spans="5:18">
      <c r="E6504" s="130">
        <v>471</v>
      </c>
      <c s="130" r="F6504">
        <v>7</v>
      </c>
      <c r="H6504" s="32" t="s">
        <v>208</v>
      </c>
      <c r="I6504" s="33" t="s">
        <v>862</v>
      </c>
      <c r="J6504" s="33" t="s">
        <v>206</v>
      </c>
      <c r="K6504" s="33" t="str">
        <f t="shared" si="333"/>
        <v>471 , 6</v>
      </c>
      <c r="L6504" s="34" t="s">
        <v>207</v>
      </c>
      <c r="N6504" s="1" t="b">
        <f t="shared" si="334"/>
        <v>0</v>
      </c>
      <c r="O6504" s="1" t="b">
        <f t="shared" si="335"/>
        <v>0</v>
      </c>
      <c r="Q6504" s="4"/>
      <c r="R6504" s="4"/>
    </row>
    <row r="6505" spans="5:18">
      <c r="E6505" s="130">
        <v>471</v>
      </c>
      <c r="F6505" s="130">
        <v>8</v>
      </c>
      <c r="H6505" s="32" t="s">
        <v>208</v>
      </c>
      <c r="I6505" s="33" t="s">
        <v>862</v>
      </c>
      <c r="J6505" s="33" t="s">
        <v>206</v>
      </c>
      <c r="K6505" s="33" t="str">
        <f t="shared" si="333"/>
        <v>471 , 8</v>
      </c>
      <c r="L6505" s="34" t="s">
        <v>207</v>
      </c>
      <c r="N6505" s="1" t="b">
        <f t="shared" si="334"/>
        <v>0</v>
      </c>
      <c r="O6505" s="1" t="b">
        <f t="shared" si="335"/>
        <v>0</v>
      </c>
      <c r="Q6505" s="4"/>
      <c r="R6505" s="4"/>
    </row>
    <row r="6506" spans="5:18">
      <c r="E6506" s="130">
        <v>471</v>
      </c>
      <c r="F6506" s="130">
        <v>9</v>
      </c>
      <c r="H6506" s="32" t="s">
        <v>208</v>
      </c>
      <c r="I6506" s="33" t="s">
        <v>862</v>
      </c>
      <c r="J6506" s="33" t="s">
        <v>206</v>
      </c>
      <c r="K6506" s="33" t="str">
        <f t="shared" si="333"/>
        <v>471 , 9</v>
      </c>
      <c r="L6506" s="34" t="s">
        <v>207</v>
      </c>
      <c r="N6506" s="1" t="b">
        <f t="shared" si="334"/>
        <v>0</v>
      </c>
      <c r="O6506" s="1" t="b">
        <f t="shared" si="335"/>
        <v>0</v>
      </c>
      <c r="Q6506" s="4"/>
      <c r="R6506" s="4"/>
    </row>
    <row r="6507" spans="5:18">
      <c r="E6507" s="130">
        <v>471</v>
      </c>
      <c r="F6507" s="130">
        <v>10</v>
      </c>
      <c r="H6507" s="32" t="s">
        <v>208</v>
      </c>
      <c r="I6507" s="33" t="s">
        <v>862</v>
      </c>
      <c r="J6507" s="33" t="s">
        <v>206</v>
      </c>
      <c r="K6507" s="33" t="str">
        <f t="shared" si="333"/>
        <v>471 , 10</v>
      </c>
      <c r="L6507" s="34" t="s">
        <v>207</v>
      </c>
      <c r="N6507" s="1" t="b">
        <f t="shared" si="334"/>
        <v>0</v>
      </c>
      <c r="O6507" s="1" t="b">
        <f t="shared" si="335"/>
        <v>0</v>
      </c>
      <c r="Q6507" s="4"/>
      <c r="R6507" s="4"/>
    </row>
    <row r="6508" spans="5:18">
      <c r="E6508" s="130">
        <v>471</v>
      </c>
      <c r="F6508" s="130">
        <v>11</v>
      </c>
      <c r="H6508" s="32" t="s">
        <v>208</v>
      </c>
      <c r="I6508" s="33" t="s">
        <v>862</v>
      </c>
      <c r="J6508" s="33" t="s">
        <v>206</v>
      </c>
      <c r="K6508" s="33" t="str">
        <f t="shared" si="333"/>
        <v>471 , 11</v>
      </c>
      <c r="L6508" s="34" t="s">
        <v>207</v>
      </c>
      <c r="N6508" s="1" t="b">
        <f t="shared" si="334"/>
        <v>0</v>
      </c>
      <c r="O6508" s="1" t="b">
        <f t="shared" si="335"/>
        <v>0</v>
      </c>
      <c r="Q6508" s="4"/>
      <c r="R6508" s="4"/>
    </row>
    <row r="6509" spans="5:18">
      <c r="E6509" s="130">
        <v>471</v>
      </c>
      <c r="F6509" s="130">
        <v>12</v>
      </c>
      <c r="H6509" s="32" t="s">
        <v>208</v>
      </c>
      <c r="I6509" s="33" t="s">
        <v>862</v>
      </c>
      <c r="J6509" s="33" t="s">
        <v>206</v>
      </c>
      <c r="K6509" s="33" t="str">
        <f t="shared" si="333"/>
        <v>471 , 12</v>
      </c>
      <c r="L6509" s="34" t="s">
        <v>207</v>
      </c>
      <c r="N6509" s="1" t="b">
        <f t="shared" si="334"/>
        <v>0</v>
      </c>
      <c r="O6509" s="1" t="b">
        <f t="shared" si="335"/>
        <v>0</v>
      </c>
      <c r="Q6509" s="4"/>
      <c r="R6509" s="4"/>
    </row>
    <row r="6510" spans="5:18">
      <c r="E6510" s="130">
        <v>471</v>
      </c>
      <c r="F6510" s="130">
        <v>13</v>
      </c>
      <c r="H6510" s="32" t="s">
        <v>208</v>
      </c>
      <c r="I6510" s="33" t="s">
        <v>862</v>
      </c>
      <c r="J6510" s="33" t="s">
        <v>206</v>
      </c>
      <c r="K6510" s="33" t="str">
        <f t="shared" si="333"/>
        <v>471 , 13</v>
      </c>
      <c r="L6510" s="34" t="s">
        <v>207</v>
      </c>
      <c r="N6510" s="1" t="b">
        <f t="shared" si="334"/>
        <v>0</v>
      </c>
      <c r="O6510" s="1" t="b">
        <f t="shared" si="335"/>
        <v>0</v>
      </c>
      <c r="Q6510" s="4"/>
      <c r="R6510" s="4"/>
    </row>
    <row r="6511" spans="5:18">
      <c r="E6511" s="130">
        <v>471</v>
      </c>
      <c r="F6511" s="130">
        <v>14</v>
      </c>
      <c r="H6511" s="32" t="s">
        <v>208</v>
      </c>
      <c r="I6511" s="33" t="s">
        <v>862</v>
      </c>
      <c r="J6511" s="33" t="s">
        <v>206</v>
      </c>
      <c r="K6511" s="33" t="str">
        <f t="shared" si="333"/>
        <v>471 , 14</v>
      </c>
      <c r="L6511" s="34" t="s">
        <v>207</v>
      </c>
      <c r="N6511" s="1" t="b">
        <f t="shared" si="334"/>
        <v>0</v>
      </c>
      <c r="O6511" s="1" t="b">
        <f t="shared" si="335"/>
        <v>0</v>
      </c>
      <c r="Q6511" s="4"/>
      <c r="R6511" s="4"/>
    </row>
    <row r="6512" spans="5:18">
      <c r="E6512" s="130">
        <v>471</v>
      </c>
      <c r="F6512" s="130">
        <v>15</v>
      </c>
      <c r="H6512" s="32" t="s">
        <v>208</v>
      </c>
      <c r="I6512" s="33" t="s">
        <v>862</v>
      </c>
      <c r="J6512" s="33" t="s">
        <v>206</v>
      </c>
      <c r="K6512" s="33" t="str">
        <f t="shared" si="333"/>
        <v>471 , 15</v>
      </c>
      <c r="L6512" s="34" t="s">
        <v>207</v>
      </c>
      <c r="N6512" s="1" t="b">
        <f t="shared" si="334"/>
        <v>0</v>
      </c>
      <c r="O6512" s="1" t="b">
        <f t="shared" si="335"/>
        <v>0</v>
      </c>
      <c r="Q6512" s="4"/>
      <c r="R6512" s="4"/>
    </row>
    <row r="6513" spans="5:18">
      <c r="E6513" s="130">
        <v>472</v>
      </c>
      <c r="F6513" s="130">
        <v>1</v>
      </c>
      <c r="H6513" s="32" t="s">
        <v>208</v>
      </c>
      <c r="I6513" s="33" t="s">
        <v>862</v>
      </c>
      <c r="J6513" s="33" t="s">
        <v>206</v>
      </c>
      <c r="K6513" s="33" t="str">
        <f t="shared" si="333"/>
        <v>472 , 1</v>
      </c>
      <c r="L6513" s="34" t="s">
        <v>207</v>
      </c>
      <c r="N6513" s="1" t="b">
        <f t="shared" si="334"/>
        <v>0</v>
      </c>
      <c r="O6513" s="1" t="b">
        <f t="shared" si="335"/>
        <v>0</v>
      </c>
      <c r="Q6513" s="4"/>
      <c r="R6513" s="4"/>
    </row>
    <row r="6514" spans="5:18">
      <c r="E6514" s="130">
        <v>472</v>
      </c>
      <c r="F6514" s="130">
        <v>2</v>
      </c>
      <c r="H6514" s="32" t="s">
        <v>208</v>
      </c>
      <c r="I6514" s="33" t="s">
        <v>862</v>
      </c>
      <c r="J6514" s="33" t="s">
        <v>206</v>
      </c>
      <c r="K6514" s="33" t="str">
        <f t="shared" si="333"/>
        <v>472 , 2</v>
      </c>
      <c r="L6514" s="34" t="s">
        <v>207</v>
      </c>
      <c r="N6514" s="1" t="b">
        <f t="shared" si="334"/>
        <v>0</v>
      </c>
      <c r="O6514" s="1" t="b">
        <f t="shared" si="335"/>
        <v>0</v>
      </c>
      <c r="Q6514" s="4"/>
      <c r="R6514" s="4"/>
    </row>
    <row r="6515" spans="5:18">
      <c r="E6515" s="130">
        <v>472</v>
      </c>
      <c r="F6515" s="130">
        <v>3</v>
      </c>
      <c r="H6515" s="32" t="s">
        <v>208</v>
      </c>
      <c r="I6515" s="33" t="s">
        <v>862</v>
      </c>
      <c r="J6515" s="33" t="s">
        <v>206</v>
      </c>
      <c r="K6515" s="33" t="str">
        <f t="shared" si="333"/>
        <v>472 , 3</v>
      </c>
      <c r="L6515" s="34" t="s">
        <v>207</v>
      </c>
      <c r="N6515" s="1" t="b">
        <f t="shared" si="334"/>
        <v>0</v>
      </c>
      <c r="O6515" s="1" t="b">
        <f t="shared" si="335"/>
        <v>0</v>
      </c>
      <c r="Q6515" s="4"/>
      <c r="R6515" s="4"/>
    </row>
    <row r="6516" spans="5:18">
      <c r="E6516" s="130">
        <v>472</v>
      </c>
      <c r="F6516" s="130">
        <v>4</v>
      </c>
      <c r="H6516" s="32" t="s">
        <v>208</v>
      </c>
      <c r="I6516" s="33" t="s">
        <v>862</v>
      </c>
      <c r="J6516" s="33" t="s">
        <v>206</v>
      </c>
      <c r="K6516" s="33" t="str">
        <f t="shared" si="333"/>
        <v>472 , 4</v>
      </c>
      <c r="L6516" s="34" t="s">
        <v>207</v>
      </c>
      <c r="N6516" s="1" t="b">
        <f t="shared" si="334"/>
        <v>0</v>
      </c>
      <c r="O6516" s="1" t="b">
        <f t="shared" si="335"/>
        <v>0</v>
      </c>
      <c r="Q6516" s="4"/>
      <c r="R6516" s="4"/>
    </row>
    <row r="6517" spans="5:18">
      <c r="E6517" s="130">
        <v>472</v>
      </c>
      <c r="F6517" s="130">
        <v>5</v>
      </c>
      <c r="H6517" s="32" t="s">
        <v>208</v>
      </c>
      <c r="I6517" s="33" t="s">
        <v>862</v>
      </c>
      <c r="J6517" s="33" t="s">
        <v>206</v>
      </c>
      <c r="K6517" s="33" t="str">
        <f t="shared" ref="K6517:K6575" si="336">E6517&amp;" , "&amp;F6517</f>
        <v>472 , 5</v>
      </c>
      <c r="L6517" s="34" t="s">
        <v>207</v>
      </c>
      <c r="N6517" s="1" t="b">
        <f t="shared" ref="N6517:N6575" si="337">IF(E6517="","",EXACT(E6517,Q6517))</f>
        <v>0</v>
      </c>
      <c r="O6517" s="1" t="b">
        <f t="shared" ref="O6517:O6575" si="338">IF(F6517="","",EXACT(F6517,R6517))</f>
        <v>0</v>
      </c>
      <c r="Q6517" s="4"/>
      <c r="R6517" s="4"/>
    </row>
    <row r="6518" spans="5:18">
      <c r="E6518" s="130">
        <v>472</v>
      </c>
      <c s="130" r="F6518">
        <v>7</v>
      </c>
      <c r="H6518" s="32" t="s">
        <v>208</v>
      </c>
      <c r="I6518" s="33" t="s">
        <v>862</v>
      </c>
      <c r="J6518" s="33" t="s">
        <v>206</v>
      </c>
      <c r="K6518" s="33" t="str">
        <f t="shared" si="336"/>
        <v>472 , 6</v>
      </c>
      <c r="L6518" s="34" t="s">
        <v>207</v>
      </c>
      <c r="N6518" s="1" t="b">
        <f t="shared" si="337"/>
        <v>0</v>
      </c>
      <c r="O6518" s="1" t="b">
        <f t="shared" si="338"/>
        <v>0</v>
      </c>
      <c r="Q6518" s="4"/>
      <c r="R6518" s="4"/>
    </row>
    <row r="6519" spans="5:18">
      <c r="E6519" s="130">
        <v>472</v>
      </c>
      <c r="F6519" s="130">
        <v>8</v>
      </c>
      <c r="H6519" s="32" t="s">
        <v>208</v>
      </c>
      <c r="I6519" s="33" t="s">
        <v>862</v>
      </c>
      <c r="J6519" s="33" t="s">
        <v>206</v>
      </c>
      <c r="K6519" s="33" t="str">
        <f t="shared" si="336"/>
        <v>472 , 8</v>
      </c>
      <c r="L6519" s="34" t="s">
        <v>207</v>
      </c>
      <c r="N6519" s="1" t="b">
        <f t="shared" si="337"/>
        <v>0</v>
      </c>
      <c r="O6519" s="1" t="b">
        <f t="shared" si="338"/>
        <v>0</v>
      </c>
      <c r="Q6519" s="4"/>
      <c r="R6519" s="4"/>
    </row>
    <row r="6520" spans="5:18">
      <c r="E6520" s="130">
        <v>472</v>
      </c>
      <c r="F6520" s="130">
        <v>9</v>
      </c>
      <c r="H6520" s="32" t="s">
        <v>208</v>
      </c>
      <c r="I6520" s="33" t="s">
        <v>862</v>
      </c>
      <c r="J6520" s="33" t="s">
        <v>206</v>
      </c>
      <c r="K6520" s="33" t="str">
        <f t="shared" si="336"/>
        <v>472 , 9</v>
      </c>
      <c r="L6520" s="34" t="s">
        <v>207</v>
      </c>
      <c r="N6520" s="1" t="b">
        <f t="shared" si="337"/>
        <v>0</v>
      </c>
      <c r="O6520" s="1" t="b">
        <f t="shared" si="338"/>
        <v>0</v>
      </c>
      <c r="Q6520" s="4"/>
      <c r="R6520" s="4"/>
    </row>
    <row r="6521" spans="5:18">
      <c r="E6521" s="130">
        <v>472</v>
      </c>
      <c r="F6521" s="130">
        <v>10</v>
      </c>
      <c r="H6521" s="32" t="s">
        <v>208</v>
      </c>
      <c r="I6521" s="33" t="s">
        <v>862</v>
      </c>
      <c r="J6521" s="33" t="s">
        <v>206</v>
      </c>
      <c r="K6521" s="33" t="str">
        <f t="shared" si="336"/>
        <v>472 , 10</v>
      </c>
      <c r="L6521" s="34" t="s">
        <v>207</v>
      </c>
      <c r="N6521" s="1" t="b">
        <f t="shared" si="337"/>
        <v>0</v>
      </c>
      <c r="O6521" s="1" t="b">
        <f t="shared" si="338"/>
        <v>0</v>
      </c>
      <c r="Q6521" s="4"/>
      <c r="R6521" s="4"/>
    </row>
    <row r="6522" spans="5:18">
      <c r="E6522" s="130">
        <v>472</v>
      </c>
      <c r="F6522" s="130">
        <v>11</v>
      </c>
      <c r="H6522" s="32" t="s">
        <v>208</v>
      </c>
      <c r="I6522" s="33" t="s">
        <v>862</v>
      </c>
      <c r="J6522" s="33" t="s">
        <v>206</v>
      </c>
      <c r="K6522" s="33" t="str">
        <f t="shared" si="336"/>
        <v>472 , 11</v>
      </c>
      <c r="L6522" s="34" t="s">
        <v>207</v>
      </c>
      <c r="N6522" s="1" t="b">
        <f t="shared" si="337"/>
        <v>0</v>
      </c>
      <c r="O6522" s="1" t="b">
        <f t="shared" si="338"/>
        <v>0</v>
      </c>
      <c r="Q6522" s="4"/>
      <c r="R6522" s="4"/>
    </row>
    <row r="6523" spans="5:18">
      <c r="E6523" s="130">
        <v>472</v>
      </c>
      <c r="F6523" s="130">
        <v>12</v>
      </c>
      <c r="H6523" s="32" t="s">
        <v>208</v>
      </c>
      <c r="I6523" s="33" t="s">
        <v>862</v>
      </c>
      <c r="J6523" s="33" t="s">
        <v>206</v>
      </c>
      <c r="K6523" s="33" t="str">
        <f t="shared" si="336"/>
        <v>472 , 12</v>
      </c>
      <c r="L6523" s="34" t="s">
        <v>207</v>
      </c>
      <c r="N6523" s="1" t="b">
        <f t="shared" si="337"/>
        <v>0</v>
      </c>
      <c r="O6523" s="1" t="b">
        <f t="shared" si="338"/>
        <v>0</v>
      </c>
      <c r="Q6523" s="4"/>
      <c r="R6523" s="4"/>
    </row>
    <row r="6524" spans="5:18">
      <c r="E6524" s="130">
        <v>472</v>
      </c>
      <c r="F6524" s="130">
        <v>13</v>
      </c>
      <c r="H6524" s="32" t="s">
        <v>208</v>
      </c>
      <c r="I6524" s="33" t="s">
        <v>862</v>
      </c>
      <c r="J6524" s="33" t="s">
        <v>206</v>
      </c>
      <c r="K6524" s="33" t="str">
        <f t="shared" si="336"/>
        <v>472 , 13</v>
      </c>
      <c r="L6524" s="34" t="s">
        <v>207</v>
      </c>
      <c r="N6524" s="1" t="b">
        <f t="shared" si="337"/>
        <v>0</v>
      </c>
      <c r="O6524" s="1" t="b">
        <f t="shared" si="338"/>
        <v>0</v>
      </c>
      <c r="Q6524" s="4"/>
      <c r="R6524" s="4"/>
    </row>
    <row r="6525" spans="5:18">
      <c r="E6525" s="130">
        <v>472</v>
      </c>
      <c r="F6525" s="130">
        <v>14</v>
      </c>
      <c r="H6525" s="32" t="s">
        <v>208</v>
      </c>
      <c r="I6525" s="33" t="s">
        <v>862</v>
      </c>
      <c r="J6525" s="33" t="s">
        <v>206</v>
      </c>
      <c r="K6525" s="33" t="str">
        <f t="shared" si="336"/>
        <v>472 , 14</v>
      </c>
      <c r="L6525" s="34" t="s">
        <v>207</v>
      </c>
      <c r="N6525" s="1" t="b">
        <f t="shared" si="337"/>
        <v>0</v>
      </c>
      <c r="O6525" s="1" t="b">
        <f t="shared" si="338"/>
        <v>0</v>
      </c>
      <c r="Q6525" s="4"/>
      <c r="R6525" s="4"/>
    </row>
    <row r="6526" spans="5:18">
      <c r="E6526" s="130">
        <v>472</v>
      </c>
      <c r="F6526" s="130">
        <v>15</v>
      </c>
      <c r="H6526" s="32" t="s">
        <v>208</v>
      </c>
      <c r="I6526" s="33" t="s">
        <v>862</v>
      </c>
      <c r="J6526" s="33" t="s">
        <v>206</v>
      </c>
      <c r="K6526" s="33" t="str">
        <f t="shared" si="336"/>
        <v>472 , 15</v>
      </c>
      <c r="L6526" s="34" t="s">
        <v>207</v>
      </c>
      <c r="N6526" s="1" t="b">
        <f t="shared" si="337"/>
        <v>0</v>
      </c>
      <c r="O6526" s="1" t="b">
        <f t="shared" si="338"/>
        <v>0</v>
      </c>
      <c r="Q6526" s="4"/>
      <c r="R6526" s="4"/>
    </row>
    <row r="6527" spans="5:18">
      <c r="E6527" s="130">
        <v>473</v>
      </c>
      <c r="F6527" s="130">
        <v>1</v>
      </c>
      <c r="H6527" s="32" t="s">
        <v>208</v>
      </c>
      <c r="I6527" s="33" t="s">
        <v>862</v>
      </c>
      <c r="J6527" s="33" t="s">
        <v>206</v>
      </c>
      <c r="K6527" s="33" t="str">
        <f t="shared" si="336"/>
        <v>473 , 1</v>
      </c>
      <c r="L6527" s="34" t="s">
        <v>207</v>
      </c>
      <c r="N6527" s="1" t="b">
        <f t="shared" si="337"/>
        <v>0</v>
      </c>
      <c r="O6527" s="1" t="b">
        <f t="shared" si="338"/>
        <v>0</v>
      </c>
      <c r="Q6527" s="4"/>
      <c r="R6527" s="4"/>
    </row>
    <row r="6528" spans="5:18">
      <c r="E6528" s="130">
        <v>473</v>
      </c>
      <c r="F6528" s="130">
        <v>2</v>
      </c>
      <c r="H6528" s="32" t="s">
        <v>208</v>
      </c>
      <c r="I6528" s="33" t="s">
        <v>862</v>
      </c>
      <c r="J6528" s="33" t="s">
        <v>206</v>
      </c>
      <c r="K6528" s="33" t="str">
        <f t="shared" si="336"/>
        <v>473 , 2</v>
      </c>
      <c r="L6528" s="34" t="s">
        <v>207</v>
      </c>
      <c r="N6528" s="1" t="b">
        <f t="shared" si="337"/>
        <v>0</v>
      </c>
      <c r="O6528" s="1" t="b">
        <f t="shared" si="338"/>
        <v>0</v>
      </c>
      <c r="Q6528" s="4"/>
      <c r="R6528" s="4"/>
    </row>
    <row r="6529" spans="5:18">
      <c r="E6529" s="130">
        <v>473</v>
      </c>
      <c r="F6529" s="130">
        <v>3</v>
      </c>
      <c r="H6529" s="32" t="s">
        <v>208</v>
      </c>
      <c r="I6529" s="33" t="s">
        <v>862</v>
      </c>
      <c r="J6529" s="33" t="s">
        <v>206</v>
      </c>
      <c r="K6529" s="33" t="str">
        <f t="shared" si="336"/>
        <v>473 , 3</v>
      </c>
      <c r="L6529" s="34" t="s">
        <v>207</v>
      </c>
      <c r="N6529" s="1" t="b">
        <f t="shared" si="337"/>
        <v>0</v>
      </c>
      <c r="O6529" s="1" t="b">
        <f t="shared" si="338"/>
        <v>0</v>
      </c>
      <c r="Q6529" s="4"/>
      <c r="R6529" s="4"/>
    </row>
    <row r="6530" spans="5:18">
      <c r="E6530" s="130">
        <v>473</v>
      </c>
      <c r="F6530" s="130">
        <v>4</v>
      </c>
      <c r="H6530" s="32" t="s">
        <v>208</v>
      </c>
      <c r="I6530" s="33" t="s">
        <v>862</v>
      </c>
      <c r="J6530" s="33" t="s">
        <v>206</v>
      </c>
      <c r="K6530" s="33" t="str">
        <f t="shared" si="336"/>
        <v>473 , 4</v>
      </c>
      <c r="L6530" s="34" t="s">
        <v>207</v>
      </c>
      <c r="N6530" s="1" t="b">
        <f t="shared" si="337"/>
        <v>0</v>
      </c>
      <c r="O6530" s="1" t="b">
        <f t="shared" si="338"/>
        <v>0</v>
      </c>
      <c r="Q6530" s="4"/>
      <c r="R6530" s="4"/>
    </row>
    <row r="6531" spans="5:18">
      <c r="E6531" s="130">
        <v>473</v>
      </c>
      <c r="F6531" s="130">
        <v>5</v>
      </c>
      <c r="H6531" s="32" t="s">
        <v>208</v>
      </c>
      <c r="I6531" s="33" t="s">
        <v>862</v>
      </c>
      <c r="J6531" s="33" t="s">
        <v>206</v>
      </c>
      <c r="K6531" s="33" t="str">
        <f t="shared" si="336"/>
        <v>473 , 5</v>
      </c>
      <c r="L6531" s="34" t="s">
        <v>207</v>
      </c>
      <c r="N6531" s="1" t="b">
        <f t="shared" si="337"/>
        <v>0</v>
      </c>
      <c r="O6531" s="1" t="b">
        <f t="shared" si="338"/>
        <v>0</v>
      </c>
      <c r="Q6531" s="4"/>
      <c r="R6531" s="4"/>
    </row>
    <row r="6532" spans="5:18">
      <c r="E6532" s="130">
        <v>473</v>
      </c>
      <c s="130" r="F6532">
        <v>7</v>
      </c>
      <c r="H6532" s="32" t="s">
        <v>208</v>
      </c>
      <c r="I6532" s="33" t="s">
        <v>862</v>
      </c>
      <c r="J6532" s="33" t="s">
        <v>206</v>
      </c>
      <c r="K6532" s="33" t="str">
        <f t="shared" si="336"/>
        <v>473 , 6</v>
      </c>
      <c r="L6532" s="34" t="s">
        <v>207</v>
      </c>
      <c r="N6532" s="1" t="b">
        <f t="shared" si="337"/>
        <v>0</v>
      </c>
      <c r="O6532" s="1" t="b">
        <f t="shared" si="338"/>
        <v>0</v>
      </c>
      <c r="Q6532" s="4"/>
      <c r="R6532" s="4"/>
    </row>
    <row r="6533" spans="5:18">
      <c r="E6533" s="130">
        <v>473</v>
      </c>
      <c r="F6533" s="130">
        <v>8</v>
      </c>
      <c r="H6533" s="32" t="s">
        <v>208</v>
      </c>
      <c r="I6533" s="33" t="s">
        <v>862</v>
      </c>
      <c r="J6533" s="33" t="s">
        <v>206</v>
      </c>
      <c r="K6533" s="33" t="str">
        <f t="shared" si="336"/>
        <v>473 , 8</v>
      </c>
      <c r="L6533" s="34" t="s">
        <v>207</v>
      </c>
      <c r="N6533" s="1" t="b">
        <f t="shared" si="337"/>
        <v>0</v>
      </c>
      <c r="O6533" s="1" t="b">
        <f t="shared" si="338"/>
        <v>0</v>
      </c>
      <c r="Q6533" s="4"/>
      <c r="R6533" s="4"/>
    </row>
    <row r="6534" spans="5:18">
      <c r="E6534" s="130">
        <v>473</v>
      </c>
      <c r="F6534" s="130">
        <v>9</v>
      </c>
      <c r="H6534" s="32" t="s">
        <v>208</v>
      </c>
      <c r="I6534" s="33" t="s">
        <v>862</v>
      </c>
      <c r="J6534" s="33" t="s">
        <v>206</v>
      </c>
      <c r="K6534" s="33" t="str">
        <f t="shared" si="336"/>
        <v>473 , 9</v>
      </c>
      <c r="L6534" s="34" t="s">
        <v>207</v>
      </c>
      <c r="N6534" s="1" t="b">
        <f t="shared" si="337"/>
        <v>0</v>
      </c>
      <c r="O6534" s="1" t="b">
        <f t="shared" si="338"/>
        <v>0</v>
      </c>
      <c r="Q6534" s="4"/>
      <c r="R6534" s="4"/>
    </row>
    <row r="6535" spans="5:18">
      <c r="E6535" s="130">
        <v>473</v>
      </c>
      <c r="F6535" s="130">
        <v>10</v>
      </c>
      <c r="H6535" s="32" t="s">
        <v>208</v>
      </c>
      <c r="I6535" s="33" t="s">
        <v>862</v>
      </c>
      <c r="J6535" s="33" t="s">
        <v>206</v>
      </c>
      <c r="K6535" s="33" t="str">
        <f t="shared" si="336"/>
        <v>473 , 10</v>
      </c>
      <c r="L6535" s="34" t="s">
        <v>207</v>
      </c>
      <c r="N6535" s="1" t="b">
        <f t="shared" si="337"/>
        <v>0</v>
      </c>
      <c r="O6535" s="1" t="b">
        <f t="shared" si="338"/>
        <v>0</v>
      </c>
      <c r="Q6535" s="4"/>
      <c r="R6535" s="4"/>
    </row>
    <row r="6536" spans="5:18">
      <c r="E6536" s="130">
        <v>473</v>
      </c>
      <c r="F6536" s="130">
        <v>11</v>
      </c>
      <c r="H6536" s="32" t="s">
        <v>208</v>
      </c>
      <c r="I6536" s="33" t="s">
        <v>862</v>
      </c>
      <c r="J6536" s="33" t="s">
        <v>206</v>
      </c>
      <c r="K6536" s="33" t="str">
        <f t="shared" si="336"/>
        <v>473 , 11</v>
      </c>
      <c r="L6536" s="34" t="s">
        <v>207</v>
      </c>
      <c r="N6536" s="1" t="b">
        <f t="shared" si="337"/>
        <v>0</v>
      </c>
      <c r="O6536" s="1" t="b">
        <f t="shared" si="338"/>
        <v>0</v>
      </c>
      <c r="Q6536" s="4"/>
      <c r="R6536" s="4"/>
    </row>
    <row r="6537" spans="5:18">
      <c r="E6537" s="130">
        <v>473</v>
      </c>
      <c r="F6537" s="130">
        <v>12</v>
      </c>
      <c r="H6537" s="32" t="s">
        <v>208</v>
      </c>
      <c r="I6537" s="33" t="s">
        <v>862</v>
      </c>
      <c r="J6537" s="33" t="s">
        <v>206</v>
      </c>
      <c r="K6537" s="33" t="str">
        <f t="shared" si="336"/>
        <v>473 , 12</v>
      </c>
      <c r="L6537" s="34" t="s">
        <v>207</v>
      </c>
      <c r="N6537" s="1" t="b">
        <f t="shared" si="337"/>
        <v>0</v>
      </c>
      <c r="O6537" s="1" t="b">
        <f t="shared" si="338"/>
        <v>0</v>
      </c>
      <c r="Q6537" s="4"/>
      <c r="R6537" s="4"/>
    </row>
    <row r="6538" spans="5:18">
      <c r="E6538" s="130">
        <v>473</v>
      </c>
      <c r="F6538" s="130">
        <v>13</v>
      </c>
      <c r="H6538" s="32" t="s">
        <v>208</v>
      </c>
      <c r="I6538" s="33" t="s">
        <v>862</v>
      </c>
      <c r="J6538" s="33" t="s">
        <v>206</v>
      </c>
      <c r="K6538" s="33" t="str">
        <f t="shared" si="336"/>
        <v>473 , 13</v>
      </c>
      <c r="L6538" s="34" t="s">
        <v>207</v>
      </c>
      <c r="N6538" s="1" t="b">
        <f t="shared" si="337"/>
        <v>0</v>
      </c>
      <c r="O6538" s="1" t="b">
        <f t="shared" si="338"/>
        <v>0</v>
      </c>
      <c r="Q6538" s="4"/>
      <c r="R6538" s="4"/>
    </row>
    <row r="6539" spans="5:18">
      <c r="E6539" s="130">
        <v>473</v>
      </c>
      <c r="F6539" s="130">
        <v>14</v>
      </c>
      <c r="H6539" s="32" t="s">
        <v>208</v>
      </c>
      <c r="I6539" s="33" t="s">
        <v>862</v>
      </c>
      <c r="J6539" s="33" t="s">
        <v>206</v>
      </c>
      <c r="K6539" s="33" t="str">
        <f t="shared" si="336"/>
        <v>473 , 14</v>
      </c>
      <c r="L6539" s="34" t="s">
        <v>207</v>
      </c>
      <c r="N6539" s="1" t="b">
        <f t="shared" si="337"/>
        <v>0</v>
      </c>
      <c r="O6539" s="1" t="b">
        <f t="shared" si="338"/>
        <v>0</v>
      </c>
      <c r="Q6539" s="4"/>
      <c r="R6539" s="4"/>
    </row>
    <row r="6540" spans="5:18">
      <c r="E6540" s="130">
        <v>473</v>
      </c>
      <c r="F6540" s="130">
        <v>15</v>
      </c>
      <c r="H6540" s="32" t="s">
        <v>208</v>
      </c>
      <c r="I6540" s="33" t="s">
        <v>862</v>
      </c>
      <c r="J6540" s="33" t="s">
        <v>206</v>
      </c>
      <c r="K6540" s="33" t="str">
        <f t="shared" si="336"/>
        <v>473 , 15</v>
      </c>
      <c r="L6540" s="34" t="s">
        <v>207</v>
      </c>
      <c r="N6540" s="1" t="b">
        <f t="shared" si="337"/>
        <v>0</v>
      </c>
      <c r="O6540" s="1" t="b">
        <f t="shared" si="338"/>
        <v>0</v>
      </c>
      <c r="Q6540" s="4"/>
      <c r="R6540" s="4"/>
    </row>
    <row r="6541" spans="5:18">
      <c r="E6541" s="130">
        <v>474</v>
      </c>
      <c r="F6541" s="130">
        <v>1</v>
      </c>
      <c r="H6541" s="32" t="s">
        <v>208</v>
      </c>
      <c r="I6541" s="33" t="s">
        <v>862</v>
      </c>
      <c r="J6541" s="33" t="s">
        <v>206</v>
      </c>
      <c r="K6541" s="33" t="str">
        <f t="shared" si="336"/>
        <v>474 , 1</v>
      </c>
      <c r="L6541" s="34" t="s">
        <v>207</v>
      </c>
      <c r="N6541" s="1" t="b">
        <f t="shared" si="337"/>
        <v>0</v>
      </c>
      <c r="O6541" s="1" t="b">
        <f t="shared" si="338"/>
        <v>0</v>
      </c>
      <c r="Q6541" s="4"/>
      <c r="R6541" s="4"/>
    </row>
    <row r="6542" spans="5:18">
      <c r="E6542" s="130">
        <v>474</v>
      </c>
      <c r="F6542" s="130">
        <v>2</v>
      </c>
      <c r="H6542" s="32" t="s">
        <v>208</v>
      </c>
      <c r="I6542" s="33" t="s">
        <v>862</v>
      </c>
      <c r="J6542" s="33" t="s">
        <v>206</v>
      </c>
      <c r="K6542" s="33" t="str">
        <f t="shared" si="336"/>
        <v>474 , 2</v>
      </c>
      <c r="L6542" s="34" t="s">
        <v>207</v>
      </c>
      <c r="N6542" s="1" t="b">
        <f t="shared" si="337"/>
        <v>0</v>
      </c>
      <c r="O6542" s="1" t="b">
        <f t="shared" si="338"/>
        <v>0</v>
      </c>
      <c r="Q6542" s="4"/>
      <c r="R6542" s="4"/>
    </row>
    <row r="6543" spans="5:18">
      <c r="E6543" s="130">
        <v>474</v>
      </c>
      <c r="F6543" s="130">
        <v>3</v>
      </c>
      <c r="H6543" s="32" t="s">
        <v>208</v>
      </c>
      <c r="I6543" s="33" t="s">
        <v>862</v>
      </c>
      <c r="J6543" s="33" t="s">
        <v>206</v>
      </c>
      <c r="K6543" s="33" t="str">
        <f t="shared" si="336"/>
        <v>474 , 3</v>
      </c>
      <c r="L6543" s="34" t="s">
        <v>207</v>
      </c>
      <c r="N6543" s="1" t="b">
        <f t="shared" si="337"/>
        <v>0</v>
      </c>
      <c r="O6543" s="1" t="b">
        <f t="shared" si="338"/>
        <v>0</v>
      </c>
      <c r="Q6543" s="4"/>
      <c r="R6543" s="4"/>
    </row>
    <row r="6544" spans="5:18">
      <c r="E6544" s="130">
        <v>474</v>
      </c>
      <c r="F6544" s="130">
        <v>4</v>
      </c>
      <c r="H6544" s="32" t="s">
        <v>208</v>
      </c>
      <c r="I6544" s="33" t="s">
        <v>862</v>
      </c>
      <c r="J6544" s="33" t="s">
        <v>206</v>
      </c>
      <c r="K6544" s="33" t="str">
        <f t="shared" si="336"/>
        <v>474 , 4</v>
      </c>
      <c r="L6544" s="34" t="s">
        <v>207</v>
      </c>
      <c r="N6544" s="1" t="b">
        <f t="shared" si="337"/>
        <v>0</v>
      </c>
      <c r="O6544" s="1" t="b">
        <f t="shared" si="338"/>
        <v>0</v>
      </c>
      <c r="Q6544" s="4"/>
      <c r="R6544" s="4"/>
    </row>
    <row r="6545" spans="5:18">
      <c r="E6545" s="130">
        <v>474</v>
      </c>
      <c r="F6545" s="130">
        <v>5</v>
      </c>
      <c r="H6545" s="32" t="s">
        <v>208</v>
      </c>
      <c r="I6545" s="33" t="s">
        <v>862</v>
      </c>
      <c r="J6545" s="33" t="s">
        <v>206</v>
      </c>
      <c r="K6545" s="33" t="str">
        <f t="shared" si="336"/>
        <v>474 , 5</v>
      </c>
      <c r="L6545" s="34" t="s">
        <v>207</v>
      </c>
      <c r="N6545" s="1" t="b">
        <f t="shared" si="337"/>
        <v>0</v>
      </c>
      <c r="O6545" s="1" t="b">
        <f t="shared" si="338"/>
        <v>0</v>
      </c>
      <c r="Q6545" s="4"/>
      <c r="R6545" s="4"/>
    </row>
    <row r="6546" spans="5:18">
      <c r="E6546" s="130">
        <v>474</v>
      </c>
      <c s="130" r="F6546">
        <v>7</v>
      </c>
      <c r="H6546" s="32" t="s">
        <v>208</v>
      </c>
      <c r="I6546" s="33" t="s">
        <v>862</v>
      </c>
      <c r="J6546" s="33" t="s">
        <v>206</v>
      </c>
      <c r="K6546" s="33" t="str">
        <f t="shared" si="336"/>
        <v>474 , 6</v>
      </c>
      <c r="L6546" s="34" t="s">
        <v>207</v>
      </c>
      <c r="N6546" s="1" t="b">
        <f t="shared" si="337"/>
        <v>0</v>
      </c>
      <c r="O6546" s="1" t="b">
        <f t="shared" si="338"/>
        <v>0</v>
      </c>
      <c r="Q6546" s="4"/>
      <c r="R6546" s="4"/>
    </row>
    <row r="6547" spans="5:18">
      <c r="E6547" s="130">
        <v>474</v>
      </c>
      <c r="F6547" s="130">
        <v>8</v>
      </c>
      <c r="H6547" s="32" t="s">
        <v>208</v>
      </c>
      <c r="I6547" s="33" t="s">
        <v>862</v>
      </c>
      <c r="J6547" s="33" t="s">
        <v>206</v>
      </c>
      <c r="K6547" s="33" t="str">
        <f t="shared" si="336"/>
        <v>474 , 8</v>
      </c>
      <c r="L6547" s="34" t="s">
        <v>207</v>
      </c>
      <c r="N6547" s="1" t="b">
        <f t="shared" si="337"/>
        <v>0</v>
      </c>
      <c r="O6547" s="1" t="b">
        <f t="shared" si="338"/>
        <v>0</v>
      </c>
      <c r="Q6547" s="4"/>
      <c r="R6547" s="4"/>
    </row>
    <row r="6548" spans="5:18">
      <c r="E6548" s="130">
        <v>474</v>
      </c>
      <c r="F6548" s="130">
        <v>9</v>
      </c>
      <c r="H6548" s="32" t="s">
        <v>208</v>
      </c>
      <c r="I6548" s="33" t="s">
        <v>862</v>
      </c>
      <c r="J6548" s="33" t="s">
        <v>206</v>
      </c>
      <c r="K6548" s="33" t="str">
        <f t="shared" si="336"/>
        <v>474 , 9</v>
      </c>
      <c r="L6548" s="34" t="s">
        <v>207</v>
      </c>
      <c r="N6548" s="1" t="b">
        <f t="shared" si="337"/>
        <v>0</v>
      </c>
      <c r="O6548" s="1" t="b">
        <f t="shared" si="338"/>
        <v>0</v>
      </c>
      <c r="Q6548" s="4"/>
      <c r="R6548" s="4"/>
    </row>
    <row r="6549" spans="5:18">
      <c r="E6549" s="130">
        <v>474</v>
      </c>
      <c r="F6549" s="130">
        <v>10</v>
      </c>
      <c r="H6549" s="32" t="s">
        <v>208</v>
      </c>
      <c r="I6549" s="33" t="s">
        <v>862</v>
      </c>
      <c r="J6549" s="33" t="s">
        <v>206</v>
      </c>
      <c r="K6549" s="33" t="str">
        <f t="shared" si="336"/>
        <v>474 , 10</v>
      </c>
      <c r="L6549" s="34" t="s">
        <v>207</v>
      </c>
      <c r="N6549" s="1" t="b">
        <f t="shared" si="337"/>
        <v>0</v>
      </c>
      <c r="O6549" s="1" t="b">
        <f t="shared" si="338"/>
        <v>0</v>
      </c>
      <c r="Q6549" s="4"/>
      <c r="R6549" s="4"/>
    </row>
    <row r="6550" spans="5:18">
      <c r="E6550" s="130">
        <v>474</v>
      </c>
      <c r="F6550" s="130">
        <v>11</v>
      </c>
      <c r="H6550" s="32" t="s">
        <v>208</v>
      </c>
      <c r="I6550" s="33" t="s">
        <v>862</v>
      </c>
      <c r="J6550" s="33" t="s">
        <v>206</v>
      </c>
      <c r="K6550" s="33" t="str">
        <f t="shared" si="336"/>
        <v>474 , 11</v>
      </c>
      <c r="L6550" s="34" t="s">
        <v>207</v>
      </c>
      <c r="N6550" s="1" t="b">
        <f t="shared" si="337"/>
        <v>0</v>
      </c>
      <c r="O6550" s="1" t="b">
        <f t="shared" si="338"/>
        <v>0</v>
      </c>
      <c r="Q6550" s="4"/>
      <c r="R6550" s="4"/>
    </row>
    <row r="6551" spans="5:18">
      <c r="E6551" s="130">
        <v>474</v>
      </c>
      <c r="F6551" s="130">
        <v>12</v>
      </c>
      <c r="H6551" s="32" t="s">
        <v>208</v>
      </c>
      <c r="I6551" s="33" t="s">
        <v>862</v>
      </c>
      <c r="J6551" s="33" t="s">
        <v>206</v>
      </c>
      <c r="K6551" s="33" t="str">
        <f t="shared" si="336"/>
        <v>474 , 12</v>
      </c>
      <c r="L6551" s="34" t="s">
        <v>207</v>
      </c>
      <c r="N6551" s="1" t="b">
        <f t="shared" si="337"/>
        <v>0</v>
      </c>
      <c r="O6551" s="1" t="b">
        <f t="shared" si="338"/>
        <v>0</v>
      </c>
      <c r="Q6551" s="4"/>
      <c r="R6551" s="4"/>
    </row>
    <row r="6552" spans="5:18">
      <c r="E6552" s="130">
        <v>474</v>
      </c>
      <c r="F6552" s="130">
        <v>13</v>
      </c>
      <c r="H6552" s="32" t="s">
        <v>208</v>
      </c>
      <c r="I6552" s="33" t="s">
        <v>862</v>
      </c>
      <c r="J6552" s="33" t="s">
        <v>206</v>
      </c>
      <c r="K6552" s="33" t="str">
        <f t="shared" si="336"/>
        <v>474 , 13</v>
      </c>
      <c r="L6552" s="34" t="s">
        <v>207</v>
      </c>
      <c r="N6552" s="1" t="b">
        <f t="shared" si="337"/>
        <v>0</v>
      </c>
      <c r="O6552" s="1" t="b">
        <f t="shared" si="338"/>
        <v>0</v>
      </c>
      <c r="Q6552" s="4"/>
      <c r="R6552" s="4"/>
    </row>
    <row r="6553" spans="5:18">
      <c r="E6553" s="130">
        <v>474</v>
      </c>
      <c r="F6553" s="130">
        <v>14</v>
      </c>
      <c r="H6553" s="32" t="s">
        <v>208</v>
      </c>
      <c r="I6553" s="33" t="s">
        <v>862</v>
      </c>
      <c r="J6553" s="33" t="s">
        <v>206</v>
      </c>
      <c r="K6553" s="33" t="str">
        <f t="shared" si="336"/>
        <v>474 , 14</v>
      </c>
      <c r="L6553" s="34" t="s">
        <v>207</v>
      </c>
      <c r="N6553" s="1" t="b">
        <f t="shared" si="337"/>
        <v>0</v>
      </c>
      <c r="O6553" s="1" t="b">
        <f t="shared" si="338"/>
        <v>0</v>
      </c>
      <c r="Q6553" s="4"/>
      <c r="R6553" s="4"/>
    </row>
    <row r="6554" spans="5:18">
      <c r="E6554" s="130">
        <v>474</v>
      </c>
      <c r="F6554" s="130">
        <v>15</v>
      </c>
      <c r="H6554" s="32" t="s">
        <v>208</v>
      </c>
      <c r="I6554" s="33" t="s">
        <v>862</v>
      </c>
      <c r="J6554" s="33" t="s">
        <v>206</v>
      </c>
      <c r="K6554" s="33" t="str">
        <f t="shared" si="336"/>
        <v>474 , 15</v>
      </c>
      <c r="L6554" s="34" t="s">
        <v>207</v>
      </c>
      <c r="N6554" s="1" t="b">
        <f t="shared" si="337"/>
        <v>0</v>
      </c>
      <c r="O6554" s="1" t="b">
        <f t="shared" si="338"/>
        <v>0</v>
      </c>
      <c r="Q6554" s="4"/>
      <c r="R6554" s="4"/>
    </row>
    <row r="6555" spans="5:18">
      <c r="E6555" s="130">
        <v>475</v>
      </c>
      <c r="F6555" s="130">
        <v>1</v>
      </c>
      <c r="H6555" s="32" t="s">
        <v>208</v>
      </c>
      <c r="I6555" s="33" t="s">
        <v>862</v>
      </c>
      <c r="J6555" s="33" t="s">
        <v>206</v>
      </c>
      <c r="K6555" s="33" t="str">
        <f t="shared" si="336"/>
        <v>475 , 1</v>
      </c>
      <c r="L6555" s="34" t="s">
        <v>207</v>
      </c>
      <c r="N6555" s="1" t="b">
        <f t="shared" si="337"/>
        <v>0</v>
      </c>
      <c r="O6555" s="1" t="b">
        <f t="shared" si="338"/>
        <v>0</v>
      </c>
      <c r="Q6555" s="4"/>
      <c r="R6555" s="4"/>
    </row>
    <row r="6556" spans="5:18">
      <c r="E6556" s="130">
        <v>475</v>
      </c>
      <c r="F6556" s="130">
        <v>2</v>
      </c>
      <c r="H6556" s="32" t="s">
        <v>208</v>
      </c>
      <c r="I6556" s="33" t="s">
        <v>862</v>
      </c>
      <c r="J6556" s="33" t="s">
        <v>206</v>
      </c>
      <c r="K6556" s="33" t="str">
        <f t="shared" si="336"/>
        <v>475 , 2</v>
      </c>
      <c r="L6556" s="34" t="s">
        <v>207</v>
      </c>
      <c r="N6556" s="1" t="b">
        <f t="shared" si="337"/>
        <v>0</v>
      </c>
      <c r="O6556" s="1" t="b">
        <f t="shared" si="338"/>
        <v>0</v>
      </c>
      <c r="Q6556" s="4"/>
      <c r="R6556" s="4"/>
    </row>
    <row r="6557" spans="5:18">
      <c r="E6557" s="130">
        <v>475</v>
      </c>
      <c r="F6557" s="130">
        <v>3</v>
      </c>
      <c r="H6557" s="32" t="s">
        <v>208</v>
      </c>
      <c r="I6557" s="33" t="s">
        <v>862</v>
      </c>
      <c r="J6557" s="33" t="s">
        <v>206</v>
      </c>
      <c r="K6557" s="33" t="str">
        <f t="shared" si="336"/>
        <v>475 , 3</v>
      </c>
      <c r="L6557" s="34" t="s">
        <v>207</v>
      </c>
      <c r="N6557" s="1" t="b">
        <f t="shared" si="337"/>
        <v>0</v>
      </c>
      <c r="O6557" s="1" t="b">
        <f t="shared" si="338"/>
        <v>0</v>
      </c>
      <c r="Q6557" s="4"/>
      <c r="R6557" s="4"/>
    </row>
    <row r="6558" spans="5:18">
      <c r="E6558" s="130">
        <v>475</v>
      </c>
      <c r="F6558" s="130">
        <v>4</v>
      </c>
      <c r="H6558" s="32" t="s">
        <v>208</v>
      </c>
      <c r="I6558" s="33" t="s">
        <v>862</v>
      </c>
      <c r="J6558" s="33" t="s">
        <v>206</v>
      </c>
      <c r="K6558" s="33" t="str">
        <f t="shared" si="336"/>
        <v>475 , 4</v>
      </c>
      <c r="L6558" s="34" t="s">
        <v>207</v>
      </c>
      <c r="N6558" s="1" t="b">
        <f t="shared" si="337"/>
        <v>0</v>
      </c>
      <c r="O6558" s="1" t="b">
        <f t="shared" si="338"/>
        <v>0</v>
      </c>
      <c r="Q6558" s="4"/>
      <c r="R6558" s="4"/>
    </row>
    <row r="6559" spans="5:18">
      <c r="E6559" s="130">
        <v>475</v>
      </c>
      <c r="F6559" s="130">
        <v>5</v>
      </c>
      <c r="H6559" s="32" t="s">
        <v>208</v>
      </c>
      <c r="I6559" s="33" t="s">
        <v>862</v>
      </c>
      <c r="J6559" s="33" t="s">
        <v>206</v>
      </c>
      <c r="K6559" s="33" t="str">
        <f t="shared" si="336"/>
        <v>475 , 5</v>
      </c>
      <c r="L6559" s="34" t="s">
        <v>207</v>
      </c>
      <c r="N6559" s="1" t="b">
        <f t="shared" si="337"/>
        <v>0</v>
      </c>
      <c r="O6559" s="1" t="b">
        <f t="shared" si="338"/>
        <v>0</v>
      </c>
      <c r="Q6559" s="4"/>
      <c r="R6559" s="4"/>
    </row>
    <row r="6560" spans="5:18">
      <c r="E6560" s="130">
        <v>475</v>
      </c>
      <c s="130" r="F6560">
        <v>7</v>
      </c>
      <c r="H6560" s="32" t="s">
        <v>208</v>
      </c>
      <c r="I6560" s="33" t="s">
        <v>862</v>
      </c>
      <c r="J6560" s="33" t="s">
        <v>206</v>
      </c>
      <c r="K6560" s="33" t="str">
        <f t="shared" si="336"/>
        <v>475 , 6</v>
      </c>
      <c r="L6560" s="34" t="s">
        <v>207</v>
      </c>
      <c r="N6560" s="1" t="b">
        <f t="shared" si="337"/>
        <v>0</v>
      </c>
      <c r="O6560" s="1" t="b">
        <f t="shared" si="338"/>
        <v>0</v>
      </c>
      <c r="Q6560" s="4"/>
      <c r="R6560" s="4"/>
    </row>
    <row r="6561" spans="5:18">
      <c r="E6561" s="130">
        <v>475</v>
      </c>
      <c r="F6561" s="130">
        <v>8</v>
      </c>
      <c r="H6561" s="32" t="s">
        <v>208</v>
      </c>
      <c r="I6561" s="33" t="s">
        <v>862</v>
      </c>
      <c r="J6561" s="33" t="s">
        <v>206</v>
      </c>
      <c r="K6561" s="33" t="str">
        <f t="shared" si="336"/>
        <v>475 , 8</v>
      </c>
      <c r="L6561" s="34" t="s">
        <v>207</v>
      </c>
      <c r="N6561" s="1" t="b">
        <f t="shared" si="337"/>
        <v>0</v>
      </c>
      <c r="O6561" s="1" t="b">
        <f t="shared" si="338"/>
        <v>0</v>
      </c>
      <c r="Q6561" s="4"/>
      <c r="R6561" s="4"/>
    </row>
    <row r="6562" spans="5:18">
      <c r="E6562" s="130">
        <v>475</v>
      </c>
      <c r="F6562" s="130">
        <v>9</v>
      </c>
      <c r="H6562" s="32" t="s">
        <v>208</v>
      </c>
      <c r="I6562" s="33" t="s">
        <v>862</v>
      </c>
      <c r="J6562" s="33" t="s">
        <v>206</v>
      </c>
      <c r="K6562" s="33" t="str">
        <f t="shared" si="336"/>
        <v>475 , 9</v>
      </c>
      <c r="L6562" s="34" t="s">
        <v>207</v>
      </c>
      <c r="N6562" s="1" t="b">
        <f t="shared" si="337"/>
        <v>0</v>
      </c>
      <c r="O6562" s="1" t="b">
        <f t="shared" si="338"/>
        <v>0</v>
      </c>
      <c r="Q6562" s="4"/>
      <c r="R6562" s="4"/>
    </row>
    <row r="6563" spans="5:18">
      <c r="E6563" s="130">
        <v>475</v>
      </c>
      <c r="F6563" s="130">
        <v>10</v>
      </c>
      <c r="H6563" s="32" t="s">
        <v>208</v>
      </c>
      <c r="I6563" s="33" t="s">
        <v>862</v>
      </c>
      <c r="J6563" s="33" t="s">
        <v>206</v>
      </c>
      <c r="K6563" s="33" t="str">
        <f t="shared" si="336"/>
        <v>475 , 10</v>
      </c>
      <c r="L6563" s="34" t="s">
        <v>207</v>
      </c>
      <c r="N6563" s="1" t="b">
        <f t="shared" si="337"/>
        <v>0</v>
      </c>
      <c r="O6563" s="1" t="b">
        <f t="shared" si="338"/>
        <v>0</v>
      </c>
      <c r="Q6563" s="4"/>
      <c r="R6563" s="4"/>
    </row>
    <row r="6564" spans="5:18">
      <c r="E6564" s="130">
        <v>475</v>
      </c>
      <c r="F6564" s="130">
        <v>11</v>
      </c>
      <c r="H6564" s="32" t="s">
        <v>208</v>
      </c>
      <c r="I6564" s="33" t="s">
        <v>862</v>
      </c>
      <c r="J6564" s="33" t="s">
        <v>206</v>
      </c>
      <c r="K6564" s="33" t="str">
        <f t="shared" si="336"/>
        <v>475 , 11</v>
      </c>
      <c r="L6564" s="34" t="s">
        <v>207</v>
      </c>
      <c r="N6564" s="1" t="b">
        <f t="shared" si="337"/>
        <v>0</v>
      </c>
      <c r="O6564" s="1" t="b">
        <f t="shared" si="338"/>
        <v>0</v>
      </c>
      <c r="Q6564" s="4"/>
      <c r="R6564" s="4"/>
    </row>
    <row r="6565" spans="5:18">
      <c r="E6565" s="130">
        <v>475</v>
      </c>
      <c r="F6565" s="130">
        <v>12</v>
      </c>
      <c r="H6565" s="32" t="s">
        <v>208</v>
      </c>
      <c r="I6565" s="33" t="s">
        <v>862</v>
      </c>
      <c r="J6565" s="33" t="s">
        <v>206</v>
      </c>
      <c r="K6565" s="33" t="str">
        <f t="shared" si="336"/>
        <v>475 , 12</v>
      </c>
      <c r="L6565" s="34" t="s">
        <v>207</v>
      </c>
      <c r="N6565" s="1" t="b">
        <f t="shared" si="337"/>
        <v>0</v>
      </c>
      <c r="O6565" s="1" t="b">
        <f t="shared" si="338"/>
        <v>0</v>
      </c>
      <c r="Q6565" s="4"/>
      <c r="R6565" s="4"/>
    </row>
    <row r="6566" spans="5:18">
      <c r="E6566" s="130">
        <v>475</v>
      </c>
      <c r="F6566" s="130">
        <v>13</v>
      </c>
      <c r="H6566" s="32" t="s">
        <v>208</v>
      </c>
      <c r="I6566" s="33" t="s">
        <v>862</v>
      </c>
      <c r="J6566" s="33" t="s">
        <v>206</v>
      </c>
      <c r="K6566" s="33" t="str">
        <f t="shared" si="336"/>
        <v>475 , 13</v>
      </c>
      <c r="L6566" s="34" t="s">
        <v>207</v>
      </c>
      <c r="N6566" s="1" t="b">
        <f t="shared" si="337"/>
        <v>0</v>
      </c>
      <c r="O6566" s="1" t="b">
        <f t="shared" si="338"/>
        <v>0</v>
      </c>
      <c r="Q6566" s="4"/>
      <c r="R6566" s="4"/>
    </row>
    <row r="6567" spans="5:18">
      <c r="E6567" s="130">
        <v>475</v>
      </c>
      <c r="F6567" s="130">
        <v>14</v>
      </c>
      <c r="H6567" s="32" t="s">
        <v>208</v>
      </c>
      <c r="I6567" s="33" t="s">
        <v>862</v>
      </c>
      <c r="J6567" s="33" t="s">
        <v>206</v>
      </c>
      <c r="K6567" s="33" t="str">
        <f t="shared" si="336"/>
        <v>475 , 14</v>
      </c>
      <c r="L6567" s="34" t="s">
        <v>207</v>
      </c>
      <c r="N6567" s="1" t="b">
        <f t="shared" si="337"/>
        <v>0</v>
      </c>
      <c r="O6567" s="1" t="b">
        <f t="shared" si="338"/>
        <v>0</v>
      </c>
      <c r="Q6567" s="4"/>
      <c r="R6567" s="4"/>
    </row>
    <row r="6568" spans="5:18">
      <c r="E6568" s="130">
        <v>475</v>
      </c>
      <c r="F6568" s="130">
        <v>15</v>
      </c>
      <c r="H6568" s="32" t="s">
        <v>208</v>
      </c>
      <c r="I6568" s="33" t="s">
        <v>862</v>
      </c>
      <c r="J6568" s="33" t="s">
        <v>206</v>
      </c>
      <c r="K6568" s="33" t="str">
        <f t="shared" si="336"/>
        <v>475 , 15</v>
      </c>
      <c r="L6568" s="34" t="s">
        <v>207</v>
      </c>
      <c r="N6568" s="1" t="b">
        <f t="shared" si="337"/>
        <v>0</v>
      </c>
      <c r="O6568" s="1" t="b">
        <f t="shared" si="338"/>
        <v>0</v>
      </c>
      <c r="Q6568" s="4"/>
      <c r="R6568" s="4"/>
    </row>
    <row r="6569" spans="5:18">
      <c r="E6569" s="130">
        <v>476</v>
      </c>
      <c r="F6569" s="130">
        <v>1</v>
      </c>
      <c r="H6569" s="32" t="s">
        <v>208</v>
      </c>
      <c r="I6569" s="33" t="s">
        <v>862</v>
      </c>
      <c r="J6569" s="33" t="s">
        <v>206</v>
      </c>
      <c r="K6569" s="33" t="str">
        <f t="shared" si="336"/>
        <v>476 , 1</v>
      </c>
      <c r="L6569" s="34" t="s">
        <v>207</v>
      </c>
      <c r="N6569" s="1" t="b">
        <f t="shared" si="337"/>
        <v>0</v>
      </c>
      <c r="O6569" s="1" t="b">
        <f t="shared" si="338"/>
        <v>0</v>
      </c>
      <c r="Q6569" s="4"/>
      <c r="R6569" s="4"/>
    </row>
    <row r="6570" spans="5:18">
      <c r="E6570" s="130">
        <v>476</v>
      </c>
      <c r="F6570" s="130">
        <v>2</v>
      </c>
      <c r="H6570" s="32" t="s">
        <v>208</v>
      </c>
      <c r="I6570" s="33" t="s">
        <v>862</v>
      </c>
      <c r="J6570" s="33" t="s">
        <v>206</v>
      </c>
      <c r="K6570" s="33" t="str">
        <f t="shared" si="336"/>
        <v>476 , 2</v>
      </c>
      <c r="L6570" s="34" t="s">
        <v>207</v>
      </c>
      <c r="N6570" s="1" t="b">
        <f t="shared" si="337"/>
        <v>0</v>
      </c>
      <c r="O6570" s="1" t="b">
        <f t="shared" si="338"/>
        <v>0</v>
      </c>
      <c r="Q6570" s="4"/>
      <c r="R6570" s="4"/>
    </row>
    <row r="6571" spans="5:18">
      <c r="E6571" s="130">
        <v>476</v>
      </c>
      <c r="F6571" s="130">
        <v>3</v>
      </c>
      <c r="H6571" s="32" t="s">
        <v>208</v>
      </c>
      <c r="I6571" s="33" t="s">
        <v>862</v>
      </c>
      <c r="J6571" s="33" t="s">
        <v>206</v>
      </c>
      <c r="K6571" s="33" t="str">
        <f t="shared" si="336"/>
        <v>476 , 3</v>
      </c>
      <c r="L6571" s="34" t="s">
        <v>207</v>
      </c>
      <c r="N6571" s="1" t="b">
        <f t="shared" si="337"/>
        <v>0</v>
      </c>
      <c r="O6571" s="1" t="b">
        <f t="shared" si="338"/>
        <v>0</v>
      </c>
      <c r="Q6571" s="4"/>
      <c r="R6571" s="4"/>
    </row>
    <row r="6572" spans="5:18">
      <c r="E6572" s="130">
        <v>476</v>
      </c>
      <c r="F6572" s="130">
        <v>4</v>
      </c>
      <c r="H6572" s="32" t="s">
        <v>208</v>
      </c>
      <c r="I6572" s="33" t="s">
        <v>862</v>
      </c>
      <c r="J6572" s="33" t="s">
        <v>206</v>
      </c>
      <c r="K6572" s="33" t="str">
        <f t="shared" si="336"/>
        <v>476 , 4</v>
      </c>
      <c r="L6572" s="34" t="s">
        <v>207</v>
      </c>
      <c r="N6572" s="1" t="b">
        <f t="shared" si="337"/>
        <v>0</v>
      </c>
      <c r="O6572" s="1" t="b">
        <f t="shared" si="338"/>
        <v>0</v>
      </c>
      <c r="Q6572" s="4"/>
      <c r="R6572" s="4"/>
    </row>
    <row r="6573" spans="5:18">
      <c r="E6573" s="130">
        <v>476</v>
      </c>
      <c r="F6573" s="130">
        <v>5</v>
      </c>
      <c r="H6573" s="32" t="s">
        <v>208</v>
      </c>
      <c r="I6573" s="33" t="s">
        <v>862</v>
      </c>
      <c r="J6573" s="33" t="s">
        <v>206</v>
      </c>
      <c r="K6573" s="33" t="str">
        <f t="shared" si="336"/>
        <v>476 , 5</v>
      </c>
      <c r="L6573" s="34" t="s">
        <v>207</v>
      </c>
      <c r="N6573" s="1" t="b">
        <f t="shared" si="337"/>
        <v>0</v>
      </c>
      <c r="O6573" s="1" t="b">
        <f t="shared" si="338"/>
        <v>0</v>
      </c>
      <c r="Q6573" s="4"/>
      <c r="R6573" s="4"/>
    </row>
    <row r="6574" spans="5:18">
      <c r="E6574" s="130">
        <v>476</v>
      </c>
      <c s="130" r="F6574">
        <v>7</v>
      </c>
      <c r="H6574" s="32" t="s">
        <v>208</v>
      </c>
      <c r="I6574" s="33" t="s">
        <v>862</v>
      </c>
      <c r="J6574" s="33" t="s">
        <v>206</v>
      </c>
      <c r="K6574" s="33" t="str">
        <f t="shared" si="336"/>
        <v>476 , 6</v>
      </c>
      <c r="L6574" s="34" t="s">
        <v>207</v>
      </c>
      <c r="N6574" s="1" t="b">
        <f t="shared" si="337"/>
        <v>0</v>
      </c>
      <c r="O6574" s="1" t="b">
        <f t="shared" si="338"/>
        <v>0</v>
      </c>
      <c r="Q6574" s="4"/>
      <c r="R6574" s="4"/>
    </row>
    <row r="6575" spans="5:18">
      <c r="E6575" s="130">
        <v>476</v>
      </c>
      <c r="F6575" s="130">
        <v>8</v>
      </c>
      <c r="H6575" s="32" t="s">
        <v>208</v>
      </c>
      <c r="I6575" s="33" t="s">
        <v>862</v>
      </c>
      <c r="J6575" s="33" t="s">
        <v>206</v>
      </c>
      <c r="K6575" s="33" t="str">
        <f t="shared" si="336"/>
        <v>476 , 8</v>
      </c>
      <c r="L6575" s="34" t="s">
        <v>207</v>
      </c>
      <c r="N6575" s="1" t="b">
        <f t="shared" si="337"/>
        <v>0</v>
      </c>
      <c r="O6575" s="1" t="b">
        <f t="shared" si="338"/>
        <v>0</v>
      </c>
      <c r="Q6575" s="4"/>
      <c r="R6575" s="4"/>
    </row>
    <row r="6576" spans="5:18">
      <c r="E6576" s="130">
        <v>476</v>
      </c>
      <c r="F6576" s="130">
        <v>9</v>
      </c>
      <c r="H6576" s="32" t="s">
        <v>208</v>
      </c>
      <c r="I6576" s="33" t="s">
        <v>862</v>
      </c>
      <c r="J6576" s="33" t="s">
        <v>206</v>
      </c>
      <c r="K6576" s="33" t="str">
        <f t="shared" ref="K6576:K6635" si="339">E6576&amp;" , "&amp;F6576</f>
        <v>476 , 9</v>
      </c>
      <c r="L6576" s="34" t="s">
        <v>207</v>
      </c>
      <c r="N6576" s="1" t="b">
        <f t="shared" ref="N6576:N6635" si="340">IF(E6576="","",EXACT(E6576,Q6576))</f>
        <v>0</v>
      </c>
      <c r="O6576" s="1" t="b">
        <f t="shared" ref="O6576:O6635" si="341">IF(F6576="","",EXACT(F6576,R6576))</f>
        <v>0</v>
      </c>
      <c r="Q6576" s="4"/>
      <c r="R6576" s="4"/>
    </row>
    <row r="6577" spans="5:18">
      <c r="E6577" s="130">
        <v>476</v>
      </c>
      <c r="F6577" s="130">
        <v>10</v>
      </c>
      <c r="H6577" s="32" t="s">
        <v>208</v>
      </c>
      <c r="I6577" s="33" t="s">
        <v>862</v>
      </c>
      <c r="J6577" s="33" t="s">
        <v>206</v>
      </c>
      <c r="K6577" s="33" t="str">
        <f t="shared" si="339"/>
        <v>476 , 10</v>
      </c>
      <c r="L6577" s="34" t="s">
        <v>207</v>
      </c>
      <c r="N6577" s="1" t="b">
        <f t="shared" si="340"/>
        <v>0</v>
      </c>
      <c r="O6577" s="1" t="b">
        <f t="shared" si="341"/>
        <v>0</v>
      </c>
      <c r="Q6577" s="4"/>
      <c r="R6577" s="4"/>
    </row>
    <row r="6578" spans="5:18">
      <c r="E6578" s="130">
        <v>476</v>
      </c>
      <c r="F6578" s="130">
        <v>11</v>
      </c>
      <c r="H6578" s="32" t="s">
        <v>208</v>
      </c>
      <c r="I6578" s="33" t="s">
        <v>862</v>
      </c>
      <c r="J6578" s="33" t="s">
        <v>206</v>
      </c>
      <c r="K6578" s="33" t="str">
        <f t="shared" si="339"/>
        <v>476 , 11</v>
      </c>
      <c r="L6578" s="34" t="s">
        <v>207</v>
      </c>
      <c r="N6578" s="1" t="b">
        <f t="shared" si="340"/>
        <v>0</v>
      </c>
      <c r="O6578" s="1" t="b">
        <f t="shared" si="341"/>
        <v>0</v>
      </c>
      <c r="Q6578" s="4"/>
      <c r="R6578" s="4"/>
    </row>
    <row r="6579" spans="5:18">
      <c r="E6579" s="130">
        <v>476</v>
      </c>
      <c r="F6579" s="130">
        <v>12</v>
      </c>
      <c r="H6579" s="32" t="s">
        <v>208</v>
      </c>
      <c r="I6579" s="33" t="s">
        <v>862</v>
      </c>
      <c r="J6579" s="33" t="s">
        <v>206</v>
      </c>
      <c r="K6579" s="33" t="str">
        <f t="shared" si="339"/>
        <v>476 , 12</v>
      </c>
      <c r="L6579" s="34" t="s">
        <v>207</v>
      </c>
      <c r="N6579" s="1" t="b">
        <f t="shared" si="340"/>
        <v>0</v>
      </c>
      <c r="O6579" s="1" t="b">
        <f t="shared" si="341"/>
        <v>0</v>
      </c>
      <c r="Q6579" s="4"/>
      <c r="R6579" s="4"/>
    </row>
    <row r="6580" spans="5:18">
      <c r="E6580" s="130">
        <v>476</v>
      </c>
      <c r="F6580" s="130">
        <v>13</v>
      </c>
      <c r="H6580" s="32" t="s">
        <v>208</v>
      </c>
      <c r="I6580" s="33" t="s">
        <v>862</v>
      </c>
      <c r="J6580" s="33" t="s">
        <v>206</v>
      </c>
      <c r="K6580" s="33" t="str">
        <f t="shared" si="339"/>
        <v>476 , 13</v>
      </c>
      <c r="L6580" s="34" t="s">
        <v>207</v>
      </c>
      <c r="N6580" s="1" t="b">
        <f t="shared" si="340"/>
        <v>0</v>
      </c>
      <c r="O6580" s="1" t="b">
        <f t="shared" si="341"/>
        <v>0</v>
      </c>
      <c r="Q6580" s="4"/>
      <c r="R6580" s="4"/>
    </row>
    <row r="6581" spans="5:18">
      <c r="E6581" s="130">
        <v>476</v>
      </c>
      <c r="F6581" s="130">
        <v>14</v>
      </c>
      <c r="H6581" s="32" t="s">
        <v>208</v>
      </c>
      <c r="I6581" s="33" t="s">
        <v>862</v>
      </c>
      <c r="J6581" s="33" t="s">
        <v>206</v>
      </c>
      <c r="K6581" s="33" t="str">
        <f t="shared" si="339"/>
        <v>476 , 14</v>
      </c>
      <c r="L6581" s="34" t="s">
        <v>207</v>
      </c>
      <c r="N6581" s="1" t="b">
        <f t="shared" si="340"/>
        <v>0</v>
      </c>
      <c r="O6581" s="1" t="b">
        <f t="shared" si="341"/>
        <v>0</v>
      </c>
      <c r="Q6581" s="4"/>
      <c r="R6581" s="4"/>
    </row>
    <row r="6582" spans="5:18">
      <c r="E6582" s="130">
        <v>476</v>
      </c>
      <c r="F6582" s="130">
        <v>15</v>
      </c>
      <c r="H6582" s="32" t="s">
        <v>208</v>
      </c>
      <c r="I6582" s="33" t="s">
        <v>862</v>
      </c>
      <c r="J6582" s="33" t="s">
        <v>206</v>
      </c>
      <c r="K6582" s="33" t="str">
        <f t="shared" si="339"/>
        <v>476 , 15</v>
      </c>
      <c r="L6582" s="34" t="s">
        <v>207</v>
      </c>
      <c r="N6582" s="1" t="b">
        <f t="shared" si="340"/>
        <v>0</v>
      </c>
      <c r="O6582" s="1" t="b">
        <f t="shared" si="341"/>
        <v>0</v>
      </c>
      <c r="Q6582" s="4"/>
      <c r="R6582" s="4"/>
    </row>
    <row r="6583" spans="5:18">
      <c r="E6583" s="130">
        <v>477</v>
      </c>
      <c r="F6583" s="130">
        <v>1</v>
      </c>
      <c r="H6583" s="32" t="s">
        <v>208</v>
      </c>
      <c r="I6583" s="33" t="s">
        <v>862</v>
      </c>
      <c r="J6583" s="33" t="s">
        <v>206</v>
      </c>
      <c r="K6583" s="33" t="str">
        <f t="shared" si="339"/>
        <v>477 , 1</v>
      </c>
      <c r="L6583" s="34" t="s">
        <v>207</v>
      </c>
      <c r="N6583" s="1" t="b">
        <f t="shared" si="340"/>
        <v>0</v>
      </c>
      <c r="O6583" s="1" t="b">
        <f t="shared" si="341"/>
        <v>0</v>
      </c>
      <c r="Q6583" s="4"/>
      <c r="R6583" s="4"/>
    </row>
    <row r="6584" spans="5:18">
      <c r="E6584" s="130">
        <v>477</v>
      </c>
      <c r="F6584" s="130">
        <v>2</v>
      </c>
      <c r="H6584" s="32" t="s">
        <v>208</v>
      </c>
      <c r="I6584" s="33" t="s">
        <v>862</v>
      </c>
      <c r="J6584" s="33" t="s">
        <v>206</v>
      </c>
      <c r="K6584" s="33" t="str">
        <f t="shared" si="339"/>
        <v>477 , 2</v>
      </c>
      <c r="L6584" s="34" t="s">
        <v>207</v>
      </c>
      <c r="N6584" s="1" t="b">
        <f t="shared" si="340"/>
        <v>0</v>
      </c>
      <c r="O6584" s="1" t="b">
        <f t="shared" si="341"/>
        <v>0</v>
      </c>
      <c r="Q6584" s="4"/>
      <c r="R6584" s="4"/>
    </row>
    <row r="6585" spans="5:18">
      <c r="E6585" s="130">
        <v>477</v>
      </c>
      <c r="F6585" s="130">
        <v>3</v>
      </c>
      <c r="H6585" s="32" t="s">
        <v>208</v>
      </c>
      <c r="I6585" s="33" t="s">
        <v>862</v>
      </c>
      <c r="J6585" s="33" t="s">
        <v>206</v>
      </c>
      <c r="K6585" s="33" t="str">
        <f t="shared" si="339"/>
        <v>477 , 3</v>
      </c>
      <c r="L6585" s="34" t="s">
        <v>207</v>
      </c>
      <c r="N6585" s="1" t="b">
        <f t="shared" si="340"/>
        <v>0</v>
      </c>
      <c r="O6585" s="1" t="b">
        <f t="shared" si="341"/>
        <v>0</v>
      </c>
      <c r="Q6585" s="4"/>
      <c r="R6585" s="4"/>
    </row>
    <row r="6586" spans="5:18">
      <c r="E6586" s="130">
        <v>477</v>
      </c>
      <c r="F6586" s="130">
        <v>4</v>
      </c>
      <c r="H6586" s="32" t="s">
        <v>208</v>
      </c>
      <c r="I6586" s="33" t="s">
        <v>862</v>
      </c>
      <c r="J6586" s="33" t="s">
        <v>206</v>
      </c>
      <c r="K6586" s="33" t="str">
        <f t="shared" si="339"/>
        <v>477 , 4</v>
      </c>
      <c r="L6586" s="34" t="s">
        <v>207</v>
      </c>
      <c r="N6586" s="1" t="b">
        <f t="shared" si="340"/>
        <v>0</v>
      </c>
      <c r="O6586" s="1" t="b">
        <f t="shared" si="341"/>
        <v>0</v>
      </c>
      <c r="Q6586" s="4"/>
      <c r="R6586" s="4"/>
    </row>
    <row r="6587" spans="5:18">
      <c r="E6587" s="130">
        <v>477</v>
      </c>
      <c r="F6587" s="130">
        <v>5</v>
      </c>
      <c r="H6587" s="32" t="s">
        <v>208</v>
      </c>
      <c r="I6587" s="33" t="s">
        <v>862</v>
      </c>
      <c r="J6587" s="33" t="s">
        <v>206</v>
      </c>
      <c r="K6587" s="33" t="str">
        <f t="shared" si="339"/>
        <v>477 , 5</v>
      </c>
      <c r="L6587" s="34" t="s">
        <v>207</v>
      </c>
      <c r="N6587" s="1" t="b">
        <f t="shared" si="340"/>
        <v>0</v>
      </c>
      <c r="O6587" s="1" t="b">
        <f t="shared" si="341"/>
        <v>0</v>
      </c>
      <c r="Q6587" s="4"/>
      <c r="R6587" s="4"/>
    </row>
    <row r="6588" spans="5:18">
      <c r="E6588" s="130">
        <v>477</v>
      </c>
      <c s="130" r="F6588">
        <v>7</v>
      </c>
      <c r="H6588" s="32" t="s">
        <v>208</v>
      </c>
      <c r="I6588" s="33" t="s">
        <v>862</v>
      </c>
      <c r="J6588" s="33" t="s">
        <v>206</v>
      </c>
      <c r="K6588" s="33" t="str">
        <f t="shared" si="339"/>
        <v>477 , 6</v>
      </c>
      <c r="L6588" s="34" t="s">
        <v>207</v>
      </c>
      <c r="N6588" s="1" t="b">
        <f t="shared" si="340"/>
        <v>0</v>
      </c>
      <c r="O6588" s="1" t="b">
        <f t="shared" si="341"/>
        <v>0</v>
      </c>
      <c r="Q6588" s="4"/>
      <c r="R6588" s="4"/>
    </row>
    <row r="6589" spans="5:18">
      <c r="E6589" s="130">
        <v>477</v>
      </c>
      <c r="F6589" s="130">
        <v>8</v>
      </c>
      <c r="H6589" s="32" t="s">
        <v>208</v>
      </c>
      <c r="I6589" s="33" t="s">
        <v>862</v>
      </c>
      <c r="J6589" s="33" t="s">
        <v>206</v>
      </c>
      <c r="K6589" s="33" t="str">
        <f t="shared" si="339"/>
        <v>477 , 8</v>
      </c>
      <c r="L6589" s="34" t="s">
        <v>207</v>
      </c>
      <c r="N6589" s="1" t="b">
        <f t="shared" si="340"/>
        <v>0</v>
      </c>
      <c r="O6589" s="1" t="b">
        <f t="shared" si="341"/>
        <v>0</v>
      </c>
      <c r="Q6589" s="4"/>
      <c r="R6589" s="4"/>
    </row>
    <row r="6590" spans="5:18">
      <c r="E6590" s="130">
        <v>477</v>
      </c>
      <c r="F6590" s="130">
        <v>9</v>
      </c>
      <c r="H6590" s="32" t="s">
        <v>208</v>
      </c>
      <c r="I6590" s="33" t="s">
        <v>862</v>
      </c>
      <c r="J6590" s="33" t="s">
        <v>206</v>
      </c>
      <c r="K6590" s="33" t="str">
        <f t="shared" si="339"/>
        <v>477 , 9</v>
      </c>
      <c r="L6590" s="34" t="s">
        <v>207</v>
      </c>
      <c r="N6590" s="1" t="b">
        <f t="shared" si="340"/>
        <v>0</v>
      </c>
      <c r="O6590" s="1" t="b">
        <f t="shared" si="341"/>
        <v>0</v>
      </c>
      <c r="Q6590" s="4"/>
      <c r="R6590" s="4"/>
    </row>
    <row r="6591" spans="5:18">
      <c r="E6591" s="130">
        <v>477</v>
      </c>
      <c r="F6591" s="130">
        <v>10</v>
      </c>
      <c r="H6591" s="32" t="s">
        <v>208</v>
      </c>
      <c r="I6591" s="33" t="s">
        <v>862</v>
      </c>
      <c r="J6591" s="33" t="s">
        <v>206</v>
      </c>
      <c r="K6591" s="33" t="str">
        <f t="shared" si="339"/>
        <v>477 , 10</v>
      </c>
      <c r="L6591" s="34" t="s">
        <v>207</v>
      </c>
      <c r="N6591" s="1" t="b">
        <f t="shared" si="340"/>
        <v>0</v>
      </c>
      <c r="O6591" s="1" t="b">
        <f t="shared" si="341"/>
        <v>0</v>
      </c>
      <c r="Q6591" s="4"/>
      <c r="R6591" s="4"/>
    </row>
    <row r="6592" spans="5:18">
      <c r="E6592" s="130">
        <v>477</v>
      </c>
      <c r="F6592" s="130">
        <v>11</v>
      </c>
      <c r="H6592" s="32" t="s">
        <v>208</v>
      </c>
      <c r="I6592" s="33" t="s">
        <v>862</v>
      </c>
      <c r="J6592" s="33" t="s">
        <v>206</v>
      </c>
      <c r="K6592" s="33" t="str">
        <f t="shared" si="339"/>
        <v>477 , 11</v>
      </c>
      <c r="L6592" s="34" t="s">
        <v>207</v>
      </c>
      <c r="N6592" s="1" t="b">
        <f t="shared" si="340"/>
        <v>0</v>
      </c>
      <c r="O6592" s="1" t="b">
        <f t="shared" si="341"/>
        <v>0</v>
      </c>
      <c r="Q6592" s="4"/>
      <c r="R6592" s="4"/>
    </row>
    <row r="6593" spans="5:18">
      <c r="E6593" s="130">
        <v>477</v>
      </c>
      <c r="F6593" s="130">
        <v>12</v>
      </c>
      <c r="H6593" s="32" t="s">
        <v>208</v>
      </c>
      <c r="I6593" s="33" t="s">
        <v>862</v>
      </c>
      <c r="J6593" s="33" t="s">
        <v>206</v>
      </c>
      <c r="K6593" s="33" t="str">
        <f t="shared" si="339"/>
        <v>477 , 12</v>
      </c>
      <c r="L6593" s="34" t="s">
        <v>207</v>
      </c>
      <c r="N6593" s="1" t="b">
        <f t="shared" si="340"/>
        <v>0</v>
      </c>
      <c r="O6593" s="1" t="b">
        <f t="shared" si="341"/>
        <v>0</v>
      </c>
      <c r="Q6593" s="4"/>
      <c r="R6593" s="4"/>
    </row>
    <row r="6594" spans="5:18">
      <c r="E6594" s="130">
        <v>477</v>
      </c>
      <c r="F6594" s="130">
        <v>13</v>
      </c>
      <c r="H6594" s="32" t="s">
        <v>208</v>
      </c>
      <c r="I6594" s="33" t="s">
        <v>862</v>
      </c>
      <c r="J6594" s="33" t="s">
        <v>206</v>
      </c>
      <c r="K6594" s="33" t="str">
        <f t="shared" si="339"/>
        <v>477 , 13</v>
      </c>
      <c r="L6594" s="34" t="s">
        <v>207</v>
      </c>
      <c r="N6594" s="1" t="b">
        <f t="shared" si="340"/>
        <v>0</v>
      </c>
      <c r="O6594" s="1" t="b">
        <f t="shared" si="341"/>
        <v>0</v>
      </c>
      <c r="Q6594" s="4"/>
      <c r="R6594" s="4"/>
    </row>
    <row r="6595" spans="5:18">
      <c r="E6595" s="130">
        <v>477</v>
      </c>
      <c r="F6595" s="130">
        <v>14</v>
      </c>
      <c r="H6595" s="32" t="s">
        <v>208</v>
      </c>
      <c r="I6595" s="33" t="s">
        <v>862</v>
      </c>
      <c r="J6595" s="33" t="s">
        <v>206</v>
      </c>
      <c r="K6595" s="33" t="str">
        <f t="shared" si="339"/>
        <v>477 , 14</v>
      </c>
      <c r="L6595" s="34" t="s">
        <v>207</v>
      </c>
      <c r="N6595" s="1" t="b">
        <f t="shared" si="340"/>
        <v>0</v>
      </c>
      <c r="O6595" s="1" t="b">
        <f t="shared" si="341"/>
        <v>0</v>
      </c>
      <c r="Q6595" s="4"/>
      <c r="R6595" s="4"/>
    </row>
    <row r="6596" spans="5:18">
      <c r="E6596" s="130">
        <v>477</v>
      </c>
      <c r="F6596" s="130">
        <v>15</v>
      </c>
      <c r="H6596" s="32" t="s">
        <v>208</v>
      </c>
      <c r="I6596" s="33" t="s">
        <v>862</v>
      </c>
      <c r="J6596" s="33" t="s">
        <v>206</v>
      </c>
      <c r="K6596" s="33" t="str">
        <f t="shared" si="339"/>
        <v>477 , 15</v>
      </c>
      <c r="L6596" s="34" t="s">
        <v>207</v>
      </c>
      <c r="N6596" s="1" t="b">
        <f t="shared" si="340"/>
        <v>0</v>
      </c>
      <c r="O6596" s="1" t="b">
        <f t="shared" si="341"/>
        <v>0</v>
      </c>
      <c r="Q6596" s="4"/>
      <c r="R6596" s="4"/>
    </row>
    <row r="6597" spans="5:18">
      <c r="E6597" s="130">
        <v>478</v>
      </c>
      <c r="F6597" s="130">
        <v>1</v>
      </c>
      <c r="H6597" s="32" t="s">
        <v>208</v>
      </c>
      <c r="I6597" s="33" t="s">
        <v>862</v>
      </c>
      <c r="J6597" s="33" t="s">
        <v>206</v>
      </c>
      <c r="K6597" s="33" t="str">
        <f t="shared" si="339"/>
        <v>478 , 1</v>
      </c>
      <c r="L6597" s="34" t="s">
        <v>207</v>
      </c>
      <c r="N6597" s="1" t="b">
        <f t="shared" si="340"/>
        <v>0</v>
      </c>
      <c r="O6597" s="1" t="b">
        <f t="shared" si="341"/>
        <v>0</v>
      </c>
      <c r="Q6597" s="4"/>
      <c r="R6597" s="4"/>
    </row>
    <row r="6598" spans="5:18">
      <c r="E6598" s="130">
        <v>478</v>
      </c>
      <c r="F6598" s="130">
        <v>2</v>
      </c>
      <c r="H6598" s="32" t="s">
        <v>208</v>
      </c>
      <c r="I6598" s="33" t="s">
        <v>862</v>
      </c>
      <c r="J6598" s="33" t="s">
        <v>206</v>
      </c>
      <c r="K6598" s="33" t="str">
        <f t="shared" si="339"/>
        <v>478 , 2</v>
      </c>
      <c r="L6598" s="34" t="s">
        <v>207</v>
      </c>
      <c r="N6598" s="1" t="b">
        <f t="shared" si="340"/>
        <v>0</v>
      </c>
      <c r="O6598" s="1" t="b">
        <f t="shared" si="341"/>
        <v>0</v>
      </c>
      <c r="Q6598" s="4"/>
      <c r="R6598" s="4"/>
    </row>
    <row r="6599" spans="5:18">
      <c r="E6599" s="130">
        <v>478</v>
      </c>
      <c r="F6599" s="130">
        <v>3</v>
      </c>
      <c r="H6599" s="32" t="s">
        <v>208</v>
      </c>
      <c r="I6599" s="33" t="s">
        <v>862</v>
      </c>
      <c r="J6599" s="33" t="s">
        <v>206</v>
      </c>
      <c r="K6599" s="33" t="str">
        <f t="shared" si="339"/>
        <v>478 , 3</v>
      </c>
      <c r="L6599" s="34" t="s">
        <v>207</v>
      </c>
      <c r="N6599" s="1" t="b">
        <f t="shared" si="340"/>
        <v>0</v>
      </c>
      <c r="O6599" s="1" t="b">
        <f t="shared" si="341"/>
        <v>0</v>
      </c>
      <c r="Q6599" s="4"/>
      <c r="R6599" s="4"/>
    </row>
    <row r="6600" spans="5:18">
      <c r="E6600" s="130">
        <v>478</v>
      </c>
      <c r="F6600" s="130">
        <v>4</v>
      </c>
      <c r="H6600" s="32" t="s">
        <v>208</v>
      </c>
      <c r="I6600" s="33" t="s">
        <v>862</v>
      </c>
      <c r="J6600" s="33" t="s">
        <v>206</v>
      </c>
      <c r="K6600" s="33" t="str">
        <f t="shared" si="339"/>
        <v>478 , 4</v>
      </c>
      <c r="L6600" s="34" t="s">
        <v>207</v>
      </c>
      <c r="N6600" s="1" t="b">
        <f t="shared" si="340"/>
        <v>0</v>
      </c>
      <c r="O6600" s="1" t="b">
        <f t="shared" si="341"/>
        <v>0</v>
      </c>
      <c r="Q6600" s="4"/>
      <c r="R6600" s="4"/>
    </row>
    <row r="6601" spans="5:18">
      <c r="E6601" s="130">
        <v>478</v>
      </c>
      <c r="F6601" s="130">
        <v>5</v>
      </c>
      <c r="H6601" s="32" t="s">
        <v>208</v>
      </c>
      <c r="I6601" s="33" t="s">
        <v>862</v>
      </c>
      <c r="J6601" s="33" t="s">
        <v>206</v>
      </c>
      <c r="K6601" s="33" t="str">
        <f t="shared" si="339"/>
        <v>478 , 5</v>
      </c>
      <c r="L6601" s="34" t="s">
        <v>207</v>
      </c>
      <c r="N6601" s="1" t="b">
        <f t="shared" si="340"/>
        <v>0</v>
      </c>
      <c r="O6601" s="1" t="b">
        <f t="shared" si="341"/>
        <v>0</v>
      </c>
      <c r="Q6601" s="4"/>
      <c r="R6601" s="4"/>
    </row>
    <row r="6602" spans="5:18">
      <c r="E6602" s="130">
        <v>478</v>
      </c>
      <c s="130" r="F6602">
        <v>7</v>
      </c>
      <c r="H6602" s="32" t="s">
        <v>208</v>
      </c>
      <c r="I6602" s="33" t="s">
        <v>862</v>
      </c>
      <c r="J6602" s="33" t="s">
        <v>206</v>
      </c>
      <c r="K6602" s="33" t="str">
        <f t="shared" si="339"/>
        <v>478 , 6</v>
      </c>
      <c r="L6602" s="34" t="s">
        <v>207</v>
      </c>
      <c r="N6602" s="1" t="b">
        <f t="shared" si="340"/>
        <v>0</v>
      </c>
      <c r="O6602" s="1" t="b">
        <f t="shared" si="341"/>
        <v>0</v>
      </c>
      <c r="Q6602" s="4"/>
      <c r="R6602" s="4"/>
    </row>
    <row r="6603" spans="5:18">
      <c r="E6603" s="130">
        <v>478</v>
      </c>
      <c r="F6603" s="130">
        <v>8</v>
      </c>
      <c r="H6603" s="32" t="s">
        <v>208</v>
      </c>
      <c r="I6603" s="33" t="s">
        <v>862</v>
      </c>
      <c r="J6603" s="33" t="s">
        <v>206</v>
      </c>
      <c r="K6603" s="33" t="str">
        <f t="shared" si="339"/>
        <v>478 , 8</v>
      </c>
      <c r="L6603" s="34" t="s">
        <v>207</v>
      </c>
      <c r="N6603" s="1" t="b">
        <f t="shared" si="340"/>
        <v>0</v>
      </c>
      <c r="O6603" s="1" t="b">
        <f t="shared" si="341"/>
        <v>0</v>
      </c>
      <c r="Q6603" s="4"/>
      <c r="R6603" s="4"/>
    </row>
    <row r="6604" spans="5:18">
      <c r="E6604" s="130">
        <v>478</v>
      </c>
      <c r="F6604" s="130">
        <v>9</v>
      </c>
      <c r="H6604" s="32" t="s">
        <v>208</v>
      </c>
      <c r="I6604" s="33" t="s">
        <v>862</v>
      </c>
      <c r="J6604" s="33" t="s">
        <v>206</v>
      </c>
      <c r="K6604" s="33" t="str">
        <f t="shared" si="339"/>
        <v>478 , 9</v>
      </c>
      <c r="L6604" s="34" t="s">
        <v>207</v>
      </c>
      <c r="N6604" s="1" t="b">
        <f t="shared" si="340"/>
        <v>0</v>
      </c>
      <c r="O6604" s="1" t="b">
        <f t="shared" si="341"/>
        <v>0</v>
      </c>
      <c r="Q6604" s="4"/>
      <c r="R6604" s="4"/>
    </row>
    <row r="6605" spans="5:18">
      <c r="E6605" s="130">
        <v>478</v>
      </c>
      <c r="F6605" s="130">
        <v>10</v>
      </c>
      <c r="H6605" s="32" t="s">
        <v>208</v>
      </c>
      <c r="I6605" s="33" t="s">
        <v>862</v>
      </c>
      <c r="J6605" s="33" t="s">
        <v>206</v>
      </c>
      <c r="K6605" s="33" t="str">
        <f t="shared" si="339"/>
        <v>478 , 10</v>
      </c>
      <c r="L6605" s="34" t="s">
        <v>207</v>
      </c>
      <c r="N6605" s="1" t="b">
        <f t="shared" si="340"/>
        <v>0</v>
      </c>
      <c r="O6605" s="1" t="b">
        <f t="shared" si="341"/>
        <v>0</v>
      </c>
      <c r="Q6605" s="4"/>
      <c r="R6605" s="4"/>
    </row>
    <row r="6606" spans="5:18">
      <c r="E6606" s="130">
        <v>478</v>
      </c>
      <c r="F6606" s="130">
        <v>11</v>
      </c>
      <c r="H6606" s="32" t="s">
        <v>208</v>
      </c>
      <c r="I6606" s="33" t="s">
        <v>862</v>
      </c>
      <c r="J6606" s="33" t="s">
        <v>206</v>
      </c>
      <c r="K6606" s="33" t="str">
        <f t="shared" si="339"/>
        <v>478 , 11</v>
      </c>
      <c r="L6606" s="34" t="s">
        <v>207</v>
      </c>
      <c r="N6606" s="1" t="b">
        <f t="shared" si="340"/>
        <v>0</v>
      </c>
      <c r="O6606" s="1" t="b">
        <f t="shared" si="341"/>
        <v>0</v>
      </c>
      <c r="Q6606" s="4"/>
      <c r="R6606" s="4"/>
    </row>
    <row r="6607" spans="5:18">
      <c r="E6607" s="130">
        <v>478</v>
      </c>
      <c r="F6607" s="130">
        <v>12</v>
      </c>
      <c r="H6607" s="32" t="s">
        <v>208</v>
      </c>
      <c r="I6607" s="33" t="s">
        <v>862</v>
      </c>
      <c r="J6607" s="33" t="s">
        <v>206</v>
      </c>
      <c r="K6607" s="33" t="str">
        <f t="shared" si="339"/>
        <v>478 , 12</v>
      </c>
      <c r="L6607" s="34" t="s">
        <v>207</v>
      </c>
      <c r="N6607" s="1" t="b">
        <f t="shared" si="340"/>
        <v>0</v>
      </c>
      <c r="O6607" s="1" t="b">
        <f t="shared" si="341"/>
        <v>0</v>
      </c>
      <c r="Q6607" s="4"/>
      <c r="R6607" s="4"/>
    </row>
    <row r="6608" spans="5:18">
      <c r="E6608" s="130">
        <v>478</v>
      </c>
      <c r="F6608" s="130">
        <v>13</v>
      </c>
      <c r="H6608" s="32" t="s">
        <v>208</v>
      </c>
      <c r="I6608" s="33" t="s">
        <v>862</v>
      </c>
      <c r="J6608" s="33" t="s">
        <v>206</v>
      </c>
      <c r="K6608" s="33" t="str">
        <f t="shared" si="339"/>
        <v>478 , 13</v>
      </c>
      <c r="L6608" s="34" t="s">
        <v>207</v>
      </c>
      <c r="N6608" s="1" t="b">
        <f t="shared" si="340"/>
        <v>0</v>
      </c>
      <c r="O6608" s="1" t="b">
        <f t="shared" si="341"/>
        <v>0</v>
      </c>
      <c r="Q6608" s="4"/>
      <c r="R6608" s="4"/>
    </row>
    <row r="6609" spans="5:18">
      <c r="E6609" s="130">
        <v>478</v>
      </c>
      <c r="F6609" s="130">
        <v>14</v>
      </c>
      <c r="H6609" s="32" t="s">
        <v>208</v>
      </c>
      <c r="I6609" s="33" t="s">
        <v>862</v>
      </c>
      <c r="J6609" s="33" t="s">
        <v>206</v>
      </c>
      <c r="K6609" s="33" t="str">
        <f t="shared" si="339"/>
        <v>478 , 14</v>
      </c>
      <c r="L6609" s="34" t="s">
        <v>207</v>
      </c>
      <c r="N6609" s="1" t="b">
        <f t="shared" si="340"/>
        <v>0</v>
      </c>
      <c r="O6609" s="1" t="b">
        <f t="shared" si="341"/>
        <v>0</v>
      </c>
      <c r="Q6609" s="4"/>
      <c r="R6609" s="4"/>
    </row>
    <row r="6610" spans="5:18">
      <c r="E6610" s="130">
        <v>478</v>
      </c>
      <c r="F6610" s="130">
        <v>15</v>
      </c>
      <c r="H6610" s="32" t="s">
        <v>208</v>
      </c>
      <c r="I6610" s="33" t="s">
        <v>862</v>
      </c>
      <c r="J6610" s="33" t="s">
        <v>206</v>
      </c>
      <c r="K6610" s="33" t="str">
        <f t="shared" si="339"/>
        <v>478 , 15</v>
      </c>
      <c r="L6610" s="34" t="s">
        <v>207</v>
      </c>
      <c r="N6610" s="1" t="b">
        <f t="shared" si="340"/>
        <v>0</v>
      </c>
      <c r="O6610" s="1" t="b">
        <f t="shared" si="341"/>
        <v>0</v>
      </c>
      <c r="Q6610" s="4"/>
      <c r="R6610" s="4"/>
    </row>
    <row r="6611" spans="5:18">
      <c r="E6611" s="130">
        <v>479</v>
      </c>
      <c r="F6611" s="130">
        <v>1</v>
      </c>
      <c r="H6611" s="32" t="s">
        <v>208</v>
      </c>
      <c r="I6611" s="33" t="s">
        <v>862</v>
      </c>
      <c r="J6611" s="33" t="s">
        <v>206</v>
      </c>
      <c r="K6611" s="33" t="str">
        <f t="shared" si="339"/>
        <v>479 , 1</v>
      </c>
      <c r="L6611" s="34" t="s">
        <v>207</v>
      </c>
      <c r="N6611" s="1" t="b">
        <f t="shared" si="340"/>
        <v>0</v>
      </c>
      <c r="O6611" s="1" t="b">
        <f t="shared" si="341"/>
        <v>0</v>
      </c>
      <c r="Q6611" s="4"/>
      <c r="R6611" s="4"/>
    </row>
    <row r="6612" spans="5:18">
      <c r="E6612" s="130">
        <v>479</v>
      </c>
      <c r="F6612" s="130">
        <v>2</v>
      </c>
      <c r="H6612" s="32" t="s">
        <v>208</v>
      </c>
      <c r="I6612" s="33" t="s">
        <v>862</v>
      </c>
      <c r="J6612" s="33" t="s">
        <v>206</v>
      </c>
      <c r="K6612" s="33" t="str">
        <f t="shared" si="339"/>
        <v>479 , 2</v>
      </c>
      <c r="L6612" s="34" t="s">
        <v>207</v>
      </c>
      <c r="N6612" s="1" t="b">
        <f t="shared" si="340"/>
        <v>0</v>
      </c>
      <c r="O6612" s="1" t="b">
        <f t="shared" si="341"/>
        <v>0</v>
      </c>
      <c r="Q6612" s="4"/>
      <c r="R6612" s="4"/>
    </row>
    <row r="6613" spans="5:18">
      <c r="E6613" s="130">
        <v>479</v>
      </c>
      <c r="F6613" s="130">
        <v>3</v>
      </c>
      <c r="H6613" s="32" t="s">
        <v>208</v>
      </c>
      <c r="I6613" s="33" t="s">
        <v>862</v>
      </c>
      <c r="J6613" s="33" t="s">
        <v>206</v>
      </c>
      <c r="K6613" s="33" t="str">
        <f t="shared" si="339"/>
        <v>479 , 3</v>
      </c>
      <c r="L6613" s="34" t="s">
        <v>207</v>
      </c>
      <c r="N6613" s="1" t="b">
        <f t="shared" si="340"/>
        <v>0</v>
      </c>
      <c r="O6613" s="1" t="b">
        <f t="shared" si="341"/>
        <v>0</v>
      </c>
      <c r="Q6613" s="4"/>
      <c r="R6613" s="4"/>
    </row>
    <row r="6614" spans="5:18">
      <c r="E6614" s="130">
        <v>479</v>
      </c>
      <c r="F6614" s="130">
        <v>4</v>
      </c>
      <c r="H6614" s="32" t="s">
        <v>208</v>
      </c>
      <c r="I6614" s="33" t="s">
        <v>862</v>
      </c>
      <c r="J6614" s="33" t="s">
        <v>206</v>
      </c>
      <c r="K6614" s="33" t="str">
        <f t="shared" si="339"/>
        <v>479 , 4</v>
      </c>
      <c r="L6614" s="34" t="s">
        <v>207</v>
      </c>
      <c r="N6614" s="1" t="b">
        <f t="shared" si="340"/>
        <v>0</v>
      </c>
      <c r="O6614" s="1" t="b">
        <f t="shared" si="341"/>
        <v>0</v>
      </c>
      <c r="Q6614" s="4"/>
      <c r="R6614" s="4"/>
    </row>
    <row r="6615" spans="5:18">
      <c r="E6615" s="130">
        <v>479</v>
      </c>
      <c r="F6615" s="130">
        <v>5</v>
      </c>
      <c r="H6615" s="32" t="s">
        <v>208</v>
      </c>
      <c r="I6615" s="33" t="s">
        <v>862</v>
      </c>
      <c r="J6615" s="33" t="s">
        <v>206</v>
      </c>
      <c r="K6615" s="33" t="str">
        <f t="shared" si="339"/>
        <v>479 , 5</v>
      </c>
      <c r="L6615" s="34" t="s">
        <v>207</v>
      </c>
      <c r="N6615" s="1" t="b">
        <f t="shared" si="340"/>
        <v>0</v>
      </c>
      <c r="O6615" s="1" t="b">
        <f t="shared" si="341"/>
        <v>0</v>
      </c>
      <c r="Q6615" s="4"/>
      <c r="R6615" s="4"/>
    </row>
    <row r="6616" spans="5:18">
      <c r="E6616" s="130">
        <v>479</v>
      </c>
      <c s="130" r="F6616">
        <v>7</v>
      </c>
      <c r="H6616" s="32" t="s">
        <v>208</v>
      </c>
      <c r="I6616" s="33" t="s">
        <v>862</v>
      </c>
      <c r="J6616" s="33" t="s">
        <v>206</v>
      </c>
      <c r="K6616" s="33" t="str">
        <f t="shared" si="339"/>
        <v>479 , 6</v>
      </c>
      <c r="L6616" s="34" t="s">
        <v>207</v>
      </c>
      <c r="N6616" s="1" t="b">
        <f t="shared" si="340"/>
        <v>0</v>
      </c>
      <c r="O6616" s="1" t="b">
        <f t="shared" si="341"/>
        <v>0</v>
      </c>
      <c r="Q6616" s="4"/>
      <c r="R6616" s="4"/>
    </row>
    <row r="6617" spans="5:18">
      <c r="E6617" s="130">
        <v>479</v>
      </c>
      <c r="F6617" s="130">
        <v>8</v>
      </c>
      <c r="H6617" s="32" t="s">
        <v>208</v>
      </c>
      <c r="I6617" s="33" t="s">
        <v>862</v>
      </c>
      <c r="J6617" s="33" t="s">
        <v>206</v>
      </c>
      <c r="K6617" s="33" t="str">
        <f t="shared" si="339"/>
        <v>479 , 8</v>
      </c>
      <c r="L6617" s="34" t="s">
        <v>207</v>
      </c>
      <c r="N6617" s="1" t="b">
        <f t="shared" si="340"/>
        <v>0</v>
      </c>
      <c r="O6617" s="1" t="b">
        <f t="shared" si="341"/>
        <v>0</v>
      </c>
      <c r="Q6617" s="4"/>
      <c r="R6617" s="4"/>
    </row>
    <row r="6618" spans="5:18">
      <c r="E6618" s="130">
        <v>479</v>
      </c>
      <c r="F6618" s="130">
        <v>9</v>
      </c>
      <c r="H6618" s="32" t="s">
        <v>208</v>
      </c>
      <c r="I6618" s="33" t="s">
        <v>862</v>
      </c>
      <c r="J6618" s="33" t="s">
        <v>206</v>
      </c>
      <c r="K6618" s="33" t="str">
        <f t="shared" si="339"/>
        <v>479 , 9</v>
      </c>
      <c r="L6618" s="34" t="s">
        <v>207</v>
      </c>
      <c r="N6618" s="1" t="b">
        <f t="shared" si="340"/>
        <v>0</v>
      </c>
      <c r="O6618" s="1" t="b">
        <f t="shared" si="341"/>
        <v>0</v>
      </c>
      <c r="Q6618" s="4"/>
      <c r="R6618" s="4"/>
    </row>
    <row r="6619" spans="5:18">
      <c r="E6619" s="130">
        <v>479</v>
      </c>
      <c r="F6619" s="130">
        <v>10</v>
      </c>
      <c r="H6619" s="32" t="s">
        <v>208</v>
      </c>
      <c r="I6619" s="33" t="s">
        <v>862</v>
      </c>
      <c r="J6619" s="33" t="s">
        <v>206</v>
      </c>
      <c r="K6619" s="33" t="str">
        <f t="shared" si="339"/>
        <v>479 , 10</v>
      </c>
      <c r="L6619" s="34" t="s">
        <v>207</v>
      </c>
      <c r="N6619" s="1" t="b">
        <f t="shared" si="340"/>
        <v>0</v>
      </c>
      <c r="O6619" s="1" t="b">
        <f t="shared" si="341"/>
        <v>0</v>
      </c>
      <c r="Q6619" s="4"/>
      <c r="R6619" s="4"/>
    </row>
    <row r="6620" spans="5:18">
      <c r="E6620" s="130">
        <v>479</v>
      </c>
      <c r="F6620" s="130">
        <v>11</v>
      </c>
      <c r="H6620" s="32" t="s">
        <v>208</v>
      </c>
      <c r="I6620" s="33" t="s">
        <v>862</v>
      </c>
      <c r="J6620" s="33" t="s">
        <v>206</v>
      </c>
      <c r="K6620" s="33" t="str">
        <f t="shared" si="339"/>
        <v>479 , 11</v>
      </c>
      <c r="L6620" s="34" t="s">
        <v>207</v>
      </c>
      <c r="N6620" s="1" t="b">
        <f t="shared" si="340"/>
        <v>0</v>
      </c>
      <c r="O6620" s="1" t="b">
        <f t="shared" si="341"/>
        <v>0</v>
      </c>
      <c r="Q6620" s="4"/>
      <c r="R6620" s="4"/>
    </row>
    <row r="6621" spans="5:18">
      <c r="E6621" s="130">
        <v>479</v>
      </c>
      <c r="F6621" s="130">
        <v>12</v>
      </c>
      <c r="H6621" s="32" t="s">
        <v>208</v>
      </c>
      <c r="I6621" s="33" t="s">
        <v>862</v>
      </c>
      <c r="J6621" s="33" t="s">
        <v>206</v>
      </c>
      <c r="K6621" s="33" t="str">
        <f t="shared" si="339"/>
        <v>479 , 12</v>
      </c>
      <c r="L6621" s="34" t="s">
        <v>207</v>
      </c>
      <c r="N6621" s="1" t="b">
        <f t="shared" si="340"/>
        <v>0</v>
      </c>
      <c r="O6621" s="1" t="b">
        <f t="shared" si="341"/>
        <v>0</v>
      </c>
      <c r="Q6621" s="4"/>
      <c r="R6621" s="4"/>
    </row>
    <row r="6622" spans="5:18">
      <c r="E6622" s="130">
        <v>479</v>
      </c>
      <c r="F6622" s="130">
        <v>13</v>
      </c>
      <c r="H6622" s="32" t="s">
        <v>208</v>
      </c>
      <c r="I6622" s="33" t="s">
        <v>862</v>
      </c>
      <c r="J6622" s="33" t="s">
        <v>206</v>
      </c>
      <c r="K6622" s="33" t="str">
        <f t="shared" si="339"/>
        <v>479 , 13</v>
      </c>
      <c r="L6622" s="34" t="s">
        <v>207</v>
      </c>
      <c r="N6622" s="1" t="b">
        <f t="shared" si="340"/>
        <v>0</v>
      </c>
      <c r="O6622" s="1" t="b">
        <f t="shared" si="341"/>
        <v>0</v>
      </c>
      <c r="Q6622" s="4"/>
      <c r="R6622" s="4"/>
    </row>
    <row r="6623" spans="5:18">
      <c r="E6623" s="130">
        <v>479</v>
      </c>
      <c r="F6623" s="130">
        <v>14</v>
      </c>
      <c r="H6623" s="32" t="s">
        <v>208</v>
      </c>
      <c r="I6623" s="33" t="s">
        <v>862</v>
      </c>
      <c r="J6623" s="33" t="s">
        <v>206</v>
      </c>
      <c r="K6623" s="33" t="str">
        <f t="shared" si="339"/>
        <v>479 , 14</v>
      </c>
      <c r="L6623" s="34" t="s">
        <v>207</v>
      </c>
      <c r="N6623" s="1" t="b">
        <f t="shared" si="340"/>
        <v>0</v>
      </c>
      <c r="O6623" s="1" t="b">
        <f t="shared" si="341"/>
        <v>0</v>
      </c>
      <c r="Q6623" s="4"/>
      <c r="R6623" s="4"/>
    </row>
    <row r="6624" spans="5:18">
      <c r="E6624" s="130">
        <v>479</v>
      </c>
      <c r="F6624" s="130">
        <v>15</v>
      </c>
      <c r="H6624" s="32" t="s">
        <v>208</v>
      </c>
      <c r="I6624" s="33" t="s">
        <v>862</v>
      </c>
      <c r="J6624" s="33" t="s">
        <v>206</v>
      </c>
      <c r="K6624" s="33" t="str">
        <f t="shared" si="339"/>
        <v>479 , 15</v>
      </c>
      <c r="L6624" s="34" t="s">
        <v>207</v>
      </c>
      <c r="N6624" s="1" t="b">
        <f t="shared" si="340"/>
        <v>0</v>
      </c>
      <c r="O6624" s="1" t="b">
        <f t="shared" si="341"/>
        <v>0</v>
      </c>
      <c r="Q6624" s="4"/>
      <c r="R6624" s="4"/>
    </row>
    <row r="6625" spans="5:18">
      <c r="E6625" s="130">
        <v>480</v>
      </c>
      <c r="F6625" s="130">
        <v>1</v>
      </c>
      <c r="H6625" s="32" t="s">
        <v>208</v>
      </c>
      <c r="I6625" s="33" t="s">
        <v>862</v>
      </c>
      <c r="J6625" s="33" t="s">
        <v>206</v>
      </c>
      <c r="K6625" s="33" t="str">
        <f t="shared" si="339"/>
        <v>480 , 1</v>
      </c>
      <c r="L6625" s="34" t="s">
        <v>207</v>
      </c>
      <c r="N6625" s="1" t="b">
        <f t="shared" si="340"/>
        <v>0</v>
      </c>
      <c r="O6625" s="1" t="b">
        <f t="shared" si="341"/>
        <v>0</v>
      </c>
      <c r="Q6625" s="4"/>
      <c r="R6625" s="4"/>
    </row>
    <row r="6626" spans="5:18">
      <c r="E6626" s="130">
        <v>480</v>
      </c>
      <c r="F6626" s="130">
        <v>2</v>
      </c>
      <c r="H6626" s="32" t="s">
        <v>208</v>
      </c>
      <c r="I6626" s="33" t="s">
        <v>862</v>
      </c>
      <c r="J6626" s="33" t="s">
        <v>206</v>
      </c>
      <c r="K6626" s="33" t="str">
        <f t="shared" si="339"/>
        <v>480 , 2</v>
      </c>
      <c r="L6626" s="34" t="s">
        <v>207</v>
      </c>
      <c r="N6626" s="1" t="b">
        <f t="shared" si="340"/>
        <v>0</v>
      </c>
      <c r="O6626" s="1" t="b">
        <f t="shared" si="341"/>
        <v>0</v>
      </c>
      <c r="Q6626" s="4"/>
      <c r="R6626" s="4"/>
    </row>
    <row r="6627" spans="5:18">
      <c r="E6627" s="130">
        <v>480</v>
      </c>
      <c r="F6627" s="130">
        <v>3</v>
      </c>
      <c r="H6627" s="32" t="s">
        <v>208</v>
      </c>
      <c r="I6627" s="33" t="s">
        <v>862</v>
      </c>
      <c r="J6627" s="33" t="s">
        <v>206</v>
      </c>
      <c r="K6627" s="33" t="str">
        <f t="shared" si="339"/>
        <v>480 , 3</v>
      </c>
      <c r="L6627" s="34" t="s">
        <v>207</v>
      </c>
      <c r="N6627" s="1" t="b">
        <f t="shared" si="340"/>
        <v>0</v>
      </c>
      <c r="O6627" s="1" t="b">
        <f t="shared" si="341"/>
        <v>0</v>
      </c>
      <c r="Q6627" s="4"/>
      <c r="R6627" s="4"/>
    </row>
    <row r="6628" spans="5:18">
      <c r="E6628" s="130">
        <v>480</v>
      </c>
      <c r="F6628" s="130">
        <v>4</v>
      </c>
      <c r="H6628" s="32" t="s">
        <v>208</v>
      </c>
      <c r="I6628" s="33" t="s">
        <v>862</v>
      </c>
      <c r="J6628" s="33" t="s">
        <v>206</v>
      </c>
      <c r="K6628" s="33" t="str">
        <f t="shared" si="339"/>
        <v>480 , 4</v>
      </c>
      <c r="L6628" s="34" t="s">
        <v>207</v>
      </c>
      <c r="N6628" s="1" t="b">
        <f t="shared" si="340"/>
        <v>0</v>
      </c>
      <c r="O6628" s="1" t="b">
        <f t="shared" si="341"/>
        <v>0</v>
      </c>
      <c r="Q6628" s="4"/>
      <c r="R6628" s="4"/>
    </row>
    <row r="6629" spans="5:18">
      <c r="E6629" s="130">
        <v>480</v>
      </c>
      <c r="F6629" s="130">
        <v>5</v>
      </c>
      <c r="H6629" s="32" t="s">
        <v>208</v>
      </c>
      <c r="I6629" s="33" t="s">
        <v>862</v>
      </c>
      <c r="J6629" s="33" t="s">
        <v>206</v>
      </c>
      <c r="K6629" s="33" t="str">
        <f t="shared" si="339"/>
        <v>480 , 5</v>
      </c>
      <c r="L6629" s="34" t="s">
        <v>207</v>
      </c>
      <c r="N6629" s="1" t="b">
        <f t="shared" si="340"/>
        <v>0</v>
      </c>
      <c r="O6629" s="1" t="b">
        <f t="shared" si="341"/>
        <v>0</v>
      </c>
      <c r="Q6629" s="4"/>
      <c r="R6629" s="4"/>
    </row>
    <row r="6630" spans="5:18">
      <c r="E6630" s="130">
        <v>480</v>
      </c>
      <c s="130" r="F6630">
        <v>7</v>
      </c>
      <c r="H6630" s="32" t="s">
        <v>208</v>
      </c>
      <c r="I6630" s="33" t="s">
        <v>862</v>
      </c>
      <c r="J6630" s="33" t="s">
        <v>206</v>
      </c>
      <c r="K6630" s="33" t="str">
        <f t="shared" si="339"/>
        <v>480 , 6</v>
      </c>
      <c r="L6630" s="34" t="s">
        <v>207</v>
      </c>
      <c r="N6630" s="1" t="b">
        <f t="shared" si="340"/>
        <v>0</v>
      </c>
      <c r="O6630" s="1" t="b">
        <f t="shared" si="341"/>
        <v>0</v>
      </c>
      <c r="Q6630" s="4"/>
      <c r="R6630" s="4"/>
    </row>
    <row r="6631" spans="5:18">
      <c r="E6631" s="130">
        <v>480</v>
      </c>
      <c r="F6631" s="130">
        <v>8</v>
      </c>
      <c r="H6631" s="32" t="s">
        <v>208</v>
      </c>
      <c r="I6631" s="33" t="s">
        <v>862</v>
      </c>
      <c r="J6631" s="33" t="s">
        <v>206</v>
      </c>
      <c r="K6631" s="33" t="str">
        <f t="shared" si="339"/>
        <v>480 , 8</v>
      </c>
      <c r="L6631" s="34" t="s">
        <v>207</v>
      </c>
      <c r="N6631" s="1" t="b">
        <f t="shared" si="340"/>
        <v>0</v>
      </c>
      <c r="O6631" s="1" t="b">
        <f t="shared" si="341"/>
        <v>0</v>
      </c>
      <c r="Q6631" s="4"/>
      <c r="R6631" s="4"/>
    </row>
    <row r="6632" spans="5:18">
      <c r="E6632" s="130">
        <v>480</v>
      </c>
      <c r="F6632" s="130">
        <v>9</v>
      </c>
      <c r="H6632" s="32" t="s">
        <v>208</v>
      </c>
      <c r="I6632" s="33" t="s">
        <v>862</v>
      </c>
      <c r="J6632" s="33" t="s">
        <v>206</v>
      </c>
      <c r="K6632" s="33" t="str">
        <f t="shared" si="339"/>
        <v>480 , 9</v>
      </c>
      <c r="L6632" s="34" t="s">
        <v>207</v>
      </c>
      <c r="N6632" s="1" t="b">
        <f t="shared" si="340"/>
        <v>0</v>
      </c>
      <c r="O6632" s="1" t="b">
        <f t="shared" si="341"/>
        <v>0</v>
      </c>
      <c r="Q6632" s="4"/>
      <c r="R6632" s="4"/>
    </row>
    <row r="6633" spans="5:18">
      <c r="E6633" s="130">
        <v>480</v>
      </c>
      <c r="F6633" s="130">
        <v>10</v>
      </c>
      <c r="H6633" s="32" t="s">
        <v>208</v>
      </c>
      <c r="I6633" s="33" t="s">
        <v>862</v>
      </c>
      <c r="J6633" s="33" t="s">
        <v>206</v>
      </c>
      <c r="K6633" s="33" t="str">
        <f t="shared" si="339"/>
        <v>480 , 10</v>
      </c>
      <c r="L6633" s="34" t="s">
        <v>207</v>
      </c>
      <c r="N6633" s="1" t="b">
        <f t="shared" si="340"/>
        <v>0</v>
      </c>
      <c r="O6633" s="1" t="b">
        <f t="shared" si="341"/>
        <v>0</v>
      </c>
      <c r="Q6633" s="4"/>
      <c r="R6633" s="4"/>
    </row>
    <row r="6634" spans="5:18">
      <c r="E6634" s="130">
        <v>480</v>
      </c>
      <c r="F6634" s="130">
        <v>11</v>
      </c>
      <c r="H6634" s="32" t="s">
        <v>208</v>
      </c>
      <c r="I6634" s="33" t="s">
        <v>862</v>
      </c>
      <c r="J6634" s="33" t="s">
        <v>206</v>
      </c>
      <c r="K6634" s="33" t="str">
        <f t="shared" si="339"/>
        <v>480 , 11</v>
      </c>
      <c r="L6634" s="34" t="s">
        <v>207</v>
      </c>
      <c r="N6634" s="1" t="b">
        <f t="shared" si="340"/>
        <v>0</v>
      </c>
      <c r="O6634" s="1" t="b">
        <f t="shared" si="341"/>
        <v>0</v>
      </c>
      <c r="Q6634" s="4"/>
      <c r="R6634" s="4"/>
    </row>
    <row r="6635" spans="5:18">
      <c r="E6635" s="130">
        <v>480</v>
      </c>
      <c r="F6635" s="130">
        <v>12</v>
      </c>
      <c r="H6635" s="32" t="s">
        <v>208</v>
      </c>
      <c r="I6635" s="33" t="s">
        <v>862</v>
      </c>
      <c r="J6635" s="33" t="s">
        <v>206</v>
      </c>
      <c r="K6635" s="33" t="str">
        <f t="shared" si="339"/>
        <v>480 , 12</v>
      </c>
      <c r="L6635" s="34" t="s">
        <v>207</v>
      </c>
      <c r="N6635" s="1" t="b">
        <f t="shared" si="340"/>
        <v>0</v>
      </c>
      <c r="O6635" s="1" t="b">
        <f t="shared" si="341"/>
        <v>0</v>
      </c>
      <c r="Q6635" s="4"/>
      <c r="R6635" s="4"/>
    </row>
    <row r="6636" spans="5:18">
      <c r="E6636" s="130">
        <v>480</v>
      </c>
      <c r="F6636" s="130">
        <v>13</v>
      </c>
      <c r="H6636" s="32" t="s">
        <v>208</v>
      </c>
      <c r="I6636" s="33" t="s">
        <v>862</v>
      </c>
      <c r="J6636" s="33" t="s">
        <v>206</v>
      </c>
      <c r="K6636" s="33" t="str">
        <f t="shared" ref="K6636:K6695" si="342">E6636&amp;" , "&amp;F6636</f>
        <v>480 , 13</v>
      </c>
      <c r="L6636" s="34" t="s">
        <v>207</v>
      </c>
      <c r="N6636" s="1" t="b">
        <f t="shared" ref="N6636:N6695" si="343">IF(E6636="","",EXACT(E6636,Q6636))</f>
        <v>0</v>
      </c>
      <c r="O6636" s="1" t="b">
        <f t="shared" ref="O6636:O6695" si="344">IF(F6636="","",EXACT(F6636,R6636))</f>
        <v>0</v>
      </c>
      <c r="Q6636" s="4"/>
      <c r="R6636" s="4"/>
    </row>
    <row r="6637" spans="5:18">
      <c r="E6637" s="130">
        <v>480</v>
      </c>
      <c r="F6637" s="130">
        <v>14</v>
      </c>
      <c r="H6637" s="32" t="s">
        <v>208</v>
      </c>
      <c r="I6637" s="33" t="s">
        <v>862</v>
      </c>
      <c r="J6637" s="33" t="s">
        <v>206</v>
      </c>
      <c r="K6637" s="33" t="str">
        <f t="shared" si="342"/>
        <v>480 , 14</v>
      </c>
      <c r="L6637" s="34" t="s">
        <v>207</v>
      </c>
      <c r="N6637" s="1" t="b">
        <f t="shared" si="343"/>
        <v>0</v>
      </c>
      <c r="O6637" s="1" t="b">
        <f t="shared" si="344"/>
        <v>0</v>
      </c>
      <c r="Q6637" s="4"/>
      <c r="R6637" s="4"/>
    </row>
    <row r="6638" spans="5:18">
      <c r="E6638" s="130">
        <v>480</v>
      </c>
      <c r="F6638" s="130">
        <v>15</v>
      </c>
      <c r="H6638" s="32" t="s">
        <v>208</v>
      </c>
      <c r="I6638" s="33" t="s">
        <v>862</v>
      </c>
      <c r="J6638" s="33" t="s">
        <v>206</v>
      </c>
      <c r="K6638" s="33" t="str">
        <f t="shared" si="342"/>
        <v>480 , 15</v>
      </c>
      <c r="L6638" s="34" t="s">
        <v>207</v>
      </c>
      <c r="N6638" s="1" t="b">
        <f t="shared" si="343"/>
        <v>0</v>
      </c>
      <c r="O6638" s="1" t="b">
        <f t="shared" si="344"/>
        <v>0</v>
      </c>
      <c r="Q6638" s="4"/>
      <c r="R6638" s="4"/>
    </row>
    <row r="6639" spans="5:18">
      <c r="E6639" s="130">
        <v>481</v>
      </c>
      <c r="F6639" s="130">
        <v>1</v>
      </c>
      <c r="H6639" s="32" t="s">
        <v>208</v>
      </c>
      <c r="I6639" s="33" t="s">
        <v>862</v>
      </c>
      <c r="J6639" s="33" t="s">
        <v>206</v>
      </c>
      <c r="K6639" s="33" t="str">
        <f t="shared" si="342"/>
        <v>481 , 1</v>
      </c>
      <c r="L6639" s="34" t="s">
        <v>207</v>
      </c>
      <c r="N6639" s="1" t="b">
        <f t="shared" si="343"/>
        <v>0</v>
      </c>
      <c r="O6639" s="1" t="b">
        <f t="shared" si="344"/>
        <v>0</v>
      </c>
      <c r="Q6639" s="4"/>
      <c r="R6639" s="4"/>
    </row>
    <row r="6640" spans="5:18">
      <c r="E6640" s="130">
        <v>481</v>
      </c>
      <c r="F6640" s="130">
        <v>2</v>
      </c>
      <c r="H6640" s="32" t="s">
        <v>208</v>
      </c>
      <c r="I6640" s="33" t="s">
        <v>862</v>
      </c>
      <c r="J6640" s="33" t="s">
        <v>206</v>
      </c>
      <c r="K6640" s="33" t="str">
        <f t="shared" si="342"/>
        <v>481 , 2</v>
      </c>
      <c r="L6640" s="34" t="s">
        <v>207</v>
      </c>
      <c r="N6640" s="1" t="b">
        <f t="shared" si="343"/>
        <v>0</v>
      </c>
      <c r="O6640" s="1" t="b">
        <f t="shared" si="344"/>
        <v>0</v>
      </c>
      <c r="Q6640" s="4"/>
      <c r="R6640" s="4"/>
    </row>
    <row r="6641" spans="5:18">
      <c r="E6641" s="130">
        <v>481</v>
      </c>
      <c r="F6641" s="130">
        <v>3</v>
      </c>
      <c r="H6641" s="32" t="s">
        <v>208</v>
      </c>
      <c r="I6641" s="33" t="s">
        <v>862</v>
      </c>
      <c r="J6641" s="33" t="s">
        <v>206</v>
      </c>
      <c r="K6641" s="33" t="str">
        <f t="shared" si="342"/>
        <v>481 , 3</v>
      </c>
      <c r="L6641" s="34" t="s">
        <v>207</v>
      </c>
      <c r="N6641" s="1" t="b">
        <f t="shared" si="343"/>
        <v>0</v>
      </c>
      <c r="O6641" s="1" t="b">
        <f t="shared" si="344"/>
        <v>0</v>
      </c>
      <c r="Q6641" s="4"/>
      <c r="R6641" s="4"/>
    </row>
    <row r="6642" spans="5:18">
      <c r="E6642" s="130">
        <v>481</v>
      </c>
      <c r="F6642" s="130">
        <v>4</v>
      </c>
      <c r="H6642" s="32" t="s">
        <v>208</v>
      </c>
      <c r="I6642" s="33" t="s">
        <v>862</v>
      </c>
      <c r="J6642" s="33" t="s">
        <v>206</v>
      </c>
      <c r="K6642" s="33" t="str">
        <f t="shared" si="342"/>
        <v>481 , 4</v>
      </c>
      <c r="L6642" s="34" t="s">
        <v>207</v>
      </c>
      <c r="N6642" s="1" t="b">
        <f t="shared" si="343"/>
        <v>0</v>
      </c>
      <c r="O6642" s="1" t="b">
        <f t="shared" si="344"/>
        <v>0</v>
      </c>
      <c r="Q6642" s="4"/>
      <c r="R6642" s="4"/>
    </row>
    <row r="6643" spans="5:18">
      <c r="E6643" s="130">
        <v>481</v>
      </c>
      <c r="F6643" s="130">
        <v>5</v>
      </c>
      <c r="H6643" s="32" t="s">
        <v>208</v>
      </c>
      <c r="I6643" s="33" t="s">
        <v>862</v>
      </c>
      <c r="J6643" s="33" t="s">
        <v>206</v>
      </c>
      <c r="K6643" s="33" t="str">
        <f t="shared" si="342"/>
        <v>481 , 5</v>
      </c>
      <c r="L6643" s="34" t="s">
        <v>207</v>
      </c>
      <c r="N6643" s="1" t="b">
        <f t="shared" si="343"/>
        <v>0</v>
      </c>
      <c r="O6643" s="1" t="b">
        <f t="shared" si="344"/>
        <v>0</v>
      </c>
      <c r="Q6643" s="4"/>
      <c r="R6643" s="4"/>
    </row>
    <row r="6644" spans="5:18">
      <c r="E6644" s="130">
        <v>481</v>
      </c>
      <c s="130" r="F6644">
        <v>7</v>
      </c>
      <c r="H6644" s="32" t="s">
        <v>208</v>
      </c>
      <c r="I6644" s="33" t="s">
        <v>862</v>
      </c>
      <c r="J6644" s="33" t="s">
        <v>206</v>
      </c>
      <c r="K6644" s="33" t="str">
        <f t="shared" si="342"/>
        <v>481 , 6</v>
      </c>
      <c r="L6644" s="34" t="s">
        <v>207</v>
      </c>
      <c r="N6644" s="1" t="b">
        <f t="shared" si="343"/>
        <v>0</v>
      </c>
      <c r="O6644" s="1" t="b">
        <f t="shared" si="344"/>
        <v>0</v>
      </c>
      <c r="Q6644" s="4"/>
      <c r="R6644" s="4"/>
    </row>
    <row r="6645" spans="5:18">
      <c r="E6645" s="130">
        <v>481</v>
      </c>
      <c r="F6645" s="130">
        <v>8</v>
      </c>
      <c r="H6645" s="32" t="s">
        <v>208</v>
      </c>
      <c r="I6645" s="33" t="s">
        <v>862</v>
      </c>
      <c r="J6645" s="33" t="s">
        <v>206</v>
      </c>
      <c r="K6645" s="33" t="str">
        <f t="shared" si="342"/>
        <v>481 , 8</v>
      </c>
      <c r="L6645" s="34" t="s">
        <v>207</v>
      </c>
      <c r="N6645" s="1" t="b">
        <f t="shared" si="343"/>
        <v>0</v>
      </c>
      <c r="O6645" s="1" t="b">
        <f t="shared" si="344"/>
        <v>0</v>
      </c>
      <c r="Q6645" s="4"/>
      <c r="R6645" s="4"/>
    </row>
    <row r="6646" spans="5:18">
      <c r="E6646" s="130">
        <v>481</v>
      </c>
      <c r="F6646" s="130">
        <v>9</v>
      </c>
      <c r="H6646" s="32" t="s">
        <v>208</v>
      </c>
      <c r="I6646" s="33" t="s">
        <v>862</v>
      </c>
      <c r="J6646" s="33" t="s">
        <v>206</v>
      </c>
      <c r="K6646" s="33" t="str">
        <f t="shared" si="342"/>
        <v>481 , 9</v>
      </c>
      <c r="L6646" s="34" t="s">
        <v>207</v>
      </c>
      <c r="N6646" s="1" t="b">
        <f t="shared" si="343"/>
        <v>0</v>
      </c>
      <c r="O6646" s="1" t="b">
        <f t="shared" si="344"/>
        <v>0</v>
      </c>
      <c r="Q6646" s="4"/>
      <c r="R6646" s="4"/>
    </row>
    <row r="6647" spans="5:18">
      <c r="E6647" s="130">
        <v>481</v>
      </c>
      <c r="F6647" s="130">
        <v>10</v>
      </c>
      <c r="H6647" s="32" t="s">
        <v>208</v>
      </c>
      <c r="I6647" s="33" t="s">
        <v>862</v>
      </c>
      <c r="J6647" s="33" t="s">
        <v>206</v>
      </c>
      <c r="K6647" s="33" t="str">
        <f t="shared" si="342"/>
        <v>481 , 10</v>
      </c>
      <c r="L6647" s="34" t="s">
        <v>207</v>
      </c>
      <c r="N6647" s="1" t="b">
        <f t="shared" si="343"/>
        <v>0</v>
      </c>
      <c r="O6647" s="1" t="b">
        <f t="shared" si="344"/>
        <v>0</v>
      </c>
      <c r="Q6647" s="4"/>
      <c r="R6647" s="4"/>
    </row>
    <row r="6648" spans="5:18">
      <c r="E6648" s="130">
        <v>481</v>
      </c>
      <c r="F6648" s="130">
        <v>11</v>
      </c>
      <c r="H6648" s="32" t="s">
        <v>208</v>
      </c>
      <c r="I6648" s="33" t="s">
        <v>862</v>
      </c>
      <c r="J6648" s="33" t="s">
        <v>206</v>
      </c>
      <c r="K6648" s="33" t="str">
        <f t="shared" si="342"/>
        <v>481 , 11</v>
      </c>
      <c r="L6648" s="34" t="s">
        <v>207</v>
      </c>
      <c r="N6648" s="1" t="b">
        <f t="shared" si="343"/>
        <v>0</v>
      </c>
      <c r="O6648" s="1" t="b">
        <f t="shared" si="344"/>
        <v>0</v>
      </c>
      <c r="Q6648" s="4"/>
      <c r="R6648" s="4"/>
    </row>
    <row r="6649" spans="5:18">
      <c r="E6649" s="130">
        <v>481</v>
      </c>
      <c r="F6649" s="130">
        <v>12</v>
      </c>
      <c r="H6649" s="32" t="s">
        <v>208</v>
      </c>
      <c r="I6649" s="33" t="s">
        <v>862</v>
      </c>
      <c r="J6649" s="33" t="s">
        <v>206</v>
      </c>
      <c r="K6649" s="33" t="str">
        <f t="shared" si="342"/>
        <v>481 , 12</v>
      </c>
      <c r="L6649" s="34" t="s">
        <v>207</v>
      </c>
      <c r="N6649" s="1" t="b">
        <f t="shared" si="343"/>
        <v>0</v>
      </c>
      <c r="O6649" s="1" t="b">
        <f t="shared" si="344"/>
        <v>0</v>
      </c>
      <c r="Q6649" s="4"/>
      <c r="R6649" s="4"/>
    </row>
    <row r="6650" spans="5:18">
      <c r="E6650" s="130">
        <v>481</v>
      </c>
      <c r="F6650" s="130">
        <v>13</v>
      </c>
      <c r="H6650" s="32" t="s">
        <v>208</v>
      </c>
      <c r="I6650" s="33" t="s">
        <v>862</v>
      </c>
      <c r="J6650" s="33" t="s">
        <v>206</v>
      </c>
      <c r="K6650" s="33" t="str">
        <f t="shared" si="342"/>
        <v>481 , 13</v>
      </c>
      <c r="L6650" s="34" t="s">
        <v>207</v>
      </c>
      <c r="N6650" s="1" t="b">
        <f t="shared" si="343"/>
        <v>0</v>
      </c>
      <c r="O6650" s="1" t="b">
        <f t="shared" si="344"/>
        <v>0</v>
      </c>
      <c r="Q6650" s="4"/>
      <c r="R6650" s="4"/>
    </row>
    <row r="6651" spans="5:18">
      <c r="E6651" s="130">
        <v>481</v>
      </c>
      <c r="F6651" s="130">
        <v>14</v>
      </c>
      <c r="H6651" s="32" t="s">
        <v>208</v>
      </c>
      <c r="I6651" s="33" t="s">
        <v>862</v>
      </c>
      <c r="J6651" s="33" t="s">
        <v>206</v>
      </c>
      <c r="K6651" s="33" t="str">
        <f t="shared" si="342"/>
        <v>481 , 14</v>
      </c>
      <c r="L6651" s="34" t="s">
        <v>207</v>
      </c>
      <c r="N6651" s="1" t="b">
        <f t="shared" si="343"/>
        <v>0</v>
      </c>
      <c r="O6651" s="1" t="b">
        <f t="shared" si="344"/>
        <v>0</v>
      </c>
      <c r="Q6651" s="4"/>
      <c r="R6651" s="4"/>
    </row>
    <row r="6652" spans="5:18">
      <c r="E6652" s="130">
        <v>481</v>
      </c>
      <c r="F6652" s="130">
        <v>15</v>
      </c>
      <c r="H6652" s="32" t="s">
        <v>208</v>
      </c>
      <c r="I6652" s="33" t="s">
        <v>862</v>
      </c>
      <c r="J6652" s="33" t="s">
        <v>206</v>
      </c>
      <c r="K6652" s="33" t="str">
        <f t="shared" si="342"/>
        <v>481 , 15</v>
      </c>
      <c r="L6652" s="34" t="s">
        <v>207</v>
      </c>
      <c r="N6652" s="1" t="b">
        <f t="shared" si="343"/>
        <v>0</v>
      </c>
      <c r="O6652" s="1" t="b">
        <f t="shared" si="344"/>
        <v>0</v>
      </c>
      <c r="Q6652" s="4"/>
      <c r="R6652" s="4"/>
    </row>
    <row r="6653" spans="5:18">
      <c r="E6653" s="130">
        <v>482</v>
      </c>
      <c r="F6653" s="130">
        <v>1</v>
      </c>
      <c r="H6653" s="32" t="s">
        <v>208</v>
      </c>
      <c r="I6653" s="33" t="s">
        <v>862</v>
      </c>
      <c r="J6653" s="33" t="s">
        <v>206</v>
      </c>
      <c r="K6653" s="33" t="str">
        <f t="shared" si="342"/>
        <v>482 , 1</v>
      </c>
      <c r="L6653" s="34" t="s">
        <v>207</v>
      </c>
      <c r="N6653" s="1" t="b">
        <f t="shared" si="343"/>
        <v>0</v>
      </c>
      <c r="O6653" s="1" t="b">
        <f t="shared" si="344"/>
        <v>0</v>
      </c>
      <c r="Q6653" s="4"/>
      <c r="R6653" s="4"/>
    </row>
    <row r="6654" spans="5:18">
      <c r="E6654" s="130">
        <v>482</v>
      </c>
      <c r="F6654" s="130">
        <v>2</v>
      </c>
      <c r="H6654" s="32" t="s">
        <v>208</v>
      </c>
      <c r="I6654" s="33" t="s">
        <v>862</v>
      </c>
      <c r="J6654" s="33" t="s">
        <v>206</v>
      </c>
      <c r="K6654" s="33" t="str">
        <f t="shared" si="342"/>
        <v>482 , 2</v>
      </c>
      <c r="L6654" s="34" t="s">
        <v>207</v>
      </c>
      <c r="N6654" s="1" t="b">
        <f t="shared" si="343"/>
        <v>0</v>
      </c>
      <c r="O6654" s="1" t="b">
        <f t="shared" si="344"/>
        <v>0</v>
      </c>
      <c r="Q6654" s="4"/>
      <c r="R6654" s="4"/>
    </row>
    <row r="6655" spans="5:18">
      <c r="E6655" s="130">
        <v>482</v>
      </c>
      <c r="F6655" s="130">
        <v>3</v>
      </c>
      <c r="H6655" s="32" t="s">
        <v>208</v>
      </c>
      <c r="I6655" s="33" t="s">
        <v>862</v>
      </c>
      <c r="J6655" s="33" t="s">
        <v>206</v>
      </c>
      <c r="K6655" s="33" t="str">
        <f t="shared" si="342"/>
        <v>482 , 3</v>
      </c>
      <c r="L6655" s="34" t="s">
        <v>207</v>
      </c>
      <c r="N6655" s="1" t="b">
        <f t="shared" si="343"/>
        <v>0</v>
      </c>
      <c r="O6655" s="1" t="b">
        <f t="shared" si="344"/>
        <v>0</v>
      </c>
      <c r="Q6655" s="4"/>
      <c r="R6655" s="4"/>
    </row>
    <row r="6656" spans="5:18">
      <c r="E6656" s="130">
        <v>482</v>
      </c>
      <c r="F6656" s="130">
        <v>4</v>
      </c>
      <c r="H6656" s="32" t="s">
        <v>208</v>
      </c>
      <c r="I6656" s="33" t="s">
        <v>862</v>
      </c>
      <c r="J6656" s="33" t="s">
        <v>206</v>
      </c>
      <c r="K6656" s="33" t="str">
        <f t="shared" si="342"/>
        <v>482 , 4</v>
      </c>
      <c r="L6656" s="34" t="s">
        <v>207</v>
      </c>
      <c r="N6656" s="1" t="b">
        <f t="shared" si="343"/>
        <v>0</v>
      </c>
      <c r="O6656" s="1" t="b">
        <f t="shared" si="344"/>
        <v>0</v>
      </c>
      <c r="Q6656" s="4"/>
      <c r="R6656" s="4"/>
    </row>
    <row r="6657" spans="5:18">
      <c r="E6657" s="130">
        <v>482</v>
      </c>
      <c r="F6657" s="130">
        <v>5</v>
      </c>
      <c r="H6657" s="32" t="s">
        <v>208</v>
      </c>
      <c r="I6657" s="33" t="s">
        <v>862</v>
      </c>
      <c r="J6657" s="33" t="s">
        <v>206</v>
      </c>
      <c r="K6657" s="33" t="str">
        <f t="shared" si="342"/>
        <v>482 , 5</v>
      </c>
      <c r="L6657" s="34" t="s">
        <v>207</v>
      </c>
      <c r="N6657" s="1" t="b">
        <f t="shared" si="343"/>
        <v>0</v>
      </c>
      <c r="O6657" s="1" t="b">
        <f t="shared" si="344"/>
        <v>0</v>
      </c>
      <c r="Q6657" s="4"/>
      <c r="R6657" s="4"/>
    </row>
    <row r="6658" spans="5:18">
      <c r="E6658" s="130">
        <v>482</v>
      </c>
      <c s="130" r="F6658">
        <v>7</v>
      </c>
      <c r="H6658" s="32" t="s">
        <v>208</v>
      </c>
      <c r="I6658" s="33" t="s">
        <v>862</v>
      </c>
      <c r="J6658" s="33" t="s">
        <v>206</v>
      </c>
      <c r="K6658" s="33" t="str">
        <f t="shared" si="342"/>
        <v>482 , 6</v>
      </c>
      <c r="L6658" s="34" t="s">
        <v>207</v>
      </c>
      <c r="N6658" s="1" t="b">
        <f t="shared" si="343"/>
        <v>0</v>
      </c>
      <c r="O6658" s="1" t="b">
        <f t="shared" si="344"/>
        <v>0</v>
      </c>
      <c r="Q6658" s="4"/>
      <c r="R6658" s="4"/>
    </row>
    <row r="6659" spans="5:18">
      <c r="E6659" s="130">
        <v>482</v>
      </c>
      <c r="F6659" s="130">
        <v>8</v>
      </c>
      <c r="H6659" s="32" t="s">
        <v>208</v>
      </c>
      <c r="I6659" s="33" t="s">
        <v>862</v>
      </c>
      <c r="J6659" s="33" t="s">
        <v>206</v>
      </c>
      <c r="K6659" s="33" t="str">
        <f t="shared" si="342"/>
        <v>482 , 8</v>
      </c>
      <c r="L6659" s="34" t="s">
        <v>207</v>
      </c>
      <c r="N6659" s="1" t="b">
        <f t="shared" si="343"/>
        <v>0</v>
      </c>
      <c r="O6659" s="1" t="b">
        <f t="shared" si="344"/>
        <v>0</v>
      </c>
      <c r="Q6659" s="4"/>
      <c r="R6659" s="4"/>
    </row>
    <row r="6660" spans="5:18">
      <c r="E6660" s="130">
        <v>482</v>
      </c>
      <c r="F6660" s="130">
        <v>9</v>
      </c>
      <c r="H6660" s="32" t="s">
        <v>208</v>
      </c>
      <c r="I6660" s="33" t="s">
        <v>862</v>
      </c>
      <c r="J6660" s="33" t="s">
        <v>206</v>
      </c>
      <c r="K6660" s="33" t="str">
        <f t="shared" si="342"/>
        <v>482 , 9</v>
      </c>
      <c r="L6660" s="34" t="s">
        <v>207</v>
      </c>
      <c r="N6660" s="1" t="b">
        <f t="shared" si="343"/>
        <v>0</v>
      </c>
      <c r="O6660" s="1" t="b">
        <f t="shared" si="344"/>
        <v>0</v>
      </c>
      <c r="Q6660" s="4"/>
      <c r="R6660" s="4"/>
    </row>
    <row r="6661" spans="5:18">
      <c r="E6661" s="130">
        <v>482</v>
      </c>
      <c r="F6661" s="130">
        <v>10</v>
      </c>
      <c r="H6661" s="32" t="s">
        <v>208</v>
      </c>
      <c r="I6661" s="33" t="s">
        <v>862</v>
      </c>
      <c r="J6661" s="33" t="s">
        <v>206</v>
      </c>
      <c r="K6661" s="33" t="str">
        <f t="shared" si="342"/>
        <v>482 , 10</v>
      </c>
      <c r="L6661" s="34" t="s">
        <v>207</v>
      </c>
      <c r="N6661" s="1" t="b">
        <f t="shared" si="343"/>
        <v>0</v>
      </c>
      <c r="O6661" s="1" t="b">
        <f t="shared" si="344"/>
        <v>0</v>
      </c>
      <c r="Q6661" s="4"/>
      <c r="R6661" s="4"/>
    </row>
    <row r="6662" spans="5:18">
      <c r="E6662" s="130">
        <v>482</v>
      </c>
      <c r="F6662" s="130">
        <v>11</v>
      </c>
      <c r="H6662" s="32" t="s">
        <v>208</v>
      </c>
      <c r="I6662" s="33" t="s">
        <v>862</v>
      </c>
      <c r="J6662" s="33" t="s">
        <v>206</v>
      </c>
      <c r="K6662" s="33" t="str">
        <f t="shared" si="342"/>
        <v>482 , 11</v>
      </c>
      <c r="L6662" s="34" t="s">
        <v>207</v>
      </c>
      <c r="N6662" s="1" t="b">
        <f t="shared" si="343"/>
        <v>0</v>
      </c>
      <c r="O6662" s="1" t="b">
        <f t="shared" si="344"/>
        <v>0</v>
      </c>
      <c r="Q6662" s="4"/>
      <c r="R6662" s="4"/>
    </row>
    <row r="6663" spans="5:18">
      <c r="E6663" s="130">
        <v>482</v>
      </c>
      <c r="F6663" s="130">
        <v>12</v>
      </c>
      <c r="H6663" s="32" t="s">
        <v>208</v>
      </c>
      <c r="I6663" s="33" t="s">
        <v>862</v>
      </c>
      <c r="J6663" s="33" t="s">
        <v>206</v>
      </c>
      <c r="K6663" s="33" t="str">
        <f t="shared" si="342"/>
        <v>482 , 12</v>
      </c>
      <c r="L6663" s="34" t="s">
        <v>207</v>
      </c>
      <c r="N6663" s="1" t="b">
        <f t="shared" si="343"/>
        <v>0</v>
      </c>
      <c r="O6663" s="1" t="b">
        <f t="shared" si="344"/>
        <v>0</v>
      </c>
      <c r="Q6663" s="4"/>
      <c r="R6663" s="4"/>
    </row>
    <row r="6664" spans="5:18">
      <c r="E6664" s="130">
        <v>482</v>
      </c>
      <c r="F6664" s="130">
        <v>13</v>
      </c>
      <c r="H6664" s="32" t="s">
        <v>208</v>
      </c>
      <c r="I6664" s="33" t="s">
        <v>862</v>
      </c>
      <c r="J6664" s="33" t="s">
        <v>206</v>
      </c>
      <c r="K6664" s="33" t="str">
        <f t="shared" si="342"/>
        <v>482 , 13</v>
      </c>
      <c r="L6664" s="34" t="s">
        <v>207</v>
      </c>
      <c r="N6664" s="1" t="b">
        <f t="shared" si="343"/>
        <v>0</v>
      </c>
      <c r="O6664" s="1" t="b">
        <f t="shared" si="344"/>
        <v>0</v>
      </c>
      <c r="Q6664" s="4"/>
      <c r="R6664" s="4"/>
    </row>
    <row r="6665" spans="5:18">
      <c r="E6665" s="130">
        <v>482</v>
      </c>
      <c r="F6665" s="130">
        <v>14</v>
      </c>
      <c r="H6665" s="32" t="s">
        <v>208</v>
      </c>
      <c r="I6665" s="33" t="s">
        <v>862</v>
      </c>
      <c r="J6665" s="33" t="s">
        <v>206</v>
      </c>
      <c r="K6665" s="33" t="str">
        <f t="shared" si="342"/>
        <v>482 , 14</v>
      </c>
      <c r="L6665" s="34" t="s">
        <v>207</v>
      </c>
      <c r="N6665" s="1" t="b">
        <f t="shared" si="343"/>
        <v>0</v>
      </c>
      <c r="O6665" s="1" t="b">
        <f t="shared" si="344"/>
        <v>0</v>
      </c>
      <c r="Q6665" s="4"/>
      <c r="R6665" s="4"/>
    </row>
    <row r="6666" spans="5:18">
      <c r="E6666" s="130">
        <v>482</v>
      </c>
      <c r="F6666" s="130">
        <v>15</v>
      </c>
      <c r="H6666" s="32" t="s">
        <v>208</v>
      </c>
      <c r="I6666" s="33" t="s">
        <v>862</v>
      </c>
      <c r="J6666" s="33" t="s">
        <v>206</v>
      </c>
      <c r="K6666" s="33" t="str">
        <f t="shared" si="342"/>
        <v>482 , 15</v>
      </c>
      <c r="L6666" s="34" t="s">
        <v>207</v>
      </c>
      <c r="N6666" s="1" t="b">
        <f t="shared" si="343"/>
        <v>0</v>
      </c>
      <c r="O6666" s="1" t="b">
        <f t="shared" si="344"/>
        <v>0</v>
      </c>
      <c r="Q6666" s="4"/>
      <c r="R6666" s="4"/>
    </row>
    <row r="6667" spans="5:18">
      <c r="E6667" s="130">
        <v>483</v>
      </c>
      <c r="F6667" s="130">
        <v>1</v>
      </c>
      <c r="H6667" s="32" t="s">
        <v>208</v>
      </c>
      <c r="I6667" s="33" t="s">
        <v>862</v>
      </c>
      <c r="J6667" s="33" t="s">
        <v>206</v>
      </c>
      <c r="K6667" s="33" t="str">
        <f t="shared" si="342"/>
        <v>483 , 1</v>
      </c>
      <c r="L6667" s="34" t="s">
        <v>207</v>
      </c>
      <c r="N6667" s="1" t="b">
        <f t="shared" si="343"/>
        <v>0</v>
      </c>
      <c r="O6667" s="1" t="b">
        <f t="shared" si="344"/>
        <v>0</v>
      </c>
      <c r="Q6667" s="4"/>
      <c r="R6667" s="4"/>
    </row>
    <row r="6668" spans="5:18">
      <c r="E6668" s="130">
        <v>483</v>
      </c>
      <c r="F6668" s="130">
        <v>2</v>
      </c>
      <c r="H6668" s="32" t="s">
        <v>208</v>
      </c>
      <c r="I6668" s="33" t="s">
        <v>862</v>
      </c>
      <c r="J6668" s="33" t="s">
        <v>206</v>
      </c>
      <c r="K6668" s="33" t="str">
        <f t="shared" si="342"/>
        <v>483 , 2</v>
      </c>
      <c r="L6668" s="34" t="s">
        <v>207</v>
      </c>
      <c r="N6668" s="1" t="b">
        <f t="shared" si="343"/>
        <v>0</v>
      </c>
      <c r="O6668" s="1" t="b">
        <f t="shared" si="344"/>
        <v>0</v>
      </c>
      <c r="Q6668" s="4"/>
      <c r="R6668" s="4"/>
    </row>
    <row r="6669" spans="5:18">
      <c r="E6669" s="130">
        <v>483</v>
      </c>
      <c r="F6669" s="130">
        <v>3</v>
      </c>
      <c r="H6669" s="32" t="s">
        <v>208</v>
      </c>
      <c r="I6669" s="33" t="s">
        <v>862</v>
      </c>
      <c r="J6669" s="33" t="s">
        <v>206</v>
      </c>
      <c r="K6669" s="33" t="str">
        <f t="shared" si="342"/>
        <v>483 , 3</v>
      </c>
      <c r="L6669" s="34" t="s">
        <v>207</v>
      </c>
      <c r="N6669" s="1" t="b">
        <f t="shared" si="343"/>
        <v>0</v>
      </c>
      <c r="O6669" s="1" t="b">
        <f t="shared" si="344"/>
        <v>0</v>
      </c>
      <c r="Q6669" s="4"/>
      <c r="R6669" s="4"/>
    </row>
    <row r="6670" spans="5:18">
      <c r="E6670" s="130">
        <v>483</v>
      </c>
      <c r="F6670" s="130">
        <v>4</v>
      </c>
      <c r="H6670" s="32" t="s">
        <v>208</v>
      </c>
      <c r="I6670" s="33" t="s">
        <v>862</v>
      </c>
      <c r="J6670" s="33" t="s">
        <v>206</v>
      </c>
      <c r="K6670" s="33" t="str">
        <f t="shared" si="342"/>
        <v>483 , 4</v>
      </c>
      <c r="L6670" s="34" t="s">
        <v>207</v>
      </c>
      <c r="N6670" s="1" t="b">
        <f t="shared" si="343"/>
        <v>0</v>
      </c>
      <c r="O6670" s="1" t="b">
        <f t="shared" si="344"/>
        <v>0</v>
      </c>
      <c r="Q6670" s="4"/>
      <c r="R6670" s="4"/>
    </row>
    <row r="6671" spans="5:18">
      <c r="E6671" s="130">
        <v>483</v>
      </c>
      <c r="F6671" s="130">
        <v>5</v>
      </c>
      <c r="H6671" s="32" t="s">
        <v>208</v>
      </c>
      <c r="I6671" s="33" t="s">
        <v>862</v>
      </c>
      <c r="J6671" s="33" t="s">
        <v>206</v>
      </c>
      <c r="K6671" s="33" t="str">
        <f t="shared" si="342"/>
        <v>483 , 5</v>
      </c>
      <c r="L6671" s="34" t="s">
        <v>207</v>
      </c>
      <c r="N6671" s="1" t="b">
        <f t="shared" si="343"/>
        <v>0</v>
      </c>
      <c r="O6671" s="1" t="b">
        <f t="shared" si="344"/>
        <v>0</v>
      </c>
      <c r="Q6671" s="4"/>
      <c r="R6671" s="4"/>
    </row>
    <row r="6672" spans="5:18">
      <c r="E6672" s="130">
        <v>483</v>
      </c>
      <c s="130" r="F6672">
        <v>7</v>
      </c>
      <c r="H6672" s="32" t="s">
        <v>208</v>
      </c>
      <c r="I6672" s="33" t="s">
        <v>862</v>
      </c>
      <c r="J6672" s="33" t="s">
        <v>206</v>
      </c>
      <c r="K6672" s="33" t="str">
        <f t="shared" si="342"/>
        <v>483 , 6</v>
      </c>
      <c r="L6672" s="34" t="s">
        <v>207</v>
      </c>
      <c r="N6672" s="1" t="b">
        <f t="shared" si="343"/>
        <v>0</v>
      </c>
      <c r="O6672" s="1" t="b">
        <f t="shared" si="344"/>
        <v>0</v>
      </c>
      <c r="Q6672" s="4"/>
      <c r="R6672" s="4"/>
    </row>
    <row r="6673" spans="5:18">
      <c r="E6673" s="130">
        <v>483</v>
      </c>
      <c r="F6673" s="130">
        <v>8</v>
      </c>
      <c r="H6673" s="32" t="s">
        <v>208</v>
      </c>
      <c r="I6673" s="33" t="s">
        <v>862</v>
      </c>
      <c r="J6673" s="33" t="s">
        <v>206</v>
      </c>
      <c r="K6673" s="33" t="str">
        <f t="shared" si="342"/>
        <v>483 , 8</v>
      </c>
      <c r="L6673" s="34" t="s">
        <v>207</v>
      </c>
      <c r="N6673" s="1" t="b">
        <f t="shared" si="343"/>
        <v>0</v>
      </c>
      <c r="O6673" s="1" t="b">
        <f t="shared" si="344"/>
        <v>0</v>
      </c>
      <c r="Q6673" s="4"/>
      <c r="R6673" s="4"/>
    </row>
    <row r="6674" spans="5:18">
      <c r="E6674" s="130">
        <v>483</v>
      </c>
      <c r="F6674" s="130">
        <v>9</v>
      </c>
      <c r="H6674" s="32" t="s">
        <v>208</v>
      </c>
      <c r="I6674" s="33" t="s">
        <v>862</v>
      </c>
      <c r="J6674" s="33" t="s">
        <v>206</v>
      </c>
      <c r="K6674" s="33" t="str">
        <f t="shared" si="342"/>
        <v>483 , 9</v>
      </c>
      <c r="L6674" s="34" t="s">
        <v>207</v>
      </c>
      <c r="N6674" s="1" t="b">
        <f t="shared" si="343"/>
        <v>0</v>
      </c>
      <c r="O6674" s="1" t="b">
        <f t="shared" si="344"/>
        <v>0</v>
      </c>
      <c r="Q6674" s="4"/>
      <c r="R6674" s="4"/>
    </row>
    <row r="6675" spans="5:18">
      <c r="E6675" s="130">
        <v>483</v>
      </c>
      <c r="F6675" s="130">
        <v>10</v>
      </c>
      <c r="H6675" s="32" t="s">
        <v>208</v>
      </c>
      <c r="I6675" s="33" t="s">
        <v>862</v>
      </c>
      <c r="J6675" s="33" t="s">
        <v>206</v>
      </c>
      <c r="K6675" s="33" t="str">
        <f t="shared" si="342"/>
        <v>483 , 10</v>
      </c>
      <c r="L6675" s="34" t="s">
        <v>207</v>
      </c>
      <c r="N6675" s="1" t="b">
        <f t="shared" si="343"/>
        <v>0</v>
      </c>
      <c r="O6675" s="1" t="b">
        <f t="shared" si="344"/>
        <v>0</v>
      </c>
      <c r="Q6675" s="4"/>
      <c r="R6675" s="4"/>
    </row>
    <row r="6676" spans="5:18">
      <c r="E6676" s="130">
        <v>483</v>
      </c>
      <c r="F6676" s="130">
        <v>11</v>
      </c>
      <c r="H6676" s="32" t="s">
        <v>208</v>
      </c>
      <c r="I6676" s="33" t="s">
        <v>862</v>
      </c>
      <c r="J6676" s="33" t="s">
        <v>206</v>
      </c>
      <c r="K6676" s="33" t="str">
        <f t="shared" si="342"/>
        <v>483 , 11</v>
      </c>
      <c r="L6676" s="34" t="s">
        <v>207</v>
      </c>
      <c r="N6676" s="1" t="b">
        <f t="shared" si="343"/>
        <v>0</v>
      </c>
      <c r="O6676" s="1" t="b">
        <f t="shared" si="344"/>
        <v>0</v>
      </c>
      <c r="Q6676" s="4"/>
      <c r="R6676" s="4"/>
    </row>
    <row r="6677" spans="5:18">
      <c r="E6677" s="130">
        <v>483</v>
      </c>
      <c r="F6677" s="130">
        <v>12</v>
      </c>
      <c r="H6677" s="32" t="s">
        <v>208</v>
      </c>
      <c r="I6677" s="33" t="s">
        <v>862</v>
      </c>
      <c r="J6677" s="33" t="s">
        <v>206</v>
      </c>
      <c r="K6677" s="33" t="str">
        <f t="shared" si="342"/>
        <v>483 , 12</v>
      </c>
      <c r="L6677" s="34" t="s">
        <v>207</v>
      </c>
      <c r="N6677" s="1" t="b">
        <f t="shared" si="343"/>
        <v>0</v>
      </c>
      <c r="O6677" s="1" t="b">
        <f t="shared" si="344"/>
        <v>0</v>
      </c>
      <c r="Q6677" s="4"/>
      <c r="R6677" s="4"/>
    </row>
    <row r="6678" spans="5:18">
      <c r="E6678" s="130">
        <v>483</v>
      </c>
      <c r="F6678" s="130">
        <v>13</v>
      </c>
      <c r="H6678" s="32" t="s">
        <v>208</v>
      </c>
      <c r="I6678" s="33" t="s">
        <v>862</v>
      </c>
      <c r="J6678" s="33" t="s">
        <v>206</v>
      </c>
      <c r="K6678" s="33" t="str">
        <f t="shared" si="342"/>
        <v>483 , 13</v>
      </c>
      <c r="L6678" s="34" t="s">
        <v>207</v>
      </c>
      <c r="N6678" s="1" t="b">
        <f t="shared" si="343"/>
        <v>0</v>
      </c>
      <c r="O6678" s="1" t="b">
        <f t="shared" si="344"/>
        <v>0</v>
      </c>
      <c r="Q6678" s="4"/>
      <c r="R6678" s="4"/>
    </row>
    <row r="6679" spans="5:18">
      <c r="E6679" s="130">
        <v>483</v>
      </c>
      <c r="F6679" s="130">
        <v>14</v>
      </c>
      <c r="H6679" s="32" t="s">
        <v>208</v>
      </c>
      <c r="I6679" s="33" t="s">
        <v>862</v>
      </c>
      <c r="J6679" s="33" t="s">
        <v>206</v>
      </c>
      <c r="K6679" s="33" t="str">
        <f t="shared" si="342"/>
        <v>483 , 14</v>
      </c>
      <c r="L6679" s="34" t="s">
        <v>207</v>
      </c>
      <c r="N6679" s="1" t="b">
        <f t="shared" si="343"/>
        <v>0</v>
      </c>
      <c r="O6679" s="1" t="b">
        <f t="shared" si="344"/>
        <v>0</v>
      </c>
      <c r="Q6679" s="4"/>
      <c r="R6679" s="4"/>
    </row>
    <row r="6680" spans="5:18">
      <c r="E6680" s="130">
        <v>483</v>
      </c>
      <c r="F6680" s="130">
        <v>15</v>
      </c>
      <c r="H6680" s="32" t="s">
        <v>208</v>
      </c>
      <c r="I6680" s="33" t="s">
        <v>862</v>
      </c>
      <c r="J6680" s="33" t="s">
        <v>206</v>
      </c>
      <c r="K6680" s="33" t="str">
        <f t="shared" si="342"/>
        <v>483 , 15</v>
      </c>
      <c r="L6680" s="34" t="s">
        <v>207</v>
      </c>
      <c r="N6680" s="1" t="b">
        <f t="shared" si="343"/>
        <v>0</v>
      </c>
      <c r="O6680" s="1" t="b">
        <f t="shared" si="344"/>
        <v>0</v>
      </c>
      <c r="Q6680" s="4"/>
      <c r="R6680" s="4"/>
    </row>
    <row r="6681" spans="5:18">
      <c r="E6681" s="130">
        <v>484</v>
      </c>
      <c r="F6681" s="130">
        <v>1</v>
      </c>
      <c r="H6681" s="32" t="s">
        <v>208</v>
      </c>
      <c r="I6681" s="33" t="s">
        <v>862</v>
      </c>
      <c r="J6681" s="33" t="s">
        <v>206</v>
      </c>
      <c r="K6681" s="33" t="str">
        <f t="shared" si="342"/>
        <v>484 , 1</v>
      </c>
      <c r="L6681" s="34" t="s">
        <v>207</v>
      </c>
      <c r="N6681" s="1" t="b">
        <f t="shared" si="343"/>
        <v>0</v>
      </c>
      <c r="O6681" s="1" t="b">
        <f t="shared" si="344"/>
        <v>0</v>
      </c>
      <c r="Q6681" s="4"/>
      <c r="R6681" s="4"/>
    </row>
    <row r="6682" spans="5:18">
      <c r="E6682" s="130">
        <v>484</v>
      </c>
      <c r="F6682" s="130">
        <v>2</v>
      </c>
      <c r="H6682" s="32" t="s">
        <v>208</v>
      </c>
      <c r="I6682" s="33" t="s">
        <v>862</v>
      </c>
      <c r="J6682" s="33" t="s">
        <v>206</v>
      </c>
      <c r="K6682" s="33" t="str">
        <f t="shared" si="342"/>
        <v>484 , 2</v>
      </c>
      <c r="L6682" s="34" t="s">
        <v>207</v>
      </c>
      <c r="N6682" s="1" t="b">
        <f t="shared" si="343"/>
        <v>0</v>
      </c>
      <c r="O6682" s="1" t="b">
        <f t="shared" si="344"/>
        <v>0</v>
      </c>
      <c r="Q6682" s="4"/>
      <c r="R6682" s="4"/>
    </row>
    <row r="6683" spans="5:18">
      <c r="E6683" s="130">
        <v>484</v>
      </c>
      <c r="F6683" s="130">
        <v>3</v>
      </c>
      <c r="H6683" s="32" t="s">
        <v>208</v>
      </c>
      <c r="I6683" s="33" t="s">
        <v>862</v>
      </c>
      <c r="J6683" s="33" t="s">
        <v>206</v>
      </c>
      <c r="K6683" s="33" t="str">
        <f t="shared" si="342"/>
        <v>484 , 3</v>
      </c>
      <c r="L6683" s="34" t="s">
        <v>207</v>
      </c>
      <c r="N6683" s="1" t="b">
        <f t="shared" si="343"/>
        <v>0</v>
      </c>
      <c r="O6683" s="1" t="b">
        <f t="shared" si="344"/>
        <v>0</v>
      </c>
      <c r="Q6683" s="4"/>
      <c r="R6683" s="4"/>
    </row>
    <row r="6684" spans="5:18">
      <c r="E6684" s="130">
        <v>484</v>
      </c>
      <c r="F6684" s="130">
        <v>4</v>
      </c>
      <c r="H6684" s="32" t="s">
        <v>208</v>
      </c>
      <c r="I6684" s="33" t="s">
        <v>862</v>
      </c>
      <c r="J6684" s="33" t="s">
        <v>206</v>
      </c>
      <c r="K6684" s="33" t="str">
        <f t="shared" si="342"/>
        <v>484 , 4</v>
      </c>
      <c r="L6684" s="34" t="s">
        <v>207</v>
      </c>
      <c r="N6684" s="1" t="b">
        <f t="shared" si="343"/>
        <v>0</v>
      </c>
      <c r="O6684" s="1" t="b">
        <f t="shared" si="344"/>
        <v>0</v>
      </c>
      <c r="Q6684" s="4"/>
      <c r="R6684" s="4"/>
    </row>
    <row r="6685" spans="5:18">
      <c r="E6685" s="130">
        <v>484</v>
      </c>
      <c r="F6685" s="130">
        <v>5</v>
      </c>
      <c r="H6685" s="32" t="s">
        <v>208</v>
      </c>
      <c r="I6685" s="33" t="s">
        <v>862</v>
      </c>
      <c r="J6685" s="33" t="s">
        <v>206</v>
      </c>
      <c r="K6685" s="33" t="str">
        <f t="shared" si="342"/>
        <v>484 , 5</v>
      </c>
      <c r="L6685" s="34" t="s">
        <v>207</v>
      </c>
      <c r="N6685" s="1" t="b">
        <f t="shared" si="343"/>
        <v>0</v>
      </c>
      <c r="O6685" s="1" t="b">
        <f t="shared" si="344"/>
        <v>0</v>
      </c>
      <c r="Q6685" s="4"/>
      <c r="R6685" s="4"/>
    </row>
    <row r="6686" spans="5:18">
      <c r="E6686" s="130">
        <v>484</v>
      </c>
      <c s="130" r="F6686">
        <v>7</v>
      </c>
      <c r="H6686" s="32" t="s">
        <v>208</v>
      </c>
      <c r="I6686" s="33" t="s">
        <v>862</v>
      </c>
      <c r="J6686" s="33" t="s">
        <v>206</v>
      </c>
      <c r="K6686" s="33" t="str">
        <f t="shared" si="342"/>
        <v>484 , 6</v>
      </c>
      <c r="L6686" s="34" t="s">
        <v>207</v>
      </c>
      <c r="N6686" s="1" t="b">
        <f t="shared" si="343"/>
        <v>0</v>
      </c>
      <c r="O6686" s="1" t="b">
        <f t="shared" si="344"/>
        <v>0</v>
      </c>
      <c r="Q6686" s="4"/>
      <c r="R6686" s="4"/>
    </row>
    <row r="6687" spans="5:18">
      <c r="E6687" s="130">
        <v>484</v>
      </c>
      <c r="F6687" s="130">
        <v>8</v>
      </c>
      <c r="H6687" s="32" t="s">
        <v>208</v>
      </c>
      <c r="I6687" s="33" t="s">
        <v>862</v>
      </c>
      <c r="J6687" s="33" t="s">
        <v>206</v>
      </c>
      <c r="K6687" s="33" t="str">
        <f t="shared" si="342"/>
        <v>484 , 8</v>
      </c>
      <c r="L6687" s="34" t="s">
        <v>207</v>
      </c>
      <c r="N6687" s="1" t="b">
        <f t="shared" si="343"/>
        <v>0</v>
      </c>
      <c r="O6687" s="1" t="b">
        <f t="shared" si="344"/>
        <v>0</v>
      </c>
      <c r="Q6687" s="4"/>
      <c r="R6687" s="4"/>
    </row>
    <row r="6688" spans="5:18">
      <c r="E6688" s="130">
        <v>484</v>
      </c>
      <c r="F6688" s="130">
        <v>9</v>
      </c>
      <c r="H6688" s="32" t="s">
        <v>208</v>
      </c>
      <c r="I6688" s="33" t="s">
        <v>862</v>
      </c>
      <c r="J6688" s="33" t="s">
        <v>206</v>
      </c>
      <c r="K6688" s="33" t="str">
        <f t="shared" si="342"/>
        <v>484 , 9</v>
      </c>
      <c r="L6688" s="34" t="s">
        <v>207</v>
      </c>
      <c r="N6688" s="1" t="b">
        <f t="shared" si="343"/>
        <v>0</v>
      </c>
      <c r="O6688" s="1" t="b">
        <f t="shared" si="344"/>
        <v>0</v>
      </c>
      <c r="Q6688" s="4"/>
      <c r="R6688" s="4"/>
    </row>
    <row r="6689" spans="5:18">
      <c r="E6689" s="130">
        <v>484</v>
      </c>
      <c r="F6689" s="130">
        <v>10</v>
      </c>
      <c r="H6689" s="32" t="s">
        <v>208</v>
      </c>
      <c r="I6689" s="33" t="s">
        <v>862</v>
      </c>
      <c r="J6689" s="33" t="s">
        <v>206</v>
      </c>
      <c r="K6689" s="33" t="str">
        <f t="shared" si="342"/>
        <v>484 , 10</v>
      </c>
      <c r="L6689" s="34" t="s">
        <v>207</v>
      </c>
      <c r="N6689" s="1" t="b">
        <f t="shared" si="343"/>
        <v>0</v>
      </c>
      <c r="O6689" s="1" t="b">
        <f t="shared" si="344"/>
        <v>0</v>
      </c>
      <c r="Q6689" s="4"/>
      <c r="R6689" s="4"/>
    </row>
    <row r="6690" spans="5:18">
      <c r="E6690" s="130">
        <v>484</v>
      </c>
      <c r="F6690" s="130">
        <v>11</v>
      </c>
      <c r="H6690" s="32" t="s">
        <v>208</v>
      </c>
      <c r="I6690" s="33" t="s">
        <v>862</v>
      </c>
      <c r="J6690" s="33" t="s">
        <v>206</v>
      </c>
      <c r="K6690" s="33" t="str">
        <f t="shared" si="342"/>
        <v>484 , 11</v>
      </c>
      <c r="L6690" s="34" t="s">
        <v>207</v>
      </c>
      <c r="N6690" s="1" t="b">
        <f t="shared" si="343"/>
        <v>0</v>
      </c>
      <c r="O6690" s="1" t="b">
        <f t="shared" si="344"/>
        <v>0</v>
      </c>
      <c r="Q6690" s="4"/>
      <c r="R6690" s="4"/>
    </row>
    <row r="6691" spans="5:18">
      <c r="E6691" s="130">
        <v>484</v>
      </c>
      <c r="F6691" s="130">
        <v>12</v>
      </c>
      <c r="H6691" s="32" t="s">
        <v>208</v>
      </c>
      <c r="I6691" s="33" t="s">
        <v>862</v>
      </c>
      <c r="J6691" s="33" t="s">
        <v>206</v>
      </c>
      <c r="K6691" s="33" t="str">
        <f t="shared" si="342"/>
        <v>484 , 12</v>
      </c>
      <c r="L6691" s="34" t="s">
        <v>207</v>
      </c>
      <c r="N6691" s="1" t="b">
        <f t="shared" si="343"/>
        <v>0</v>
      </c>
      <c r="O6691" s="1" t="b">
        <f t="shared" si="344"/>
        <v>0</v>
      </c>
      <c r="Q6691" s="4"/>
      <c r="R6691" s="4"/>
    </row>
    <row r="6692" spans="5:18">
      <c r="E6692" s="130">
        <v>484</v>
      </c>
      <c r="F6692" s="130">
        <v>13</v>
      </c>
      <c r="H6692" s="32" t="s">
        <v>208</v>
      </c>
      <c r="I6692" s="33" t="s">
        <v>862</v>
      </c>
      <c r="J6692" s="33" t="s">
        <v>206</v>
      </c>
      <c r="K6692" s="33" t="str">
        <f t="shared" si="342"/>
        <v>484 , 13</v>
      </c>
      <c r="L6692" s="34" t="s">
        <v>207</v>
      </c>
      <c r="N6692" s="1" t="b">
        <f t="shared" si="343"/>
        <v>0</v>
      </c>
      <c r="O6692" s="1" t="b">
        <f t="shared" si="344"/>
        <v>0</v>
      </c>
      <c r="Q6692" s="4"/>
      <c r="R6692" s="4"/>
    </row>
    <row r="6693" spans="5:18">
      <c r="E6693" s="130">
        <v>484</v>
      </c>
      <c r="F6693" s="130">
        <v>14</v>
      </c>
      <c r="H6693" s="32" t="s">
        <v>208</v>
      </c>
      <c r="I6693" s="33" t="s">
        <v>862</v>
      </c>
      <c r="J6693" s="33" t="s">
        <v>206</v>
      </c>
      <c r="K6693" s="33" t="str">
        <f t="shared" si="342"/>
        <v>484 , 14</v>
      </c>
      <c r="L6693" s="34" t="s">
        <v>207</v>
      </c>
      <c r="N6693" s="1" t="b">
        <f t="shared" si="343"/>
        <v>0</v>
      </c>
      <c r="O6693" s="1" t="b">
        <f t="shared" si="344"/>
        <v>0</v>
      </c>
      <c r="Q6693" s="4"/>
      <c r="R6693" s="4"/>
    </row>
    <row r="6694" spans="5:18">
      <c r="E6694" s="130">
        <v>484</v>
      </c>
      <c r="F6694" s="130">
        <v>15</v>
      </c>
      <c r="H6694" s="32" t="s">
        <v>208</v>
      </c>
      <c r="I6694" s="33" t="s">
        <v>862</v>
      </c>
      <c r="J6694" s="33" t="s">
        <v>206</v>
      </c>
      <c r="K6694" s="33" t="str">
        <f t="shared" si="342"/>
        <v>484 , 15</v>
      </c>
      <c r="L6694" s="34" t="s">
        <v>207</v>
      </c>
      <c r="N6694" s="1" t="b">
        <f t="shared" si="343"/>
        <v>0</v>
      </c>
      <c r="O6694" s="1" t="b">
        <f t="shared" si="344"/>
        <v>0</v>
      </c>
      <c r="Q6694" s="4"/>
      <c r="R6694" s="4"/>
    </row>
    <row r="6695" spans="5:18">
      <c r="E6695" s="130">
        <v>485</v>
      </c>
      <c r="F6695" s="130">
        <v>1</v>
      </c>
      <c r="H6695" s="32" t="s">
        <v>208</v>
      </c>
      <c r="I6695" s="33" t="s">
        <v>862</v>
      </c>
      <c r="J6695" s="33" t="s">
        <v>206</v>
      </c>
      <c r="K6695" s="33" t="str">
        <f t="shared" si="342"/>
        <v>485 , 1</v>
      </c>
      <c r="L6695" s="34" t="s">
        <v>207</v>
      </c>
      <c r="N6695" s="1" t="b">
        <f t="shared" si="343"/>
        <v>0</v>
      </c>
      <c r="O6695" s="1" t="b">
        <f t="shared" si="344"/>
        <v>0</v>
      </c>
      <c r="Q6695" s="4"/>
      <c r="R6695" s="4"/>
    </row>
    <row r="6696" spans="5:18">
      <c r="E6696" s="130">
        <v>485</v>
      </c>
      <c r="F6696" s="130">
        <v>2</v>
      </c>
      <c r="H6696" s="32" t="s">
        <v>208</v>
      </c>
      <c r="I6696" s="33" t="s">
        <v>862</v>
      </c>
      <c r="J6696" s="33" t="s">
        <v>206</v>
      </c>
      <c r="K6696" s="33" t="str">
        <f t="shared" ref="K6696:K6755" si="345">E6696&amp;" , "&amp;F6696</f>
        <v>485 , 2</v>
      </c>
      <c r="L6696" s="34" t="s">
        <v>207</v>
      </c>
      <c r="N6696" s="1" t="b">
        <f t="shared" ref="N6696:N6755" si="346">IF(E6696="","",EXACT(E6696,Q6696))</f>
        <v>0</v>
      </c>
      <c r="O6696" s="1" t="b">
        <f t="shared" ref="O6696:O6755" si="347">IF(F6696="","",EXACT(F6696,R6696))</f>
        <v>0</v>
      </c>
      <c r="Q6696" s="4"/>
      <c r="R6696" s="4"/>
    </row>
    <row r="6697" spans="5:18">
      <c r="E6697" s="130">
        <v>485</v>
      </c>
      <c r="F6697" s="130">
        <v>3</v>
      </c>
      <c r="H6697" s="32" t="s">
        <v>208</v>
      </c>
      <c r="I6697" s="33" t="s">
        <v>862</v>
      </c>
      <c r="J6697" s="33" t="s">
        <v>206</v>
      </c>
      <c r="K6697" s="33" t="str">
        <f t="shared" si="345"/>
        <v>485 , 3</v>
      </c>
      <c r="L6697" s="34" t="s">
        <v>207</v>
      </c>
      <c r="N6697" s="1" t="b">
        <f t="shared" si="346"/>
        <v>0</v>
      </c>
      <c r="O6697" s="1" t="b">
        <f t="shared" si="347"/>
        <v>0</v>
      </c>
      <c r="Q6697" s="4"/>
      <c r="R6697" s="4"/>
    </row>
    <row r="6698" spans="5:18">
      <c r="E6698" s="130">
        <v>485</v>
      </c>
      <c r="F6698" s="130">
        <v>4</v>
      </c>
      <c r="H6698" s="32" t="s">
        <v>208</v>
      </c>
      <c r="I6698" s="33" t="s">
        <v>862</v>
      </c>
      <c r="J6698" s="33" t="s">
        <v>206</v>
      </c>
      <c r="K6698" s="33" t="str">
        <f t="shared" si="345"/>
        <v>485 , 4</v>
      </c>
      <c r="L6698" s="34" t="s">
        <v>207</v>
      </c>
      <c r="N6698" s="1" t="b">
        <f t="shared" si="346"/>
        <v>0</v>
      </c>
      <c r="O6698" s="1" t="b">
        <f t="shared" si="347"/>
        <v>0</v>
      </c>
      <c r="Q6698" s="4"/>
      <c r="R6698" s="4"/>
    </row>
    <row r="6699" spans="5:18">
      <c r="E6699" s="130">
        <v>485</v>
      </c>
      <c r="F6699" s="130">
        <v>5</v>
      </c>
      <c r="H6699" s="32" t="s">
        <v>208</v>
      </c>
      <c r="I6699" s="33" t="s">
        <v>862</v>
      </c>
      <c r="J6699" s="33" t="s">
        <v>206</v>
      </c>
      <c r="K6699" s="33" t="str">
        <f t="shared" si="345"/>
        <v>485 , 5</v>
      </c>
      <c r="L6699" s="34" t="s">
        <v>207</v>
      </c>
      <c r="N6699" s="1" t="b">
        <f t="shared" si="346"/>
        <v>0</v>
      </c>
      <c r="O6699" s="1" t="b">
        <f t="shared" si="347"/>
        <v>0</v>
      </c>
      <c r="Q6699" s="4"/>
      <c r="R6699" s="4"/>
    </row>
    <row r="6700" spans="5:18">
      <c r="E6700" s="130">
        <v>485</v>
      </c>
      <c s="130" r="F6700">
        <v>7</v>
      </c>
      <c r="H6700" s="32" t="s">
        <v>208</v>
      </c>
      <c r="I6700" s="33" t="s">
        <v>862</v>
      </c>
      <c r="J6700" s="33" t="s">
        <v>206</v>
      </c>
      <c r="K6700" s="33" t="str">
        <f t="shared" si="345"/>
        <v>485 , 6</v>
      </c>
      <c r="L6700" s="34" t="s">
        <v>207</v>
      </c>
      <c r="N6700" s="1" t="b">
        <f t="shared" si="346"/>
        <v>0</v>
      </c>
      <c r="O6700" s="1" t="b">
        <f t="shared" si="347"/>
        <v>0</v>
      </c>
      <c r="Q6700" s="4"/>
      <c r="R6700" s="4"/>
    </row>
    <row r="6701" spans="5:18">
      <c r="E6701" s="130">
        <v>485</v>
      </c>
      <c r="F6701" s="130">
        <v>8</v>
      </c>
      <c r="H6701" s="32" t="s">
        <v>208</v>
      </c>
      <c r="I6701" s="33" t="s">
        <v>862</v>
      </c>
      <c r="J6701" s="33" t="s">
        <v>206</v>
      </c>
      <c r="K6701" s="33" t="str">
        <f t="shared" si="345"/>
        <v>485 , 8</v>
      </c>
      <c r="L6701" s="34" t="s">
        <v>207</v>
      </c>
      <c r="N6701" s="1" t="b">
        <f t="shared" si="346"/>
        <v>0</v>
      </c>
      <c r="O6701" s="1" t="b">
        <f t="shared" si="347"/>
        <v>0</v>
      </c>
      <c r="Q6701" s="4"/>
      <c r="R6701" s="4"/>
    </row>
    <row r="6702" spans="5:18">
      <c r="E6702" s="130">
        <v>485</v>
      </c>
      <c r="F6702" s="130">
        <v>9</v>
      </c>
      <c r="H6702" s="32" t="s">
        <v>208</v>
      </c>
      <c r="I6702" s="33" t="s">
        <v>862</v>
      </c>
      <c r="J6702" s="33" t="s">
        <v>206</v>
      </c>
      <c r="K6702" s="33" t="str">
        <f t="shared" si="345"/>
        <v>485 , 9</v>
      </c>
      <c r="L6702" s="34" t="s">
        <v>207</v>
      </c>
      <c r="N6702" s="1" t="b">
        <f t="shared" si="346"/>
        <v>0</v>
      </c>
      <c r="O6702" s="1" t="b">
        <f t="shared" si="347"/>
        <v>0</v>
      </c>
      <c r="Q6702" s="4"/>
      <c r="R6702" s="4"/>
    </row>
    <row r="6703" spans="5:18">
      <c r="E6703" s="130">
        <v>485</v>
      </c>
      <c r="F6703" s="130">
        <v>10</v>
      </c>
      <c r="H6703" s="32" t="s">
        <v>208</v>
      </c>
      <c r="I6703" s="33" t="s">
        <v>862</v>
      </c>
      <c r="J6703" s="33" t="s">
        <v>206</v>
      </c>
      <c r="K6703" s="33" t="str">
        <f t="shared" si="345"/>
        <v>485 , 10</v>
      </c>
      <c r="L6703" s="34" t="s">
        <v>207</v>
      </c>
      <c r="N6703" s="1" t="b">
        <f t="shared" si="346"/>
        <v>0</v>
      </c>
      <c r="O6703" s="1" t="b">
        <f t="shared" si="347"/>
        <v>0</v>
      </c>
      <c r="Q6703" s="4"/>
      <c r="R6703" s="4"/>
    </row>
    <row r="6704" spans="5:18">
      <c r="E6704" s="130">
        <v>485</v>
      </c>
      <c r="F6704" s="130">
        <v>11</v>
      </c>
      <c r="H6704" s="32" t="s">
        <v>208</v>
      </c>
      <c r="I6704" s="33" t="s">
        <v>862</v>
      </c>
      <c r="J6704" s="33" t="s">
        <v>206</v>
      </c>
      <c r="K6704" s="33" t="str">
        <f t="shared" si="345"/>
        <v>485 , 11</v>
      </c>
      <c r="L6704" s="34" t="s">
        <v>207</v>
      </c>
      <c r="N6704" s="1" t="b">
        <f t="shared" si="346"/>
        <v>0</v>
      </c>
      <c r="O6704" s="1" t="b">
        <f t="shared" si="347"/>
        <v>0</v>
      </c>
      <c r="Q6704" s="4"/>
      <c r="R6704" s="4"/>
    </row>
    <row r="6705" spans="5:18">
      <c r="E6705" s="130">
        <v>485</v>
      </c>
      <c r="F6705" s="130">
        <v>12</v>
      </c>
      <c r="H6705" s="32" t="s">
        <v>208</v>
      </c>
      <c r="I6705" s="33" t="s">
        <v>862</v>
      </c>
      <c r="J6705" s="33" t="s">
        <v>206</v>
      </c>
      <c r="K6705" s="33" t="str">
        <f t="shared" si="345"/>
        <v>485 , 12</v>
      </c>
      <c r="L6705" s="34" t="s">
        <v>207</v>
      </c>
      <c r="N6705" s="1" t="b">
        <f t="shared" si="346"/>
        <v>0</v>
      </c>
      <c r="O6705" s="1" t="b">
        <f t="shared" si="347"/>
        <v>0</v>
      </c>
      <c r="Q6705" s="4"/>
      <c r="R6705" s="4"/>
    </row>
    <row r="6706" spans="5:18">
      <c r="E6706" s="130">
        <v>485</v>
      </c>
      <c r="F6706" s="130">
        <v>13</v>
      </c>
      <c r="H6706" s="32" t="s">
        <v>208</v>
      </c>
      <c r="I6706" s="33" t="s">
        <v>862</v>
      </c>
      <c r="J6706" s="33" t="s">
        <v>206</v>
      </c>
      <c r="K6706" s="33" t="str">
        <f t="shared" si="345"/>
        <v>485 , 13</v>
      </c>
      <c r="L6706" s="34" t="s">
        <v>207</v>
      </c>
      <c r="N6706" s="1" t="b">
        <f t="shared" si="346"/>
        <v>0</v>
      </c>
      <c r="O6706" s="1" t="b">
        <f t="shared" si="347"/>
        <v>0</v>
      </c>
      <c r="Q6706" s="4"/>
      <c r="R6706" s="4"/>
    </row>
    <row r="6707" spans="5:18">
      <c r="E6707" s="130">
        <v>485</v>
      </c>
      <c r="F6707" s="130">
        <v>14</v>
      </c>
      <c r="H6707" s="32" t="s">
        <v>208</v>
      </c>
      <c r="I6707" s="33" t="s">
        <v>862</v>
      </c>
      <c r="J6707" s="33" t="s">
        <v>206</v>
      </c>
      <c r="K6707" s="33" t="str">
        <f t="shared" si="345"/>
        <v>485 , 14</v>
      </c>
      <c r="L6707" s="34" t="s">
        <v>207</v>
      </c>
      <c r="N6707" s="1" t="b">
        <f t="shared" si="346"/>
        <v>0</v>
      </c>
      <c r="O6707" s="1" t="b">
        <f t="shared" si="347"/>
        <v>0</v>
      </c>
      <c r="Q6707" s="4"/>
      <c r="R6707" s="4"/>
    </row>
    <row r="6708" spans="5:18">
      <c r="E6708" s="130">
        <v>485</v>
      </c>
      <c r="F6708" s="130">
        <v>15</v>
      </c>
      <c r="H6708" s="32" t="s">
        <v>208</v>
      </c>
      <c r="I6708" s="33" t="s">
        <v>862</v>
      </c>
      <c r="J6708" s="33" t="s">
        <v>206</v>
      </c>
      <c r="K6708" s="33" t="str">
        <f t="shared" si="345"/>
        <v>485 , 15</v>
      </c>
      <c r="L6708" s="34" t="s">
        <v>207</v>
      </c>
      <c r="N6708" s="1" t="b">
        <f t="shared" si="346"/>
        <v>0</v>
      </c>
      <c r="O6708" s="1" t="b">
        <f t="shared" si="347"/>
        <v>0</v>
      </c>
      <c r="Q6708" s="4"/>
      <c r="R6708" s="4"/>
    </row>
    <row r="6709" spans="5:18">
      <c r="E6709" s="130">
        <v>486</v>
      </c>
      <c r="F6709" s="130">
        <v>1</v>
      </c>
      <c r="H6709" s="32" t="s">
        <v>208</v>
      </c>
      <c r="I6709" s="33" t="s">
        <v>862</v>
      </c>
      <c r="J6709" s="33" t="s">
        <v>206</v>
      </c>
      <c r="K6709" s="33" t="str">
        <f t="shared" si="345"/>
        <v>486 , 1</v>
      </c>
      <c r="L6709" s="34" t="s">
        <v>207</v>
      </c>
      <c r="N6709" s="1" t="b">
        <f t="shared" si="346"/>
        <v>0</v>
      </c>
      <c r="O6709" s="1" t="b">
        <f t="shared" si="347"/>
        <v>0</v>
      </c>
      <c r="Q6709" s="4"/>
      <c r="R6709" s="4"/>
    </row>
    <row r="6710" spans="5:18">
      <c r="E6710" s="130">
        <v>486</v>
      </c>
      <c r="F6710" s="130">
        <v>2</v>
      </c>
      <c r="H6710" s="32" t="s">
        <v>208</v>
      </c>
      <c r="I6710" s="33" t="s">
        <v>862</v>
      </c>
      <c r="J6710" s="33" t="s">
        <v>206</v>
      </c>
      <c r="K6710" s="33" t="str">
        <f t="shared" si="345"/>
        <v>486 , 2</v>
      </c>
      <c r="L6710" s="34" t="s">
        <v>207</v>
      </c>
      <c r="N6710" s="1" t="b">
        <f t="shared" si="346"/>
        <v>0</v>
      </c>
      <c r="O6710" s="1" t="b">
        <f t="shared" si="347"/>
        <v>0</v>
      </c>
      <c r="Q6710" s="4"/>
      <c r="R6710" s="4"/>
    </row>
    <row r="6711" spans="5:18">
      <c r="E6711" s="130">
        <v>486</v>
      </c>
      <c r="F6711" s="130">
        <v>3</v>
      </c>
      <c r="H6711" s="32" t="s">
        <v>208</v>
      </c>
      <c r="I6711" s="33" t="s">
        <v>862</v>
      </c>
      <c r="J6711" s="33" t="s">
        <v>206</v>
      </c>
      <c r="K6711" s="33" t="str">
        <f t="shared" si="345"/>
        <v>486 , 3</v>
      </c>
      <c r="L6711" s="34" t="s">
        <v>207</v>
      </c>
      <c r="N6711" s="1" t="b">
        <f t="shared" si="346"/>
        <v>0</v>
      </c>
      <c r="O6711" s="1" t="b">
        <f t="shared" si="347"/>
        <v>0</v>
      </c>
      <c r="Q6711" s="4"/>
      <c r="R6711" s="4"/>
    </row>
    <row r="6712" spans="5:18">
      <c r="E6712" s="130">
        <v>486</v>
      </c>
      <c r="F6712" s="130">
        <v>4</v>
      </c>
      <c r="H6712" s="32" t="s">
        <v>208</v>
      </c>
      <c r="I6712" s="33" t="s">
        <v>862</v>
      </c>
      <c r="J6712" s="33" t="s">
        <v>206</v>
      </c>
      <c r="K6712" s="33" t="str">
        <f t="shared" si="345"/>
        <v>486 , 4</v>
      </c>
      <c r="L6712" s="34" t="s">
        <v>207</v>
      </c>
      <c r="N6712" s="1" t="b">
        <f t="shared" si="346"/>
        <v>0</v>
      </c>
      <c r="O6712" s="1" t="b">
        <f t="shared" si="347"/>
        <v>0</v>
      </c>
      <c r="Q6712" s="4"/>
      <c r="R6712" s="4"/>
    </row>
    <row r="6713" spans="5:18">
      <c r="E6713" s="130">
        <v>486</v>
      </c>
      <c r="F6713" s="130">
        <v>5</v>
      </c>
      <c r="H6713" s="32" t="s">
        <v>208</v>
      </c>
      <c r="I6713" s="33" t="s">
        <v>862</v>
      </c>
      <c r="J6713" s="33" t="s">
        <v>206</v>
      </c>
      <c r="K6713" s="33" t="str">
        <f t="shared" si="345"/>
        <v>486 , 5</v>
      </c>
      <c r="L6713" s="34" t="s">
        <v>207</v>
      </c>
      <c r="N6713" s="1" t="b">
        <f t="shared" si="346"/>
        <v>0</v>
      </c>
      <c r="O6713" s="1" t="b">
        <f t="shared" si="347"/>
        <v>0</v>
      </c>
      <c r="Q6713" s="4"/>
      <c r="R6713" s="4"/>
    </row>
    <row r="6714" spans="5:18">
      <c r="E6714" s="130">
        <v>486</v>
      </c>
      <c s="130" r="F6714">
        <v>7</v>
      </c>
      <c r="H6714" s="32" t="s">
        <v>208</v>
      </c>
      <c r="I6714" s="33" t="s">
        <v>862</v>
      </c>
      <c r="J6714" s="33" t="s">
        <v>206</v>
      </c>
      <c r="K6714" s="33" t="str">
        <f t="shared" si="345"/>
        <v>486 , 6</v>
      </c>
      <c r="L6714" s="34" t="s">
        <v>207</v>
      </c>
      <c r="N6714" s="1" t="b">
        <f t="shared" si="346"/>
        <v>0</v>
      </c>
      <c r="O6714" s="1" t="b">
        <f t="shared" si="347"/>
        <v>0</v>
      </c>
      <c r="Q6714" s="4"/>
      <c r="R6714" s="4"/>
    </row>
    <row r="6715" spans="5:18">
      <c r="E6715" s="130">
        <v>486</v>
      </c>
      <c r="F6715" s="130">
        <v>8</v>
      </c>
      <c r="H6715" s="32" t="s">
        <v>208</v>
      </c>
      <c r="I6715" s="33" t="s">
        <v>862</v>
      </c>
      <c r="J6715" s="33" t="s">
        <v>206</v>
      </c>
      <c r="K6715" s="33" t="str">
        <f t="shared" si="345"/>
        <v>486 , 8</v>
      </c>
      <c r="L6715" s="34" t="s">
        <v>207</v>
      </c>
      <c r="N6715" s="1" t="b">
        <f t="shared" si="346"/>
        <v>0</v>
      </c>
      <c r="O6715" s="1" t="b">
        <f t="shared" si="347"/>
        <v>0</v>
      </c>
      <c r="Q6715" s="4"/>
      <c r="R6715" s="4"/>
    </row>
    <row r="6716" spans="5:18">
      <c r="E6716" s="130">
        <v>486</v>
      </c>
      <c r="F6716" s="130">
        <v>9</v>
      </c>
      <c r="H6716" s="32" t="s">
        <v>208</v>
      </c>
      <c r="I6716" s="33" t="s">
        <v>862</v>
      </c>
      <c r="J6716" s="33" t="s">
        <v>206</v>
      </c>
      <c r="K6716" s="33" t="str">
        <f t="shared" si="345"/>
        <v>486 , 9</v>
      </c>
      <c r="L6716" s="34" t="s">
        <v>207</v>
      </c>
      <c r="N6716" s="1" t="b">
        <f t="shared" si="346"/>
        <v>0</v>
      </c>
      <c r="O6716" s="1" t="b">
        <f t="shared" si="347"/>
        <v>0</v>
      </c>
      <c r="Q6716" s="4"/>
      <c r="R6716" s="4"/>
    </row>
    <row r="6717" spans="5:18">
      <c r="E6717" s="130">
        <v>486</v>
      </c>
      <c r="F6717" s="130">
        <v>10</v>
      </c>
      <c r="H6717" s="32" t="s">
        <v>208</v>
      </c>
      <c r="I6717" s="33" t="s">
        <v>862</v>
      </c>
      <c r="J6717" s="33" t="s">
        <v>206</v>
      </c>
      <c r="K6717" s="33" t="str">
        <f t="shared" si="345"/>
        <v>486 , 10</v>
      </c>
      <c r="L6717" s="34" t="s">
        <v>207</v>
      </c>
      <c r="N6717" s="1" t="b">
        <f t="shared" si="346"/>
        <v>0</v>
      </c>
      <c r="O6717" s="1" t="b">
        <f t="shared" si="347"/>
        <v>0</v>
      </c>
      <c r="Q6717" s="4"/>
      <c r="R6717" s="4"/>
    </row>
    <row r="6718" spans="5:18">
      <c r="E6718" s="130">
        <v>486</v>
      </c>
      <c r="F6718" s="130">
        <v>11</v>
      </c>
      <c r="H6718" s="32" t="s">
        <v>208</v>
      </c>
      <c r="I6718" s="33" t="s">
        <v>862</v>
      </c>
      <c r="J6718" s="33" t="s">
        <v>206</v>
      </c>
      <c r="K6718" s="33" t="str">
        <f t="shared" si="345"/>
        <v>486 , 11</v>
      </c>
      <c r="L6718" s="34" t="s">
        <v>207</v>
      </c>
      <c r="N6718" s="1" t="b">
        <f t="shared" si="346"/>
        <v>0</v>
      </c>
      <c r="O6718" s="1" t="b">
        <f t="shared" si="347"/>
        <v>0</v>
      </c>
      <c r="Q6718" s="4"/>
      <c r="R6718" s="4"/>
    </row>
    <row r="6719" spans="5:18">
      <c r="E6719" s="130">
        <v>486</v>
      </c>
      <c r="F6719" s="130">
        <v>12</v>
      </c>
      <c r="H6719" s="32" t="s">
        <v>208</v>
      </c>
      <c r="I6719" s="33" t="s">
        <v>862</v>
      </c>
      <c r="J6719" s="33" t="s">
        <v>206</v>
      </c>
      <c r="K6719" s="33" t="str">
        <f t="shared" si="345"/>
        <v>486 , 12</v>
      </c>
      <c r="L6719" s="34" t="s">
        <v>207</v>
      </c>
      <c r="N6719" s="1" t="b">
        <f t="shared" si="346"/>
        <v>0</v>
      </c>
      <c r="O6719" s="1" t="b">
        <f t="shared" si="347"/>
        <v>0</v>
      </c>
      <c r="Q6719" s="4"/>
      <c r="R6719" s="4"/>
    </row>
    <row r="6720" spans="5:18">
      <c r="E6720" s="130">
        <v>486</v>
      </c>
      <c r="F6720" s="130">
        <v>13</v>
      </c>
      <c r="H6720" s="32" t="s">
        <v>208</v>
      </c>
      <c r="I6720" s="33" t="s">
        <v>862</v>
      </c>
      <c r="J6720" s="33" t="s">
        <v>206</v>
      </c>
      <c r="K6720" s="33" t="str">
        <f t="shared" si="345"/>
        <v>486 , 13</v>
      </c>
      <c r="L6720" s="34" t="s">
        <v>207</v>
      </c>
      <c r="N6720" s="1" t="b">
        <f t="shared" si="346"/>
        <v>0</v>
      </c>
      <c r="O6720" s="1" t="b">
        <f t="shared" si="347"/>
        <v>0</v>
      </c>
      <c r="Q6720" s="4"/>
      <c r="R6720" s="4"/>
    </row>
    <row r="6721" spans="5:18">
      <c r="E6721" s="130">
        <v>486</v>
      </c>
      <c r="F6721" s="130">
        <v>14</v>
      </c>
      <c r="H6721" s="32" t="s">
        <v>208</v>
      </c>
      <c r="I6721" s="33" t="s">
        <v>862</v>
      </c>
      <c r="J6721" s="33" t="s">
        <v>206</v>
      </c>
      <c r="K6721" s="33" t="str">
        <f t="shared" si="345"/>
        <v>486 , 14</v>
      </c>
      <c r="L6721" s="34" t="s">
        <v>207</v>
      </c>
      <c r="N6721" s="1" t="b">
        <f t="shared" si="346"/>
        <v>0</v>
      </c>
      <c r="O6721" s="1" t="b">
        <f t="shared" si="347"/>
        <v>0</v>
      </c>
      <c r="Q6721" s="4"/>
      <c r="R6721" s="4"/>
    </row>
    <row r="6722" spans="5:18">
      <c r="E6722" s="130">
        <v>486</v>
      </c>
      <c r="F6722" s="130">
        <v>15</v>
      </c>
      <c r="H6722" s="32" t="s">
        <v>208</v>
      </c>
      <c r="I6722" s="33" t="s">
        <v>862</v>
      </c>
      <c r="J6722" s="33" t="s">
        <v>206</v>
      </c>
      <c r="K6722" s="33" t="str">
        <f t="shared" si="345"/>
        <v>486 , 15</v>
      </c>
      <c r="L6722" s="34" t="s">
        <v>207</v>
      </c>
      <c r="N6722" s="1" t="b">
        <f t="shared" si="346"/>
        <v>0</v>
      </c>
      <c r="O6722" s="1" t="b">
        <f t="shared" si="347"/>
        <v>0</v>
      </c>
      <c r="Q6722" s="4"/>
      <c r="R6722" s="4"/>
    </row>
    <row r="6723" spans="5:18">
      <c r="E6723" s="130">
        <v>487</v>
      </c>
      <c r="F6723" s="130">
        <v>1</v>
      </c>
      <c r="H6723" s="32" t="s">
        <v>208</v>
      </c>
      <c r="I6723" s="33" t="s">
        <v>862</v>
      </c>
      <c r="J6723" s="33" t="s">
        <v>206</v>
      </c>
      <c r="K6723" s="33" t="str">
        <f t="shared" si="345"/>
        <v>487 , 1</v>
      </c>
      <c r="L6723" s="34" t="s">
        <v>207</v>
      </c>
      <c r="N6723" s="1" t="b">
        <f t="shared" si="346"/>
        <v>0</v>
      </c>
      <c r="O6723" s="1" t="b">
        <f t="shared" si="347"/>
        <v>0</v>
      </c>
      <c r="Q6723" s="4"/>
      <c r="R6723" s="4"/>
    </row>
    <row r="6724" spans="5:18">
      <c r="E6724" s="130">
        <v>487</v>
      </c>
      <c r="F6724" s="130">
        <v>2</v>
      </c>
      <c r="H6724" s="32" t="s">
        <v>208</v>
      </c>
      <c r="I6724" s="33" t="s">
        <v>862</v>
      </c>
      <c r="J6724" s="33" t="s">
        <v>206</v>
      </c>
      <c r="K6724" s="33" t="str">
        <f t="shared" si="345"/>
        <v>487 , 2</v>
      </c>
      <c r="L6724" s="34" t="s">
        <v>207</v>
      </c>
      <c r="N6724" s="1" t="b">
        <f t="shared" si="346"/>
        <v>0</v>
      </c>
      <c r="O6724" s="1" t="b">
        <f t="shared" si="347"/>
        <v>0</v>
      </c>
      <c r="Q6724" s="4"/>
      <c r="R6724" s="4"/>
    </row>
    <row r="6725" spans="5:18">
      <c r="E6725" s="130">
        <v>487</v>
      </c>
      <c r="F6725" s="130">
        <v>3</v>
      </c>
      <c r="H6725" s="32" t="s">
        <v>208</v>
      </c>
      <c r="I6725" s="33" t="s">
        <v>862</v>
      </c>
      <c r="J6725" s="33" t="s">
        <v>206</v>
      </c>
      <c r="K6725" s="33" t="str">
        <f t="shared" si="345"/>
        <v>487 , 3</v>
      </c>
      <c r="L6725" s="34" t="s">
        <v>207</v>
      </c>
      <c r="N6725" s="1" t="b">
        <f t="shared" si="346"/>
        <v>0</v>
      </c>
      <c r="O6725" s="1" t="b">
        <f t="shared" si="347"/>
        <v>0</v>
      </c>
      <c r="Q6725" s="4"/>
      <c r="R6725" s="4"/>
    </row>
    <row r="6726" spans="5:18">
      <c r="E6726" s="130">
        <v>487</v>
      </c>
      <c r="F6726" s="130">
        <v>4</v>
      </c>
      <c r="H6726" s="32" t="s">
        <v>208</v>
      </c>
      <c r="I6726" s="33" t="s">
        <v>862</v>
      </c>
      <c r="J6726" s="33" t="s">
        <v>206</v>
      </c>
      <c r="K6726" s="33" t="str">
        <f t="shared" si="345"/>
        <v>487 , 4</v>
      </c>
      <c r="L6726" s="34" t="s">
        <v>207</v>
      </c>
      <c r="N6726" s="1" t="b">
        <f t="shared" si="346"/>
        <v>0</v>
      </c>
      <c r="O6726" s="1" t="b">
        <f t="shared" si="347"/>
        <v>0</v>
      </c>
      <c r="Q6726" s="4"/>
      <c r="R6726" s="4"/>
    </row>
    <row r="6727" spans="5:18">
      <c r="E6727" s="130">
        <v>487</v>
      </c>
      <c r="F6727" s="130">
        <v>5</v>
      </c>
      <c r="H6727" s="32" t="s">
        <v>208</v>
      </c>
      <c r="I6727" s="33" t="s">
        <v>862</v>
      </c>
      <c r="J6727" s="33" t="s">
        <v>206</v>
      </c>
      <c r="K6727" s="33" t="str">
        <f t="shared" si="345"/>
        <v>487 , 5</v>
      </c>
      <c r="L6727" s="34" t="s">
        <v>207</v>
      </c>
      <c r="N6727" s="1" t="b">
        <f t="shared" si="346"/>
        <v>0</v>
      </c>
      <c r="O6727" s="1" t="b">
        <f t="shared" si="347"/>
        <v>0</v>
      </c>
      <c r="Q6727" s="4"/>
      <c r="R6727" s="4"/>
    </row>
    <row r="6728" spans="5:18">
      <c r="E6728" s="130">
        <v>487</v>
      </c>
      <c s="130" r="F6728">
        <v>7</v>
      </c>
      <c r="H6728" s="32" t="s">
        <v>208</v>
      </c>
      <c r="I6728" s="33" t="s">
        <v>862</v>
      </c>
      <c r="J6728" s="33" t="s">
        <v>206</v>
      </c>
      <c r="K6728" s="33" t="str">
        <f t="shared" si="345"/>
        <v>487 , 6</v>
      </c>
      <c r="L6728" s="34" t="s">
        <v>207</v>
      </c>
      <c r="N6728" s="1" t="b">
        <f t="shared" si="346"/>
        <v>0</v>
      </c>
      <c r="O6728" s="1" t="b">
        <f t="shared" si="347"/>
        <v>0</v>
      </c>
      <c r="Q6728" s="4"/>
      <c r="R6728" s="4"/>
    </row>
    <row r="6729" spans="5:18">
      <c r="E6729" s="130">
        <v>487</v>
      </c>
      <c r="F6729" s="130">
        <v>8</v>
      </c>
      <c r="H6729" s="32" t="s">
        <v>208</v>
      </c>
      <c r="I6729" s="33" t="s">
        <v>862</v>
      </c>
      <c r="J6729" s="33" t="s">
        <v>206</v>
      </c>
      <c r="K6729" s="33" t="str">
        <f t="shared" si="345"/>
        <v>487 , 8</v>
      </c>
      <c r="L6729" s="34" t="s">
        <v>207</v>
      </c>
      <c r="N6729" s="1" t="b">
        <f t="shared" si="346"/>
        <v>0</v>
      </c>
      <c r="O6729" s="1" t="b">
        <f t="shared" si="347"/>
        <v>0</v>
      </c>
      <c r="Q6729" s="4"/>
      <c r="R6729" s="4"/>
    </row>
    <row r="6730" spans="5:18">
      <c r="E6730" s="130">
        <v>487</v>
      </c>
      <c r="F6730" s="130">
        <v>9</v>
      </c>
      <c r="H6730" s="32" t="s">
        <v>208</v>
      </c>
      <c r="I6730" s="33" t="s">
        <v>862</v>
      </c>
      <c r="J6730" s="33" t="s">
        <v>206</v>
      </c>
      <c r="K6730" s="33" t="str">
        <f t="shared" si="345"/>
        <v>487 , 9</v>
      </c>
      <c r="L6730" s="34" t="s">
        <v>207</v>
      </c>
      <c r="N6730" s="1" t="b">
        <f t="shared" si="346"/>
        <v>0</v>
      </c>
      <c r="O6730" s="1" t="b">
        <f t="shared" si="347"/>
        <v>0</v>
      </c>
      <c r="Q6730" s="4"/>
      <c r="R6730" s="4"/>
    </row>
    <row r="6731" spans="5:18">
      <c r="E6731" s="130">
        <v>487</v>
      </c>
      <c r="F6731" s="130">
        <v>10</v>
      </c>
      <c r="H6731" s="32" t="s">
        <v>208</v>
      </c>
      <c r="I6731" s="33" t="s">
        <v>862</v>
      </c>
      <c r="J6731" s="33" t="s">
        <v>206</v>
      </c>
      <c r="K6731" s="33" t="str">
        <f t="shared" si="345"/>
        <v>487 , 10</v>
      </c>
      <c r="L6731" s="34" t="s">
        <v>207</v>
      </c>
      <c r="N6731" s="1" t="b">
        <f t="shared" si="346"/>
        <v>0</v>
      </c>
      <c r="O6731" s="1" t="b">
        <f t="shared" si="347"/>
        <v>0</v>
      </c>
      <c r="Q6731" s="4"/>
      <c r="R6731" s="4"/>
    </row>
    <row r="6732" spans="5:18">
      <c r="E6732" s="130">
        <v>487</v>
      </c>
      <c r="F6732" s="130">
        <v>11</v>
      </c>
      <c r="H6732" s="32" t="s">
        <v>208</v>
      </c>
      <c r="I6732" s="33" t="s">
        <v>862</v>
      </c>
      <c r="J6732" s="33" t="s">
        <v>206</v>
      </c>
      <c r="K6732" s="33" t="str">
        <f t="shared" si="345"/>
        <v>487 , 11</v>
      </c>
      <c r="L6732" s="34" t="s">
        <v>207</v>
      </c>
      <c r="N6732" s="1" t="b">
        <f t="shared" si="346"/>
        <v>0</v>
      </c>
      <c r="O6732" s="1" t="b">
        <f t="shared" si="347"/>
        <v>0</v>
      </c>
      <c r="Q6732" s="4"/>
      <c r="R6732" s="4"/>
    </row>
    <row r="6733" spans="5:18">
      <c r="E6733" s="130">
        <v>487</v>
      </c>
      <c r="F6733" s="130">
        <v>12</v>
      </c>
      <c r="H6733" s="32" t="s">
        <v>208</v>
      </c>
      <c r="I6733" s="33" t="s">
        <v>862</v>
      </c>
      <c r="J6733" s="33" t="s">
        <v>206</v>
      </c>
      <c r="K6733" s="33" t="str">
        <f t="shared" si="345"/>
        <v>487 , 12</v>
      </c>
      <c r="L6733" s="34" t="s">
        <v>207</v>
      </c>
      <c r="N6733" s="1" t="b">
        <f t="shared" si="346"/>
        <v>0</v>
      </c>
      <c r="O6733" s="1" t="b">
        <f t="shared" si="347"/>
        <v>0</v>
      </c>
      <c r="Q6733" s="4"/>
      <c r="R6733" s="4"/>
    </row>
    <row r="6734" spans="5:18">
      <c r="E6734" s="130">
        <v>487</v>
      </c>
      <c r="F6734" s="130">
        <v>13</v>
      </c>
      <c r="H6734" s="32" t="s">
        <v>208</v>
      </c>
      <c r="I6734" s="33" t="s">
        <v>862</v>
      </c>
      <c r="J6734" s="33" t="s">
        <v>206</v>
      </c>
      <c r="K6734" s="33" t="str">
        <f t="shared" si="345"/>
        <v>487 , 13</v>
      </c>
      <c r="L6734" s="34" t="s">
        <v>207</v>
      </c>
      <c r="N6734" s="1" t="b">
        <f t="shared" si="346"/>
        <v>0</v>
      </c>
      <c r="O6734" s="1" t="b">
        <f t="shared" si="347"/>
        <v>0</v>
      </c>
      <c r="Q6734" s="4"/>
      <c r="R6734" s="4"/>
    </row>
    <row r="6735" spans="5:18">
      <c r="E6735" s="130">
        <v>487</v>
      </c>
      <c r="F6735" s="130">
        <v>14</v>
      </c>
      <c r="H6735" s="32" t="s">
        <v>208</v>
      </c>
      <c r="I6735" s="33" t="s">
        <v>862</v>
      </c>
      <c r="J6735" s="33" t="s">
        <v>206</v>
      </c>
      <c r="K6735" s="33" t="str">
        <f t="shared" si="345"/>
        <v>487 , 14</v>
      </c>
      <c r="L6735" s="34" t="s">
        <v>207</v>
      </c>
      <c r="N6735" s="1" t="b">
        <f t="shared" si="346"/>
        <v>0</v>
      </c>
      <c r="O6735" s="1" t="b">
        <f t="shared" si="347"/>
        <v>0</v>
      </c>
      <c r="Q6735" s="4"/>
      <c r="R6735" s="4"/>
    </row>
    <row r="6736" spans="5:18">
      <c r="E6736" s="130">
        <v>487</v>
      </c>
      <c r="F6736" s="130">
        <v>15</v>
      </c>
      <c r="H6736" s="32" t="s">
        <v>208</v>
      </c>
      <c r="I6736" s="33" t="s">
        <v>862</v>
      </c>
      <c r="J6736" s="33" t="s">
        <v>206</v>
      </c>
      <c r="K6736" s="33" t="str">
        <f t="shared" si="345"/>
        <v>487 , 15</v>
      </c>
      <c r="L6736" s="34" t="s">
        <v>207</v>
      </c>
      <c r="N6736" s="1" t="b">
        <f t="shared" si="346"/>
        <v>0</v>
      </c>
      <c r="O6736" s="1" t="b">
        <f t="shared" si="347"/>
        <v>0</v>
      </c>
      <c r="Q6736" s="4"/>
      <c r="R6736" s="4"/>
    </row>
    <row r="6737" spans="5:18">
      <c r="E6737" s="130">
        <v>488</v>
      </c>
      <c r="F6737" s="130">
        <v>1</v>
      </c>
      <c r="H6737" s="32" t="s">
        <v>208</v>
      </c>
      <c r="I6737" s="33" t="s">
        <v>862</v>
      </c>
      <c r="J6737" s="33" t="s">
        <v>206</v>
      </c>
      <c r="K6737" s="33" t="str">
        <f t="shared" si="345"/>
        <v>488 , 1</v>
      </c>
      <c r="L6737" s="34" t="s">
        <v>207</v>
      </c>
      <c r="N6737" s="1" t="b">
        <f t="shared" si="346"/>
        <v>0</v>
      </c>
      <c r="O6737" s="1" t="b">
        <f t="shared" si="347"/>
        <v>0</v>
      </c>
      <c r="Q6737" s="4"/>
      <c r="R6737" s="4"/>
    </row>
    <row r="6738" spans="5:18">
      <c r="E6738" s="130">
        <v>488</v>
      </c>
      <c r="F6738" s="130">
        <v>2</v>
      </c>
      <c r="H6738" s="32" t="s">
        <v>208</v>
      </c>
      <c r="I6738" s="33" t="s">
        <v>862</v>
      </c>
      <c r="J6738" s="33" t="s">
        <v>206</v>
      </c>
      <c r="K6738" s="33" t="str">
        <f t="shared" si="345"/>
        <v>488 , 2</v>
      </c>
      <c r="L6738" s="34" t="s">
        <v>207</v>
      </c>
      <c r="N6738" s="1" t="b">
        <f t="shared" si="346"/>
        <v>0</v>
      </c>
      <c r="O6738" s="1" t="b">
        <f t="shared" si="347"/>
        <v>0</v>
      </c>
      <c r="Q6738" s="4"/>
      <c r="R6738" s="4"/>
    </row>
    <row r="6739" spans="5:18">
      <c r="E6739" s="130">
        <v>488</v>
      </c>
      <c r="F6739" s="130">
        <v>3</v>
      </c>
      <c r="H6739" s="32" t="s">
        <v>208</v>
      </c>
      <c r="I6739" s="33" t="s">
        <v>862</v>
      </c>
      <c r="J6739" s="33" t="s">
        <v>206</v>
      </c>
      <c r="K6739" s="33" t="str">
        <f t="shared" si="345"/>
        <v>488 , 3</v>
      </c>
      <c r="L6739" s="34" t="s">
        <v>207</v>
      </c>
      <c r="N6739" s="1" t="b">
        <f t="shared" si="346"/>
        <v>0</v>
      </c>
      <c r="O6739" s="1" t="b">
        <f t="shared" si="347"/>
        <v>0</v>
      </c>
      <c r="Q6739" s="4"/>
      <c r="R6739" s="4"/>
    </row>
    <row r="6740" spans="5:18">
      <c r="E6740" s="130">
        <v>488</v>
      </c>
      <c r="F6740" s="130">
        <v>4</v>
      </c>
      <c r="H6740" s="32" t="s">
        <v>208</v>
      </c>
      <c r="I6740" s="33" t="s">
        <v>862</v>
      </c>
      <c r="J6740" s="33" t="s">
        <v>206</v>
      </c>
      <c r="K6740" s="33" t="str">
        <f t="shared" si="345"/>
        <v>488 , 4</v>
      </c>
      <c r="L6740" s="34" t="s">
        <v>207</v>
      </c>
      <c r="N6740" s="1" t="b">
        <f t="shared" si="346"/>
        <v>0</v>
      </c>
      <c r="O6740" s="1" t="b">
        <f t="shared" si="347"/>
        <v>0</v>
      </c>
      <c r="Q6740" s="4"/>
      <c r="R6740" s="4"/>
    </row>
    <row r="6741" spans="5:18">
      <c r="E6741" s="130">
        <v>488</v>
      </c>
      <c r="F6741" s="130">
        <v>5</v>
      </c>
      <c r="H6741" s="32" t="s">
        <v>208</v>
      </c>
      <c r="I6741" s="33" t="s">
        <v>862</v>
      </c>
      <c r="J6741" s="33" t="s">
        <v>206</v>
      </c>
      <c r="K6741" s="33" t="str">
        <f t="shared" si="345"/>
        <v>488 , 5</v>
      </c>
      <c r="L6741" s="34" t="s">
        <v>207</v>
      </c>
      <c r="N6741" s="1" t="b">
        <f t="shared" si="346"/>
        <v>0</v>
      </c>
      <c r="O6741" s="1" t="b">
        <f t="shared" si="347"/>
        <v>0</v>
      </c>
      <c r="Q6741" s="4"/>
      <c r="R6741" s="4"/>
    </row>
    <row r="6742" spans="5:18">
      <c r="E6742" s="130">
        <v>488</v>
      </c>
      <c s="130" r="F6742">
        <v>7</v>
      </c>
      <c r="H6742" s="32" t="s">
        <v>208</v>
      </c>
      <c r="I6742" s="33" t="s">
        <v>862</v>
      </c>
      <c r="J6742" s="33" t="s">
        <v>206</v>
      </c>
      <c r="K6742" s="33" t="str">
        <f t="shared" si="345"/>
        <v>488 , 6</v>
      </c>
      <c r="L6742" s="34" t="s">
        <v>207</v>
      </c>
      <c r="N6742" s="1" t="b">
        <f t="shared" si="346"/>
        <v>0</v>
      </c>
      <c r="O6742" s="1" t="b">
        <f t="shared" si="347"/>
        <v>0</v>
      </c>
      <c r="Q6742" s="4"/>
      <c r="R6742" s="4"/>
    </row>
    <row r="6743" spans="5:18">
      <c r="E6743" s="130">
        <v>488</v>
      </c>
      <c r="F6743" s="130">
        <v>8</v>
      </c>
      <c r="H6743" s="32" t="s">
        <v>208</v>
      </c>
      <c r="I6743" s="33" t="s">
        <v>862</v>
      </c>
      <c r="J6743" s="33" t="s">
        <v>206</v>
      </c>
      <c r="K6743" s="33" t="str">
        <f t="shared" si="345"/>
        <v>488 , 8</v>
      </c>
      <c r="L6743" s="34" t="s">
        <v>207</v>
      </c>
      <c r="N6743" s="1" t="b">
        <f t="shared" si="346"/>
        <v>0</v>
      </c>
      <c r="O6743" s="1" t="b">
        <f t="shared" si="347"/>
        <v>0</v>
      </c>
      <c r="Q6743" s="4"/>
      <c r="R6743" s="4"/>
    </row>
    <row r="6744" spans="5:18">
      <c r="E6744" s="130">
        <v>488</v>
      </c>
      <c r="F6744" s="130">
        <v>9</v>
      </c>
      <c r="H6744" s="32" t="s">
        <v>208</v>
      </c>
      <c r="I6744" s="33" t="s">
        <v>862</v>
      </c>
      <c r="J6744" s="33" t="s">
        <v>206</v>
      </c>
      <c r="K6744" s="33" t="str">
        <f t="shared" si="345"/>
        <v>488 , 9</v>
      </c>
      <c r="L6744" s="34" t="s">
        <v>207</v>
      </c>
      <c r="N6744" s="1" t="b">
        <f t="shared" si="346"/>
        <v>0</v>
      </c>
      <c r="O6744" s="1" t="b">
        <f t="shared" si="347"/>
        <v>0</v>
      </c>
      <c r="Q6744" s="4"/>
      <c r="R6744" s="4"/>
    </row>
    <row r="6745" spans="5:18">
      <c r="E6745" s="130">
        <v>488</v>
      </c>
      <c r="F6745" s="130">
        <v>10</v>
      </c>
      <c r="H6745" s="32" t="s">
        <v>208</v>
      </c>
      <c r="I6745" s="33" t="s">
        <v>862</v>
      </c>
      <c r="J6745" s="33" t="s">
        <v>206</v>
      </c>
      <c r="K6745" s="33" t="str">
        <f t="shared" si="345"/>
        <v>488 , 10</v>
      </c>
      <c r="L6745" s="34" t="s">
        <v>207</v>
      </c>
      <c r="N6745" s="1" t="b">
        <f t="shared" si="346"/>
        <v>0</v>
      </c>
      <c r="O6745" s="1" t="b">
        <f t="shared" si="347"/>
        <v>0</v>
      </c>
      <c r="Q6745" s="4"/>
      <c r="R6745" s="4"/>
    </row>
    <row r="6746" spans="5:18">
      <c r="E6746" s="130">
        <v>488</v>
      </c>
      <c r="F6746" s="130">
        <v>11</v>
      </c>
      <c r="H6746" s="32" t="s">
        <v>208</v>
      </c>
      <c r="I6746" s="33" t="s">
        <v>862</v>
      </c>
      <c r="J6746" s="33" t="s">
        <v>206</v>
      </c>
      <c r="K6746" s="33" t="str">
        <f t="shared" si="345"/>
        <v>488 , 11</v>
      </c>
      <c r="L6746" s="34" t="s">
        <v>207</v>
      </c>
      <c r="N6746" s="1" t="b">
        <f t="shared" si="346"/>
        <v>0</v>
      </c>
      <c r="O6746" s="1" t="b">
        <f t="shared" si="347"/>
        <v>0</v>
      </c>
      <c r="Q6746" s="4"/>
      <c r="R6746" s="4"/>
    </row>
    <row r="6747" spans="5:18">
      <c r="E6747" s="130">
        <v>488</v>
      </c>
      <c r="F6747" s="130">
        <v>12</v>
      </c>
      <c r="H6747" s="32" t="s">
        <v>208</v>
      </c>
      <c r="I6747" s="33" t="s">
        <v>862</v>
      </c>
      <c r="J6747" s="33" t="s">
        <v>206</v>
      </c>
      <c r="K6747" s="33" t="str">
        <f t="shared" si="345"/>
        <v>488 , 12</v>
      </c>
      <c r="L6747" s="34" t="s">
        <v>207</v>
      </c>
      <c r="N6747" s="1" t="b">
        <f t="shared" si="346"/>
        <v>0</v>
      </c>
      <c r="O6747" s="1" t="b">
        <f t="shared" si="347"/>
        <v>0</v>
      </c>
      <c r="Q6747" s="4"/>
      <c r="R6747" s="4"/>
    </row>
    <row r="6748" spans="5:18">
      <c r="E6748" s="130">
        <v>488</v>
      </c>
      <c r="F6748" s="130">
        <v>13</v>
      </c>
      <c r="H6748" s="32" t="s">
        <v>208</v>
      </c>
      <c r="I6748" s="33" t="s">
        <v>862</v>
      </c>
      <c r="J6748" s="33" t="s">
        <v>206</v>
      </c>
      <c r="K6748" s="33" t="str">
        <f t="shared" si="345"/>
        <v>488 , 13</v>
      </c>
      <c r="L6748" s="34" t="s">
        <v>207</v>
      </c>
      <c r="N6748" s="1" t="b">
        <f t="shared" si="346"/>
        <v>0</v>
      </c>
      <c r="O6748" s="1" t="b">
        <f t="shared" si="347"/>
        <v>0</v>
      </c>
      <c r="Q6748" s="4"/>
      <c r="R6748" s="4"/>
    </row>
    <row r="6749" spans="5:18">
      <c r="E6749" s="130">
        <v>488</v>
      </c>
      <c r="F6749" s="130">
        <v>14</v>
      </c>
      <c r="H6749" s="32" t="s">
        <v>208</v>
      </c>
      <c r="I6749" s="33" t="s">
        <v>862</v>
      </c>
      <c r="J6749" s="33" t="s">
        <v>206</v>
      </c>
      <c r="K6749" s="33" t="str">
        <f t="shared" si="345"/>
        <v>488 , 14</v>
      </c>
      <c r="L6749" s="34" t="s">
        <v>207</v>
      </c>
      <c r="N6749" s="1" t="b">
        <f t="shared" si="346"/>
        <v>0</v>
      </c>
      <c r="O6749" s="1" t="b">
        <f t="shared" si="347"/>
        <v>0</v>
      </c>
      <c r="Q6749" s="4"/>
      <c r="R6749" s="4"/>
    </row>
    <row r="6750" spans="5:18">
      <c r="E6750" s="130">
        <v>488</v>
      </c>
      <c r="F6750" s="130">
        <v>15</v>
      </c>
      <c r="H6750" s="32" t="s">
        <v>208</v>
      </c>
      <c r="I6750" s="33" t="s">
        <v>862</v>
      </c>
      <c r="J6750" s="33" t="s">
        <v>206</v>
      </c>
      <c r="K6750" s="33" t="str">
        <f t="shared" si="345"/>
        <v>488 , 15</v>
      </c>
      <c r="L6750" s="34" t="s">
        <v>207</v>
      </c>
      <c r="N6750" s="1" t="b">
        <f t="shared" si="346"/>
        <v>0</v>
      </c>
      <c r="O6750" s="1" t="b">
        <f t="shared" si="347"/>
        <v>0</v>
      </c>
      <c r="Q6750" s="4"/>
      <c r="R6750" s="4"/>
    </row>
    <row r="6751" spans="5:18">
      <c r="E6751" s="130">
        <v>489</v>
      </c>
      <c r="F6751" s="130">
        <v>1</v>
      </c>
      <c r="H6751" s="32" t="s">
        <v>208</v>
      </c>
      <c r="I6751" s="33" t="s">
        <v>862</v>
      </c>
      <c r="J6751" s="33" t="s">
        <v>206</v>
      </c>
      <c r="K6751" s="33" t="str">
        <f t="shared" si="345"/>
        <v>489 , 1</v>
      </c>
      <c r="L6751" s="34" t="s">
        <v>207</v>
      </c>
      <c r="N6751" s="1" t="b">
        <f t="shared" si="346"/>
        <v>0</v>
      </c>
      <c r="O6751" s="1" t="b">
        <f t="shared" si="347"/>
        <v>0</v>
      </c>
      <c r="Q6751" s="4"/>
      <c r="R6751" s="4"/>
    </row>
    <row r="6752" spans="5:18">
      <c r="E6752" s="130">
        <v>489</v>
      </c>
      <c r="F6752" s="130">
        <v>2</v>
      </c>
      <c r="H6752" s="32" t="s">
        <v>208</v>
      </c>
      <c r="I6752" s="33" t="s">
        <v>862</v>
      </c>
      <c r="J6752" s="33" t="s">
        <v>206</v>
      </c>
      <c r="K6752" s="33" t="str">
        <f t="shared" si="345"/>
        <v>489 , 2</v>
      </c>
      <c r="L6752" s="34" t="s">
        <v>207</v>
      </c>
      <c r="N6752" s="1" t="b">
        <f t="shared" si="346"/>
        <v>0</v>
      </c>
      <c r="O6752" s="1" t="b">
        <f t="shared" si="347"/>
        <v>0</v>
      </c>
      <c r="Q6752" s="4"/>
      <c r="R6752" s="4"/>
    </row>
    <row r="6753" spans="5:18">
      <c r="E6753" s="130">
        <v>489</v>
      </c>
      <c r="F6753" s="130">
        <v>3</v>
      </c>
      <c r="H6753" s="32" t="s">
        <v>208</v>
      </c>
      <c r="I6753" s="33" t="s">
        <v>862</v>
      </c>
      <c r="J6753" s="33" t="s">
        <v>206</v>
      </c>
      <c r="K6753" s="33" t="str">
        <f t="shared" si="345"/>
        <v>489 , 3</v>
      </c>
      <c r="L6753" s="34" t="s">
        <v>207</v>
      </c>
      <c r="N6753" s="1" t="b">
        <f t="shared" si="346"/>
        <v>0</v>
      </c>
      <c r="O6753" s="1" t="b">
        <f t="shared" si="347"/>
        <v>0</v>
      </c>
      <c r="Q6753" s="4"/>
      <c r="R6753" s="4"/>
    </row>
    <row r="6754" spans="5:18">
      <c r="E6754" s="130">
        <v>489</v>
      </c>
      <c r="F6754" s="130">
        <v>4</v>
      </c>
      <c r="H6754" s="32" t="s">
        <v>208</v>
      </c>
      <c r="I6754" s="33" t="s">
        <v>862</v>
      </c>
      <c r="J6754" s="33" t="s">
        <v>206</v>
      </c>
      <c r="K6754" s="33" t="str">
        <f t="shared" si="345"/>
        <v>489 , 4</v>
      </c>
      <c r="L6754" s="34" t="s">
        <v>207</v>
      </c>
      <c r="N6754" s="1" t="b">
        <f t="shared" si="346"/>
        <v>0</v>
      </c>
      <c r="O6754" s="1" t="b">
        <f t="shared" si="347"/>
        <v>0</v>
      </c>
      <c r="Q6754" s="4"/>
      <c r="R6754" s="4"/>
    </row>
    <row r="6755" spans="5:18">
      <c r="E6755" s="130">
        <v>489</v>
      </c>
      <c r="F6755" s="130">
        <v>5</v>
      </c>
      <c r="H6755" s="32" t="s">
        <v>208</v>
      </c>
      <c r="I6755" s="33" t="s">
        <v>862</v>
      </c>
      <c r="J6755" s="33" t="s">
        <v>206</v>
      </c>
      <c r="K6755" s="33" t="str">
        <f t="shared" si="345"/>
        <v>489 , 5</v>
      </c>
      <c r="L6755" s="34" t="s">
        <v>207</v>
      </c>
      <c r="N6755" s="1" t="b">
        <f t="shared" si="346"/>
        <v>0</v>
      </c>
      <c r="O6755" s="1" t="b">
        <f t="shared" si="347"/>
        <v>0</v>
      </c>
      <c r="Q6755" s="4"/>
      <c r="R6755" s="4"/>
    </row>
    <row r="6756" spans="5:18">
      <c r="E6756" s="130">
        <v>489</v>
      </c>
      <c s="130" r="F6756">
        <v>7</v>
      </c>
      <c r="H6756" s="32" t="s">
        <v>208</v>
      </c>
      <c r="I6756" s="33" t="s">
        <v>862</v>
      </c>
      <c r="J6756" s="33" t="s">
        <v>206</v>
      </c>
      <c r="K6756" s="33" t="str">
        <f t="shared" ref="K6756:K6814" si="348">E6756&amp;" , "&amp;F6756</f>
        <v>489 , 6</v>
      </c>
      <c r="L6756" s="34" t="s">
        <v>207</v>
      </c>
      <c r="N6756" s="1" t="b">
        <f t="shared" ref="N6756:N6814" si="349">IF(E6756="","",EXACT(E6756,Q6756))</f>
        <v>0</v>
      </c>
      <c r="O6756" s="1" t="b">
        <f t="shared" ref="O6756:O6814" si="350">IF(F6756="","",EXACT(F6756,R6756))</f>
        <v>0</v>
      </c>
      <c r="Q6756" s="4"/>
      <c r="R6756" s="4"/>
    </row>
    <row r="6757" spans="5:18">
      <c r="E6757" s="130">
        <v>489</v>
      </c>
      <c r="F6757" s="130">
        <v>8</v>
      </c>
      <c r="H6757" s="32" t="s">
        <v>208</v>
      </c>
      <c r="I6757" s="33" t="s">
        <v>862</v>
      </c>
      <c r="J6757" s="33" t="s">
        <v>206</v>
      </c>
      <c r="K6757" s="33" t="str">
        <f t="shared" si="348"/>
        <v>489 , 8</v>
      </c>
      <c r="L6757" s="34" t="s">
        <v>207</v>
      </c>
      <c r="N6757" s="1" t="b">
        <f t="shared" si="349"/>
        <v>0</v>
      </c>
      <c r="O6757" s="1" t="b">
        <f t="shared" si="350"/>
        <v>0</v>
      </c>
      <c r="Q6757" s="4"/>
      <c r="R6757" s="4"/>
    </row>
    <row r="6758" spans="5:18">
      <c r="E6758" s="130">
        <v>489</v>
      </c>
      <c r="F6758" s="130">
        <v>9</v>
      </c>
      <c r="H6758" s="32" t="s">
        <v>208</v>
      </c>
      <c r="I6758" s="33" t="s">
        <v>862</v>
      </c>
      <c r="J6758" s="33" t="s">
        <v>206</v>
      </c>
      <c r="K6758" s="33" t="str">
        <f t="shared" si="348"/>
        <v>489 , 9</v>
      </c>
      <c r="L6758" s="34" t="s">
        <v>207</v>
      </c>
      <c r="N6758" s="1" t="b">
        <f t="shared" si="349"/>
        <v>0</v>
      </c>
      <c r="O6758" s="1" t="b">
        <f t="shared" si="350"/>
        <v>0</v>
      </c>
      <c r="Q6758" s="4"/>
      <c r="R6758" s="4"/>
    </row>
    <row r="6759" spans="5:18">
      <c r="E6759" s="130">
        <v>489</v>
      </c>
      <c r="F6759" s="130">
        <v>10</v>
      </c>
      <c r="H6759" s="32" t="s">
        <v>208</v>
      </c>
      <c r="I6759" s="33" t="s">
        <v>862</v>
      </c>
      <c r="J6759" s="33" t="s">
        <v>206</v>
      </c>
      <c r="K6759" s="33" t="str">
        <f t="shared" si="348"/>
        <v>489 , 10</v>
      </c>
      <c r="L6759" s="34" t="s">
        <v>207</v>
      </c>
      <c r="N6759" s="1" t="b">
        <f t="shared" si="349"/>
        <v>0</v>
      </c>
      <c r="O6759" s="1" t="b">
        <f t="shared" si="350"/>
        <v>0</v>
      </c>
      <c r="Q6759" s="4"/>
      <c r="R6759" s="4"/>
    </row>
    <row r="6760" spans="5:18">
      <c r="E6760" s="130">
        <v>489</v>
      </c>
      <c r="F6760" s="130">
        <v>11</v>
      </c>
      <c r="H6760" s="32" t="s">
        <v>208</v>
      </c>
      <c r="I6760" s="33" t="s">
        <v>862</v>
      </c>
      <c r="J6760" s="33" t="s">
        <v>206</v>
      </c>
      <c r="K6760" s="33" t="str">
        <f t="shared" si="348"/>
        <v>489 , 11</v>
      </c>
      <c r="L6760" s="34" t="s">
        <v>207</v>
      </c>
      <c r="N6760" s="1" t="b">
        <f t="shared" si="349"/>
        <v>0</v>
      </c>
      <c r="O6760" s="1" t="b">
        <f t="shared" si="350"/>
        <v>0</v>
      </c>
      <c r="Q6760" s="4"/>
      <c r="R6760" s="4"/>
    </row>
    <row r="6761" spans="5:18">
      <c r="E6761" s="130">
        <v>489</v>
      </c>
      <c r="F6761" s="130">
        <v>12</v>
      </c>
      <c r="H6761" s="32" t="s">
        <v>208</v>
      </c>
      <c r="I6761" s="33" t="s">
        <v>862</v>
      </c>
      <c r="J6761" s="33" t="s">
        <v>206</v>
      </c>
      <c r="K6761" s="33" t="str">
        <f t="shared" si="348"/>
        <v>489 , 12</v>
      </c>
      <c r="L6761" s="34" t="s">
        <v>207</v>
      </c>
      <c r="N6761" s="1" t="b">
        <f t="shared" si="349"/>
        <v>0</v>
      </c>
      <c r="O6761" s="1" t="b">
        <f t="shared" si="350"/>
        <v>0</v>
      </c>
      <c r="Q6761" s="4"/>
      <c r="R6761" s="4"/>
    </row>
    <row r="6762" spans="5:18">
      <c r="E6762" s="130">
        <v>489</v>
      </c>
      <c r="F6762" s="130">
        <v>13</v>
      </c>
      <c r="H6762" s="32" t="s">
        <v>208</v>
      </c>
      <c r="I6762" s="33" t="s">
        <v>862</v>
      </c>
      <c r="J6762" s="33" t="s">
        <v>206</v>
      </c>
      <c r="K6762" s="33" t="str">
        <f t="shared" si="348"/>
        <v>489 , 13</v>
      </c>
      <c r="L6762" s="34" t="s">
        <v>207</v>
      </c>
      <c r="N6762" s="1" t="b">
        <f t="shared" si="349"/>
        <v>0</v>
      </c>
      <c r="O6762" s="1" t="b">
        <f t="shared" si="350"/>
        <v>0</v>
      </c>
      <c r="Q6762" s="4"/>
      <c r="R6762" s="4"/>
    </row>
    <row r="6763" spans="5:18">
      <c r="E6763" s="130">
        <v>489</v>
      </c>
      <c r="F6763" s="130">
        <v>14</v>
      </c>
      <c r="H6763" s="32" t="s">
        <v>208</v>
      </c>
      <c r="I6763" s="33" t="s">
        <v>862</v>
      </c>
      <c r="J6763" s="33" t="s">
        <v>206</v>
      </c>
      <c r="K6763" s="33" t="str">
        <f t="shared" si="348"/>
        <v>489 , 14</v>
      </c>
      <c r="L6763" s="34" t="s">
        <v>207</v>
      </c>
      <c r="N6763" s="1" t="b">
        <f t="shared" si="349"/>
        <v>0</v>
      </c>
      <c r="O6763" s="1" t="b">
        <f t="shared" si="350"/>
        <v>0</v>
      </c>
      <c r="Q6763" s="4"/>
      <c r="R6763" s="4"/>
    </row>
    <row r="6764" spans="5:18">
      <c r="E6764" s="130">
        <v>489</v>
      </c>
      <c r="F6764" s="130">
        <v>15</v>
      </c>
      <c r="H6764" s="32" t="s">
        <v>208</v>
      </c>
      <c r="I6764" s="33" t="s">
        <v>862</v>
      </c>
      <c r="J6764" s="33" t="s">
        <v>206</v>
      </c>
      <c r="K6764" s="33" t="str">
        <f t="shared" si="348"/>
        <v>489 , 15</v>
      </c>
      <c r="L6764" s="34" t="s">
        <v>207</v>
      </c>
      <c r="N6764" s="1" t="b">
        <f t="shared" si="349"/>
        <v>0</v>
      </c>
      <c r="O6764" s="1" t="b">
        <f t="shared" si="350"/>
        <v>0</v>
      </c>
      <c r="Q6764" s="4"/>
      <c r="R6764" s="4"/>
    </row>
    <row r="6765" spans="5:18">
      <c r="E6765" s="130">
        <v>490</v>
      </c>
      <c r="F6765" s="130">
        <v>1</v>
      </c>
      <c r="H6765" s="32" t="s">
        <v>208</v>
      </c>
      <c r="I6765" s="33" t="s">
        <v>862</v>
      </c>
      <c r="J6765" s="33" t="s">
        <v>206</v>
      </c>
      <c r="K6765" s="33" t="str">
        <f t="shared" si="348"/>
        <v>490 , 1</v>
      </c>
      <c r="L6765" s="34" t="s">
        <v>207</v>
      </c>
      <c r="N6765" s="1" t="b">
        <f t="shared" si="349"/>
        <v>0</v>
      </c>
      <c r="O6765" s="1" t="b">
        <f t="shared" si="350"/>
        <v>0</v>
      </c>
      <c r="Q6765" s="4"/>
      <c r="R6765" s="4"/>
    </row>
    <row r="6766" spans="5:18">
      <c r="E6766" s="130">
        <v>490</v>
      </c>
      <c r="F6766" s="130">
        <v>2</v>
      </c>
      <c r="H6766" s="32" t="s">
        <v>208</v>
      </c>
      <c r="I6766" s="33" t="s">
        <v>862</v>
      </c>
      <c r="J6766" s="33" t="s">
        <v>206</v>
      </c>
      <c r="K6766" s="33" t="str">
        <f t="shared" si="348"/>
        <v>490 , 2</v>
      </c>
      <c r="L6766" s="34" t="s">
        <v>207</v>
      </c>
      <c r="N6766" s="1" t="b">
        <f t="shared" si="349"/>
        <v>0</v>
      </c>
      <c r="O6766" s="1" t="b">
        <f t="shared" si="350"/>
        <v>0</v>
      </c>
      <c r="Q6766" s="4"/>
      <c r="R6766" s="4"/>
    </row>
    <row r="6767" spans="5:18">
      <c r="E6767" s="130">
        <v>490</v>
      </c>
      <c r="F6767" s="130">
        <v>3</v>
      </c>
      <c r="H6767" s="32" t="s">
        <v>208</v>
      </c>
      <c r="I6767" s="33" t="s">
        <v>862</v>
      </c>
      <c r="J6767" s="33" t="s">
        <v>206</v>
      </c>
      <c r="K6767" s="33" t="str">
        <f t="shared" si="348"/>
        <v>490 , 3</v>
      </c>
      <c r="L6767" s="34" t="s">
        <v>207</v>
      </c>
      <c r="N6767" s="1" t="b">
        <f t="shared" si="349"/>
        <v>0</v>
      </c>
      <c r="O6767" s="1" t="b">
        <f t="shared" si="350"/>
        <v>0</v>
      </c>
      <c r="Q6767" s="4"/>
      <c r="R6767" s="4"/>
    </row>
    <row r="6768" spans="5:18">
      <c r="E6768" s="130">
        <v>490</v>
      </c>
      <c r="F6768" s="130">
        <v>4</v>
      </c>
      <c r="H6768" s="32" t="s">
        <v>208</v>
      </c>
      <c r="I6768" s="33" t="s">
        <v>862</v>
      </c>
      <c r="J6768" s="33" t="s">
        <v>206</v>
      </c>
      <c r="K6768" s="33" t="str">
        <f t="shared" si="348"/>
        <v>490 , 4</v>
      </c>
      <c r="L6768" s="34" t="s">
        <v>207</v>
      </c>
      <c r="N6768" s="1" t="b">
        <f t="shared" si="349"/>
        <v>0</v>
      </c>
      <c r="O6768" s="1" t="b">
        <f t="shared" si="350"/>
        <v>0</v>
      </c>
      <c r="Q6768" s="4"/>
      <c r="R6768" s="4"/>
    </row>
    <row r="6769" spans="5:18">
      <c r="E6769" s="130">
        <v>490</v>
      </c>
      <c r="F6769" s="130">
        <v>5</v>
      </c>
      <c r="H6769" s="32" t="s">
        <v>208</v>
      </c>
      <c r="I6769" s="33" t="s">
        <v>862</v>
      </c>
      <c r="J6769" s="33" t="s">
        <v>206</v>
      </c>
      <c r="K6769" s="33" t="str">
        <f t="shared" si="348"/>
        <v>490 , 5</v>
      </c>
      <c r="L6769" s="34" t="s">
        <v>207</v>
      </c>
      <c r="N6769" s="1" t="b">
        <f t="shared" si="349"/>
        <v>0</v>
      </c>
      <c r="O6769" s="1" t="b">
        <f t="shared" si="350"/>
        <v>0</v>
      </c>
      <c r="Q6769" s="4"/>
      <c r="R6769" s="4"/>
    </row>
    <row r="6770" spans="5:18">
      <c r="E6770" s="130">
        <v>490</v>
      </c>
      <c s="130" r="F6770">
        <v>7</v>
      </c>
      <c r="H6770" s="32" t="s">
        <v>208</v>
      </c>
      <c r="I6770" s="33" t="s">
        <v>862</v>
      </c>
      <c r="J6770" s="33" t="s">
        <v>206</v>
      </c>
      <c r="K6770" s="33" t="str">
        <f t="shared" si="348"/>
        <v>490 , 6</v>
      </c>
      <c r="L6770" s="34" t="s">
        <v>207</v>
      </c>
      <c r="N6770" s="1" t="b">
        <f t="shared" si="349"/>
        <v>0</v>
      </c>
      <c r="O6770" s="1" t="b">
        <f t="shared" si="350"/>
        <v>0</v>
      </c>
      <c r="Q6770" s="4"/>
      <c r="R6770" s="4"/>
    </row>
    <row r="6771" spans="5:18">
      <c r="E6771" s="130">
        <v>490</v>
      </c>
      <c r="F6771" s="130">
        <v>8</v>
      </c>
      <c r="H6771" s="32" t="s">
        <v>208</v>
      </c>
      <c r="I6771" s="33" t="s">
        <v>862</v>
      </c>
      <c r="J6771" s="33" t="s">
        <v>206</v>
      </c>
      <c r="K6771" s="33" t="str">
        <f t="shared" si="348"/>
        <v>490 , 8</v>
      </c>
      <c r="L6771" s="34" t="s">
        <v>207</v>
      </c>
      <c r="N6771" s="1" t="b">
        <f t="shared" si="349"/>
        <v>0</v>
      </c>
      <c r="O6771" s="1" t="b">
        <f t="shared" si="350"/>
        <v>0</v>
      </c>
      <c r="Q6771" s="4"/>
      <c r="R6771" s="4"/>
    </row>
    <row r="6772" spans="5:18">
      <c r="E6772" s="130">
        <v>490</v>
      </c>
      <c r="F6772" s="130">
        <v>9</v>
      </c>
      <c r="H6772" s="32" t="s">
        <v>208</v>
      </c>
      <c r="I6772" s="33" t="s">
        <v>862</v>
      </c>
      <c r="J6772" s="33" t="s">
        <v>206</v>
      </c>
      <c r="K6772" s="33" t="str">
        <f t="shared" si="348"/>
        <v>490 , 9</v>
      </c>
      <c r="L6772" s="34" t="s">
        <v>207</v>
      </c>
      <c r="N6772" s="1" t="b">
        <f t="shared" si="349"/>
        <v>0</v>
      </c>
      <c r="O6772" s="1" t="b">
        <f t="shared" si="350"/>
        <v>0</v>
      </c>
      <c r="Q6772" s="4"/>
      <c r="R6772" s="4"/>
    </row>
    <row r="6773" spans="5:18">
      <c r="E6773" s="130">
        <v>490</v>
      </c>
      <c r="F6773" s="130">
        <v>10</v>
      </c>
      <c r="H6773" s="32" t="s">
        <v>208</v>
      </c>
      <c r="I6773" s="33" t="s">
        <v>862</v>
      </c>
      <c r="J6773" s="33" t="s">
        <v>206</v>
      </c>
      <c r="K6773" s="33" t="str">
        <f t="shared" si="348"/>
        <v>490 , 10</v>
      </c>
      <c r="L6773" s="34" t="s">
        <v>207</v>
      </c>
      <c r="N6773" s="1" t="b">
        <f t="shared" si="349"/>
        <v>0</v>
      </c>
      <c r="O6773" s="1" t="b">
        <f t="shared" si="350"/>
        <v>0</v>
      </c>
      <c r="Q6773" s="4"/>
      <c r="R6773" s="4"/>
    </row>
    <row r="6774" spans="5:18">
      <c r="E6774" s="130">
        <v>490</v>
      </c>
      <c r="F6774" s="130">
        <v>11</v>
      </c>
      <c r="H6774" s="32" t="s">
        <v>208</v>
      </c>
      <c r="I6774" s="33" t="s">
        <v>862</v>
      </c>
      <c r="J6774" s="33" t="s">
        <v>206</v>
      </c>
      <c r="K6774" s="33" t="str">
        <f t="shared" si="348"/>
        <v>490 , 11</v>
      </c>
      <c r="L6774" s="34" t="s">
        <v>207</v>
      </c>
      <c r="N6774" s="1" t="b">
        <f t="shared" si="349"/>
        <v>0</v>
      </c>
      <c r="O6774" s="1" t="b">
        <f t="shared" si="350"/>
        <v>0</v>
      </c>
      <c r="Q6774" s="4"/>
      <c r="R6774" s="4"/>
    </row>
    <row r="6775" spans="5:18">
      <c r="E6775" s="130">
        <v>490</v>
      </c>
      <c r="F6775" s="130">
        <v>12</v>
      </c>
      <c r="H6775" s="32" t="s">
        <v>208</v>
      </c>
      <c r="I6775" s="33" t="s">
        <v>862</v>
      </c>
      <c r="J6775" s="33" t="s">
        <v>206</v>
      </c>
      <c r="K6775" s="33" t="str">
        <f t="shared" si="348"/>
        <v>490 , 12</v>
      </c>
      <c r="L6775" s="34" t="s">
        <v>207</v>
      </c>
      <c r="N6775" s="1" t="b">
        <f t="shared" si="349"/>
        <v>0</v>
      </c>
      <c r="O6775" s="1" t="b">
        <f t="shared" si="350"/>
        <v>0</v>
      </c>
      <c r="Q6775" s="4"/>
      <c r="R6775" s="4"/>
    </row>
    <row r="6776" spans="5:18">
      <c r="E6776" s="130">
        <v>490</v>
      </c>
      <c r="F6776" s="130">
        <v>13</v>
      </c>
      <c r="H6776" s="32" t="s">
        <v>208</v>
      </c>
      <c r="I6776" s="33" t="s">
        <v>862</v>
      </c>
      <c r="J6776" s="33" t="s">
        <v>206</v>
      </c>
      <c r="K6776" s="33" t="str">
        <f t="shared" si="348"/>
        <v>490 , 13</v>
      </c>
      <c r="L6776" s="34" t="s">
        <v>207</v>
      </c>
      <c r="N6776" s="1" t="b">
        <f t="shared" si="349"/>
        <v>0</v>
      </c>
      <c r="O6776" s="1" t="b">
        <f t="shared" si="350"/>
        <v>0</v>
      </c>
      <c r="Q6776" s="4"/>
      <c r="R6776" s="4"/>
    </row>
    <row r="6777" spans="5:18">
      <c r="E6777" s="130">
        <v>490</v>
      </c>
      <c r="F6777" s="130">
        <v>14</v>
      </c>
      <c r="H6777" s="32" t="s">
        <v>208</v>
      </c>
      <c r="I6777" s="33" t="s">
        <v>862</v>
      </c>
      <c r="J6777" s="33" t="s">
        <v>206</v>
      </c>
      <c r="K6777" s="33" t="str">
        <f t="shared" si="348"/>
        <v>490 , 14</v>
      </c>
      <c r="L6777" s="34" t="s">
        <v>207</v>
      </c>
      <c r="N6777" s="1" t="b">
        <f t="shared" si="349"/>
        <v>0</v>
      </c>
      <c r="O6777" s="1" t="b">
        <f t="shared" si="350"/>
        <v>0</v>
      </c>
      <c r="Q6777" s="4"/>
      <c r="R6777" s="4"/>
    </row>
    <row r="6778" spans="5:18">
      <c r="E6778" s="130">
        <v>490</v>
      </c>
      <c r="F6778" s="130">
        <v>15</v>
      </c>
      <c r="H6778" s="32" t="s">
        <v>208</v>
      </c>
      <c r="I6778" s="33" t="s">
        <v>862</v>
      </c>
      <c r="J6778" s="33" t="s">
        <v>206</v>
      </c>
      <c r="K6778" s="33" t="str">
        <f t="shared" si="348"/>
        <v>490 , 15</v>
      </c>
      <c r="L6778" s="34" t="s">
        <v>207</v>
      </c>
      <c r="N6778" s="1" t="b">
        <f t="shared" si="349"/>
        <v>0</v>
      </c>
      <c r="O6778" s="1" t="b">
        <f t="shared" si="350"/>
        <v>0</v>
      </c>
      <c r="Q6778" s="4"/>
      <c r="R6778" s="4"/>
    </row>
    <row r="6779" spans="5:18">
      <c r="E6779" s="130">
        <v>491</v>
      </c>
      <c r="F6779" s="130">
        <v>1</v>
      </c>
      <c r="H6779" s="32" t="s">
        <v>208</v>
      </c>
      <c r="I6779" s="33" t="s">
        <v>862</v>
      </c>
      <c r="J6779" s="33" t="s">
        <v>206</v>
      </c>
      <c r="K6779" s="33" t="str">
        <f t="shared" si="348"/>
        <v>491 , 1</v>
      </c>
      <c r="L6779" s="34" t="s">
        <v>207</v>
      </c>
      <c r="N6779" s="1" t="b">
        <f t="shared" si="349"/>
        <v>0</v>
      </c>
      <c r="O6779" s="1" t="b">
        <f t="shared" si="350"/>
        <v>0</v>
      </c>
      <c r="Q6779" s="4"/>
      <c r="R6779" s="4"/>
    </row>
    <row r="6780" spans="5:18">
      <c r="E6780" s="130">
        <v>491</v>
      </c>
      <c r="F6780" s="130">
        <v>2</v>
      </c>
      <c r="H6780" s="32" t="s">
        <v>208</v>
      </c>
      <c r="I6780" s="33" t="s">
        <v>862</v>
      </c>
      <c r="J6780" s="33" t="s">
        <v>206</v>
      </c>
      <c r="K6780" s="33" t="str">
        <f t="shared" si="348"/>
        <v>491 , 2</v>
      </c>
      <c r="L6780" s="34" t="s">
        <v>207</v>
      </c>
      <c r="N6780" s="1" t="b">
        <f t="shared" si="349"/>
        <v>0</v>
      </c>
      <c r="O6780" s="1" t="b">
        <f t="shared" si="350"/>
        <v>0</v>
      </c>
      <c r="Q6780" s="4"/>
      <c r="R6780" s="4"/>
    </row>
    <row r="6781" spans="5:18">
      <c r="E6781" s="130">
        <v>491</v>
      </c>
      <c r="F6781" s="130">
        <v>3</v>
      </c>
      <c r="H6781" s="32" t="s">
        <v>208</v>
      </c>
      <c r="I6781" s="33" t="s">
        <v>862</v>
      </c>
      <c r="J6781" s="33" t="s">
        <v>206</v>
      </c>
      <c r="K6781" s="33" t="str">
        <f t="shared" si="348"/>
        <v>491 , 3</v>
      </c>
      <c r="L6781" s="34" t="s">
        <v>207</v>
      </c>
      <c r="N6781" s="1" t="b">
        <f t="shared" si="349"/>
        <v>0</v>
      </c>
      <c r="O6781" s="1" t="b">
        <f t="shared" si="350"/>
        <v>0</v>
      </c>
      <c r="Q6781" s="4"/>
      <c r="R6781" s="4"/>
    </row>
    <row r="6782" spans="5:18">
      <c r="E6782" s="130">
        <v>491</v>
      </c>
      <c r="F6782" s="130">
        <v>4</v>
      </c>
      <c r="H6782" s="32" t="s">
        <v>208</v>
      </c>
      <c r="I6782" s="33" t="s">
        <v>862</v>
      </c>
      <c r="J6782" s="33" t="s">
        <v>206</v>
      </c>
      <c r="K6782" s="33" t="str">
        <f t="shared" si="348"/>
        <v>491 , 4</v>
      </c>
      <c r="L6782" s="34" t="s">
        <v>207</v>
      </c>
      <c r="N6782" s="1" t="b">
        <f t="shared" si="349"/>
        <v>0</v>
      </c>
      <c r="O6782" s="1" t="b">
        <f t="shared" si="350"/>
        <v>0</v>
      </c>
      <c r="Q6782" s="4"/>
      <c r="R6782" s="4"/>
    </row>
    <row r="6783" spans="5:18">
      <c r="E6783" s="130">
        <v>491</v>
      </c>
      <c r="F6783" s="130">
        <v>5</v>
      </c>
      <c r="H6783" s="32" t="s">
        <v>208</v>
      </c>
      <c r="I6783" s="33" t="s">
        <v>862</v>
      </c>
      <c r="J6783" s="33" t="s">
        <v>206</v>
      </c>
      <c r="K6783" s="33" t="str">
        <f t="shared" si="348"/>
        <v>491 , 5</v>
      </c>
      <c r="L6783" s="34" t="s">
        <v>207</v>
      </c>
      <c r="N6783" s="1" t="b">
        <f t="shared" si="349"/>
        <v>0</v>
      </c>
      <c r="O6783" s="1" t="b">
        <f t="shared" si="350"/>
        <v>0</v>
      </c>
      <c r="Q6783" s="4"/>
      <c r="R6783" s="4"/>
    </row>
    <row r="6784" spans="5:18">
      <c r="E6784" s="130">
        <v>491</v>
      </c>
      <c s="130" r="F6784">
        <v>7</v>
      </c>
      <c r="H6784" s="32" t="s">
        <v>208</v>
      </c>
      <c r="I6784" s="33" t="s">
        <v>862</v>
      </c>
      <c r="J6784" s="33" t="s">
        <v>206</v>
      </c>
      <c r="K6784" s="33" t="str">
        <f t="shared" si="348"/>
        <v>491 , 6</v>
      </c>
      <c r="L6784" s="34" t="s">
        <v>207</v>
      </c>
      <c r="N6784" s="1" t="b">
        <f t="shared" si="349"/>
        <v>0</v>
      </c>
      <c r="O6784" s="1" t="b">
        <f t="shared" si="350"/>
        <v>0</v>
      </c>
      <c r="Q6784" s="4"/>
      <c r="R6784" s="4"/>
    </row>
    <row r="6785" spans="5:18">
      <c r="E6785" s="130">
        <v>491</v>
      </c>
      <c r="F6785" s="130">
        <v>8</v>
      </c>
      <c r="H6785" s="32" t="s">
        <v>208</v>
      </c>
      <c r="I6785" s="33" t="s">
        <v>862</v>
      </c>
      <c r="J6785" s="33" t="s">
        <v>206</v>
      </c>
      <c r="K6785" s="33" t="str">
        <f t="shared" si="348"/>
        <v>491 , 8</v>
      </c>
      <c r="L6785" s="34" t="s">
        <v>207</v>
      </c>
      <c r="N6785" s="1" t="b">
        <f t="shared" si="349"/>
        <v>0</v>
      </c>
      <c r="O6785" s="1" t="b">
        <f t="shared" si="350"/>
        <v>0</v>
      </c>
      <c r="Q6785" s="4"/>
      <c r="R6785" s="4"/>
    </row>
    <row r="6786" spans="5:18">
      <c r="E6786" s="130">
        <v>491</v>
      </c>
      <c r="F6786" s="130">
        <v>9</v>
      </c>
      <c r="H6786" s="32" t="s">
        <v>208</v>
      </c>
      <c r="I6786" s="33" t="s">
        <v>862</v>
      </c>
      <c r="J6786" s="33" t="s">
        <v>206</v>
      </c>
      <c r="K6786" s="33" t="str">
        <f t="shared" si="348"/>
        <v>491 , 9</v>
      </c>
      <c r="L6786" s="34" t="s">
        <v>207</v>
      </c>
      <c r="N6786" s="1" t="b">
        <f t="shared" si="349"/>
        <v>0</v>
      </c>
      <c r="O6786" s="1" t="b">
        <f t="shared" si="350"/>
        <v>0</v>
      </c>
      <c r="Q6786" s="4"/>
      <c r="R6786" s="4"/>
    </row>
    <row r="6787" spans="5:18">
      <c r="E6787" s="130">
        <v>491</v>
      </c>
      <c r="F6787" s="130">
        <v>10</v>
      </c>
      <c r="H6787" s="32" t="s">
        <v>208</v>
      </c>
      <c r="I6787" s="33" t="s">
        <v>862</v>
      </c>
      <c r="J6787" s="33" t="s">
        <v>206</v>
      </c>
      <c r="K6787" s="33" t="str">
        <f t="shared" si="348"/>
        <v>491 , 10</v>
      </c>
      <c r="L6787" s="34" t="s">
        <v>207</v>
      </c>
      <c r="N6787" s="1" t="b">
        <f t="shared" si="349"/>
        <v>0</v>
      </c>
      <c r="O6787" s="1" t="b">
        <f t="shared" si="350"/>
        <v>0</v>
      </c>
      <c r="Q6787" s="4"/>
      <c r="R6787" s="4"/>
    </row>
    <row r="6788" spans="5:18">
      <c r="E6788" s="130">
        <v>491</v>
      </c>
      <c r="F6788" s="130">
        <v>11</v>
      </c>
      <c r="H6788" s="32" t="s">
        <v>208</v>
      </c>
      <c r="I6788" s="33" t="s">
        <v>862</v>
      </c>
      <c r="J6788" s="33" t="s">
        <v>206</v>
      </c>
      <c r="K6788" s="33" t="str">
        <f t="shared" si="348"/>
        <v>491 , 11</v>
      </c>
      <c r="L6788" s="34" t="s">
        <v>207</v>
      </c>
      <c r="N6788" s="1" t="b">
        <f t="shared" si="349"/>
        <v>0</v>
      </c>
      <c r="O6788" s="1" t="b">
        <f t="shared" si="350"/>
        <v>0</v>
      </c>
      <c r="Q6788" s="4"/>
      <c r="R6788" s="4"/>
    </row>
    <row r="6789" spans="5:18">
      <c r="E6789" s="130">
        <v>491</v>
      </c>
      <c r="F6789" s="130">
        <v>12</v>
      </c>
      <c r="H6789" s="32" t="s">
        <v>208</v>
      </c>
      <c r="I6789" s="33" t="s">
        <v>862</v>
      </c>
      <c r="J6789" s="33" t="s">
        <v>206</v>
      </c>
      <c r="K6789" s="33" t="str">
        <f t="shared" si="348"/>
        <v>491 , 12</v>
      </c>
      <c r="L6789" s="34" t="s">
        <v>207</v>
      </c>
      <c r="N6789" s="1" t="b">
        <f t="shared" si="349"/>
        <v>0</v>
      </c>
      <c r="O6789" s="1" t="b">
        <f t="shared" si="350"/>
        <v>0</v>
      </c>
      <c r="Q6789" s="4"/>
      <c r="R6789" s="4"/>
    </row>
    <row r="6790" spans="5:18">
      <c r="E6790" s="130">
        <v>491</v>
      </c>
      <c r="F6790" s="130">
        <v>13</v>
      </c>
      <c r="H6790" s="32" t="s">
        <v>208</v>
      </c>
      <c r="I6790" s="33" t="s">
        <v>862</v>
      </c>
      <c r="J6790" s="33" t="s">
        <v>206</v>
      </c>
      <c r="K6790" s="33" t="str">
        <f t="shared" si="348"/>
        <v>491 , 13</v>
      </c>
      <c r="L6790" s="34" t="s">
        <v>207</v>
      </c>
      <c r="N6790" s="1" t="b">
        <f t="shared" si="349"/>
        <v>0</v>
      </c>
      <c r="O6790" s="1" t="b">
        <f t="shared" si="350"/>
        <v>0</v>
      </c>
      <c r="Q6790" s="4"/>
      <c r="R6790" s="4"/>
    </row>
    <row r="6791" spans="5:18">
      <c r="E6791" s="130">
        <v>491</v>
      </c>
      <c r="F6791" s="130">
        <v>14</v>
      </c>
      <c r="H6791" s="32" t="s">
        <v>208</v>
      </c>
      <c r="I6791" s="33" t="s">
        <v>862</v>
      </c>
      <c r="J6791" s="33" t="s">
        <v>206</v>
      </c>
      <c r="K6791" s="33" t="str">
        <f t="shared" si="348"/>
        <v>491 , 14</v>
      </c>
      <c r="L6791" s="34" t="s">
        <v>207</v>
      </c>
      <c r="N6791" s="1" t="b">
        <f t="shared" si="349"/>
        <v>0</v>
      </c>
      <c r="O6791" s="1" t="b">
        <f t="shared" si="350"/>
        <v>0</v>
      </c>
      <c r="Q6791" s="4"/>
      <c r="R6791" s="4"/>
    </row>
    <row r="6792" spans="5:18">
      <c r="E6792" s="130">
        <v>491</v>
      </c>
      <c r="F6792" s="130">
        <v>15</v>
      </c>
      <c r="H6792" s="32" t="s">
        <v>208</v>
      </c>
      <c r="I6792" s="33" t="s">
        <v>862</v>
      </c>
      <c r="J6792" s="33" t="s">
        <v>206</v>
      </c>
      <c r="K6792" s="33" t="str">
        <f t="shared" si="348"/>
        <v>491 , 15</v>
      </c>
      <c r="L6792" s="34" t="s">
        <v>207</v>
      </c>
      <c r="N6792" s="1" t="b">
        <f t="shared" si="349"/>
        <v>0</v>
      </c>
      <c r="O6792" s="1" t="b">
        <f t="shared" si="350"/>
        <v>0</v>
      </c>
      <c r="Q6792" s="4"/>
      <c r="R6792" s="4"/>
    </row>
    <row r="6793" spans="5:18">
      <c r="E6793" s="130">
        <v>492</v>
      </c>
      <c r="F6793" s="130">
        <v>1</v>
      </c>
      <c r="H6793" s="32" t="s">
        <v>208</v>
      </c>
      <c r="I6793" s="33" t="s">
        <v>862</v>
      </c>
      <c r="J6793" s="33" t="s">
        <v>206</v>
      </c>
      <c r="K6793" s="33" t="str">
        <f t="shared" si="348"/>
        <v>492 , 1</v>
      </c>
      <c r="L6793" s="34" t="s">
        <v>207</v>
      </c>
      <c r="N6793" s="1" t="b">
        <f t="shared" si="349"/>
        <v>0</v>
      </c>
      <c r="O6793" s="1" t="b">
        <f t="shared" si="350"/>
        <v>0</v>
      </c>
      <c r="Q6793" s="4"/>
      <c r="R6793" s="4"/>
    </row>
    <row r="6794" spans="5:18">
      <c r="E6794" s="130">
        <v>492</v>
      </c>
      <c r="F6794" s="130">
        <v>2</v>
      </c>
      <c r="H6794" s="32" t="s">
        <v>208</v>
      </c>
      <c r="I6794" s="33" t="s">
        <v>862</v>
      </c>
      <c r="J6794" s="33" t="s">
        <v>206</v>
      </c>
      <c r="K6794" s="33" t="str">
        <f t="shared" si="348"/>
        <v>492 , 2</v>
      </c>
      <c r="L6794" s="34" t="s">
        <v>207</v>
      </c>
      <c r="N6794" s="1" t="b">
        <f t="shared" si="349"/>
        <v>0</v>
      </c>
      <c r="O6794" s="1" t="b">
        <f t="shared" si="350"/>
        <v>0</v>
      </c>
      <c r="Q6794" s="4"/>
      <c r="R6794" s="4"/>
    </row>
    <row r="6795" spans="5:18">
      <c r="E6795" s="130">
        <v>492</v>
      </c>
      <c r="F6795" s="130">
        <v>3</v>
      </c>
      <c r="H6795" s="32" t="s">
        <v>208</v>
      </c>
      <c r="I6795" s="33" t="s">
        <v>862</v>
      </c>
      <c r="J6795" s="33" t="s">
        <v>206</v>
      </c>
      <c r="K6795" s="33" t="str">
        <f t="shared" si="348"/>
        <v>492 , 3</v>
      </c>
      <c r="L6795" s="34" t="s">
        <v>207</v>
      </c>
      <c r="N6795" s="1" t="b">
        <f t="shared" si="349"/>
        <v>0</v>
      </c>
      <c r="O6795" s="1" t="b">
        <f t="shared" si="350"/>
        <v>0</v>
      </c>
      <c r="Q6795" s="4"/>
      <c r="R6795" s="4"/>
    </row>
    <row r="6796" spans="5:18">
      <c r="E6796" s="130">
        <v>492</v>
      </c>
      <c r="F6796" s="130">
        <v>4</v>
      </c>
      <c r="H6796" s="32" t="s">
        <v>208</v>
      </c>
      <c r="I6796" s="33" t="s">
        <v>862</v>
      </c>
      <c r="J6796" s="33" t="s">
        <v>206</v>
      </c>
      <c r="K6796" s="33" t="str">
        <f t="shared" si="348"/>
        <v>492 , 4</v>
      </c>
      <c r="L6796" s="34" t="s">
        <v>207</v>
      </c>
      <c r="N6796" s="1" t="b">
        <f t="shared" si="349"/>
        <v>0</v>
      </c>
      <c r="O6796" s="1" t="b">
        <f t="shared" si="350"/>
        <v>0</v>
      </c>
      <c r="Q6796" s="4"/>
      <c r="R6796" s="4"/>
    </row>
    <row r="6797" spans="5:18">
      <c r="E6797" s="130">
        <v>492</v>
      </c>
      <c r="F6797" s="130">
        <v>5</v>
      </c>
      <c r="H6797" s="32" t="s">
        <v>208</v>
      </c>
      <c r="I6797" s="33" t="s">
        <v>862</v>
      </c>
      <c r="J6797" s="33" t="s">
        <v>206</v>
      </c>
      <c r="K6797" s="33" t="str">
        <f t="shared" si="348"/>
        <v>492 , 5</v>
      </c>
      <c r="L6797" s="34" t="s">
        <v>207</v>
      </c>
      <c r="N6797" s="1" t="b">
        <f t="shared" si="349"/>
        <v>0</v>
      </c>
      <c r="O6797" s="1" t="b">
        <f t="shared" si="350"/>
        <v>0</v>
      </c>
      <c r="Q6797" s="4"/>
      <c r="R6797" s="4"/>
    </row>
    <row r="6798" spans="5:18">
      <c r="E6798" s="130">
        <v>492</v>
      </c>
      <c s="130" r="F6798">
        <v>7</v>
      </c>
      <c r="H6798" s="32" t="s">
        <v>208</v>
      </c>
      <c r="I6798" s="33" t="s">
        <v>862</v>
      </c>
      <c r="J6798" s="33" t="s">
        <v>206</v>
      </c>
      <c r="K6798" s="33" t="str">
        <f t="shared" si="348"/>
        <v>492 , 6</v>
      </c>
      <c r="L6798" s="34" t="s">
        <v>207</v>
      </c>
      <c r="N6798" s="1" t="b">
        <f t="shared" si="349"/>
        <v>0</v>
      </c>
      <c r="O6798" s="1" t="b">
        <f t="shared" si="350"/>
        <v>0</v>
      </c>
      <c r="Q6798" s="4"/>
      <c r="R6798" s="4"/>
    </row>
    <row r="6799" spans="5:18">
      <c r="E6799" s="130">
        <v>492</v>
      </c>
      <c r="F6799" s="130">
        <v>8</v>
      </c>
      <c r="H6799" s="32" t="s">
        <v>208</v>
      </c>
      <c r="I6799" s="33" t="s">
        <v>862</v>
      </c>
      <c r="J6799" s="33" t="s">
        <v>206</v>
      </c>
      <c r="K6799" s="33" t="str">
        <f t="shared" si="348"/>
        <v>492 , 8</v>
      </c>
      <c r="L6799" s="34" t="s">
        <v>207</v>
      </c>
      <c r="N6799" s="1" t="b">
        <f t="shared" si="349"/>
        <v>0</v>
      </c>
      <c r="O6799" s="1" t="b">
        <f t="shared" si="350"/>
        <v>0</v>
      </c>
      <c r="Q6799" s="4"/>
      <c r="R6799" s="4"/>
    </row>
    <row r="6800" spans="5:18">
      <c r="E6800" s="130">
        <v>492</v>
      </c>
      <c r="F6800" s="130">
        <v>9</v>
      </c>
      <c r="H6800" s="32" t="s">
        <v>208</v>
      </c>
      <c r="I6800" s="33" t="s">
        <v>862</v>
      </c>
      <c r="J6800" s="33" t="s">
        <v>206</v>
      </c>
      <c r="K6800" s="33" t="str">
        <f t="shared" si="348"/>
        <v>492 , 9</v>
      </c>
      <c r="L6800" s="34" t="s">
        <v>207</v>
      </c>
      <c r="N6800" s="1" t="b">
        <f t="shared" si="349"/>
        <v>0</v>
      </c>
      <c r="O6800" s="1" t="b">
        <f t="shared" si="350"/>
        <v>0</v>
      </c>
      <c r="Q6800" s="4"/>
      <c r="R6800" s="4"/>
    </row>
    <row r="6801" spans="5:18">
      <c r="E6801" s="130">
        <v>492</v>
      </c>
      <c r="F6801" s="130">
        <v>10</v>
      </c>
      <c r="H6801" s="32" t="s">
        <v>208</v>
      </c>
      <c r="I6801" s="33" t="s">
        <v>862</v>
      </c>
      <c r="J6801" s="33" t="s">
        <v>206</v>
      </c>
      <c r="K6801" s="33" t="str">
        <f t="shared" si="348"/>
        <v>492 , 10</v>
      </c>
      <c r="L6801" s="34" t="s">
        <v>207</v>
      </c>
      <c r="N6801" s="1" t="b">
        <f t="shared" si="349"/>
        <v>0</v>
      </c>
      <c r="O6801" s="1" t="b">
        <f t="shared" si="350"/>
        <v>0</v>
      </c>
      <c r="Q6801" s="4"/>
      <c r="R6801" s="4"/>
    </row>
    <row r="6802" spans="5:18">
      <c r="E6802" s="130">
        <v>492</v>
      </c>
      <c r="F6802" s="130">
        <v>11</v>
      </c>
      <c r="H6802" s="32" t="s">
        <v>208</v>
      </c>
      <c r="I6802" s="33" t="s">
        <v>862</v>
      </c>
      <c r="J6802" s="33" t="s">
        <v>206</v>
      </c>
      <c r="K6802" s="33" t="str">
        <f t="shared" si="348"/>
        <v>492 , 11</v>
      </c>
      <c r="L6802" s="34" t="s">
        <v>207</v>
      </c>
      <c r="N6802" s="1" t="b">
        <f t="shared" si="349"/>
        <v>0</v>
      </c>
      <c r="O6802" s="1" t="b">
        <f t="shared" si="350"/>
        <v>0</v>
      </c>
      <c r="Q6802" s="4"/>
      <c r="R6802" s="4"/>
    </row>
    <row r="6803" spans="5:18">
      <c r="E6803" s="130">
        <v>492</v>
      </c>
      <c r="F6803" s="130">
        <v>12</v>
      </c>
      <c r="H6803" s="32" t="s">
        <v>208</v>
      </c>
      <c r="I6803" s="33" t="s">
        <v>862</v>
      </c>
      <c r="J6803" s="33" t="s">
        <v>206</v>
      </c>
      <c r="K6803" s="33" t="str">
        <f t="shared" si="348"/>
        <v>492 , 12</v>
      </c>
      <c r="L6803" s="34" t="s">
        <v>207</v>
      </c>
      <c r="N6803" s="1" t="b">
        <f t="shared" si="349"/>
        <v>0</v>
      </c>
      <c r="O6803" s="1" t="b">
        <f t="shared" si="350"/>
        <v>0</v>
      </c>
      <c r="Q6803" s="4"/>
      <c r="R6803" s="4"/>
    </row>
    <row r="6804" spans="5:18">
      <c r="E6804" s="130">
        <v>492</v>
      </c>
      <c r="F6804" s="130">
        <v>13</v>
      </c>
      <c r="H6804" s="32" t="s">
        <v>208</v>
      </c>
      <c r="I6804" s="33" t="s">
        <v>862</v>
      </c>
      <c r="J6804" s="33" t="s">
        <v>206</v>
      </c>
      <c r="K6804" s="33" t="str">
        <f t="shared" si="348"/>
        <v>492 , 13</v>
      </c>
      <c r="L6804" s="34" t="s">
        <v>207</v>
      </c>
      <c r="N6804" s="1" t="b">
        <f t="shared" si="349"/>
        <v>0</v>
      </c>
      <c r="O6804" s="1" t="b">
        <f t="shared" si="350"/>
        <v>0</v>
      </c>
      <c r="Q6804" s="4"/>
      <c r="R6804" s="4"/>
    </row>
    <row r="6805" spans="5:18">
      <c r="E6805" s="130">
        <v>492</v>
      </c>
      <c r="F6805" s="130">
        <v>14</v>
      </c>
      <c r="H6805" s="32" t="s">
        <v>208</v>
      </c>
      <c r="I6805" s="33" t="s">
        <v>862</v>
      </c>
      <c r="J6805" s="33" t="s">
        <v>206</v>
      </c>
      <c r="K6805" s="33" t="str">
        <f t="shared" si="348"/>
        <v>492 , 14</v>
      </c>
      <c r="L6805" s="34" t="s">
        <v>207</v>
      </c>
      <c r="N6805" s="1" t="b">
        <f t="shared" si="349"/>
        <v>0</v>
      </c>
      <c r="O6805" s="1" t="b">
        <f t="shared" si="350"/>
        <v>0</v>
      </c>
      <c r="Q6805" s="4"/>
      <c r="R6805" s="4"/>
    </row>
    <row r="6806" spans="5:18">
      <c r="E6806" s="130">
        <v>492</v>
      </c>
      <c r="F6806" s="130">
        <v>15</v>
      </c>
      <c r="H6806" s="32" t="s">
        <v>208</v>
      </c>
      <c r="I6806" s="33" t="s">
        <v>862</v>
      </c>
      <c r="J6806" s="33" t="s">
        <v>206</v>
      </c>
      <c r="K6806" s="33" t="str">
        <f t="shared" si="348"/>
        <v>492 , 15</v>
      </c>
      <c r="L6806" s="34" t="s">
        <v>207</v>
      </c>
      <c r="N6806" s="1" t="b">
        <f t="shared" si="349"/>
        <v>0</v>
      </c>
      <c r="O6806" s="1" t="b">
        <f t="shared" si="350"/>
        <v>0</v>
      </c>
      <c r="Q6806" s="4"/>
      <c r="R6806" s="4"/>
    </row>
    <row r="6807" spans="5:18">
      <c r="E6807" s="130">
        <v>493</v>
      </c>
      <c r="F6807" s="130">
        <v>1</v>
      </c>
      <c r="H6807" s="32" t="s">
        <v>208</v>
      </c>
      <c r="I6807" s="33" t="s">
        <v>862</v>
      </c>
      <c r="J6807" s="33" t="s">
        <v>206</v>
      </c>
      <c r="K6807" s="33" t="str">
        <f t="shared" si="348"/>
        <v>493 , 1</v>
      </c>
      <c r="L6807" s="34" t="s">
        <v>207</v>
      </c>
      <c r="N6807" s="1" t="b">
        <f t="shared" si="349"/>
        <v>0</v>
      </c>
      <c r="O6807" s="1" t="b">
        <f t="shared" si="350"/>
        <v>0</v>
      </c>
      <c r="Q6807" s="4"/>
      <c r="R6807" s="4"/>
    </row>
    <row r="6808" spans="5:18">
      <c r="E6808" s="130">
        <v>493</v>
      </c>
      <c r="F6808" s="130">
        <v>2</v>
      </c>
      <c r="H6808" s="32" t="s">
        <v>208</v>
      </c>
      <c r="I6808" s="33" t="s">
        <v>862</v>
      </c>
      <c r="J6808" s="33" t="s">
        <v>206</v>
      </c>
      <c r="K6808" s="33" t="str">
        <f t="shared" si="348"/>
        <v>493 , 2</v>
      </c>
      <c r="L6808" s="34" t="s">
        <v>207</v>
      </c>
      <c r="N6808" s="1" t="b">
        <f t="shared" si="349"/>
        <v>0</v>
      </c>
      <c r="O6808" s="1" t="b">
        <f t="shared" si="350"/>
        <v>0</v>
      </c>
      <c r="Q6808" s="4"/>
      <c r="R6808" s="4"/>
    </row>
    <row r="6809" spans="5:18">
      <c r="E6809" s="130">
        <v>493</v>
      </c>
      <c r="F6809" s="130">
        <v>3</v>
      </c>
      <c r="H6809" s="32" t="s">
        <v>208</v>
      </c>
      <c r="I6809" s="33" t="s">
        <v>862</v>
      </c>
      <c r="J6809" s="33" t="s">
        <v>206</v>
      </c>
      <c r="K6809" s="33" t="str">
        <f t="shared" si="348"/>
        <v>493 , 3</v>
      </c>
      <c r="L6809" s="34" t="s">
        <v>207</v>
      </c>
      <c r="N6809" s="1" t="b">
        <f t="shared" si="349"/>
        <v>0</v>
      </c>
      <c r="O6809" s="1" t="b">
        <f t="shared" si="350"/>
        <v>0</v>
      </c>
      <c r="Q6809" s="4"/>
      <c r="R6809" s="4"/>
    </row>
    <row r="6810" spans="5:18">
      <c r="E6810" s="130">
        <v>493</v>
      </c>
      <c r="F6810" s="130">
        <v>4</v>
      </c>
      <c r="H6810" s="32" t="s">
        <v>208</v>
      </c>
      <c r="I6810" s="33" t="s">
        <v>862</v>
      </c>
      <c r="J6810" s="33" t="s">
        <v>206</v>
      </c>
      <c r="K6810" s="33" t="str">
        <f t="shared" si="348"/>
        <v>493 , 4</v>
      </c>
      <c r="L6810" s="34" t="s">
        <v>207</v>
      </c>
      <c r="N6810" s="1" t="b">
        <f t="shared" si="349"/>
        <v>0</v>
      </c>
      <c r="O6810" s="1" t="b">
        <f t="shared" si="350"/>
        <v>0</v>
      </c>
      <c r="Q6810" s="4"/>
      <c r="R6810" s="4"/>
    </row>
    <row r="6811" spans="5:18">
      <c r="E6811" s="130">
        <v>493</v>
      </c>
      <c r="F6811" s="130">
        <v>5</v>
      </c>
      <c r="H6811" s="32" t="s">
        <v>208</v>
      </c>
      <c r="I6811" s="33" t="s">
        <v>862</v>
      </c>
      <c r="J6811" s="33" t="s">
        <v>206</v>
      </c>
      <c r="K6811" s="33" t="str">
        <f t="shared" si="348"/>
        <v>493 , 5</v>
      </c>
      <c r="L6811" s="34" t="s">
        <v>207</v>
      </c>
      <c r="N6811" s="1" t="b">
        <f t="shared" si="349"/>
        <v>0</v>
      </c>
      <c r="O6811" s="1" t="b">
        <f t="shared" si="350"/>
        <v>0</v>
      </c>
      <c r="Q6811" s="4"/>
      <c r="R6811" s="4"/>
    </row>
    <row r="6812" spans="5:18">
      <c r="E6812" s="130">
        <v>493</v>
      </c>
      <c s="130" r="F6812">
        <v>7</v>
      </c>
      <c r="H6812" s="32" t="s">
        <v>208</v>
      </c>
      <c r="I6812" s="33" t="s">
        <v>862</v>
      </c>
      <c r="J6812" s="33" t="s">
        <v>206</v>
      </c>
      <c r="K6812" s="33" t="str">
        <f t="shared" si="348"/>
        <v>493 , 6</v>
      </c>
      <c r="L6812" s="34" t="s">
        <v>207</v>
      </c>
      <c r="N6812" s="1" t="b">
        <f t="shared" si="349"/>
        <v>0</v>
      </c>
      <c r="O6812" s="1" t="b">
        <f t="shared" si="350"/>
        <v>0</v>
      </c>
      <c r="Q6812" s="4"/>
      <c r="R6812" s="4"/>
    </row>
    <row r="6813" spans="5:18">
      <c r="E6813" s="130">
        <v>493</v>
      </c>
      <c r="F6813" s="130">
        <v>8</v>
      </c>
      <c r="H6813" s="32" t="s">
        <v>208</v>
      </c>
      <c r="I6813" s="33" t="s">
        <v>862</v>
      </c>
      <c r="J6813" s="33" t="s">
        <v>206</v>
      </c>
      <c r="K6813" s="33" t="str">
        <f t="shared" si="348"/>
        <v>493 , 8</v>
      </c>
      <c r="L6813" s="34" t="s">
        <v>207</v>
      </c>
      <c r="N6813" s="1" t="b">
        <f t="shared" si="349"/>
        <v>0</v>
      </c>
      <c r="O6813" s="1" t="b">
        <f t="shared" si="350"/>
        <v>0</v>
      </c>
      <c r="Q6813" s="4"/>
      <c r="R6813" s="4"/>
    </row>
    <row r="6814" spans="5:18">
      <c r="E6814" s="130">
        <v>493</v>
      </c>
      <c r="F6814" s="130">
        <v>9</v>
      </c>
      <c r="H6814" s="32" t="s">
        <v>208</v>
      </c>
      <c r="I6814" s="33" t="s">
        <v>862</v>
      </c>
      <c r="J6814" s="33" t="s">
        <v>206</v>
      </c>
      <c r="K6814" s="33" t="str">
        <f t="shared" si="348"/>
        <v>493 , 9</v>
      </c>
      <c r="L6814" s="34" t="s">
        <v>207</v>
      </c>
      <c r="N6814" s="1" t="b">
        <f t="shared" si="349"/>
        <v>0</v>
      </c>
      <c r="O6814" s="1" t="b">
        <f t="shared" si="350"/>
        <v>0</v>
      </c>
      <c r="Q6814" s="4"/>
      <c r="R6814" s="4"/>
    </row>
    <row r="6815" spans="5:18">
      <c r="E6815" s="130">
        <v>493</v>
      </c>
      <c r="F6815" s="130">
        <v>10</v>
      </c>
      <c r="H6815" s="32" t="s">
        <v>208</v>
      </c>
      <c r="I6815" s="33" t="s">
        <v>862</v>
      </c>
      <c r="J6815" s="33" t="s">
        <v>206</v>
      </c>
      <c r="K6815" s="33" t="str">
        <f t="shared" ref="K6815:K6874" si="351">E6815&amp;" , "&amp;F6815</f>
        <v>493 , 10</v>
      </c>
      <c r="L6815" s="34" t="s">
        <v>207</v>
      </c>
      <c r="N6815" s="1" t="b">
        <f t="shared" ref="N6815:N6874" si="352">IF(E6815="","",EXACT(E6815,Q6815))</f>
        <v>0</v>
      </c>
      <c r="O6815" s="1" t="b">
        <f t="shared" ref="O6815:O6874" si="353">IF(F6815="","",EXACT(F6815,R6815))</f>
        <v>0</v>
      </c>
      <c r="Q6815" s="4"/>
      <c r="R6815" s="4"/>
    </row>
    <row r="6816" spans="5:18">
      <c r="E6816" s="130">
        <v>493</v>
      </c>
      <c r="F6816" s="130">
        <v>11</v>
      </c>
      <c r="H6816" s="32" t="s">
        <v>208</v>
      </c>
      <c r="I6816" s="33" t="s">
        <v>862</v>
      </c>
      <c r="J6816" s="33" t="s">
        <v>206</v>
      </c>
      <c r="K6816" s="33" t="str">
        <f t="shared" si="351"/>
        <v>493 , 11</v>
      </c>
      <c r="L6816" s="34" t="s">
        <v>207</v>
      </c>
      <c r="N6816" s="1" t="b">
        <f t="shared" si="352"/>
        <v>0</v>
      </c>
      <c r="O6816" s="1" t="b">
        <f t="shared" si="353"/>
        <v>0</v>
      </c>
      <c r="Q6816" s="4"/>
      <c r="R6816" s="4"/>
    </row>
    <row r="6817" spans="5:18">
      <c r="E6817" s="130">
        <v>493</v>
      </c>
      <c r="F6817" s="130">
        <v>12</v>
      </c>
      <c r="H6817" s="32" t="s">
        <v>208</v>
      </c>
      <c r="I6817" s="33" t="s">
        <v>862</v>
      </c>
      <c r="J6817" s="33" t="s">
        <v>206</v>
      </c>
      <c r="K6817" s="33" t="str">
        <f t="shared" si="351"/>
        <v>493 , 12</v>
      </c>
      <c r="L6817" s="34" t="s">
        <v>207</v>
      </c>
      <c r="N6817" s="1" t="b">
        <f t="shared" si="352"/>
        <v>0</v>
      </c>
      <c r="O6817" s="1" t="b">
        <f t="shared" si="353"/>
        <v>0</v>
      </c>
      <c r="Q6817" s="4"/>
      <c r="R6817" s="4"/>
    </row>
    <row r="6818" spans="5:18">
      <c r="E6818" s="130">
        <v>493</v>
      </c>
      <c r="F6818" s="130">
        <v>13</v>
      </c>
      <c r="H6818" s="32" t="s">
        <v>208</v>
      </c>
      <c r="I6818" s="33" t="s">
        <v>862</v>
      </c>
      <c r="J6818" s="33" t="s">
        <v>206</v>
      </c>
      <c r="K6818" s="33" t="str">
        <f t="shared" si="351"/>
        <v>493 , 13</v>
      </c>
      <c r="L6818" s="34" t="s">
        <v>207</v>
      </c>
      <c r="N6818" s="1" t="b">
        <f t="shared" si="352"/>
        <v>0</v>
      </c>
      <c r="O6818" s="1" t="b">
        <f t="shared" si="353"/>
        <v>0</v>
      </c>
      <c r="Q6818" s="4"/>
      <c r="R6818" s="4"/>
    </row>
    <row r="6819" spans="5:18">
      <c r="E6819" s="130">
        <v>493</v>
      </c>
      <c r="F6819" s="130">
        <v>14</v>
      </c>
      <c r="H6819" s="32" t="s">
        <v>208</v>
      </c>
      <c r="I6819" s="33" t="s">
        <v>862</v>
      </c>
      <c r="J6819" s="33" t="s">
        <v>206</v>
      </c>
      <c r="K6819" s="33" t="str">
        <f t="shared" si="351"/>
        <v>493 , 14</v>
      </c>
      <c r="L6819" s="34" t="s">
        <v>207</v>
      </c>
      <c r="N6819" s="1" t="b">
        <f t="shared" si="352"/>
        <v>0</v>
      </c>
      <c r="O6819" s="1" t="b">
        <f t="shared" si="353"/>
        <v>0</v>
      </c>
      <c r="Q6819" s="4"/>
      <c r="R6819" s="4"/>
    </row>
    <row r="6820" spans="5:18">
      <c r="E6820" s="130">
        <v>493</v>
      </c>
      <c r="F6820" s="130">
        <v>15</v>
      </c>
      <c r="H6820" s="32" t="s">
        <v>208</v>
      </c>
      <c r="I6820" s="33" t="s">
        <v>862</v>
      </c>
      <c r="J6820" s="33" t="s">
        <v>206</v>
      </c>
      <c r="K6820" s="33" t="str">
        <f t="shared" si="351"/>
        <v>493 , 15</v>
      </c>
      <c r="L6820" s="34" t="s">
        <v>207</v>
      </c>
      <c r="N6820" s="1" t="b">
        <f t="shared" si="352"/>
        <v>0</v>
      </c>
      <c r="O6820" s="1" t="b">
        <f t="shared" si="353"/>
        <v>0</v>
      </c>
      <c r="Q6820" s="4"/>
      <c r="R6820" s="4"/>
    </row>
    <row r="6821" spans="5:18">
      <c r="E6821" s="130">
        <v>494</v>
      </c>
      <c r="F6821" s="130">
        <v>1</v>
      </c>
      <c r="H6821" s="32" t="s">
        <v>208</v>
      </c>
      <c r="I6821" s="33" t="s">
        <v>862</v>
      </c>
      <c r="J6821" s="33" t="s">
        <v>206</v>
      </c>
      <c r="K6821" s="33" t="str">
        <f t="shared" si="351"/>
        <v>494 , 1</v>
      </c>
      <c r="L6821" s="34" t="s">
        <v>207</v>
      </c>
      <c r="N6821" s="1" t="b">
        <f t="shared" si="352"/>
        <v>0</v>
      </c>
      <c r="O6821" s="1" t="b">
        <f t="shared" si="353"/>
        <v>0</v>
      </c>
      <c r="Q6821" s="4"/>
      <c r="R6821" s="4"/>
    </row>
    <row r="6822" spans="5:18">
      <c r="E6822" s="130">
        <v>494</v>
      </c>
      <c r="F6822" s="130">
        <v>2</v>
      </c>
      <c r="H6822" s="32" t="s">
        <v>208</v>
      </c>
      <c r="I6822" s="33" t="s">
        <v>862</v>
      </c>
      <c r="J6822" s="33" t="s">
        <v>206</v>
      </c>
      <c r="K6822" s="33" t="str">
        <f t="shared" si="351"/>
        <v>494 , 2</v>
      </c>
      <c r="L6822" s="34" t="s">
        <v>207</v>
      </c>
      <c r="N6822" s="1" t="b">
        <f t="shared" si="352"/>
        <v>0</v>
      </c>
      <c r="O6822" s="1" t="b">
        <f t="shared" si="353"/>
        <v>0</v>
      </c>
      <c r="Q6822" s="4"/>
      <c r="R6822" s="4"/>
    </row>
    <row r="6823" spans="5:18">
      <c r="E6823" s="130">
        <v>494</v>
      </c>
      <c r="F6823" s="130">
        <v>3</v>
      </c>
      <c r="H6823" s="32" t="s">
        <v>208</v>
      </c>
      <c r="I6823" s="33" t="s">
        <v>862</v>
      </c>
      <c r="J6823" s="33" t="s">
        <v>206</v>
      </c>
      <c r="K6823" s="33" t="str">
        <f t="shared" si="351"/>
        <v>494 , 3</v>
      </c>
      <c r="L6823" s="34" t="s">
        <v>207</v>
      </c>
      <c r="N6823" s="1" t="b">
        <f t="shared" si="352"/>
        <v>0</v>
      </c>
      <c r="O6823" s="1" t="b">
        <f t="shared" si="353"/>
        <v>0</v>
      </c>
      <c r="Q6823" s="4"/>
      <c r="R6823" s="4"/>
    </row>
    <row r="6824" spans="5:18">
      <c r="E6824" s="130">
        <v>494</v>
      </c>
      <c r="F6824" s="130">
        <v>4</v>
      </c>
      <c r="H6824" s="32" t="s">
        <v>208</v>
      </c>
      <c r="I6824" s="33" t="s">
        <v>862</v>
      </c>
      <c r="J6824" s="33" t="s">
        <v>206</v>
      </c>
      <c r="K6824" s="33" t="str">
        <f t="shared" si="351"/>
        <v>494 , 4</v>
      </c>
      <c r="L6824" s="34" t="s">
        <v>207</v>
      </c>
      <c r="N6824" s="1" t="b">
        <f t="shared" si="352"/>
        <v>0</v>
      </c>
      <c r="O6824" s="1" t="b">
        <f t="shared" si="353"/>
        <v>0</v>
      </c>
      <c r="Q6824" s="4"/>
      <c r="R6824" s="4"/>
    </row>
    <row r="6825" spans="5:18">
      <c r="E6825" s="130">
        <v>494</v>
      </c>
      <c r="F6825" s="130">
        <v>5</v>
      </c>
      <c r="H6825" s="32" t="s">
        <v>208</v>
      </c>
      <c r="I6825" s="33" t="s">
        <v>862</v>
      </c>
      <c r="J6825" s="33" t="s">
        <v>206</v>
      </c>
      <c r="K6825" s="33" t="str">
        <f t="shared" si="351"/>
        <v>494 , 5</v>
      </c>
      <c r="L6825" s="34" t="s">
        <v>207</v>
      </c>
      <c r="N6825" s="1" t="b">
        <f t="shared" si="352"/>
        <v>0</v>
      </c>
      <c r="O6825" s="1" t="b">
        <f t="shared" si="353"/>
        <v>0</v>
      </c>
      <c r="Q6825" s="4"/>
      <c r="R6825" s="4"/>
    </row>
    <row r="6826" spans="5:18">
      <c r="E6826" s="130">
        <v>494</v>
      </c>
      <c s="130" r="F6826">
        <v>7</v>
      </c>
      <c r="H6826" s="32" t="s">
        <v>208</v>
      </c>
      <c r="I6826" s="33" t="s">
        <v>862</v>
      </c>
      <c r="J6826" s="33" t="s">
        <v>206</v>
      </c>
      <c r="K6826" s="33" t="str">
        <f t="shared" si="351"/>
        <v>494 , 6</v>
      </c>
      <c r="L6826" s="34" t="s">
        <v>207</v>
      </c>
      <c r="N6826" s="1" t="b">
        <f t="shared" si="352"/>
        <v>0</v>
      </c>
      <c r="O6826" s="1" t="b">
        <f t="shared" si="353"/>
        <v>0</v>
      </c>
      <c r="Q6826" s="4"/>
      <c r="R6826" s="4"/>
    </row>
    <row r="6827" spans="5:18">
      <c r="E6827" s="130">
        <v>494</v>
      </c>
      <c r="F6827" s="130">
        <v>8</v>
      </c>
      <c r="H6827" s="32" t="s">
        <v>208</v>
      </c>
      <c r="I6827" s="33" t="s">
        <v>862</v>
      </c>
      <c r="J6827" s="33" t="s">
        <v>206</v>
      </c>
      <c r="K6827" s="33" t="str">
        <f t="shared" si="351"/>
        <v>494 , 8</v>
      </c>
      <c r="L6827" s="34" t="s">
        <v>207</v>
      </c>
      <c r="N6827" s="1" t="b">
        <f t="shared" si="352"/>
        <v>0</v>
      </c>
      <c r="O6827" s="1" t="b">
        <f t="shared" si="353"/>
        <v>0</v>
      </c>
      <c r="Q6827" s="4"/>
      <c r="R6827" s="4"/>
    </row>
    <row r="6828" spans="5:18">
      <c r="E6828" s="130">
        <v>494</v>
      </c>
      <c r="F6828" s="130">
        <v>9</v>
      </c>
      <c r="H6828" s="32" t="s">
        <v>208</v>
      </c>
      <c r="I6828" s="33" t="s">
        <v>862</v>
      </c>
      <c r="J6828" s="33" t="s">
        <v>206</v>
      </c>
      <c r="K6828" s="33" t="str">
        <f t="shared" si="351"/>
        <v>494 , 9</v>
      </c>
      <c r="L6828" s="34" t="s">
        <v>207</v>
      </c>
      <c r="N6828" s="1" t="b">
        <f t="shared" si="352"/>
        <v>0</v>
      </c>
      <c r="O6828" s="1" t="b">
        <f t="shared" si="353"/>
        <v>0</v>
      </c>
      <c r="Q6828" s="4"/>
      <c r="R6828" s="4"/>
    </row>
    <row r="6829" spans="5:18">
      <c r="E6829" s="130">
        <v>494</v>
      </c>
      <c r="F6829" s="130">
        <v>10</v>
      </c>
      <c r="H6829" s="32" t="s">
        <v>208</v>
      </c>
      <c r="I6829" s="33" t="s">
        <v>862</v>
      </c>
      <c r="J6829" s="33" t="s">
        <v>206</v>
      </c>
      <c r="K6829" s="33" t="str">
        <f t="shared" si="351"/>
        <v>494 , 10</v>
      </c>
      <c r="L6829" s="34" t="s">
        <v>207</v>
      </c>
      <c r="N6829" s="1" t="b">
        <f t="shared" si="352"/>
        <v>0</v>
      </c>
      <c r="O6829" s="1" t="b">
        <f t="shared" si="353"/>
        <v>0</v>
      </c>
      <c r="Q6829" s="4"/>
      <c r="R6829" s="4"/>
    </row>
    <row r="6830" spans="5:18">
      <c r="E6830" s="130">
        <v>494</v>
      </c>
      <c r="F6830" s="130">
        <v>11</v>
      </c>
      <c r="H6830" s="32" t="s">
        <v>208</v>
      </c>
      <c r="I6830" s="33" t="s">
        <v>862</v>
      </c>
      <c r="J6830" s="33" t="s">
        <v>206</v>
      </c>
      <c r="K6830" s="33" t="str">
        <f t="shared" si="351"/>
        <v>494 , 11</v>
      </c>
      <c r="L6830" s="34" t="s">
        <v>207</v>
      </c>
      <c r="N6830" s="1" t="b">
        <f t="shared" si="352"/>
        <v>0</v>
      </c>
      <c r="O6830" s="1" t="b">
        <f t="shared" si="353"/>
        <v>0</v>
      </c>
      <c r="Q6830" s="4"/>
      <c r="R6830" s="4"/>
    </row>
    <row r="6831" spans="5:18">
      <c r="E6831" s="130">
        <v>494</v>
      </c>
      <c r="F6831" s="130">
        <v>12</v>
      </c>
      <c r="H6831" s="32" t="s">
        <v>208</v>
      </c>
      <c r="I6831" s="33" t="s">
        <v>862</v>
      </c>
      <c r="J6831" s="33" t="s">
        <v>206</v>
      </c>
      <c r="K6831" s="33" t="str">
        <f t="shared" si="351"/>
        <v>494 , 12</v>
      </c>
      <c r="L6831" s="34" t="s">
        <v>207</v>
      </c>
      <c r="N6831" s="1" t="b">
        <f t="shared" si="352"/>
        <v>0</v>
      </c>
      <c r="O6831" s="1" t="b">
        <f t="shared" si="353"/>
        <v>0</v>
      </c>
      <c r="Q6831" s="4"/>
      <c r="R6831" s="4"/>
    </row>
    <row r="6832" spans="5:18">
      <c r="E6832" s="130">
        <v>494</v>
      </c>
      <c r="F6832" s="130">
        <v>13</v>
      </c>
      <c r="H6832" s="32" t="s">
        <v>208</v>
      </c>
      <c r="I6832" s="33" t="s">
        <v>862</v>
      </c>
      <c r="J6832" s="33" t="s">
        <v>206</v>
      </c>
      <c r="K6832" s="33" t="str">
        <f t="shared" si="351"/>
        <v>494 , 13</v>
      </c>
      <c r="L6832" s="34" t="s">
        <v>207</v>
      </c>
      <c r="N6832" s="1" t="b">
        <f t="shared" si="352"/>
        <v>0</v>
      </c>
      <c r="O6832" s="1" t="b">
        <f t="shared" si="353"/>
        <v>0</v>
      </c>
      <c r="Q6832" s="4"/>
      <c r="R6832" s="4"/>
    </row>
    <row r="6833" spans="5:18">
      <c r="E6833" s="130">
        <v>494</v>
      </c>
      <c r="F6833" s="130">
        <v>14</v>
      </c>
      <c r="H6833" s="32" t="s">
        <v>208</v>
      </c>
      <c r="I6833" s="33" t="s">
        <v>862</v>
      </c>
      <c r="J6833" s="33" t="s">
        <v>206</v>
      </c>
      <c r="K6833" s="33" t="str">
        <f t="shared" si="351"/>
        <v>494 , 14</v>
      </c>
      <c r="L6833" s="34" t="s">
        <v>207</v>
      </c>
      <c r="N6833" s="1" t="b">
        <f t="shared" si="352"/>
        <v>0</v>
      </c>
      <c r="O6833" s="1" t="b">
        <f t="shared" si="353"/>
        <v>0</v>
      </c>
      <c r="Q6833" s="4"/>
      <c r="R6833" s="4"/>
    </row>
    <row r="6834" spans="5:18">
      <c r="E6834" s="130">
        <v>494</v>
      </c>
      <c r="F6834" s="130">
        <v>15</v>
      </c>
      <c r="H6834" s="32" t="s">
        <v>208</v>
      </c>
      <c r="I6834" s="33" t="s">
        <v>862</v>
      </c>
      <c r="J6834" s="33" t="s">
        <v>206</v>
      </c>
      <c r="K6834" s="33" t="str">
        <f t="shared" si="351"/>
        <v>494 , 15</v>
      </c>
      <c r="L6834" s="34" t="s">
        <v>207</v>
      </c>
      <c r="N6834" s="1" t="b">
        <f t="shared" si="352"/>
        <v>0</v>
      </c>
      <c r="O6834" s="1" t="b">
        <f t="shared" si="353"/>
        <v>0</v>
      </c>
      <c r="Q6834" s="4"/>
      <c r="R6834" s="4"/>
    </row>
    <row r="6835" spans="5:18">
      <c r="E6835" s="130">
        <v>495</v>
      </c>
      <c r="F6835" s="130">
        <v>1</v>
      </c>
      <c r="H6835" s="32" t="s">
        <v>208</v>
      </c>
      <c r="I6835" s="33" t="s">
        <v>862</v>
      </c>
      <c r="J6835" s="33" t="s">
        <v>206</v>
      </c>
      <c r="K6835" s="33" t="str">
        <f t="shared" si="351"/>
        <v>495 , 1</v>
      </c>
      <c r="L6835" s="34" t="s">
        <v>207</v>
      </c>
      <c r="N6835" s="1" t="b">
        <f t="shared" si="352"/>
        <v>0</v>
      </c>
      <c r="O6835" s="1" t="b">
        <f t="shared" si="353"/>
        <v>0</v>
      </c>
      <c r="Q6835" s="4"/>
      <c r="R6835" s="4"/>
    </row>
    <row r="6836" spans="5:18">
      <c r="E6836" s="130">
        <v>495</v>
      </c>
      <c r="F6836" s="130">
        <v>2</v>
      </c>
      <c r="H6836" s="32" t="s">
        <v>208</v>
      </c>
      <c r="I6836" s="33" t="s">
        <v>862</v>
      </c>
      <c r="J6836" s="33" t="s">
        <v>206</v>
      </c>
      <c r="K6836" s="33" t="str">
        <f t="shared" si="351"/>
        <v>495 , 2</v>
      </c>
      <c r="L6836" s="34" t="s">
        <v>207</v>
      </c>
      <c r="N6836" s="1" t="b">
        <f t="shared" si="352"/>
        <v>0</v>
      </c>
      <c r="O6836" s="1" t="b">
        <f t="shared" si="353"/>
        <v>0</v>
      </c>
      <c r="Q6836" s="4"/>
      <c r="R6836" s="4"/>
    </row>
    <row r="6837" spans="5:18">
      <c r="E6837" s="130">
        <v>495</v>
      </c>
      <c r="F6837" s="130">
        <v>3</v>
      </c>
      <c r="H6837" s="32" t="s">
        <v>208</v>
      </c>
      <c r="I6837" s="33" t="s">
        <v>862</v>
      </c>
      <c r="J6837" s="33" t="s">
        <v>206</v>
      </c>
      <c r="K6837" s="33" t="str">
        <f t="shared" si="351"/>
        <v>495 , 3</v>
      </c>
      <c r="L6837" s="34" t="s">
        <v>207</v>
      </c>
      <c r="N6837" s="1" t="b">
        <f t="shared" si="352"/>
        <v>0</v>
      </c>
      <c r="O6837" s="1" t="b">
        <f t="shared" si="353"/>
        <v>0</v>
      </c>
      <c r="Q6837" s="4"/>
      <c r="R6837" s="4"/>
    </row>
    <row r="6838" spans="5:18">
      <c r="E6838" s="130">
        <v>495</v>
      </c>
      <c r="F6838" s="130">
        <v>4</v>
      </c>
      <c r="H6838" s="32" t="s">
        <v>208</v>
      </c>
      <c r="I6838" s="33" t="s">
        <v>862</v>
      </c>
      <c r="J6838" s="33" t="s">
        <v>206</v>
      </c>
      <c r="K6838" s="33" t="str">
        <f t="shared" si="351"/>
        <v>495 , 4</v>
      </c>
      <c r="L6838" s="34" t="s">
        <v>207</v>
      </c>
      <c r="N6838" s="1" t="b">
        <f t="shared" si="352"/>
        <v>0</v>
      </c>
      <c r="O6838" s="1" t="b">
        <f t="shared" si="353"/>
        <v>0</v>
      </c>
      <c r="Q6838" s="4"/>
      <c r="R6838" s="4"/>
    </row>
    <row r="6839" spans="5:18">
      <c r="E6839" s="130">
        <v>495</v>
      </c>
      <c r="F6839" s="130">
        <v>5</v>
      </c>
      <c r="H6839" s="32" t="s">
        <v>208</v>
      </c>
      <c r="I6839" s="33" t="s">
        <v>862</v>
      </c>
      <c r="J6839" s="33" t="s">
        <v>206</v>
      </c>
      <c r="K6839" s="33" t="str">
        <f t="shared" si="351"/>
        <v>495 , 5</v>
      </c>
      <c r="L6839" s="34" t="s">
        <v>207</v>
      </c>
      <c r="N6839" s="1" t="b">
        <f t="shared" si="352"/>
        <v>0</v>
      </c>
      <c r="O6839" s="1" t="b">
        <f t="shared" si="353"/>
        <v>0</v>
      </c>
      <c r="Q6839" s="4"/>
      <c r="R6839" s="4"/>
    </row>
    <row r="6840" spans="5:18">
      <c r="E6840" s="130">
        <v>495</v>
      </c>
      <c s="130" r="F6840">
        <v>7</v>
      </c>
      <c r="H6840" s="32" t="s">
        <v>208</v>
      </c>
      <c r="I6840" s="33" t="s">
        <v>862</v>
      </c>
      <c r="J6840" s="33" t="s">
        <v>206</v>
      </c>
      <c r="K6840" s="33" t="str">
        <f t="shared" si="351"/>
        <v>495 , 6</v>
      </c>
      <c r="L6840" s="34" t="s">
        <v>207</v>
      </c>
      <c r="N6840" s="1" t="b">
        <f t="shared" si="352"/>
        <v>0</v>
      </c>
      <c r="O6840" s="1" t="b">
        <f t="shared" si="353"/>
        <v>0</v>
      </c>
      <c r="Q6840" s="4"/>
      <c r="R6840" s="4"/>
    </row>
    <row r="6841" spans="5:18">
      <c r="E6841" s="130">
        <v>495</v>
      </c>
      <c r="F6841" s="130">
        <v>8</v>
      </c>
      <c r="H6841" s="32" t="s">
        <v>208</v>
      </c>
      <c r="I6841" s="33" t="s">
        <v>862</v>
      </c>
      <c r="J6841" s="33" t="s">
        <v>206</v>
      </c>
      <c r="K6841" s="33" t="str">
        <f t="shared" si="351"/>
        <v>495 , 8</v>
      </c>
      <c r="L6841" s="34" t="s">
        <v>207</v>
      </c>
      <c r="N6841" s="1" t="b">
        <f t="shared" si="352"/>
        <v>0</v>
      </c>
      <c r="O6841" s="1" t="b">
        <f t="shared" si="353"/>
        <v>0</v>
      </c>
      <c r="Q6841" s="4"/>
      <c r="R6841" s="4"/>
    </row>
    <row r="6842" spans="5:18">
      <c r="E6842" s="130">
        <v>495</v>
      </c>
      <c r="F6842" s="130">
        <v>9</v>
      </c>
      <c r="H6842" s="32" t="s">
        <v>208</v>
      </c>
      <c r="I6842" s="33" t="s">
        <v>862</v>
      </c>
      <c r="J6842" s="33" t="s">
        <v>206</v>
      </c>
      <c r="K6842" s="33" t="str">
        <f t="shared" si="351"/>
        <v>495 , 9</v>
      </c>
      <c r="L6842" s="34" t="s">
        <v>207</v>
      </c>
      <c r="N6842" s="1" t="b">
        <f t="shared" si="352"/>
        <v>0</v>
      </c>
      <c r="O6842" s="1" t="b">
        <f t="shared" si="353"/>
        <v>0</v>
      </c>
      <c r="Q6842" s="4"/>
      <c r="R6842" s="4"/>
    </row>
    <row r="6843" spans="5:18">
      <c r="E6843" s="130">
        <v>495</v>
      </c>
      <c r="F6843" s="130">
        <v>10</v>
      </c>
      <c r="H6843" s="32" t="s">
        <v>208</v>
      </c>
      <c r="I6843" s="33" t="s">
        <v>862</v>
      </c>
      <c r="J6843" s="33" t="s">
        <v>206</v>
      </c>
      <c r="K6843" s="33" t="str">
        <f t="shared" si="351"/>
        <v>495 , 10</v>
      </c>
      <c r="L6843" s="34" t="s">
        <v>207</v>
      </c>
      <c r="N6843" s="1" t="b">
        <f t="shared" si="352"/>
        <v>0</v>
      </c>
      <c r="O6843" s="1" t="b">
        <f t="shared" si="353"/>
        <v>0</v>
      </c>
      <c r="Q6843" s="4"/>
      <c r="R6843" s="4"/>
    </row>
    <row r="6844" spans="5:18">
      <c r="E6844" s="130">
        <v>495</v>
      </c>
      <c r="F6844" s="130">
        <v>11</v>
      </c>
      <c r="H6844" s="32" t="s">
        <v>208</v>
      </c>
      <c r="I6844" s="33" t="s">
        <v>862</v>
      </c>
      <c r="J6844" s="33" t="s">
        <v>206</v>
      </c>
      <c r="K6844" s="33" t="str">
        <f t="shared" si="351"/>
        <v>495 , 11</v>
      </c>
      <c r="L6844" s="34" t="s">
        <v>207</v>
      </c>
      <c r="N6844" s="1" t="b">
        <f t="shared" si="352"/>
        <v>0</v>
      </c>
      <c r="O6844" s="1" t="b">
        <f t="shared" si="353"/>
        <v>0</v>
      </c>
      <c r="Q6844" s="4"/>
      <c r="R6844" s="4"/>
    </row>
    <row r="6845" spans="5:18">
      <c r="E6845" s="130">
        <v>495</v>
      </c>
      <c r="F6845" s="130">
        <v>12</v>
      </c>
      <c r="H6845" s="32" t="s">
        <v>208</v>
      </c>
      <c r="I6845" s="33" t="s">
        <v>862</v>
      </c>
      <c r="J6845" s="33" t="s">
        <v>206</v>
      </c>
      <c r="K6845" s="33" t="str">
        <f t="shared" si="351"/>
        <v>495 , 12</v>
      </c>
      <c r="L6845" s="34" t="s">
        <v>207</v>
      </c>
      <c r="N6845" s="1" t="b">
        <f t="shared" si="352"/>
        <v>0</v>
      </c>
      <c r="O6845" s="1" t="b">
        <f t="shared" si="353"/>
        <v>0</v>
      </c>
      <c r="Q6845" s="4"/>
      <c r="R6845" s="4"/>
    </row>
    <row r="6846" spans="5:18">
      <c r="E6846" s="130">
        <v>495</v>
      </c>
      <c r="F6846" s="130">
        <v>13</v>
      </c>
      <c r="H6846" s="32" t="s">
        <v>208</v>
      </c>
      <c r="I6846" s="33" t="s">
        <v>862</v>
      </c>
      <c r="J6846" s="33" t="s">
        <v>206</v>
      </c>
      <c r="K6846" s="33" t="str">
        <f t="shared" si="351"/>
        <v>495 , 13</v>
      </c>
      <c r="L6846" s="34" t="s">
        <v>207</v>
      </c>
      <c r="N6846" s="1" t="b">
        <f t="shared" si="352"/>
        <v>0</v>
      </c>
      <c r="O6846" s="1" t="b">
        <f t="shared" si="353"/>
        <v>0</v>
      </c>
      <c r="Q6846" s="4"/>
      <c r="R6846" s="4"/>
    </row>
    <row r="6847" spans="5:18">
      <c r="E6847" s="130">
        <v>495</v>
      </c>
      <c r="F6847" s="130">
        <v>14</v>
      </c>
      <c r="H6847" s="32" t="s">
        <v>208</v>
      </c>
      <c r="I6847" s="33" t="s">
        <v>862</v>
      </c>
      <c r="J6847" s="33" t="s">
        <v>206</v>
      </c>
      <c r="K6847" s="33" t="str">
        <f t="shared" si="351"/>
        <v>495 , 14</v>
      </c>
      <c r="L6847" s="34" t="s">
        <v>207</v>
      </c>
      <c r="N6847" s="1" t="b">
        <f t="shared" si="352"/>
        <v>0</v>
      </c>
      <c r="O6847" s="1" t="b">
        <f t="shared" si="353"/>
        <v>0</v>
      </c>
      <c r="Q6847" s="4"/>
      <c r="R6847" s="4"/>
    </row>
    <row r="6848" spans="5:18">
      <c r="E6848" s="130">
        <v>495</v>
      </c>
      <c r="F6848" s="130">
        <v>15</v>
      </c>
      <c r="H6848" s="32" t="s">
        <v>208</v>
      </c>
      <c r="I6848" s="33" t="s">
        <v>862</v>
      </c>
      <c r="J6848" s="33" t="s">
        <v>206</v>
      </c>
      <c r="K6848" s="33" t="str">
        <f t="shared" si="351"/>
        <v>495 , 15</v>
      </c>
      <c r="L6848" s="34" t="s">
        <v>207</v>
      </c>
      <c r="N6848" s="1" t="b">
        <f t="shared" si="352"/>
        <v>0</v>
      </c>
      <c r="O6848" s="1" t="b">
        <f t="shared" si="353"/>
        <v>0</v>
      </c>
      <c r="Q6848" s="4"/>
      <c r="R6848" s="4"/>
    </row>
    <row r="6849" spans="5:18">
      <c r="E6849" s="130">
        <v>496</v>
      </c>
      <c r="F6849" s="130">
        <v>1</v>
      </c>
      <c r="H6849" s="32" t="s">
        <v>208</v>
      </c>
      <c r="I6849" s="33" t="s">
        <v>862</v>
      </c>
      <c r="J6849" s="33" t="s">
        <v>206</v>
      </c>
      <c r="K6849" s="33" t="str">
        <f t="shared" si="351"/>
        <v>496 , 1</v>
      </c>
      <c r="L6849" s="34" t="s">
        <v>207</v>
      </c>
      <c r="N6849" s="1" t="b">
        <f t="shared" si="352"/>
        <v>0</v>
      </c>
      <c r="O6849" s="1" t="b">
        <f t="shared" si="353"/>
        <v>0</v>
      </c>
      <c r="Q6849" s="4"/>
      <c r="R6849" s="4"/>
    </row>
    <row r="6850" spans="5:18">
      <c r="E6850" s="130">
        <v>496</v>
      </c>
      <c r="F6850" s="130">
        <v>2</v>
      </c>
      <c r="H6850" s="32" t="s">
        <v>208</v>
      </c>
      <c r="I6850" s="33" t="s">
        <v>862</v>
      </c>
      <c r="J6850" s="33" t="s">
        <v>206</v>
      </c>
      <c r="K6850" s="33" t="str">
        <f t="shared" si="351"/>
        <v>496 , 2</v>
      </c>
      <c r="L6850" s="34" t="s">
        <v>207</v>
      </c>
      <c r="N6850" s="1" t="b">
        <f t="shared" si="352"/>
        <v>0</v>
      </c>
      <c r="O6850" s="1" t="b">
        <f t="shared" si="353"/>
        <v>0</v>
      </c>
      <c r="Q6850" s="4"/>
      <c r="R6850" s="4"/>
    </row>
    <row r="6851" spans="5:18">
      <c r="E6851" s="130">
        <v>496</v>
      </c>
      <c r="F6851" s="130">
        <v>3</v>
      </c>
      <c r="H6851" s="32" t="s">
        <v>208</v>
      </c>
      <c r="I6851" s="33" t="s">
        <v>862</v>
      </c>
      <c r="J6851" s="33" t="s">
        <v>206</v>
      </c>
      <c r="K6851" s="33" t="str">
        <f t="shared" si="351"/>
        <v>496 , 3</v>
      </c>
      <c r="L6851" s="34" t="s">
        <v>207</v>
      </c>
      <c r="N6851" s="1" t="b">
        <f t="shared" si="352"/>
        <v>0</v>
      </c>
      <c r="O6851" s="1" t="b">
        <f t="shared" si="353"/>
        <v>0</v>
      </c>
      <c r="Q6851" s="4"/>
      <c r="R6851" s="4"/>
    </row>
    <row r="6852" spans="5:18">
      <c r="E6852" s="130">
        <v>496</v>
      </c>
      <c r="F6852" s="130">
        <v>4</v>
      </c>
      <c r="H6852" s="32" t="s">
        <v>208</v>
      </c>
      <c r="I6852" s="33" t="s">
        <v>862</v>
      </c>
      <c r="J6852" s="33" t="s">
        <v>206</v>
      </c>
      <c r="K6852" s="33" t="str">
        <f t="shared" si="351"/>
        <v>496 , 4</v>
      </c>
      <c r="L6852" s="34" t="s">
        <v>207</v>
      </c>
      <c r="N6852" s="1" t="b">
        <f t="shared" si="352"/>
        <v>0</v>
      </c>
      <c r="O6852" s="1" t="b">
        <f t="shared" si="353"/>
        <v>0</v>
      </c>
      <c r="Q6852" s="4"/>
      <c r="R6852" s="4"/>
    </row>
    <row r="6853" spans="5:18">
      <c r="E6853" s="130">
        <v>496</v>
      </c>
      <c r="F6853" s="130">
        <v>5</v>
      </c>
      <c r="H6853" s="32" t="s">
        <v>208</v>
      </c>
      <c r="I6853" s="33" t="s">
        <v>862</v>
      </c>
      <c r="J6853" s="33" t="s">
        <v>206</v>
      </c>
      <c r="K6853" s="33" t="str">
        <f t="shared" si="351"/>
        <v>496 , 5</v>
      </c>
      <c r="L6853" s="34" t="s">
        <v>207</v>
      </c>
      <c r="N6853" s="1" t="b">
        <f t="shared" si="352"/>
        <v>0</v>
      </c>
      <c r="O6853" s="1" t="b">
        <f t="shared" si="353"/>
        <v>0</v>
      </c>
      <c r="Q6853" s="4"/>
      <c r="R6853" s="4"/>
    </row>
    <row r="6854" spans="5:18">
      <c r="E6854" s="130">
        <v>496</v>
      </c>
      <c s="130" r="F6854">
        <v>7</v>
      </c>
      <c r="H6854" s="32" t="s">
        <v>208</v>
      </c>
      <c r="I6854" s="33" t="s">
        <v>862</v>
      </c>
      <c r="J6854" s="33" t="s">
        <v>206</v>
      </c>
      <c r="K6854" s="33" t="str">
        <f t="shared" si="351"/>
        <v>496 , 6</v>
      </c>
      <c r="L6854" s="34" t="s">
        <v>207</v>
      </c>
      <c r="N6854" s="1" t="b">
        <f t="shared" si="352"/>
        <v>0</v>
      </c>
      <c r="O6854" s="1" t="b">
        <f t="shared" si="353"/>
        <v>0</v>
      </c>
      <c r="Q6854" s="4"/>
      <c r="R6854" s="4"/>
    </row>
    <row r="6855" spans="5:18">
      <c r="E6855" s="130">
        <v>496</v>
      </c>
      <c r="F6855" s="130">
        <v>8</v>
      </c>
      <c r="H6855" s="32" t="s">
        <v>208</v>
      </c>
      <c r="I6855" s="33" t="s">
        <v>862</v>
      </c>
      <c r="J6855" s="33" t="s">
        <v>206</v>
      </c>
      <c r="K6855" s="33" t="str">
        <f t="shared" si="351"/>
        <v>496 , 8</v>
      </c>
      <c r="L6855" s="34" t="s">
        <v>207</v>
      </c>
      <c r="N6855" s="1" t="b">
        <f t="shared" si="352"/>
        <v>0</v>
      </c>
      <c r="O6855" s="1" t="b">
        <f t="shared" si="353"/>
        <v>0</v>
      </c>
      <c r="Q6855" s="4"/>
      <c r="R6855" s="4"/>
    </row>
    <row r="6856" spans="5:18">
      <c r="E6856" s="130">
        <v>496</v>
      </c>
      <c r="F6856" s="130">
        <v>9</v>
      </c>
      <c r="H6856" s="32" t="s">
        <v>208</v>
      </c>
      <c r="I6856" s="33" t="s">
        <v>862</v>
      </c>
      <c r="J6856" s="33" t="s">
        <v>206</v>
      </c>
      <c r="K6856" s="33" t="str">
        <f t="shared" si="351"/>
        <v>496 , 9</v>
      </c>
      <c r="L6856" s="34" t="s">
        <v>207</v>
      </c>
      <c r="N6856" s="1" t="b">
        <f t="shared" si="352"/>
        <v>0</v>
      </c>
      <c r="O6856" s="1" t="b">
        <f t="shared" si="353"/>
        <v>0</v>
      </c>
      <c r="Q6856" s="4"/>
      <c r="R6856" s="4"/>
    </row>
    <row r="6857" spans="5:18">
      <c r="E6857" s="130">
        <v>496</v>
      </c>
      <c r="F6857" s="130">
        <v>10</v>
      </c>
      <c r="H6857" s="32" t="s">
        <v>208</v>
      </c>
      <c r="I6857" s="33" t="s">
        <v>862</v>
      </c>
      <c r="J6857" s="33" t="s">
        <v>206</v>
      </c>
      <c r="K6857" s="33" t="str">
        <f t="shared" si="351"/>
        <v>496 , 10</v>
      </c>
      <c r="L6857" s="34" t="s">
        <v>207</v>
      </c>
      <c r="N6857" s="1" t="b">
        <f t="shared" si="352"/>
        <v>0</v>
      </c>
      <c r="O6857" s="1" t="b">
        <f t="shared" si="353"/>
        <v>0</v>
      </c>
      <c r="Q6857" s="4"/>
      <c r="R6857" s="4"/>
    </row>
    <row r="6858" spans="5:18">
      <c r="E6858" s="130">
        <v>496</v>
      </c>
      <c r="F6858" s="130">
        <v>11</v>
      </c>
      <c r="H6858" s="32" t="s">
        <v>208</v>
      </c>
      <c r="I6858" s="33" t="s">
        <v>862</v>
      </c>
      <c r="J6858" s="33" t="s">
        <v>206</v>
      </c>
      <c r="K6858" s="33" t="str">
        <f t="shared" si="351"/>
        <v>496 , 11</v>
      </c>
      <c r="L6858" s="34" t="s">
        <v>207</v>
      </c>
      <c r="N6858" s="1" t="b">
        <f t="shared" si="352"/>
        <v>0</v>
      </c>
      <c r="O6858" s="1" t="b">
        <f t="shared" si="353"/>
        <v>0</v>
      </c>
      <c r="Q6858" s="4"/>
      <c r="R6858" s="4"/>
    </row>
    <row r="6859" spans="5:18">
      <c r="E6859" s="130">
        <v>496</v>
      </c>
      <c r="F6859" s="130">
        <v>12</v>
      </c>
      <c r="H6859" s="32" t="s">
        <v>208</v>
      </c>
      <c r="I6859" s="33" t="s">
        <v>862</v>
      </c>
      <c r="J6859" s="33" t="s">
        <v>206</v>
      </c>
      <c r="K6859" s="33" t="str">
        <f t="shared" si="351"/>
        <v>496 , 12</v>
      </c>
      <c r="L6859" s="34" t="s">
        <v>207</v>
      </c>
      <c r="N6859" s="1" t="b">
        <f t="shared" si="352"/>
        <v>0</v>
      </c>
      <c r="O6859" s="1" t="b">
        <f t="shared" si="353"/>
        <v>0</v>
      </c>
      <c r="Q6859" s="4"/>
      <c r="R6859" s="4"/>
    </row>
    <row r="6860" spans="5:18">
      <c r="E6860" s="130">
        <v>496</v>
      </c>
      <c r="F6860" s="130">
        <v>13</v>
      </c>
      <c r="H6860" s="32" t="s">
        <v>208</v>
      </c>
      <c r="I6860" s="33" t="s">
        <v>862</v>
      </c>
      <c r="J6860" s="33" t="s">
        <v>206</v>
      </c>
      <c r="K6860" s="33" t="str">
        <f t="shared" si="351"/>
        <v>496 , 13</v>
      </c>
      <c r="L6860" s="34" t="s">
        <v>207</v>
      </c>
      <c r="N6860" s="1" t="b">
        <f t="shared" si="352"/>
        <v>0</v>
      </c>
      <c r="O6860" s="1" t="b">
        <f t="shared" si="353"/>
        <v>0</v>
      </c>
      <c r="Q6860" s="4"/>
      <c r="R6860" s="4"/>
    </row>
    <row r="6861" spans="5:18">
      <c r="E6861" s="130">
        <v>496</v>
      </c>
      <c r="F6861" s="130">
        <v>14</v>
      </c>
      <c r="H6861" s="32" t="s">
        <v>208</v>
      </c>
      <c r="I6861" s="33" t="s">
        <v>862</v>
      </c>
      <c r="J6861" s="33" t="s">
        <v>206</v>
      </c>
      <c r="K6861" s="33" t="str">
        <f t="shared" si="351"/>
        <v>496 , 14</v>
      </c>
      <c r="L6861" s="34" t="s">
        <v>207</v>
      </c>
      <c r="N6861" s="1" t="b">
        <f t="shared" si="352"/>
        <v>0</v>
      </c>
      <c r="O6861" s="1" t="b">
        <f t="shared" si="353"/>
        <v>0</v>
      </c>
      <c r="Q6861" s="4"/>
      <c r="R6861" s="4"/>
    </row>
    <row r="6862" spans="5:18">
      <c r="E6862" s="130">
        <v>496</v>
      </c>
      <c r="F6862" s="130">
        <v>15</v>
      </c>
      <c r="H6862" s="32" t="s">
        <v>208</v>
      </c>
      <c r="I6862" s="33" t="s">
        <v>862</v>
      </c>
      <c r="J6862" s="33" t="s">
        <v>206</v>
      </c>
      <c r="K6862" s="33" t="str">
        <f t="shared" si="351"/>
        <v>496 , 15</v>
      </c>
      <c r="L6862" s="34" t="s">
        <v>207</v>
      </c>
      <c r="N6862" s="1" t="b">
        <f t="shared" si="352"/>
        <v>0</v>
      </c>
      <c r="O6862" s="1" t="b">
        <f t="shared" si="353"/>
        <v>0</v>
      </c>
      <c r="Q6862" s="4"/>
      <c r="R6862" s="4"/>
    </row>
    <row r="6863" spans="5:18">
      <c r="E6863" s="130">
        <v>497</v>
      </c>
      <c r="F6863" s="130">
        <v>1</v>
      </c>
      <c r="H6863" s="32" t="s">
        <v>208</v>
      </c>
      <c r="I6863" s="33" t="s">
        <v>862</v>
      </c>
      <c r="J6863" s="33" t="s">
        <v>206</v>
      </c>
      <c r="K6863" s="33" t="str">
        <f t="shared" si="351"/>
        <v>497 , 1</v>
      </c>
      <c r="L6863" s="34" t="s">
        <v>207</v>
      </c>
      <c r="N6863" s="1" t="b">
        <f t="shared" si="352"/>
        <v>0</v>
      </c>
      <c r="O6863" s="1" t="b">
        <f t="shared" si="353"/>
        <v>0</v>
      </c>
      <c r="Q6863" s="4"/>
      <c r="R6863" s="4"/>
    </row>
    <row r="6864" spans="5:18">
      <c r="E6864" s="130">
        <v>497</v>
      </c>
      <c r="F6864" s="130">
        <v>2</v>
      </c>
      <c r="H6864" s="32" t="s">
        <v>208</v>
      </c>
      <c r="I6864" s="33" t="s">
        <v>862</v>
      </c>
      <c r="J6864" s="33" t="s">
        <v>206</v>
      </c>
      <c r="K6864" s="33" t="str">
        <f t="shared" si="351"/>
        <v>497 , 2</v>
      </c>
      <c r="L6864" s="34" t="s">
        <v>207</v>
      </c>
      <c r="N6864" s="1" t="b">
        <f t="shared" si="352"/>
        <v>0</v>
      </c>
      <c r="O6864" s="1" t="b">
        <f t="shared" si="353"/>
        <v>0</v>
      </c>
      <c r="Q6864" s="4"/>
      <c r="R6864" s="4"/>
    </row>
    <row r="6865" spans="5:18">
      <c r="E6865" s="130">
        <v>497</v>
      </c>
      <c r="F6865" s="130">
        <v>3</v>
      </c>
      <c r="H6865" s="32" t="s">
        <v>208</v>
      </c>
      <c r="I6865" s="33" t="s">
        <v>862</v>
      </c>
      <c r="J6865" s="33" t="s">
        <v>206</v>
      </c>
      <c r="K6865" s="33" t="str">
        <f t="shared" si="351"/>
        <v>497 , 3</v>
      </c>
      <c r="L6865" s="34" t="s">
        <v>207</v>
      </c>
      <c r="N6865" s="1" t="b">
        <f t="shared" si="352"/>
        <v>0</v>
      </c>
      <c r="O6865" s="1" t="b">
        <f t="shared" si="353"/>
        <v>0</v>
      </c>
      <c r="Q6865" s="4"/>
      <c r="R6865" s="4"/>
    </row>
    <row r="6866" spans="5:18">
      <c r="E6866" s="130">
        <v>497</v>
      </c>
      <c r="F6866" s="130">
        <v>4</v>
      </c>
      <c r="H6866" s="32" t="s">
        <v>208</v>
      </c>
      <c r="I6866" s="33" t="s">
        <v>862</v>
      </c>
      <c r="J6866" s="33" t="s">
        <v>206</v>
      </c>
      <c r="K6866" s="33" t="str">
        <f t="shared" si="351"/>
        <v>497 , 4</v>
      </c>
      <c r="L6866" s="34" t="s">
        <v>207</v>
      </c>
      <c r="N6866" s="1" t="b">
        <f t="shared" si="352"/>
        <v>0</v>
      </c>
      <c r="O6866" s="1" t="b">
        <f t="shared" si="353"/>
        <v>0</v>
      </c>
      <c r="Q6866" s="4"/>
      <c r="R6866" s="4"/>
    </row>
    <row r="6867" spans="5:18">
      <c r="E6867" s="130">
        <v>497</v>
      </c>
      <c r="F6867" s="130">
        <v>5</v>
      </c>
      <c r="H6867" s="32" t="s">
        <v>208</v>
      </c>
      <c r="I6867" s="33" t="s">
        <v>862</v>
      </c>
      <c r="J6867" s="33" t="s">
        <v>206</v>
      </c>
      <c r="K6867" s="33" t="str">
        <f t="shared" si="351"/>
        <v>497 , 5</v>
      </c>
      <c r="L6867" s="34" t="s">
        <v>207</v>
      </c>
      <c r="N6867" s="1" t="b">
        <f t="shared" si="352"/>
        <v>0</v>
      </c>
      <c r="O6867" s="1" t="b">
        <f t="shared" si="353"/>
        <v>0</v>
      </c>
      <c r="Q6867" s="4"/>
      <c r="R6867" s="4"/>
    </row>
    <row r="6868" spans="5:18">
      <c r="E6868" s="130">
        <v>497</v>
      </c>
      <c s="130" r="F6868">
        <v>7</v>
      </c>
      <c r="H6868" s="32" t="s">
        <v>208</v>
      </c>
      <c r="I6868" s="33" t="s">
        <v>862</v>
      </c>
      <c r="J6868" s="33" t="s">
        <v>206</v>
      </c>
      <c r="K6868" s="33" t="str">
        <f t="shared" si="351"/>
        <v>497 , 6</v>
      </c>
      <c r="L6868" s="34" t="s">
        <v>207</v>
      </c>
      <c r="N6868" s="1" t="b">
        <f t="shared" si="352"/>
        <v>0</v>
      </c>
      <c r="O6868" s="1" t="b">
        <f t="shared" si="353"/>
        <v>0</v>
      </c>
      <c r="Q6868" s="4"/>
      <c r="R6868" s="4"/>
    </row>
    <row r="6869" spans="5:18">
      <c r="E6869" s="130">
        <v>497</v>
      </c>
      <c r="F6869" s="130">
        <v>8</v>
      </c>
      <c r="H6869" s="32" t="s">
        <v>208</v>
      </c>
      <c r="I6869" s="33" t="s">
        <v>862</v>
      </c>
      <c r="J6869" s="33" t="s">
        <v>206</v>
      </c>
      <c r="K6869" s="33" t="str">
        <f t="shared" si="351"/>
        <v>497 , 8</v>
      </c>
      <c r="L6869" s="34" t="s">
        <v>207</v>
      </c>
      <c r="N6869" s="1" t="b">
        <f t="shared" si="352"/>
        <v>0</v>
      </c>
      <c r="O6869" s="1" t="b">
        <f t="shared" si="353"/>
        <v>0</v>
      </c>
      <c r="Q6869" s="4"/>
      <c r="R6869" s="4"/>
    </row>
    <row r="6870" spans="5:18">
      <c r="E6870" s="130">
        <v>497</v>
      </c>
      <c r="F6870" s="130">
        <v>9</v>
      </c>
      <c r="H6870" s="32" t="s">
        <v>208</v>
      </c>
      <c r="I6870" s="33" t="s">
        <v>862</v>
      </c>
      <c r="J6870" s="33" t="s">
        <v>206</v>
      </c>
      <c r="K6870" s="33" t="str">
        <f t="shared" si="351"/>
        <v>497 , 9</v>
      </c>
      <c r="L6870" s="34" t="s">
        <v>207</v>
      </c>
      <c r="N6870" s="1" t="b">
        <f t="shared" si="352"/>
        <v>0</v>
      </c>
      <c r="O6870" s="1" t="b">
        <f t="shared" si="353"/>
        <v>0</v>
      </c>
      <c r="Q6870" s="4"/>
      <c r="R6870" s="4"/>
    </row>
    <row r="6871" spans="5:18">
      <c r="E6871" s="130">
        <v>497</v>
      </c>
      <c r="F6871" s="130">
        <v>10</v>
      </c>
      <c r="H6871" s="32" t="s">
        <v>208</v>
      </c>
      <c r="I6871" s="33" t="s">
        <v>862</v>
      </c>
      <c r="J6871" s="33" t="s">
        <v>206</v>
      </c>
      <c r="K6871" s="33" t="str">
        <f t="shared" si="351"/>
        <v>497 , 10</v>
      </c>
      <c r="L6871" s="34" t="s">
        <v>207</v>
      </c>
      <c r="N6871" s="1" t="b">
        <f t="shared" si="352"/>
        <v>0</v>
      </c>
      <c r="O6871" s="1" t="b">
        <f t="shared" si="353"/>
        <v>0</v>
      </c>
      <c r="Q6871" s="4"/>
      <c r="R6871" s="4"/>
    </row>
    <row r="6872" spans="5:18">
      <c r="E6872" s="130">
        <v>497</v>
      </c>
      <c r="F6872" s="130">
        <v>11</v>
      </c>
      <c r="H6872" s="32" t="s">
        <v>208</v>
      </c>
      <c r="I6872" s="33" t="s">
        <v>862</v>
      </c>
      <c r="J6872" s="33" t="s">
        <v>206</v>
      </c>
      <c r="K6872" s="33" t="str">
        <f t="shared" si="351"/>
        <v>497 , 11</v>
      </c>
      <c r="L6872" s="34" t="s">
        <v>207</v>
      </c>
      <c r="N6872" s="1" t="b">
        <f t="shared" si="352"/>
        <v>0</v>
      </c>
      <c r="O6872" s="1" t="b">
        <f t="shared" si="353"/>
        <v>0</v>
      </c>
      <c r="Q6872" s="4"/>
      <c r="R6872" s="4"/>
    </row>
    <row r="6873" spans="5:18">
      <c r="E6873" s="130">
        <v>497</v>
      </c>
      <c r="F6873" s="130">
        <v>12</v>
      </c>
      <c r="H6873" s="32" t="s">
        <v>208</v>
      </c>
      <c r="I6873" s="33" t="s">
        <v>862</v>
      </c>
      <c r="J6873" s="33" t="s">
        <v>206</v>
      </c>
      <c r="K6873" s="33" t="str">
        <f t="shared" si="351"/>
        <v>497 , 12</v>
      </c>
      <c r="L6873" s="34" t="s">
        <v>207</v>
      </c>
      <c r="N6873" s="1" t="b">
        <f t="shared" si="352"/>
        <v>0</v>
      </c>
      <c r="O6873" s="1" t="b">
        <f t="shared" si="353"/>
        <v>0</v>
      </c>
      <c r="Q6873" s="4"/>
      <c r="R6873" s="4"/>
    </row>
    <row r="6874" spans="5:18">
      <c r="E6874" s="130">
        <v>497</v>
      </c>
      <c r="F6874" s="130">
        <v>13</v>
      </c>
      <c r="H6874" s="32" t="s">
        <v>208</v>
      </c>
      <c r="I6874" s="33" t="s">
        <v>862</v>
      </c>
      <c r="J6874" s="33" t="s">
        <v>206</v>
      </c>
      <c r="K6874" s="33" t="str">
        <f t="shared" si="351"/>
        <v>497 , 13</v>
      </c>
      <c r="L6874" s="34" t="s">
        <v>207</v>
      </c>
      <c r="N6874" s="1" t="b">
        <f t="shared" si="352"/>
        <v>0</v>
      </c>
      <c r="O6874" s="1" t="b">
        <f t="shared" si="353"/>
        <v>0</v>
      </c>
      <c r="Q6874" s="4"/>
      <c r="R6874" s="4"/>
    </row>
    <row r="6875" spans="5:18">
      <c r="E6875" s="130">
        <v>497</v>
      </c>
      <c r="F6875" s="130">
        <v>14</v>
      </c>
      <c r="H6875" s="32" t="s">
        <v>208</v>
      </c>
      <c r="I6875" s="33" t="s">
        <v>862</v>
      </c>
      <c r="J6875" s="33" t="s">
        <v>206</v>
      </c>
      <c r="K6875" s="33" t="str">
        <f t="shared" ref="K6875:K6934" si="354">E6875&amp;" , "&amp;F6875</f>
        <v>497 , 14</v>
      </c>
      <c r="L6875" s="34" t="s">
        <v>207</v>
      </c>
      <c r="N6875" s="1" t="b">
        <f t="shared" ref="N6875:N6934" si="355">IF(E6875="","",EXACT(E6875,Q6875))</f>
        <v>0</v>
      </c>
      <c r="O6875" s="1" t="b">
        <f t="shared" ref="O6875:O6934" si="356">IF(F6875="","",EXACT(F6875,R6875))</f>
        <v>0</v>
      </c>
      <c r="Q6875" s="4"/>
      <c r="R6875" s="4"/>
    </row>
    <row r="6876" spans="5:18">
      <c r="E6876" s="130">
        <v>497</v>
      </c>
      <c r="F6876" s="130">
        <v>15</v>
      </c>
      <c r="H6876" s="32" t="s">
        <v>208</v>
      </c>
      <c r="I6876" s="33" t="s">
        <v>862</v>
      </c>
      <c r="J6876" s="33" t="s">
        <v>206</v>
      </c>
      <c r="K6876" s="33" t="str">
        <f t="shared" si="354"/>
        <v>497 , 15</v>
      </c>
      <c r="L6876" s="34" t="s">
        <v>207</v>
      </c>
      <c r="N6876" s="1" t="b">
        <f t="shared" si="355"/>
        <v>0</v>
      </c>
      <c r="O6876" s="1" t="b">
        <f t="shared" si="356"/>
        <v>0</v>
      </c>
      <c r="Q6876" s="4"/>
      <c r="R6876" s="4"/>
    </row>
    <row r="6877" spans="5:18">
      <c r="E6877" s="130">
        <v>498</v>
      </c>
      <c r="F6877" s="130">
        <v>1</v>
      </c>
      <c r="H6877" s="32" t="s">
        <v>208</v>
      </c>
      <c r="I6877" s="33" t="s">
        <v>862</v>
      </c>
      <c r="J6877" s="33" t="s">
        <v>206</v>
      </c>
      <c r="K6877" s="33" t="str">
        <f t="shared" si="354"/>
        <v>498 , 1</v>
      </c>
      <c r="L6877" s="34" t="s">
        <v>207</v>
      </c>
      <c r="N6877" s="1" t="b">
        <f t="shared" si="355"/>
        <v>0</v>
      </c>
      <c r="O6877" s="1" t="b">
        <f t="shared" si="356"/>
        <v>0</v>
      </c>
      <c r="Q6877" s="4"/>
      <c r="R6877" s="4"/>
    </row>
    <row r="6878" spans="5:18">
      <c r="E6878" s="130">
        <v>498</v>
      </c>
      <c r="F6878" s="130">
        <v>2</v>
      </c>
      <c r="H6878" s="32" t="s">
        <v>208</v>
      </c>
      <c r="I6878" s="33" t="s">
        <v>862</v>
      </c>
      <c r="J6878" s="33" t="s">
        <v>206</v>
      </c>
      <c r="K6878" s="33" t="str">
        <f t="shared" si="354"/>
        <v>498 , 2</v>
      </c>
      <c r="L6878" s="34" t="s">
        <v>207</v>
      </c>
      <c r="N6878" s="1" t="b">
        <f t="shared" si="355"/>
        <v>0</v>
      </c>
      <c r="O6878" s="1" t="b">
        <f t="shared" si="356"/>
        <v>0</v>
      </c>
      <c r="Q6878" s="4"/>
      <c r="R6878" s="4"/>
    </row>
    <row r="6879" spans="5:18">
      <c r="E6879" s="130">
        <v>498</v>
      </c>
      <c r="F6879" s="130">
        <v>3</v>
      </c>
      <c r="H6879" s="32" t="s">
        <v>208</v>
      </c>
      <c r="I6879" s="33" t="s">
        <v>862</v>
      </c>
      <c r="J6879" s="33" t="s">
        <v>206</v>
      </c>
      <c r="K6879" s="33" t="str">
        <f t="shared" si="354"/>
        <v>498 , 3</v>
      </c>
      <c r="L6879" s="34" t="s">
        <v>207</v>
      </c>
      <c r="N6879" s="1" t="b">
        <f t="shared" si="355"/>
        <v>0</v>
      </c>
      <c r="O6879" s="1" t="b">
        <f t="shared" si="356"/>
        <v>0</v>
      </c>
      <c r="Q6879" s="4"/>
      <c r="R6879" s="4"/>
    </row>
    <row r="6880" spans="5:18">
      <c r="E6880" s="130">
        <v>498</v>
      </c>
      <c r="F6880" s="130">
        <v>4</v>
      </c>
      <c r="H6880" s="32" t="s">
        <v>208</v>
      </c>
      <c r="I6880" s="33" t="s">
        <v>862</v>
      </c>
      <c r="J6880" s="33" t="s">
        <v>206</v>
      </c>
      <c r="K6880" s="33" t="str">
        <f t="shared" si="354"/>
        <v>498 , 4</v>
      </c>
      <c r="L6880" s="34" t="s">
        <v>207</v>
      </c>
      <c r="N6880" s="1" t="b">
        <f t="shared" si="355"/>
        <v>0</v>
      </c>
      <c r="O6880" s="1" t="b">
        <f t="shared" si="356"/>
        <v>0</v>
      </c>
      <c r="Q6880" s="4"/>
      <c r="R6880" s="4"/>
    </row>
    <row r="6881" spans="5:18">
      <c r="E6881" s="130">
        <v>498</v>
      </c>
      <c r="F6881" s="130">
        <v>5</v>
      </c>
      <c r="H6881" s="32" t="s">
        <v>208</v>
      </c>
      <c r="I6881" s="33" t="s">
        <v>862</v>
      </c>
      <c r="J6881" s="33" t="s">
        <v>206</v>
      </c>
      <c r="K6881" s="33" t="str">
        <f t="shared" si="354"/>
        <v>498 , 5</v>
      </c>
      <c r="L6881" s="34" t="s">
        <v>207</v>
      </c>
      <c r="N6881" s="1" t="b">
        <f t="shared" si="355"/>
        <v>0</v>
      </c>
      <c r="O6881" s="1" t="b">
        <f t="shared" si="356"/>
        <v>0</v>
      </c>
      <c r="Q6881" s="4"/>
      <c r="R6881" s="4"/>
    </row>
    <row r="6882" spans="5:18">
      <c r="E6882" s="130">
        <v>498</v>
      </c>
      <c s="130" r="F6882">
        <v>7</v>
      </c>
      <c r="H6882" s="32" t="s">
        <v>208</v>
      </c>
      <c r="I6882" s="33" t="s">
        <v>862</v>
      </c>
      <c r="J6882" s="33" t="s">
        <v>206</v>
      </c>
      <c r="K6882" s="33" t="str">
        <f t="shared" si="354"/>
        <v>498 , 6</v>
      </c>
      <c r="L6882" s="34" t="s">
        <v>207</v>
      </c>
      <c r="N6882" s="1" t="b">
        <f t="shared" si="355"/>
        <v>0</v>
      </c>
      <c r="O6882" s="1" t="b">
        <f t="shared" si="356"/>
        <v>0</v>
      </c>
      <c r="Q6882" s="4"/>
      <c r="R6882" s="4"/>
    </row>
    <row r="6883" spans="5:18">
      <c r="E6883" s="130">
        <v>498</v>
      </c>
      <c r="F6883" s="130">
        <v>8</v>
      </c>
      <c r="H6883" s="32" t="s">
        <v>208</v>
      </c>
      <c r="I6883" s="33" t="s">
        <v>862</v>
      </c>
      <c r="J6883" s="33" t="s">
        <v>206</v>
      </c>
      <c r="K6883" s="33" t="str">
        <f t="shared" si="354"/>
        <v>498 , 8</v>
      </c>
      <c r="L6883" s="34" t="s">
        <v>207</v>
      </c>
      <c r="N6883" s="1" t="b">
        <f t="shared" si="355"/>
        <v>0</v>
      </c>
      <c r="O6883" s="1" t="b">
        <f t="shared" si="356"/>
        <v>0</v>
      </c>
      <c r="Q6883" s="4"/>
      <c r="R6883" s="4"/>
    </row>
    <row r="6884" spans="5:18">
      <c r="E6884" s="130">
        <v>498</v>
      </c>
      <c r="F6884" s="130">
        <v>9</v>
      </c>
      <c r="H6884" s="32" t="s">
        <v>208</v>
      </c>
      <c r="I6884" s="33" t="s">
        <v>862</v>
      </c>
      <c r="J6884" s="33" t="s">
        <v>206</v>
      </c>
      <c r="K6884" s="33" t="str">
        <f t="shared" si="354"/>
        <v>498 , 9</v>
      </c>
      <c r="L6884" s="34" t="s">
        <v>207</v>
      </c>
      <c r="N6884" s="1" t="b">
        <f t="shared" si="355"/>
        <v>0</v>
      </c>
      <c r="O6884" s="1" t="b">
        <f t="shared" si="356"/>
        <v>0</v>
      </c>
      <c r="Q6884" s="4"/>
      <c r="R6884" s="4"/>
    </row>
    <row r="6885" spans="5:18">
      <c r="E6885" s="130">
        <v>498</v>
      </c>
      <c r="F6885" s="130">
        <v>10</v>
      </c>
      <c r="H6885" s="32" t="s">
        <v>208</v>
      </c>
      <c r="I6885" s="33" t="s">
        <v>862</v>
      </c>
      <c r="J6885" s="33" t="s">
        <v>206</v>
      </c>
      <c r="K6885" s="33" t="str">
        <f t="shared" si="354"/>
        <v>498 , 10</v>
      </c>
      <c r="L6885" s="34" t="s">
        <v>207</v>
      </c>
      <c r="N6885" s="1" t="b">
        <f t="shared" si="355"/>
        <v>0</v>
      </c>
      <c r="O6885" s="1" t="b">
        <f t="shared" si="356"/>
        <v>0</v>
      </c>
      <c r="Q6885" s="4"/>
      <c r="R6885" s="4"/>
    </row>
    <row r="6886" spans="5:18">
      <c r="E6886" s="130">
        <v>498</v>
      </c>
      <c r="F6886" s="130">
        <v>11</v>
      </c>
      <c r="H6886" s="32" t="s">
        <v>208</v>
      </c>
      <c r="I6886" s="33" t="s">
        <v>862</v>
      </c>
      <c r="J6886" s="33" t="s">
        <v>206</v>
      </c>
      <c r="K6886" s="33" t="str">
        <f t="shared" si="354"/>
        <v>498 , 11</v>
      </c>
      <c r="L6886" s="34" t="s">
        <v>207</v>
      </c>
      <c r="N6886" s="1" t="b">
        <f t="shared" si="355"/>
        <v>0</v>
      </c>
      <c r="O6886" s="1" t="b">
        <f t="shared" si="356"/>
        <v>0</v>
      </c>
      <c r="Q6886" s="4"/>
      <c r="R6886" s="4"/>
    </row>
    <row r="6887" spans="5:18">
      <c r="E6887" s="130">
        <v>498</v>
      </c>
      <c r="F6887" s="130">
        <v>12</v>
      </c>
      <c r="H6887" s="32" t="s">
        <v>208</v>
      </c>
      <c r="I6887" s="33" t="s">
        <v>862</v>
      </c>
      <c r="J6887" s="33" t="s">
        <v>206</v>
      </c>
      <c r="K6887" s="33" t="str">
        <f t="shared" si="354"/>
        <v>498 , 12</v>
      </c>
      <c r="L6887" s="34" t="s">
        <v>207</v>
      </c>
      <c r="N6887" s="1" t="b">
        <f t="shared" si="355"/>
        <v>0</v>
      </c>
      <c r="O6887" s="1" t="b">
        <f t="shared" si="356"/>
        <v>0</v>
      </c>
      <c r="Q6887" s="4"/>
      <c r="R6887" s="4"/>
    </row>
    <row r="6888" spans="5:18">
      <c r="E6888" s="130">
        <v>498</v>
      </c>
      <c r="F6888" s="130">
        <v>13</v>
      </c>
      <c r="H6888" s="32" t="s">
        <v>208</v>
      </c>
      <c r="I6888" s="33" t="s">
        <v>862</v>
      </c>
      <c r="J6888" s="33" t="s">
        <v>206</v>
      </c>
      <c r="K6888" s="33" t="str">
        <f t="shared" si="354"/>
        <v>498 , 13</v>
      </c>
      <c r="L6888" s="34" t="s">
        <v>207</v>
      </c>
      <c r="N6888" s="1" t="b">
        <f t="shared" si="355"/>
        <v>0</v>
      </c>
      <c r="O6888" s="1" t="b">
        <f t="shared" si="356"/>
        <v>0</v>
      </c>
      <c r="Q6888" s="4"/>
      <c r="R6888" s="4"/>
    </row>
    <row r="6889" spans="5:18">
      <c r="E6889" s="130">
        <v>498</v>
      </c>
      <c r="F6889" s="130">
        <v>14</v>
      </c>
      <c r="H6889" s="32" t="s">
        <v>208</v>
      </c>
      <c r="I6889" s="33" t="s">
        <v>862</v>
      </c>
      <c r="J6889" s="33" t="s">
        <v>206</v>
      </c>
      <c r="K6889" s="33" t="str">
        <f t="shared" si="354"/>
        <v>498 , 14</v>
      </c>
      <c r="L6889" s="34" t="s">
        <v>207</v>
      </c>
      <c r="N6889" s="1" t="b">
        <f t="shared" si="355"/>
        <v>0</v>
      </c>
      <c r="O6889" s="1" t="b">
        <f t="shared" si="356"/>
        <v>0</v>
      </c>
      <c r="Q6889" s="4"/>
      <c r="R6889" s="4"/>
    </row>
    <row r="6890" spans="5:18">
      <c r="E6890" s="130">
        <v>498</v>
      </c>
      <c r="F6890" s="130">
        <v>15</v>
      </c>
      <c r="H6890" s="32" t="s">
        <v>208</v>
      </c>
      <c r="I6890" s="33" t="s">
        <v>862</v>
      </c>
      <c r="J6890" s="33" t="s">
        <v>206</v>
      </c>
      <c r="K6890" s="33" t="str">
        <f t="shared" si="354"/>
        <v>498 , 15</v>
      </c>
      <c r="L6890" s="34" t="s">
        <v>207</v>
      </c>
      <c r="N6890" s="1" t="b">
        <f t="shared" si="355"/>
        <v>0</v>
      </c>
      <c r="O6890" s="1" t="b">
        <f t="shared" si="356"/>
        <v>0</v>
      </c>
      <c r="Q6890" s="4"/>
      <c r="R6890" s="4"/>
    </row>
    <row r="6891" spans="5:18">
      <c r="E6891" s="130">
        <v>499</v>
      </c>
      <c r="F6891" s="130">
        <v>1</v>
      </c>
      <c r="H6891" s="32" t="s">
        <v>208</v>
      </c>
      <c r="I6891" s="33" t="s">
        <v>862</v>
      </c>
      <c r="J6891" s="33" t="s">
        <v>206</v>
      </c>
      <c r="K6891" s="33" t="str">
        <f t="shared" si="354"/>
        <v>499 , 1</v>
      </c>
      <c r="L6891" s="34" t="s">
        <v>207</v>
      </c>
      <c r="N6891" s="1" t="b">
        <f t="shared" si="355"/>
        <v>0</v>
      </c>
      <c r="O6891" s="1" t="b">
        <f t="shared" si="356"/>
        <v>0</v>
      </c>
      <c r="Q6891" s="4"/>
      <c r="R6891" s="4"/>
    </row>
    <row r="6892" spans="5:18">
      <c r="E6892" s="130">
        <v>499</v>
      </c>
      <c r="F6892" s="130">
        <v>2</v>
      </c>
      <c r="H6892" s="32" t="s">
        <v>208</v>
      </c>
      <c r="I6892" s="33" t="s">
        <v>862</v>
      </c>
      <c r="J6892" s="33" t="s">
        <v>206</v>
      </c>
      <c r="K6892" s="33" t="str">
        <f t="shared" si="354"/>
        <v>499 , 2</v>
      </c>
      <c r="L6892" s="34" t="s">
        <v>207</v>
      </c>
      <c r="N6892" s="1" t="b">
        <f t="shared" si="355"/>
        <v>0</v>
      </c>
      <c r="O6892" s="1" t="b">
        <f t="shared" si="356"/>
        <v>0</v>
      </c>
      <c r="Q6892" s="4"/>
      <c r="R6892" s="4"/>
    </row>
    <row r="6893" spans="5:18">
      <c r="E6893" s="130">
        <v>499</v>
      </c>
      <c r="F6893" s="130">
        <v>3</v>
      </c>
      <c r="H6893" s="32" t="s">
        <v>208</v>
      </c>
      <c r="I6893" s="33" t="s">
        <v>862</v>
      </c>
      <c r="J6893" s="33" t="s">
        <v>206</v>
      </c>
      <c r="K6893" s="33" t="str">
        <f t="shared" si="354"/>
        <v>499 , 3</v>
      </c>
      <c r="L6893" s="34" t="s">
        <v>207</v>
      </c>
      <c r="N6893" s="1" t="b">
        <f t="shared" si="355"/>
        <v>0</v>
      </c>
      <c r="O6893" s="1" t="b">
        <f t="shared" si="356"/>
        <v>0</v>
      </c>
      <c r="Q6893" s="4"/>
      <c r="R6893" s="4"/>
    </row>
    <row r="6894" spans="5:18">
      <c r="E6894" s="130">
        <v>499</v>
      </c>
      <c r="F6894" s="130">
        <v>4</v>
      </c>
      <c r="H6894" s="32" t="s">
        <v>208</v>
      </c>
      <c r="I6894" s="33" t="s">
        <v>862</v>
      </c>
      <c r="J6894" s="33" t="s">
        <v>206</v>
      </c>
      <c r="K6894" s="33" t="str">
        <f t="shared" si="354"/>
        <v>499 , 4</v>
      </c>
      <c r="L6894" s="34" t="s">
        <v>207</v>
      </c>
      <c r="N6894" s="1" t="b">
        <f t="shared" si="355"/>
        <v>0</v>
      </c>
      <c r="O6894" s="1" t="b">
        <f t="shared" si="356"/>
        <v>0</v>
      </c>
      <c r="Q6894" s="4"/>
      <c r="R6894" s="4"/>
    </row>
    <row r="6895" spans="5:18">
      <c r="E6895" s="130">
        <v>499</v>
      </c>
      <c r="F6895" s="130">
        <v>5</v>
      </c>
      <c r="H6895" s="32" t="s">
        <v>208</v>
      </c>
      <c r="I6895" s="33" t="s">
        <v>862</v>
      </c>
      <c r="J6895" s="33" t="s">
        <v>206</v>
      </c>
      <c r="K6895" s="33" t="str">
        <f t="shared" si="354"/>
        <v>499 , 5</v>
      </c>
      <c r="L6895" s="34" t="s">
        <v>207</v>
      </c>
      <c r="N6895" s="1" t="b">
        <f t="shared" si="355"/>
        <v>0</v>
      </c>
      <c r="O6895" s="1" t="b">
        <f t="shared" si="356"/>
        <v>0</v>
      </c>
      <c r="Q6895" s="4"/>
      <c r="R6895" s="4"/>
    </row>
    <row r="6896" spans="5:18">
      <c r="E6896" s="130">
        <v>499</v>
      </c>
      <c s="130" r="F6896">
        <v>7</v>
      </c>
      <c r="H6896" s="32" t="s">
        <v>208</v>
      </c>
      <c r="I6896" s="33" t="s">
        <v>862</v>
      </c>
      <c r="J6896" s="33" t="s">
        <v>206</v>
      </c>
      <c r="K6896" s="33" t="str">
        <f t="shared" si="354"/>
        <v>499 , 6</v>
      </c>
      <c r="L6896" s="34" t="s">
        <v>207</v>
      </c>
      <c r="N6896" s="1" t="b">
        <f t="shared" si="355"/>
        <v>0</v>
      </c>
      <c r="O6896" s="1" t="b">
        <f t="shared" si="356"/>
        <v>0</v>
      </c>
      <c r="Q6896" s="4"/>
      <c r="R6896" s="4"/>
    </row>
    <row r="6897" spans="5:18">
      <c r="E6897" s="130">
        <v>499</v>
      </c>
      <c r="F6897" s="130">
        <v>8</v>
      </c>
      <c r="H6897" s="32" t="s">
        <v>208</v>
      </c>
      <c r="I6897" s="33" t="s">
        <v>862</v>
      </c>
      <c r="J6897" s="33" t="s">
        <v>206</v>
      </c>
      <c r="K6897" s="33" t="str">
        <f t="shared" si="354"/>
        <v>499 , 8</v>
      </c>
      <c r="L6897" s="34" t="s">
        <v>207</v>
      </c>
      <c r="N6897" s="1" t="b">
        <f t="shared" si="355"/>
        <v>0</v>
      </c>
      <c r="O6897" s="1" t="b">
        <f t="shared" si="356"/>
        <v>0</v>
      </c>
      <c r="Q6897" s="4"/>
      <c r="R6897" s="4"/>
    </row>
    <row r="6898" spans="5:18">
      <c r="E6898" s="130">
        <v>499</v>
      </c>
      <c r="F6898" s="130">
        <v>9</v>
      </c>
      <c r="H6898" s="32" t="s">
        <v>208</v>
      </c>
      <c r="I6898" s="33" t="s">
        <v>862</v>
      </c>
      <c r="J6898" s="33" t="s">
        <v>206</v>
      </c>
      <c r="K6898" s="33" t="str">
        <f t="shared" si="354"/>
        <v>499 , 9</v>
      </c>
      <c r="L6898" s="34" t="s">
        <v>207</v>
      </c>
      <c r="N6898" s="1" t="b">
        <f t="shared" si="355"/>
        <v>0</v>
      </c>
      <c r="O6898" s="1" t="b">
        <f t="shared" si="356"/>
        <v>0</v>
      </c>
      <c r="Q6898" s="4"/>
      <c r="R6898" s="4"/>
    </row>
    <row r="6899" spans="5:18">
      <c r="E6899" s="130">
        <v>499</v>
      </c>
      <c r="F6899" s="130">
        <v>10</v>
      </c>
      <c r="H6899" s="32" t="s">
        <v>208</v>
      </c>
      <c r="I6899" s="33" t="s">
        <v>862</v>
      </c>
      <c r="J6899" s="33" t="s">
        <v>206</v>
      </c>
      <c r="K6899" s="33" t="str">
        <f t="shared" si="354"/>
        <v>499 , 10</v>
      </c>
      <c r="L6899" s="34" t="s">
        <v>207</v>
      </c>
      <c r="N6899" s="1" t="b">
        <f t="shared" si="355"/>
        <v>0</v>
      </c>
      <c r="O6899" s="1" t="b">
        <f t="shared" si="356"/>
        <v>0</v>
      </c>
      <c r="Q6899" s="4"/>
      <c r="R6899" s="4"/>
    </row>
    <row r="6900" spans="5:18">
      <c r="E6900" s="130">
        <v>499</v>
      </c>
      <c r="F6900" s="130">
        <v>11</v>
      </c>
      <c r="H6900" s="32" t="s">
        <v>208</v>
      </c>
      <c r="I6900" s="33" t="s">
        <v>862</v>
      </c>
      <c r="J6900" s="33" t="s">
        <v>206</v>
      </c>
      <c r="K6900" s="33" t="str">
        <f t="shared" si="354"/>
        <v>499 , 11</v>
      </c>
      <c r="L6900" s="34" t="s">
        <v>207</v>
      </c>
      <c r="N6900" s="1" t="b">
        <f t="shared" si="355"/>
        <v>0</v>
      </c>
      <c r="O6900" s="1" t="b">
        <f t="shared" si="356"/>
        <v>0</v>
      </c>
      <c r="Q6900" s="4"/>
      <c r="R6900" s="4"/>
    </row>
    <row r="6901" spans="5:18">
      <c r="E6901" s="130">
        <v>499</v>
      </c>
      <c r="F6901" s="130">
        <v>12</v>
      </c>
      <c r="H6901" s="32" t="s">
        <v>208</v>
      </c>
      <c r="I6901" s="33" t="s">
        <v>862</v>
      </c>
      <c r="J6901" s="33" t="s">
        <v>206</v>
      </c>
      <c r="K6901" s="33" t="str">
        <f t="shared" si="354"/>
        <v>499 , 12</v>
      </c>
      <c r="L6901" s="34" t="s">
        <v>207</v>
      </c>
      <c r="N6901" s="1" t="b">
        <f t="shared" si="355"/>
        <v>0</v>
      </c>
      <c r="O6901" s="1" t="b">
        <f t="shared" si="356"/>
        <v>0</v>
      </c>
      <c r="Q6901" s="4"/>
      <c r="R6901" s="4"/>
    </row>
    <row r="6902" spans="5:18">
      <c r="E6902" s="130">
        <v>499</v>
      </c>
      <c r="F6902" s="130">
        <v>13</v>
      </c>
      <c r="H6902" s="32" t="s">
        <v>208</v>
      </c>
      <c r="I6902" s="33" t="s">
        <v>862</v>
      </c>
      <c r="J6902" s="33" t="s">
        <v>206</v>
      </c>
      <c r="K6902" s="33" t="str">
        <f t="shared" si="354"/>
        <v>499 , 13</v>
      </c>
      <c r="L6902" s="34" t="s">
        <v>207</v>
      </c>
      <c r="N6902" s="1" t="b">
        <f t="shared" si="355"/>
        <v>0</v>
      </c>
      <c r="O6902" s="1" t="b">
        <f t="shared" si="356"/>
        <v>0</v>
      </c>
      <c r="Q6902" s="4"/>
      <c r="R6902" s="4"/>
    </row>
    <row r="6903" spans="5:18">
      <c r="E6903" s="130">
        <v>499</v>
      </c>
      <c r="F6903" s="130">
        <v>14</v>
      </c>
      <c r="H6903" s="32" t="s">
        <v>208</v>
      </c>
      <c r="I6903" s="33" t="s">
        <v>862</v>
      </c>
      <c r="J6903" s="33" t="s">
        <v>206</v>
      </c>
      <c r="K6903" s="33" t="str">
        <f t="shared" si="354"/>
        <v>499 , 14</v>
      </c>
      <c r="L6903" s="34" t="s">
        <v>207</v>
      </c>
      <c r="N6903" s="1" t="b">
        <f t="shared" si="355"/>
        <v>0</v>
      </c>
      <c r="O6903" s="1" t="b">
        <f t="shared" si="356"/>
        <v>0</v>
      </c>
      <c r="Q6903" s="4"/>
      <c r="R6903" s="4"/>
    </row>
    <row r="6904" spans="5:18">
      <c r="E6904" s="130">
        <v>499</v>
      </c>
      <c r="F6904" s="130">
        <v>15</v>
      </c>
      <c r="H6904" s="32" t="s">
        <v>208</v>
      </c>
      <c r="I6904" s="33" t="s">
        <v>862</v>
      </c>
      <c r="J6904" s="33" t="s">
        <v>206</v>
      </c>
      <c r="K6904" s="33" t="str">
        <f t="shared" si="354"/>
        <v>499 , 15</v>
      </c>
      <c r="L6904" s="34" t="s">
        <v>207</v>
      </c>
      <c r="N6904" s="1" t="b">
        <f t="shared" si="355"/>
        <v>0</v>
      </c>
      <c r="O6904" s="1" t="b">
        <f t="shared" si="356"/>
        <v>0</v>
      </c>
      <c r="Q6904" s="4"/>
      <c r="R6904" s="4"/>
    </row>
    <row r="6905" spans="5:18">
      <c r="E6905" s="130">
        <v>500</v>
      </c>
      <c r="F6905" s="130">
        <v>1</v>
      </c>
      <c r="H6905" s="32" t="s">
        <v>208</v>
      </c>
      <c r="I6905" s="33" t="s">
        <v>862</v>
      </c>
      <c r="J6905" s="33" t="s">
        <v>206</v>
      </c>
      <c r="K6905" s="33" t="str">
        <f t="shared" si="354"/>
        <v>500 , 1</v>
      </c>
      <c r="L6905" s="34" t="s">
        <v>207</v>
      </c>
      <c r="N6905" s="1" t="b">
        <f t="shared" si="355"/>
        <v>0</v>
      </c>
      <c r="O6905" s="1" t="b">
        <f t="shared" si="356"/>
        <v>0</v>
      </c>
      <c r="Q6905" s="4"/>
      <c r="R6905" s="4"/>
    </row>
    <row r="6906" spans="5:18">
      <c r="E6906" s="130">
        <v>500</v>
      </c>
      <c r="F6906" s="130">
        <v>2</v>
      </c>
      <c r="H6906" s="32" t="s">
        <v>208</v>
      </c>
      <c r="I6906" s="33" t="s">
        <v>862</v>
      </c>
      <c r="J6906" s="33" t="s">
        <v>206</v>
      </c>
      <c r="K6906" s="33" t="str">
        <f t="shared" si="354"/>
        <v>500 , 2</v>
      </c>
      <c r="L6906" s="34" t="s">
        <v>207</v>
      </c>
      <c r="N6906" s="1" t="b">
        <f t="shared" si="355"/>
        <v>0</v>
      </c>
      <c r="O6906" s="1" t="b">
        <f t="shared" si="356"/>
        <v>0</v>
      </c>
      <c r="Q6906" s="4"/>
      <c r="R6906" s="4"/>
    </row>
    <row r="6907" spans="5:18">
      <c r="E6907" s="130">
        <v>500</v>
      </c>
      <c r="F6907" s="130">
        <v>3</v>
      </c>
      <c r="H6907" s="32" t="s">
        <v>208</v>
      </c>
      <c r="I6907" s="33" t="s">
        <v>862</v>
      </c>
      <c r="J6907" s="33" t="s">
        <v>206</v>
      </c>
      <c r="K6907" s="33" t="str">
        <f t="shared" si="354"/>
        <v>500 , 3</v>
      </c>
      <c r="L6907" s="34" t="s">
        <v>207</v>
      </c>
      <c r="N6907" s="1" t="b">
        <f t="shared" si="355"/>
        <v>0</v>
      </c>
      <c r="O6907" s="1" t="b">
        <f t="shared" si="356"/>
        <v>0</v>
      </c>
      <c r="Q6907" s="4"/>
      <c r="R6907" s="4"/>
    </row>
    <row r="6908" spans="5:18">
      <c r="E6908" s="130">
        <v>500</v>
      </c>
      <c r="F6908" s="130">
        <v>4</v>
      </c>
      <c r="H6908" s="32" t="s">
        <v>208</v>
      </c>
      <c r="I6908" s="33" t="s">
        <v>862</v>
      </c>
      <c r="J6908" s="33" t="s">
        <v>206</v>
      </c>
      <c r="K6908" s="33" t="str">
        <f t="shared" si="354"/>
        <v>500 , 4</v>
      </c>
      <c r="L6908" s="34" t="s">
        <v>207</v>
      </c>
      <c r="N6908" s="1" t="b">
        <f t="shared" si="355"/>
        <v>0</v>
      </c>
      <c r="O6908" s="1" t="b">
        <f t="shared" si="356"/>
        <v>0</v>
      </c>
      <c r="Q6908" s="4"/>
      <c r="R6908" s="4"/>
    </row>
    <row r="6909" spans="5:18">
      <c r="E6909" s="130">
        <v>500</v>
      </c>
      <c r="F6909" s="130">
        <v>5</v>
      </c>
      <c r="H6909" s="32" t="s">
        <v>208</v>
      </c>
      <c r="I6909" s="33" t="s">
        <v>862</v>
      </c>
      <c r="J6909" s="33" t="s">
        <v>206</v>
      </c>
      <c r="K6909" s="33" t="str">
        <f t="shared" si="354"/>
        <v>500 , 5</v>
      </c>
      <c r="L6909" s="34" t="s">
        <v>207</v>
      </c>
      <c r="N6909" s="1" t="b">
        <f t="shared" si="355"/>
        <v>0</v>
      </c>
      <c r="O6909" s="1" t="b">
        <f t="shared" si="356"/>
        <v>0</v>
      </c>
      <c r="Q6909" s="4"/>
      <c r="R6909" s="4"/>
    </row>
    <row r="6910" spans="5:18">
      <c r="E6910" s="130">
        <v>500</v>
      </c>
      <c s="130" r="F6910">
        <v>7</v>
      </c>
      <c r="H6910" s="32" t="s">
        <v>208</v>
      </c>
      <c r="I6910" s="33" t="s">
        <v>862</v>
      </c>
      <c r="J6910" s="33" t="s">
        <v>206</v>
      </c>
      <c r="K6910" s="33" t="str">
        <f t="shared" si="354"/>
        <v>500 , 6</v>
      </c>
      <c r="L6910" s="34" t="s">
        <v>207</v>
      </c>
      <c r="N6910" s="1" t="b">
        <f t="shared" si="355"/>
        <v>0</v>
      </c>
      <c r="O6910" s="1" t="b">
        <f t="shared" si="356"/>
        <v>0</v>
      </c>
      <c r="Q6910" s="4"/>
      <c r="R6910" s="4"/>
    </row>
    <row r="6911" spans="5:18">
      <c r="E6911" s="130">
        <v>500</v>
      </c>
      <c r="F6911" s="130">
        <v>8</v>
      </c>
      <c r="H6911" s="32" t="s">
        <v>208</v>
      </c>
      <c r="I6911" s="33" t="s">
        <v>862</v>
      </c>
      <c r="J6911" s="33" t="s">
        <v>206</v>
      </c>
      <c r="K6911" s="33" t="str">
        <f t="shared" si="354"/>
        <v>500 , 8</v>
      </c>
      <c r="L6911" s="34" t="s">
        <v>207</v>
      </c>
      <c r="N6911" s="1" t="b">
        <f t="shared" si="355"/>
        <v>0</v>
      </c>
      <c r="O6911" s="1" t="b">
        <f t="shared" si="356"/>
        <v>0</v>
      </c>
      <c r="Q6911" s="4"/>
      <c r="R6911" s="4"/>
    </row>
    <row r="6912" spans="5:18">
      <c r="E6912" s="130">
        <v>500</v>
      </c>
      <c r="F6912" s="130">
        <v>9</v>
      </c>
      <c r="H6912" s="32" t="s">
        <v>208</v>
      </c>
      <c r="I6912" s="33" t="s">
        <v>862</v>
      </c>
      <c r="J6912" s="33" t="s">
        <v>206</v>
      </c>
      <c r="K6912" s="33" t="str">
        <f t="shared" si="354"/>
        <v>500 , 9</v>
      </c>
      <c r="L6912" s="34" t="s">
        <v>207</v>
      </c>
      <c r="N6912" s="1" t="b">
        <f t="shared" si="355"/>
        <v>0</v>
      </c>
      <c r="O6912" s="1" t="b">
        <f t="shared" si="356"/>
        <v>0</v>
      </c>
      <c r="Q6912" s="4"/>
      <c r="R6912" s="4"/>
    </row>
    <row r="6913" spans="5:18">
      <c r="E6913" s="130">
        <v>500</v>
      </c>
      <c r="F6913" s="130">
        <v>10</v>
      </c>
      <c r="H6913" s="32" t="s">
        <v>208</v>
      </c>
      <c r="I6913" s="33" t="s">
        <v>862</v>
      </c>
      <c r="J6913" s="33" t="s">
        <v>206</v>
      </c>
      <c r="K6913" s="33" t="str">
        <f t="shared" si="354"/>
        <v>500 , 10</v>
      </c>
      <c r="L6913" s="34" t="s">
        <v>207</v>
      </c>
      <c r="N6913" s="1" t="b">
        <f t="shared" si="355"/>
        <v>0</v>
      </c>
      <c r="O6913" s="1" t="b">
        <f t="shared" si="356"/>
        <v>0</v>
      </c>
      <c r="Q6913" s="4"/>
      <c r="R6913" s="4"/>
    </row>
    <row r="6914" spans="5:18">
      <c r="E6914" s="130">
        <v>500</v>
      </c>
      <c r="F6914" s="130">
        <v>11</v>
      </c>
      <c r="H6914" s="32" t="s">
        <v>208</v>
      </c>
      <c r="I6914" s="33" t="s">
        <v>862</v>
      </c>
      <c r="J6914" s="33" t="s">
        <v>206</v>
      </c>
      <c r="K6914" s="33" t="str">
        <f t="shared" si="354"/>
        <v>500 , 11</v>
      </c>
      <c r="L6914" s="34" t="s">
        <v>207</v>
      </c>
      <c r="N6914" s="1" t="b">
        <f t="shared" si="355"/>
        <v>0</v>
      </c>
      <c r="O6914" s="1" t="b">
        <f t="shared" si="356"/>
        <v>0</v>
      </c>
      <c r="Q6914" s="4"/>
      <c r="R6914" s="4"/>
    </row>
    <row r="6915" spans="5:18">
      <c r="E6915" s="130">
        <v>500</v>
      </c>
      <c r="F6915" s="130">
        <v>12</v>
      </c>
      <c r="H6915" s="32" t="s">
        <v>208</v>
      </c>
      <c r="I6915" s="33" t="s">
        <v>862</v>
      </c>
      <c r="J6915" s="33" t="s">
        <v>206</v>
      </c>
      <c r="K6915" s="33" t="str">
        <f t="shared" si="354"/>
        <v>500 , 12</v>
      </c>
      <c r="L6915" s="34" t="s">
        <v>207</v>
      </c>
      <c r="N6915" s="1" t="b">
        <f t="shared" si="355"/>
        <v>0</v>
      </c>
      <c r="O6915" s="1" t="b">
        <f t="shared" si="356"/>
        <v>0</v>
      </c>
      <c r="Q6915" s="4"/>
      <c r="R6915" s="4"/>
    </row>
    <row r="6916" spans="5:18">
      <c r="E6916" s="130">
        <v>500</v>
      </c>
      <c r="F6916" s="130">
        <v>13</v>
      </c>
      <c r="H6916" s="32" t="s">
        <v>208</v>
      </c>
      <c r="I6916" s="33" t="s">
        <v>862</v>
      </c>
      <c r="J6916" s="33" t="s">
        <v>206</v>
      </c>
      <c r="K6916" s="33" t="str">
        <f t="shared" si="354"/>
        <v>500 , 13</v>
      </c>
      <c r="L6916" s="34" t="s">
        <v>207</v>
      </c>
      <c r="N6916" s="1" t="b">
        <f t="shared" si="355"/>
        <v>0</v>
      </c>
      <c r="O6916" s="1" t="b">
        <f t="shared" si="356"/>
        <v>0</v>
      </c>
      <c r="Q6916" s="4"/>
      <c r="R6916" s="4"/>
    </row>
    <row r="6917" spans="5:18">
      <c r="E6917" s="130">
        <v>500</v>
      </c>
      <c r="F6917" s="130">
        <v>14</v>
      </c>
      <c r="H6917" s="32" t="s">
        <v>208</v>
      </c>
      <c r="I6917" s="33" t="s">
        <v>862</v>
      </c>
      <c r="J6917" s="33" t="s">
        <v>206</v>
      </c>
      <c r="K6917" s="33" t="str">
        <f t="shared" si="354"/>
        <v>500 , 14</v>
      </c>
      <c r="L6917" s="34" t="s">
        <v>207</v>
      </c>
      <c r="N6917" s="1" t="b">
        <f t="shared" si="355"/>
        <v>0</v>
      </c>
      <c r="O6917" s="1" t="b">
        <f t="shared" si="356"/>
        <v>0</v>
      </c>
      <c r="Q6917" s="4"/>
      <c r="R6917" s="4"/>
    </row>
    <row r="6918" spans="5:18">
      <c r="E6918" s="130">
        <v>500</v>
      </c>
      <c r="F6918" s="130">
        <v>15</v>
      </c>
      <c r="H6918" s="32" t="s">
        <v>208</v>
      </c>
      <c r="I6918" s="33" t="s">
        <v>862</v>
      </c>
      <c r="J6918" s="33" t="s">
        <v>206</v>
      </c>
      <c r="K6918" s="33" t="str">
        <f t="shared" si="354"/>
        <v>500 , 15</v>
      </c>
      <c r="L6918" s="34" t="s">
        <v>207</v>
      </c>
      <c r="N6918" s="1" t="b">
        <f t="shared" si="355"/>
        <v>0</v>
      </c>
      <c r="O6918" s="1" t="b">
        <f t="shared" si="356"/>
        <v>0</v>
      </c>
      <c r="Q6918" s="4"/>
      <c r="R6918" s="4"/>
    </row>
    <row r="6919" spans="5:18">
      <c r="E6919" s="130">
        <v>501</v>
      </c>
      <c r="F6919" s="130">
        <v>1</v>
      </c>
      <c r="H6919" s="32" t="s">
        <v>208</v>
      </c>
      <c r="I6919" s="33" t="s">
        <v>862</v>
      </c>
      <c r="J6919" s="33" t="s">
        <v>206</v>
      </c>
      <c r="K6919" s="33" t="str">
        <f t="shared" si="354"/>
        <v>501 , 1</v>
      </c>
      <c r="L6919" s="34" t="s">
        <v>207</v>
      </c>
      <c r="N6919" s="1" t="b">
        <f t="shared" si="355"/>
        <v>0</v>
      </c>
      <c r="O6919" s="1" t="b">
        <f t="shared" si="356"/>
        <v>0</v>
      </c>
      <c r="Q6919" s="4"/>
      <c r="R6919" s="4"/>
    </row>
    <row r="6920" spans="5:18">
      <c r="E6920" s="130">
        <v>501</v>
      </c>
      <c r="F6920" s="130">
        <v>2</v>
      </c>
      <c r="H6920" s="32" t="s">
        <v>208</v>
      </c>
      <c r="I6920" s="33" t="s">
        <v>862</v>
      </c>
      <c r="J6920" s="33" t="s">
        <v>206</v>
      </c>
      <c r="K6920" s="33" t="str">
        <f t="shared" si="354"/>
        <v>501 , 2</v>
      </c>
      <c r="L6920" s="34" t="s">
        <v>207</v>
      </c>
      <c r="N6920" s="1" t="b">
        <f t="shared" si="355"/>
        <v>0</v>
      </c>
      <c r="O6920" s="1" t="b">
        <f t="shared" si="356"/>
        <v>0</v>
      </c>
      <c r="Q6920" s="4"/>
      <c r="R6920" s="4"/>
    </row>
    <row r="6921" spans="5:18">
      <c r="E6921" s="130">
        <v>501</v>
      </c>
      <c r="F6921" s="130">
        <v>3</v>
      </c>
      <c r="H6921" s="32" t="s">
        <v>208</v>
      </c>
      <c r="I6921" s="33" t="s">
        <v>862</v>
      </c>
      <c r="J6921" s="33" t="s">
        <v>206</v>
      </c>
      <c r="K6921" s="33" t="str">
        <f t="shared" si="354"/>
        <v>501 , 3</v>
      </c>
      <c r="L6921" s="34" t="s">
        <v>207</v>
      </c>
      <c r="N6921" s="1" t="b">
        <f t="shared" si="355"/>
        <v>0</v>
      </c>
      <c r="O6921" s="1" t="b">
        <f t="shared" si="356"/>
        <v>0</v>
      </c>
      <c r="Q6921" s="4"/>
      <c r="R6921" s="4"/>
    </row>
    <row r="6922" spans="5:18">
      <c r="E6922" s="130">
        <v>501</v>
      </c>
      <c r="F6922" s="130">
        <v>4</v>
      </c>
      <c r="H6922" s="32" t="s">
        <v>208</v>
      </c>
      <c r="I6922" s="33" t="s">
        <v>862</v>
      </c>
      <c r="J6922" s="33" t="s">
        <v>206</v>
      </c>
      <c r="K6922" s="33" t="str">
        <f t="shared" si="354"/>
        <v>501 , 4</v>
      </c>
      <c r="L6922" s="34" t="s">
        <v>207</v>
      </c>
      <c r="N6922" s="1" t="b">
        <f t="shared" si="355"/>
        <v>0</v>
      </c>
      <c r="O6922" s="1" t="b">
        <f t="shared" si="356"/>
        <v>0</v>
      </c>
      <c r="Q6922" s="4"/>
      <c r="R6922" s="4"/>
    </row>
    <row r="6923" spans="5:18">
      <c r="E6923" s="130">
        <v>501</v>
      </c>
      <c r="F6923" s="130">
        <v>5</v>
      </c>
      <c r="H6923" s="32" t="s">
        <v>208</v>
      </c>
      <c r="I6923" s="33" t="s">
        <v>862</v>
      </c>
      <c r="J6923" s="33" t="s">
        <v>206</v>
      </c>
      <c r="K6923" s="33" t="str">
        <f t="shared" si="354"/>
        <v>501 , 5</v>
      </c>
      <c r="L6923" s="34" t="s">
        <v>207</v>
      </c>
      <c r="N6923" s="1" t="b">
        <f t="shared" si="355"/>
        <v>0</v>
      </c>
      <c r="O6923" s="1" t="b">
        <f t="shared" si="356"/>
        <v>0</v>
      </c>
      <c r="Q6923" s="4"/>
      <c r="R6923" s="4"/>
    </row>
    <row r="6924" spans="5:18">
      <c r="E6924" s="130">
        <v>501</v>
      </c>
      <c s="130" r="F6924">
        <v>7</v>
      </c>
      <c r="H6924" s="32" t="s">
        <v>208</v>
      </c>
      <c r="I6924" s="33" t="s">
        <v>862</v>
      </c>
      <c r="J6924" s="33" t="s">
        <v>206</v>
      </c>
      <c r="K6924" s="33" t="str">
        <f t="shared" si="354"/>
        <v>501 , 6</v>
      </c>
      <c r="L6924" s="34" t="s">
        <v>207</v>
      </c>
      <c r="N6924" s="1" t="b">
        <f t="shared" si="355"/>
        <v>0</v>
      </c>
      <c r="O6924" s="1" t="b">
        <f t="shared" si="356"/>
        <v>0</v>
      </c>
      <c r="Q6924" s="4"/>
      <c r="R6924" s="4"/>
    </row>
    <row r="6925" spans="5:18">
      <c r="E6925" s="130">
        <v>501</v>
      </c>
      <c r="F6925" s="130">
        <v>8</v>
      </c>
      <c r="H6925" s="32" t="s">
        <v>208</v>
      </c>
      <c r="I6925" s="33" t="s">
        <v>862</v>
      </c>
      <c r="J6925" s="33" t="s">
        <v>206</v>
      </c>
      <c r="K6925" s="33" t="str">
        <f t="shared" si="354"/>
        <v>501 , 8</v>
      </c>
      <c r="L6925" s="34" t="s">
        <v>207</v>
      </c>
      <c r="N6925" s="1" t="b">
        <f t="shared" si="355"/>
        <v>0</v>
      </c>
      <c r="O6925" s="1" t="b">
        <f t="shared" si="356"/>
        <v>0</v>
      </c>
      <c r="Q6925" s="4"/>
      <c r="R6925" s="4"/>
    </row>
    <row r="6926" spans="5:18">
      <c r="E6926" s="130">
        <v>501</v>
      </c>
      <c r="F6926" s="130">
        <v>9</v>
      </c>
      <c r="H6926" s="32" t="s">
        <v>208</v>
      </c>
      <c r="I6926" s="33" t="s">
        <v>862</v>
      </c>
      <c r="J6926" s="33" t="s">
        <v>206</v>
      </c>
      <c r="K6926" s="33" t="str">
        <f t="shared" si="354"/>
        <v>501 , 9</v>
      </c>
      <c r="L6926" s="34" t="s">
        <v>207</v>
      </c>
      <c r="N6926" s="1" t="b">
        <f t="shared" si="355"/>
        <v>0</v>
      </c>
      <c r="O6926" s="1" t="b">
        <f t="shared" si="356"/>
        <v>0</v>
      </c>
      <c r="Q6926" s="4"/>
      <c r="R6926" s="4"/>
    </row>
    <row r="6927" spans="5:18">
      <c r="E6927" s="130">
        <v>501</v>
      </c>
      <c r="F6927" s="130">
        <v>10</v>
      </c>
      <c r="H6927" s="32" t="s">
        <v>208</v>
      </c>
      <c r="I6927" s="33" t="s">
        <v>862</v>
      </c>
      <c r="J6927" s="33" t="s">
        <v>206</v>
      </c>
      <c r="K6927" s="33" t="str">
        <f t="shared" si="354"/>
        <v>501 , 10</v>
      </c>
      <c r="L6927" s="34" t="s">
        <v>207</v>
      </c>
      <c r="N6927" s="1" t="b">
        <f t="shared" si="355"/>
        <v>0</v>
      </c>
      <c r="O6927" s="1" t="b">
        <f t="shared" si="356"/>
        <v>0</v>
      </c>
      <c r="Q6927" s="4"/>
      <c r="R6927" s="4"/>
    </row>
    <row r="6928" spans="5:18">
      <c r="E6928" s="130">
        <v>501</v>
      </c>
      <c r="F6928" s="130">
        <v>11</v>
      </c>
      <c r="H6928" s="32" t="s">
        <v>208</v>
      </c>
      <c r="I6928" s="33" t="s">
        <v>862</v>
      </c>
      <c r="J6928" s="33" t="s">
        <v>206</v>
      </c>
      <c r="K6928" s="33" t="str">
        <f t="shared" si="354"/>
        <v>501 , 11</v>
      </c>
      <c r="L6928" s="34" t="s">
        <v>207</v>
      </c>
      <c r="N6928" s="1" t="b">
        <f t="shared" si="355"/>
        <v>0</v>
      </c>
      <c r="O6928" s="1" t="b">
        <f t="shared" si="356"/>
        <v>0</v>
      </c>
      <c r="Q6928" s="4"/>
      <c r="R6928" s="4"/>
    </row>
    <row r="6929" spans="5:18">
      <c r="E6929" s="130">
        <v>501</v>
      </c>
      <c r="F6929" s="130">
        <v>12</v>
      </c>
      <c r="H6929" s="32" t="s">
        <v>208</v>
      </c>
      <c r="I6929" s="33" t="s">
        <v>862</v>
      </c>
      <c r="J6929" s="33" t="s">
        <v>206</v>
      </c>
      <c r="K6929" s="33" t="str">
        <f t="shared" si="354"/>
        <v>501 , 12</v>
      </c>
      <c r="L6929" s="34" t="s">
        <v>207</v>
      </c>
      <c r="N6929" s="1" t="b">
        <f t="shared" si="355"/>
        <v>0</v>
      </c>
      <c r="O6929" s="1" t="b">
        <f t="shared" si="356"/>
        <v>0</v>
      </c>
      <c r="Q6929" s="4"/>
      <c r="R6929" s="4"/>
    </row>
    <row r="6930" spans="5:18">
      <c r="E6930" s="130">
        <v>501</v>
      </c>
      <c r="F6930" s="130">
        <v>13</v>
      </c>
      <c r="H6930" s="32" t="s">
        <v>208</v>
      </c>
      <c r="I6930" s="33" t="s">
        <v>862</v>
      </c>
      <c r="J6930" s="33" t="s">
        <v>206</v>
      </c>
      <c r="K6930" s="33" t="str">
        <f t="shared" si="354"/>
        <v>501 , 13</v>
      </c>
      <c r="L6930" s="34" t="s">
        <v>207</v>
      </c>
      <c r="N6930" s="1" t="b">
        <f t="shared" si="355"/>
        <v>0</v>
      </c>
      <c r="O6930" s="1" t="b">
        <f t="shared" si="356"/>
        <v>0</v>
      </c>
      <c r="Q6930" s="4"/>
      <c r="R6930" s="4"/>
    </row>
    <row r="6931" spans="5:18">
      <c r="E6931" s="130">
        <v>501</v>
      </c>
      <c r="F6931" s="130">
        <v>14</v>
      </c>
      <c r="H6931" s="32" t="s">
        <v>208</v>
      </c>
      <c r="I6931" s="33" t="s">
        <v>862</v>
      </c>
      <c r="J6931" s="33" t="s">
        <v>206</v>
      </c>
      <c r="K6931" s="33" t="str">
        <f t="shared" si="354"/>
        <v>501 , 14</v>
      </c>
      <c r="L6931" s="34" t="s">
        <v>207</v>
      </c>
      <c r="N6931" s="1" t="b">
        <f t="shared" si="355"/>
        <v>0</v>
      </c>
      <c r="O6931" s="1" t="b">
        <f t="shared" si="356"/>
        <v>0</v>
      </c>
      <c r="Q6931" s="4"/>
      <c r="R6931" s="4"/>
    </row>
    <row r="6932" spans="5:18">
      <c r="E6932" s="130">
        <v>501</v>
      </c>
      <c r="F6932" s="130">
        <v>15</v>
      </c>
      <c r="H6932" s="32" t="s">
        <v>208</v>
      </c>
      <c r="I6932" s="33" t="s">
        <v>862</v>
      </c>
      <c r="J6932" s="33" t="s">
        <v>206</v>
      </c>
      <c r="K6932" s="33" t="str">
        <f t="shared" si="354"/>
        <v>501 , 15</v>
      </c>
      <c r="L6932" s="34" t="s">
        <v>207</v>
      </c>
      <c r="N6932" s="1" t="b">
        <f t="shared" si="355"/>
        <v>0</v>
      </c>
      <c r="O6932" s="1" t="b">
        <f t="shared" si="356"/>
        <v>0</v>
      </c>
      <c r="Q6932" s="4"/>
      <c r="R6932" s="4"/>
    </row>
    <row r="6933" spans="5:18">
      <c r="E6933" s="130">
        <v>502</v>
      </c>
      <c r="F6933" s="130">
        <v>1</v>
      </c>
      <c r="H6933" s="32" t="s">
        <v>208</v>
      </c>
      <c r="I6933" s="33" t="s">
        <v>862</v>
      </c>
      <c r="J6933" s="33" t="s">
        <v>206</v>
      </c>
      <c r="K6933" s="33" t="str">
        <f t="shared" si="354"/>
        <v>502 , 1</v>
      </c>
      <c r="L6933" s="34" t="s">
        <v>207</v>
      </c>
      <c r="N6933" s="1" t="b">
        <f t="shared" si="355"/>
        <v>0</v>
      </c>
      <c r="O6933" s="1" t="b">
        <f t="shared" si="356"/>
        <v>0</v>
      </c>
      <c r="Q6933" s="4"/>
      <c r="R6933" s="4"/>
    </row>
    <row r="6934" spans="5:18">
      <c r="E6934" s="130">
        <v>502</v>
      </c>
      <c r="F6934" s="130">
        <v>2</v>
      </c>
      <c r="H6934" s="32" t="s">
        <v>208</v>
      </c>
      <c r="I6934" s="33" t="s">
        <v>862</v>
      </c>
      <c r="J6934" s="33" t="s">
        <v>206</v>
      </c>
      <c r="K6934" s="33" t="str">
        <f t="shared" si="354"/>
        <v>502 , 2</v>
      </c>
      <c r="L6934" s="34" t="s">
        <v>207</v>
      </c>
      <c r="N6934" s="1" t="b">
        <f t="shared" si="355"/>
        <v>0</v>
      </c>
      <c r="O6934" s="1" t="b">
        <f t="shared" si="356"/>
        <v>0</v>
      </c>
      <c r="Q6934" s="4"/>
      <c r="R6934" s="4"/>
    </row>
    <row r="6935" spans="5:18">
      <c r="E6935" s="130">
        <v>502</v>
      </c>
      <c r="F6935" s="130">
        <v>3</v>
      </c>
      <c r="H6935" s="32" t="s">
        <v>208</v>
      </c>
      <c r="I6935" s="33" t="s">
        <v>862</v>
      </c>
      <c r="J6935" s="33" t="s">
        <v>206</v>
      </c>
      <c r="K6935" s="33" t="str">
        <f t="shared" ref="K6935:K6994" si="357">E6935&amp;" , "&amp;F6935</f>
        <v>502 , 3</v>
      </c>
      <c r="L6935" s="34" t="s">
        <v>207</v>
      </c>
      <c r="N6935" s="1" t="b">
        <f t="shared" ref="N6935:N6994" si="358">IF(E6935="","",EXACT(E6935,Q6935))</f>
        <v>0</v>
      </c>
      <c r="O6935" s="1" t="b">
        <f t="shared" ref="O6935:O6994" si="359">IF(F6935="","",EXACT(F6935,R6935))</f>
        <v>0</v>
      </c>
      <c r="Q6935" s="4"/>
      <c r="R6935" s="4"/>
    </row>
    <row r="6936" spans="5:18">
      <c r="E6936" s="130">
        <v>502</v>
      </c>
      <c r="F6936" s="130">
        <v>4</v>
      </c>
      <c r="H6936" s="32" t="s">
        <v>208</v>
      </c>
      <c r="I6936" s="33" t="s">
        <v>862</v>
      </c>
      <c r="J6936" s="33" t="s">
        <v>206</v>
      </c>
      <c r="K6936" s="33" t="str">
        <f t="shared" si="357"/>
        <v>502 , 4</v>
      </c>
      <c r="L6936" s="34" t="s">
        <v>207</v>
      </c>
      <c r="N6936" s="1" t="b">
        <f t="shared" si="358"/>
        <v>0</v>
      </c>
      <c r="O6936" s="1" t="b">
        <f t="shared" si="359"/>
        <v>0</v>
      </c>
      <c r="Q6936" s="4"/>
      <c r="R6936" s="4"/>
    </row>
    <row r="6937" spans="5:18">
      <c r="E6937" s="130">
        <v>502</v>
      </c>
      <c r="F6937" s="130">
        <v>5</v>
      </c>
      <c r="H6937" s="32" t="s">
        <v>208</v>
      </c>
      <c r="I6937" s="33" t="s">
        <v>862</v>
      </c>
      <c r="J6937" s="33" t="s">
        <v>206</v>
      </c>
      <c r="K6937" s="33" t="str">
        <f t="shared" si="357"/>
        <v>502 , 5</v>
      </c>
      <c r="L6937" s="34" t="s">
        <v>207</v>
      </c>
      <c r="N6937" s="1" t="b">
        <f t="shared" si="358"/>
        <v>0</v>
      </c>
      <c r="O6937" s="1" t="b">
        <f t="shared" si="359"/>
        <v>0</v>
      </c>
      <c r="Q6937" s="4"/>
      <c r="R6937" s="4"/>
    </row>
    <row r="6938" spans="5:18">
      <c r="E6938" s="130">
        <v>502</v>
      </c>
      <c s="130" r="F6938">
        <v>7</v>
      </c>
      <c r="H6938" s="32" t="s">
        <v>208</v>
      </c>
      <c r="I6938" s="33" t="s">
        <v>862</v>
      </c>
      <c r="J6938" s="33" t="s">
        <v>206</v>
      </c>
      <c r="K6938" s="33" t="str">
        <f t="shared" si="357"/>
        <v>502 , 6</v>
      </c>
      <c r="L6938" s="34" t="s">
        <v>207</v>
      </c>
      <c r="N6938" s="1" t="b">
        <f t="shared" si="358"/>
        <v>0</v>
      </c>
      <c r="O6938" s="1" t="b">
        <f t="shared" si="359"/>
        <v>0</v>
      </c>
      <c r="Q6938" s="4"/>
      <c r="R6938" s="4"/>
    </row>
    <row r="6939" spans="5:18">
      <c r="E6939" s="130">
        <v>502</v>
      </c>
      <c r="F6939" s="130">
        <v>8</v>
      </c>
      <c r="H6939" s="32" t="s">
        <v>208</v>
      </c>
      <c r="I6939" s="33" t="s">
        <v>862</v>
      </c>
      <c r="J6939" s="33" t="s">
        <v>206</v>
      </c>
      <c r="K6939" s="33" t="str">
        <f t="shared" si="357"/>
        <v>502 , 8</v>
      </c>
      <c r="L6939" s="34" t="s">
        <v>207</v>
      </c>
      <c r="N6939" s="1" t="b">
        <f t="shared" si="358"/>
        <v>0</v>
      </c>
      <c r="O6939" s="1" t="b">
        <f t="shared" si="359"/>
        <v>0</v>
      </c>
      <c r="Q6939" s="4"/>
      <c r="R6939" s="4"/>
    </row>
    <row r="6940" spans="5:18">
      <c r="E6940" s="130">
        <v>502</v>
      </c>
      <c r="F6940" s="130">
        <v>9</v>
      </c>
      <c r="H6940" s="32" t="s">
        <v>208</v>
      </c>
      <c r="I6940" s="33" t="s">
        <v>862</v>
      </c>
      <c r="J6940" s="33" t="s">
        <v>206</v>
      </c>
      <c r="K6940" s="33" t="str">
        <f t="shared" si="357"/>
        <v>502 , 9</v>
      </c>
      <c r="L6940" s="34" t="s">
        <v>207</v>
      </c>
      <c r="N6940" s="1" t="b">
        <f t="shared" si="358"/>
        <v>0</v>
      </c>
      <c r="O6940" s="1" t="b">
        <f t="shared" si="359"/>
        <v>0</v>
      </c>
      <c r="Q6940" s="4"/>
      <c r="R6940" s="4"/>
    </row>
    <row r="6941" spans="5:18">
      <c r="E6941" s="130">
        <v>502</v>
      </c>
      <c r="F6941" s="130">
        <v>10</v>
      </c>
      <c r="H6941" s="32" t="s">
        <v>208</v>
      </c>
      <c r="I6941" s="33" t="s">
        <v>862</v>
      </c>
      <c r="J6941" s="33" t="s">
        <v>206</v>
      </c>
      <c r="K6941" s="33" t="str">
        <f t="shared" si="357"/>
        <v>502 , 10</v>
      </c>
      <c r="L6941" s="34" t="s">
        <v>207</v>
      </c>
      <c r="N6941" s="1" t="b">
        <f t="shared" si="358"/>
        <v>0</v>
      </c>
      <c r="O6941" s="1" t="b">
        <f t="shared" si="359"/>
        <v>0</v>
      </c>
      <c r="Q6941" s="4"/>
      <c r="R6941" s="4"/>
    </row>
    <row r="6942" spans="5:18">
      <c r="E6942" s="130">
        <v>502</v>
      </c>
      <c r="F6942" s="130">
        <v>11</v>
      </c>
      <c r="H6942" s="32" t="s">
        <v>208</v>
      </c>
      <c r="I6942" s="33" t="s">
        <v>862</v>
      </c>
      <c r="J6942" s="33" t="s">
        <v>206</v>
      </c>
      <c r="K6942" s="33" t="str">
        <f t="shared" si="357"/>
        <v>502 , 11</v>
      </c>
      <c r="L6942" s="34" t="s">
        <v>207</v>
      </c>
      <c r="N6942" s="1" t="b">
        <f t="shared" si="358"/>
        <v>0</v>
      </c>
      <c r="O6942" s="1" t="b">
        <f t="shared" si="359"/>
        <v>0</v>
      </c>
      <c r="Q6942" s="4"/>
      <c r="R6942" s="4"/>
    </row>
    <row r="6943" spans="5:18">
      <c r="E6943" s="130">
        <v>502</v>
      </c>
      <c r="F6943" s="130">
        <v>12</v>
      </c>
      <c r="H6943" s="32" t="s">
        <v>208</v>
      </c>
      <c r="I6943" s="33" t="s">
        <v>862</v>
      </c>
      <c r="J6943" s="33" t="s">
        <v>206</v>
      </c>
      <c r="K6943" s="33" t="str">
        <f t="shared" si="357"/>
        <v>502 , 12</v>
      </c>
      <c r="L6943" s="34" t="s">
        <v>207</v>
      </c>
      <c r="N6943" s="1" t="b">
        <f t="shared" si="358"/>
        <v>0</v>
      </c>
      <c r="O6943" s="1" t="b">
        <f t="shared" si="359"/>
        <v>0</v>
      </c>
      <c r="Q6943" s="4"/>
      <c r="R6943" s="4"/>
    </row>
    <row r="6944" spans="5:18">
      <c r="E6944" s="130">
        <v>502</v>
      </c>
      <c r="F6944" s="130">
        <v>13</v>
      </c>
      <c r="H6944" s="32" t="s">
        <v>208</v>
      </c>
      <c r="I6944" s="33" t="s">
        <v>862</v>
      </c>
      <c r="J6944" s="33" t="s">
        <v>206</v>
      </c>
      <c r="K6944" s="33" t="str">
        <f t="shared" si="357"/>
        <v>502 , 13</v>
      </c>
      <c r="L6944" s="34" t="s">
        <v>207</v>
      </c>
      <c r="N6944" s="1" t="b">
        <f t="shared" si="358"/>
        <v>0</v>
      </c>
      <c r="O6944" s="1" t="b">
        <f t="shared" si="359"/>
        <v>0</v>
      </c>
      <c r="Q6944" s="4"/>
      <c r="R6944" s="4"/>
    </row>
    <row r="6945" spans="5:18">
      <c r="E6945" s="130">
        <v>502</v>
      </c>
      <c r="F6945" s="130">
        <v>14</v>
      </c>
      <c r="H6945" s="32" t="s">
        <v>208</v>
      </c>
      <c r="I6945" s="33" t="s">
        <v>862</v>
      </c>
      <c r="J6945" s="33" t="s">
        <v>206</v>
      </c>
      <c r="K6945" s="33" t="str">
        <f t="shared" si="357"/>
        <v>502 , 14</v>
      </c>
      <c r="L6945" s="34" t="s">
        <v>207</v>
      </c>
      <c r="N6945" s="1" t="b">
        <f t="shared" si="358"/>
        <v>0</v>
      </c>
      <c r="O6945" s="1" t="b">
        <f t="shared" si="359"/>
        <v>0</v>
      </c>
      <c r="Q6945" s="4"/>
      <c r="R6945" s="4"/>
    </row>
    <row r="6946" spans="5:18">
      <c r="E6946" s="130">
        <v>502</v>
      </c>
      <c r="F6946" s="130">
        <v>15</v>
      </c>
      <c r="H6946" s="32" t="s">
        <v>208</v>
      </c>
      <c r="I6946" s="33" t="s">
        <v>862</v>
      </c>
      <c r="J6946" s="33" t="s">
        <v>206</v>
      </c>
      <c r="K6946" s="33" t="str">
        <f t="shared" si="357"/>
        <v>502 , 15</v>
      </c>
      <c r="L6946" s="34" t="s">
        <v>207</v>
      </c>
      <c r="N6946" s="1" t="b">
        <f t="shared" si="358"/>
        <v>0</v>
      </c>
      <c r="O6946" s="1" t="b">
        <f t="shared" si="359"/>
        <v>0</v>
      </c>
      <c r="Q6946" s="4"/>
      <c r="R6946" s="4"/>
    </row>
    <row r="6947" spans="5:18">
      <c r="E6947" s="130">
        <v>503</v>
      </c>
      <c r="F6947" s="130">
        <v>1</v>
      </c>
      <c r="H6947" s="32" t="s">
        <v>208</v>
      </c>
      <c r="I6947" s="33" t="s">
        <v>862</v>
      </c>
      <c r="J6947" s="33" t="s">
        <v>206</v>
      </c>
      <c r="K6947" s="33" t="str">
        <f t="shared" si="357"/>
        <v>503 , 1</v>
      </c>
      <c r="L6947" s="34" t="s">
        <v>207</v>
      </c>
      <c r="N6947" s="1" t="b">
        <f t="shared" si="358"/>
        <v>0</v>
      </c>
      <c r="O6947" s="1" t="b">
        <f t="shared" si="359"/>
        <v>0</v>
      </c>
      <c r="Q6947" s="4"/>
      <c r="R6947" s="4"/>
    </row>
    <row r="6948" spans="5:18">
      <c r="E6948" s="130">
        <v>503</v>
      </c>
      <c r="F6948" s="130">
        <v>2</v>
      </c>
      <c r="H6948" s="32" t="s">
        <v>208</v>
      </c>
      <c r="I6948" s="33" t="s">
        <v>862</v>
      </c>
      <c r="J6948" s="33" t="s">
        <v>206</v>
      </c>
      <c r="K6948" s="33" t="str">
        <f t="shared" si="357"/>
        <v>503 , 2</v>
      </c>
      <c r="L6948" s="34" t="s">
        <v>207</v>
      </c>
      <c r="N6948" s="1" t="b">
        <f t="shared" si="358"/>
        <v>0</v>
      </c>
      <c r="O6948" s="1" t="b">
        <f t="shared" si="359"/>
        <v>0</v>
      </c>
      <c r="Q6948" s="4"/>
      <c r="R6948" s="4"/>
    </row>
    <row r="6949" spans="5:18">
      <c r="E6949" s="130">
        <v>503</v>
      </c>
      <c r="F6949" s="130">
        <v>3</v>
      </c>
      <c r="H6949" s="32" t="s">
        <v>208</v>
      </c>
      <c r="I6949" s="33" t="s">
        <v>862</v>
      </c>
      <c r="J6949" s="33" t="s">
        <v>206</v>
      </c>
      <c r="K6949" s="33" t="str">
        <f t="shared" si="357"/>
        <v>503 , 3</v>
      </c>
      <c r="L6949" s="34" t="s">
        <v>207</v>
      </c>
      <c r="N6949" s="1" t="b">
        <f t="shared" si="358"/>
        <v>0</v>
      </c>
      <c r="O6949" s="1" t="b">
        <f t="shared" si="359"/>
        <v>0</v>
      </c>
      <c r="Q6949" s="4"/>
      <c r="R6949" s="4"/>
    </row>
    <row r="6950" spans="5:18">
      <c r="E6950" s="130">
        <v>503</v>
      </c>
      <c r="F6950" s="130">
        <v>4</v>
      </c>
      <c r="H6950" s="32" t="s">
        <v>208</v>
      </c>
      <c r="I6950" s="33" t="s">
        <v>862</v>
      </c>
      <c r="J6950" s="33" t="s">
        <v>206</v>
      </c>
      <c r="K6950" s="33" t="str">
        <f t="shared" si="357"/>
        <v>503 , 4</v>
      </c>
      <c r="L6950" s="34" t="s">
        <v>207</v>
      </c>
      <c r="N6950" s="1" t="b">
        <f t="shared" si="358"/>
        <v>0</v>
      </c>
      <c r="O6950" s="1" t="b">
        <f t="shared" si="359"/>
        <v>0</v>
      </c>
      <c r="Q6950" s="4"/>
      <c r="R6950" s="4"/>
    </row>
    <row r="6951" spans="5:18">
      <c r="E6951" s="130">
        <v>503</v>
      </c>
      <c r="F6951" s="130">
        <v>5</v>
      </c>
      <c r="H6951" s="32" t="s">
        <v>208</v>
      </c>
      <c r="I6951" s="33" t="s">
        <v>862</v>
      </c>
      <c r="J6951" s="33" t="s">
        <v>206</v>
      </c>
      <c r="K6951" s="33" t="str">
        <f t="shared" si="357"/>
        <v>503 , 5</v>
      </c>
      <c r="L6951" s="34" t="s">
        <v>207</v>
      </c>
      <c r="N6951" s="1" t="b">
        <f t="shared" si="358"/>
        <v>0</v>
      </c>
      <c r="O6951" s="1" t="b">
        <f t="shared" si="359"/>
        <v>0</v>
      </c>
      <c r="Q6951" s="4"/>
      <c r="R6951" s="4"/>
    </row>
    <row r="6952" spans="5:18">
      <c r="E6952" s="130">
        <v>503</v>
      </c>
      <c s="130" r="F6952">
        <v>7</v>
      </c>
      <c r="H6952" s="32" t="s">
        <v>208</v>
      </c>
      <c r="I6952" s="33" t="s">
        <v>862</v>
      </c>
      <c r="J6952" s="33" t="s">
        <v>206</v>
      </c>
      <c r="K6952" s="33" t="str">
        <f t="shared" si="357"/>
        <v>503 , 6</v>
      </c>
      <c r="L6952" s="34" t="s">
        <v>207</v>
      </c>
      <c r="N6952" s="1" t="b">
        <f t="shared" si="358"/>
        <v>0</v>
      </c>
      <c r="O6952" s="1" t="b">
        <f t="shared" si="359"/>
        <v>0</v>
      </c>
      <c r="Q6952" s="4"/>
      <c r="R6952" s="4"/>
    </row>
    <row r="6953" spans="5:18">
      <c r="E6953" s="130">
        <v>503</v>
      </c>
      <c r="F6953" s="130">
        <v>8</v>
      </c>
      <c r="H6953" s="32" t="s">
        <v>208</v>
      </c>
      <c r="I6953" s="33" t="s">
        <v>862</v>
      </c>
      <c r="J6953" s="33" t="s">
        <v>206</v>
      </c>
      <c r="K6953" s="33" t="str">
        <f t="shared" si="357"/>
        <v>503 , 8</v>
      </c>
      <c r="L6953" s="34" t="s">
        <v>207</v>
      </c>
      <c r="N6953" s="1" t="b">
        <f t="shared" si="358"/>
        <v>0</v>
      </c>
      <c r="O6953" s="1" t="b">
        <f t="shared" si="359"/>
        <v>0</v>
      </c>
      <c r="Q6953" s="4"/>
      <c r="R6953" s="4"/>
    </row>
    <row r="6954" spans="5:18">
      <c r="E6954" s="130">
        <v>503</v>
      </c>
      <c r="F6954" s="130">
        <v>9</v>
      </c>
      <c r="H6954" s="32" t="s">
        <v>208</v>
      </c>
      <c r="I6954" s="33" t="s">
        <v>862</v>
      </c>
      <c r="J6954" s="33" t="s">
        <v>206</v>
      </c>
      <c r="K6954" s="33" t="str">
        <f t="shared" si="357"/>
        <v>503 , 9</v>
      </c>
      <c r="L6954" s="34" t="s">
        <v>207</v>
      </c>
      <c r="N6954" s="1" t="b">
        <f t="shared" si="358"/>
        <v>0</v>
      </c>
      <c r="O6954" s="1" t="b">
        <f t="shared" si="359"/>
        <v>0</v>
      </c>
      <c r="Q6954" s="4"/>
      <c r="R6954" s="4"/>
    </row>
    <row r="6955" spans="5:18">
      <c r="E6955" s="130">
        <v>503</v>
      </c>
      <c r="F6955" s="130">
        <v>10</v>
      </c>
      <c r="H6955" s="32" t="s">
        <v>208</v>
      </c>
      <c r="I6955" s="33" t="s">
        <v>862</v>
      </c>
      <c r="J6955" s="33" t="s">
        <v>206</v>
      </c>
      <c r="K6955" s="33" t="str">
        <f t="shared" si="357"/>
        <v>503 , 10</v>
      </c>
      <c r="L6955" s="34" t="s">
        <v>207</v>
      </c>
      <c r="N6955" s="1" t="b">
        <f t="shared" si="358"/>
        <v>0</v>
      </c>
      <c r="O6955" s="1" t="b">
        <f t="shared" si="359"/>
        <v>0</v>
      </c>
      <c r="Q6955" s="4"/>
      <c r="R6955" s="4"/>
    </row>
    <row r="6956" spans="5:18">
      <c r="E6956" s="130">
        <v>503</v>
      </c>
      <c r="F6956" s="130">
        <v>11</v>
      </c>
      <c r="H6956" s="32" t="s">
        <v>208</v>
      </c>
      <c r="I6956" s="33" t="s">
        <v>862</v>
      </c>
      <c r="J6956" s="33" t="s">
        <v>206</v>
      </c>
      <c r="K6956" s="33" t="str">
        <f t="shared" si="357"/>
        <v>503 , 11</v>
      </c>
      <c r="L6956" s="34" t="s">
        <v>207</v>
      </c>
      <c r="N6956" s="1" t="b">
        <f t="shared" si="358"/>
        <v>0</v>
      </c>
      <c r="O6956" s="1" t="b">
        <f t="shared" si="359"/>
        <v>0</v>
      </c>
      <c r="Q6956" s="4"/>
      <c r="R6956" s="4"/>
    </row>
    <row r="6957" spans="5:18">
      <c r="E6957" s="130">
        <v>503</v>
      </c>
      <c r="F6957" s="130">
        <v>12</v>
      </c>
      <c r="H6957" s="32" t="s">
        <v>208</v>
      </c>
      <c r="I6957" s="33" t="s">
        <v>862</v>
      </c>
      <c r="J6957" s="33" t="s">
        <v>206</v>
      </c>
      <c r="K6957" s="33" t="str">
        <f t="shared" si="357"/>
        <v>503 , 12</v>
      </c>
      <c r="L6957" s="34" t="s">
        <v>207</v>
      </c>
      <c r="N6957" s="1" t="b">
        <f t="shared" si="358"/>
        <v>0</v>
      </c>
      <c r="O6957" s="1" t="b">
        <f t="shared" si="359"/>
        <v>0</v>
      </c>
      <c r="Q6957" s="4"/>
      <c r="R6957" s="4"/>
    </row>
    <row r="6958" spans="5:18">
      <c r="E6958" s="130">
        <v>503</v>
      </c>
      <c r="F6958" s="130">
        <v>13</v>
      </c>
      <c r="H6958" s="32" t="s">
        <v>208</v>
      </c>
      <c r="I6958" s="33" t="s">
        <v>862</v>
      </c>
      <c r="J6958" s="33" t="s">
        <v>206</v>
      </c>
      <c r="K6958" s="33" t="str">
        <f t="shared" si="357"/>
        <v>503 , 13</v>
      </c>
      <c r="L6958" s="34" t="s">
        <v>207</v>
      </c>
      <c r="N6958" s="1" t="b">
        <f t="shared" si="358"/>
        <v>0</v>
      </c>
      <c r="O6958" s="1" t="b">
        <f t="shared" si="359"/>
        <v>0</v>
      </c>
      <c r="Q6958" s="4"/>
      <c r="R6958" s="4"/>
    </row>
    <row r="6959" spans="5:18">
      <c r="E6959" s="130">
        <v>503</v>
      </c>
      <c r="F6959" s="130">
        <v>14</v>
      </c>
      <c r="H6959" s="32" t="s">
        <v>208</v>
      </c>
      <c r="I6959" s="33" t="s">
        <v>862</v>
      </c>
      <c r="J6959" s="33" t="s">
        <v>206</v>
      </c>
      <c r="K6959" s="33" t="str">
        <f t="shared" si="357"/>
        <v>503 , 14</v>
      </c>
      <c r="L6959" s="34" t="s">
        <v>207</v>
      </c>
      <c r="N6959" s="1" t="b">
        <f t="shared" si="358"/>
        <v>0</v>
      </c>
      <c r="O6959" s="1" t="b">
        <f t="shared" si="359"/>
        <v>0</v>
      </c>
      <c r="Q6959" s="4"/>
      <c r="R6959" s="4"/>
    </row>
    <row r="6960" spans="5:18">
      <c r="E6960" s="130">
        <v>503</v>
      </c>
      <c r="F6960" s="130">
        <v>15</v>
      </c>
      <c r="H6960" s="32" t="s">
        <v>208</v>
      </c>
      <c r="I6960" s="33" t="s">
        <v>862</v>
      </c>
      <c r="J6960" s="33" t="s">
        <v>206</v>
      </c>
      <c r="K6960" s="33" t="str">
        <f t="shared" si="357"/>
        <v>503 , 15</v>
      </c>
      <c r="L6960" s="34" t="s">
        <v>207</v>
      </c>
      <c r="N6960" s="1" t="b">
        <f t="shared" si="358"/>
        <v>0</v>
      </c>
      <c r="O6960" s="1" t="b">
        <f t="shared" si="359"/>
        <v>0</v>
      </c>
      <c r="Q6960" s="4"/>
      <c r="R6960" s="4"/>
    </row>
    <row r="6961" spans="5:18">
      <c r="E6961" s="130">
        <v>504</v>
      </c>
      <c r="F6961" s="130">
        <v>1</v>
      </c>
      <c r="H6961" s="32" t="s">
        <v>208</v>
      </c>
      <c r="I6961" s="33" t="s">
        <v>862</v>
      </c>
      <c r="J6961" s="33" t="s">
        <v>206</v>
      </c>
      <c r="K6961" s="33" t="str">
        <f t="shared" si="357"/>
        <v>504 , 1</v>
      </c>
      <c r="L6961" s="34" t="s">
        <v>207</v>
      </c>
      <c r="N6961" s="1" t="b">
        <f t="shared" si="358"/>
        <v>0</v>
      </c>
      <c r="O6961" s="1" t="b">
        <f t="shared" si="359"/>
        <v>0</v>
      </c>
      <c r="Q6961" s="4"/>
      <c r="R6961" s="4"/>
    </row>
    <row r="6962" spans="5:18">
      <c r="E6962" s="130">
        <v>504</v>
      </c>
      <c r="F6962" s="130">
        <v>2</v>
      </c>
      <c r="H6962" s="32" t="s">
        <v>208</v>
      </c>
      <c r="I6962" s="33" t="s">
        <v>862</v>
      </c>
      <c r="J6962" s="33" t="s">
        <v>206</v>
      </c>
      <c r="K6962" s="33" t="str">
        <f t="shared" si="357"/>
        <v>504 , 2</v>
      </c>
      <c r="L6962" s="34" t="s">
        <v>207</v>
      </c>
      <c r="N6962" s="1" t="b">
        <f t="shared" si="358"/>
        <v>0</v>
      </c>
      <c r="O6962" s="1" t="b">
        <f t="shared" si="359"/>
        <v>0</v>
      </c>
      <c r="Q6962" s="4"/>
      <c r="R6962" s="4"/>
    </row>
    <row r="6963" spans="5:18">
      <c r="E6963" s="130">
        <v>504</v>
      </c>
      <c r="F6963" s="130">
        <v>3</v>
      </c>
      <c r="H6963" s="32" t="s">
        <v>208</v>
      </c>
      <c r="I6963" s="33" t="s">
        <v>862</v>
      </c>
      <c r="J6963" s="33" t="s">
        <v>206</v>
      </c>
      <c r="K6963" s="33" t="str">
        <f t="shared" si="357"/>
        <v>504 , 3</v>
      </c>
      <c r="L6963" s="34" t="s">
        <v>207</v>
      </c>
      <c r="N6963" s="1" t="b">
        <f t="shared" si="358"/>
        <v>0</v>
      </c>
      <c r="O6963" s="1" t="b">
        <f t="shared" si="359"/>
        <v>0</v>
      </c>
      <c r="Q6963" s="4"/>
      <c r="R6963" s="4"/>
    </row>
    <row r="6964" spans="5:18">
      <c r="E6964" s="130">
        <v>504</v>
      </c>
      <c r="F6964" s="130">
        <v>4</v>
      </c>
      <c r="H6964" s="32" t="s">
        <v>208</v>
      </c>
      <c r="I6964" s="33" t="s">
        <v>862</v>
      </c>
      <c r="J6964" s="33" t="s">
        <v>206</v>
      </c>
      <c r="K6964" s="33" t="str">
        <f t="shared" si="357"/>
        <v>504 , 4</v>
      </c>
      <c r="L6964" s="34" t="s">
        <v>207</v>
      </c>
      <c r="N6964" s="1" t="b">
        <f t="shared" si="358"/>
        <v>0</v>
      </c>
      <c r="O6964" s="1" t="b">
        <f t="shared" si="359"/>
        <v>0</v>
      </c>
      <c r="Q6964" s="4"/>
      <c r="R6964" s="4"/>
    </row>
    <row r="6965" spans="5:18">
      <c r="E6965" s="130">
        <v>504</v>
      </c>
      <c r="F6965" s="130">
        <v>5</v>
      </c>
      <c r="H6965" s="32" t="s">
        <v>208</v>
      </c>
      <c r="I6965" s="33" t="s">
        <v>862</v>
      </c>
      <c r="J6965" s="33" t="s">
        <v>206</v>
      </c>
      <c r="K6965" s="33" t="str">
        <f t="shared" si="357"/>
        <v>504 , 5</v>
      </c>
      <c r="L6965" s="34" t="s">
        <v>207</v>
      </c>
      <c r="N6965" s="1" t="b">
        <f t="shared" si="358"/>
        <v>0</v>
      </c>
      <c r="O6965" s="1" t="b">
        <f t="shared" si="359"/>
        <v>0</v>
      </c>
      <c r="Q6965" s="4"/>
      <c r="R6965" s="4"/>
    </row>
    <row r="6966" spans="5:18">
      <c r="E6966" s="130">
        <v>504</v>
      </c>
      <c s="130" r="F6966">
        <v>7</v>
      </c>
      <c r="H6966" s="32" t="s">
        <v>208</v>
      </c>
      <c r="I6966" s="33" t="s">
        <v>862</v>
      </c>
      <c r="J6966" s="33" t="s">
        <v>206</v>
      </c>
      <c r="K6966" s="33" t="str">
        <f t="shared" si="357"/>
        <v>504 , 6</v>
      </c>
      <c r="L6966" s="34" t="s">
        <v>207</v>
      </c>
      <c r="N6966" s="1" t="b">
        <f t="shared" si="358"/>
        <v>0</v>
      </c>
      <c r="O6966" s="1" t="b">
        <f t="shared" si="359"/>
        <v>0</v>
      </c>
      <c r="Q6966" s="4"/>
      <c r="R6966" s="4"/>
    </row>
    <row r="6967" spans="5:18">
      <c r="E6967" s="130">
        <v>504</v>
      </c>
      <c r="F6967" s="130">
        <v>8</v>
      </c>
      <c r="H6967" s="32" t="s">
        <v>208</v>
      </c>
      <c r="I6967" s="33" t="s">
        <v>862</v>
      </c>
      <c r="J6967" s="33" t="s">
        <v>206</v>
      </c>
      <c r="K6967" s="33" t="str">
        <f t="shared" si="357"/>
        <v>504 , 8</v>
      </c>
      <c r="L6967" s="34" t="s">
        <v>207</v>
      </c>
      <c r="N6967" s="1" t="b">
        <f t="shared" si="358"/>
        <v>0</v>
      </c>
      <c r="O6967" s="1" t="b">
        <f t="shared" si="359"/>
        <v>0</v>
      </c>
      <c r="Q6967" s="4"/>
      <c r="R6967" s="4"/>
    </row>
    <row r="6968" spans="5:18">
      <c r="E6968" s="130">
        <v>504</v>
      </c>
      <c r="F6968" s="130">
        <v>9</v>
      </c>
      <c r="H6968" s="32" t="s">
        <v>208</v>
      </c>
      <c r="I6968" s="33" t="s">
        <v>862</v>
      </c>
      <c r="J6968" s="33" t="s">
        <v>206</v>
      </c>
      <c r="K6968" s="33" t="str">
        <f t="shared" si="357"/>
        <v>504 , 9</v>
      </c>
      <c r="L6968" s="34" t="s">
        <v>207</v>
      </c>
      <c r="N6968" s="1" t="b">
        <f t="shared" si="358"/>
        <v>0</v>
      </c>
      <c r="O6968" s="1" t="b">
        <f t="shared" si="359"/>
        <v>0</v>
      </c>
      <c r="Q6968" s="4"/>
      <c r="R6968" s="4"/>
    </row>
    <row r="6969" spans="5:18">
      <c r="E6969" s="130">
        <v>504</v>
      </c>
      <c r="F6969" s="130">
        <v>10</v>
      </c>
      <c r="H6969" s="32" t="s">
        <v>208</v>
      </c>
      <c r="I6969" s="33" t="s">
        <v>862</v>
      </c>
      <c r="J6969" s="33" t="s">
        <v>206</v>
      </c>
      <c r="K6969" s="33" t="str">
        <f t="shared" si="357"/>
        <v>504 , 10</v>
      </c>
      <c r="L6969" s="34" t="s">
        <v>207</v>
      </c>
      <c r="N6969" s="1" t="b">
        <f t="shared" si="358"/>
        <v>0</v>
      </c>
      <c r="O6969" s="1" t="b">
        <f t="shared" si="359"/>
        <v>0</v>
      </c>
      <c r="Q6969" s="4"/>
      <c r="R6969" s="4"/>
    </row>
    <row r="6970" spans="5:18">
      <c r="E6970" s="130">
        <v>504</v>
      </c>
      <c r="F6970" s="130">
        <v>11</v>
      </c>
      <c r="H6970" s="32" t="s">
        <v>208</v>
      </c>
      <c r="I6970" s="33" t="s">
        <v>862</v>
      </c>
      <c r="J6970" s="33" t="s">
        <v>206</v>
      </c>
      <c r="K6970" s="33" t="str">
        <f t="shared" si="357"/>
        <v>504 , 11</v>
      </c>
      <c r="L6970" s="34" t="s">
        <v>207</v>
      </c>
      <c r="N6970" s="1" t="b">
        <f t="shared" si="358"/>
        <v>0</v>
      </c>
      <c r="O6970" s="1" t="b">
        <f t="shared" si="359"/>
        <v>0</v>
      </c>
      <c r="Q6970" s="4"/>
      <c r="R6970" s="4"/>
    </row>
    <row r="6971" spans="5:18">
      <c r="E6971" s="130">
        <v>504</v>
      </c>
      <c r="F6971" s="130">
        <v>12</v>
      </c>
      <c r="H6971" s="32" t="s">
        <v>208</v>
      </c>
      <c r="I6971" s="33" t="s">
        <v>862</v>
      </c>
      <c r="J6971" s="33" t="s">
        <v>206</v>
      </c>
      <c r="K6971" s="33" t="str">
        <f t="shared" si="357"/>
        <v>504 , 12</v>
      </c>
      <c r="L6971" s="34" t="s">
        <v>207</v>
      </c>
      <c r="N6971" s="1" t="b">
        <f t="shared" si="358"/>
        <v>0</v>
      </c>
      <c r="O6971" s="1" t="b">
        <f t="shared" si="359"/>
        <v>0</v>
      </c>
      <c r="Q6971" s="4"/>
      <c r="R6971" s="4"/>
    </row>
    <row r="6972" spans="5:18">
      <c r="E6972" s="130">
        <v>504</v>
      </c>
      <c r="F6972" s="130">
        <v>13</v>
      </c>
      <c r="H6972" s="32" t="s">
        <v>208</v>
      </c>
      <c r="I6972" s="33" t="s">
        <v>862</v>
      </c>
      <c r="J6972" s="33" t="s">
        <v>206</v>
      </c>
      <c r="K6972" s="33" t="str">
        <f t="shared" si="357"/>
        <v>504 , 13</v>
      </c>
      <c r="L6972" s="34" t="s">
        <v>207</v>
      </c>
      <c r="N6972" s="1" t="b">
        <f t="shared" si="358"/>
        <v>0</v>
      </c>
      <c r="O6972" s="1" t="b">
        <f t="shared" si="359"/>
        <v>0</v>
      </c>
      <c r="Q6972" s="4"/>
      <c r="R6972" s="4"/>
    </row>
    <row r="6973" spans="5:18">
      <c r="E6973" s="130">
        <v>504</v>
      </c>
      <c r="F6973" s="130">
        <v>14</v>
      </c>
      <c r="H6973" s="32" t="s">
        <v>208</v>
      </c>
      <c r="I6973" s="33" t="s">
        <v>862</v>
      </c>
      <c r="J6973" s="33" t="s">
        <v>206</v>
      </c>
      <c r="K6973" s="33" t="str">
        <f t="shared" si="357"/>
        <v>504 , 14</v>
      </c>
      <c r="L6973" s="34" t="s">
        <v>207</v>
      </c>
      <c r="N6973" s="1" t="b">
        <f t="shared" si="358"/>
        <v>0</v>
      </c>
      <c r="O6973" s="1" t="b">
        <f t="shared" si="359"/>
        <v>0</v>
      </c>
      <c r="Q6973" s="4"/>
      <c r="R6973" s="4"/>
    </row>
    <row r="6974" spans="5:18">
      <c r="E6974" s="130">
        <v>504</v>
      </c>
      <c r="F6974" s="130">
        <v>15</v>
      </c>
      <c r="H6974" s="32" t="s">
        <v>208</v>
      </c>
      <c r="I6974" s="33" t="s">
        <v>862</v>
      </c>
      <c r="J6974" s="33" t="s">
        <v>206</v>
      </c>
      <c r="K6974" s="33" t="str">
        <f t="shared" si="357"/>
        <v>504 , 15</v>
      </c>
      <c r="L6974" s="34" t="s">
        <v>207</v>
      </c>
      <c r="N6974" s="1" t="b">
        <f t="shared" si="358"/>
        <v>0</v>
      </c>
      <c r="O6974" s="1" t="b">
        <f t="shared" si="359"/>
        <v>0</v>
      </c>
      <c r="Q6974" s="4"/>
      <c r="R6974" s="4"/>
    </row>
    <row r="6975" spans="5:18">
      <c r="E6975" s="130">
        <v>505</v>
      </c>
      <c r="F6975" s="130">
        <v>1</v>
      </c>
      <c r="H6975" s="32" t="s">
        <v>208</v>
      </c>
      <c r="I6975" s="33" t="s">
        <v>862</v>
      </c>
      <c r="J6975" s="33" t="s">
        <v>206</v>
      </c>
      <c r="K6975" s="33" t="str">
        <f t="shared" si="357"/>
        <v>505 , 1</v>
      </c>
      <c r="L6975" s="34" t="s">
        <v>207</v>
      </c>
      <c r="N6975" s="1" t="b">
        <f t="shared" si="358"/>
        <v>0</v>
      </c>
      <c r="O6975" s="1" t="b">
        <f t="shared" si="359"/>
        <v>0</v>
      </c>
      <c r="Q6975" s="4"/>
      <c r="R6975" s="4"/>
    </row>
    <row r="6976" spans="5:18">
      <c r="E6976" s="130">
        <v>505</v>
      </c>
      <c r="F6976" s="130">
        <v>2</v>
      </c>
      <c r="H6976" s="32" t="s">
        <v>208</v>
      </c>
      <c r="I6976" s="33" t="s">
        <v>862</v>
      </c>
      <c r="J6976" s="33" t="s">
        <v>206</v>
      </c>
      <c r="K6976" s="33" t="str">
        <f t="shared" si="357"/>
        <v>505 , 2</v>
      </c>
      <c r="L6976" s="34" t="s">
        <v>207</v>
      </c>
      <c r="N6976" s="1" t="b">
        <f t="shared" si="358"/>
        <v>0</v>
      </c>
      <c r="O6976" s="1" t="b">
        <f t="shared" si="359"/>
        <v>0</v>
      </c>
      <c r="Q6976" s="4"/>
      <c r="R6976" s="4"/>
    </row>
    <row r="6977" spans="5:18">
      <c r="E6977" s="130">
        <v>505</v>
      </c>
      <c r="F6977" s="130">
        <v>3</v>
      </c>
      <c r="H6977" s="32" t="s">
        <v>208</v>
      </c>
      <c r="I6977" s="33" t="s">
        <v>862</v>
      </c>
      <c r="J6977" s="33" t="s">
        <v>206</v>
      </c>
      <c r="K6977" s="33" t="str">
        <f t="shared" si="357"/>
        <v>505 , 3</v>
      </c>
      <c r="L6977" s="34" t="s">
        <v>207</v>
      </c>
      <c r="N6977" s="1" t="b">
        <f t="shared" si="358"/>
        <v>0</v>
      </c>
      <c r="O6977" s="1" t="b">
        <f t="shared" si="359"/>
        <v>0</v>
      </c>
      <c r="Q6977" s="4"/>
      <c r="R6977" s="4"/>
    </row>
    <row r="6978" spans="5:18">
      <c r="E6978" s="130">
        <v>505</v>
      </c>
      <c r="F6978" s="130">
        <v>4</v>
      </c>
      <c r="H6978" s="32" t="s">
        <v>208</v>
      </c>
      <c r="I6978" s="33" t="s">
        <v>862</v>
      </c>
      <c r="J6978" s="33" t="s">
        <v>206</v>
      </c>
      <c r="K6978" s="33" t="str">
        <f t="shared" si="357"/>
        <v>505 , 4</v>
      </c>
      <c r="L6978" s="34" t="s">
        <v>207</v>
      </c>
      <c r="N6978" s="1" t="b">
        <f t="shared" si="358"/>
        <v>0</v>
      </c>
      <c r="O6978" s="1" t="b">
        <f t="shared" si="359"/>
        <v>0</v>
      </c>
      <c r="Q6978" s="4"/>
      <c r="R6978" s="4"/>
    </row>
    <row r="6979" spans="5:18">
      <c r="E6979" s="130">
        <v>505</v>
      </c>
      <c r="F6979" s="130">
        <v>5</v>
      </c>
      <c r="H6979" s="32" t="s">
        <v>208</v>
      </c>
      <c r="I6979" s="33" t="s">
        <v>862</v>
      </c>
      <c r="J6979" s="33" t="s">
        <v>206</v>
      </c>
      <c r="K6979" s="33" t="str">
        <f t="shared" si="357"/>
        <v>505 , 5</v>
      </c>
      <c r="L6979" s="34" t="s">
        <v>207</v>
      </c>
      <c r="N6979" s="1" t="b">
        <f t="shared" si="358"/>
        <v>0</v>
      </c>
      <c r="O6979" s="1" t="b">
        <f t="shared" si="359"/>
        <v>0</v>
      </c>
      <c r="Q6979" s="4"/>
      <c r="R6979" s="4"/>
    </row>
    <row r="6980" spans="5:18">
      <c r="E6980" s="130">
        <v>505</v>
      </c>
      <c s="130" r="F6980">
        <v>7</v>
      </c>
      <c r="H6980" s="32" t="s">
        <v>208</v>
      </c>
      <c r="I6980" s="33" t="s">
        <v>862</v>
      </c>
      <c r="J6980" s="33" t="s">
        <v>206</v>
      </c>
      <c r="K6980" s="33" t="str">
        <f t="shared" si="357"/>
        <v>505 , 6</v>
      </c>
      <c r="L6980" s="34" t="s">
        <v>207</v>
      </c>
      <c r="N6980" s="1" t="b">
        <f t="shared" si="358"/>
        <v>0</v>
      </c>
      <c r="O6980" s="1" t="b">
        <f t="shared" si="359"/>
        <v>0</v>
      </c>
      <c r="Q6980" s="4"/>
      <c r="R6980" s="4"/>
    </row>
    <row r="6981" spans="5:18">
      <c r="E6981" s="130">
        <v>505</v>
      </c>
      <c r="F6981" s="130">
        <v>8</v>
      </c>
      <c r="H6981" s="32" t="s">
        <v>208</v>
      </c>
      <c r="I6981" s="33" t="s">
        <v>862</v>
      </c>
      <c r="J6981" s="33" t="s">
        <v>206</v>
      </c>
      <c r="K6981" s="33" t="str">
        <f t="shared" si="357"/>
        <v>505 , 8</v>
      </c>
      <c r="L6981" s="34" t="s">
        <v>207</v>
      </c>
      <c r="N6981" s="1" t="b">
        <f t="shared" si="358"/>
        <v>0</v>
      </c>
      <c r="O6981" s="1" t="b">
        <f t="shared" si="359"/>
        <v>0</v>
      </c>
      <c r="Q6981" s="4"/>
      <c r="R6981" s="4"/>
    </row>
    <row r="6982" spans="5:18">
      <c r="E6982" s="130">
        <v>505</v>
      </c>
      <c r="F6982" s="130">
        <v>9</v>
      </c>
      <c r="H6982" s="32" t="s">
        <v>208</v>
      </c>
      <c r="I6982" s="33" t="s">
        <v>862</v>
      </c>
      <c r="J6982" s="33" t="s">
        <v>206</v>
      </c>
      <c r="K6982" s="33" t="str">
        <f t="shared" si="357"/>
        <v>505 , 9</v>
      </c>
      <c r="L6982" s="34" t="s">
        <v>207</v>
      </c>
      <c r="N6982" s="1" t="b">
        <f t="shared" si="358"/>
        <v>0</v>
      </c>
      <c r="O6982" s="1" t="b">
        <f t="shared" si="359"/>
        <v>0</v>
      </c>
      <c r="Q6982" s="4"/>
      <c r="R6982" s="4"/>
    </row>
    <row r="6983" spans="5:18">
      <c r="E6983" s="130">
        <v>505</v>
      </c>
      <c r="F6983" s="130">
        <v>10</v>
      </c>
      <c r="H6983" s="32" t="s">
        <v>208</v>
      </c>
      <c r="I6983" s="33" t="s">
        <v>862</v>
      </c>
      <c r="J6983" s="33" t="s">
        <v>206</v>
      </c>
      <c r="K6983" s="33" t="str">
        <f t="shared" si="357"/>
        <v>505 , 10</v>
      </c>
      <c r="L6983" s="34" t="s">
        <v>207</v>
      </c>
      <c r="N6983" s="1" t="b">
        <f t="shared" si="358"/>
        <v>0</v>
      </c>
      <c r="O6983" s="1" t="b">
        <f t="shared" si="359"/>
        <v>0</v>
      </c>
      <c r="Q6983" s="4"/>
      <c r="R6983" s="4"/>
    </row>
    <row r="6984" spans="5:18">
      <c r="E6984" s="130">
        <v>505</v>
      </c>
      <c r="F6984" s="130">
        <v>11</v>
      </c>
      <c r="H6984" s="32" t="s">
        <v>208</v>
      </c>
      <c r="I6984" s="33" t="s">
        <v>862</v>
      </c>
      <c r="J6984" s="33" t="s">
        <v>206</v>
      </c>
      <c r="K6984" s="33" t="str">
        <f t="shared" si="357"/>
        <v>505 , 11</v>
      </c>
      <c r="L6984" s="34" t="s">
        <v>207</v>
      </c>
      <c r="N6984" s="1" t="b">
        <f t="shared" si="358"/>
        <v>0</v>
      </c>
      <c r="O6984" s="1" t="b">
        <f t="shared" si="359"/>
        <v>0</v>
      </c>
      <c r="Q6984" s="4"/>
      <c r="R6984" s="4"/>
    </row>
    <row r="6985" spans="5:18">
      <c r="E6985" s="130">
        <v>505</v>
      </c>
      <c r="F6985" s="130">
        <v>12</v>
      </c>
      <c r="H6985" s="32" t="s">
        <v>208</v>
      </c>
      <c r="I6985" s="33" t="s">
        <v>862</v>
      </c>
      <c r="J6985" s="33" t="s">
        <v>206</v>
      </c>
      <c r="K6985" s="33" t="str">
        <f t="shared" si="357"/>
        <v>505 , 12</v>
      </c>
      <c r="L6985" s="34" t="s">
        <v>207</v>
      </c>
      <c r="N6985" s="1" t="b">
        <f t="shared" si="358"/>
        <v>0</v>
      </c>
      <c r="O6985" s="1" t="b">
        <f t="shared" si="359"/>
        <v>0</v>
      </c>
      <c r="Q6985" s="4"/>
      <c r="R6985" s="4"/>
    </row>
    <row r="6986" spans="5:18">
      <c r="E6986" s="130">
        <v>505</v>
      </c>
      <c r="F6986" s="130">
        <v>13</v>
      </c>
      <c r="H6986" s="32" t="s">
        <v>208</v>
      </c>
      <c r="I6986" s="33" t="s">
        <v>862</v>
      </c>
      <c r="J6986" s="33" t="s">
        <v>206</v>
      </c>
      <c r="K6986" s="33" t="str">
        <f t="shared" si="357"/>
        <v>505 , 13</v>
      </c>
      <c r="L6986" s="34" t="s">
        <v>207</v>
      </c>
      <c r="N6986" s="1" t="b">
        <f t="shared" si="358"/>
        <v>0</v>
      </c>
      <c r="O6986" s="1" t="b">
        <f t="shared" si="359"/>
        <v>0</v>
      </c>
      <c r="Q6986" s="4"/>
      <c r="R6986" s="4"/>
    </row>
    <row r="6987" spans="5:18">
      <c r="E6987" s="130">
        <v>505</v>
      </c>
      <c r="F6987" s="130">
        <v>14</v>
      </c>
      <c r="H6987" s="32" t="s">
        <v>208</v>
      </c>
      <c r="I6987" s="33" t="s">
        <v>862</v>
      </c>
      <c r="J6987" s="33" t="s">
        <v>206</v>
      </c>
      <c r="K6987" s="33" t="str">
        <f t="shared" si="357"/>
        <v>505 , 14</v>
      </c>
      <c r="L6987" s="34" t="s">
        <v>207</v>
      </c>
      <c r="N6987" s="1" t="b">
        <f t="shared" si="358"/>
        <v>0</v>
      </c>
      <c r="O6987" s="1" t="b">
        <f t="shared" si="359"/>
        <v>0</v>
      </c>
      <c r="Q6987" s="4"/>
      <c r="R6987" s="4"/>
    </row>
    <row r="6988" spans="5:18">
      <c r="E6988" s="130">
        <v>505</v>
      </c>
      <c r="F6988" s="130">
        <v>15</v>
      </c>
      <c r="H6988" s="32" t="s">
        <v>208</v>
      </c>
      <c r="I6988" s="33" t="s">
        <v>862</v>
      </c>
      <c r="J6988" s="33" t="s">
        <v>206</v>
      </c>
      <c r="K6988" s="33" t="str">
        <f t="shared" si="357"/>
        <v>505 , 15</v>
      </c>
      <c r="L6988" s="34" t="s">
        <v>207</v>
      </c>
      <c r="N6988" s="1" t="b">
        <f t="shared" si="358"/>
        <v>0</v>
      </c>
      <c r="O6988" s="1" t="b">
        <f t="shared" si="359"/>
        <v>0</v>
      </c>
      <c r="Q6988" s="4"/>
      <c r="R6988" s="4"/>
    </row>
    <row r="6989" spans="5:18">
      <c r="E6989" s="130">
        <v>506</v>
      </c>
      <c r="F6989" s="130">
        <v>1</v>
      </c>
      <c r="H6989" s="32" t="s">
        <v>208</v>
      </c>
      <c r="I6989" s="33" t="s">
        <v>862</v>
      </c>
      <c r="J6989" s="33" t="s">
        <v>206</v>
      </c>
      <c r="K6989" s="33" t="str">
        <f t="shared" si="357"/>
        <v>506 , 1</v>
      </c>
      <c r="L6989" s="34" t="s">
        <v>207</v>
      </c>
      <c r="N6989" s="1" t="b">
        <f t="shared" si="358"/>
        <v>0</v>
      </c>
      <c r="O6989" s="1" t="b">
        <f t="shared" si="359"/>
        <v>0</v>
      </c>
      <c r="Q6989" s="4"/>
      <c r="R6989" s="4"/>
    </row>
    <row r="6990" spans="5:18">
      <c r="E6990" s="130">
        <v>506</v>
      </c>
      <c r="F6990" s="130">
        <v>2</v>
      </c>
      <c r="H6990" s="32" t="s">
        <v>208</v>
      </c>
      <c r="I6990" s="33" t="s">
        <v>862</v>
      </c>
      <c r="J6990" s="33" t="s">
        <v>206</v>
      </c>
      <c r="K6990" s="33" t="str">
        <f t="shared" si="357"/>
        <v>506 , 2</v>
      </c>
      <c r="L6990" s="34" t="s">
        <v>207</v>
      </c>
      <c r="N6990" s="1" t="b">
        <f t="shared" si="358"/>
        <v>0</v>
      </c>
      <c r="O6990" s="1" t="b">
        <f t="shared" si="359"/>
        <v>0</v>
      </c>
      <c r="Q6990" s="4"/>
      <c r="R6990" s="4"/>
    </row>
    <row r="6991" spans="5:18">
      <c r="E6991" s="130">
        <v>506</v>
      </c>
      <c r="F6991" s="130">
        <v>3</v>
      </c>
      <c r="H6991" s="32" t="s">
        <v>208</v>
      </c>
      <c r="I6991" s="33" t="s">
        <v>862</v>
      </c>
      <c r="J6991" s="33" t="s">
        <v>206</v>
      </c>
      <c r="K6991" s="33" t="str">
        <f t="shared" si="357"/>
        <v>506 , 3</v>
      </c>
      <c r="L6991" s="34" t="s">
        <v>207</v>
      </c>
      <c r="N6991" s="1" t="b">
        <f t="shared" si="358"/>
        <v>0</v>
      </c>
      <c r="O6991" s="1" t="b">
        <f t="shared" si="359"/>
        <v>0</v>
      </c>
      <c r="Q6991" s="4"/>
      <c r="R6991" s="4"/>
    </row>
    <row r="6992" spans="5:18">
      <c r="E6992" s="130">
        <v>506</v>
      </c>
      <c r="F6992" s="130">
        <v>4</v>
      </c>
      <c r="H6992" s="32" t="s">
        <v>208</v>
      </c>
      <c r="I6992" s="33" t="s">
        <v>862</v>
      </c>
      <c r="J6992" s="33" t="s">
        <v>206</v>
      </c>
      <c r="K6992" s="33" t="str">
        <f t="shared" si="357"/>
        <v>506 , 4</v>
      </c>
      <c r="L6992" s="34" t="s">
        <v>207</v>
      </c>
      <c r="N6992" s="1" t="b">
        <f t="shared" si="358"/>
        <v>0</v>
      </c>
      <c r="O6992" s="1" t="b">
        <f t="shared" si="359"/>
        <v>0</v>
      </c>
      <c r="Q6992" s="4"/>
      <c r="R6992" s="4"/>
    </row>
    <row r="6993" spans="5:18">
      <c r="E6993" s="130">
        <v>506</v>
      </c>
      <c r="F6993" s="130">
        <v>5</v>
      </c>
      <c r="H6993" s="32" t="s">
        <v>208</v>
      </c>
      <c r="I6993" s="33" t="s">
        <v>862</v>
      </c>
      <c r="J6993" s="33" t="s">
        <v>206</v>
      </c>
      <c r="K6993" s="33" t="str">
        <f t="shared" si="357"/>
        <v>506 , 5</v>
      </c>
      <c r="L6993" s="34" t="s">
        <v>207</v>
      </c>
      <c r="N6993" s="1" t="b">
        <f t="shared" si="358"/>
        <v>0</v>
      </c>
      <c r="O6993" s="1" t="b">
        <f t="shared" si="359"/>
        <v>0</v>
      </c>
      <c r="Q6993" s="4"/>
      <c r="R6993" s="4"/>
    </row>
    <row r="6994" spans="5:18">
      <c r="E6994" s="130">
        <v>506</v>
      </c>
      <c s="130" r="F6994">
        <v>7</v>
      </c>
      <c r="H6994" s="32" t="s">
        <v>208</v>
      </c>
      <c r="I6994" s="33" t="s">
        <v>862</v>
      </c>
      <c r="J6994" s="33" t="s">
        <v>206</v>
      </c>
      <c r="K6994" s="33" t="str">
        <f t="shared" si="357"/>
        <v>506 , 6</v>
      </c>
      <c r="L6994" s="34" t="s">
        <v>207</v>
      </c>
      <c r="N6994" s="1" t="b">
        <f t="shared" si="358"/>
        <v>0</v>
      </c>
      <c r="O6994" s="1" t="b">
        <f t="shared" si="359"/>
        <v>0</v>
      </c>
      <c r="Q6994" s="4"/>
      <c r="R6994" s="4"/>
    </row>
    <row r="6995" spans="5:18">
      <c r="E6995" s="130">
        <v>506</v>
      </c>
      <c r="F6995" s="130">
        <v>8</v>
      </c>
      <c r="H6995" s="32" t="s">
        <v>208</v>
      </c>
      <c r="I6995" s="33" t="s">
        <v>862</v>
      </c>
      <c r="J6995" s="33" t="s">
        <v>206</v>
      </c>
      <c r="K6995" s="33" t="str">
        <f t="shared" ref="K6995:K7053" si="360">E6995&amp;" , "&amp;F6995</f>
        <v>506 , 8</v>
      </c>
      <c r="L6995" s="34" t="s">
        <v>207</v>
      </c>
      <c r="N6995" s="1" t="b">
        <f t="shared" ref="N6995:N7053" si="361">IF(E6995="","",EXACT(E6995,Q6995))</f>
        <v>0</v>
      </c>
      <c r="O6995" s="1" t="b">
        <f t="shared" ref="O6995:O7053" si="362">IF(F6995="","",EXACT(F6995,R6995))</f>
        <v>0</v>
      </c>
      <c r="Q6995" s="4"/>
      <c r="R6995" s="4"/>
    </row>
    <row r="6996" spans="5:18">
      <c r="E6996" s="130">
        <v>506</v>
      </c>
      <c r="F6996" s="130">
        <v>9</v>
      </c>
      <c r="H6996" s="32" t="s">
        <v>208</v>
      </c>
      <c r="I6996" s="33" t="s">
        <v>862</v>
      </c>
      <c r="J6996" s="33" t="s">
        <v>206</v>
      </c>
      <c r="K6996" s="33" t="str">
        <f t="shared" si="360"/>
        <v>506 , 9</v>
      </c>
      <c r="L6996" s="34" t="s">
        <v>207</v>
      </c>
      <c r="N6996" s="1" t="b">
        <f t="shared" si="361"/>
        <v>0</v>
      </c>
      <c r="O6996" s="1" t="b">
        <f t="shared" si="362"/>
        <v>0</v>
      </c>
      <c r="Q6996" s="4"/>
      <c r="R6996" s="4"/>
    </row>
    <row r="6997" spans="5:18">
      <c r="E6997" s="130">
        <v>506</v>
      </c>
      <c r="F6997" s="130">
        <v>10</v>
      </c>
      <c r="H6997" s="32" t="s">
        <v>208</v>
      </c>
      <c r="I6997" s="33" t="s">
        <v>862</v>
      </c>
      <c r="J6997" s="33" t="s">
        <v>206</v>
      </c>
      <c r="K6997" s="33" t="str">
        <f t="shared" si="360"/>
        <v>506 , 10</v>
      </c>
      <c r="L6997" s="34" t="s">
        <v>207</v>
      </c>
      <c r="N6997" s="1" t="b">
        <f t="shared" si="361"/>
        <v>0</v>
      </c>
      <c r="O6997" s="1" t="b">
        <f t="shared" si="362"/>
        <v>0</v>
      </c>
      <c r="Q6997" s="4"/>
      <c r="R6997" s="4"/>
    </row>
    <row r="6998" spans="5:18">
      <c r="E6998" s="130">
        <v>506</v>
      </c>
      <c r="F6998" s="130">
        <v>11</v>
      </c>
      <c r="H6998" s="32" t="s">
        <v>208</v>
      </c>
      <c r="I6998" s="33" t="s">
        <v>862</v>
      </c>
      <c r="J6998" s="33" t="s">
        <v>206</v>
      </c>
      <c r="K6998" s="33" t="str">
        <f t="shared" si="360"/>
        <v>506 , 11</v>
      </c>
      <c r="L6998" s="34" t="s">
        <v>207</v>
      </c>
      <c r="N6998" s="1" t="b">
        <f t="shared" si="361"/>
        <v>0</v>
      </c>
      <c r="O6998" s="1" t="b">
        <f t="shared" si="362"/>
        <v>0</v>
      </c>
      <c r="Q6998" s="4"/>
      <c r="R6998" s="4"/>
    </row>
    <row r="6999" spans="5:18">
      <c r="E6999" s="130">
        <v>506</v>
      </c>
      <c r="F6999" s="130">
        <v>12</v>
      </c>
      <c r="H6999" s="32" t="s">
        <v>208</v>
      </c>
      <c r="I6999" s="33" t="s">
        <v>862</v>
      </c>
      <c r="J6999" s="33" t="s">
        <v>206</v>
      </c>
      <c r="K6999" s="33" t="str">
        <f t="shared" si="360"/>
        <v>506 , 12</v>
      </c>
      <c r="L6999" s="34" t="s">
        <v>207</v>
      </c>
      <c r="N6999" s="1" t="b">
        <f t="shared" si="361"/>
        <v>0</v>
      </c>
      <c r="O6999" s="1" t="b">
        <f t="shared" si="362"/>
        <v>0</v>
      </c>
      <c r="Q6999" s="4"/>
      <c r="R6999" s="4"/>
    </row>
    <row r="7000" spans="5:18">
      <c r="E7000" s="130">
        <v>506</v>
      </c>
      <c r="F7000" s="130">
        <v>13</v>
      </c>
      <c r="H7000" s="32" t="s">
        <v>208</v>
      </c>
      <c r="I7000" s="33" t="s">
        <v>862</v>
      </c>
      <c r="J7000" s="33" t="s">
        <v>206</v>
      </c>
      <c r="K7000" s="33" t="str">
        <f t="shared" si="360"/>
        <v>506 , 13</v>
      </c>
      <c r="L7000" s="34" t="s">
        <v>207</v>
      </c>
      <c r="N7000" s="1" t="b">
        <f t="shared" si="361"/>
        <v>0</v>
      </c>
      <c r="O7000" s="1" t="b">
        <f t="shared" si="362"/>
        <v>0</v>
      </c>
      <c r="Q7000" s="4"/>
      <c r="R7000" s="4"/>
    </row>
    <row r="7001" spans="5:18">
      <c r="E7001" s="130">
        <v>506</v>
      </c>
      <c r="F7001" s="130">
        <v>14</v>
      </c>
      <c r="H7001" s="32" t="s">
        <v>208</v>
      </c>
      <c r="I7001" s="33" t="s">
        <v>862</v>
      </c>
      <c r="J7001" s="33" t="s">
        <v>206</v>
      </c>
      <c r="K7001" s="33" t="str">
        <f t="shared" si="360"/>
        <v>506 , 14</v>
      </c>
      <c r="L7001" s="34" t="s">
        <v>207</v>
      </c>
      <c r="N7001" s="1" t="b">
        <f t="shared" si="361"/>
        <v>0</v>
      </c>
      <c r="O7001" s="1" t="b">
        <f t="shared" si="362"/>
        <v>0</v>
      </c>
      <c r="Q7001" s="4"/>
      <c r="R7001" s="4"/>
    </row>
    <row r="7002" spans="5:18">
      <c r="E7002" s="130">
        <v>506</v>
      </c>
      <c r="F7002" s="130">
        <v>15</v>
      </c>
      <c r="H7002" s="32" t="s">
        <v>208</v>
      </c>
      <c r="I7002" s="33" t="s">
        <v>862</v>
      </c>
      <c r="J7002" s="33" t="s">
        <v>206</v>
      </c>
      <c r="K7002" s="33" t="str">
        <f t="shared" si="360"/>
        <v>506 , 15</v>
      </c>
      <c r="L7002" s="34" t="s">
        <v>207</v>
      </c>
      <c r="N7002" s="1" t="b">
        <f t="shared" si="361"/>
        <v>0</v>
      </c>
      <c r="O7002" s="1" t="b">
        <f t="shared" si="362"/>
        <v>0</v>
      </c>
      <c r="Q7002" s="4"/>
      <c r="R7002" s="4"/>
    </row>
    <row r="7003" spans="5:18">
      <c r="E7003" s="130">
        <v>507</v>
      </c>
      <c r="F7003" s="130">
        <v>1</v>
      </c>
      <c r="H7003" s="32" t="s">
        <v>208</v>
      </c>
      <c r="I7003" s="33" t="s">
        <v>862</v>
      </c>
      <c r="J7003" s="33" t="s">
        <v>206</v>
      </c>
      <c r="K7003" s="33" t="str">
        <f t="shared" si="360"/>
        <v>507 , 1</v>
      </c>
      <c r="L7003" s="34" t="s">
        <v>207</v>
      </c>
      <c r="N7003" s="1" t="b">
        <f t="shared" si="361"/>
        <v>0</v>
      </c>
      <c r="O7003" s="1" t="b">
        <f t="shared" si="362"/>
        <v>0</v>
      </c>
      <c r="Q7003" s="4"/>
      <c r="R7003" s="4"/>
    </row>
    <row r="7004" spans="5:18">
      <c r="E7004" s="130">
        <v>507</v>
      </c>
      <c r="F7004" s="130">
        <v>2</v>
      </c>
      <c r="H7004" s="32" t="s">
        <v>208</v>
      </c>
      <c r="I7004" s="33" t="s">
        <v>862</v>
      </c>
      <c r="J7004" s="33" t="s">
        <v>206</v>
      </c>
      <c r="K7004" s="33" t="str">
        <f t="shared" si="360"/>
        <v>507 , 2</v>
      </c>
      <c r="L7004" s="34" t="s">
        <v>207</v>
      </c>
      <c r="N7004" s="1" t="b">
        <f t="shared" si="361"/>
        <v>0</v>
      </c>
      <c r="O7004" s="1" t="b">
        <f t="shared" si="362"/>
        <v>0</v>
      </c>
      <c r="Q7004" s="4"/>
      <c r="R7004" s="4"/>
    </row>
    <row r="7005" spans="5:18">
      <c r="E7005" s="130">
        <v>507</v>
      </c>
      <c r="F7005" s="130">
        <v>3</v>
      </c>
      <c r="H7005" s="32" t="s">
        <v>208</v>
      </c>
      <c r="I7005" s="33" t="s">
        <v>862</v>
      </c>
      <c r="J7005" s="33" t="s">
        <v>206</v>
      </c>
      <c r="K7005" s="33" t="str">
        <f t="shared" si="360"/>
        <v>507 , 3</v>
      </c>
      <c r="L7005" s="34" t="s">
        <v>207</v>
      </c>
      <c r="N7005" s="1" t="b">
        <f t="shared" si="361"/>
        <v>0</v>
      </c>
      <c r="O7005" s="1" t="b">
        <f t="shared" si="362"/>
        <v>0</v>
      </c>
      <c r="Q7005" s="4"/>
      <c r="R7005" s="4"/>
    </row>
    <row r="7006" spans="5:18">
      <c r="E7006" s="130">
        <v>507</v>
      </c>
      <c r="F7006" s="130">
        <v>4</v>
      </c>
      <c r="H7006" s="32" t="s">
        <v>208</v>
      </c>
      <c r="I7006" s="33" t="s">
        <v>862</v>
      </c>
      <c r="J7006" s="33" t="s">
        <v>206</v>
      </c>
      <c r="K7006" s="33" t="str">
        <f t="shared" si="360"/>
        <v>507 , 4</v>
      </c>
      <c r="L7006" s="34" t="s">
        <v>207</v>
      </c>
      <c r="N7006" s="1" t="b">
        <f t="shared" si="361"/>
        <v>0</v>
      </c>
      <c r="O7006" s="1" t="b">
        <f t="shared" si="362"/>
        <v>0</v>
      </c>
      <c r="Q7006" s="4"/>
      <c r="R7006" s="4"/>
    </row>
    <row r="7007" spans="5:18">
      <c r="E7007" s="130">
        <v>507</v>
      </c>
      <c r="F7007" s="130">
        <v>5</v>
      </c>
      <c r="H7007" s="32" t="s">
        <v>208</v>
      </c>
      <c r="I7007" s="33" t="s">
        <v>862</v>
      </c>
      <c r="J7007" s="33" t="s">
        <v>206</v>
      </c>
      <c r="K7007" s="33" t="str">
        <f t="shared" si="360"/>
        <v>507 , 5</v>
      </c>
      <c r="L7007" s="34" t="s">
        <v>207</v>
      </c>
      <c r="N7007" s="1" t="b">
        <f t="shared" si="361"/>
        <v>0</v>
      </c>
      <c r="O7007" s="1" t="b">
        <f t="shared" si="362"/>
        <v>0</v>
      </c>
      <c r="Q7007" s="4"/>
      <c r="R7007" s="4"/>
    </row>
    <row r="7008" spans="5:18">
      <c r="E7008" s="130">
        <v>507</v>
      </c>
      <c s="130" r="F7008">
        <v>7</v>
      </c>
      <c r="H7008" s="32" t="s">
        <v>208</v>
      </c>
      <c r="I7008" s="33" t="s">
        <v>862</v>
      </c>
      <c r="J7008" s="33" t="s">
        <v>206</v>
      </c>
      <c r="K7008" s="33" t="str">
        <f t="shared" si="360"/>
        <v>507 , 6</v>
      </c>
      <c r="L7008" s="34" t="s">
        <v>207</v>
      </c>
      <c r="N7008" s="1" t="b">
        <f t="shared" si="361"/>
        <v>0</v>
      </c>
      <c r="O7008" s="1" t="b">
        <f t="shared" si="362"/>
        <v>0</v>
      </c>
      <c r="Q7008" s="4"/>
      <c r="R7008" s="4"/>
    </row>
    <row r="7009" spans="5:18">
      <c r="E7009" s="130">
        <v>507</v>
      </c>
      <c r="F7009" s="130">
        <v>8</v>
      </c>
      <c r="H7009" s="32" t="s">
        <v>208</v>
      </c>
      <c r="I7009" s="33" t="s">
        <v>862</v>
      </c>
      <c r="J7009" s="33" t="s">
        <v>206</v>
      </c>
      <c r="K7009" s="33" t="str">
        <f t="shared" si="360"/>
        <v>507 , 8</v>
      </c>
      <c r="L7009" s="34" t="s">
        <v>207</v>
      </c>
      <c r="N7009" s="1" t="b">
        <f t="shared" si="361"/>
        <v>0</v>
      </c>
      <c r="O7009" s="1" t="b">
        <f t="shared" si="362"/>
        <v>0</v>
      </c>
      <c r="Q7009" s="4"/>
      <c r="R7009" s="4"/>
    </row>
    <row r="7010" spans="5:18">
      <c r="E7010" s="130">
        <v>507</v>
      </c>
      <c r="F7010" s="130">
        <v>9</v>
      </c>
      <c r="H7010" s="32" t="s">
        <v>208</v>
      </c>
      <c r="I7010" s="33" t="s">
        <v>862</v>
      </c>
      <c r="J7010" s="33" t="s">
        <v>206</v>
      </c>
      <c r="K7010" s="33" t="str">
        <f t="shared" si="360"/>
        <v>507 , 9</v>
      </c>
      <c r="L7010" s="34" t="s">
        <v>207</v>
      </c>
      <c r="N7010" s="1" t="b">
        <f t="shared" si="361"/>
        <v>0</v>
      </c>
      <c r="O7010" s="1" t="b">
        <f t="shared" si="362"/>
        <v>0</v>
      </c>
      <c r="Q7010" s="4"/>
      <c r="R7010" s="4"/>
    </row>
    <row r="7011" spans="5:18">
      <c r="E7011" s="130">
        <v>507</v>
      </c>
      <c r="F7011" s="130">
        <v>10</v>
      </c>
      <c r="H7011" s="32" t="s">
        <v>208</v>
      </c>
      <c r="I7011" s="33" t="s">
        <v>862</v>
      </c>
      <c r="J7011" s="33" t="s">
        <v>206</v>
      </c>
      <c r="K7011" s="33" t="str">
        <f t="shared" si="360"/>
        <v>507 , 10</v>
      </c>
      <c r="L7011" s="34" t="s">
        <v>207</v>
      </c>
      <c r="N7011" s="1" t="b">
        <f t="shared" si="361"/>
        <v>0</v>
      </c>
      <c r="O7011" s="1" t="b">
        <f t="shared" si="362"/>
        <v>0</v>
      </c>
      <c r="Q7011" s="4"/>
      <c r="R7011" s="4"/>
    </row>
    <row r="7012" spans="5:18">
      <c r="E7012" s="130">
        <v>507</v>
      </c>
      <c r="F7012" s="130">
        <v>11</v>
      </c>
      <c r="H7012" s="32" t="s">
        <v>208</v>
      </c>
      <c r="I7012" s="33" t="s">
        <v>862</v>
      </c>
      <c r="J7012" s="33" t="s">
        <v>206</v>
      </c>
      <c r="K7012" s="33" t="str">
        <f t="shared" si="360"/>
        <v>507 , 11</v>
      </c>
      <c r="L7012" s="34" t="s">
        <v>207</v>
      </c>
      <c r="N7012" s="1" t="b">
        <f t="shared" si="361"/>
        <v>0</v>
      </c>
      <c r="O7012" s="1" t="b">
        <f t="shared" si="362"/>
        <v>0</v>
      </c>
      <c r="Q7012" s="4"/>
      <c r="R7012" s="4"/>
    </row>
    <row r="7013" spans="5:18">
      <c r="E7013" s="130">
        <v>507</v>
      </c>
      <c r="F7013" s="130">
        <v>12</v>
      </c>
      <c r="H7013" s="32" t="s">
        <v>208</v>
      </c>
      <c r="I7013" s="33" t="s">
        <v>862</v>
      </c>
      <c r="J7013" s="33" t="s">
        <v>206</v>
      </c>
      <c r="K7013" s="33" t="str">
        <f t="shared" si="360"/>
        <v>507 , 12</v>
      </c>
      <c r="L7013" s="34" t="s">
        <v>207</v>
      </c>
      <c r="N7013" s="1" t="b">
        <f t="shared" si="361"/>
        <v>0</v>
      </c>
      <c r="O7013" s="1" t="b">
        <f t="shared" si="362"/>
        <v>0</v>
      </c>
      <c r="Q7013" s="4"/>
      <c r="R7013" s="4"/>
    </row>
    <row r="7014" spans="5:18">
      <c r="E7014" s="130">
        <v>507</v>
      </c>
      <c r="F7014" s="130">
        <v>13</v>
      </c>
      <c r="H7014" s="32" t="s">
        <v>208</v>
      </c>
      <c r="I7014" s="33" t="s">
        <v>862</v>
      </c>
      <c r="J7014" s="33" t="s">
        <v>206</v>
      </c>
      <c r="K7014" s="33" t="str">
        <f t="shared" si="360"/>
        <v>507 , 13</v>
      </c>
      <c r="L7014" s="34" t="s">
        <v>207</v>
      </c>
      <c r="N7014" s="1" t="b">
        <f t="shared" si="361"/>
        <v>0</v>
      </c>
      <c r="O7014" s="1" t="b">
        <f t="shared" si="362"/>
        <v>0</v>
      </c>
      <c r="Q7014" s="4"/>
      <c r="R7014" s="4"/>
    </row>
    <row r="7015" spans="5:18">
      <c r="E7015" s="130">
        <v>507</v>
      </c>
      <c r="F7015" s="130">
        <v>14</v>
      </c>
      <c r="H7015" s="32" t="s">
        <v>208</v>
      </c>
      <c r="I7015" s="33" t="s">
        <v>862</v>
      </c>
      <c r="J7015" s="33" t="s">
        <v>206</v>
      </c>
      <c r="K7015" s="33" t="str">
        <f t="shared" si="360"/>
        <v>507 , 14</v>
      </c>
      <c r="L7015" s="34" t="s">
        <v>207</v>
      </c>
      <c r="N7015" s="1" t="b">
        <f t="shared" si="361"/>
        <v>0</v>
      </c>
      <c r="O7015" s="1" t="b">
        <f t="shared" si="362"/>
        <v>0</v>
      </c>
      <c r="Q7015" s="4"/>
      <c r="R7015" s="4"/>
    </row>
    <row r="7016" spans="5:18">
      <c r="E7016" s="130">
        <v>507</v>
      </c>
      <c r="F7016" s="130">
        <v>15</v>
      </c>
      <c r="H7016" s="32" t="s">
        <v>208</v>
      </c>
      <c r="I7016" s="33" t="s">
        <v>862</v>
      </c>
      <c r="J7016" s="33" t="s">
        <v>206</v>
      </c>
      <c r="K7016" s="33" t="str">
        <f t="shared" si="360"/>
        <v>507 , 15</v>
      </c>
      <c r="L7016" s="34" t="s">
        <v>207</v>
      </c>
      <c r="N7016" s="1" t="b">
        <f t="shared" si="361"/>
        <v>0</v>
      </c>
      <c r="O7016" s="1" t="b">
        <f t="shared" si="362"/>
        <v>0</v>
      </c>
      <c r="Q7016" s="4"/>
      <c r="R7016" s="4"/>
    </row>
    <row r="7017" spans="5:18">
      <c r="E7017" s="130">
        <v>508</v>
      </c>
      <c r="F7017" s="130">
        <v>1</v>
      </c>
      <c r="H7017" s="32" t="s">
        <v>208</v>
      </c>
      <c r="I7017" s="33" t="s">
        <v>862</v>
      </c>
      <c r="J7017" s="33" t="s">
        <v>206</v>
      </c>
      <c r="K7017" s="33" t="str">
        <f t="shared" si="360"/>
        <v>508 , 1</v>
      </c>
      <c r="L7017" s="34" t="s">
        <v>207</v>
      </c>
      <c r="N7017" s="1" t="b">
        <f t="shared" si="361"/>
        <v>0</v>
      </c>
      <c r="O7017" s="1" t="b">
        <f t="shared" si="362"/>
        <v>0</v>
      </c>
      <c r="Q7017" s="4"/>
      <c r="R7017" s="4"/>
    </row>
    <row r="7018" spans="5:18">
      <c r="E7018" s="130">
        <v>508</v>
      </c>
      <c r="F7018" s="130">
        <v>2</v>
      </c>
      <c r="H7018" s="32" t="s">
        <v>208</v>
      </c>
      <c r="I7018" s="33" t="s">
        <v>862</v>
      </c>
      <c r="J7018" s="33" t="s">
        <v>206</v>
      </c>
      <c r="K7018" s="33" t="str">
        <f t="shared" si="360"/>
        <v>508 , 2</v>
      </c>
      <c r="L7018" s="34" t="s">
        <v>207</v>
      </c>
      <c r="N7018" s="1" t="b">
        <f t="shared" si="361"/>
        <v>0</v>
      </c>
      <c r="O7018" s="1" t="b">
        <f t="shared" si="362"/>
        <v>0</v>
      </c>
      <c r="Q7018" s="4"/>
      <c r="R7018" s="4"/>
    </row>
    <row r="7019" spans="5:18">
      <c r="E7019" s="130">
        <v>508</v>
      </c>
      <c r="F7019" s="130">
        <v>3</v>
      </c>
      <c r="H7019" s="32" t="s">
        <v>208</v>
      </c>
      <c r="I7019" s="33" t="s">
        <v>862</v>
      </c>
      <c r="J7019" s="33" t="s">
        <v>206</v>
      </c>
      <c r="K7019" s="33" t="str">
        <f t="shared" si="360"/>
        <v>508 , 3</v>
      </c>
      <c r="L7019" s="34" t="s">
        <v>207</v>
      </c>
      <c r="N7019" s="1" t="b">
        <f t="shared" si="361"/>
        <v>0</v>
      </c>
      <c r="O7019" s="1" t="b">
        <f t="shared" si="362"/>
        <v>0</v>
      </c>
      <c r="Q7019" s="4"/>
      <c r="R7019" s="4"/>
    </row>
    <row r="7020" spans="5:18">
      <c r="E7020" s="130">
        <v>508</v>
      </c>
      <c r="F7020" s="130">
        <v>4</v>
      </c>
      <c r="H7020" s="32" t="s">
        <v>208</v>
      </c>
      <c r="I7020" s="33" t="s">
        <v>862</v>
      </c>
      <c r="J7020" s="33" t="s">
        <v>206</v>
      </c>
      <c r="K7020" s="33" t="str">
        <f t="shared" si="360"/>
        <v>508 , 4</v>
      </c>
      <c r="L7020" s="34" t="s">
        <v>207</v>
      </c>
      <c r="N7020" s="1" t="b">
        <f t="shared" si="361"/>
        <v>0</v>
      </c>
      <c r="O7020" s="1" t="b">
        <f t="shared" si="362"/>
        <v>0</v>
      </c>
      <c r="Q7020" s="4"/>
      <c r="R7020" s="4"/>
    </row>
    <row r="7021" spans="5:18">
      <c r="E7021" s="130">
        <v>508</v>
      </c>
      <c r="F7021" s="130">
        <v>5</v>
      </c>
      <c r="H7021" s="32" t="s">
        <v>208</v>
      </c>
      <c r="I7021" s="33" t="s">
        <v>862</v>
      </c>
      <c r="J7021" s="33" t="s">
        <v>206</v>
      </c>
      <c r="K7021" s="33" t="str">
        <f t="shared" si="360"/>
        <v>508 , 5</v>
      </c>
      <c r="L7021" s="34" t="s">
        <v>207</v>
      </c>
      <c r="N7021" s="1" t="b">
        <f t="shared" si="361"/>
        <v>0</v>
      </c>
      <c r="O7021" s="1" t="b">
        <f t="shared" si="362"/>
        <v>0</v>
      </c>
      <c r="Q7021" s="4"/>
      <c r="R7021" s="4"/>
    </row>
    <row r="7022" spans="5:18">
      <c r="E7022" s="130">
        <v>508</v>
      </c>
      <c s="130" r="F7022">
        <v>7</v>
      </c>
      <c r="H7022" s="32" t="s">
        <v>208</v>
      </c>
      <c r="I7022" s="33" t="s">
        <v>862</v>
      </c>
      <c r="J7022" s="33" t="s">
        <v>206</v>
      </c>
      <c r="K7022" s="33" t="str">
        <f t="shared" si="360"/>
        <v>508 , 6</v>
      </c>
      <c r="L7022" s="34" t="s">
        <v>207</v>
      </c>
      <c r="N7022" s="1" t="b">
        <f t="shared" si="361"/>
        <v>0</v>
      </c>
      <c r="O7022" s="1" t="b">
        <f t="shared" si="362"/>
        <v>0</v>
      </c>
      <c r="Q7022" s="4"/>
      <c r="R7022" s="4"/>
    </row>
    <row r="7023" spans="5:18">
      <c r="E7023" s="130">
        <v>508</v>
      </c>
      <c r="F7023" s="130">
        <v>8</v>
      </c>
      <c r="H7023" s="32" t="s">
        <v>208</v>
      </c>
      <c r="I7023" s="33" t="s">
        <v>862</v>
      </c>
      <c r="J7023" s="33" t="s">
        <v>206</v>
      </c>
      <c r="K7023" s="33" t="str">
        <f t="shared" si="360"/>
        <v>508 , 8</v>
      </c>
      <c r="L7023" s="34" t="s">
        <v>207</v>
      </c>
      <c r="N7023" s="1" t="b">
        <f t="shared" si="361"/>
        <v>0</v>
      </c>
      <c r="O7023" s="1" t="b">
        <f t="shared" si="362"/>
        <v>0</v>
      </c>
      <c r="Q7023" s="4"/>
      <c r="R7023" s="4"/>
    </row>
    <row r="7024" spans="5:18">
      <c r="E7024" s="130">
        <v>508</v>
      </c>
      <c r="F7024" s="130">
        <v>9</v>
      </c>
      <c r="H7024" s="32" t="s">
        <v>208</v>
      </c>
      <c r="I7024" s="33" t="s">
        <v>862</v>
      </c>
      <c r="J7024" s="33" t="s">
        <v>206</v>
      </c>
      <c r="K7024" s="33" t="str">
        <f t="shared" si="360"/>
        <v>508 , 9</v>
      </c>
      <c r="L7024" s="34" t="s">
        <v>207</v>
      </c>
      <c r="N7024" s="1" t="b">
        <f t="shared" si="361"/>
        <v>0</v>
      </c>
      <c r="O7024" s="1" t="b">
        <f t="shared" si="362"/>
        <v>0</v>
      </c>
      <c r="Q7024" s="4"/>
      <c r="R7024" s="4"/>
    </row>
    <row r="7025" spans="5:18">
      <c r="E7025" s="130">
        <v>508</v>
      </c>
      <c r="F7025" s="130">
        <v>10</v>
      </c>
      <c r="H7025" s="32" t="s">
        <v>208</v>
      </c>
      <c r="I7025" s="33" t="s">
        <v>862</v>
      </c>
      <c r="J7025" s="33" t="s">
        <v>206</v>
      </c>
      <c r="K7025" s="33" t="str">
        <f t="shared" si="360"/>
        <v>508 , 10</v>
      </c>
      <c r="L7025" s="34" t="s">
        <v>207</v>
      </c>
      <c r="N7025" s="1" t="b">
        <f t="shared" si="361"/>
        <v>0</v>
      </c>
      <c r="O7025" s="1" t="b">
        <f t="shared" si="362"/>
        <v>0</v>
      </c>
      <c r="Q7025" s="4"/>
      <c r="R7025" s="4"/>
    </row>
    <row r="7026" spans="5:18">
      <c r="E7026" s="130">
        <v>508</v>
      </c>
      <c r="F7026" s="130">
        <v>11</v>
      </c>
      <c r="H7026" s="32" t="s">
        <v>208</v>
      </c>
      <c r="I7026" s="33" t="s">
        <v>862</v>
      </c>
      <c r="J7026" s="33" t="s">
        <v>206</v>
      </c>
      <c r="K7026" s="33" t="str">
        <f t="shared" si="360"/>
        <v>508 , 11</v>
      </c>
      <c r="L7026" s="34" t="s">
        <v>207</v>
      </c>
      <c r="N7026" s="1" t="b">
        <f t="shared" si="361"/>
        <v>0</v>
      </c>
      <c r="O7026" s="1" t="b">
        <f t="shared" si="362"/>
        <v>0</v>
      </c>
      <c r="Q7026" s="4"/>
      <c r="R7026" s="4"/>
    </row>
    <row r="7027" spans="5:18">
      <c r="E7027" s="130">
        <v>508</v>
      </c>
      <c r="F7027" s="130">
        <v>12</v>
      </c>
      <c r="H7027" s="32" t="s">
        <v>208</v>
      </c>
      <c r="I7027" s="33" t="s">
        <v>862</v>
      </c>
      <c r="J7027" s="33" t="s">
        <v>206</v>
      </c>
      <c r="K7027" s="33" t="str">
        <f t="shared" si="360"/>
        <v>508 , 12</v>
      </c>
      <c r="L7027" s="34" t="s">
        <v>207</v>
      </c>
      <c r="N7027" s="1" t="b">
        <f t="shared" si="361"/>
        <v>0</v>
      </c>
      <c r="O7027" s="1" t="b">
        <f t="shared" si="362"/>
        <v>0</v>
      </c>
      <c r="Q7027" s="4"/>
      <c r="R7027" s="4"/>
    </row>
    <row r="7028" spans="5:18">
      <c r="E7028" s="130">
        <v>508</v>
      </c>
      <c r="F7028" s="130">
        <v>13</v>
      </c>
      <c r="H7028" s="32" t="s">
        <v>208</v>
      </c>
      <c r="I7028" s="33" t="s">
        <v>862</v>
      </c>
      <c r="J7028" s="33" t="s">
        <v>206</v>
      </c>
      <c r="K7028" s="33" t="str">
        <f t="shared" si="360"/>
        <v>508 , 13</v>
      </c>
      <c r="L7028" s="34" t="s">
        <v>207</v>
      </c>
      <c r="N7028" s="1" t="b">
        <f t="shared" si="361"/>
        <v>0</v>
      </c>
      <c r="O7028" s="1" t="b">
        <f t="shared" si="362"/>
        <v>0</v>
      </c>
      <c r="Q7028" s="4"/>
      <c r="R7028" s="4"/>
    </row>
    <row r="7029" spans="5:18">
      <c r="E7029" s="130">
        <v>508</v>
      </c>
      <c r="F7029" s="130">
        <v>14</v>
      </c>
      <c r="H7029" s="32" t="s">
        <v>208</v>
      </c>
      <c r="I7029" s="33" t="s">
        <v>862</v>
      </c>
      <c r="J7029" s="33" t="s">
        <v>206</v>
      </c>
      <c r="K7029" s="33" t="str">
        <f t="shared" si="360"/>
        <v>508 , 14</v>
      </c>
      <c r="L7029" s="34" t="s">
        <v>207</v>
      </c>
      <c r="N7029" s="1" t="b">
        <f t="shared" si="361"/>
        <v>0</v>
      </c>
      <c r="O7029" s="1" t="b">
        <f t="shared" si="362"/>
        <v>0</v>
      </c>
      <c r="Q7029" s="4"/>
      <c r="R7029" s="4"/>
    </row>
    <row r="7030" spans="5:18">
      <c r="E7030" s="130">
        <v>508</v>
      </c>
      <c r="F7030" s="130">
        <v>15</v>
      </c>
      <c r="H7030" s="32" t="s">
        <v>208</v>
      </c>
      <c r="I7030" s="33" t="s">
        <v>862</v>
      </c>
      <c r="J7030" s="33" t="s">
        <v>206</v>
      </c>
      <c r="K7030" s="33" t="str">
        <f t="shared" si="360"/>
        <v>508 , 15</v>
      </c>
      <c r="L7030" s="34" t="s">
        <v>207</v>
      </c>
      <c r="N7030" s="1" t="b">
        <f t="shared" si="361"/>
        <v>0</v>
      </c>
      <c r="O7030" s="1" t="b">
        <f t="shared" si="362"/>
        <v>0</v>
      </c>
      <c r="Q7030" s="4"/>
      <c r="R7030" s="4"/>
    </row>
    <row r="7031" spans="5:18">
      <c r="E7031" s="130">
        <v>509</v>
      </c>
      <c r="F7031" s="130">
        <v>1</v>
      </c>
      <c r="H7031" s="32" t="s">
        <v>208</v>
      </c>
      <c r="I7031" s="33" t="s">
        <v>862</v>
      </c>
      <c r="J7031" s="33" t="s">
        <v>206</v>
      </c>
      <c r="K7031" s="33" t="str">
        <f t="shared" si="360"/>
        <v>509 , 1</v>
      </c>
      <c r="L7031" s="34" t="s">
        <v>207</v>
      </c>
      <c r="N7031" s="1" t="b">
        <f t="shared" si="361"/>
        <v>0</v>
      </c>
      <c r="O7031" s="1" t="b">
        <f t="shared" si="362"/>
        <v>0</v>
      </c>
      <c r="Q7031" s="4"/>
      <c r="R7031" s="4"/>
    </row>
    <row r="7032" spans="5:18">
      <c r="E7032" s="130">
        <v>509</v>
      </c>
      <c r="F7032" s="130">
        <v>2</v>
      </c>
      <c r="H7032" s="32" t="s">
        <v>208</v>
      </c>
      <c r="I7032" s="33" t="s">
        <v>862</v>
      </c>
      <c r="J7032" s="33" t="s">
        <v>206</v>
      </c>
      <c r="K7032" s="33" t="str">
        <f t="shared" si="360"/>
        <v>509 , 2</v>
      </c>
      <c r="L7032" s="34" t="s">
        <v>207</v>
      </c>
      <c r="N7032" s="1" t="b">
        <f t="shared" si="361"/>
        <v>0</v>
      </c>
      <c r="O7032" s="1" t="b">
        <f t="shared" si="362"/>
        <v>0</v>
      </c>
      <c r="Q7032" s="4"/>
      <c r="R7032" s="4"/>
    </row>
    <row r="7033" spans="5:18">
      <c r="E7033" s="130">
        <v>509</v>
      </c>
      <c r="F7033" s="130">
        <v>3</v>
      </c>
      <c r="H7033" s="32" t="s">
        <v>208</v>
      </c>
      <c r="I7033" s="33" t="s">
        <v>862</v>
      </c>
      <c r="J7033" s="33" t="s">
        <v>206</v>
      </c>
      <c r="K7033" s="33" t="str">
        <f t="shared" si="360"/>
        <v>509 , 3</v>
      </c>
      <c r="L7033" s="34" t="s">
        <v>207</v>
      </c>
      <c r="N7033" s="1" t="b">
        <f t="shared" si="361"/>
        <v>0</v>
      </c>
      <c r="O7033" s="1" t="b">
        <f t="shared" si="362"/>
        <v>0</v>
      </c>
      <c r="Q7033" s="4"/>
      <c r="R7033" s="4"/>
    </row>
    <row r="7034" spans="5:18">
      <c r="E7034" s="130">
        <v>509</v>
      </c>
      <c r="F7034" s="130">
        <v>4</v>
      </c>
      <c r="H7034" s="32" t="s">
        <v>208</v>
      </c>
      <c r="I7034" s="33" t="s">
        <v>862</v>
      </c>
      <c r="J7034" s="33" t="s">
        <v>206</v>
      </c>
      <c r="K7034" s="33" t="str">
        <f t="shared" si="360"/>
        <v>509 , 4</v>
      </c>
      <c r="L7034" s="34" t="s">
        <v>207</v>
      </c>
      <c r="N7034" s="1" t="b">
        <f t="shared" si="361"/>
        <v>0</v>
      </c>
      <c r="O7034" s="1" t="b">
        <f t="shared" si="362"/>
        <v>0</v>
      </c>
      <c r="Q7034" s="4"/>
      <c r="R7034" s="4"/>
    </row>
    <row r="7035" spans="5:18">
      <c r="E7035" s="130">
        <v>509</v>
      </c>
      <c r="F7035" s="130">
        <v>5</v>
      </c>
      <c r="H7035" s="32" t="s">
        <v>208</v>
      </c>
      <c r="I7035" s="33" t="s">
        <v>862</v>
      </c>
      <c r="J7035" s="33" t="s">
        <v>206</v>
      </c>
      <c r="K7035" s="33" t="str">
        <f t="shared" si="360"/>
        <v>509 , 5</v>
      </c>
      <c r="L7035" s="34" t="s">
        <v>207</v>
      </c>
      <c r="N7035" s="1" t="b">
        <f t="shared" si="361"/>
        <v>0</v>
      </c>
      <c r="O7035" s="1" t="b">
        <f t="shared" si="362"/>
        <v>0</v>
      </c>
      <c r="Q7035" s="4"/>
      <c r="R7035" s="4"/>
    </row>
    <row r="7036" spans="5:18">
      <c r="E7036" s="130">
        <v>509</v>
      </c>
      <c s="130" r="F7036">
        <v>7</v>
      </c>
      <c r="H7036" s="32" t="s">
        <v>208</v>
      </c>
      <c r="I7036" s="33" t="s">
        <v>862</v>
      </c>
      <c r="J7036" s="33" t="s">
        <v>206</v>
      </c>
      <c r="K7036" s="33" t="str">
        <f t="shared" si="360"/>
        <v>509 , 6</v>
      </c>
      <c r="L7036" s="34" t="s">
        <v>207</v>
      </c>
      <c r="N7036" s="1" t="b">
        <f t="shared" si="361"/>
        <v>0</v>
      </c>
      <c r="O7036" s="1" t="b">
        <f t="shared" si="362"/>
        <v>0</v>
      </c>
      <c r="Q7036" s="4"/>
      <c r="R7036" s="4"/>
    </row>
    <row r="7037" spans="5:18">
      <c r="E7037" s="130">
        <v>509</v>
      </c>
      <c r="F7037" s="130">
        <v>8</v>
      </c>
      <c r="H7037" s="32" t="s">
        <v>208</v>
      </c>
      <c r="I7037" s="33" t="s">
        <v>862</v>
      </c>
      <c r="J7037" s="33" t="s">
        <v>206</v>
      </c>
      <c r="K7037" s="33" t="str">
        <f t="shared" si="360"/>
        <v>509 , 8</v>
      </c>
      <c r="L7037" s="34" t="s">
        <v>207</v>
      </c>
      <c r="N7037" s="1" t="b">
        <f t="shared" si="361"/>
        <v>0</v>
      </c>
      <c r="O7037" s="1" t="b">
        <f t="shared" si="362"/>
        <v>0</v>
      </c>
      <c r="Q7037" s="4"/>
      <c r="R7037" s="4"/>
    </row>
    <row r="7038" spans="5:18">
      <c r="E7038" s="130">
        <v>509</v>
      </c>
      <c r="F7038" s="130">
        <v>9</v>
      </c>
      <c r="H7038" s="32" t="s">
        <v>208</v>
      </c>
      <c r="I7038" s="33" t="s">
        <v>862</v>
      </c>
      <c r="J7038" s="33" t="s">
        <v>206</v>
      </c>
      <c r="K7038" s="33" t="str">
        <f t="shared" si="360"/>
        <v>509 , 9</v>
      </c>
      <c r="L7038" s="34" t="s">
        <v>207</v>
      </c>
      <c r="N7038" s="1" t="b">
        <f t="shared" si="361"/>
        <v>0</v>
      </c>
      <c r="O7038" s="1" t="b">
        <f t="shared" si="362"/>
        <v>0</v>
      </c>
      <c r="Q7038" s="4"/>
      <c r="R7038" s="4"/>
    </row>
    <row r="7039" spans="5:18">
      <c r="E7039" s="130">
        <v>509</v>
      </c>
      <c r="F7039" s="130">
        <v>10</v>
      </c>
      <c r="H7039" s="32" t="s">
        <v>208</v>
      </c>
      <c r="I7039" s="33" t="s">
        <v>862</v>
      </c>
      <c r="J7039" s="33" t="s">
        <v>206</v>
      </c>
      <c r="K7039" s="33" t="str">
        <f t="shared" si="360"/>
        <v>509 , 10</v>
      </c>
      <c r="L7039" s="34" t="s">
        <v>207</v>
      </c>
      <c r="N7039" s="1" t="b">
        <f t="shared" si="361"/>
        <v>0</v>
      </c>
      <c r="O7039" s="1" t="b">
        <f t="shared" si="362"/>
        <v>0</v>
      </c>
      <c r="Q7039" s="4"/>
      <c r="R7039" s="4"/>
    </row>
    <row r="7040" spans="5:18">
      <c r="E7040" s="130">
        <v>509</v>
      </c>
      <c r="F7040" s="130">
        <v>11</v>
      </c>
      <c r="H7040" s="32" t="s">
        <v>208</v>
      </c>
      <c r="I7040" s="33" t="s">
        <v>862</v>
      </c>
      <c r="J7040" s="33" t="s">
        <v>206</v>
      </c>
      <c r="K7040" s="33" t="str">
        <f t="shared" si="360"/>
        <v>509 , 11</v>
      </c>
      <c r="L7040" s="34" t="s">
        <v>207</v>
      </c>
      <c r="N7040" s="1" t="b">
        <f t="shared" si="361"/>
        <v>0</v>
      </c>
      <c r="O7040" s="1" t="b">
        <f t="shared" si="362"/>
        <v>0</v>
      </c>
      <c r="Q7040" s="4"/>
      <c r="R7040" s="4"/>
    </row>
    <row r="7041" spans="5:18">
      <c r="E7041" s="130">
        <v>509</v>
      </c>
      <c r="F7041" s="130">
        <v>12</v>
      </c>
      <c r="H7041" s="32" t="s">
        <v>208</v>
      </c>
      <c r="I7041" s="33" t="s">
        <v>862</v>
      </c>
      <c r="J7041" s="33" t="s">
        <v>206</v>
      </c>
      <c r="K7041" s="33" t="str">
        <f t="shared" si="360"/>
        <v>509 , 12</v>
      </c>
      <c r="L7041" s="34" t="s">
        <v>207</v>
      </c>
      <c r="N7041" s="1" t="b">
        <f t="shared" si="361"/>
        <v>0</v>
      </c>
      <c r="O7041" s="1" t="b">
        <f t="shared" si="362"/>
        <v>0</v>
      </c>
      <c r="Q7041" s="4"/>
      <c r="R7041" s="4"/>
    </row>
    <row r="7042" spans="5:18">
      <c r="E7042" s="130">
        <v>509</v>
      </c>
      <c r="F7042" s="130">
        <v>13</v>
      </c>
      <c r="H7042" s="32" t="s">
        <v>208</v>
      </c>
      <c r="I7042" s="33" t="s">
        <v>862</v>
      </c>
      <c r="J7042" s="33" t="s">
        <v>206</v>
      </c>
      <c r="K7042" s="33" t="str">
        <f t="shared" si="360"/>
        <v>509 , 13</v>
      </c>
      <c r="L7042" s="34" t="s">
        <v>207</v>
      </c>
      <c r="N7042" s="1" t="b">
        <f t="shared" si="361"/>
        <v>0</v>
      </c>
      <c r="O7042" s="1" t="b">
        <f t="shared" si="362"/>
        <v>0</v>
      </c>
      <c r="Q7042" s="4"/>
      <c r="R7042" s="4"/>
    </row>
    <row r="7043" spans="5:18">
      <c r="E7043" s="130">
        <v>509</v>
      </c>
      <c r="F7043" s="130">
        <v>14</v>
      </c>
      <c r="H7043" s="32" t="s">
        <v>208</v>
      </c>
      <c r="I7043" s="33" t="s">
        <v>862</v>
      </c>
      <c r="J7043" s="33" t="s">
        <v>206</v>
      </c>
      <c r="K7043" s="33" t="str">
        <f t="shared" si="360"/>
        <v>509 , 14</v>
      </c>
      <c r="L7043" s="34" t="s">
        <v>207</v>
      </c>
      <c r="N7043" s="1" t="b">
        <f t="shared" si="361"/>
        <v>0</v>
      </c>
      <c r="O7043" s="1" t="b">
        <f t="shared" si="362"/>
        <v>0</v>
      </c>
      <c r="Q7043" s="4"/>
      <c r="R7043" s="4"/>
    </row>
    <row r="7044" spans="5:18">
      <c r="E7044" s="130">
        <v>509</v>
      </c>
      <c r="F7044" s="130">
        <v>15</v>
      </c>
      <c r="H7044" s="32" t="s">
        <v>208</v>
      </c>
      <c r="I7044" s="33" t="s">
        <v>862</v>
      </c>
      <c r="J7044" s="33" t="s">
        <v>206</v>
      </c>
      <c r="K7044" s="33" t="str">
        <f t="shared" si="360"/>
        <v>509 , 15</v>
      </c>
      <c r="L7044" s="34" t="s">
        <v>207</v>
      </c>
      <c r="N7044" s="1" t="b">
        <f t="shared" si="361"/>
        <v>0</v>
      </c>
      <c r="O7044" s="1" t="b">
        <f t="shared" si="362"/>
        <v>0</v>
      </c>
      <c r="Q7044" s="4"/>
      <c r="R7044" s="4"/>
    </row>
    <row r="7045" spans="5:18">
      <c r="E7045" s="130">
        <v>510</v>
      </c>
      <c r="F7045" s="130">
        <v>1</v>
      </c>
      <c r="H7045" s="32" t="s">
        <v>208</v>
      </c>
      <c r="I7045" s="33" t="s">
        <v>862</v>
      </c>
      <c r="J7045" s="33" t="s">
        <v>206</v>
      </c>
      <c r="K7045" s="33" t="str">
        <f t="shared" si="360"/>
        <v>510 , 1</v>
      </c>
      <c r="L7045" s="34" t="s">
        <v>207</v>
      </c>
      <c r="N7045" s="1" t="b">
        <f t="shared" si="361"/>
        <v>0</v>
      </c>
      <c r="O7045" s="1" t="b">
        <f t="shared" si="362"/>
        <v>0</v>
      </c>
      <c r="Q7045" s="4"/>
      <c r="R7045" s="4"/>
    </row>
    <row r="7046" spans="5:18">
      <c r="E7046" s="130">
        <v>510</v>
      </c>
      <c r="F7046" s="130">
        <v>2</v>
      </c>
      <c r="H7046" s="32" t="s">
        <v>208</v>
      </c>
      <c r="I7046" s="33" t="s">
        <v>862</v>
      </c>
      <c r="J7046" s="33" t="s">
        <v>206</v>
      </c>
      <c r="K7046" s="33" t="str">
        <f t="shared" si="360"/>
        <v>510 , 2</v>
      </c>
      <c r="L7046" s="34" t="s">
        <v>207</v>
      </c>
      <c r="N7046" s="1" t="b">
        <f t="shared" si="361"/>
        <v>0</v>
      </c>
      <c r="O7046" s="1" t="b">
        <f t="shared" si="362"/>
        <v>0</v>
      </c>
      <c r="Q7046" s="4"/>
      <c r="R7046" s="4"/>
    </row>
    <row r="7047" spans="5:18">
      <c r="E7047" s="130">
        <v>510</v>
      </c>
      <c r="F7047" s="130">
        <v>3</v>
      </c>
      <c r="H7047" s="32" t="s">
        <v>208</v>
      </c>
      <c r="I7047" s="33" t="s">
        <v>862</v>
      </c>
      <c r="J7047" s="33" t="s">
        <v>206</v>
      </c>
      <c r="K7047" s="33" t="str">
        <f t="shared" si="360"/>
        <v>510 , 3</v>
      </c>
      <c r="L7047" s="34" t="s">
        <v>207</v>
      </c>
      <c r="N7047" s="1" t="b">
        <f t="shared" si="361"/>
        <v>0</v>
      </c>
      <c r="O7047" s="1" t="b">
        <f t="shared" si="362"/>
        <v>0</v>
      </c>
      <c r="Q7047" s="4"/>
      <c r="R7047" s="4"/>
    </row>
    <row r="7048" spans="5:18">
      <c r="E7048" s="130">
        <v>510</v>
      </c>
      <c r="F7048" s="130">
        <v>4</v>
      </c>
      <c r="H7048" s="32" t="s">
        <v>208</v>
      </c>
      <c r="I7048" s="33" t="s">
        <v>862</v>
      </c>
      <c r="J7048" s="33" t="s">
        <v>206</v>
      </c>
      <c r="K7048" s="33" t="str">
        <f t="shared" si="360"/>
        <v>510 , 4</v>
      </c>
      <c r="L7048" s="34" t="s">
        <v>207</v>
      </c>
      <c r="N7048" s="1" t="b">
        <f t="shared" si="361"/>
        <v>0</v>
      </c>
      <c r="O7048" s="1" t="b">
        <f t="shared" si="362"/>
        <v>0</v>
      </c>
      <c r="Q7048" s="4"/>
      <c r="R7048" s="4"/>
    </row>
    <row r="7049" spans="5:18">
      <c r="E7049" s="130">
        <v>510</v>
      </c>
      <c r="F7049" s="130">
        <v>5</v>
      </c>
      <c r="H7049" s="32" t="s">
        <v>208</v>
      </c>
      <c r="I7049" s="33" t="s">
        <v>862</v>
      </c>
      <c r="J7049" s="33" t="s">
        <v>206</v>
      </c>
      <c r="K7049" s="33" t="str">
        <f t="shared" si="360"/>
        <v>510 , 5</v>
      </c>
      <c r="L7049" s="34" t="s">
        <v>207</v>
      </c>
      <c r="N7049" s="1" t="b">
        <f t="shared" si="361"/>
        <v>0</v>
      </c>
      <c r="O7049" s="1" t="b">
        <f t="shared" si="362"/>
        <v>0</v>
      </c>
      <c r="Q7049" s="4"/>
      <c r="R7049" s="4"/>
    </row>
    <row r="7050" spans="5:18">
      <c r="E7050" s="130">
        <v>510</v>
      </c>
      <c s="130" r="F7050">
        <v>7</v>
      </c>
      <c r="H7050" s="32" t="s">
        <v>208</v>
      </c>
      <c r="I7050" s="33" t="s">
        <v>862</v>
      </c>
      <c r="J7050" s="33" t="s">
        <v>206</v>
      </c>
      <c r="K7050" s="33" t="str">
        <f t="shared" si="360"/>
        <v>510 , 6</v>
      </c>
      <c r="L7050" s="34" t="s">
        <v>207</v>
      </c>
      <c r="N7050" s="1" t="b">
        <f t="shared" si="361"/>
        <v>0</v>
      </c>
      <c r="O7050" s="1" t="b">
        <f t="shared" si="362"/>
        <v>0</v>
      </c>
      <c r="Q7050" s="4"/>
      <c r="R7050" s="4"/>
    </row>
    <row r="7051" spans="5:18">
      <c r="E7051" s="130">
        <v>510</v>
      </c>
      <c r="F7051" s="130">
        <v>8</v>
      </c>
      <c r="H7051" s="32" t="s">
        <v>208</v>
      </c>
      <c r="I7051" s="33" t="s">
        <v>862</v>
      </c>
      <c r="J7051" s="33" t="s">
        <v>206</v>
      </c>
      <c r="K7051" s="33" t="str">
        <f t="shared" si="360"/>
        <v>510 , 8</v>
      </c>
      <c r="L7051" s="34" t="s">
        <v>207</v>
      </c>
      <c r="N7051" s="1" t="b">
        <f t="shared" si="361"/>
        <v>0</v>
      </c>
      <c r="O7051" s="1" t="b">
        <f t="shared" si="362"/>
        <v>0</v>
      </c>
      <c r="Q7051" s="4"/>
      <c r="R7051" s="4"/>
    </row>
    <row r="7052" spans="5:18">
      <c r="E7052" s="130">
        <v>510</v>
      </c>
      <c r="F7052" s="130">
        <v>9</v>
      </c>
      <c r="H7052" s="32" t="s">
        <v>208</v>
      </c>
      <c r="I7052" s="33" t="s">
        <v>862</v>
      </c>
      <c r="J7052" s="33" t="s">
        <v>206</v>
      </c>
      <c r="K7052" s="33" t="str">
        <f t="shared" si="360"/>
        <v>510 , 9</v>
      </c>
      <c r="L7052" s="34" t="s">
        <v>207</v>
      </c>
      <c r="N7052" s="1" t="b">
        <f t="shared" si="361"/>
        <v>0</v>
      </c>
      <c r="O7052" s="1" t="b">
        <f t="shared" si="362"/>
        <v>0</v>
      </c>
      <c r="Q7052" s="4"/>
      <c r="R7052" s="4"/>
    </row>
    <row r="7053" spans="5:18">
      <c r="E7053" s="130">
        <v>510</v>
      </c>
      <c r="F7053" s="130">
        <v>10</v>
      </c>
      <c r="H7053" s="32" t="s">
        <v>208</v>
      </c>
      <c r="I7053" s="33" t="s">
        <v>862</v>
      </c>
      <c r="J7053" s="33" t="s">
        <v>206</v>
      </c>
      <c r="K7053" s="33" t="str">
        <f t="shared" si="360"/>
        <v>510 , 10</v>
      </c>
      <c r="L7053" s="34" t="s">
        <v>207</v>
      </c>
      <c r="N7053" s="1" t="b">
        <f t="shared" si="361"/>
        <v>0</v>
      </c>
      <c r="O7053" s="1" t="b">
        <f t="shared" si="362"/>
        <v>0</v>
      </c>
      <c r="Q7053" s="4"/>
      <c r="R7053" s="4"/>
    </row>
    <row r="7054" spans="5:18">
      <c r="E7054" s="130">
        <v>510</v>
      </c>
      <c r="F7054" s="130">
        <v>11</v>
      </c>
      <c r="H7054" s="32" t="s">
        <v>208</v>
      </c>
      <c r="I7054" s="33" t="s">
        <v>862</v>
      </c>
      <c r="J7054" s="33" t="s">
        <v>206</v>
      </c>
      <c r="K7054" s="33" t="str">
        <f t="shared" ref="K7054:K7113" si="363">E7054&amp;" , "&amp;F7054</f>
        <v>510 , 11</v>
      </c>
      <c r="L7054" s="34" t="s">
        <v>207</v>
      </c>
      <c r="N7054" s="1" t="b">
        <f t="shared" ref="N7054:N7113" si="364">IF(E7054="","",EXACT(E7054,Q7054))</f>
        <v>0</v>
      </c>
      <c r="O7054" s="1" t="b">
        <f t="shared" ref="O7054:O7113" si="365">IF(F7054="","",EXACT(F7054,R7054))</f>
        <v>0</v>
      </c>
      <c r="Q7054" s="4"/>
      <c r="R7054" s="4"/>
    </row>
    <row r="7055" spans="5:18">
      <c r="E7055" s="130">
        <v>510</v>
      </c>
      <c r="F7055" s="130">
        <v>12</v>
      </c>
      <c r="H7055" s="32" t="s">
        <v>208</v>
      </c>
      <c r="I7055" s="33" t="s">
        <v>862</v>
      </c>
      <c r="J7055" s="33" t="s">
        <v>206</v>
      </c>
      <c r="K7055" s="33" t="str">
        <f t="shared" si="363"/>
        <v>510 , 12</v>
      </c>
      <c r="L7055" s="34" t="s">
        <v>207</v>
      </c>
      <c r="N7055" s="1" t="b">
        <f t="shared" si="364"/>
        <v>0</v>
      </c>
      <c r="O7055" s="1" t="b">
        <f t="shared" si="365"/>
        <v>0</v>
      </c>
      <c r="Q7055" s="4"/>
      <c r="R7055" s="4"/>
    </row>
    <row r="7056" spans="5:18">
      <c r="E7056" s="130">
        <v>510</v>
      </c>
      <c r="F7056" s="130">
        <v>13</v>
      </c>
      <c r="H7056" s="32" t="s">
        <v>208</v>
      </c>
      <c r="I7056" s="33" t="s">
        <v>862</v>
      </c>
      <c r="J7056" s="33" t="s">
        <v>206</v>
      </c>
      <c r="K7056" s="33" t="str">
        <f t="shared" si="363"/>
        <v>510 , 13</v>
      </c>
      <c r="L7056" s="34" t="s">
        <v>207</v>
      </c>
      <c r="N7056" s="1" t="b">
        <f t="shared" si="364"/>
        <v>0</v>
      </c>
      <c r="O7056" s="1" t="b">
        <f t="shared" si="365"/>
        <v>0</v>
      </c>
      <c r="Q7056" s="4"/>
      <c r="R7056" s="4"/>
    </row>
    <row r="7057" spans="5:18">
      <c r="E7057" s="130">
        <v>510</v>
      </c>
      <c r="F7057" s="130">
        <v>14</v>
      </c>
      <c r="H7057" s="32" t="s">
        <v>208</v>
      </c>
      <c r="I7057" s="33" t="s">
        <v>862</v>
      </c>
      <c r="J7057" s="33" t="s">
        <v>206</v>
      </c>
      <c r="K7057" s="33" t="str">
        <f t="shared" si="363"/>
        <v>510 , 14</v>
      </c>
      <c r="L7057" s="34" t="s">
        <v>207</v>
      </c>
      <c r="N7057" s="1" t="b">
        <f t="shared" si="364"/>
        <v>0</v>
      </c>
      <c r="O7057" s="1" t="b">
        <f t="shared" si="365"/>
        <v>0</v>
      </c>
      <c r="Q7057" s="4"/>
      <c r="R7057" s="4"/>
    </row>
    <row r="7058" spans="5:18">
      <c r="E7058" s="130">
        <v>510</v>
      </c>
      <c r="F7058" s="130">
        <v>15</v>
      </c>
      <c r="H7058" s="32" t="s">
        <v>208</v>
      </c>
      <c r="I7058" s="33" t="s">
        <v>862</v>
      </c>
      <c r="J7058" s="33" t="s">
        <v>206</v>
      </c>
      <c r="K7058" s="33" t="str">
        <f t="shared" si="363"/>
        <v>510 , 15</v>
      </c>
      <c r="L7058" s="34" t="s">
        <v>207</v>
      </c>
      <c r="N7058" s="1" t="b">
        <f t="shared" si="364"/>
        <v>0</v>
      </c>
      <c r="O7058" s="1" t="b">
        <f t="shared" si="365"/>
        <v>0</v>
      </c>
      <c r="Q7058" s="4"/>
      <c r="R7058" s="4"/>
    </row>
    <row r="7059" spans="5:18">
      <c r="E7059" s="130">
        <v>511</v>
      </c>
      <c r="F7059" s="130">
        <v>1</v>
      </c>
      <c r="H7059" s="32" t="s">
        <v>208</v>
      </c>
      <c r="I7059" s="33" t="s">
        <v>862</v>
      </c>
      <c r="J7059" s="33" t="s">
        <v>206</v>
      </c>
      <c r="K7059" s="33" t="str">
        <f t="shared" si="363"/>
        <v>511 , 1</v>
      </c>
      <c r="L7059" s="34" t="s">
        <v>207</v>
      </c>
      <c r="N7059" s="1" t="b">
        <f t="shared" si="364"/>
        <v>0</v>
      </c>
      <c r="O7059" s="1" t="b">
        <f t="shared" si="365"/>
        <v>0</v>
      </c>
      <c r="Q7059" s="4"/>
      <c r="R7059" s="4"/>
    </row>
    <row r="7060" spans="5:18">
      <c r="E7060" s="130">
        <v>511</v>
      </c>
      <c r="F7060" s="130">
        <v>2</v>
      </c>
      <c r="H7060" s="32" t="s">
        <v>208</v>
      </c>
      <c r="I7060" s="33" t="s">
        <v>862</v>
      </c>
      <c r="J7060" s="33" t="s">
        <v>206</v>
      </c>
      <c r="K7060" s="33" t="str">
        <f t="shared" si="363"/>
        <v>511 , 2</v>
      </c>
      <c r="L7060" s="34" t="s">
        <v>207</v>
      </c>
      <c r="N7060" s="1" t="b">
        <f t="shared" si="364"/>
        <v>0</v>
      </c>
      <c r="O7060" s="1" t="b">
        <f t="shared" si="365"/>
        <v>0</v>
      </c>
      <c r="Q7060" s="4"/>
      <c r="R7060" s="4"/>
    </row>
    <row r="7061" spans="5:18">
      <c r="E7061" s="130">
        <v>511</v>
      </c>
      <c r="F7061" s="130">
        <v>3</v>
      </c>
      <c r="H7061" s="32" t="s">
        <v>208</v>
      </c>
      <c r="I7061" s="33" t="s">
        <v>862</v>
      </c>
      <c r="J7061" s="33" t="s">
        <v>206</v>
      </c>
      <c r="K7061" s="33" t="str">
        <f t="shared" si="363"/>
        <v>511 , 3</v>
      </c>
      <c r="L7061" s="34" t="s">
        <v>207</v>
      </c>
      <c r="N7061" s="1" t="b">
        <f t="shared" si="364"/>
        <v>0</v>
      </c>
      <c r="O7061" s="1" t="b">
        <f t="shared" si="365"/>
        <v>0</v>
      </c>
      <c r="Q7061" s="4"/>
      <c r="R7061" s="4"/>
    </row>
    <row r="7062" spans="5:18">
      <c r="E7062" s="130">
        <v>511</v>
      </c>
      <c r="F7062" s="130">
        <v>4</v>
      </c>
      <c r="H7062" s="32" t="s">
        <v>208</v>
      </c>
      <c r="I7062" s="33" t="s">
        <v>862</v>
      </c>
      <c r="J7062" s="33" t="s">
        <v>206</v>
      </c>
      <c r="K7062" s="33" t="str">
        <f t="shared" si="363"/>
        <v>511 , 4</v>
      </c>
      <c r="L7062" s="34" t="s">
        <v>207</v>
      </c>
      <c r="N7062" s="1" t="b">
        <f t="shared" si="364"/>
        <v>0</v>
      </c>
      <c r="O7062" s="1" t="b">
        <f t="shared" si="365"/>
        <v>0</v>
      </c>
      <c r="Q7062" s="4"/>
      <c r="R7062" s="4"/>
    </row>
    <row r="7063" spans="5:18">
      <c r="E7063" s="130">
        <v>511</v>
      </c>
      <c r="F7063" s="130">
        <v>5</v>
      </c>
      <c r="H7063" s="32" t="s">
        <v>208</v>
      </c>
      <c r="I7063" s="33" t="s">
        <v>862</v>
      </c>
      <c r="J7063" s="33" t="s">
        <v>206</v>
      </c>
      <c r="K7063" s="33" t="str">
        <f t="shared" si="363"/>
        <v>511 , 5</v>
      </c>
      <c r="L7063" s="34" t="s">
        <v>207</v>
      </c>
      <c r="N7063" s="1" t="b">
        <f t="shared" si="364"/>
        <v>0</v>
      </c>
      <c r="O7063" s="1" t="b">
        <f t="shared" si="365"/>
        <v>0</v>
      </c>
      <c r="Q7063" s="4"/>
      <c r="R7063" s="4"/>
    </row>
    <row r="7064" spans="5:18">
      <c r="E7064" s="130">
        <v>511</v>
      </c>
      <c s="130" r="F7064">
        <v>7</v>
      </c>
      <c r="H7064" s="32" t="s">
        <v>208</v>
      </c>
      <c r="I7064" s="33" t="s">
        <v>862</v>
      </c>
      <c r="J7064" s="33" t="s">
        <v>206</v>
      </c>
      <c r="K7064" s="33" t="str">
        <f t="shared" si="363"/>
        <v>511 , 6</v>
      </c>
      <c r="L7064" s="34" t="s">
        <v>207</v>
      </c>
      <c r="N7064" s="1" t="b">
        <f t="shared" si="364"/>
        <v>0</v>
      </c>
      <c r="O7064" s="1" t="b">
        <f t="shared" si="365"/>
        <v>0</v>
      </c>
      <c r="Q7064" s="4"/>
      <c r="R7064" s="4"/>
    </row>
    <row r="7065" spans="5:18">
      <c r="E7065" s="130">
        <v>511</v>
      </c>
      <c r="F7065" s="130">
        <v>8</v>
      </c>
      <c r="H7065" s="32" t="s">
        <v>208</v>
      </c>
      <c r="I7065" s="33" t="s">
        <v>862</v>
      </c>
      <c r="J7065" s="33" t="s">
        <v>206</v>
      </c>
      <c r="K7065" s="33" t="str">
        <f t="shared" si="363"/>
        <v>511 , 8</v>
      </c>
      <c r="L7065" s="34" t="s">
        <v>207</v>
      </c>
      <c r="N7065" s="1" t="b">
        <f t="shared" si="364"/>
        <v>0</v>
      </c>
      <c r="O7065" s="1" t="b">
        <f t="shared" si="365"/>
        <v>0</v>
      </c>
      <c r="Q7065" s="4"/>
      <c r="R7065" s="4"/>
    </row>
    <row r="7066" spans="5:18">
      <c r="E7066" s="130">
        <v>511</v>
      </c>
      <c r="F7066" s="130">
        <v>9</v>
      </c>
      <c r="H7066" s="32" t="s">
        <v>208</v>
      </c>
      <c r="I7066" s="33" t="s">
        <v>862</v>
      </c>
      <c r="J7066" s="33" t="s">
        <v>206</v>
      </c>
      <c r="K7066" s="33" t="str">
        <f t="shared" si="363"/>
        <v>511 , 9</v>
      </c>
      <c r="L7066" s="34" t="s">
        <v>207</v>
      </c>
      <c r="N7066" s="1" t="b">
        <f t="shared" si="364"/>
        <v>0</v>
      </c>
      <c r="O7066" s="1" t="b">
        <f t="shared" si="365"/>
        <v>0</v>
      </c>
      <c r="Q7066" s="4"/>
      <c r="R7066" s="4"/>
    </row>
    <row r="7067" spans="5:18">
      <c r="E7067" s="130">
        <v>511</v>
      </c>
      <c r="F7067" s="130">
        <v>10</v>
      </c>
      <c r="H7067" s="32" t="s">
        <v>208</v>
      </c>
      <c r="I7067" s="33" t="s">
        <v>862</v>
      </c>
      <c r="J7067" s="33" t="s">
        <v>206</v>
      </c>
      <c r="K7067" s="33" t="str">
        <f t="shared" si="363"/>
        <v>511 , 10</v>
      </c>
      <c r="L7067" s="34" t="s">
        <v>207</v>
      </c>
      <c r="N7067" s="1" t="b">
        <f t="shared" si="364"/>
        <v>0</v>
      </c>
      <c r="O7067" s="1" t="b">
        <f t="shared" si="365"/>
        <v>0</v>
      </c>
      <c r="Q7067" s="4"/>
      <c r="R7067" s="4"/>
    </row>
    <row r="7068" spans="5:18">
      <c r="E7068" s="130">
        <v>511</v>
      </c>
      <c r="F7068" s="130">
        <v>11</v>
      </c>
      <c r="H7068" s="32" t="s">
        <v>208</v>
      </c>
      <c r="I7068" s="33" t="s">
        <v>862</v>
      </c>
      <c r="J7068" s="33" t="s">
        <v>206</v>
      </c>
      <c r="K7068" s="33" t="str">
        <f t="shared" si="363"/>
        <v>511 , 11</v>
      </c>
      <c r="L7068" s="34" t="s">
        <v>207</v>
      </c>
      <c r="N7068" s="1" t="b">
        <f t="shared" si="364"/>
        <v>0</v>
      </c>
      <c r="O7068" s="1" t="b">
        <f t="shared" si="365"/>
        <v>0</v>
      </c>
      <c r="Q7068" s="4"/>
      <c r="R7068" s="4"/>
    </row>
    <row r="7069" spans="5:18">
      <c r="E7069" s="130">
        <v>511</v>
      </c>
      <c r="F7069" s="130">
        <v>12</v>
      </c>
      <c r="H7069" s="32" t="s">
        <v>208</v>
      </c>
      <c r="I7069" s="33" t="s">
        <v>862</v>
      </c>
      <c r="J7069" s="33" t="s">
        <v>206</v>
      </c>
      <c r="K7069" s="33" t="str">
        <f t="shared" si="363"/>
        <v>511 , 12</v>
      </c>
      <c r="L7069" s="34" t="s">
        <v>207</v>
      </c>
      <c r="N7069" s="1" t="b">
        <f t="shared" si="364"/>
        <v>0</v>
      </c>
      <c r="O7069" s="1" t="b">
        <f t="shared" si="365"/>
        <v>0</v>
      </c>
      <c r="Q7069" s="4"/>
      <c r="R7069" s="4"/>
    </row>
    <row r="7070" spans="5:18">
      <c r="E7070" s="130">
        <v>511</v>
      </c>
      <c r="F7070" s="130">
        <v>13</v>
      </c>
      <c r="H7070" s="32" t="s">
        <v>208</v>
      </c>
      <c r="I7070" s="33" t="s">
        <v>862</v>
      </c>
      <c r="J7070" s="33" t="s">
        <v>206</v>
      </c>
      <c r="K7070" s="33" t="str">
        <f t="shared" si="363"/>
        <v>511 , 13</v>
      </c>
      <c r="L7070" s="34" t="s">
        <v>207</v>
      </c>
      <c r="N7070" s="1" t="b">
        <f t="shared" si="364"/>
        <v>0</v>
      </c>
      <c r="O7070" s="1" t="b">
        <f t="shared" si="365"/>
        <v>0</v>
      </c>
      <c r="Q7070" s="4"/>
      <c r="R7070" s="4"/>
    </row>
    <row r="7071" spans="5:18">
      <c r="E7071" s="130">
        <v>511</v>
      </c>
      <c r="F7071" s="130">
        <v>14</v>
      </c>
      <c r="H7071" s="32" t="s">
        <v>208</v>
      </c>
      <c r="I7071" s="33" t="s">
        <v>862</v>
      </c>
      <c r="J7071" s="33" t="s">
        <v>206</v>
      </c>
      <c r="K7071" s="33" t="str">
        <f t="shared" si="363"/>
        <v>511 , 14</v>
      </c>
      <c r="L7071" s="34" t="s">
        <v>207</v>
      </c>
      <c r="N7071" s="1" t="b">
        <f t="shared" si="364"/>
        <v>0</v>
      </c>
      <c r="O7071" s="1" t="b">
        <f t="shared" si="365"/>
        <v>0</v>
      </c>
      <c r="Q7071" s="4"/>
      <c r="R7071" s="4"/>
    </row>
    <row r="7072" spans="5:18">
      <c r="E7072" s="130">
        <v>511</v>
      </c>
      <c r="F7072" s="130">
        <v>15</v>
      </c>
      <c r="H7072" s="32" t="s">
        <v>208</v>
      </c>
      <c r="I7072" s="33" t="s">
        <v>862</v>
      </c>
      <c r="J7072" s="33" t="s">
        <v>206</v>
      </c>
      <c r="K7072" s="33" t="str">
        <f t="shared" si="363"/>
        <v>511 , 15</v>
      </c>
      <c r="L7072" s="34" t="s">
        <v>207</v>
      </c>
      <c r="N7072" s="1" t="b">
        <f t="shared" si="364"/>
        <v>0</v>
      </c>
      <c r="O7072" s="1" t="b">
        <f t="shared" si="365"/>
        <v>0</v>
      </c>
      <c r="Q7072" s="4"/>
      <c r="R7072" s="4"/>
    </row>
    <row r="7073" spans="5:18">
      <c r="E7073" s="130">
        <v>512</v>
      </c>
      <c r="F7073" s="130">
        <v>1</v>
      </c>
      <c r="H7073" s="32" t="s">
        <v>208</v>
      </c>
      <c r="I7073" s="33" t="s">
        <v>862</v>
      </c>
      <c r="J7073" s="33" t="s">
        <v>206</v>
      </c>
      <c r="K7073" s="33" t="str">
        <f t="shared" si="363"/>
        <v>512 , 1</v>
      </c>
      <c r="L7073" s="34" t="s">
        <v>207</v>
      </c>
      <c r="N7073" s="1" t="b">
        <f t="shared" si="364"/>
        <v>0</v>
      </c>
      <c r="O7073" s="1" t="b">
        <f t="shared" si="365"/>
        <v>0</v>
      </c>
      <c r="Q7073" s="4"/>
      <c r="R7073" s="4"/>
    </row>
    <row r="7074" spans="5:18">
      <c r="E7074" s="130">
        <v>512</v>
      </c>
      <c r="F7074" s="130">
        <v>2</v>
      </c>
      <c r="H7074" s="32" t="s">
        <v>208</v>
      </c>
      <c r="I7074" s="33" t="s">
        <v>862</v>
      </c>
      <c r="J7074" s="33" t="s">
        <v>206</v>
      </c>
      <c r="K7074" s="33" t="str">
        <f t="shared" si="363"/>
        <v>512 , 2</v>
      </c>
      <c r="L7074" s="34" t="s">
        <v>207</v>
      </c>
      <c r="N7074" s="1" t="b">
        <f t="shared" si="364"/>
        <v>0</v>
      </c>
      <c r="O7074" s="1" t="b">
        <f t="shared" si="365"/>
        <v>0</v>
      </c>
      <c r="Q7074" s="4"/>
      <c r="R7074" s="4"/>
    </row>
    <row r="7075" spans="5:18">
      <c r="E7075" s="130">
        <v>512</v>
      </c>
      <c r="F7075" s="130">
        <v>3</v>
      </c>
      <c r="H7075" s="32" t="s">
        <v>208</v>
      </c>
      <c r="I7075" s="33" t="s">
        <v>862</v>
      </c>
      <c r="J7075" s="33" t="s">
        <v>206</v>
      </c>
      <c r="K7075" s="33" t="str">
        <f t="shared" si="363"/>
        <v>512 , 3</v>
      </c>
      <c r="L7075" s="34" t="s">
        <v>207</v>
      </c>
      <c r="N7075" s="1" t="b">
        <f t="shared" si="364"/>
        <v>0</v>
      </c>
      <c r="O7075" s="1" t="b">
        <f t="shared" si="365"/>
        <v>0</v>
      </c>
      <c r="Q7075" s="4"/>
      <c r="R7075" s="4"/>
    </row>
    <row r="7076" spans="5:18">
      <c r="E7076" s="130">
        <v>512</v>
      </c>
      <c r="F7076" s="130">
        <v>4</v>
      </c>
      <c r="H7076" s="32" t="s">
        <v>208</v>
      </c>
      <c r="I7076" s="33" t="s">
        <v>862</v>
      </c>
      <c r="J7076" s="33" t="s">
        <v>206</v>
      </c>
      <c r="K7076" s="33" t="str">
        <f t="shared" si="363"/>
        <v>512 , 4</v>
      </c>
      <c r="L7076" s="34" t="s">
        <v>207</v>
      </c>
      <c r="N7076" s="1" t="b">
        <f t="shared" si="364"/>
        <v>0</v>
      </c>
      <c r="O7076" s="1" t="b">
        <f t="shared" si="365"/>
        <v>0</v>
      </c>
      <c r="Q7076" s="4"/>
      <c r="R7076" s="4"/>
    </row>
    <row r="7077" spans="5:18">
      <c r="E7077" s="130">
        <v>512</v>
      </c>
      <c r="F7077" s="130">
        <v>5</v>
      </c>
      <c r="H7077" s="32" t="s">
        <v>208</v>
      </c>
      <c r="I7077" s="33" t="s">
        <v>862</v>
      </c>
      <c r="J7077" s="33" t="s">
        <v>206</v>
      </c>
      <c r="K7077" s="33" t="str">
        <f t="shared" si="363"/>
        <v>512 , 5</v>
      </c>
      <c r="L7077" s="34" t="s">
        <v>207</v>
      </c>
      <c r="N7077" s="1" t="b">
        <f t="shared" si="364"/>
        <v>0</v>
      </c>
      <c r="O7077" s="1" t="b">
        <f t="shared" si="365"/>
        <v>0</v>
      </c>
      <c r="Q7077" s="4"/>
      <c r="R7077" s="4"/>
    </row>
    <row r="7078" spans="5:18">
      <c r="E7078" s="130">
        <v>512</v>
      </c>
      <c s="130" r="F7078">
        <v>7</v>
      </c>
      <c r="H7078" s="32" t="s">
        <v>208</v>
      </c>
      <c r="I7078" s="33" t="s">
        <v>862</v>
      </c>
      <c r="J7078" s="33" t="s">
        <v>206</v>
      </c>
      <c r="K7078" s="33" t="str">
        <f t="shared" si="363"/>
        <v>512 , 6</v>
      </c>
      <c r="L7078" s="34" t="s">
        <v>207</v>
      </c>
      <c r="N7078" s="1" t="b">
        <f t="shared" si="364"/>
        <v>0</v>
      </c>
      <c r="O7078" s="1" t="b">
        <f t="shared" si="365"/>
        <v>0</v>
      </c>
      <c r="Q7078" s="4"/>
      <c r="R7078" s="4"/>
    </row>
    <row r="7079" spans="5:18">
      <c r="E7079" s="130">
        <v>512</v>
      </c>
      <c r="F7079" s="130">
        <v>8</v>
      </c>
      <c r="H7079" s="32" t="s">
        <v>208</v>
      </c>
      <c r="I7079" s="33" t="s">
        <v>862</v>
      </c>
      <c r="J7079" s="33" t="s">
        <v>206</v>
      </c>
      <c r="K7079" s="33" t="str">
        <f t="shared" si="363"/>
        <v>512 , 8</v>
      </c>
      <c r="L7079" s="34" t="s">
        <v>207</v>
      </c>
      <c r="N7079" s="1" t="b">
        <f t="shared" si="364"/>
        <v>0</v>
      </c>
      <c r="O7079" s="1" t="b">
        <f t="shared" si="365"/>
        <v>0</v>
      </c>
      <c r="Q7079" s="4"/>
      <c r="R7079" s="4"/>
    </row>
    <row r="7080" spans="5:18">
      <c r="E7080" s="130">
        <v>512</v>
      </c>
      <c r="F7080" s="130">
        <v>9</v>
      </c>
      <c r="H7080" s="32" t="s">
        <v>208</v>
      </c>
      <c r="I7080" s="33" t="s">
        <v>862</v>
      </c>
      <c r="J7080" s="33" t="s">
        <v>206</v>
      </c>
      <c r="K7080" s="33" t="str">
        <f t="shared" si="363"/>
        <v>512 , 9</v>
      </c>
      <c r="L7080" s="34" t="s">
        <v>207</v>
      </c>
      <c r="N7080" s="1" t="b">
        <f t="shared" si="364"/>
        <v>0</v>
      </c>
      <c r="O7080" s="1" t="b">
        <f t="shared" si="365"/>
        <v>0</v>
      </c>
      <c r="Q7080" s="4"/>
      <c r="R7080" s="4"/>
    </row>
    <row r="7081" spans="5:18">
      <c r="E7081" s="130">
        <v>512</v>
      </c>
      <c r="F7081" s="130">
        <v>10</v>
      </c>
      <c r="H7081" s="32" t="s">
        <v>208</v>
      </c>
      <c r="I7081" s="33" t="s">
        <v>862</v>
      </c>
      <c r="J7081" s="33" t="s">
        <v>206</v>
      </c>
      <c r="K7081" s="33" t="str">
        <f t="shared" si="363"/>
        <v>512 , 10</v>
      </c>
      <c r="L7081" s="34" t="s">
        <v>207</v>
      </c>
      <c r="N7081" s="1" t="b">
        <f t="shared" si="364"/>
        <v>0</v>
      </c>
      <c r="O7081" s="1" t="b">
        <f t="shared" si="365"/>
        <v>0</v>
      </c>
      <c r="Q7081" s="4"/>
      <c r="R7081" s="4"/>
    </row>
    <row r="7082" spans="5:18">
      <c r="E7082" s="130">
        <v>512</v>
      </c>
      <c r="F7082" s="130">
        <v>11</v>
      </c>
      <c r="H7082" s="32" t="s">
        <v>208</v>
      </c>
      <c r="I7082" s="33" t="s">
        <v>862</v>
      </c>
      <c r="J7082" s="33" t="s">
        <v>206</v>
      </c>
      <c r="K7082" s="33" t="str">
        <f t="shared" si="363"/>
        <v>512 , 11</v>
      </c>
      <c r="L7082" s="34" t="s">
        <v>207</v>
      </c>
      <c r="N7082" s="1" t="b">
        <f t="shared" si="364"/>
        <v>0</v>
      </c>
      <c r="O7082" s="1" t="b">
        <f t="shared" si="365"/>
        <v>0</v>
      </c>
      <c r="Q7082" s="4"/>
      <c r="R7082" s="4"/>
    </row>
    <row r="7083" spans="5:18">
      <c r="E7083" s="130">
        <v>512</v>
      </c>
      <c r="F7083" s="130">
        <v>12</v>
      </c>
      <c r="H7083" s="32" t="s">
        <v>208</v>
      </c>
      <c r="I7083" s="33" t="s">
        <v>862</v>
      </c>
      <c r="J7083" s="33" t="s">
        <v>206</v>
      </c>
      <c r="K7083" s="33" t="str">
        <f t="shared" si="363"/>
        <v>512 , 12</v>
      </c>
      <c r="L7083" s="34" t="s">
        <v>207</v>
      </c>
      <c r="N7083" s="1" t="b">
        <f t="shared" si="364"/>
        <v>0</v>
      </c>
      <c r="O7083" s="1" t="b">
        <f t="shared" si="365"/>
        <v>0</v>
      </c>
      <c r="Q7083" s="4"/>
      <c r="R7083" s="4"/>
    </row>
    <row r="7084" spans="5:18">
      <c r="E7084" s="130">
        <v>512</v>
      </c>
      <c r="F7084" s="130">
        <v>13</v>
      </c>
      <c r="H7084" s="32" t="s">
        <v>208</v>
      </c>
      <c r="I7084" s="33" t="s">
        <v>862</v>
      </c>
      <c r="J7084" s="33" t="s">
        <v>206</v>
      </c>
      <c r="K7084" s="33" t="str">
        <f t="shared" si="363"/>
        <v>512 , 13</v>
      </c>
      <c r="L7084" s="34" t="s">
        <v>207</v>
      </c>
      <c r="N7084" s="1" t="b">
        <f t="shared" si="364"/>
        <v>0</v>
      </c>
      <c r="O7084" s="1" t="b">
        <f t="shared" si="365"/>
        <v>0</v>
      </c>
      <c r="Q7084" s="4"/>
      <c r="R7084" s="4"/>
    </row>
    <row r="7085" spans="5:18">
      <c r="E7085" s="130">
        <v>512</v>
      </c>
      <c r="F7085" s="130">
        <v>14</v>
      </c>
      <c r="H7085" s="32" t="s">
        <v>208</v>
      </c>
      <c r="I7085" s="33" t="s">
        <v>862</v>
      </c>
      <c r="J7085" s="33" t="s">
        <v>206</v>
      </c>
      <c r="K7085" s="33" t="str">
        <f t="shared" si="363"/>
        <v>512 , 14</v>
      </c>
      <c r="L7085" s="34" t="s">
        <v>207</v>
      </c>
      <c r="N7085" s="1" t="b">
        <f t="shared" si="364"/>
        <v>0</v>
      </c>
      <c r="O7085" s="1" t="b">
        <f t="shared" si="365"/>
        <v>0</v>
      </c>
      <c r="Q7085" s="4"/>
      <c r="R7085" s="4"/>
    </row>
    <row r="7086" spans="5:18">
      <c r="E7086" s="130">
        <v>512</v>
      </c>
      <c r="F7086" s="130">
        <v>15</v>
      </c>
      <c r="H7086" s="32" t="s">
        <v>208</v>
      </c>
      <c r="I7086" s="33" t="s">
        <v>862</v>
      </c>
      <c r="J7086" s="33" t="s">
        <v>206</v>
      </c>
      <c r="K7086" s="33" t="str">
        <f t="shared" si="363"/>
        <v>512 , 15</v>
      </c>
      <c r="L7086" s="34" t="s">
        <v>207</v>
      </c>
      <c r="N7086" s="1" t="b">
        <f t="shared" si="364"/>
        <v>0</v>
      </c>
      <c r="O7086" s="1" t="b">
        <f t="shared" si="365"/>
        <v>0</v>
      </c>
      <c r="Q7086" s="4"/>
      <c r="R7086" s="4"/>
    </row>
    <row r="7087" spans="5:18">
      <c r="E7087" s="130">
        <v>513</v>
      </c>
      <c r="F7087" s="130">
        <v>1</v>
      </c>
      <c r="H7087" s="32" t="s">
        <v>208</v>
      </c>
      <c r="I7087" s="33" t="s">
        <v>862</v>
      </c>
      <c r="J7087" s="33" t="s">
        <v>206</v>
      </c>
      <c r="K7087" s="33" t="str">
        <f t="shared" si="363"/>
        <v>513 , 1</v>
      </c>
      <c r="L7087" s="34" t="s">
        <v>207</v>
      </c>
      <c r="N7087" s="1" t="b">
        <f t="shared" si="364"/>
        <v>0</v>
      </c>
      <c r="O7087" s="1" t="b">
        <f t="shared" si="365"/>
        <v>0</v>
      </c>
      <c r="Q7087" s="4"/>
      <c r="R7087" s="4"/>
    </row>
    <row r="7088" spans="5:18">
      <c r="E7088" s="130">
        <v>513</v>
      </c>
      <c r="F7088" s="130">
        <v>2</v>
      </c>
      <c r="H7088" s="32" t="s">
        <v>208</v>
      </c>
      <c r="I7088" s="33" t="s">
        <v>862</v>
      </c>
      <c r="J7088" s="33" t="s">
        <v>206</v>
      </c>
      <c r="K7088" s="33" t="str">
        <f t="shared" si="363"/>
        <v>513 , 2</v>
      </c>
      <c r="L7088" s="34" t="s">
        <v>207</v>
      </c>
      <c r="N7088" s="1" t="b">
        <f t="shared" si="364"/>
        <v>0</v>
      </c>
      <c r="O7088" s="1" t="b">
        <f t="shared" si="365"/>
        <v>0</v>
      </c>
      <c r="Q7088" s="4"/>
      <c r="R7088" s="4"/>
    </row>
    <row r="7089" spans="5:18">
      <c r="E7089" s="130">
        <v>513</v>
      </c>
      <c r="F7089" s="130">
        <v>3</v>
      </c>
      <c r="H7089" s="32" t="s">
        <v>208</v>
      </c>
      <c r="I7089" s="33" t="s">
        <v>862</v>
      </c>
      <c r="J7089" s="33" t="s">
        <v>206</v>
      </c>
      <c r="K7089" s="33" t="str">
        <f t="shared" si="363"/>
        <v>513 , 3</v>
      </c>
      <c r="L7089" s="34" t="s">
        <v>207</v>
      </c>
      <c r="N7089" s="1" t="b">
        <f t="shared" si="364"/>
        <v>0</v>
      </c>
      <c r="O7089" s="1" t="b">
        <f t="shared" si="365"/>
        <v>0</v>
      </c>
      <c r="Q7089" s="4"/>
      <c r="R7089" s="4"/>
    </row>
    <row r="7090" spans="5:18">
      <c r="E7090" s="130">
        <v>513</v>
      </c>
      <c r="F7090" s="130">
        <v>4</v>
      </c>
      <c r="H7090" s="32" t="s">
        <v>208</v>
      </c>
      <c r="I7090" s="33" t="s">
        <v>862</v>
      </c>
      <c r="J7090" s="33" t="s">
        <v>206</v>
      </c>
      <c r="K7090" s="33" t="str">
        <f t="shared" si="363"/>
        <v>513 , 4</v>
      </c>
      <c r="L7090" s="34" t="s">
        <v>207</v>
      </c>
      <c r="N7090" s="1" t="b">
        <f t="shared" si="364"/>
        <v>0</v>
      </c>
      <c r="O7090" s="1" t="b">
        <f t="shared" si="365"/>
        <v>0</v>
      </c>
      <c r="Q7090" s="4"/>
      <c r="R7090" s="4"/>
    </row>
    <row r="7091" spans="5:18">
      <c r="E7091" s="130">
        <v>513</v>
      </c>
      <c r="F7091" s="130">
        <v>5</v>
      </c>
      <c r="H7091" s="32" t="s">
        <v>208</v>
      </c>
      <c r="I7091" s="33" t="s">
        <v>862</v>
      </c>
      <c r="J7091" s="33" t="s">
        <v>206</v>
      </c>
      <c r="K7091" s="33" t="str">
        <f t="shared" si="363"/>
        <v>513 , 5</v>
      </c>
      <c r="L7091" s="34" t="s">
        <v>207</v>
      </c>
      <c r="N7091" s="1" t="b">
        <f t="shared" si="364"/>
        <v>0</v>
      </c>
      <c r="O7091" s="1" t="b">
        <f t="shared" si="365"/>
        <v>0</v>
      </c>
      <c r="Q7091" s="4"/>
      <c r="R7091" s="4"/>
    </row>
    <row r="7092" spans="5:18">
      <c r="E7092" s="130">
        <v>513</v>
      </c>
      <c s="130" r="F7092">
        <v>7</v>
      </c>
      <c r="H7092" s="32" t="s">
        <v>208</v>
      </c>
      <c r="I7092" s="33" t="s">
        <v>862</v>
      </c>
      <c r="J7092" s="33" t="s">
        <v>206</v>
      </c>
      <c r="K7092" s="33" t="str">
        <f t="shared" si="363"/>
        <v>513 , 6</v>
      </c>
      <c r="L7092" s="34" t="s">
        <v>207</v>
      </c>
      <c r="N7092" s="1" t="b">
        <f t="shared" si="364"/>
        <v>0</v>
      </c>
      <c r="O7092" s="1" t="b">
        <f t="shared" si="365"/>
        <v>0</v>
      </c>
      <c r="Q7092" s="4"/>
      <c r="R7092" s="4"/>
    </row>
    <row r="7093" spans="5:18">
      <c r="E7093" s="130">
        <v>513</v>
      </c>
      <c r="F7093" s="130">
        <v>8</v>
      </c>
      <c r="H7093" s="32" t="s">
        <v>208</v>
      </c>
      <c r="I7093" s="33" t="s">
        <v>862</v>
      </c>
      <c r="J7093" s="33" t="s">
        <v>206</v>
      </c>
      <c r="K7093" s="33" t="str">
        <f t="shared" si="363"/>
        <v>513 , 8</v>
      </c>
      <c r="L7093" s="34" t="s">
        <v>207</v>
      </c>
      <c r="N7093" s="1" t="b">
        <f t="shared" si="364"/>
        <v>0</v>
      </c>
      <c r="O7093" s="1" t="b">
        <f t="shared" si="365"/>
        <v>0</v>
      </c>
      <c r="Q7093" s="4"/>
      <c r="R7093" s="4"/>
    </row>
    <row r="7094" spans="5:18">
      <c r="E7094" s="130">
        <v>513</v>
      </c>
      <c r="F7094" s="130">
        <v>9</v>
      </c>
      <c r="H7094" s="32" t="s">
        <v>208</v>
      </c>
      <c r="I7094" s="33" t="s">
        <v>862</v>
      </c>
      <c r="J7094" s="33" t="s">
        <v>206</v>
      </c>
      <c r="K7094" s="33" t="str">
        <f t="shared" si="363"/>
        <v>513 , 9</v>
      </c>
      <c r="L7094" s="34" t="s">
        <v>207</v>
      </c>
      <c r="N7094" s="1" t="b">
        <f t="shared" si="364"/>
        <v>0</v>
      </c>
      <c r="O7094" s="1" t="b">
        <f t="shared" si="365"/>
        <v>0</v>
      </c>
      <c r="Q7094" s="4"/>
      <c r="R7094" s="4"/>
    </row>
    <row r="7095" spans="5:18">
      <c r="E7095" s="130">
        <v>513</v>
      </c>
      <c r="F7095" s="130">
        <v>10</v>
      </c>
      <c r="H7095" s="32" t="s">
        <v>208</v>
      </c>
      <c r="I7095" s="33" t="s">
        <v>862</v>
      </c>
      <c r="J7095" s="33" t="s">
        <v>206</v>
      </c>
      <c r="K7095" s="33" t="str">
        <f t="shared" si="363"/>
        <v>513 , 10</v>
      </c>
      <c r="L7095" s="34" t="s">
        <v>207</v>
      </c>
      <c r="N7095" s="1" t="b">
        <f t="shared" si="364"/>
        <v>0</v>
      </c>
      <c r="O7095" s="1" t="b">
        <f t="shared" si="365"/>
        <v>0</v>
      </c>
      <c r="Q7095" s="4"/>
      <c r="R7095" s="4"/>
    </row>
    <row r="7096" spans="5:18">
      <c r="E7096" s="130">
        <v>513</v>
      </c>
      <c r="F7096" s="130">
        <v>11</v>
      </c>
      <c r="H7096" s="32" t="s">
        <v>208</v>
      </c>
      <c r="I7096" s="33" t="s">
        <v>862</v>
      </c>
      <c r="J7096" s="33" t="s">
        <v>206</v>
      </c>
      <c r="K7096" s="33" t="str">
        <f t="shared" si="363"/>
        <v>513 , 11</v>
      </c>
      <c r="L7096" s="34" t="s">
        <v>207</v>
      </c>
      <c r="N7096" s="1" t="b">
        <f t="shared" si="364"/>
        <v>0</v>
      </c>
      <c r="O7096" s="1" t="b">
        <f t="shared" si="365"/>
        <v>0</v>
      </c>
      <c r="Q7096" s="4"/>
      <c r="R7096" s="4"/>
    </row>
    <row r="7097" spans="5:18">
      <c r="E7097" s="130">
        <v>513</v>
      </c>
      <c r="F7097" s="130">
        <v>12</v>
      </c>
      <c r="H7097" s="32" t="s">
        <v>208</v>
      </c>
      <c r="I7097" s="33" t="s">
        <v>862</v>
      </c>
      <c r="J7097" s="33" t="s">
        <v>206</v>
      </c>
      <c r="K7097" s="33" t="str">
        <f t="shared" si="363"/>
        <v>513 , 12</v>
      </c>
      <c r="L7097" s="34" t="s">
        <v>207</v>
      </c>
      <c r="N7097" s="1" t="b">
        <f t="shared" si="364"/>
        <v>0</v>
      </c>
      <c r="O7097" s="1" t="b">
        <f t="shared" si="365"/>
        <v>0</v>
      </c>
      <c r="Q7097" s="4"/>
      <c r="R7097" s="4"/>
    </row>
    <row r="7098" spans="5:18">
      <c r="E7098" s="130">
        <v>513</v>
      </c>
      <c r="F7098" s="130">
        <v>13</v>
      </c>
      <c r="H7098" s="32" t="s">
        <v>208</v>
      </c>
      <c r="I7098" s="33" t="s">
        <v>862</v>
      </c>
      <c r="J7098" s="33" t="s">
        <v>206</v>
      </c>
      <c r="K7098" s="33" t="str">
        <f t="shared" si="363"/>
        <v>513 , 13</v>
      </c>
      <c r="L7098" s="34" t="s">
        <v>207</v>
      </c>
      <c r="N7098" s="1" t="b">
        <f t="shared" si="364"/>
        <v>0</v>
      </c>
      <c r="O7098" s="1" t="b">
        <f t="shared" si="365"/>
        <v>0</v>
      </c>
      <c r="Q7098" s="4"/>
      <c r="R7098" s="4"/>
    </row>
    <row r="7099" spans="5:18">
      <c r="E7099" s="130">
        <v>513</v>
      </c>
      <c r="F7099" s="130">
        <v>14</v>
      </c>
      <c r="H7099" s="32" t="s">
        <v>208</v>
      </c>
      <c r="I7099" s="33" t="s">
        <v>862</v>
      </c>
      <c r="J7099" s="33" t="s">
        <v>206</v>
      </c>
      <c r="K7099" s="33" t="str">
        <f t="shared" si="363"/>
        <v>513 , 14</v>
      </c>
      <c r="L7099" s="34" t="s">
        <v>207</v>
      </c>
      <c r="N7099" s="1" t="b">
        <f t="shared" si="364"/>
        <v>0</v>
      </c>
      <c r="O7099" s="1" t="b">
        <f t="shared" si="365"/>
        <v>0</v>
      </c>
      <c r="Q7099" s="4"/>
      <c r="R7099" s="4"/>
    </row>
    <row r="7100" spans="5:18">
      <c r="E7100" s="130">
        <v>513</v>
      </c>
      <c r="F7100" s="130">
        <v>15</v>
      </c>
      <c r="H7100" s="32" t="s">
        <v>208</v>
      </c>
      <c r="I7100" s="33" t="s">
        <v>862</v>
      </c>
      <c r="J7100" s="33" t="s">
        <v>206</v>
      </c>
      <c r="K7100" s="33" t="str">
        <f t="shared" si="363"/>
        <v>513 , 15</v>
      </c>
      <c r="L7100" s="34" t="s">
        <v>207</v>
      </c>
      <c r="N7100" s="1" t="b">
        <f t="shared" si="364"/>
        <v>0</v>
      </c>
      <c r="O7100" s="1" t="b">
        <f t="shared" si="365"/>
        <v>0</v>
      </c>
      <c r="Q7100" s="4"/>
      <c r="R7100" s="4"/>
    </row>
    <row r="7101" spans="5:18">
      <c r="E7101" s="130">
        <v>514</v>
      </c>
      <c r="F7101" s="130">
        <v>1</v>
      </c>
      <c r="H7101" s="32" t="s">
        <v>208</v>
      </c>
      <c r="I7101" s="33" t="s">
        <v>862</v>
      </c>
      <c r="J7101" s="33" t="s">
        <v>206</v>
      </c>
      <c r="K7101" s="33" t="str">
        <f t="shared" si="363"/>
        <v>514 , 1</v>
      </c>
      <c r="L7101" s="34" t="s">
        <v>207</v>
      </c>
      <c r="N7101" s="1" t="b">
        <f t="shared" si="364"/>
        <v>0</v>
      </c>
      <c r="O7101" s="1" t="b">
        <f t="shared" si="365"/>
        <v>0</v>
      </c>
      <c r="Q7101" s="4"/>
      <c r="R7101" s="4"/>
    </row>
    <row r="7102" spans="5:18">
      <c r="E7102" s="130">
        <v>514</v>
      </c>
      <c r="F7102" s="130">
        <v>2</v>
      </c>
      <c r="H7102" s="32" t="s">
        <v>208</v>
      </c>
      <c r="I7102" s="33" t="s">
        <v>862</v>
      </c>
      <c r="J7102" s="33" t="s">
        <v>206</v>
      </c>
      <c r="K7102" s="33" t="str">
        <f t="shared" si="363"/>
        <v>514 , 2</v>
      </c>
      <c r="L7102" s="34" t="s">
        <v>207</v>
      </c>
      <c r="N7102" s="1" t="b">
        <f t="shared" si="364"/>
        <v>0</v>
      </c>
      <c r="O7102" s="1" t="b">
        <f t="shared" si="365"/>
        <v>0</v>
      </c>
      <c r="Q7102" s="4"/>
      <c r="R7102" s="4"/>
    </row>
    <row r="7103" spans="5:18">
      <c r="E7103" s="130">
        <v>514</v>
      </c>
      <c r="F7103" s="130">
        <v>3</v>
      </c>
      <c r="H7103" s="32" t="s">
        <v>208</v>
      </c>
      <c r="I7103" s="33" t="s">
        <v>862</v>
      </c>
      <c r="J7103" s="33" t="s">
        <v>206</v>
      </c>
      <c r="K7103" s="33" t="str">
        <f t="shared" si="363"/>
        <v>514 , 3</v>
      </c>
      <c r="L7103" s="34" t="s">
        <v>207</v>
      </c>
      <c r="N7103" s="1" t="b">
        <f t="shared" si="364"/>
        <v>0</v>
      </c>
      <c r="O7103" s="1" t="b">
        <f t="shared" si="365"/>
        <v>0</v>
      </c>
      <c r="Q7103" s="4"/>
      <c r="R7103" s="4"/>
    </row>
    <row r="7104" spans="5:18">
      <c r="E7104" s="130">
        <v>514</v>
      </c>
      <c r="F7104" s="130">
        <v>4</v>
      </c>
      <c r="H7104" s="32" t="s">
        <v>208</v>
      </c>
      <c r="I7104" s="33" t="s">
        <v>862</v>
      </c>
      <c r="J7104" s="33" t="s">
        <v>206</v>
      </c>
      <c r="K7104" s="33" t="str">
        <f t="shared" si="363"/>
        <v>514 , 4</v>
      </c>
      <c r="L7104" s="34" t="s">
        <v>207</v>
      </c>
      <c r="N7104" s="1" t="b">
        <f t="shared" si="364"/>
        <v>0</v>
      </c>
      <c r="O7104" s="1" t="b">
        <f t="shared" si="365"/>
        <v>0</v>
      </c>
      <c r="Q7104" s="4"/>
      <c r="R7104" s="4"/>
    </row>
    <row r="7105" spans="5:18">
      <c r="E7105" s="130">
        <v>514</v>
      </c>
      <c r="F7105" s="130">
        <v>5</v>
      </c>
      <c r="H7105" s="32" t="s">
        <v>208</v>
      </c>
      <c r="I7105" s="33" t="s">
        <v>862</v>
      </c>
      <c r="J7105" s="33" t="s">
        <v>206</v>
      </c>
      <c r="K7105" s="33" t="str">
        <f t="shared" si="363"/>
        <v>514 , 5</v>
      </c>
      <c r="L7105" s="34" t="s">
        <v>207</v>
      </c>
      <c r="N7105" s="1" t="b">
        <f t="shared" si="364"/>
        <v>0</v>
      </c>
      <c r="O7105" s="1" t="b">
        <f t="shared" si="365"/>
        <v>0</v>
      </c>
      <c r="Q7105" s="4"/>
      <c r="R7105" s="4"/>
    </row>
    <row r="7106" spans="5:18">
      <c r="E7106" s="130">
        <v>514</v>
      </c>
      <c s="130" r="F7106">
        <v>7</v>
      </c>
      <c r="H7106" s="32" t="s">
        <v>208</v>
      </c>
      <c r="I7106" s="33" t="s">
        <v>862</v>
      </c>
      <c r="J7106" s="33" t="s">
        <v>206</v>
      </c>
      <c r="K7106" s="33" t="str">
        <f t="shared" si="363"/>
        <v>514 , 6</v>
      </c>
      <c r="L7106" s="34" t="s">
        <v>207</v>
      </c>
      <c r="N7106" s="1" t="b">
        <f t="shared" si="364"/>
        <v>0</v>
      </c>
      <c r="O7106" s="1" t="b">
        <f t="shared" si="365"/>
        <v>0</v>
      </c>
      <c r="Q7106" s="4"/>
      <c r="R7106" s="4"/>
    </row>
    <row r="7107" spans="5:18">
      <c r="E7107" s="130">
        <v>514</v>
      </c>
      <c r="F7107" s="130">
        <v>8</v>
      </c>
      <c r="H7107" s="32" t="s">
        <v>208</v>
      </c>
      <c r="I7107" s="33" t="s">
        <v>862</v>
      </c>
      <c r="J7107" s="33" t="s">
        <v>206</v>
      </c>
      <c r="K7107" s="33" t="str">
        <f t="shared" si="363"/>
        <v>514 , 8</v>
      </c>
      <c r="L7107" s="34" t="s">
        <v>207</v>
      </c>
      <c r="N7107" s="1" t="b">
        <f t="shared" si="364"/>
        <v>0</v>
      </c>
      <c r="O7107" s="1" t="b">
        <f t="shared" si="365"/>
        <v>0</v>
      </c>
      <c r="Q7107" s="4"/>
      <c r="R7107" s="4"/>
    </row>
    <row r="7108" spans="5:18">
      <c r="E7108" s="130">
        <v>514</v>
      </c>
      <c r="F7108" s="130">
        <v>9</v>
      </c>
      <c r="H7108" s="32" t="s">
        <v>208</v>
      </c>
      <c r="I7108" s="33" t="s">
        <v>862</v>
      </c>
      <c r="J7108" s="33" t="s">
        <v>206</v>
      </c>
      <c r="K7108" s="33" t="str">
        <f t="shared" si="363"/>
        <v>514 , 9</v>
      </c>
      <c r="L7108" s="34" t="s">
        <v>207</v>
      </c>
      <c r="N7108" s="1" t="b">
        <f t="shared" si="364"/>
        <v>0</v>
      </c>
      <c r="O7108" s="1" t="b">
        <f t="shared" si="365"/>
        <v>0</v>
      </c>
      <c r="Q7108" s="4"/>
      <c r="R7108" s="4"/>
    </row>
    <row r="7109" spans="5:18">
      <c r="E7109" s="130">
        <v>514</v>
      </c>
      <c r="F7109" s="130">
        <v>10</v>
      </c>
      <c r="H7109" s="32" t="s">
        <v>208</v>
      </c>
      <c r="I7109" s="33" t="s">
        <v>862</v>
      </c>
      <c r="J7109" s="33" t="s">
        <v>206</v>
      </c>
      <c r="K7109" s="33" t="str">
        <f t="shared" si="363"/>
        <v>514 , 10</v>
      </c>
      <c r="L7109" s="34" t="s">
        <v>207</v>
      </c>
      <c r="N7109" s="1" t="b">
        <f t="shared" si="364"/>
        <v>0</v>
      </c>
      <c r="O7109" s="1" t="b">
        <f t="shared" si="365"/>
        <v>0</v>
      </c>
      <c r="Q7109" s="4"/>
      <c r="R7109" s="4"/>
    </row>
    <row r="7110" spans="5:18">
      <c r="E7110" s="130">
        <v>514</v>
      </c>
      <c r="F7110" s="130">
        <v>11</v>
      </c>
      <c r="H7110" s="32" t="s">
        <v>208</v>
      </c>
      <c r="I7110" s="33" t="s">
        <v>862</v>
      </c>
      <c r="J7110" s="33" t="s">
        <v>206</v>
      </c>
      <c r="K7110" s="33" t="str">
        <f t="shared" si="363"/>
        <v>514 , 11</v>
      </c>
      <c r="L7110" s="34" t="s">
        <v>207</v>
      </c>
      <c r="N7110" s="1" t="b">
        <f t="shared" si="364"/>
        <v>0</v>
      </c>
      <c r="O7110" s="1" t="b">
        <f t="shared" si="365"/>
        <v>0</v>
      </c>
      <c r="Q7110" s="4"/>
      <c r="R7110" s="4"/>
    </row>
    <row r="7111" spans="5:18">
      <c r="E7111" s="130">
        <v>514</v>
      </c>
      <c r="F7111" s="130">
        <v>12</v>
      </c>
      <c r="H7111" s="32" t="s">
        <v>208</v>
      </c>
      <c r="I7111" s="33" t="s">
        <v>862</v>
      </c>
      <c r="J7111" s="33" t="s">
        <v>206</v>
      </c>
      <c r="K7111" s="33" t="str">
        <f t="shared" si="363"/>
        <v>514 , 12</v>
      </c>
      <c r="L7111" s="34" t="s">
        <v>207</v>
      </c>
      <c r="N7111" s="1" t="b">
        <f t="shared" si="364"/>
        <v>0</v>
      </c>
      <c r="O7111" s="1" t="b">
        <f t="shared" si="365"/>
        <v>0</v>
      </c>
      <c r="Q7111" s="4"/>
      <c r="R7111" s="4"/>
    </row>
    <row r="7112" spans="5:18">
      <c r="E7112" s="130">
        <v>514</v>
      </c>
      <c r="F7112" s="130">
        <v>13</v>
      </c>
      <c r="H7112" s="32" t="s">
        <v>208</v>
      </c>
      <c r="I7112" s="33" t="s">
        <v>862</v>
      </c>
      <c r="J7112" s="33" t="s">
        <v>206</v>
      </c>
      <c r="K7112" s="33" t="str">
        <f t="shared" si="363"/>
        <v>514 , 13</v>
      </c>
      <c r="L7112" s="34" t="s">
        <v>207</v>
      </c>
      <c r="N7112" s="1" t="b">
        <f t="shared" si="364"/>
        <v>0</v>
      </c>
      <c r="O7112" s="1" t="b">
        <f t="shared" si="365"/>
        <v>0</v>
      </c>
      <c r="Q7112" s="4"/>
      <c r="R7112" s="4"/>
    </row>
    <row r="7113" spans="5:18">
      <c r="E7113" s="130">
        <v>514</v>
      </c>
      <c r="F7113" s="130">
        <v>14</v>
      </c>
      <c r="H7113" s="32" t="s">
        <v>208</v>
      </c>
      <c r="I7113" s="33" t="s">
        <v>862</v>
      </c>
      <c r="J7113" s="33" t="s">
        <v>206</v>
      </c>
      <c r="K7113" s="33" t="str">
        <f t="shared" si="363"/>
        <v>514 , 14</v>
      </c>
      <c r="L7113" s="34" t="s">
        <v>207</v>
      </c>
      <c r="N7113" s="1" t="b">
        <f t="shared" si="364"/>
        <v>0</v>
      </c>
      <c r="O7113" s="1" t="b">
        <f t="shared" si="365"/>
        <v>0</v>
      </c>
      <c r="Q7113" s="4"/>
      <c r="R7113" s="4"/>
    </row>
    <row r="7114" spans="5:18">
      <c r="E7114" s="130">
        <v>514</v>
      </c>
      <c r="F7114" s="130">
        <v>15</v>
      </c>
      <c r="H7114" s="32" t="s">
        <v>208</v>
      </c>
      <c r="I7114" s="33" t="s">
        <v>862</v>
      </c>
      <c r="J7114" s="33" t="s">
        <v>206</v>
      </c>
      <c r="K7114" s="33" t="str">
        <f t="shared" ref="K7114:K7173" si="366">E7114&amp;" , "&amp;F7114</f>
        <v>514 , 15</v>
      </c>
      <c r="L7114" s="34" t="s">
        <v>207</v>
      </c>
      <c r="N7114" s="1" t="b">
        <f t="shared" ref="N7114:N7173" si="367">IF(E7114="","",EXACT(E7114,Q7114))</f>
        <v>0</v>
      </c>
      <c r="O7114" s="1" t="b">
        <f t="shared" ref="O7114:O7173" si="368">IF(F7114="","",EXACT(F7114,R7114))</f>
        <v>0</v>
      </c>
      <c r="Q7114" s="4"/>
      <c r="R7114" s="4"/>
    </row>
    <row r="7115" spans="5:18">
      <c r="E7115" s="130">
        <v>515</v>
      </c>
      <c r="F7115" s="130">
        <v>1</v>
      </c>
      <c r="H7115" s="32" t="s">
        <v>208</v>
      </c>
      <c r="I7115" s="33" t="s">
        <v>862</v>
      </c>
      <c r="J7115" s="33" t="s">
        <v>206</v>
      </c>
      <c r="K7115" s="33" t="str">
        <f t="shared" si="366"/>
        <v>515 , 1</v>
      </c>
      <c r="L7115" s="34" t="s">
        <v>207</v>
      </c>
      <c r="N7115" s="1" t="b">
        <f t="shared" si="367"/>
        <v>0</v>
      </c>
      <c r="O7115" s="1" t="b">
        <f t="shared" si="368"/>
        <v>0</v>
      </c>
      <c r="Q7115" s="4"/>
      <c r="R7115" s="4"/>
    </row>
    <row r="7116" spans="5:18">
      <c r="E7116" s="130">
        <v>515</v>
      </c>
      <c r="F7116" s="130">
        <v>2</v>
      </c>
      <c r="H7116" s="32" t="s">
        <v>208</v>
      </c>
      <c r="I7116" s="33" t="s">
        <v>862</v>
      </c>
      <c r="J7116" s="33" t="s">
        <v>206</v>
      </c>
      <c r="K7116" s="33" t="str">
        <f t="shared" si="366"/>
        <v>515 , 2</v>
      </c>
      <c r="L7116" s="34" t="s">
        <v>207</v>
      </c>
      <c r="N7116" s="1" t="b">
        <f t="shared" si="367"/>
        <v>0</v>
      </c>
      <c r="O7116" s="1" t="b">
        <f t="shared" si="368"/>
        <v>0</v>
      </c>
      <c r="Q7116" s="4"/>
      <c r="R7116" s="4"/>
    </row>
    <row r="7117" spans="5:18">
      <c r="E7117" s="130">
        <v>515</v>
      </c>
      <c r="F7117" s="130">
        <v>3</v>
      </c>
      <c r="H7117" s="32" t="s">
        <v>208</v>
      </c>
      <c r="I7117" s="33" t="s">
        <v>862</v>
      </c>
      <c r="J7117" s="33" t="s">
        <v>206</v>
      </c>
      <c r="K7117" s="33" t="str">
        <f t="shared" si="366"/>
        <v>515 , 3</v>
      </c>
      <c r="L7117" s="34" t="s">
        <v>207</v>
      </c>
      <c r="N7117" s="1" t="b">
        <f t="shared" si="367"/>
        <v>0</v>
      </c>
      <c r="O7117" s="1" t="b">
        <f t="shared" si="368"/>
        <v>0</v>
      </c>
      <c r="Q7117" s="4"/>
      <c r="R7117" s="4"/>
    </row>
    <row r="7118" spans="5:18">
      <c r="E7118" s="130">
        <v>515</v>
      </c>
      <c r="F7118" s="130">
        <v>4</v>
      </c>
      <c r="H7118" s="32" t="s">
        <v>208</v>
      </c>
      <c r="I7118" s="33" t="s">
        <v>862</v>
      </c>
      <c r="J7118" s="33" t="s">
        <v>206</v>
      </c>
      <c r="K7118" s="33" t="str">
        <f t="shared" si="366"/>
        <v>515 , 4</v>
      </c>
      <c r="L7118" s="34" t="s">
        <v>207</v>
      </c>
      <c r="N7118" s="1" t="b">
        <f t="shared" si="367"/>
        <v>0</v>
      </c>
      <c r="O7118" s="1" t="b">
        <f t="shared" si="368"/>
        <v>0</v>
      </c>
      <c r="Q7118" s="4"/>
      <c r="R7118" s="4"/>
    </row>
    <row r="7119" spans="5:18">
      <c r="E7119" s="130">
        <v>515</v>
      </c>
      <c r="F7119" s="130">
        <v>5</v>
      </c>
      <c r="H7119" s="32" t="s">
        <v>208</v>
      </c>
      <c r="I7119" s="33" t="s">
        <v>862</v>
      </c>
      <c r="J7119" s="33" t="s">
        <v>206</v>
      </c>
      <c r="K7119" s="33" t="str">
        <f t="shared" si="366"/>
        <v>515 , 5</v>
      </c>
      <c r="L7119" s="34" t="s">
        <v>207</v>
      </c>
      <c r="N7119" s="1" t="b">
        <f t="shared" si="367"/>
        <v>0</v>
      </c>
      <c r="O7119" s="1" t="b">
        <f t="shared" si="368"/>
        <v>0</v>
      </c>
      <c r="Q7119" s="4"/>
      <c r="R7119" s="4"/>
    </row>
    <row r="7120" spans="5:18">
      <c r="E7120" s="130">
        <v>515</v>
      </c>
      <c s="130" r="F7120">
        <v>7</v>
      </c>
      <c r="H7120" s="32" t="s">
        <v>208</v>
      </c>
      <c r="I7120" s="33" t="s">
        <v>862</v>
      </c>
      <c r="J7120" s="33" t="s">
        <v>206</v>
      </c>
      <c r="K7120" s="33" t="str">
        <f t="shared" si="366"/>
        <v>515 , 6</v>
      </c>
      <c r="L7120" s="34" t="s">
        <v>207</v>
      </c>
      <c r="N7120" s="1" t="b">
        <f t="shared" si="367"/>
        <v>0</v>
      </c>
      <c r="O7120" s="1" t="b">
        <f t="shared" si="368"/>
        <v>0</v>
      </c>
      <c r="Q7120" s="4"/>
      <c r="R7120" s="4"/>
    </row>
    <row r="7121" spans="5:18">
      <c r="E7121" s="130">
        <v>515</v>
      </c>
      <c r="F7121" s="130">
        <v>8</v>
      </c>
      <c r="H7121" s="32" t="s">
        <v>208</v>
      </c>
      <c r="I7121" s="33" t="s">
        <v>862</v>
      </c>
      <c r="J7121" s="33" t="s">
        <v>206</v>
      </c>
      <c r="K7121" s="33" t="str">
        <f t="shared" si="366"/>
        <v>515 , 8</v>
      </c>
      <c r="L7121" s="34" t="s">
        <v>207</v>
      </c>
      <c r="N7121" s="1" t="b">
        <f t="shared" si="367"/>
        <v>0</v>
      </c>
      <c r="O7121" s="1" t="b">
        <f t="shared" si="368"/>
        <v>0</v>
      </c>
      <c r="Q7121" s="4"/>
      <c r="R7121" s="4"/>
    </row>
    <row r="7122" spans="5:18">
      <c r="E7122" s="130">
        <v>515</v>
      </c>
      <c r="F7122" s="130">
        <v>9</v>
      </c>
      <c r="H7122" s="32" t="s">
        <v>208</v>
      </c>
      <c r="I7122" s="33" t="s">
        <v>862</v>
      </c>
      <c r="J7122" s="33" t="s">
        <v>206</v>
      </c>
      <c r="K7122" s="33" t="str">
        <f t="shared" si="366"/>
        <v>515 , 9</v>
      </c>
      <c r="L7122" s="34" t="s">
        <v>207</v>
      </c>
      <c r="N7122" s="1" t="b">
        <f t="shared" si="367"/>
        <v>0</v>
      </c>
      <c r="O7122" s="1" t="b">
        <f t="shared" si="368"/>
        <v>0</v>
      </c>
      <c r="Q7122" s="4"/>
      <c r="R7122" s="4"/>
    </row>
    <row r="7123" spans="5:18">
      <c r="E7123" s="130">
        <v>515</v>
      </c>
      <c r="F7123" s="130">
        <v>10</v>
      </c>
      <c r="H7123" s="32" t="s">
        <v>208</v>
      </c>
      <c r="I7123" s="33" t="s">
        <v>862</v>
      </c>
      <c r="J7123" s="33" t="s">
        <v>206</v>
      </c>
      <c r="K7123" s="33" t="str">
        <f t="shared" si="366"/>
        <v>515 , 10</v>
      </c>
      <c r="L7123" s="34" t="s">
        <v>207</v>
      </c>
      <c r="N7123" s="1" t="b">
        <f t="shared" si="367"/>
        <v>0</v>
      </c>
      <c r="O7123" s="1" t="b">
        <f t="shared" si="368"/>
        <v>0</v>
      </c>
      <c r="Q7123" s="4"/>
      <c r="R7123" s="4"/>
    </row>
    <row r="7124" spans="5:18">
      <c r="E7124" s="130">
        <v>515</v>
      </c>
      <c r="F7124" s="130">
        <v>11</v>
      </c>
      <c r="H7124" s="32" t="s">
        <v>208</v>
      </c>
      <c r="I7124" s="33" t="s">
        <v>862</v>
      </c>
      <c r="J7124" s="33" t="s">
        <v>206</v>
      </c>
      <c r="K7124" s="33" t="str">
        <f t="shared" si="366"/>
        <v>515 , 11</v>
      </c>
      <c r="L7124" s="34" t="s">
        <v>207</v>
      </c>
      <c r="N7124" s="1" t="b">
        <f t="shared" si="367"/>
        <v>0</v>
      </c>
      <c r="O7124" s="1" t="b">
        <f t="shared" si="368"/>
        <v>0</v>
      </c>
      <c r="Q7124" s="4"/>
      <c r="R7124" s="4"/>
    </row>
    <row r="7125" spans="5:18">
      <c r="E7125" s="130">
        <v>515</v>
      </c>
      <c r="F7125" s="130">
        <v>12</v>
      </c>
      <c r="H7125" s="32" t="s">
        <v>208</v>
      </c>
      <c r="I7125" s="33" t="s">
        <v>862</v>
      </c>
      <c r="J7125" s="33" t="s">
        <v>206</v>
      </c>
      <c r="K7125" s="33" t="str">
        <f t="shared" si="366"/>
        <v>515 , 12</v>
      </c>
      <c r="L7125" s="34" t="s">
        <v>207</v>
      </c>
      <c r="N7125" s="1" t="b">
        <f t="shared" si="367"/>
        <v>0</v>
      </c>
      <c r="O7125" s="1" t="b">
        <f t="shared" si="368"/>
        <v>0</v>
      </c>
      <c r="Q7125" s="4"/>
      <c r="R7125" s="4"/>
    </row>
    <row r="7126" spans="5:18">
      <c r="E7126" s="130">
        <v>515</v>
      </c>
      <c r="F7126" s="130">
        <v>13</v>
      </c>
      <c r="H7126" s="32" t="s">
        <v>208</v>
      </c>
      <c r="I7126" s="33" t="s">
        <v>862</v>
      </c>
      <c r="J7126" s="33" t="s">
        <v>206</v>
      </c>
      <c r="K7126" s="33" t="str">
        <f t="shared" si="366"/>
        <v>515 , 13</v>
      </c>
      <c r="L7126" s="34" t="s">
        <v>207</v>
      </c>
      <c r="N7126" s="1" t="b">
        <f t="shared" si="367"/>
        <v>0</v>
      </c>
      <c r="O7126" s="1" t="b">
        <f t="shared" si="368"/>
        <v>0</v>
      </c>
      <c r="Q7126" s="4"/>
      <c r="R7126" s="4"/>
    </row>
    <row r="7127" spans="5:18">
      <c r="E7127" s="130">
        <v>515</v>
      </c>
      <c r="F7127" s="130">
        <v>14</v>
      </c>
      <c r="H7127" s="32" t="s">
        <v>208</v>
      </c>
      <c r="I7127" s="33" t="s">
        <v>862</v>
      </c>
      <c r="J7127" s="33" t="s">
        <v>206</v>
      </c>
      <c r="K7127" s="33" t="str">
        <f t="shared" si="366"/>
        <v>515 , 14</v>
      </c>
      <c r="L7127" s="34" t="s">
        <v>207</v>
      </c>
      <c r="N7127" s="1" t="b">
        <f t="shared" si="367"/>
        <v>0</v>
      </c>
      <c r="O7127" s="1" t="b">
        <f t="shared" si="368"/>
        <v>0</v>
      </c>
      <c r="Q7127" s="4"/>
      <c r="R7127" s="4"/>
    </row>
    <row r="7128" spans="5:18">
      <c r="E7128" s="130">
        <v>515</v>
      </c>
      <c r="F7128" s="130">
        <v>15</v>
      </c>
      <c r="H7128" s="32" t="s">
        <v>208</v>
      </c>
      <c r="I7128" s="33" t="s">
        <v>862</v>
      </c>
      <c r="J7128" s="33" t="s">
        <v>206</v>
      </c>
      <c r="K7128" s="33" t="str">
        <f t="shared" si="366"/>
        <v>515 , 15</v>
      </c>
      <c r="L7128" s="34" t="s">
        <v>207</v>
      </c>
      <c r="N7128" s="1" t="b">
        <f t="shared" si="367"/>
        <v>0</v>
      </c>
      <c r="O7128" s="1" t="b">
        <f t="shared" si="368"/>
        <v>0</v>
      </c>
      <c r="Q7128" s="4"/>
      <c r="R7128" s="4"/>
    </row>
    <row r="7129" spans="5:18">
      <c r="E7129" s="130">
        <v>516</v>
      </c>
      <c r="F7129" s="130">
        <v>1</v>
      </c>
      <c r="H7129" s="32" t="s">
        <v>208</v>
      </c>
      <c r="I7129" s="33" t="s">
        <v>862</v>
      </c>
      <c r="J7129" s="33" t="s">
        <v>206</v>
      </c>
      <c r="K7129" s="33" t="str">
        <f t="shared" si="366"/>
        <v>516 , 1</v>
      </c>
      <c r="L7129" s="34" t="s">
        <v>207</v>
      </c>
      <c r="N7129" s="1" t="b">
        <f t="shared" si="367"/>
        <v>0</v>
      </c>
      <c r="O7129" s="1" t="b">
        <f t="shared" si="368"/>
        <v>0</v>
      </c>
      <c r="Q7129" s="4"/>
      <c r="R7129" s="4"/>
    </row>
    <row r="7130" spans="5:18">
      <c r="E7130" s="130">
        <v>516</v>
      </c>
      <c r="F7130" s="130">
        <v>2</v>
      </c>
      <c r="H7130" s="32" t="s">
        <v>208</v>
      </c>
      <c r="I7130" s="33" t="s">
        <v>862</v>
      </c>
      <c r="J7130" s="33" t="s">
        <v>206</v>
      </c>
      <c r="K7130" s="33" t="str">
        <f t="shared" si="366"/>
        <v>516 , 2</v>
      </c>
      <c r="L7130" s="34" t="s">
        <v>207</v>
      </c>
      <c r="N7130" s="1" t="b">
        <f t="shared" si="367"/>
        <v>0</v>
      </c>
      <c r="O7130" s="1" t="b">
        <f t="shared" si="368"/>
        <v>0</v>
      </c>
      <c r="Q7130" s="4"/>
      <c r="R7130" s="4"/>
    </row>
    <row r="7131" spans="5:18">
      <c r="E7131" s="130">
        <v>516</v>
      </c>
      <c r="F7131" s="130">
        <v>3</v>
      </c>
      <c r="H7131" s="32" t="s">
        <v>208</v>
      </c>
      <c r="I7131" s="33" t="s">
        <v>862</v>
      </c>
      <c r="J7131" s="33" t="s">
        <v>206</v>
      </c>
      <c r="K7131" s="33" t="str">
        <f t="shared" si="366"/>
        <v>516 , 3</v>
      </c>
      <c r="L7131" s="34" t="s">
        <v>207</v>
      </c>
      <c r="N7131" s="1" t="b">
        <f t="shared" si="367"/>
        <v>0</v>
      </c>
      <c r="O7131" s="1" t="b">
        <f t="shared" si="368"/>
        <v>0</v>
      </c>
      <c r="Q7131" s="4"/>
      <c r="R7131" s="4"/>
    </row>
    <row r="7132" spans="5:18">
      <c r="E7132" s="130">
        <v>516</v>
      </c>
      <c r="F7132" s="130">
        <v>4</v>
      </c>
      <c r="H7132" s="32" t="s">
        <v>208</v>
      </c>
      <c r="I7132" s="33" t="s">
        <v>862</v>
      </c>
      <c r="J7132" s="33" t="s">
        <v>206</v>
      </c>
      <c r="K7132" s="33" t="str">
        <f t="shared" si="366"/>
        <v>516 , 4</v>
      </c>
      <c r="L7132" s="34" t="s">
        <v>207</v>
      </c>
      <c r="N7132" s="1" t="b">
        <f t="shared" si="367"/>
        <v>0</v>
      </c>
      <c r="O7132" s="1" t="b">
        <f t="shared" si="368"/>
        <v>0</v>
      </c>
      <c r="Q7132" s="4"/>
      <c r="R7132" s="4"/>
    </row>
    <row r="7133" spans="5:18">
      <c r="E7133" s="130">
        <v>516</v>
      </c>
      <c r="F7133" s="130">
        <v>5</v>
      </c>
      <c r="H7133" s="32" t="s">
        <v>208</v>
      </c>
      <c r="I7133" s="33" t="s">
        <v>862</v>
      </c>
      <c r="J7133" s="33" t="s">
        <v>206</v>
      </c>
      <c r="K7133" s="33" t="str">
        <f t="shared" si="366"/>
        <v>516 , 5</v>
      </c>
      <c r="L7133" s="34" t="s">
        <v>207</v>
      </c>
      <c r="N7133" s="1" t="b">
        <f t="shared" si="367"/>
        <v>0</v>
      </c>
      <c r="O7133" s="1" t="b">
        <f t="shared" si="368"/>
        <v>0</v>
      </c>
      <c r="Q7133" s="4"/>
      <c r="R7133" s="4"/>
    </row>
    <row r="7134" spans="5:18">
      <c r="E7134" s="130">
        <v>516</v>
      </c>
      <c s="130" r="F7134">
        <v>7</v>
      </c>
      <c r="H7134" s="32" t="s">
        <v>208</v>
      </c>
      <c r="I7134" s="33" t="s">
        <v>862</v>
      </c>
      <c r="J7134" s="33" t="s">
        <v>206</v>
      </c>
      <c r="K7134" s="33" t="str">
        <f t="shared" si="366"/>
        <v>516 , 6</v>
      </c>
      <c r="L7134" s="34" t="s">
        <v>207</v>
      </c>
      <c r="N7134" s="1" t="b">
        <f t="shared" si="367"/>
        <v>0</v>
      </c>
      <c r="O7134" s="1" t="b">
        <f t="shared" si="368"/>
        <v>0</v>
      </c>
      <c r="Q7134" s="4"/>
      <c r="R7134" s="4"/>
    </row>
    <row r="7135" spans="5:18">
      <c r="E7135" s="130">
        <v>516</v>
      </c>
      <c r="F7135" s="130">
        <v>8</v>
      </c>
      <c r="H7135" s="32" t="s">
        <v>208</v>
      </c>
      <c r="I7135" s="33" t="s">
        <v>862</v>
      </c>
      <c r="J7135" s="33" t="s">
        <v>206</v>
      </c>
      <c r="K7135" s="33" t="str">
        <f t="shared" si="366"/>
        <v>516 , 8</v>
      </c>
      <c r="L7135" s="34" t="s">
        <v>207</v>
      </c>
      <c r="N7135" s="1" t="b">
        <f t="shared" si="367"/>
        <v>0</v>
      </c>
      <c r="O7135" s="1" t="b">
        <f t="shared" si="368"/>
        <v>0</v>
      </c>
      <c r="Q7135" s="4"/>
      <c r="R7135" s="4"/>
    </row>
    <row r="7136" spans="5:18">
      <c r="E7136" s="130">
        <v>516</v>
      </c>
      <c r="F7136" s="130">
        <v>9</v>
      </c>
      <c r="H7136" s="32" t="s">
        <v>208</v>
      </c>
      <c r="I7136" s="33" t="s">
        <v>862</v>
      </c>
      <c r="J7136" s="33" t="s">
        <v>206</v>
      </c>
      <c r="K7136" s="33" t="str">
        <f t="shared" si="366"/>
        <v>516 , 9</v>
      </c>
      <c r="L7136" s="34" t="s">
        <v>207</v>
      </c>
      <c r="N7136" s="1" t="b">
        <f t="shared" si="367"/>
        <v>0</v>
      </c>
      <c r="O7136" s="1" t="b">
        <f t="shared" si="368"/>
        <v>0</v>
      </c>
      <c r="Q7136" s="4"/>
      <c r="R7136" s="4"/>
    </row>
    <row r="7137" spans="5:18">
      <c r="E7137" s="130">
        <v>516</v>
      </c>
      <c r="F7137" s="130">
        <v>10</v>
      </c>
      <c r="H7137" s="32" t="s">
        <v>208</v>
      </c>
      <c r="I7137" s="33" t="s">
        <v>862</v>
      </c>
      <c r="J7137" s="33" t="s">
        <v>206</v>
      </c>
      <c r="K7137" s="33" t="str">
        <f t="shared" si="366"/>
        <v>516 , 10</v>
      </c>
      <c r="L7137" s="34" t="s">
        <v>207</v>
      </c>
      <c r="N7137" s="1" t="b">
        <f t="shared" si="367"/>
        <v>0</v>
      </c>
      <c r="O7137" s="1" t="b">
        <f t="shared" si="368"/>
        <v>0</v>
      </c>
      <c r="Q7137" s="4"/>
      <c r="R7137" s="4"/>
    </row>
    <row r="7138" spans="5:18">
      <c r="E7138" s="130">
        <v>516</v>
      </c>
      <c r="F7138" s="130">
        <v>11</v>
      </c>
      <c r="H7138" s="32" t="s">
        <v>208</v>
      </c>
      <c r="I7138" s="33" t="s">
        <v>862</v>
      </c>
      <c r="J7138" s="33" t="s">
        <v>206</v>
      </c>
      <c r="K7138" s="33" t="str">
        <f t="shared" si="366"/>
        <v>516 , 11</v>
      </c>
      <c r="L7138" s="34" t="s">
        <v>207</v>
      </c>
      <c r="N7138" s="1" t="b">
        <f t="shared" si="367"/>
        <v>0</v>
      </c>
      <c r="O7138" s="1" t="b">
        <f t="shared" si="368"/>
        <v>0</v>
      </c>
      <c r="Q7138" s="4"/>
      <c r="R7138" s="4"/>
    </row>
    <row r="7139" spans="5:18">
      <c r="E7139" s="130">
        <v>516</v>
      </c>
      <c r="F7139" s="130">
        <v>12</v>
      </c>
      <c r="H7139" s="32" t="s">
        <v>208</v>
      </c>
      <c r="I7139" s="33" t="s">
        <v>862</v>
      </c>
      <c r="J7139" s="33" t="s">
        <v>206</v>
      </c>
      <c r="K7139" s="33" t="str">
        <f t="shared" si="366"/>
        <v>516 , 12</v>
      </c>
      <c r="L7139" s="34" t="s">
        <v>207</v>
      </c>
      <c r="N7139" s="1" t="b">
        <f t="shared" si="367"/>
        <v>0</v>
      </c>
      <c r="O7139" s="1" t="b">
        <f t="shared" si="368"/>
        <v>0</v>
      </c>
      <c r="Q7139" s="4"/>
      <c r="R7139" s="4"/>
    </row>
    <row r="7140" spans="5:18">
      <c r="E7140" s="130">
        <v>516</v>
      </c>
      <c r="F7140" s="130">
        <v>13</v>
      </c>
      <c r="H7140" s="32" t="s">
        <v>208</v>
      </c>
      <c r="I7140" s="33" t="s">
        <v>862</v>
      </c>
      <c r="J7140" s="33" t="s">
        <v>206</v>
      </c>
      <c r="K7140" s="33" t="str">
        <f t="shared" si="366"/>
        <v>516 , 13</v>
      </c>
      <c r="L7140" s="34" t="s">
        <v>207</v>
      </c>
      <c r="N7140" s="1" t="b">
        <f t="shared" si="367"/>
        <v>0</v>
      </c>
      <c r="O7140" s="1" t="b">
        <f t="shared" si="368"/>
        <v>0</v>
      </c>
      <c r="Q7140" s="4"/>
      <c r="R7140" s="4"/>
    </row>
    <row r="7141" spans="5:18">
      <c r="E7141" s="130">
        <v>516</v>
      </c>
      <c r="F7141" s="130">
        <v>14</v>
      </c>
      <c r="H7141" s="32" t="s">
        <v>208</v>
      </c>
      <c r="I7141" s="33" t="s">
        <v>862</v>
      </c>
      <c r="J7141" s="33" t="s">
        <v>206</v>
      </c>
      <c r="K7141" s="33" t="str">
        <f t="shared" si="366"/>
        <v>516 , 14</v>
      </c>
      <c r="L7141" s="34" t="s">
        <v>207</v>
      </c>
      <c r="N7141" s="1" t="b">
        <f t="shared" si="367"/>
        <v>0</v>
      </c>
      <c r="O7141" s="1" t="b">
        <f t="shared" si="368"/>
        <v>0</v>
      </c>
      <c r="Q7141" s="4"/>
      <c r="R7141" s="4"/>
    </row>
    <row r="7142" spans="5:18">
      <c r="E7142" s="130">
        <v>516</v>
      </c>
      <c r="F7142" s="130">
        <v>15</v>
      </c>
      <c r="H7142" s="32" t="s">
        <v>208</v>
      </c>
      <c r="I7142" s="33" t="s">
        <v>862</v>
      </c>
      <c r="J7142" s="33" t="s">
        <v>206</v>
      </c>
      <c r="K7142" s="33" t="str">
        <f t="shared" si="366"/>
        <v>516 , 15</v>
      </c>
      <c r="L7142" s="34" t="s">
        <v>207</v>
      </c>
      <c r="N7142" s="1" t="b">
        <f t="shared" si="367"/>
        <v>0</v>
      </c>
      <c r="O7142" s="1" t="b">
        <f t="shared" si="368"/>
        <v>0</v>
      </c>
      <c r="Q7142" s="4"/>
      <c r="R7142" s="4"/>
    </row>
    <row r="7143" spans="5:18">
      <c r="E7143" s="130">
        <v>517</v>
      </c>
      <c r="F7143" s="130">
        <v>1</v>
      </c>
      <c r="H7143" s="32" t="s">
        <v>208</v>
      </c>
      <c r="I7143" s="33" t="s">
        <v>862</v>
      </c>
      <c r="J7143" s="33" t="s">
        <v>206</v>
      </c>
      <c r="K7143" s="33" t="str">
        <f t="shared" si="366"/>
        <v>517 , 1</v>
      </c>
      <c r="L7143" s="34" t="s">
        <v>207</v>
      </c>
      <c r="N7143" s="1" t="b">
        <f t="shared" si="367"/>
        <v>0</v>
      </c>
      <c r="O7143" s="1" t="b">
        <f t="shared" si="368"/>
        <v>0</v>
      </c>
      <c r="Q7143" s="4"/>
      <c r="R7143" s="4"/>
    </row>
    <row r="7144" spans="5:18">
      <c r="E7144" s="130">
        <v>517</v>
      </c>
      <c r="F7144" s="130">
        <v>2</v>
      </c>
      <c r="H7144" s="32" t="s">
        <v>208</v>
      </c>
      <c r="I7144" s="33" t="s">
        <v>862</v>
      </c>
      <c r="J7144" s="33" t="s">
        <v>206</v>
      </c>
      <c r="K7144" s="33" t="str">
        <f t="shared" si="366"/>
        <v>517 , 2</v>
      </c>
      <c r="L7144" s="34" t="s">
        <v>207</v>
      </c>
      <c r="N7144" s="1" t="b">
        <f t="shared" si="367"/>
        <v>0</v>
      </c>
      <c r="O7144" s="1" t="b">
        <f t="shared" si="368"/>
        <v>0</v>
      </c>
      <c r="Q7144" s="4"/>
      <c r="R7144" s="4"/>
    </row>
    <row r="7145" spans="5:18">
      <c r="E7145" s="130">
        <v>517</v>
      </c>
      <c r="F7145" s="130">
        <v>3</v>
      </c>
      <c r="H7145" s="32" t="s">
        <v>208</v>
      </c>
      <c r="I7145" s="33" t="s">
        <v>862</v>
      </c>
      <c r="J7145" s="33" t="s">
        <v>206</v>
      </c>
      <c r="K7145" s="33" t="str">
        <f t="shared" si="366"/>
        <v>517 , 3</v>
      </c>
      <c r="L7145" s="34" t="s">
        <v>207</v>
      </c>
      <c r="N7145" s="1" t="b">
        <f t="shared" si="367"/>
        <v>0</v>
      </c>
      <c r="O7145" s="1" t="b">
        <f t="shared" si="368"/>
        <v>0</v>
      </c>
      <c r="Q7145" s="4"/>
      <c r="R7145" s="4"/>
    </row>
    <row r="7146" spans="5:18">
      <c r="E7146" s="130">
        <v>517</v>
      </c>
      <c r="F7146" s="130">
        <v>4</v>
      </c>
      <c r="H7146" s="32" t="s">
        <v>208</v>
      </c>
      <c r="I7146" s="33" t="s">
        <v>862</v>
      </c>
      <c r="J7146" s="33" t="s">
        <v>206</v>
      </c>
      <c r="K7146" s="33" t="str">
        <f t="shared" si="366"/>
        <v>517 , 4</v>
      </c>
      <c r="L7146" s="34" t="s">
        <v>207</v>
      </c>
      <c r="N7146" s="1" t="b">
        <f t="shared" si="367"/>
        <v>0</v>
      </c>
      <c r="O7146" s="1" t="b">
        <f t="shared" si="368"/>
        <v>0</v>
      </c>
      <c r="Q7146" s="4"/>
      <c r="R7146" s="4"/>
    </row>
    <row r="7147" spans="5:18">
      <c r="E7147" s="130">
        <v>517</v>
      </c>
      <c r="F7147" s="130">
        <v>5</v>
      </c>
      <c r="H7147" s="32" t="s">
        <v>208</v>
      </c>
      <c r="I7147" s="33" t="s">
        <v>862</v>
      </c>
      <c r="J7147" s="33" t="s">
        <v>206</v>
      </c>
      <c r="K7147" s="33" t="str">
        <f t="shared" si="366"/>
        <v>517 , 5</v>
      </c>
      <c r="L7147" s="34" t="s">
        <v>207</v>
      </c>
      <c r="N7147" s="1" t="b">
        <f t="shared" si="367"/>
        <v>0</v>
      </c>
      <c r="O7147" s="1" t="b">
        <f t="shared" si="368"/>
        <v>0</v>
      </c>
      <c r="Q7147" s="4"/>
      <c r="R7147" s="4"/>
    </row>
    <row r="7148" spans="5:18">
      <c r="E7148" s="130">
        <v>517</v>
      </c>
      <c s="130" r="F7148">
        <v>7</v>
      </c>
      <c r="H7148" s="32" t="s">
        <v>208</v>
      </c>
      <c r="I7148" s="33" t="s">
        <v>862</v>
      </c>
      <c r="J7148" s="33" t="s">
        <v>206</v>
      </c>
      <c r="K7148" s="33" t="str">
        <f t="shared" si="366"/>
        <v>517 , 6</v>
      </c>
      <c r="L7148" s="34" t="s">
        <v>207</v>
      </c>
      <c r="N7148" s="1" t="b">
        <f t="shared" si="367"/>
        <v>0</v>
      </c>
      <c r="O7148" s="1" t="b">
        <f t="shared" si="368"/>
        <v>0</v>
      </c>
      <c r="Q7148" s="4"/>
      <c r="R7148" s="4"/>
    </row>
    <row r="7149" spans="5:18">
      <c r="E7149" s="130">
        <v>517</v>
      </c>
      <c r="F7149" s="130">
        <v>8</v>
      </c>
      <c r="H7149" s="32" t="s">
        <v>208</v>
      </c>
      <c r="I7149" s="33" t="s">
        <v>862</v>
      </c>
      <c r="J7149" s="33" t="s">
        <v>206</v>
      </c>
      <c r="K7149" s="33" t="str">
        <f t="shared" si="366"/>
        <v>517 , 8</v>
      </c>
      <c r="L7149" s="34" t="s">
        <v>207</v>
      </c>
      <c r="N7149" s="1" t="b">
        <f t="shared" si="367"/>
        <v>0</v>
      </c>
      <c r="O7149" s="1" t="b">
        <f t="shared" si="368"/>
        <v>0</v>
      </c>
      <c r="Q7149" s="4"/>
      <c r="R7149" s="4"/>
    </row>
    <row r="7150" spans="5:18">
      <c r="E7150" s="130">
        <v>517</v>
      </c>
      <c r="F7150" s="130">
        <v>9</v>
      </c>
      <c r="H7150" s="32" t="s">
        <v>208</v>
      </c>
      <c r="I7150" s="33" t="s">
        <v>862</v>
      </c>
      <c r="J7150" s="33" t="s">
        <v>206</v>
      </c>
      <c r="K7150" s="33" t="str">
        <f t="shared" si="366"/>
        <v>517 , 9</v>
      </c>
      <c r="L7150" s="34" t="s">
        <v>207</v>
      </c>
      <c r="N7150" s="1" t="b">
        <f t="shared" si="367"/>
        <v>0</v>
      </c>
      <c r="O7150" s="1" t="b">
        <f t="shared" si="368"/>
        <v>0</v>
      </c>
      <c r="Q7150" s="4"/>
      <c r="R7150" s="4"/>
    </row>
    <row r="7151" spans="5:18">
      <c r="E7151" s="130">
        <v>517</v>
      </c>
      <c r="F7151" s="130">
        <v>10</v>
      </c>
      <c r="H7151" s="32" t="s">
        <v>208</v>
      </c>
      <c r="I7151" s="33" t="s">
        <v>862</v>
      </c>
      <c r="J7151" s="33" t="s">
        <v>206</v>
      </c>
      <c r="K7151" s="33" t="str">
        <f t="shared" si="366"/>
        <v>517 , 10</v>
      </c>
      <c r="L7151" s="34" t="s">
        <v>207</v>
      </c>
      <c r="N7151" s="1" t="b">
        <f t="shared" si="367"/>
        <v>0</v>
      </c>
      <c r="O7151" s="1" t="b">
        <f t="shared" si="368"/>
        <v>0</v>
      </c>
      <c r="Q7151" s="4"/>
      <c r="R7151" s="4"/>
    </row>
    <row r="7152" spans="5:18">
      <c r="E7152" s="130">
        <v>517</v>
      </c>
      <c r="F7152" s="130">
        <v>11</v>
      </c>
      <c r="H7152" s="32" t="s">
        <v>208</v>
      </c>
      <c r="I7152" s="33" t="s">
        <v>862</v>
      </c>
      <c r="J7152" s="33" t="s">
        <v>206</v>
      </c>
      <c r="K7152" s="33" t="str">
        <f t="shared" si="366"/>
        <v>517 , 11</v>
      </c>
      <c r="L7152" s="34" t="s">
        <v>207</v>
      </c>
      <c r="N7152" s="1" t="b">
        <f t="shared" si="367"/>
        <v>0</v>
      </c>
      <c r="O7152" s="1" t="b">
        <f t="shared" si="368"/>
        <v>0</v>
      </c>
      <c r="Q7152" s="4"/>
      <c r="R7152" s="4"/>
    </row>
    <row r="7153" spans="5:18">
      <c r="E7153" s="130">
        <v>517</v>
      </c>
      <c r="F7153" s="130">
        <v>12</v>
      </c>
      <c r="H7153" s="32" t="s">
        <v>208</v>
      </c>
      <c r="I7153" s="33" t="s">
        <v>862</v>
      </c>
      <c r="J7153" s="33" t="s">
        <v>206</v>
      </c>
      <c r="K7153" s="33" t="str">
        <f t="shared" si="366"/>
        <v>517 , 12</v>
      </c>
      <c r="L7153" s="34" t="s">
        <v>207</v>
      </c>
      <c r="N7153" s="1" t="b">
        <f t="shared" si="367"/>
        <v>0</v>
      </c>
      <c r="O7153" s="1" t="b">
        <f t="shared" si="368"/>
        <v>0</v>
      </c>
      <c r="Q7153" s="4"/>
      <c r="R7153" s="4"/>
    </row>
    <row r="7154" spans="5:18">
      <c r="E7154" s="130">
        <v>517</v>
      </c>
      <c r="F7154" s="130">
        <v>13</v>
      </c>
      <c r="H7154" s="32" t="s">
        <v>208</v>
      </c>
      <c r="I7154" s="33" t="s">
        <v>862</v>
      </c>
      <c r="J7154" s="33" t="s">
        <v>206</v>
      </c>
      <c r="K7154" s="33" t="str">
        <f t="shared" si="366"/>
        <v>517 , 13</v>
      </c>
      <c r="L7154" s="34" t="s">
        <v>207</v>
      </c>
      <c r="N7154" s="1" t="b">
        <f t="shared" si="367"/>
        <v>0</v>
      </c>
      <c r="O7154" s="1" t="b">
        <f t="shared" si="368"/>
        <v>0</v>
      </c>
      <c r="Q7154" s="4"/>
      <c r="R7154" s="4"/>
    </row>
    <row r="7155" spans="5:18">
      <c r="E7155" s="130">
        <v>517</v>
      </c>
      <c r="F7155" s="130">
        <v>14</v>
      </c>
      <c r="H7155" s="32" t="s">
        <v>208</v>
      </c>
      <c r="I7155" s="33" t="s">
        <v>862</v>
      </c>
      <c r="J7155" s="33" t="s">
        <v>206</v>
      </c>
      <c r="K7155" s="33" t="str">
        <f t="shared" si="366"/>
        <v>517 , 14</v>
      </c>
      <c r="L7155" s="34" t="s">
        <v>207</v>
      </c>
      <c r="N7155" s="1" t="b">
        <f t="shared" si="367"/>
        <v>0</v>
      </c>
      <c r="O7155" s="1" t="b">
        <f t="shared" si="368"/>
        <v>0</v>
      </c>
      <c r="Q7155" s="4"/>
      <c r="R7155" s="4"/>
    </row>
    <row r="7156" spans="5:18">
      <c r="E7156" s="130">
        <v>517</v>
      </c>
      <c r="F7156" s="130">
        <v>15</v>
      </c>
      <c r="H7156" s="32" t="s">
        <v>208</v>
      </c>
      <c r="I7156" s="33" t="s">
        <v>862</v>
      </c>
      <c r="J7156" s="33" t="s">
        <v>206</v>
      </c>
      <c r="K7156" s="33" t="str">
        <f t="shared" si="366"/>
        <v>517 , 15</v>
      </c>
      <c r="L7156" s="34" t="s">
        <v>207</v>
      </c>
      <c r="N7156" s="1" t="b">
        <f t="shared" si="367"/>
        <v>0</v>
      </c>
      <c r="O7156" s="1" t="b">
        <f t="shared" si="368"/>
        <v>0</v>
      </c>
      <c r="Q7156" s="4"/>
      <c r="R7156" s="4"/>
    </row>
    <row r="7157" spans="5:18">
      <c r="E7157" s="130">
        <v>518</v>
      </c>
      <c r="F7157" s="130">
        <v>1</v>
      </c>
      <c r="H7157" s="32" t="s">
        <v>208</v>
      </c>
      <c r="I7157" s="33" t="s">
        <v>862</v>
      </c>
      <c r="J7157" s="33" t="s">
        <v>206</v>
      </c>
      <c r="K7157" s="33" t="str">
        <f t="shared" si="366"/>
        <v>518 , 1</v>
      </c>
      <c r="L7157" s="34" t="s">
        <v>207</v>
      </c>
      <c r="N7157" s="1" t="b">
        <f t="shared" si="367"/>
        <v>0</v>
      </c>
      <c r="O7157" s="1" t="b">
        <f t="shared" si="368"/>
        <v>0</v>
      </c>
      <c r="Q7157" s="4"/>
      <c r="R7157" s="4"/>
    </row>
    <row r="7158" spans="5:18">
      <c r="E7158" s="130">
        <v>518</v>
      </c>
      <c r="F7158" s="130">
        <v>2</v>
      </c>
      <c r="H7158" s="32" t="s">
        <v>208</v>
      </c>
      <c r="I7158" s="33" t="s">
        <v>862</v>
      </c>
      <c r="J7158" s="33" t="s">
        <v>206</v>
      </c>
      <c r="K7158" s="33" t="str">
        <f t="shared" si="366"/>
        <v>518 , 2</v>
      </c>
      <c r="L7158" s="34" t="s">
        <v>207</v>
      </c>
      <c r="N7158" s="1" t="b">
        <f t="shared" si="367"/>
        <v>0</v>
      </c>
      <c r="O7158" s="1" t="b">
        <f t="shared" si="368"/>
        <v>0</v>
      </c>
      <c r="Q7158" s="4"/>
      <c r="R7158" s="4"/>
    </row>
    <row r="7159" spans="5:18">
      <c r="E7159" s="130">
        <v>518</v>
      </c>
      <c r="F7159" s="130">
        <v>3</v>
      </c>
      <c r="H7159" s="32" t="s">
        <v>208</v>
      </c>
      <c r="I7159" s="33" t="s">
        <v>862</v>
      </c>
      <c r="J7159" s="33" t="s">
        <v>206</v>
      </c>
      <c r="K7159" s="33" t="str">
        <f t="shared" si="366"/>
        <v>518 , 3</v>
      </c>
      <c r="L7159" s="34" t="s">
        <v>207</v>
      </c>
      <c r="N7159" s="1" t="b">
        <f t="shared" si="367"/>
        <v>0</v>
      </c>
      <c r="O7159" s="1" t="b">
        <f t="shared" si="368"/>
        <v>0</v>
      </c>
      <c r="Q7159" s="4"/>
      <c r="R7159" s="4"/>
    </row>
    <row r="7160" spans="5:18">
      <c r="E7160" s="130">
        <v>518</v>
      </c>
      <c r="F7160" s="130">
        <v>4</v>
      </c>
      <c r="H7160" s="32" t="s">
        <v>208</v>
      </c>
      <c r="I7160" s="33" t="s">
        <v>862</v>
      </c>
      <c r="J7160" s="33" t="s">
        <v>206</v>
      </c>
      <c r="K7160" s="33" t="str">
        <f t="shared" si="366"/>
        <v>518 , 4</v>
      </c>
      <c r="L7160" s="34" t="s">
        <v>207</v>
      </c>
      <c r="N7160" s="1" t="b">
        <f t="shared" si="367"/>
        <v>0</v>
      </c>
      <c r="O7160" s="1" t="b">
        <f t="shared" si="368"/>
        <v>0</v>
      </c>
      <c r="Q7160" s="4"/>
      <c r="R7160" s="4"/>
    </row>
    <row r="7161" spans="5:18">
      <c r="E7161" s="130">
        <v>518</v>
      </c>
      <c r="F7161" s="130">
        <v>5</v>
      </c>
      <c r="H7161" s="32" t="s">
        <v>208</v>
      </c>
      <c r="I7161" s="33" t="s">
        <v>862</v>
      </c>
      <c r="J7161" s="33" t="s">
        <v>206</v>
      </c>
      <c r="K7161" s="33" t="str">
        <f t="shared" si="366"/>
        <v>518 , 5</v>
      </c>
      <c r="L7161" s="34" t="s">
        <v>207</v>
      </c>
      <c r="N7161" s="1" t="b">
        <f t="shared" si="367"/>
        <v>0</v>
      </c>
      <c r="O7161" s="1" t="b">
        <f t="shared" si="368"/>
        <v>0</v>
      </c>
      <c r="Q7161" s="4"/>
      <c r="R7161" s="4"/>
    </row>
    <row r="7162" spans="5:18">
      <c r="E7162" s="130">
        <v>518</v>
      </c>
      <c s="130" r="F7162">
        <v>7</v>
      </c>
      <c r="H7162" s="32" t="s">
        <v>208</v>
      </c>
      <c r="I7162" s="33" t="s">
        <v>862</v>
      </c>
      <c r="J7162" s="33" t="s">
        <v>206</v>
      </c>
      <c r="K7162" s="33" t="str">
        <f t="shared" si="366"/>
        <v>518 , 6</v>
      </c>
      <c r="L7162" s="34" t="s">
        <v>207</v>
      </c>
      <c r="N7162" s="1" t="b">
        <f t="shared" si="367"/>
        <v>0</v>
      </c>
      <c r="O7162" s="1" t="b">
        <f t="shared" si="368"/>
        <v>0</v>
      </c>
      <c r="Q7162" s="4"/>
      <c r="R7162" s="4"/>
    </row>
    <row r="7163" spans="5:18">
      <c r="E7163" s="130">
        <v>518</v>
      </c>
      <c r="F7163" s="130">
        <v>8</v>
      </c>
      <c r="H7163" s="32" t="s">
        <v>208</v>
      </c>
      <c r="I7163" s="33" t="s">
        <v>862</v>
      </c>
      <c r="J7163" s="33" t="s">
        <v>206</v>
      </c>
      <c r="K7163" s="33" t="str">
        <f t="shared" si="366"/>
        <v>518 , 8</v>
      </c>
      <c r="L7163" s="34" t="s">
        <v>207</v>
      </c>
      <c r="N7163" s="1" t="b">
        <f t="shared" si="367"/>
        <v>0</v>
      </c>
      <c r="O7163" s="1" t="b">
        <f t="shared" si="368"/>
        <v>0</v>
      </c>
      <c r="Q7163" s="4"/>
      <c r="R7163" s="4"/>
    </row>
    <row r="7164" spans="5:18">
      <c r="E7164" s="130">
        <v>518</v>
      </c>
      <c r="F7164" s="130">
        <v>9</v>
      </c>
      <c r="H7164" s="32" t="s">
        <v>208</v>
      </c>
      <c r="I7164" s="33" t="s">
        <v>862</v>
      </c>
      <c r="J7164" s="33" t="s">
        <v>206</v>
      </c>
      <c r="K7164" s="33" t="str">
        <f t="shared" si="366"/>
        <v>518 , 9</v>
      </c>
      <c r="L7164" s="34" t="s">
        <v>207</v>
      </c>
      <c r="N7164" s="1" t="b">
        <f t="shared" si="367"/>
        <v>0</v>
      </c>
      <c r="O7164" s="1" t="b">
        <f t="shared" si="368"/>
        <v>0</v>
      </c>
      <c r="Q7164" s="4"/>
      <c r="R7164" s="4"/>
    </row>
    <row r="7165" spans="5:18">
      <c r="E7165" s="130">
        <v>518</v>
      </c>
      <c r="F7165" s="130">
        <v>10</v>
      </c>
      <c r="H7165" s="32" t="s">
        <v>208</v>
      </c>
      <c r="I7165" s="33" t="s">
        <v>862</v>
      </c>
      <c r="J7165" s="33" t="s">
        <v>206</v>
      </c>
      <c r="K7165" s="33" t="str">
        <f t="shared" si="366"/>
        <v>518 , 10</v>
      </c>
      <c r="L7165" s="34" t="s">
        <v>207</v>
      </c>
      <c r="N7165" s="1" t="b">
        <f t="shared" si="367"/>
        <v>0</v>
      </c>
      <c r="O7165" s="1" t="b">
        <f t="shared" si="368"/>
        <v>0</v>
      </c>
      <c r="Q7165" s="4"/>
      <c r="R7165" s="4"/>
    </row>
    <row r="7166" spans="5:18">
      <c r="E7166" s="130">
        <v>518</v>
      </c>
      <c r="F7166" s="130">
        <v>11</v>
      </c>
      <c r="H7166" s="32" t="s">
        <v>208</v>
      </c>
      <c r="I7166" s="33" t="s">
        <v>862</v>
      </c>
      <c r="J7166" s="33" t="s">
        <v>206</v>
      </c>
      <c r="K7166" s="33" t="str">
        <f t="shared" si="366"/>
        <v>518 , 11</v>
      </c>
      <c r="L7166" s="34" t="s">
        <v>207</v>
      </c>
      <c r="N7166" s="1" t="b">
        <f t="shared" si="367"/>
        <v>0</v>
      </c>
      <c r="O7166" s="1" t="b">
        <f t="shared" si="368"/>
        <v>0</v>
      </c>
      <c r="Q7166" s="4"/>
      <c r="R7166" s="4"/>
    </row>
    <row r="7167" spans="5:18">
      <c r="E7167" s="130">
        <v>518</v>
      </c>
      <c r="F7167" s="130">
        <v>12</v>
      </c>
      <c r="H7167" s="32" t="s">
        <v>208</v>
      </c>
      <c r="I7167" s="33" t="s">
        <v>862</v>
      </c>
      <c r="J7167" s="33" t="s">
        <v>206</v>
      </c>
      <c r="K7167" s="33" t="str">
        <f t="shared" si="366"/>
        <v>518 , 12</v>
      </c>
      <c r="L7167" s="34" t="s">
        <v>207</v>
      </c>
      <c r="N7167" s="1" t="b">
        <f t="shared" si="367"/>
        <v>0</v>
      </c>
      <c r="O7167" s="1" t="b">
        <f t="shared" si="368"/>
        <v>0</v>
      </c>
      <c r="Q7167" s="4"/>
      <c r="R7167" s="4"/>
    </row>
    <row r="7168" spans="5:18">
      <c r="E7168" s="130">
        <v>518</v>
      </c>
      <c r="F7168" s="130">
        <v>13</v>
      </c>
      <c r="H7168" s="32" t="s">
        <v>208</v>
      </c>
      <c r="I7168" s="33" t="s">
        <v>862</v>
      </c>
      <c r="J7168" s="33" t="s">
        <v>206</v>
      </c>
      <c r="K7168" s="33" t="str">
        <f t="shared" si="366"/>
        <v>518 , 13</v>
      </c>
      <c r="L7168" s="34" t="s">
        <v>207</v>
      </c>
      <c r="N7168" s="1" t="b">
        <f t="shared" si="367"/>
        <v>0</v>
      </c>
      <c r="O7168" s="1" t="b">
        <f t="shared" si="368"/>
        <v>0</v>
      </c>
      <c r="Q7168" s="4"/>
      <c r="R7168" s="4"/>
    </row>
    <row r="7169" spans="5:18">
      <c r="E7169" s="130">
        <v>518</v>
      </c>
      <c r="F7169" s="130">
        <v>14</v>
      </c>
      <c r="H7169" s="32" t="s">
        <v>208</v>
      </c>
      <c r="I7169" s="33" t="s">
        <v>862</v>
      </c>
      <c r="J7169" s="33" t="s">
        <v>206</v>
      </c>
      <c r="K7169" s="33" t="str">
        <f t="shared" si="366"/>
        <v>518 , 14</v>
      </c>
      <c r="L7169" s="34" t="s">
        <v>207</v>
      </c>
      <c r="N7169" s="1" t="b">
        <f t="shared" si="367"/>
        <v>0</v>
      </c>
      <c r="O7169" s="1" t="b">
        <f t="shared" si="368"/>
        <v>0</v>
      </c>
      <c r="Q7169" s="4"/>
      <c r="R7169" s="4"/>
    </row>
    <row r="7170" spans="5:18">
      <c r="E7170" s="130">
        <v>518</v>
      </c>
      <c r="F7170" s="130">
        <v>15</v>
      </c>
      <c r="H7170" s="32" t="s">
        <v>208</v>
      </c>
      <c r="I7170" s="33" t="s">
        <v>862</v>
      </c>
      <c r="J7170" s="33" t="s">
        <v>206</v>
      </c>
      <c r="K7170" s="33" t="str">
        <f t="shared" si="366"/>
        <v>518 , 15</v>
      </c>
      <c r="L7170" s="34" t="s">
        <v>207</v>
      </c>
      <c r="N7170" s="1" t="b">
        <f t="shared" si="367"/>
        <v>0</v>
      </c>
      <c r="O7170" s="1" t="b">
        <f t="shared" si="368"/>
        <v>0</v>
      </c>
      <c r="Q7170" s="4"/>
      <c r="R7170" s="4"/>
    </row>
    <row r="7171" spans="5:18">
      <c r="E7171" s="130">
        <v>519</v>
      </c>
      <c r="F7171" s="130">
        <v>1</v>
      </c>
      <c r="H7171" s="32" t="s">
        <v>208</v>
      </c>
      <c r="I7171" s="33" t="s">
        <v>862</v>
      </c>
      <c r="J7171" s="33" t="s">
        <v>206</v>
      </c>
      <c r="K7171" s="33" t="str">
        <f t="shared" si="366"/>
        <v>519 , 1</v>
      </c>
      <c r="L7171" s="34" t="s">
        <v>207</v>
      </c>
      <c r="N7171" s="1" t="b">
        <f t="shared" si="367"/>
        <v>0</v>
      </c>
      <c r="O7171" s="1" t="b">
        <f t="shared" si="368"/>
        <v>0</v>
      </c>
      <c r="Q7171" s="4"/>
      <c r="R7171" s="4"/>
    </row>
    <row r="7172" spans="5:18">
      <c r="E7172" s="130">
        <v>519</v>
      </c>
      <c r="F7172" s="130">
        <v>2</v>
      </c>
      <c r="H7172" s="32" t="s">
        <v>208</v>
      </c>
      <c r="I7172" s="33" t="s">
        <v>862</v>
      </c>
      <c r="J7172" s="33" t="s">
        <v>206</v>
      </c>
      <c r="K7172" s="33" t="str">
        <f t="shared" si="366"/>
        <v>519 , 2</v>
      </c>
      <c r="L7172" s="34" t="s">
        <v>207</v>
      </c>
      <c r="N7172" s="1" t="b">
        <f t="shared" si="367"/>
        <v>0</v>
      </c>
      <c r="O7172" s="1" t="b">
        <f t="shared" si="368"/>
        <v>0</v>
      </c>
      <c r="Q7172" s="4"/>
      <c r="R7172" s="4"/>
    </row>
    <row r="7173" spans="5:18">
      <c r="E7173" s="130">
        <v>519</v>
      </c>
      <c r="F7173" s="130">
        <v>3</v>
      </c>
      <c r="H7173" s="32" t="s">
        <v>208</v>
      </c>
      <c r="I7173" s="33" t="s">
        <v>862</v>
      </c>
      <c r="J7173" s="33" t="s">
        <v>206</v>
      </c>
      <c r="K7173" s="33" t="str">
        <f t="shared" si="366"/>
        <v>519 , 3</v>
      </c>
      <c r="L7173" s="34" t="s">
        <v>207</v>
      </c>
      <c r="N7173" s="1" t="b">
        <f t="shared" si="367"/>
        <v>0</v>
      </c>
      <c r="O7173" s="1" t="b">
        <f t="shared" si="368"/>
        <v>0</v>
      </c>
      <c r="Q7173" s="4"/>
      <c r="R7173" s="4"/>
    </row>
    <row r="7174" spans="5:18">
      <c r="E7174" s="130">
        <v>519</v>
      </c>
      <c r="F7174" s="130">
        <v>4</v>
      </c>
      <c r="H7174" s="32" t="s">
        <v>208</v>
      </c>
      <c r="I7174" s="33" t="s">
        <v>862</v>
      </c>
      <c r="J7174" s="33" t="s">
        <v>206</v>
      </c>
      <c r="K7174" s="33" t="str">
        <f t="shared" ref="K7174:K7232" si="369">E7174&amp;" , "&amp;F7174</f>
        <v>519 , 4</v>
      </c>
      <c r="L7174" s="34" t="s">
        <v>207</v>
      </c>
      <c r="N7174" s="1" t="b">
        <f t="shared" ref="N7174:N7232" si="370">IF(E7174="","",EXACT(E7174,Q7174))</f>
        <v>0</v>
      </c>
      <c r="O7174" s="1" t="b">
        <f t="shared" ref="O7174:O7232" si="371">IF(F7174="","",EXACT(F7174,R7174))</f>
        <v>0</v>
      </c>
      <c r="Q7174" s="4"/>
      <c r="R7174" s="4"/>
    </row>
    <row r="7175" spans="5:18">
      <c r="E7175" s="130">
        <v>519</v>
      </c>
      <c r="F7175" s="130">
        <v>5</v>
      </c>
      <c r="H7175" s="32" t="s">
        <v>208</v>
      </c>
      <c r="I7175" s="33" t="s">
        <v>862</v>
      </c>
      <c r="J7175" s="33" t="s">
        <v>206</v>
      </c>
      <c r="K7175" s="33" t="str">
        <f t="shared" si="369"/>
        <v>519 , 5</v>
      </c>
      <c r="L7175" s="34" t="s">
        <v>207</v>
      </c>
      <c r="N7175" s="1" t="b">
        <f t="shared" si="370"/>
        <v>0</v>
      </c>
      <c r="O7175" s="1" t="b">
        <f t="shared" si="371"/>
        <v>0</v>
      </c>
      <c r="Q7175" s="4"/>
      <c r="R7175" s="4"/>
    </row>
    <row r="7176" spans="5:18">
      <c r="E7176" s="130">
        <v>519</v>
      </c>
      <c s="130" r="F7176">
        <v>7</v>
      </c>
      <c r="H7176" s="32" t="s">
        <v>208</v>
      </c>
      <c r="I7176" s="33" t="s">
        <v>862</v>
      </c>
      <c r="J7176" s="33" t="s">
        <v>206</v>
      </c>
      <c r="K7176" s="33" t="str">
        <f t="shared" si="369"/>
        <v>519 , 6</v>
      </c>
      <c r="L7176" s="34" t="s">
        <v>207</v>
      </c>
      <c r="N7176" s="1" t="b">
        <f t="shared" si="370"/>
        <v>0</v>
      </c>
      <c r="O7176" s="1" t="b">
        <f t="shared" si="371"/>
        <v>0</v>
      </c>
      <c r="Q7176" s="4"/>
      <c r="R7176" s="4"/>
    </row>
    <row r="7177" spans="5:18">
      <c r="E7177" s="130">
        <v>519</v>
      </c>
      <c r="F7177" s="130">
        <v>8</v>
      </c>
      <c r="H7177" s="32" t="s">
        <v>208</v>
      </c>
      <c r="I7177" s="33" t="s">
        <v>862</v>
      </c>
      <c r="J7177" s="33" t="s">
        <v>206</v>
      </c>
      <c r="K7177" s="33" t="str">
        <f t="shared" si="369"/>
        <v>519 , 8</v>
      </c>
      <c r="L7177" s="34" t="s">
        <v>207</v>
      </c>
      <c r="N7177" s="1" t="b">
        <f t="shared" si="370"/>
        <v>0</v>
      </c>
      <c r="O7177" s="1" t="b">
        <f t="shared" si="371"/>
        <v>0</v>
      </c>
      <c r="Q7177" s="4"/>
      <c r="R7177" s="4"/>
    </row>
    <row r="7178" spans="5:18">
      <c r="E7178" s="130">
        <v>519</v>
      </c>
      <c r="F7178" s="130">
        <v>9</v>
      </c>
      <c r="H7178" s="32" t="s">
        <v>208</v>
      </c>
      <c r="I7178" s="33" t="s">
        <v>862</v>
      </c>
      <c r="J7178" s="33" t="s">
        <v>206</v>
      </c>
      <c r="K7178" s="33" t="str">
        <f t="shared" si="369"/>
        <v>519 , 9</v>
      </c>
      <c r="L7178" s="34" t="s">
        <v>207</v>
      </c>
      <c r="N7178" s="1" t="b">
        <f t="shared" si="370"/>
        <v>0</v>
      </c>
      <c r="O7178" s="1" t="b">
        <f t="shared" si="371"/>
        <v>0</v>
      </c>
      <c r="Q7178" s="4"/>
      <c r="R7178" s="4"/>
    </row>
    <row r="7179" spans="5:18">
      <c r="E7179" s="130">
        <v>519</v>
      </c>
      <c r="F7179" s="130">
        <v>10</v>
      </c>
      <c r="H7179" s="32" t="s">
        <v>208</v>
      </c>
      <c r="I7179" s="33" t="s">
        <v>862</v>
      </c>
      <c r="J7179" s="33" t="s">
        <v>206</v>
      </c>
      <c r="K7179" s="33" t="str">
        <f t="shared" si="369"/>
        <v>519 , 10</v>
      </c>
      <c r="L7179" s="34" t="s">
        <v>207</v>
      </c>
      <c r="N7179" s="1" t="b">
        <f t="shared" si="370"/>
        <v>0</v>
      </c>
      <c r="O7179" s="1" t="b">
        <f t="shared" si="371"/>
        <v>0</v>
      </c>
      <c r="Q7179" s="4"/>
      <c r="R7179" s="4"/>
    </row>
    <row r="7180" spans="5:18">
      <c r="E7180" s="130">
        <v>519</v>
      </c>
      <c r="F7180" s="130">
        <v>11</v>
      </c>
      <c r="H7180" s="32" t="s">
        <v>208</v>
      </c>
      <c r="I7180" s="33" t="s">
        <v>862</v>
      </c>
      <c r="J7180" s="33" t="s">
        <v>206</v>
      </c>
      <c r="K7180" s="33" t="str">
        <f t="shared" si="369"/>
        <v>519 , 11</v>
      </c>
      <c r="L7180" s="34" t="s">
        <v>207</v>
      </c>
      <c r="N7180" s="1" t="b">
        <f t="shared" si="370"/>
        <v>0</v>
      </c>
      <c r="O7180" s="1" t="b">
        <f t="shared" si="371"/>
        <v>0</v>
      </c>
      <c r="Q7180" s="4"/>
      <c r="R7180" s="4"/>
    </row>
    <row r="7181" spans="5:18">
      <c r="E7181" s="130">
        <v>519</v>
      </c>
      <c r="F7181" s="130">
        <v>12</v>
      </c>
      <c r="H7181" s="32" t="s">
        <v>208</v>
      </c>
      <c r="I7181" s="33" t="s">
        <v>862</v>
      </c>
      <c r="J7181" s="33" t="s">
        <v>206</v>
      </c>
      <c r="K7181" s="33" t="str">
        <f t="shared" si="369"/>
        <v>519 , 12</v>
      </c>
      <c r="L7181" s="34" t="s">
        <v>207</v>
      </c>
      <c r="N7181" s="1" t="b">
        <f t="shared" si="370"/>
        <v>0</v>
      </c>
      <c r="O7181" s="1" t="b">
        <f t="shared" si="371"/>
        <v>0</v>
      </c>
      <c r="Q7181" s="4"/>
      <c r="R7181" s="4"/>
    </row>
    <row r="7182" spans="5:18">
      <c r="E7182" s="130">
        <v>519</v>
      </c>
      <c r="F7182" s="130">
        <v>13</v>
      </c>
      <c r="H7182" s="32" t="s">
        <v>208</v>
      </c>
      <c r="I7182" s="33" t="s">
        <v>862</v>
      </c>
      <c r="J7182" s="33" t="s">
        <v>206</v>
      </c>
      <c r="K7182" s="33" t="str">
        <f t="shared" si="369"/>
        <v>519 , 13</v>
      </c>
      <c r="L7182" s="34" t="s">
        <v>207</v>
      </c>
      <c r="N7182" s="1" t="b">
        <f t="shared" si="370"/>
        <v>0</v>
      </c>
      <c r="O7182" s="1" t="b">
        <f t="shared" si="371"/>
        <v>0</v>
      </c>
      <c r="Q7182" s="4"/>
      <c r="R7182" s="4"/>
    </row>
    <row r="7183" spans="5:18">
      <c r="E7183" s="130">
        <v>519</v>
      </c>
      <c r="F7183" s="130">
        <v>14</v>
      </c>
      <c r="H7183" s="32" t="s">
        <v>208</v>
      </c>
      <c r="I7183" s="33" t="s">
        <v>862</v>
      </c>
      <c r="J7183" s="33" t="s">
        <v>206</v>
      </c>
      <c r="K7183" s="33" t="str">
        <f t="shared" si="369"/>
        <v>519 , 14</v>
      </c>
      <c r="L7183" s="34" t="s">
        <v>207</v>
      </c>
      <c r="N7183" s="1" t="b">
        <f t="shared" si="370"/>
        <v>0</v>
      </c>
      <c r="O7183" s="1" t="b">
        <f t="shared" si="371"/>
        <v>0</v>
      </c>
      <c r="Q7183" s="4"/>
      <c r="R7183" s="4"/>
    </row>
    <row r="7184" spans="5:18">
      <c r="E7184" s="130">
        <v>519</v>
      </c>
      <c r="F7184" s="130">
        <v>15</v>
      </c>
      <c r="H7184" s="32" t="s">
        <v>208</v>
      </c>
      <c r="I7184" s="33" t="s">
        <v>862</v>
      </c>
      <c r="J7184" s="33" t="s">
        <v>206</v>
      </c>
      <c r="K7184" s="33" t="str">
        <f t="shared" si="369"/>
        <v>519 , 15</v>
      </c>
      <c r="L7184" s="34" t="s">
        <v>207</v>
      </c>
      <c r="N7184" s="1" t="b">
        <f t="shared" si="370"/>
        <v>0</v>
      </c>
      <c r="O7184" s="1" t="b">
        <f t="shared" si="371"/>
        <v>0</v>
      </c>
      <c r="Q7184" s="4"/>
      <c r="R7184" s="4"/>
    </row>
    <row r="7185" spans="5:18">
      <c r="E7185" s="130">
        <v>520</v>
      </c>
      <c r="F7185" s="130">
        <v>1</v>
      </c>
      <c r="H7185" s="32" t="s">
        <v>208</v>
      </c>
      <c r="I7185" s="33" t="s">
        <v>862</v>
      </c>
      <c r="J7185" s="33" t="s">
        <v>206</v>
      </c>
      <c r="K7185" s="33" t="str">
        <f t="shared" si="369"/>
        <v>520 , 1</v>
      </c>
      <c r="L7185" s="34" t="s">
        <v>207</v>
      </c>
      <c r="N7185" s="1" t="b">
        <f t="shared" si="370"/>
        <v>0</v>
      </c>
      <c r="O7185" s="1" t="b">
        <f t="shared" si="371"/>
        <v>0</v>
      </c>
      <c r="Q7185" s="4"/>
      <c r="R7185" s="4"/>
    </row>
    <row r="7186" spans="5:18">
      <c r="E7186" s="130">
        <v>520</v>
      </c>
      <c r="F7186" s="130">
        <v>2</v>
      </c>
      <c r="H7186" s="32" t="s">
        <v>208</v>
      </c>
      <c r="I7186" s="33" t="s">
        <v>862</v>
      </c>
      <c r="J7186" s="33" t="s">
        <v>206</v>
      </c>
      <c r="K7186" s="33" t="str">
        <f t="shared" si="369"/>
        <v>520 , 2</v>
      </c>
      <c r="L7186" s="34" t="s">
        <v>207</v>
      </c>
      <c r="N7186" s="1" t="b">
        <f t="shared" si="370"/>
        <v>0</v>
      </c>
      <c r="O7186" s="1" t="b">
        <f t="shared" si="371"/>
        <v>0</v>
      </c>
      <c r="Q7186" s="4"/>
      <c r="R7186" s="4"/>
    </row>
    <row r="7187" spans="5:18">
      <c r="E7187" s="130">
        <v>520</v>
      </c>
      <c r="F7187" s="130">
        <v>3</v>
      </c>
      <c r="H7187" s="32" t="s">
        <v>208</v>
      </c>
      <c r="I7187" s="33" t="s">
        <v>862</v>
      </c>
      <c r="J7187" s="33" t="s">
        <v>206</v>
      </c>
      <c r="K7187" s="33" t="str">
        <f t="shared" si="369"/>
        <v>520 , 3</v>
      </c>
      <c r="L7187" s="34" t="s">
        <v>207</v>
      </c>
      <c r="N7187" s="1" t="b">
        <f t="shared" si="370"/>
        <v>0</v>
      </c>
      <c r="O7187" s="1" t="b">
        <f t="shared" si="371"/>
        <v>0</v>
      </c>
      <c r="Q7187" s="4"/>
      <c r="R7187" s="4"/>
    </row>
    <row r="7188" spans="5:18">
      <c r="E7188" s="130">
        <v>520</v>
      </c>
      <c r="F7188" s="130">
        <v>4</v>
      </c>
      <c r="H7188" s="32" t="s">
        <v>208</v>
      </c>
      <c r="I7188" s="33" t="s">
        <v>862</v>
      </c>
      <c r="J7188" s="33" t="s">
        <v>206</v>
      </c>
      <c r="K7188" s="33" t="str">
        <f t="shared" si="369"/>
        <v>520 , 4</v>
      </c>
      <c r="L7188" s="34" t="s">
        <v>207</v>
      </c>
      <c r="N7188" s="1" t="b">
        <f t="shared" si="370"/>
        <v>0</v>
      </c>
      <c r="O7188" s="1" t="b">
        <f t="shared" si="371"/>
        <v>0</v>
      </c>
      <c r="Q7188" s="4"/>
      <c r="R7188" s="4"/>
    </row>
    <row r="7189" spans="5:18">
      <c r="E7189" s="130">
        <v>520</v>
      </c>
      <c r="F7189" s="130">
        <v>5</v>
      </c>
      <c r="H7189" s="32" t="s">
        <v>208</v>
      </c>
      <c r="I7189" s="33" t="s">
        <v>862</v>
      </c>
      <c r="J7189" s="33" t="s">
        <v>206</v>
      </c>
      <c r="K7189" s="33" t="str">
        <f t="shared" si="369"/>
        <v>520 , 5</v>
      </c>
      <c r="L7189" s="34" t="s">
        <v>207</v>
      </c>
      <c r="N7189" s="1" t="b">
        <f t="shared" si="370"/>
        <v>0</v>
      </c>
      <c r="O7189" s="1" t="b">
        <f t="shared" si="371"/>
        <v>0</v>
      </c>
      <c r="Q7189" s="4"/>
      <c r="R7189" s="4"/>
    </row>
    <row r="7190" spans="5:18">
      <c r="E7190" s="130">
        <v>520</v>
      </c>
      <c s="130" r="F7190">
        <v>7</v>
      </c>
      <c r="H7190" s="32" t="s">
        <v>208</v>
      </c>
      <c r="I7190" s="33" t="s">
        <v>862</v>
      </c>
      <c r="J7190" s="33" t="s">
        <v>206</v>
      </c>
      <c r="K7190" s="33" t="str">
        <f t="shared" si="369"/>
        <v>520 , 6</v>
      </c>
      <c r="L7190" s="34" t="s">
        <v>207</v>
      </c>
      <c r="N7190" s="1" t="b">
        <f t="shared" si="370"/>
        <v>0</v>
      </c>
      <c r="O7190" s="1" t="b">
        <f t="shared" si="371"/>
        <v>0</v>
      </c>
      <c r="Q7190" s="4"/>
      <c r="R7190" s="4"/>
    </row>
    <row r="7191" spans="5:18">
      <c r="E7191" s="130">
        <v>520</v>
      </c>
      <c r="F7191" s="130">
        <v>8</v>
      </c>
      <c r="H7191" s="32" t="s">
        <v>208</v>
      </c>
      <c r="I7191" s="33" t="s">
        <v>862</v>
      </c>
      <c r="J7191" s="33" t="s">
        <v>206</v>
      </c>
      <c r="K7191" s="33" t="str">
        <f t="shared" si="369"/>
        <v>520 , 8</v>
      </c>
      <c r="L7191" s="34" t="s">
        <v>207</v>
      </c>
      <c r="N7191" s="1" t="b">
        <f t="shared" si="370"/>
        <v>0</v>
      </c>
      <c r="O7191" s="1" t="b">
        <f t="shared" si="371"/>
        <v>0</v>
      </c>
      <c r="Q7191" s="4"/>
      <c r="R7191" s="4"/>
    </row>
    <row r="7192" spans="5:18">
      <c r="E7192" s="130">
        <v>520</v>
      </c>
      <c r="F7192" s="130">
        <v>9</v>
      </c>
      <c r="H7192" s="32" t="s">
        <v>208</v>
      </c>
      <c r="I7192" s="33" t="s">
        <v>862</v>
      </c>
      <c r="J7192" s="33" t="s">
        <v>206</v>
      </c>
      <c r="K7192" s="33" t="str">
        <f t="shared" si="369"/>
        <v>520 , 9</v>
      </c>
      <c r="L7192" s="34" t="s">
        <v>207</v>
      </c>
      <c r="N7192" s="1" t="b">
        <f t="shared" si="370"/>
        <v>0</v>
      </c>
      <c r="O7192" s="1" t="b">
        <f t="shared" si="371"/>
        <v>0</v>
      </c>
      <c r="Q7192" s="4"/>
      <c r="R7192" s="4"/>
    </row>
    <row r="7193" spans="5:18">
      <c r="E7193" s="130">
        <v>520</v>
      </c>
      <c r="F7193" s="130">
        <v>10</v>
      </c>
      <c r="H7193" s="32" t="s">
        <v>208</v>
      </c>
      <c r="I7193" s="33" t="s">
        <v>862</v>
      </c>
      <c r="J7193" s="33" t="s">
        <v>206</v>
      </c>
      <c r="K7193" s="33" t="str">
        <f t="shared" si="369"/>
        <v>520 , 10</v>
      </c>
      <c r="L7193" s="34" t="s">
        <v>207</v>
      </c>
      <c r="N7193" s="1" t="b">
        <f t="shared" si="370"/>
        <v>0</v>
      </c>
      <c r="O7193" s="1" t="b">
        <f t="shared" si="371"/>
        <v>0</v>
      </c>
      <c r="Q7193" s="4"/>
      <c r="R7193" s="4"/>
    </row>
    <row r="7194" spans="5:18">
      <c r="E7194" s="130">
        <v>520</v>
      </c>
      <c r="F7194" s="130">
        <v>11</v>
      </c>
      <c r="H7194" s="32" t="s">
        <v>208</v>
      </c>
      <c r="I7194" s="33" t="s">
        <v>862</v>
      </c>
      <c r="J7194" s="33" t="s">
        <v>206</v>
      </c>
      <c r="K7194" s="33" t="str">
        <f t="shared" si="369"/>
        <v>520 , 11</v>
      </c>
      <c r="L7194" s="34" t="s">
        <v>207</v>
      </c>
      <c r="N7194" s="1" t="b">
        <f t="shared" si="370"/>
        <v>0</v>
      </c>
      <c r="O7194" s="1" t="b">
        <f t="shared" si="371"/>
        <v>0</v>
      </c>
      <c r="Q7194" s="4"/>
      <c r="R7194" s="4"/>
    </row>
    <row r="7195" spans="5:18">
      <c r="E7195" s="130">
        <v>520</v>
      </c>
      <c r="F7195" s="130">
        <v>12</v>
      </c>
      <c r="H7195" s="32" t="s">
        <v>208</v>
      </c>
      <c r="I7195" s="33" t="s">
        <v>862</v>
      </c>
      <c r="J7195" s="33" t="s">
        <v>206</v>
      </c>
      <c r="K7195" s="33" t="str">
        <f t="shared" si="369"/>
        <v>520 , 12</v>
      </c>
      <c r="L7195" s="34" t="s">
        <v>207</v>
      </c>
      <c r="N7195" s="1" t="b">
        <f t="shared" si="370"/>
        <v>0</v>
      </c>
      <c r="O7195" s="1" t="b">
        <f t="shared" si="371"/>
        <v>0</v>
      </c>
      <c r="Q7195" s="4"/>
      <c r="R7195" s="4"/>
    </row>
    <row r="7196" spans="5:18">
      <c r="E7196" s="130">
        <v>520</v>
      </c>
      <c r="F7196" s="130">
        <v>13</v>
      </c>
      <c r="H7196" s="32" t="s">
        <v>208</v>
      </c>
      <c r="I7196" s="33" t="s">
        <v>862</v>
      </c>
      <c r="J7196" s="33" t="s">
        <v>206</v>
      </c>
      <c r="K7196" s="33" t="str">
        <f t="shared" si="369"/>
        <v>520 , 13</v>
      </c>
      <c r="L7196" s="34" t="s">
        <v>207</v>
      </c>
      <c r="N7196" s="1" t="b">
        <f t="shared" si="370"/>
        <v>0</v>
      </c>
      <c r="O7196" s="1" t="b">
        <f t="shared" si="371"/>
        <v>0</v>
      </c>
      <c r="Q7196" s="4"/>
      <c r="R7196" s="4"/>
    </row>
    <row r="7197" spans="5:18">
      <c r="E7197" s="130">
        <v>520</v>
      </c>
      <c r="F7197" s="130">
        <v>14</v>
      </c>
      <c r="H7197" s="32" t="s">
        <v>208</v>
      </c>
      <c r="I7197" s="33" t="s">
        <v>862</v>
      </c>
      <c r="J7197" s="33" t="s">
        <v>206</v>
      </c>
      <c r="K7197" s="33" t="str">
        <f t="shared" si="369"/>
        <v>520 , 14</v>
      </c>
      <c r="L7197" s="34" t="s">
        <v>207</v>
      </c>
      <c r="N7197" s="1" t="b">
        <f t="shared" si="370"/>
        <v>0</v>
      </c>
      <c r="O7197" s="1" t="b">
        <f t="shared" si="371"/>
        <v>0</v>
      </c>
      <c r="Q7197" s="4"/>
      <c r="R7197" s="4"/>
    </row>
    <row r="7198" spans="5:18">
      <c r="E7198" s="130">
        <v>520</v>
      </c>
      <c r="F7198" s="130">
        <v>15</v>
      </c>
      <c r="H7198" s="32" t="s">
        <v>208</v>
      </c>
      <c r="I7198" s="33" t="s">
        <v>862</v>
      </c>
      <c r="J7198" s="33" t="s">
        <v>206</v>
      </c>
      <c r="K7198" s="33" t="str">
        <f t="shared" si="369"/>
        <v>520 , 15</v>
      </c>
      <c r="L7198" s="34" t="s">
        <v>207</v>
      </c>
      <c r="N7198" s="1" t="b">
        <f t="shared" si="370"/>
        <v>0</v>
      </c>
      <c r="O7198" s="1" t="b">
        <f t="shared" si="371"/>
        <v>0</v>
      </c>
      <c r="Q7198" s="4"/>
      <c r="R7198" s="4"/>
    </row>
    <row r="7199" spans="5:18">
      <c r="E7199" s="130">
        <v>521</v>
      </c>
      <c r="F7199" s="130">
        <v>1</v>
      </c>
      <c r="H7199" s="32" t="s">
        <v>208</v>
      </c>
      <c r="I7199" s="33" t="s">
        <v>862</v>
      </c>
      <c r="J7199" s="33" t="s">
        <v>206</v>
      </c>
      <c r="K7199" s="33" t="str">
        <f t="shared" si="369"/>
        <v>521 , 1</v>
      </c>
      <c r="L7199" s="34" t="s">
        <v>207</v>
      </c>
      <c r="N7199" s="1" t="b">
        <f t="shared" si="370"/>
        <v>0</v>
      </c>
      <c r="O7199" s="1" t="b">
        <f t="shared" si="371"/>
        <v>0</v>
      </c>
      <c r="Q7199" s="4"/>
      <c r="R7199" s="4"/>
    </row>
    <row r="7200" spans="5:18">
      <c r="E7200" s="130">
        <v>521</v>
      </c>
      <c r="F7200" s="130">
        <v>2</v>
      </c>
      <c r="H7200" s="32" t="s">
        <v>208</v>
      </c>
      <c r="I7200" s="33" t="s">
        <v>862</v>
      </c>
      <c r="J7200" s="33" t="s">
        <v>206</v>
      </c>
      <c r="K7200" s="33" t="str">
        <f t="shared" si="369"/>
        <v>521 , 2</v>
      </c>
      <c r="L7200" s="34" t="s">
        <v>207</v>
      </c>
      <c r="N7200" s="1" t="b">
        <f t="shared" si="370"/>
        <v>0</v>
      </c>
      <c r="O7200" s="1" t="b">
        <f t="shared" si="371"/>
        <v>0</v>
      </c>
      <c r="Q7200" s="4"/>
      <c r="R7200" s="4"/>
    </row>
    <row r="7201" spans="5:18">
      <c r="E7201" s="130">
        <v>521</v>
      </c>
      <c r="F7201" s="130">
        <v>3</v>
      </c>
      <c r="H7201" s="32" t="s">
        <v>208</v>
      </c>
      <c r="I7201" s="33" t="s">
        <v>862</v>
      </c>
      <c r="J7201" s="33" t="s">
        <v>206</v>
      </c>
      <c r="K7201" s="33" t="str">
        <f t="shared" si="369"/>
        <v>521 , 3</v>
      </c>
      <c r="L7201" s="34" t="s">
        <v>207</v>
      </c>
      <c r="N7201" s="1" t="b">
        <f t="shared" si="370"/>
        <v>0</v>
      </c>
      <c r="O7201" s="1" t="b">
        <f t="shared" si="371"/>
        <v>0</v>
      </c>
      <c r="Q7201" s="4"/>
      <c r="R7201" s="4"/>
    </row>
    <row r="7202" spans="5:18">
      <c r="E7202" s="130">
        <v>521</v>
      </c>
      <c r="F7202" s="130">
        <v>4</v>
      </c>
      <c r="H7202" s="32" t="s">
        <v>208</v>
      </c>
      <c r="I7202" s="33" t="s">
        <v>862</v>
      </c>
      <c r="J7202" s="33" t="s">
        <v>206</v>
      </c>
      <c r="K7202" s="33" t="str">
        <f t="shared" si="369"/>
        <v>521 , 4</v>
      </c>
      <c r="L7202" s="34" t="s">
        <v>207</v>
      </c>
      <c r="N7202" s="1" t="b">
        <f t="shared" si="370"/>
        <v>0</v>
      </c>
      <c r="O7202" s="1" t="b">
        <f t="shared" si="371"/>
        <v>0</v>
      </c>
      <c r="Q7202" s="4"/>
      <c r="R7202" s="4"/>
    </row>
    <row r="7203" spans="5:18">
      <c r="E7203" s="130">
        <v>521</v>
      </c>
      <c r="F7203" s="130">
        <v>5</v>
      </c>
      <c r="H7203" s="32" t="s">
        <v>208</v>
      </c>
      <c r="I7203" s="33" t="s">
        <v>862</v>
      </c>
      <c r="J7203" s="33" t="s">
        <v>206</v>
      </c>
      <c r="K7203" s="33" t="str">
        <f t="shared" si="369"/>
        <v>521 , 5</v>
      </c>
      <c r="L7203" s="34" t="s">
        <v>207</v>
      </c>
      <c r="N7203" s="1" t="b">
        <f t="shared" si="370"/>
        <v>0</v>
      </c>
      <c r="O7203" s="1" t="b">
        <f t="shared" si="371"/>
        <v>0</v>
      </c>
      <c r="Q7203" s="4"/>
      <c r="R7203" s="4"/>
    </row>
    <row r="7204" spans="5:18">
      <c r="E7204" s="130">
        <v>521</v>
      </c>
      <c s="130" r="F7204">
        <v>7</v>
      </c>
      <c r="H7204" s="32" t="s">
        <v>208</v>
      </c>
      <c r="I7204" s="33" t="s">
        <v>862</v>
      </c>
      <c r="J7204" s="33" t="s">
        <v>206</v>
      </c>
      <c r="K7204" s="33" t="str">
        <f t="shared" si="369"/>
        <v>521 , 6</v>
      </c>
      <c r="L7204" s="34" t="s">
        <v>207</v>
      </c>
      <c r="N7204" s="1" t="b">
        <f t="shared" si="370"/>
        <v>0</v>
      </c>
      <c r="O7204" s="1" t="b">
        <f t="shared" si="371"/>
        <v>0</v>
      </c>
      <c r="Q7204" s="4"/>
      <c r="R7204" s="4"/>
    </row>
    <row r="7205" spans="5:18">
      <c r="E7205" s="130">
        <v>521</v>
      </c>
      <c r="F7205" s="130">
        <v>8</v>
      </c>
      <c r="H7205" s="32" t="s">
        <v>208</v>
      </c>
      <c r="I7205" s="33" t="s">
        <v>862</v>
      </c>
      <c r="J7205" s="33" t="s">
        <v>206</v>
      </c>
      <c r="K7205" s="33" t="str">
        <f t="shared" si="369"/>
        <v>521 , 8</v>
      </c>
      <c r="L7205" s="34" t="s">
        <v>207</v>
      </c>
      <c r="N7205" s="1" t="b">
        <f t="shared" si="370"/>
        <v>0</v>
      </c>
      <c r="O7205" s="1" t="b">
        <f t="shared" si="371"/>
        <v>0</v>
      </c>
      <c r="Q7205" s="4"/>
      <c r="R7205" s="4"/>
    </row>
    <row r="7206" spans="5:18">
      <c r="E7206" s="130">
        <v>521</v>
      </c>
      <c r="F7206" s="130">
        <v>9</v>
      </c>
      <c r="H7206" s="32" t="s">
        <v>208</v>
      </c>
      <c r="I7206" s="33" t="s">
        <v>862</v>
      </c>
      <c r="J7206" s="33" t="s">
        <v>206</v>
      </c>
      <c r="K7206" s="33" t="str">
        <f t="shared" si="369"/>
        <v>521 , 9</v>
      </c>
      <c r="L7206" s="34" t="s">
        <v>207</v>
      </c>
      <c r="N7206" s="1" t="b">
        <f t="shared" si="370"/>
        <v>0</v>
      </c>
      <c r="O7206" s="1" t="b">
        <f t="shared" si="371"/>
        <v>0</v>
      </c>
      <c r="Q7206" s="4"/>
      <c r="R7206" s="4"/>
    </row>
    <row r="7207" spans="5:18">
      <c r="E7207" s="130">
        <v>521</v>
      </c>
      <c r="F7207" s="130">
        <v>10</v>
      </c>
      <c r="H7207" s="32" t="s">
        <v>208</v>
      </c>
      <c r="I7207" s="33" t="s">
        <v>862</v>
      </c>
      <c r="J7207" s="33" t="s">
        <v>206</v>
      </c>
      <c r="K7207" s="33" t="str">
        <f t="shared" si="369"/>
        <v>521 , 10</v>
      </c>
      <c r="L7207" s="34" t="s">
        <v>207</v>
      </c>
      <c r="N7207" s="1" t="b">
        <f t="shared" si="370"/>
        <v>0</v>
      </c>
      <c r="O7207" s="1" t="b">
        <f t="shared" si="371"/>
        <v>0</v>
      </c>
      <c r="Q7207" s="4"/>
      <c r="R7207" s="4"/>
    </row>
    <row r="7208" spans="5:18">
      <c r="E7208" s="130">
        <v>521</v>
      </c>
      <c r="F7208" s="130">
        <v>11</v>
      </c>
      <c r="H7208" s="32" t="s">
        <v>208</v>
      </c>
      <c r="I7208" s="33" t="s">
        <v>862</v>
      </c>
      <c r="J7208" s="33" t="s">
        <v>206</v>
      </c>
      <c r="K7208" s="33" t="str">
        <f t="shared" si="369"/>
        <v>521 , 11</v>
      </c>
      <c r="L7208" s="34" t="s">
        <v>207</v>
      </c>
      <c r="N7208" s="1" t="b">
        <f t="shared" si="370"/>
        <v>0</v>
      </c>
      <c r="O7208" s="1" t="b">
        <f t="shared" si="371"/>
        <v>0</v>
      </c>
      <c r="Q7208" s="4"/>
      <c r="R7208" s="4"/>
    </row>
    <row r="7209" spans="5:18">
      <c r="E7209" s="130">
        <v>521</v>
      </c>
      <c r="F7209" s="130">
        <v>12</v>
      </c>
      <c r="H7209" s="32" t="s">
        <v>208</v>
      </c>
      <c r="I7209" s="33" t="s">
        <v>862</v>
      </c>
      <c r="J7209" s="33" t="s">
        <v>206</v>
      </c>
      <c r="K7209" s="33" t="str">
        <f t="shared" si="369"/>
        <v>521 , 12</v>
      </c>
      <c r="L7209" s="34" t="s">
        <v>207</v>
      </c>
      <c r="N7209" s="1" t="b">
        <f t="shared" si="370"/>
        <v>0</v>
      </c>
      <c r="O7209" s="1" t="b">
        <f t="shared" si="371"/>
        <v>0</v>
      </c>
      <c r="Q7209" s="4"/>
      <c r="R7209" s="4"/>
    </row>
    <row r="7210" spans="5:18">
      <c r="E7210" s="130">
        <v>521</v>
      </c>
      <c r="F7210" s="130">
        <v>13</v>
      </c>
      <c r="H7210" s="32" t="s">
        <v>208</v>
      </c>
      <c r="I7210" s="33" t="s">
        <v>862</v>
      </c>
      <c r="J7210" s="33" t="s">
        <v>206</v>
      </c>
      <c r="K7210" s="33" t="str">
        <f t="shared" si="369"/>
        <v>521 , 13</v>
      </c>
      <c r="L7210" s="34" t="s">
        <v>207</v>
      </c>
      <c r="N7210" s="1" t="b">
        <f t="shared" si="370"/>
        <v>0</v>
      </c>
      <c r="O7210" s="1" t="b">
        <f t="shared" si="371"/>
        <v>0</v>
      </c>
      <c r="Q7210" s="4"/>
      <c r="R7210" s="4"/>
    </row>
    <row r="7211" spans="5:18">
      <c r="E7211" s="130">
        <v>521</v>
      </c>
      <c r="F7211" s="130">
        <v>14</v>
      </c>
      <c r="H7211" s="32" t="s">
        <v>208</v>
      </c>
      <c r="I7211" s="33" t="s">
        <v>862</v>
      </c>
      <c r="J7211" s="33" t="s">
        <v>206</v>
      </c>
      <c r="K7211" s="33" t="str">
        <f t="shared" si="369"/>
        <v>521 , 14</v>
      </c>
      <c r="L7211" s="34" t="s">
        <v>207</v>
      </c>
      <c r="N7211" s="1" t="b">
        <f t="shared" si="370"/>
        <v>0</v>
      </c>
      <c r="O7211" s="1" t="b">
        <f t="shared" si="371"/>
        <v>0</v>
      </c>
      <c r="Q7211" s="4"/>
      <c r="R7211" s="4"/>
    </row>
    <row r="7212" spans="5:18">
      <c r="E7212" s="130">
        <v>521</v>
      </c>
      <c r="F7212" s="130">
        <v>15</v>
      </c>
      <c r="H7212" s="32" t="s">
        <v>208</v>
      </c>
      <c r="I7212" s="33" t="s">
        <v>862</v>
      </c>
      <c r="J7212" s="33" t="s">
        <v>206</v>
      </c>
      <c r="K7212" s="33" t="str">
        <f t="shared" si="369"/>
        <v>521 , 15</v>
      </c>
      <c r="L7212" s="34" t="s">
        <v>207</v>
      </c>
      <c r="N7212" s="1" t="b">
        <f t="shared" si="370"/>
        <v>0</v>
      </c>
      <c r="O7212" s="1" t="b">
        <f t="shared" si="371"/>
        <v>0</v>
      </c>
      <c r="Q7212" s="4"/>
      <c r="R7212" s="4"/>
    </row>
    <row r="7213" spans="5:18">
      <c r="E7213" s="130">
        <v>522</v>
      </c>
      <c r="F7213" s="130">
        <v>1</v>
      </c>
      <c r="H7213" s="32" t="s">
        <v>208</v>
      </c>
      <c r="I7213" s="33" t="s">
        <v>862</v>
      </c>
      <c r="J7213" s="33" t="s">
        <v>206</v>
      </c>
      <c r="K7213" s="33" t="str">
        <f t="shared" si="369"/>
        <v>522 , 1</v>
      </c>
      <c r="L7213" s="34" t="s">
        <v>207</v>
      </c>
      <c r="N7213" s="1" t="b">
        <f t="shared" si="370"/>
        <v>0</v>
      </c>
      <c r="O7213" s="1" t="b">
        <f t="shared" si="371"/>
        <v>0</v>
      </c>
      <c r="Q7213" s="4"/>
      <c r="R7213" s="4"/>
    </row>
    <row r="7214" spans="5:18">
      <c r="E7214" s="130">
        <v>522</v>
      </c>
      <c r="F7214" s="130">
        <v>2</v>
      </c>
      <c r="H7214" s="32" t="s">
        <v>208</v>
      </c>
      <c r="I7214" s="33" t="s">
        <v>862</v>
      </c>
      <c r="J7214" s="33" t="s">
        <v>206</v>
      </c>
      <c r="K7214" s="33" t="str">
        <f t="shared" si="369"/>
        <v>522 , 2</v>
      </c>
      <c r="L7214" s="34" t="s">
        <v>207</v>
      </c>
      <c r="N7214" s="1" t="b">
        <f t="shared" si="370"/>
        <v>0</v>
      </c>
      <c r="O7214" s="1" t="b">
        <f t="shared" si="371"/>
        <v>0</v>
      </c>
      <c r="Q7214" s="4"/>
      <c r="R7214" s="4"/>
    </row>
    <row r="7215" spans="5:18">
      <c r="E7215" s="130">
        <v>522</v>
      </c>
      <c r="F7215" s="130">
        <v>3</v>
      </c>
      <c r="H7215" s="32" t="s">
        <v>208</v>
      </c>
      <c r="I7215" s="33" t="s">
        <v>862</v>
      </c>
      <c r="J7215" s="33" t="s">
        <v>206</v>
      </c>
      <c r="K7215" s="33" t="str">
        <f t="shared" si="369"/>
        <v>522 , 3</v>
      </c>
      <c r="L7215" s="34" t="s">
        <v>207</v>
      </c>
      <c r="N7215" s="1" t="b">
        <f t="shared" si="370"/>
        <v>0</v>
      </c>
      <c r="O7215" s="1" t="b">
        <f t="shared" si="371"/>
        <v>0</v>
      </c>
      <c r="Q7215" s="4"/>
      <c r="R7215" s="4"/>
    </row>
    <row r="7216" spans="5:18">
      <c r="E7216" s="130">
        <v>522</v>
      </c>
      <c r="F7216" s="130">
        <v>4</v>
      </c>
      <c r="H7216" s="32" t="s">
        <v>208</v>
      </c>
      <c r="I7216" s="33" t="s">
        <v>862</v>
      </c>
      <c r="J7216" s="33" t="s">
        <v>206</v>
      </c>
      <c r="K7216" s="33" t="str">
        <f t="shared" si="369"/>
        <v>522 , 4</v>
      </c>
      <c r="L7216" s="34" t="s">
        <v>207</v>
      </c>
      <c r="N7216" s="1" t="b">
        <f t="shared" si="370"/>
        <v>0</v>
      </c>
      <c r="O7216" s="1" t="b">
        <f t="shared" si="371"/>
        <v>0</v>
      </c>
      <c r="Q7216" s="4"/>
      <c r="R7216" s="4"/>
    </row>
    <row r="7217" spans="5:18">
      <c r="E7217" s="130">
        <v>522</v>
      </c>
      <c r="F7217" s="130">
        <v>5</v>
      </c>
      <c r="H7217" s="32" t="s">
        <v>208</v>
      </c>
      <c r="I7217" s="33" t="s">
        <v>862</v>
      </c>
      <c r="J7217" s="33" t="s">
        <v>206</v>
      </c>
      <c r="K7217" s="33" t="str">
        <f t="shared" si="369"/>
        <v>522 , 5</v>
      </c>
      <c r="L7217" s="34" t="s">
        <v>207</v>
      </c>
      <c r="N7217" s="1" t="b">
        <f t="shared" si="370"/>
        <v>0</v>
      </c>
      <c r="O7217" s="1" t="b">
        <f t="shared" si="371"/>
        <v>0</v>
      </c>
      <c r="Q7217" s="4"/>
      <c r="R7217" s="4"/>
    </row>
    <row r="7218" spans="5:18">
      <c r="E7218" s="130">
        <v>522</v>
      </c>
      <c s="130" r="F7218">
        <v>7</v>
      </c>
      <c r="H7218" s="32" t="s">
        <v>208</v>
      </c>
      <c r="I7218" s="33" t="s">
        <v>862</v>
      </c>
      <c r="J7218" s="33" t="s">
        <v>206</v>
      </c>
      <c r="K7218" s="33" t="str">
        <f t="shared" si="369"/>
        <v>522 , 6</v>
      </c>
      <c r="L7218" s="34" t="s">
        <v>207</v>
      </c>
      <c r="N7218" s="1" t="b">
        <f t="shared" si="370"/>
        <v>0</v>
      </c>
      <c r="O7218" s="1" t="b">
        <f t="shared" si="371"/>
        <v>0</v>
      </c>
      <c r="Q7218" s="4"/>
      <c r="R7218" s="4"/>
    </row>
    <row r="7219" spans="5:18">
      <c r="E7219" s="130">
        <v>522</v>
      </c>
      <c r="F7219" s="130">
        <v>8</v>
      </c>
      <c r="H7219" s="32" t="s">
        <v>208</v>
      </c>
      <c r="I7219" s="33" t="s">
        <v>862</v>
      </c>
      <c r="J7219" s="33" t="s">
        <v>206</v>
      </c>
      <c r="K7219" s="33" t="str">
        <f t="shared" si="369"/>
        <v>522 , 8</v>
      </c>
      <c r="L7219" s="34" t="s">
        <v>207</v>
      </c>
      <c r="N7219" s="1" t="b">
        <f t="shared" si="370"/>
        <v>0</v>
      </c>
      <c r="O7219" s="1" t="b">
        <f t="shared" si="371"/>
        <v>0</v>
      </c>
      <c r="Q7219" s="4"/>
      <c r="R7219" s="4"/>
    </row>
    <row r="7220" spans="5:18">
      <c r="E7220" s="130">
        <v>522</v>
      </c>
      <c r="F7220" s="130">
        <v>9</v>
      </c>
      <c r="H7220" s="32" t="s">
        <v>208</v>
      </c>
      <c r="I7220" s="33" t="s">
        <v>862</v>
      </c>
      <c r="J7220" s="33" t="s">
        <v>206</v>
      </c>
      <c r="K7220" s="33" t="str">
        <f t="shared" si="369"/>
        <v>522 , 9</v>
      </c>
      <c r="L7220" s="34" t="s">
        <v>207</v>
      </c>
      <c r="N7220" s="1" t="b">
        <f t="shared" si="370"/>
        <v>0</v>
      </c>
      <c r="O7220" s="1" t="b">
        <f t="shared" si="371"/>
        <v>0</v>
      </c>
      <c r="Q7220" s="4"/>
      <c r="R7220" s="4"/>
    </row>
    <row r="7221" spans="5:18">
      <c r="E7221" s="130">
        <v>522</v>
      </c>
      <c r="F7221" s="130">
        <v>10</v>
      </c>
      <c r="H7221" s="32" t="s">
        <v>208</v>
      </c>
      <c r="I7221" s="33" t="s">
        <v>862</v>
      </c>
      <c r="J7221" s="33" t="s">
        <v>206</v>
      </c>
      <c r="K7221" s="33" t="str">
        <f t="shared" si="369"/>
        <v>522 , 10</v>
      </c>
      <c r="L7221" s="34" t="s">
        <v>207</v>
      </c>
      <c r="N7221" s="1" t="b">
        <f t="shared" si="370"/>
        <v>0</v>
      </c>
      <c r="O7221" s="1" t="b">
        <f t="shared" si="371"/>
        <v>0</v>
      </c>
      <c r="Q7221" s="4"/>
      <c r="R7221" s="4"/>
    </row>
    <row r="7222" spans="5:18">
      <c r="E7222" s="130">
        <v>522</v>
      </c>
      <c r="F7222" s="130">
        <v>11</v>
      </c>
      <c r="H7222" s="32" t="s">
        <v>208</v>
      </c>
      <c r="I7222" s="33" t="s">
        <v>862</v>
      </c>
      <c r="J7222" s="33" t="s">
        <v>206</v>
      </c>
      <c r="K7222" s="33" t="str">
        <f t="shared" si="369"/>
        <v>522 , 11</v>
      </c>
      <c r="L7222" s="34" t="s">
        <v>207</v>
      </c>
      <c r="N7222" s="1" t="b">
        <f t="shared" si="370"/>
        <v>0</v>
      </c>
      <c r="O7222" s="1" t="b">
        <f t="shared" si="371"/>
        <v>0</v>
      </c>
      <c r="Q7222" s="4"/>
      <c r="R7222" s="4"/>
    </row>
    <row r="7223" spans="5:18">
      <c r="E7223" s="130">
        <v>522</v>
      </c>
      <c r="F7223" s="130">
        <v>12</v>
      </c>
      <c r="H7223" s="32" t="s">
        <v>208</v>
      </c>
      <c r="I7223" s="33" t="s">
        <v>862</v>
      </c>
      <c r="J7223" s="33" t="s">
        <v>206</v>
      </c>
      <c r="K7223" s="33" t="str">
        <f t="shared" si="369"/>
        <v>522 , 12</v>
      </c>
      <c r="L7223" s="34" t="s">
        <v>207</v>
      </c>
      <c r="N7223" s="1" t="b">
        <f t="shared" si="370"/>
        <v>0</v>
      </c>
      <c r="O7223" s="1" t="b">
        <f t="shared" si="371"/>
        <v>0</v>
      </c>
      <c r="Q7223" s="4"/>
      <c r="R7223" s="4"/>
    </row>
    <row r="7224" spans="5:18">
      <c r="E7224" s="130">
        <v>522</v>
      </c>
      <c r="F7224" s="130">
        <v>13</v>
      </c>
      <c r="H7224" s="32" t="s">
        <v>208</v>
      </c>
      <c r="I7224" s="33" t="s">
        <v>862</v>
      </c>
      <c r="J7224" s="33" t="s">
        <v>206</v>
      </c>
      <c r="K7224" s="33" t="str">
        <f t="shared" si="369"/>
        <v>522 , 13</v>
      </c>
      <c r="L7224" s="34" t="s">
        <v>207</v>
      </c>
      <c r="N7224" s="1" t="b">
        <f t="shared" si="370"/>
        <v>0</v>
      </c>
      <c r="O7224" s="1" t="b">
        <f t="shared" si="371"/>
        <v>0</v>
      </c>
      <c r="Q7224" s="4"/>
      <c r="R7224" s="4"/>
    </row>
    <row r="7225" spans="5:18">
      <c r="E7225" s="130">
        <v>522</v>
      </c>
      <c r="F7225" s="130">
        <v>14</v>
      </c>
      <c r="H7225" s="32" t="s">
        <v>208</v>
      </c>
      <c r="I7225" s="33" t="s">
        <v>862</v>
      </c>
      <c r="J7225" s="33" t="s">
        <v>206</v>
      </c>
      <c r="K7225" s="33" t="str">
        <f t="shared" si="369"/>
        <v>522 , 14</v>
      </c>
      <c r="L7225" s="34" t="s">
        <v>207</v>
      </c>
      <c r="N7225" s="1" t="b">
        <f t="shared" si="370"/>
        <v>0</v>
      </c>
      <c r="O7225" s="1" t="b">
        <f t="shared" si="371"/>
        <v>0</v>
      </c>
      <c r="Q7225" s="4"/>
      <c r="R7225" s="4"/>
    </row>
    <row r="7226" spans="5:18">
      <c r="E7226" s="130">
        <v>522</v>
      </c>
      <c r="F7226" s="130">
        <v>15</v>
      </c>
      <c r="H7226" s="32" t="s">
        <v>208</v>
      </c>
      <c r="I7226" s="33" t="s">
        <v>862</v>
      </c>
      <c r="J7226" s="33" t="s">
        <v>206</v>
      </c>
      <c r="K7226" s="33" t="str">
        <f t="shared" si="369"/>
        <v>522 , 15</v>
      </c>
      <c r="L7226" s="34" t="s">
        <v>207</v>
      </c>
      <c r="N7226" s="1" t="b">
        <f t="shared" si="370"/>
        <v>0</v>
      </c>
      <c r="O7226" s="1" t="b">
        <f t="shared" si="371"/>
        <v>0</v>
      </c>
      <c r="Q7226" s="4"/>
      <c r="R7226" s="4"/>
    </row>
    <row r="7227" spans="5:18">
      <c r="E7227" s="130">
        <v>523</v>
      </c>
      <c r="F7227" s="130">
        <v>1</v>
      </c>
      <c r="H7227" s="32" t="s">
        <v>208</v>
      </c>
      <c r="I7227" s="33" t="s">
        <v>862</v>
      </c>
      <c r="J7227" s="33" t="s">
        <v>206</v>
      </c>
      <c r="K7227" s="33" t="str">
        <f t="shared" si="369"/>
        <v>523 , 1</v>
      </c>
      <c r="L7227" s="34" t="s">
        <v>207</v>
      </c>
      <c r="N7227" s="1" t="b">
        <f t="shared" si="370"/>
        <v>0</v>
      </c>
      <c r="O7227" s="1" t="b">
        <f t="shared" si="371"/>
        <v>0</v>
      </c>
      <c r="Q7227" s="4"/>
      <c r="R7227" s="4"/>
    </row>
    <row r="7228" spans="5:18">
      <c r="E7228" s="130">
        <v>523</v>
      </c>
      <c r="F7228" s="130">
        <v>2</v>
      </c>
      <c r="H7228" s="32" t="s">
        <v>208</v>
      </c>
      <c r="I7228" s="33" t="s">
        <v>862</v>
      </c>
      <c r="J7228" s="33" t="s">
        <v>206</v>
      </c>
      <c r="K7228" s="33" t="str">
        <f t="shared" si="369"/>
        <v>523 , 2</v>
      </c>
      <c r="L7228" s="34" t="s">
        <v>207</v>
      </c>
      <c r="N7228" s="1" t="b">
        <f t="shared" si="370"/>
        <v>0</v>
      </c>
      <c r="O7228" s="1" t="b">
        <f t="shared" si="371"/>
        <v>0</v>
      </c>
      <c r="Q7228" s="4"/>
      <c r="R7228" s="4"/>
    </row>
    <row r="7229" spans="5:18">
      <c r="E7229" s="130">
        <v>523</v>
      </c>
      <c r="F7229" s="130">
        <v>3</v>
      </c>
      <c r="H7229" s="32" t="s">
        <v>208</v>
      </c>
      <c r="I7229" s="33" t="s">
        <v>862</v>
      </c>
      <c r="J7229" s="33" t="s">
        <v>206</v>
      </c>
      <c r="K7229" s="33" t="str">
        <f t="shared" si="369"/>
        <v>523 , 3</v>
      </c>
      <c r="L7229" s="34" t="s">
        <v>207</v>
      </c>
      <c r="N7229" s="1" t="b">
        <f t="shared" si="370"/>
        <v>0</v>
      </c>
      <c r="O7229" s="1" t="b">
        <f t="shared" si="371"/>
        <v>0</v>
      </c>
      <c r="Q7229" s="4"/>
      <c r="R7229" s="4"/>
    </row>
    <row r="7230" spans="5:18">
      <c r="E7230" s="130">
        <v>523</v>
      </c>
      <c r="F7230" s="130">
        <v>4</v>
      </c>
      <c r="H7230" s="32" t="s">
        <v>208</v>
      </c>
      <c r="I7230" s="33" t="s">
        <v>862</v>
      </c>
      <c r="J7230" s="33" t="s">
        <v>206</v>
      </c>
      <c r="K7230" s="33" t="str">
        <f t="shared" si="369"/>
        <v>523 , 4</v>
      </c>
      <c r="L7230" s="34" t="s">
        <v>207</v>
      </c>
      <c r="N7230" s="1" t="b">
        <f t="shared" si="370"/>
        <v>0</v>
      </c>
      <c r="O7230" s="1" t="b">
        <f t="shared" si="371"/>
        <v>0</v>
      </c>
      <c r="Q7230" s="4"/>
      <c r="R7230" s="4"/>
    </row>
    <row r="7231" spans="5:18">
      <c r="E7231" s="130">
        <v>523</v>
      </c>
      <c r="F7231" s="130">
        <v>5</v>
      </c>
      <c r="H7231" s="32" t="s">
        <v>208</v>
      </c>
      <c r="I7231" s="33" t="s">
        <v>862</v>
      </c>
      <c r="J7231" s="33" t="s">
        <v>206</v>
      </c>
      <c r="K7231" s="33" t="str">
        <f t="shared" si="369"/>
        <v>523 , 5</v>
      </c>
      <c r="L7231" s="34" t="s">
        <v>207</v>
      </c>
      <c r="N7231" s="1" t="b">
        <f t="shared" si="370"/>
        <v>0</v>
      </c>
      <c r="O7231" s="1" t="b">
        <f t="shared" si="371"/>
        <v>0</v>
      </c>
      <c r="Q7231" s="4"/>
      <c r="R7231" s="4"/>
    </row>
    <row r="7232" spans="5:18">
      <c r="E7232" s="130">
        <v>523</v>
      </c>
      <c s="130" r="F7232">
        <v>7</v>
      </c>
      <c r="H7232" s="32" t="s">
        <v>208</v>
      </c>
      <c r="I7232" s="33" t="s">
        <v>862</v>
      </c>
      <c r="J7232" s="33" t="s">
        <v>206</v>
      </c>
      <c r="K7232" s="33" t="str">
        <f t="shared" si="369"/>
        <v>523 , 6</v>
      </c>
      <c r="L7232" s="34" t="s">
        <v>207</v>
      </c>
      <c r="N7232" s="1" t="b">
        <f t="shared" si="370"/>
        <v>0</v>
      </c>
      <c r="O7232" s="1" t="b">
        <f t="shared" si="371"/>
        <v>0</v>
      </c>
      <c r="Q7232" s="4"/>
      <c r="R7232" s="4"/>
    </row>
    <row r="7233" spans="5:18">
      <c r="E7233" s="130">
        <v>523</v>
      </c>
      <c r="F7233" s="130">
        <v>8</v>
      </c>
      <c r="H7233" s="32" t="s">
        <v>208</v>
      </c>
      <c r="I7233" s="33" t="s">
        <v>862</v>
      </c>
      <c r="J7233" s="33" t="s">
        <v>206</v>
      </c>
      <c r="K7233" s="33" t="str">
        <f t="shared" ref="K7233:K7292" si="372">E7233&amp;" , "&amp;F7233</f>
        <v>523 , 8</v>
      </c>
      <c r="L7233" s="34" t="s">
        <v>207</v>
      </c>
      <c r="N7233" s="1" t="b">
        <f t="shared" ref="N7233:N7292" si="373">IF(E7233="","",EXACT(E7233,Q7233))</f>
        <v>0</v>
      </c>
      <c r="O7233" s="1" t="b">
        <f t="shared" ref="O7233:O7292" si="374">IF(F7233="","",EXACT(F7233,R7233))</f>
        <v>0</v>
      </c>
      <c r="Q7233" s="4"/>
      <c r="R7233" s="4"/>
    </row>
    <row r="7234" spans="5:18">
      <c r="E7234" s="130">
        <v>523</v>
      </c>
      <c r="F7234" s="130">
        <v>9</v>
      </c>
      <c r="H7234" s="32" t="s">
        <v>208</v>
      </c>
      <c r="I7234" s="33" t="s">
        <v>862</v>
      </c>
      <c r="J7234" s="33" t="s">
        <v>206</v>
      </c>
      <c r="K7234" s="33" t="str">
        <f t="shared" si="372"/>
        <v>523 , 9</v>
      </c>
      <c r="L7234" s="34" t="s">
        <v>207</v>
      </c>
      <c r="N7234" s="1" t="b">
        <f t="shared" si="373"/>
        <v>0</v>
      </c>
      <c r="O7234" s="1" t="b">
        <f t="shared" si="374"/>
        <v>0</v>
      </c>
      <c r="Q7234" s="4"/>
      <c r="R7234" s="4"/>
    </row>
    <row r="7235" spans="5:18">
      <c r="E7235" s="130">
        <v>523</v>
      </c>
      <c r="F7235" s="130">
        <v>10</v>
      </c>
      <c r="H7235" s="32" t="s">
        <v>208</v>
      </c>
      <c r="I7235" s="33" t="s">
        <v>862</v>
      </c>
      <c r="J7235" s="33" t="s">
        <v>206</v>
      </c>
      <c r="K7235" s="33" t="str">
        <f t="shared" si="372"/>
        <v>523 , 10</v>
      </c>
      <c r="L7235" s="34" t="s">
        <v>207</v>
      </c>
      <c r="N7235" s="1" t="b">
        <f t="shared" si="373"/>
        <v>0</v>
      </c>
      <c r="O7235" s="1" t="b">
        <f t="shared" si="374"/>
        <v>0</v>
      </c>
      <c r="Q7235" s="4"/>
      <c r="R7235" s="4"/>
    </row>
    <row r="7236" spans="5:18">
      <c r="E7236" s="130">
        <v>523</v>
      </c>
      <c r="F7236" s="130">
        <v>11</v>
      </c>
      <c r="H7236" s="32" t="s">
        <v>208</v>
      </c>
      <c r="I7236" s="33" t="s">
        <v>862</v>
      </c>
      <c r="J7236" s="33" t="s">
        <v>206</v>
      </c>
      <c r="K7236" s="33" t="str">
        <f t="shared" si="372"/>
        <v>523 , 11</v>
      </c>
      <c r="L7236" s="34" t="s">
        <v>207</v>
      </c>
      <c r="N7236" s="1" t="b">
        <f t="shared" si="373"/>
        <v>0</v>
      </c>
      <c r="O7236" s="1" t="b">
        <f t="shared" si="374"/>
        <v>0</v>
      </c>
      <c r="Q7236" s="4"/>
      <c r="R7236" s="4"/>
    </row>
    <row r="7237" spans="5:18">
      <c r="E7237" s="130">
        <v>523</v>
      </c>
      <c r="F7237" s="130">
        <v>12</v>
      </c>
      <c r="H7237" s="32" t="s">
        <v>208</v>
      </c>
      <c r="I7237" s="33" t="s">
        <v>862</v>
      </c>
      <c r="J7237" s="33" t="s">
        <v>206</v>
      </c>
      <c r="K7237" s="33" t="str">
        <f t="shared" si="372"/>
        <v>523 , 12</v>
      </c>
      <c r="L7237" s="34" t="s">
        <v>207</v>
      </c>
      <c r="N7237" s="1" t="b">
        <f t="shared" si="373"/>
        <v>0</v>
      </c>
      <c r="O7237" s="1" t="b">
        <f t="shared" si="374"/>
        <v>0</v>
      </c>
      <c r="Q7237" s="4"/>
      <c r="R7237" s="4"/>
    </row>
    <row r="7238" spans="5:18">
      <c r="E7238" s="130">
        <v>523</v>
      </c>
      <c r="F7238" s="130">
        <v>13</v>
      </c>
      <c r="H7238" s="32" t="s">
        <v>208</v>
      </c>
      <c r="I7238" s="33" t="s">
        <v>862</v>
      </c>
      <c r="J7238" s="33" t="s">
        <v>206</v>
      </c>
      <c r="K7238" s="33" t="str">
        <f t="shared" si="372"/>
        <v>523 , 13</v>
      </c>
      <c r="L7238" s="34" t="s">
        <v>207</v>
      </c>
      <c r="N7238" s="1" t="b">
        <f t="shared" si="373"/>
        <v>0</v>
      </c>
      <c r="O7238" s="1" t="b">
        <f t="shared" si="374"/>
        <v>0</v>
      </c>
      <c r="Q7238" s="4"/>
      <c r="R7238" s="4"/>
    </row>
    <row r="7239" spans="5:18">
      <c r="E7239" s="130">
        <v>523</v>
      </c>
      <c r="F7239" s="130">
        <v>14</v>
      </c>
      <c r="H7239" s="32" t="s">
        <v>208</v>
      </c>
      <c r="I7239" s="33" t="s">
        <v>862</v>
      </c>
      <c r="J7239" s="33" t="s">
        <v>206</v>
      </c>
      <c r="K7239" s="33" t="str">
        <f t="shared" si="372"/>
        <v>523 , 14</v>
      </c>
      <c r="L7239" s="34" t="s">
        <v>207</v>
      </c>
      <c r="N7239" s="1" t="b">
        <f t="shared" si="373"/>
        <v>0</v>
      </c>
      <c r="O7239" s="1" t="b">
        <f t="shared" si="374"/>
        <v>0</v>
      </c>
      <c r="Q7239" s="4"/>
      <c r="R7239" s="4"/>
    </row>
    <row r="7240" spans="5:18">
      <c r="E7240" s="130">
        <v>523</v>
      </c>
      <c r="F7240" s="130">
        <v>15</v>
      </c>
      <c r="H7240" s="32" t="s">
        <v>208</v>
      </c>
      <c r="I7240" s="33" t="s">
        <v>862</v>
      </c>
      <c r="J7240" s="33" t="s">
        <v>206</v>
      </c>
      <c r="K7240" s="33" t="str">
        <f t="shared" si="372"/>
        <v>523 , 15</v>
      </c>
      <c r="L7240" s="34" t="s">
        <v>207</v>
      </c>
      <c r="N7240" s="1" t="b">
        <f t="shared" si="373"/>
        <v>0</v>
      </c>
      <c r="O7240" s="1" t="b">
        <f t="shared" si="374"/>
        <v>0</v>
      </c>
      <c r="Q7240" s="4"/>
      <c r="R7240" s="4"/>
    </row>
    <row r="7241" spans="5:18">
      <c r="E7241" s="130">
        <v>524</v>
      </c>
      <c r="F7241" s="130">
        <v>1</v>
      </c>
      <c r="H7241" s="32" t="s">
        <v>208</v>
      </c>
      <c r="I7241" s="33" t="s">
        <v>862</v>
      </c>
      <c r="J7241" s="33" t="s">
        <v>206</v>
      </c>
      <c r="K7241" s="33" t="str">
        <f t="shared" si="372"/>
        <v>524 , 1</v>
      </c>
      <c r="L7241" s="34" t="s">
        <v>207</v>
      </c>
      <c r="N7241" s="1" t="b">
        <f t="shared" si="373"/>
        <v>0</v>
      </c>
      <c r="O7241" s="1" t="b">
        <f t="shared" si="374"/>
        <v>0</v>
      </c>
      <c r="Q7241" s="4"/>
      <c r="R7241" s="4"/>
    </row>
    <row r="7242" spans="5:18">
      <c r="E7242" s="130">
        <v>524</v>
      </c>
      <c r="F7242" s="130">
        <v>2</v>
      </c>
      <c r="H7242" s="32" t="s">
        <v>208</v>
      </c>
      <c r="I7242" s="33" t="s">
        <v>862</v>
      </c>
      <c r="J7242" s="33" t="s">
        <v>206</v>
      </c>
      <c r="K7242" s="33" t="str">
        <f t="shared" si="372"/>
        <v>524 , 2</v>
      </c>
      <c r="L7242" s="34" t="s">
        <v>207</v>
      </c>
      <c r="N7242" s="1" t="b">
        <f t="shared" si="373"/>
        <v>0</v>
      </c>
      <c r="O7242" s="1" t="b">
        <f t="shared" si="374"/>
        <v>0</v>
      </c>
      <c r="Q7242" s="4"/>
      <c r="R7242" s="4"/>
    </row>
    <row r="7243" spans="5:18">
      <c r="E7243" s="130">
        <v>524</v>
      </c>
      <c r="F7243" s="130">
        <v>3</v>
      </c>
      <c r="H7243" s="32" t="s">
        <v>208</v>
      </c>
      <c r="I7243" s="33" t="s">
        <v>862</v>
      </c>
      <c r="J7243" s="33" t="s">
        <v>206</v>
      </c>
      <c r="K7243" s="33" t="str">
        <f t="shared" si="372"/>
        <v>524 , 3</v>
      </c>
      <c r="L7243" s="34" t="s">
        <v>207</v>
      </c>
      <c r="N7243" s="1" t="b">
        <f t="shared" si="373"/>
        <v>0</v>
      </c>
      <c r="O7243" s="1" t="b">
        <f t="shared" si="374"/>
        <v>0</v>
      </c>
      <c r="Q7243" s="4"/>
      <c r="R7243" s="4"/>
    </row>
    <row r="7244" spans="5:18">
      <c r="E7244" s="130">
        <v>524</v>
      </c>
      <c r="F7244" s="130">
        <v>4</v>
      </c>
      <c r="H7244" s="32" t="s">
        <v>208</v>
      </c>
      <c r="I7244" s="33" t="s">
        <v>862</v>
      </c>
      <c r="J7244" s="33" t="s">
        <v>206</v>
      </c>
      <c r="K7244" s="33" t="str">
        <f t="shared" si="372"/>
        <v>524 , 4</v>
      </c>
      <c r="L7244" s="34" t="s">
        <v>207</v>
      </c>
      <c r="N7244" s="1" t="b">
        <f t="shared" si="373"/>
        <v>0</v>
      </c>
      <c r="O7244" s="1" t="b">
        <f t="shared" si="374"/>
        <v>0</v>
      </c>
      <c r="Q7244" s="4"/>
      <c r="R7244" s="4"/>
    </row>
    <row r="7245" spans="5:18">
      <c r="E7245" s="130">
        <v>524</v>
      </c>
      <c r="F7245" s="130">
        <v>5</v>
      </c>
      <c r="H7245" s="32" t="s">
        <v>208</v>
      </c>
      <c r="I7245" s="33" t="s">
        <v>862</v>
      </c>
      <c r="J7245" s="33" t="s">
        <v>206</v>
      </c>
      <c r="K7245" s="33" t="str">
        <f t="shared" si="372"/>
        <v>524 , 5</v>
      </c>
      <c r="L7245" s="34" t="s">
        <v>207</v>
      </c>
      <c r="N7245" s="1" t="b">
        <f t="shared" si="373"/>
        <v>0</v>
      </c>
      <c r="O7245" s="1" t="b">
        <f t="shared" si="374"/>
        <v>0</v>
      </c>
      <c r="Q7245" s="4"/>
      <c r="R7245" s="4"/>
    </row>
    <row r="7246" spans="5:18">
      <c r="E7246" s="130">
        <v>524</v>
      </c>
      <c s="130" r="F7246">
        <v>7</v>
      </c>
      <c r="H7246" s="32" t="s">
        <v>208</v>
      </c>
      <c r="I7246" s="33" t="s">
        <v>862</v>
      </c>
      <c r="J7246" s="33" t="s">
        <v>206</v>
      </c>
      <c r="K7246" s="33" t="str">
        <f t="shared" si="372"/>
        <v>524 , 6</v>
      </c>
      <c r="L7246" s="34" t="s">
        <v>207</v>
      </c>
      <c r="N7246" s="1" t="b">
        <f t="shared" si="373"/>
        <v>0</v>
      </c>
      <c r="O7246" s="1" t="b">
        <f t="shared" si="374"/>
        <v>0</v>
      </c>
      <c r="Q7246" s="4"/>
      <c r="R7246" s="4"/>
    </row>
    <row r="7247" spans="5:18">
      <c r="E7247" s="130">
        <v>524</v>
      </c>
      <c r="F7247" s="130">
        <v>8</v>
      </c>
      <c r="H7247" s="32" t="s">
        <v>208</v>
      </c>
      <c r="I7247" s="33" t="s">
        <v>862</v>
      </c>
      <c r="J7247" s="33" t="s">
        <v>206</v>
      </c>
      <c r="K7247" s="33" t="str">
        <f t="shared" si="372"/>
        <v>524 , 8</v>
      </c>
      <c r="L7247" s="34" t="s">
        <v>207</v>
      </c>
      <c r="N7247" s="1" t="b">
        <f t="shared" si="373"/>
        <v>0</v>
      </c>
      <c r="O7247" s="1" t="b">
        <f t="shared" si="374"/>
        <v>0</v>
      </c>
      <c r="Q7247" s="4"/>
      <c r="R7247" s="4"/>
    </row>
    <row r="7248" spans="5:18">
      <c r="E7248" s="130">
        <v>524</v>
      </c>
      <c r="F7248" s="130">
        <v>9</v>
      </c>
      <c r="H7248" s="32" t="s">
        <v>208</v>
      </c>
      <c r="I7248" s="33" t="s">
        <v>862</v>
      </c>
      <c r="J7248" s="33" t="s">
        <v>206</v>
      </c>
      <c r="K7248" s="33" t="str">
        <f t="shared" si="372"/>
        <v>524 , 9</v>
      </c>
      <c r="L7248" s="34" t="s">
        <v>207</v>
      </c>
      <c r="N7248" s="1" t="b">
        <f t="shared" si="373"/>
        <v>0</v>
      </c>
      <c r="O7248" s="1" t="b">
        <f t="shared" si="374"/>
        <v>0</v>
      </c>
      <c r="Q7248" s="4"/>
      <c r="R7248" s="4"/>
    </row>
    <row r="7249" spans="5:18">
      <c r="E7249" s="130">
        <v>524</v>
      </c>
      <c r="F7249" s="130">
        <v>10</v>
      </c>
      <c r="H7249" s="32" t="s">
        <v>208</v>
      </c>
      <c r="I7249" s="33" t="s">
        <v>862</v>
      </c>
      <c r="J7249" s="33" t="s">
        <v>206</v>
      </c>
      <c r="K7249" s="33" t="str">
        <f t="shared" si="372"/>
        <v>524 , 10</v>
      </c>
      <c r="L7249" s="34" t="s">
        <v>207</v>
      </c>
      <c r="N7249" s="1" t="b">
        <f t="shared" si="373"/>
        <v>0</v>
      </c>
      <c r="O7249" s="1" t="b">
        <f t="shared" si="374"/>
        <v>0</v>
      </c>
      <c r="Q7249" s="4"/>
      <c r="R7249" s="4"/>
    </row>
    <row r="7250" spans="5:18">
      <c r="E7250" s="130">
        <v>524</v>
      </c>
      <c r="F7250" s="130">
        <v>11</v>
      </c>
      <c r="H7250" s="32" t="s">
        <v>208</v>
      </c>
      <c r="I7250" s="33" t="s">
        <v>862</v>
      </c>
      <c r="J7250" s="33" t="s">
        <v>206</v>
      </c>
      <c r="K7250" s="33" t="str">
        <f t="shared" si="372"/>
        <v>524 , 11</v>
      </c>
      <c r="L7250" s="34" t="s">
        <v>207</v>
      </c>
      <c r="N7250" s="1" t="b">
        <f t="shared" si="373"/>
        <v>0</v>
      </c>
      <c r="O7250" s="1" t="b">
        <f t="shared" si="374"/>
        <v>0</v>
      </c>
      <c r="Q7250" s="4"/>
      <c r="R7250" s="4"/>
    </row>
    <row r="7251" spans="5:18">
      <c r="E7251" s="130">
        <v>524</v>
      </c>
      <c r="F7251" s="130">
        <v>12</v>
      </c>
      <c r="H7251" s="32" t="s">
        <v>208</v>
      </c>
      <c r="I7251" s="33" t="s">
        <v>862</v>
      </c>
      <c r="J7251" s="33" t="s">
        <v>206</v>
      </c>
      <c r="K7251" s="33" t="str">
        <f t="shared" si="372"/>
        <v>524 , 12</v>
      </c>
      <c r="L7251" s="34" t="s">
        <v>207</v>
      </c>
      <c r="N7251" s="1" t="b">
        <f t="shared" si="373"/>
        <v>0</v>
      </c>
      <c r="O7251" s="1" t="b">
        <f t="shared" si="374"/>
        <v>0</v>
      </c>
      <c r="Q7251" s="4"/>
      <c r="R7251" s="4"/>
    </row>
    <row r="7252" spans="5:18">
      <c r="E7252" s="130">
        <v>524</v>
      </c>
      <c r="F7252" s="130">
        <v>13</v>
      </c>
      <c r="H7252" s="32" t="s">
        <v>208</v>
      </c>
      <c r="I7252" s="33" t="s">
        <v>862</v>
      </c>
      <c r="J7252" s="33" t="s">
        <v>206</v>
      </c>
      <c r="K7252" s="33" t="str">
        <f t="shared" si="372"/>
        <v>524 , 13</v>
      </c>
      <c r="L7252" s="34" t="s">
        <v>207</v>
      </c>
      <c r="N7252" s="1" t="b">
        <f t="shared" si="373"/>
        <v>0</v>
      </c>
      <c r="O7252" s="1" t="b">
        <f t="shared" si="374"/>
        <v>0</v>
      </c>
      <c r="Q7252" s="4"/>
      <c r="R7252" s="4"/>
    </row>
    <row r="7253" spans="5:18">
      <c r="E7253" s="130">
        <v>524</v>
      </c>
      <c r="F7253" s="130">
        <v>14</v>
      </c>
      <c r="H7253" s="32" t="s">
        <v>208</v>
      </c>
      <c r="I7253" s="33" t="s">
        <v>862</v>
      </c>
      <c r="J7253" s="33" t="s">
        <v>206</v>
      </c>
      <c r="K7253" s="33" t="str">
        <f t="shared" si="372"/>
        <v>524 , 14</v>
      </c>
      <c r="L7253" s="34" t="s">
        <v>207</v>
      </c>
      <c r="N7253" s="1" t="b">
        <f t="shared" si="373"/>
        <v>0</v>
      </c>
      <c r="O7253" s="1" t="b">
        <f t="shared" si="374"/>
        <v>0</v>
      </c>
      <c r="Q7253" s="4"/>
      <c r="R7253" s="4"/>
    </row>
    <row r="7254" spans="5:18">
      <c r="E7254" s="130">
        <v>524</v>
      </c>
      <c r="F7254" s="130">
        <v>15</v>
      </c>
      <c r="H7254" s="32" t="s">
        <v>208</v>
      </c>
      <c r="I7254" s="33" t="s">
        <v>862</v>
      </c>
      <c r="J7254" s="33" t="s">
        <v>206</v>
      </c>
      <c r="K7254" s="33" t="str">
        <f t="shared" si="372"/>
        <v>524 , 15</v>
      </c>
      <c r="L7254" s="34" t="s">
        <v>207</v>
      </c>
      <c r="N7254" s="1" t="b">
        <f t="shared" si="373"/>
        <v>0</v>
      </c>
      <c r="O7254" s="1" t="b">
        <f t="shared" si="374"/>
        <v>0</v>
      </c>
      <c r="Q7254" s="4"/>
      <c r="R7254" s="4"/>
    </row>
    <row r="7255" spans="5:18">
      <c r="E7255" s="130">
        <v>525</v>
      </c>
      <c r="F7255" s="130">
        <v>1</v>
      </c>
      <c r="H7255" s="32" t="s">
        <v>208</v>
      </c>
      <c r="I7255" s="33" t="s">
        <v>862</v>
      </c>
      <c r="J7255" s="33" t="s">
        <v>206</v>
      </c>
      <c r="K7255" s="33" t="str">
        <f t="shared" si="372"/>
        <v>525 , 1</v>
      </c>
      <c r="L7255" s="34" t="s">
        <v>207</v>
      </c>
      <c r="N7255" s="1" t="b">
        <f t="shared" si="373"/>
        <v>0</v>
      </c>
      <c r="O7255" s="1" t="b">
        <f t="shared" si="374"/>
        <v>0</v>
      </c>
      <c r="Q7255" s="4"/>
      <c r="R7255" s="4"/>
    </row>
    <row r="7256" spans="5:18">
      <c r="E7256" s="130">
        <v>525</v>
      </c>
      <c r="F7256" s="130">
        <v>2</v>
      </c>
      <c r="H7256" s="32" t="s">
        <v>208</v>
      </c>
      <c r="I7256" s="33" t="s">
        <v>862</v>
      </c>
      <c r="J7256" s="33" t="s">
        <v>206</v>
      </c>
      <c r="K7256" s="33" t="str">
        <f t="shared" si="372"/>
        <v>525 , 2</v>
      </c>
      <c r="L7256" s="34" t="s">
        <v>207</v>
      </c>
      <c r="N7256" s="1" t="b">
        <f t="shared" si="373"/>
        <v>0</v>
      </c>
      <c r="O7256" s="1" t="b">
        <f t="shared" si="374"/>
        <v>0</v>
      </c>
      <c r="Q7256" s="4"/>
      <c r="R7256" s="4"/>
    </row>
    <row r="7257" spans="5:18">
      <c r="E7257" s="130">
        <v>525</v>
      </c>
      <c r="F7257" s="130">
        <v>3</v>
      </c>
      <c r="H7257" s="32" t="s">
        <v>208</v>
      </c>
      <c r="I7257" s="33" t="s">
        <v>862</v>
      </c>
      <c r="J7257" s="33" t="s">
        <v>206</v>
      </c>
      <c r="K7257" s="33" t="str">
        <f t="shared" si="372"/>
        <v>525 , 3</v>
      </c>
      <c r="L7257" s="34" t="s">
        <v>207</v>
      </c>
      <c r="N7257" s="1" t="b">
        <f t="shared" si="373"/>
        <v>0</v>
      </c>
      <c r="O7257" s="1" t="b">
        <f t="shared" si="374"/>
        <v>0</v>
      </c>
      <c r="Q7257" s="4"/>
      <c r="R7257" s="4"/>
    </row>
    <row r="7258" spans="5:18">
      <c r="E7258" s="130">
        <v>525</v>
      </c>
      <c r="F7258" s="130">
        <v>4</v>
      </c>
      <c r="H7258" s="32" t="s">
        <v>208</v>
      </c>
      <c r="I7258" s="33" t="s">
        <v>862</v>
      </c>
      <c r="J7258" s="33" t="s">
        <v>206</v>
      </c>
      <c r="K7258" s="33" t="str">
        <f t="shared" si="372"/>
        <v>525 , 4</v>
      </c>
      <c r="L7258" s="34" t="s">
        <v>207</v>
      </c>
      <c r="N7258" s="1" t="b">
        <f t="shared" si="373"/>
        <v>0</v>
      </c>
      <c r="O7258" s="1" t="b">
        <f t="shared" si="374"/>
        <v>0</v>
      </c>
      <c r="Q7258" s="4"/>
      <c r="R7258" s="4"/>
    </row>
    <row r="7259" spans="5:18">
      <c r="E7259" s="130">
        <v>525</v>
      </c>
      <c r="F7259" s="130">
        <v>5</v>
      </c>
      <c r="H7259" s="32" t="s">
        <v>208</v>
      </c>
      <c r="I7259" s="33" t="s">
        <v>862</v>
      </c>
      <c r="J7259" s="33" t="s">
        <v>206</v>
      </c>
      <c r="K7259" s="33" t="str">
        <f t="shared" si="372"/>
        <v>525 , 5</v>
      </c>
      <c r="L7259" s="34" t="s">
        <v>207</v>
      </c>
      <c r="N7259" s="1" t="b">
        <f t="shared" si="373"/>
        <v>0</v>
      </c>
      <c r="O7259" s="1" t="b">
        <f t="shared" si="374"/>
        <v>0</v>
      </c>
      <c r="Q7259" s="4"/>
      <c r="R7259" s="4"/>
    </row>
    <row r="7260" spans="5:18">
      <c r="E7260" s="130">
        <v>525</v>
      </c>
      <c s="130" r="F7260">
        <v>7</v>
      </c>
      <c r="H7260" s="32" t="s">
        <v>208</v>
      </c>
      <c r="I7260" s="33" t="s">
        <v>862</v>
      </c>
      <c r="J7260" s="33" t="s">
        <v>206</v>
      </c>
      <c r="K7260" s="33" t="str">
        <f t="shared" si="372"/>
        <v>525 , 6</v>
      </c>
      <c r="L7260" s="34" t="s">
        <v>207</v>
      </c>
      <c r="N7260" s="1" t="b">
        <f t="shared" si="373"/>
        <v>0</v>
      </c>
      <c r="O7260" s="1" t="b">
        <f t="shared" si="374"/>
        <v>0</v>
      </c>
      <c r="Q7260" s="4"/>
      <c r="R7260" s="4"/>
    </row>
    <row r="7261" spans="5:18">
      <c r="E7261" s="130">
        <v>525</v>
      </c>
      <c r="F7261" s="130">
        <v>8</v>
      </c>
      <c r="H7261" s="32" t="s">
        <v>208</v>
      </c>
      <c r="I7261" s="33" t="s">
        <v>862</v>
      </c>
      <c r="J7261" s="33" t="s">
        <v>206</v>
      </c>
      <c r="K7261" s="33" t="str">
        <f t="shared" si="372"/>
        <v>525 , 8</v>
      </c>
      <c r="L7261" s="34" t="s">
        <v>207</v>
      </c>
      <c r="N7261" s="1" t="b">
        <f t="shared" si="373"/>
        <v>0</v>
      </c>
      <c r="O7261" s="1" t="b">
        <f t="shared" si="374"/>
        <v>0</v>
      </c>
      <c r="Q7261" s="4"/>
      <c r="R7261" s="4"/>
    </row>
    <row r="7262" spans="5:18">
      <c r="E7262" s="130">
        <v>525</v>
      </c>
      <c r="F7262" s="130">
        <v>9</v>
      </c>
      <c r="H7262" s="32" t="s">
        <v>208</v>
      </c>
      <c r="I7262" s="33" t="s">
        <v>862</v>
      </c>
      <c r="J7262" s="33" t="s">
        <v>206</v>
      </c>
      <c r="K7262" s="33" t="str">
        <f t="shared" si="372"/>
        <v>525 , 9</v>
      </c>
      <c r="L7262" s="34" t="s">
        <v>207</v>
      </c>
      <c r="N7262" s="1" t="b">
        <f t="shared" si="373"/>
        <v>0</v>
      </c>
      <c r="O7262" s="1" t="b">
        <f t="shared" si="374"/>
        <v>0</v>
      </c>
      <c r="Q7262" s="4"/>
      <c r="R7262" s="4"/>
    </row>
    <row r="7263" spans="5:18">
      <c r="E7263" s="130">
        <v>525</v>
      </c>
      <c r="F7263" s="130">
        <v>10</v>
      </c>
      <c r="H7263" s="32" t="s">
        <v>208</v>
      </c>
      <c r="I7263" s="33" t="s">
        <v>862</v>
      </c>
      <c r="J7263" s="33" t="s">
        <v>206</v>
      </c>
      <c r="K7263" s="33" t="str">
        <f t="shared" si="372"/>
        <v>525 , 10</v>
      </c>
      <c r="L7263" s="34" t="s">
        <v>207</v>
      </c>
      <c r="N7263" s="1" t="b">
        <f t="shared" si="373"/>
        <v>0</v>
      </c>
      <c r="O7263" s="1" t="b">
        <f t="shared" si="374"/>
        <v>0</v>
      </c>
      <c r="Q7263" s="4"/>
      <c r="R7263" s="4"/>
    </row>
    <row r="7264" spans="5:18">
      <c r="E7264" s="130">
        <v>525</v>
      </c>
      <c r="F7264" s="130">
        <v>11</v>
      </c>
      <c r="H7264" s="32" t="s">
        <v>208</v>
      </c>
      <c r="I7264" s="33" t="s">
        <v>862</v>
      </c>
      <c r="J7264" s="33" t="s">
        <v>206</v>
      </c>
      <c r="K7264" s="33" t="str">
        <f t="shared" si="372"/>
        <v>525 , 11</v>
      </c>
      <c r="L7264" s="34" t="s">
        <v>207</v>
      </c>
      <c r="N7264" s="1" t="b">
        <f t="shared" si="373"/>
        <v>0</v>
      </c>
      <c r="O7264" s="1" t="b">
        <f t="shared" si="374"/>
        <v>0</v>
      </c>
      <c r="Q7264" s="4"/>
      <c r="R7264" s="4"/>
    </row>
    <row r="7265" spans="5:18">
      <c r="E7265" s="130">
        <v>525</v>
      </c>
      <c r="F7265" s="130">
        <v>12</v>
      </c>
      <c r="H7265" s="32" t="s">
        <v>208</v>
      </c>
      <c r="I7265" s="33" t="s">
        <v>862</v>
      </c>
      <c r="J7265" s="33" t="s">
        <v>206</v>
      </c>
      <c r="K7265" s="33" t="str">
        <f t="shared" si="372"/>
        <v>525 , 12</v>
      </c>
      <c r="L7265" s="34" t="s">
        <v>207</v>
      </c>
      <c r="N7265" s="1" t="b">
        <f t="shared" si="373"/>
        <v>0</v>
      </c>
      <c r="O7265" s="1" t="b">
        <f t="shared" si="374"/>
        <v>0</v>
      </c>
      <c r="Q7265" s="4"/>
      <c r="R7265" s="4"/>
    </row>
    <row r="7266" spans="5:18">
      <c r="E7266" s="130">
        <v>525</v>
      </c>
      <c r="F7266" s="130">
        <v>13</v>
      </c>
      <c r="H7266" s="32" t="s">
        <v>208</v>
      </c>
      <c r="I7266" s="33" t="s">
        <v>862</v>
      </c>
      <c r="J7266" s="33" t="s">
        <v>206</v>
      </c>
      <c r="K7266" s="33" t="str">
        <f t="shared" si="372"/>
        <v>525 , 13</v>
      </c>
      <c r="L7266" s="34" t="s">
        <v>207</v>
      </c>
      <c r="N7266" s="1" t="b">
        <f t="shared" si="373"/>
        <v>0</v>
      </c>
      <c r="O7266" s="1" t="b">
        <f t="shared" si="374"/>
        <v>0</v>
      </c>
      <c r="Q7266" s="4"/>
      <c r="R7266" s="4"/>
    </row>
    <row r="7267" spans="5:18">
      <c r="E7267" s="130">
        <v>525</v>
      </c>
      <c r="F7267" s="130">
        <v>14</v>
      </c>
      <c r="H7267" s="32" t="s">
        <v>208</v>
      </c>
      <c r="I7267" s="33" t="s">
        <v>862</v>
      </c>
      <c r="J7267" s="33" t="s">
        <v>206</v>
      </c>
      <c r="K7267" s="33" t="str">
        <f t="shared" si="372"/>
        <v>525 , 14</v>
      </c>
      <c r="L7267" s="34" t="s">
        <v>207</v>
      </c>
      <c r="N7267" s="1" t="b">
        <f t="shared" si="373"/>
        <v>0</v>
      </c>
      <c r="O7267" s="1" t="b">
        <f t="shared" si="374"/>
        <v>0</v>
      </c>
      <c r="Q7267" s="4"/>
      <c r="R7267" s="4"/>
    </row>
    <row r="7268" spans="5:18">
      <c r="E7268" s="130">
        <v>525</v>
      </c>
      <c r="F7268" s="130">
        <v>15</v>
      </c>
      <c r="H7268" s="32" t="s">
        <v>208</v>
      </c>
      <c r="I7268" s="33" t="s">
        <v>862</v>
      </c>
      <c r="J7268" s="33" t="s">
        <v>206</v>
      </c>
      <c r="K7268" s="33" t="str">
        <f t="shared" si="372"/>
        <v>525 , 15</v>
      </c>
      <c r="L7268" s="34" t="s">
        <v>207</v>
      </c>
      <c r="N7268" s="1" t="b">
        <f t="shared" si="373"/>
        <v>0</v>
      </c>
      <c r="O7268" s="1" t="b">
        <f t="shared" si="374"/>
        <v>0</v>
      </c>
      <c r="Q7268" s="4"/>
      <c r="R7268" s="4"/>
    </row>
    <row r="7269" spans="5:18">
      <c r="E7269" s="130">
        <v>526</v>
      </c>
      <c r="F7269" s="130">
        <v>1</v>
      </c>
      <c r="H7269" s="32" t="s">
        <v>208</v>
      </c>
      <c r="I7269" s="33" t="s">
        <v>862</v>
      </c>
      <c r="J7269" s="33" t="s">
        <v>206</v>
      </c>
      <c r="K7269" s="33" t="str">
        <f t="shared" si="372"/>
        <v>526 , 1</v>
      </c>
      <c r="L7269" s="34" t="s">
        <v>207</v>
      </c>
      <c r="N7269" s="1" t="b">
        <f t="shared" si="373"/>
        <v>0</v>
      </c>
      <c r="O7269" s="1" t="b">
        <f t="shared" si="374"/>
        <v>0</v>
      </c>
      <c r="Q7269" s="4"/>
      <c r="R7269" s="4"/>
    </row>
    <row r="7270" spans="5:18">
      <c r="E7270" s="130">
        <v>526</v>
      </c>
      <c r="F7270" s="130">
        <v>2</v>
      </c>
      <c r="H7270" s="32" t="s">
        <v>208</v>
      </c>
      <c r="I7270" s="33" t="s">
        <v>862</v>
      </c>
      <c r="J7270" s="33" t="s">
        <v>206</v>
      </c>
      <c r="K7270" s="33" t="str">
        <f t="shared" si="372"/>
        <v>526 , 2</v>
      </c>
      <c r="L7270" s="34" t="s">
        <v>207</v>
      </c>
      <c r="N7270" s="1" t="b">
        <f t="shared" si="373"/>
        <v>0</v>
      </c>
      <c r="O7270" s="1" t="b">
        <f t="shared" si="374"/>
        <v>0</v>
      </c>
      <c r="Q7270" s="4"/>
      <c r="R7270" s="4"/>
    </row>
    <row r="7271" spans="5:18">
      <c r="E7271" s="130">
        <v>526</v>
      </c>
      <c r="F7271" s="130">
        <v>3</v>
      </c>
      <c r="H7271" s="32" t="s">
        <v>208</v>
      </c>
      <c r="I7271" s="33" t="s">
        <v>862</v>
      </c>
      <c r="J7271" s="33" t="s">
        <v>206</v>
      </c>
      <c r="K7271" s="33" t="str">
        <f t="shared" si="372"/>
        <v>526 , 3</v>
      </c>
      <c r="L7271" s="34" t="s">
        <v>207</v>
      </c>
      <c r="N7271" s="1" t="b">
        <f t="shared" si="373"/>
        <v>0</v>
      </c>
      <c r="O7271" s="1" t="b">
        <f t="shared" si="374"/>
        <v>0</v>
      </c>
      <c r="Q7271" s="4"/>
      <c r="R7271" s="4"/>
    </row>
    <row r="7272" spans="5:18">
      <c r="E7272" s="130">
        <v>526</v>
      </c>
      <c r="F7272" s="130">
        <v>4</v>
      </c>
      <c r="H7272" s="32" t="s">
        <v>208</v>
      </c>
      <c r="I7272" s="33" t="s">
        <v>862</v>
      </c>
      <c r="J7272" s="33" t="s">
        <v>206</v>
      </c>
      <c r="K7272" s="33" t="str">
        <f t="shared" si="372"/>
        <v>526 , 4</v>
      </c>
      <c r="L7272" s="34" t="s">
        <v>207</v>
      </c>
      <c r="N7272" s="1" t="b">
        <f t="shared" si="373"/>
        <v>0</v>
      </c>
      <c r="O7272" s="1" t="b">
        <f t="shared" si="374"/>
        <v>0</v>
      </c>
      <c r="Q7272" s="4"/>
      <c r="R7272" s="4"/>
    </row>
    <row r="7273" spans="5:18">
      <c r="E7273" s="130">
        <v>526</v>
      </c>
      <c r="F7273" s="130">
        <v>5</v>
      </c>
      <c r="H7273" s="32" t="s">
        <v>208</v>
      </c>
      <c r="I7273" s="33" t="s">
        <v>862</v>
      </c>
      <c r="J7273" s="33" t="s">
        <v>206</v>
      </c>
      <c r="K7273" s="33" t="str">
        <f t="shared" si="372"/>
        <v>526 , 5</v>
      </c>
      <c r="L7273" s="34" t="s">
        <v>207</v>
      </c>
      <c r="N7273" s="1" t="b">
        <f t="shared" si="373"/>
        <v>0</v>
      </c>
      <c r="O7273" s="1" t="b">
        <f t="shared" si="374"/>
        <v>0</v>
      </c>
      <c r="Q7273" s="4"/>
      <c r="R7273" s="4"/>
    </row>
    <row r="7274" spans="5:18">
      <c r="E7274" s="130">
        <v>526</v>
      </c>
      <c s="130" r="F7274">
        <v>7</v>
      </c>
      <c r="H7274" s="32" t="s">
        <v>208</v>
      </c>
      <c r="I7274" s="33" t="s">
        <v>862</v>
      </c>
      <c r="J7274" s="33" t="s">
        <v>206</v>
      </c>
      <c r="K7274" s="33" t="str">
        <f t="shared" si="372"/>
        <v>526 , 6</v>
      </c>
      <c r="L7274" s="34" t="s">
        <v>207</v>
      </c>
      <c r="N7274" s="1" t="b">
        <f t="shared" si="373"/>
        <v>0</v>
      </c>
      <c r="O7274" s="1" t="b">
        <f t="shared" si="374"/>
        <v>0</v>
      </c>
      <c r="Q7274" s="4"/>
      <c r="R7274" s="4"/>
    </row>
    <row r="7275" spans="5:18">
      <c r="E7275" s="130">
        <v>526</v>
      </c>
      <c r="F7275" s="130">
        <v>8</v>
      </c>
      <c r="H7275" s="32" t="s">
        <v>208</v>
      </c>
      <c r="I7275" s="33" t="s">
        <v>862</v>
      </c>
      <c r="J7275" s="33" t="s">
        <v>206</v>
      </c>
      <c r="K7275" s="33" t="str">
        <f t="shared" si="372"/>
        <v>526 , 8</v>
      </c>
      <c r="L7275" s="34" t="s">
        <v>207</v>
      </c>
      <c r="N7275" s="1" t="b">
        <f t="shared" si="373"/>
        <v>0</v>
      </c>
      <c r="O7275" s="1" t="b">
        <f t="shared" si="374"/>
        <v>0</v>
      </c>
      <c r="Q7275" s="4"/>
      <c r="R7275" s="4"/>
    </row>
    <row r="7276" spans="5:18">
      <c r="E7276" s="130">
        <v>526</v>
      </c>
      <c r="F7276" s="130">
        <v>9</v>
      </c>
      <c r="H7276" s="32" t="s">
        <v>208</v>
      </c>
      <c r="I7276" s="33" t="s">
        <v>862</v>
      </c>
      <c r="J7276" s="33" t="s">
        <v>206</v>
      </c>
      <c r="K7276" s="33" t="str">
        <f t="shared" si="372"/>
        <v>526 , 9</v>
      </c>
      <c r="L7276" s="34" t="s">
        <v>207</v>
      </c>
      <c r="N7276" s="1" t="b">
        <f t="shared" si="373"/>
        <v>0</v>
      </c>
      <c r="O7276" s="1" t="b">
        <f t="shared" si="374"/>
        <v>0</v>
      </c>
      <c r="Q7276" s="4"/>
      <c r="R7276" s="4"/>
    </row>
    <row r="7277" spans="5:18">
      <c r="E7277" s="130">
        <v>526</v>
      </c>
      <c r="F7277" s="130">
        <v>10</v>
      </c>
      <c r="H7277" s="32" t="s">
        <v>208</v>
      </c>
      <c r="I7277" s="33" t="s">
        <v>862</v>
      </c>
      <c r="J7277" s="33" t="s">
        <v>206</v>
      </c>
      <c r="K7277" s="33" t="str">
        <f t="shared" si="372"/>
        <v>526 , 10</v>
      </c>
      <c r="L7277" s="34" t="s">
        <v>207</v>
      </c>
      <c r="N7277" s="1" t="b">
        <f t="shared" si="373"/>
        <v>0</v>
      </c>
      <c r="O7277" s="1" t="b">
        <f t="shared" si="374"/>
        <v>0</v>
      </c>
      <c r="Q7277" s="4"/>
      <c r="R7277" s="4"/>
    </row>
    <row r="7278" spans="5:18">
      <c r="E7278" s="130">
        <v>526</v>
      </c>
      <c r="F7278" s="130">
        <v>11</v>
      </c>
      <c r="H7278" s="32" t="s">
        <v>208</v>
      </c>
      <c r="I7278" s="33" t="s">
        <v>862</v>
      </c>
      <c r="J7278" s="33" t="s">
        <v>206</v>
      </c>
      <c r="K7278" s="33" t="str">
        <f t="shared" si="372"/>
        <v>526 , 11</v>
      </c>
      <c r="L7278" s="34" t="s">
        <v>207</v>
      </c>
      <c r="N7278" s="1" t="b">
        <f t="shared" si="373"/>
        <v>0</v>
      </c>
      <c r="O7278" s="1" t="b">
        <f t="shared" si="374"/>
        <v>0</v>
      </c>
      <c r="Q7278" s="4"/>
      <c r="R7278" s="4"/>
    </row>
    <row r="7279" spans="5:18">
      <c r="E7279" s="130">
        <v>526</v>
      </c>
      <c r="F7279" s="130">
        <v>12</v>
      </c>
      <c r="H7279" s="32" t="s">
        <v>208</v>
      </c>
      <c r="I7279" s="33" t="s">
        <v>862</v>
      </c>
      <c r="J7279" s="33" t="s">
        <v>206</v>
      </c>
      <c r="K7279" s="33" t="str">
        <f t="shared" si="372"/>
        <v>526 , 12</v>
      </c>
      <c r="L7279" s="34" t="s">
        <v>207</v>
      </c>
      <c r="N7279" s="1" t="b">
        <f t="shared" si="373"/>
        <v>0</v>
      </c>
      <c r="O7279" s="1" t="b">
        <f t="shared" si="374"/>
        <v>0</v>
      </c>
      <c r="Q7279" s="4"/>
      <c r="R7279" s="4"/>
    </row>
    <row r="7280" spans="5:18">
      <c r="E7280" s="130">
        <v>526</v>
      </c>
      <c r="F7280" s="130">
        <v>13</v>
      </c>
      <c r="H7280" s="32" t="s">
        <v>208</v>
      </c>
      <c r="I7280" s="33" t="s">
        <v>862</v>
      </c>
      <c r="J7280" s="33" t="s">
        <v>206</v>
      </c>
      <c r="K7280" s="33" t="str">
        <f t="shared" si="372"/>
        <v>526 , 13</v>
      </c>
      <c r="L7280" s="34" t="s">
        <v>207</v>
      </c>
      <c r="N7280" s="1" t="b">
        <f t="shared" si="373"/>
        <v>0</v>
      </c>
      <c r="O7280" s="1" t="b">
        <f t="shared" si="374"/>
        <v>0</v>
      </c>
      <c r="Q7280" s="4"/>
      <c r="R7280" s="4"/>
    </row>
    <row r="7281" spans="5:18">
      <c r="E7281" s="130">
        <v>526</v>
      </c>
      <c r="F7281" s="130">
        <v>14</v>
      </c>
      <c r="H7281" s="32" t="s">
        <v>208</v>
      </c>
      <c r="I7281" s="33" t="s">
        <v>862</v>
      </c>
      <c r="J7281" s="33" t="s">
        <v>206</v>
      </c>
      <c r="K7281" s="33" t="str">
        <f t="shared" si="372"/>
        <v>526 , 14</v>
      </c>
      <c r="L7281" s="34" t="s">
        <v>207</v>
      </c>
      <c r="N7281" s="1" t="b">
        <f t="shared" si="373"/>
        <v>0</v>
      </c>
      <c r="O7281" s="1" t="b">
        <f t="shared" si="374"/>
        <v>0</v>
      </c>
      <c r="Q7281" s="4"/>
      <c r="R7281" s="4"/>
    </row>
    <row r="7282" spans="5:18">
      <c r="E7282" s="130">
        <v>526</v>
      </c>
      <c r="F7282" s="130">
        <v>15</v>
      </c>
      <c r="H7282" s="32" t="s">
        <v>208</v>
      </c>
      <c r="I7282" s="33" t="s">
        <v>862</v>
      </c>
      <c r="J7282" s="33" t="s">
        <v>206</v>
      </c>
      <c r="K7282" s="33" t="str">
        <f t="shared" si="372"/>
        <v>526 , 15</v>
      </c>
      <c r="L7282" s="34" t="s">
        <v>207</v>
      </c>
      <c r="N7282" s="1" t="b">
        <f t="shared" si="373"/>
        <v>0</v>
      </c>
      <c r="O7282" s="1" t="b">
        <f t="shared" si="374"/>
        <v>0</v>
      </c>
      <c r="Q7282" s="4"/>
      <c r="R7282" s="4"/>
    </row>
    <row r="7283" spans="5:18">
      <c r="E7283" s="130">
        <v>527</v>
      </c>
      <c r="F7283" s="130">
        <v>1</v>
      </c>
      <c r="H7283" s="32" t="s">
        <v>208</v>
      </c>
      <c r="I7283" s="33" t="s">
        <v>862</v>
      </c>
      <c r="J7283" s="33" t="s">
        <v>206</v>
      </c>
      <c r="K7283" s="33" t="str">
        <f t="shared" si="372"/>
        <v>527 , 1</v>
      </c>
      <c r="L7283" s="34" t="s">
        <v>207</v>
      </c>
      <c r="N7283" s="1" t="b">
        <f t="shared" si="373"/>
        <v>0</v>
      </c>
      <c r="O7283" s="1" t="b">
        <f t="shared" si="374"/>
        <v>0</v>
      </c>
      <c r="Q7283" s="4"/>
      <c r="R7283" s="4"/>
    </row>
    <row r="7284" spans="5:18">
      <c r="E7284" s="130">
        <v>527</v>
      </c>
      <c r="F7284" s="130">
        <v>2</v>
      </c>
      <c r="H7284" s="32" t="s">
        <v>208</v>
      </c>
      <c r="I7284" s="33" t="s">
        <v>862</v>
      </c>
      <c r="J7284" s="33" t="s">
        <v>206</v>
      </c>
      <c r="K7284" s="33" t="str">
        <f t="shared" si="372"/>
        <v>527 , 2</v>
      </c>
      <c r="L7284" s="34" t="s">
        <v>207</v>
      </c>
      <c r="N7284" s="1" t="b">
        <f t="shared" si="373"/>
        <v>0</v>
      </c>
      <c r="O7284" s="1" t="b">
        <f t="shared" si="374"/>
        <v>0</v>
      </c>
      <c r="Q7284" s="4"/>
      <c r="R7284" s="4"/>
    </row>
    <row r="7285" spans="5:18">
      <c r="E7285" s="130">
        <v>527</v>
      </c>
      <c r="F7285" s="130">
        <v>3</v>
      </c>
      <c r="H7285" s="32" t="s">
        <v>208</v>
      </c>
      <c r="I7285" s="33" t="s">
        <v>862</v>
      </c>
      <c r="J7285" s="33" t="s">
        <v>206</v>
      </c>
      <c r="K7285" s="33" t="str">
        <f t="shared" si="372"/>
        <v>527 , 3</v>
      </c>
      <c r="L7285" s="34" t="s">
        <v>207</v>
      </c>
      <c r="N7285" s="1" t="b">
        <f t="shared" si="373"/>
        <v>0</v>
      </c>
      <c r="O7285" s="1" t="b">
        <f t="shared" si="374"/>
        <v>0</v>
      </c>
      <c r="Q7285" s="4"/>
      <c r="R7285" s="4"/>
    </row>
    <row r="7286" spans="5:18">
      <c r="E7286" s="130">
        <v>527</v>
      </c>
      <c r="F7286" s="130">
        <v>4</v>
      </c>
      <c r="H7286" s="32" t="s">
        <v>208</v>
      </c>
      <c r="I7286" s="33" t="s">
        <v>862</v>
      </c>
      <c r="J7286" s="33" t="s">
        <v>206</v>
      </c>
      <c r="K7286" s="33" t="str">
        <f t="shared" si="372"/>
        <v>527 , 4</v>
      </c>
      <c r="L7286" s="34" t="s">
        <v>207</v>
      </c>
      <c r="N7286" s="1" t="b">
        <f t="shared" si="373"/>
        <v>0</v>
      </c>
      <c r="O7286" s="1" t="b">
        <f t="shared" si="374"/>
        <v>0</v>
      </c>
      <c r="Q7286" s="4"/>
      <c r="R7286" s="4"/>
    </row>
    <row r="7287" spans="5:18">
      <c r="E7287" s="130">
        <v>527</v>
      </c>
      <c r="F7287" s="130">
        <v>5</v>
      </c>
      <c r="H7287" s="32" t="s">
        <v>208</v>
      </c>
      <c r="I7287" s="33" t="s">
        <v>862</v>
      </c>
      <c r="J7287" s="33" t="s">
        <v>206</v>
      </c>
      <c r="K7287" s="33" t="str">
        <f t="shared" si="372"/>
        <v>527 , 5</v>
      </c>
      <c r="L7287" s="34" t="s">
        <v>207</v>
      </c>
      <c r="N7287" s="1" t="b">
        <f t="shared" si="373"/>
        <v>0</v>
      </c>
      <c r="O7287" s="1" t="b">
        <f t="shared" si="374"/>
        <v>0</v>
      </c>
      <c r="Q7287" s="4"/>
      <c r="R7287" s="4"/>
    </row>
    <row r="7288" spans="5:18">
      <c r="E7288" s="130">
        <v>527</v>
      </c>
      <c s="130" r="F7288">
        <v>7</v>
      </c>
      <c r="H7288" s="32" t="s">
        <v>208</v>
      </c>
      <c r="I7288" s="33" t="s">
        <v>862</v>
      </c>
      <c r="J7288" s="33" t="s">
        <v>206</v>
      </c>
      <c r="K7288" s="33" t="str">
        <f t="shared" si="372"/>
        <v>527 , 6</v>
      </c>
      <c r="L7288" s="34" t="s">
        <v>207</v>
      </c>
      <c r="N7288" s="1" t="b">
        <f t="shared" si="373"/>
        <v>0</v>
      </c>
      <c r="O7288" s="1" t="b">
        <f t="shared" si="374"/>
        <v>0</v>
      </c>
      <c r="Q7288" s="4"/>
      <c r="R7288" s="4"/>
    </row>
    <row r="7289" spans="5:18">
      <c r="E7289" s="130">
        <v>527</v>
      </c>
      <c r="F7289" s="130">
        <v>8</v>
      </c>
      <c r="H7289" s="32" t="s">
        <v>208</v>
      </c>
      <c r="I7289" s="33" t="s">
        <v>862</v>
      </c>
      <c r="J7289" s="33" t="s">
        <v>206</v>
      </c>
      <c r="K7289" s="33" t="str">
        <f t="shared" si="372"/>
        <v>527 , 8</v>
      </c>
      <c r="L7289" s="34" t="s">
        <v>207</v>
      </c>
      <c r="N7289" s="1" t="b">
        <f t="shared" si="373"/>
        <v>0</v>
      </c>
      <c r="O7289" s="1" t="b">
        <f t="shared" si="374"/>
        <v>0</v>
      </c>
      <c r="Q7289" s="4"/>
      <c r="R7289" s="4"/>
    </row>
    <row r="7290" spans="5:18">
      <c r="E7290" s="130">
        <v>527</v>
      </c>
      <c r="F7290" s="130">
        <v>9</v>
      </c>
      <c r="H7290" s="32" t="s">
        <v>208</v>
      </c>
      <c r="I7290" s="33" t="s">
        <v>862</v>
      </c>
      <c r="J7290" s="33" t="s">
        <v>206</v>
      </c>
      <c r="K7290" s="33" t="str">
        <f t="shared" si="372"/>
        <v>527 , 9</v>
      </c>
      <c r="L7290" s="34" t="s">
        <v>207</v>
      </c>
      <c r="N7290" s="1" t="b">
        <f t="shared" si="373"/>
        <v>0</v>
      </c>
      <c r="O7290" s="1" t="b">
        <f t="shared" si="374"/>
        <v>0</v>
      </c>
      <c r="Q7290" s="4"/>
      <c r="R7290" s="4"/>
    </row>
    <row r="7291" spans="5:18">
      <c r="E7291" s="130">
        <v>527</v>
      </c>
      <c r="F7291" s="130">
        <v>10</v>
      </c>
      <c r="H7291" s="32" t="s">
        <v>208</v>
      </c>
      <c r="I7291" s="33" t="s">
        <v>862</v>
      </c>
      <c r="J7291" s="33" t="s">
        <v>206</v>
      </c>
      <c r="K7291" s="33" t="str">
        <f t="shared" si="372"/>
        <v>527 , 10</v>
      </c>
      <c r="L7291" s="34" t="s">
        <v>207</v>
      </c>
      <c r="N7291" s="1" t="b">
        <f t="shared" si="373"/>
        <v>0</v>
      </c>
      <c r="O7291" s="1" t="b">
        <f t="shared" si="374"/>
        <v>0</v>
      </c>
      <c r="Q7291" s="4"/>
      <c r="R7291" s="4"/>
    </row>
    <row r="7292" spans="5:18">
      <c r="E7292" s="130">
        <v>527</v>
      </c>
      <c r="F7292" s="130">
        <v>11</v>
      </c>
      <c r="H7292" s="32" t="s">
        <v>208</v>
      </c>
      <c r="I7292" s="33" t="s">
        <v>862</v>
      </c>
      <c r="J7292" s="33" t="s">
        <v>206</v>
      </c>
      <c r="K7292" s="33" t="str">
        <f t="shared" si="372"/>
        <v>527 , 11</v>
      </c>
      <c r="L7292" s="34" t="s">
        <v>207</v>
      </c>
      <c r="N7292" s="1" t="b">
        <f t="shared" si="373"/>
        <v>0</v>
      </c>
      <c r="O7292" s="1" t="b">
        <f t="shared" si="374"/>
        <v>0</v>
      </c>
      <c r="Q7292" s="4"/>
      <c r="R7292" s="4"/>
    </row>
    <row r="7293" spans="5:18">
      <c r="E7293" s="130">
        <v>527</v>
      </c>
      <c r="F7293" s="130">
        <v>12</v>
      </c>
      <c r="H7293" s="32" t="s">
        <v>208</v>
      </c>
      <c r="I7293" s="33" t="s">
        <v>862</v>
      </c>
      <c r="J7293" s="33" t="s">
        <v>206</v>
      </c>
      <c r="K7293" s="33" t="str">
        <f t="shared" ref="K7293:K7352" si="375">E7293&amp;" , "&amp;F7293</f>
        <v>527 , 12</v>
      </c>
      <c r="L7293" s="34" t="s">
        <v>207</v>
      </c>
      <c r="N7293" s="1" t="b">
        <f t="shared" ref="N7293:N7352" si="376">IF(E7293="","",EXACT(E7293,Q7293))</f>
        <v>0</v>
      </c>
      <c r="O7293" s="1" t="b">
        <f t="shared" ref="O7293:O7352" si="377">IF(F7293="","",EXACT(F7293,R7293))</f>
        <v>0</v>
      </c>
      <c r="Q7293" s="4"/>
      <c r="R7293" s="4"/>
    </row>
    <row r="7294" spans="5:18">
      <c r="E7294" s="130">
        <v>527</v>
      </c>
      <c r="F7294" s="130">
        <v>13</v>
      </c>
      <c r="H7294" s="32" t="s">
        <v>208</v>
      </c>
      <c r="I7294" s="33" t="s">
        <v>862</v>
      </c>
      <c r="J7294" s="33" t="s">
        <v>206</v>
      </c>
      <c r="K7294" s="33" t="str">
        <f t="shared" si="375"/>
        <v>527 , 13</v>
      </c>
      <c r="L7294" s="34" t="s">
        <v>207</v>
      </c>
      <c r="N7294" s="1" t="b">
        <f t="shared" si="376"/>
        <v>0</v>
      </c>
      <c r="O7294" s="1" t="b">
        <f t="shared" si="377"/>
        <v>0</v>
      </c>
      <c r="Q7294" s="4"/>
      <c r="R7294" s="4"/>
    </row>
    <row r="7295" spans="5:18">
      <c r="E7295" s="130">
        <v>527</v>
      </c>
      <c r="F7295" s="130">
        <v>14</v>
      </c>
      <c r="H7295" s="32" t="s">
        <v>208</v>
      </c>
      <c r="I7295" s="33" t="s">
        <v>862</v>
      </c>
      <c r="J7295" s="33" t="s">
        <v>206</v>
      </c>
      <c r="K7295" s="33" t="str">
        <f t="shared" si="375"/>
        <v>527 , 14</v>
      </c>
      <c r="L7295" s="34" t="s">
        <v>207</v>
      </c>
      <c r="N7295" s="1" t="b">
        <f t="shared" si="376"/>
        <v>0</v>
      </c>
      <c r="O7295" s="1" t="b">
        <f t="shared" si="377"/>
        <v>0</v>
      </c>
      <c r="Q7295" s="4"/>
      <c r="R7295" s="4"/>
    </row>
    <row r="7296" spans="5:18">
      <c r="E7296" s="130">
        <v>527</v>
      </c>
      <c r="F7296" s="130">
        <v>15</v>
      </c>
      <c r="H7296" s="32" t="s">
        <v>208</v>
      </c>
      <c r="I7296" s="33" t="s">
        <v>862</v>
      </c>
      <c r="J7296" s="33" t="s">
        <v>206</v>
      </c>
      <c r="K7296" s="33" t="str">
        <f t="shared" si="375"/>
        <v>527 , 15</v>
      </c>
      <c r="L7296" s="34" t="s">
        <v>207</v>
      </c>
      <c r="N7296" s="1" t="b">
        <f t="shared" si="376"/>
        <v>0</v>
      </c>
      <c r="O7296" s="1" t="b">
        <f t="shared" si="377"/>
        <v>0</v>
      </c>
      <c r="Q7296" s="4"/>
      <c r="R7296" s="4"/>
    </row>
    <row r="7297" spans="5:18">
      <c r="E7297" s="130">
        <v>528</v>
      </c>
      <c r="F7297" s="130">
        <v>1</v>
      </c>
      <c r="H7297" s="32" t="s">
        <v>208</v>
      </c>
      <c r="I7297" s="33" t="s">
        <v>862</v>
      </c>
      <c r="J7297" s="33" t="s">
        <v>206</v>
      </c>
      <c r="K7297" s="33" t="str">
        <f t="shared" si="375"/>
        <v>528 , 1</v>
      </c>
      <c r="L7297" s="34" t="s">
        <v>207</v>
      </c>
      <c r="N7297" s="1" t="b">
        <f t="shared" si="376"/>
        <v>0</v>
      </c>
      <c r="O7297" s="1" t="b">
        <f t="shared" si="377"/>
        <v>0</v>
      </c>
      <c r="Q7297" s="4"/>
      <c r="R7297" s="4"/>
    </row>
    <row r="7298" spans="5:18">
      <c r="E7298" s="130">
        <v>528</v>
      </c>
      <c r="F7298" s="130">
        <v>2</v>
      </c>
      <c r="H7298" s="32" t="s">
        <v>208</v>
      </c>
      <c r="I7298" s="33" t="s">
        <v>862</v>
      </c>
      <c r="J7298" s="33" t="s">
        <v>206</v>
      </c>
      <c r="K7298" s="33" t="str">
        <f t="shared" si="375"/>
        <v>528 , 2</v>
      </c>
      <c r="L7298" s="34" t="s">
        <v>207</v>
      </c>
      <c r="N7298" s="1" t="b">
        <f t="shared" si="376"/>
        <v>0</v>
      </c>
      <c r="O7298" s="1" t="b">
        <f t="shared" si="377"/>
        <v>0</v>
      </c>
      <c r="Q7298" s="4"/>
      <c r="R7298" s="4"/>
    </row>
    <row r="7299" spans="5:18">
      <c r="E7299" s="130">
        <v>528</v>
      </c>
      <c r="F7299" s="130">
        <v>3</v>
      </c>
      <c r="H7299" s="32" t="s">
        <v>208</v>
      </c>
      <c r="I7299" s="33" t="s">
        <v>862</v>
      </c>
      <c r="J7299" s="33" t="s">
        <v>206</v>
      </c>
      <c r="K7299" s="33" t="str">
        <f t="shared" si="375"/>
        <v>528 , 3</v>
      </c>
      <c r="L7299" s="34" t="s">
        <v>207</v>
      </c>
      <c r="N7299" s="1" t="b">
        <f t="shared" si="376"/>
        <v>0</v>
      </c>
      <c r="O7299" s="1" t="b">
        <f t="shared" si="377"/>
        <v>0</v>
      </c>
      <c r="Q7299" s="4"/>
      <c r="R7299" s="4"/>
    </row>
    <row r="7300" spans="5:18">
      <c r="E7300" s="130">
        <v>528</v>
      </c>
      <c r="F7300" s="130">
        <v>4</v>
      </c>
      <c r="H7300" s="32" t="s">
        <v>208</v>
      </c>
      <c r="I7300" s="33" t="s">
        <v>862</v>
      </c>
      <c r="J7300" s="33" t="s">
        <v>206</v>
      </c>
      <c r="K7300" s="33" t="str">
        <f t="shared" si="375"/>
        <v>528 , 4</v>
      </c>
      <c r="L7300" s="34" t="s">
        <v>207</v>
      </c>
      <c r="N7300" s="1" t="b">
        <f t="shared" si="376"/>
        <v>0</v>
      </c>
      <c r="O7300" s="1" t="b">
        <f t="shared" si="377"/>
        <v>0</v>
      </c>
      <c r="Q7300" s="4"/>
      <c r="R7300" s="4"/>
    </row>
    <row r="7301" spans="5:18">
      <c r="E7301" s="130">
        <v>528</v>
      </c>
      <c r="F7301" s="130">
        <v>5</v>
      </c>
      <c r="H7301" s="32" t="s">
        <v>208</v>
      </c>
      <c r="I7301" s="33" t="s">
        <v>862</v>
      </c>
      <c r="J7301" s="33" t="s">
        <v>206</v>
      </c>
      <c r="K7301" s="33" t="str">
        <f t="shared" si="375"/>
        <v>528 , 5</v>
      </c>
      <c r="L7301" s="34" t="s">
        <v>207</v>
      </c>
      <c r="N7301" s="1" t="b">
        <f t="shared" si="376"/>
        <v>0</v>
      </c>
      <c r="O7301" s="1" t="b">
        <f t="shared" si="377"/>
        <v>0</v>
      </c>
      <c r="Q7301" s="4"/>
      <c r="R7301" s="4"/>
    </row>
    <row r="7302" spans="5:18">
      <c r="E7302" s="130">
        <v>528</v>
      </c>
      <c s="130" r="F7302">
        <v>7</v>
      </c>
      <c r="H7302" s="32" t="s">
        <v>208</v>
      </c>
      <c r="I7302" s="33" t="s">
        <v>862</v>
      </c>
      <c r="J7302" s="33" t="s">
        <v>206</v>
      </c>
      <c r="K7302" s="33" t="str">
        <f t="shared" si="375"/>
        <v>528 , 6</v>
      </c>
      <c r="L7302" s="34" t="s">
        <v>207</v>
      </c>
      <c r="N7302" s="1" t="b">
        <f t="shared" si="376"/>
        <v>0</v>
      </c>
      <c r="O7302" s="1" t="b">
        <f t="shared" si="377"/>
        <v>0</v>
      </c>
      <c r="Q7302" s="4"/>
      <c r="R7302" s="4"/>
    </row>
    <row r="7303" spans="5:18">
      <c r="E7303" s="130">
        <v>528</v>
      </c>
      <c r="F7303" s="130">
        <v>8</v>
      </c>
      <c r="H7303" s="32" t="s">
        <v>208</v>
      </c>
      <c r="I7303" s="33" t="s">
        <v>862</v>
      </c>
      <c r="J7303" s="33" t="s">
        <v>206</v>
      </c>
      <c r="K7303" s="33" t="str">
        <f t="shared" si="375"/>
        <v>528 , 8</v>
      </c>
      <c r="L7303" s="34" t="s">
        <v>207</v>
      </c>
      <c r="N7303" s="1" t="b">
        <f t="shared" si="376"/>
        <v>0</v>
      </c>
      <c r="O7303" s="1" t="b">
        <f t="shared" si="377"/>
        <v>0</v>
      </c>
      <c r="Q7303" s="4"/>
      <c r="R7303" s="4"/>
    </row>
    <row r="7304" spans="5:18">
      <c r="E7304" s="130">
        <v>528</v>
      </c>
      <c r="F7304" s="130">
        <v>9</v>
      </c>
      <c r="H7304" s="32" t="s">
        <v>208</v>
      </c>
      <c r="I7304" s="33" t="s">
        <v>862</v>
      </c>
      <c r="J7304" s="33" t="s">
        <v>206</v>
      </c>
      <c r="K7304" s="33" t="str">
        <f t="shared" si="375"/>
        <v>528 , 9</v>
      </c>
      <c r="L7304" s="34" t="s">
        <v>207</v>
      </c>
      <c r="N7304" s="1" t="b">
        <f t="shared" si="376"/>
        <v>0</v>
      </c>
      <c r="O7304" s="1" t="b">
        <f t="shared" si="377"/>
        <v>0</v>
      </c>
      <c r="Q7304" s="4"/>
      <c r="R7304" s="4"/>
    </row>
    <row r="7305" spans="5:18">
      <c r="E7305" s="130">
        <v>528</v>
      </c>
      <c r="F7305" s="130">
        <v>10</v>
      </c>
      <c r="H7305" s="32" t="s">
        <v>208</v>
      </c>
      <c r="I7305" s="33" t="s">
        <v>862</v>
      </c>
      <c r="J7305" s="33" t="s">
        <v>206</v>
      </c>
      <c r="K7305" s="33" t="str">
        <f t="shared" si="375"/>
        <v>528 , 10</v>
      </c>
      <c r="L7305" s="34" t="s">
        <v>207</v>
      </c>
      <c r="N7305" s="1" t="b">
        <f t="shared" si="376"/>
        <v>0</v>
      </c>
      <c r="O7305" s="1" t="b">
        <f t="shared" si="377"/>
        <v>0</v>
      </c>
      <c r="Q7305" s="4"/>
      <c r="R7305" s="4"/>
    </row>
    <row r="7306" spans="5:18">
      <c r="E7306" s="130">
        <v>528</v>
      </c>
      <c r="F7306" s="130">
        <v>11</v>
      </c>
      <c r="H7306" s="32" t="s">
        <v>208</v>
      </c>
      <c r="I7306" s="33" t="s">
        <v>862</v>
      </c>
      <c r="J7306" s="33" t="s">
        <v>206</v>
      </c>
      <c r="K7306" s="33" t="str">
        <f t="shared" si="375"/>
        <v>528 , 11</v>
      </c>
      <c r="L7306" s="34" t="s">
        <v>207</v>
      </c>
      <c r="N7306" s="1" t="b">
        <f t="shared" si="376"/>
        <v>0</v>
      </c>
      <c r="O7306" s="1" t="b">
        <f t="shared" si="377"/>
        <v>0</v>
      </c>
      <c r="Q7306" s="4"/>
      <c r="R7306" s="4"/>
    </row>
    <row r="7307" spans="5:18">
      <c r="E7307" s="130">
        <v>528</v>
      </c>
      <c r="F7307" s="130">
        <v>12</v>
      </c>
      <c r="H7307" s="32" t="s">
        <v>208</v>
      </c>
      <c r="I7307" s="33" t="s">
        <v>862</v>
      </c>
      <c r="J7307" s="33" t="s">
        <v>206</v>
      </c>
      <c r="K7307" s="33" t="str">
        <f t="shared" si="375"/>
        <v>528 , 12</v>
      </c>
      <c r="L7307" s="34" t="s">
        <v>207</v>
      </c>
      <c r="N7307" s="1" t="b">
        <f t="shared" si="376"/>
        <v>0</v>
      </c>
      <c r="O7307" s="1" t="b">
        <f t="shared" si="377"/>
        <v>0</v>
      </c>
      <c r="Q7307" s="4"/>
      <c r="R7307" s="4"/>
    </row>
    <row r="7308" spans="5:18">
      <c r="E7308" s="130">
        <v>528</v>
      </c>
      <c r="F7308" s="130">
        <v>13</v>
      </c>
      <c r="H7308" s="32" t="s">
        <v>208</v>
      </c>
      <c r="I7308" s="33" t="s">
        <v>862</v>
      </c>
      <c r="J7308" s="33" t="s">
        <v>206</v>
      </c>
      <c r="K7308" s="33" t="str">
        <f t="shared" si="375"/>
        <v>528 , 13</v>
      </c>
      <c r="L7308" s="34" t="s">
        <v>207</v>
      </c>
      <c r="N7308" s="1" t="b">
        <f t="shared" si="376"/>
        <v>0</v>
      </c>
      <c r="O7308" s="1" t="b">
        <f t="shared" si="377"/>
        <v>0</v>
      </c>
      <c r="Q7308" s="4"/>
      <c r="R7308" s="4"/>
    </row>
    <row r="7309" spans="5:18">
      <c r="E7309" s="130">
        <v>528</v>
      </c>
      <c r="F7309" s="130">
        <v>14</v>
      </c>
      <c r="H7309" s="32" t="s">
        <v>208</v>
      </c>
      <c r="I7309" s="33" t="s">
        <v>862</v>
      </c>
      <c r="J7309" s="33" t="s">
        <v>206</v>
      </c>
      <c r="K7309" s="33" t="str">
        <f t="shared" si="375"/>
        <v>528 , 14</v>
      </c>
      <c r="L7309" s="34" t="s">
        <v>207</v>
      </c>
      <c r="N7309" s="1" t="b">
        <f t="shared" si="376"/>
        <v>0</v>
      </c>
      <c r="O7309" s="1" t="b">
        <f t="shared" si="377"/>
        <v>0</v>
      </c>
      <c r="Q7309" s="4"/>
      <c r="R7309" s="4"/>
    </row>
    <row r="7310" spans="5:18">
      <c r="E7310" s="130">
        <v>528</v>
      </c>
      <c r="F7310" s="130">
        <v>15</v>
      </c>
      <c r="H7310" s="32" t="s">
        <v>208</v>
      </c>
      <c r="I7310" s="33" t="s">
        <v>862</v>
      </c>
      <c r="J7310" s="33" t="s">
        <v>206</v>
      </c>
      <c r="K7310" s="33" t="str">
        <f t="shared" si="375"/>
        <v>528 , 15</v>
      </c>
      <c r="L7310" s="34" t="s">
        <v>207</v>
      </c>
      <c r="N7310" s="1" t="b">
        <f t="shared" si="376"/>
        <v>0</v>
      </c>
      <c r="O7310" s="1" t="b">
        <f t="shared" si="377"/>
        <v>0</v>
      </c>
      <c r="Q7310" s="4"/>
      <c r="R7310" s="4"/>
    </row>
    <row r="7311" spans="5:18">
      <c r="E7311" s="130">
        <v>529</v>
      </c>
      <c r="F7311" s="130">
        <v>1</v>
      </c>
      <c r="H7311" s="32" t="s">
        <v>208</v>
      </c>
      <c r="I7311" s="33" t="s">
        <v>862</v>
      </c>
      <c r="J7311" s="33" t="s">
        <v>206</v>
      </c>
      <c r="K7311" s="33" t="str">
        <f t="shared" si="375"/>
        <v>529 , 1</v>
      </c>
      <c r="L7311" s="34" t="s">
        <v>207</v>
      </c>
      <c r="N7311" s="1" t="b">
        <f t="shared" si="376"/>
        <v>0</v>
      </c>
      <c r="O7311" s="1" t="b">
        <f t="shared" si="377"/>
        <v>0</v>
      </c>
      <c r="Q7311" s="4"/>
      <c r="R7311" s="4"/>
    </row>
    <row r="7312" spans="5:18">
      <c r="E7312" s="130">
        <v>529</v>
      </c>
      <c r="F7312" s="130">
        <v>2</v>
      </c>
      <c r="H7312" s="32" t="s">
        <v>208</v>
      </c>
      <c r="I7312" s="33" t="s">
        <v>862</v>
      </c>
      <c r="J7312" s="33" t="s">
        <v>206</v>
      </c>
      <c r="K7312" s="33" t="str">
        <f t="shared" si="375"/>
        <v>529 , 2</v>
      </c>
      <c r="L7312" s="34" t="s">
        <v>207</v>
      </c>
      <c r="N7312" s="1" t="b">
        <f t="shared" si="376"/>
        <v>0</v>
      </c>
      <c r="O7312" s="1" t="b">
        <f t="shared" si="377"/>
        <v>0</v>
      </c>
      <c r="Q7312" s="4"/>
      <c r="R7312" s="4"/>
    </row>
    <row r="7313" spans="5:18">
      <c r="E7313" s="130">
        <v>529</v>
      </c>
      <c r="F7313" s="130">
        <v>3</v>
      </c>
      <c r="H7313" s="32" t="s">
        <v>208</v>
      </c>
      <c r="I7313" s="33" t="s">
        <v>862</v>
      </c>
      <c r="J7313" s="33" t="s">
        <v>206</v>
      </c>
      <c r="K7313" s="33" t="str">
        <f t="shared" si="375"/>
        <v>529 , 3</v>
      </c>
      <c r="L7313" s="34" t="s">
        <v>207</v>
      </c>
      <c r="N7313" s="1" t="b">
        <f t="shared" si="376"/>
        <v>0</v>
      </c>
      <c r="O7313" s="1" t="b">
        <f t="shared" si="377"/>
        <v>0</v>
      </c>
      <c r="Q7313" s="4"/>
      <c r="R7313" s="4"/>
    </row>
    <row r="7314" spans="5:18">
      <c r="E7314" s="130">
        <v>529</v>
      </c>
      <c r="F7314" s="130">
        <v>4</v>
      </c>
      <c r="H7314" s="32" t="s">
        <v>208</v>
      </c>
      <c r="I7314" s="33" t="s">
        <v>862</v>
      </c>
      <c r="J7314" s="33" t="s">
        <v>206</v>
      </c>
      <c r="K7314" s="33" t="str">
        <f t="shared" si="375"/>
        <v>529 , 4</v>
      </c>
      <c r="L7314" s="34" t="s">
        <v>207</v>
      </c>
      <c r="N7314" s="1" t="b">
        <f t="shared" si="376"/>
        <v>0</v>
      </c>
      <c r="O7314" s="1" t="b">
        <f t="shared" si="377"/>
        <v>0</v>
      </c>
      <c r="Q7314" s="4"/>
      <c r="R7314" s="4"/>
    </row>
    <row r="7315" spans="5:18">
      <c r="E7315" s="130">
        <v>529</v>
      </c>
      <c r="F7315" s="130">
        <v>5</v>
      </c>
      <c r="H7315" s="32" t="s">
        <v>208</v>
      </c>
      <c r="I7315" s="33" t="s">
        <v>862</v>
      </c>
      <c r="J7315" s="33" t="s">
        <v>206</v>
      </c>
      <c r="K7315" s="33" t="str">
        <f t="shared" si="375"/>
        <v>529 , 5</v>
      </c>
      <c r="L7315" s="34" t="s">
        <v>207</v>
      </c>
      <c r="N7315" s="1" t="b">
        <f t="shared" si="376"/>
        <v>0</v>
      </c>
      <c r="O7315" s="1" t="b">
        <f t="shared" si="377"/>
        <v>0</v>
      </c>
      <c r="Q7315" s="4"/>
      <c r="R7315" s="4"/>
    </row>
    <row r="7316" spans="5:18">
      <c r="E7316" s="130">
        <v>529</v>
      </c>
      <c s="130" r="F7316">
        <v>7</v>
      </c>
      <c r="H7316" s="32" t="s">
        <v>208</v>
      </c>
      <c r="I7316" s="33" t="s">
        <v>862</v>
      </c>
      <c r="J7316" s="33" t="s">
        <v>206</v>
      </c>
      <c r="K7316" s="33" t="str">
        <f t="shared" si="375"/>
        <v>529 , 6</v>
      </c>
      <c r="L7316" s="34" t="s">
        <v>207</v>
      </c>
      <c r="N7316" s="1" t="b">
        <f t="shared" si="376"/>
        <v>0</v>
      </c>
      <c r="O7316" s="1" t="b">
        <f t="shared" si="377"/>
        <v>0</v>
      </c>
      <c r="Q7316" s="4"/>
      <c r="R7316" s="4"/>
    </row>
    <row r="7317" spans="5:18">
      <c r="E7317" s="130">
        <v>529</v>
      </c>
      <c r="F7317" s="130">
        <v>8</v>
      </c>
      <c r="H7317" s="32" t="s">
        <v>208</v>
      </c>
      <c r="I7317" s="33" t="s">
        <v>862</v>
      </c>
      <c r="J7317" s="33" t="s">
        <v>206</v>
      </c>
      <c r="K7317" s="33" t="str">
        <f t="shared" si="375"/>
        <v>529 , 8</v>
      </c>
      <c r="L7317" s="34" t="s">
        <v>207</v>
      </c>
      <c r="N7317" s="1" t="b">
        <f t="shared" si="376"/>
        <v>0</v>
      </c>
      <c r="O7317" s="1" t="b">
        <f t="shared" si="377"/>
        <v>0</v>
      </c>
      <c r="Q7317" s="4"/>
      <c r="R7317" s="4"/>
    </row>
    <row r="7318" spans="5:18">
      <c r="E7318" s="130">
        <v>529</v>
      </c>
      <c r="F7318" s="130">
        <v>9</v>
      </c>
      <c r="H7318" s="32" t="s">
        <v>208</v>
      </c>
      <c r="I7318" s="33" t="s">
        <v>862</v>
      </c>
      <c r="J7318" s="33" t="s">
        <v>206</v>
      </c>
      <c r="K7318" s="33" t="str">
        <f t="shared" si="375"/>
        <v>529 , 9</v>
      </c>
      <c r="L7318" s="34" t="s">
        <v>207</v>
      </c>
      <c r="N7318" s="1" t="b">
        <f t="shared" si="376"/>
        <v>0</v>
      </c>
      <c r="O7318" s="1" t="b">
        <f t="shared" si="377"/>
        <v>0</v>
      </c>
      <c r="Q7318" s="4"/>
      <c r="R7318" s="4"/>
    </row>
    <row r="7319" spans="5:18">
      <c r="E7319" s="130">
        <v>529</v>
      </c>
      <c r="F7319" s="130">
        <v>10</v>
      </c>
      <c r="H7319" s="32" t="s">
        <v>208</v>
      </c>
      <c r="I7319" s="33" t="s">
        <v>862</v>
      </c>
      <c r="J7319" s="33" t="s">
        <v>206</v>
      </c>
      <c r="K7319" s="33" t="str">
        <f t="shared" si="375"/>
        <v>529 , 10</v>
      </c>
      <c r="L7319" s="34" t="s">
        <v>207</v>
      </c>
      <c r="N7319" s="1" t="b">
        <f t="shared" si="376"/>
        <v>0</v>
      </c>
      <c r="O7319" s="1" t="b">
        <f t="shared" si="377"/>
        <v>0</v>
      </c>
      <c r="Q7319" s="4"/>
      <c r="R7319" s="4"/>
    </row>
    <row r="7320" spans="5:18">
      <c r="E7320" s="130">
        <v>529</v>
      </c>
      <c r="F7320" s="130">
        <v>11</v>
      </c>
      <c r="H7320" s="32" t="s">
        <v>208</v>
      </c>
      <c r="I7320" s="33" t="s">
        <v>862</v>
      </c>
      <c r="J7320" s="33" t="s">
        <v>206</v>
      </c>
      <c r="K7320" s="33" t="str">
        <f t="shared" si="375"/>
        <v>529 , 11</v>
      </c>
      <c r="L7320" s="34" t="s">
        <v>207</v>
      </c>
      <c r="N7320" s="1" t="b">
        <f t="shared" si="376"/>
        <v>0</v>
      </c>
      <c r="O7320" s="1" t="b">
        <f t="shared" si="377"/>
        <v>0</v>
      </c>
      <c r="Q7320" s="4"/>
      <c r="R7320" s="4"/>
    </row>
    <row r="7321" spans="5:18">
      <c r="E7321" s="130">
        <v>529</v>
      </c>
      <c r="F7321" s="130">
        <v>12</v>
      </c>
      <c r="H7321" s="32" t="s">
        <v>208</v>
      </c>
      <c r="I7321" s="33" t="s">
        <v>862</v>
      </c>
      <c r="J7321" s="33" t="s">
        <v>206</v>
      </c>
      <c r="K7321" s="33" t="str">
        <f t="shared" si="375"/>
        <v>529 , 12</v>
      </c>
      <c r="L7321" s="34" t="s">
        <v>207</v>
      </c>
      <c r="N7321" s="1" t="b">
        <f t="shared" si="376"/>
        <v>0</v>
      </c>
      <c r="O7321" s="1" t="b">
        <f t="shared" si="377"/>
        <v>0</v>
      </c>
      <c r="Q7321" s="4"/>
      <c r="R7321" s="4"/>
    </row>
    <row r="7322" spans="5:18">
      <c r="E7322" s="130">
        <v>529</v>
      </c>
      <c r="F7322" s="130">
        <v>13</v>
      </c>
      <c r="H7322" s="32" t="s">
        <v>208</v>
      </c>
      <c r="I7322" s="33" t="s">
        <v>862</v>
      </c>
      <c r="J7322" s="33" t="s">
        <v>206</v>
      </c>
      <c r="K7322" s="33" t="str">
        <f t="shared" si="375"/>
        <v>529 , 13</v>
      </c>
      <c r="L7322" s="34" t="s">
        <v>207</v>
      </c>
      <c r="N7322" s="1" t="b">
        <f t="shared" si="376"/>
        <v>0</v>
      </c>
      <c r="O7322" s="1" t="b">
        <f t="shared" si="377"/>
        <v>0</v>
      </c>
      <c r="Q7322" s="4"/>
      <c r="R7322" s="4"/>
    </row>
    <row r="7323" spans="5:18">
      <c r="E7323" s="130">
        <v>529</v>
      </c>
      <c r="F7323" s="130">
        <v>14</v>
      </c>
      <c r="H7323" s="32" t="s">
        <v>208</v>
      </c>
      <c r="I7323" s="33" t="s">
        <v>862</v>
      </c>
      <c r="J7323" s="33" t="s">
        <v>206</v>
      </c>
      <c r="K7323" s="33" t="str">
        <f t="shared" si="375"/>
        <v>529 , 14</v>
      </c>
      <c r="L7323" s="34" t="s">
        <v>207</v>
      </c>
      <c r="N7323" s="1" t="b">
        <f t="shared" si="376"/>
        <v>0</v>
      </c>
      <c r="O7323" s="1" t="b">
        <f t="shared" si="377"/>
        <v>0</v>
      </c>
      <c r="Q7323" s="4"/>
      <c r="R7323" s="4"/>
    </row>
    <row r="7324" spans="5:18">
      <c r="E7324" s="130">
        <v>529</v>
      </c>
      <c r="F7324" s="130">
        <v>15</v>
      </c>
      <c r="H7324" s="32" t="s">
        <v>208</v>
      </c>
      <c r="I7324" s="33" t="s">
        <v>862</v>
      </c>
      <c r="J7324" s="33" t="s">
        <v>206</v>
      </c>
      <c r="K7324" s="33" t="str">
        <f t="shared" si="375"/>
        <v>529 , 15</v>
      </c>
      <c r="L7324" s="34" t="s">
        <v>207</v>
      </c>
      <c r="N7324" s="1" t="b">
        <f t="shared" si="376"/>
        <v>0</v>
      </c>
      <c r="O7324" s="1" t="b">
        <f t="shared" si="377"/>
        <v>0</v>
      </c>
      <c r="Q7324" s="4"/>
      <c r="R7324" s="4"/>
    </row>
    <row r="7325" spans="5:18">
      <c r="E7325" s="130">
        <v>530</v>
      </c>
      <c r="F7325" s="130">
        <v>1</v>
      </c>
      <c r="H7325" s="32" t="s">
        <v>208</v>
      </c>
      <c r="I7325" s="33" t="s">
        <v>862</v>
      </c>
      <c r="J7325" s="33" t="s">
        <v>206</v>
      </c>
      <c r="K7325" s="33" t="str">
        <f t="shared" si="375"/>
        <v>530 , 1</v>
      </c>
      <c r="L7325" s="34" t="s">
        <v>207</v>
      </c>
      <c r="N7325" s="1" t="b">
        <f t="shared" si="376"/>
        <v>0</v>
      </c>
      <c r="O7325" s="1" t="b">
        <f t="shared" si="377"/>
        <v>0</v>
      </c>
      <c r="Q7325" s="4"/>
      <c r="R7325" s="4"/>
    </row>
    <row r="7326" spans="5:18">
      <c r="E7326" s="130">
        <v>530</v>
      </c>
      <c r="F7326" s="130">
        <v>2</v>
      </c>
      <c r="H7326" s="32" t="s">
        <v>208</v>
      </c>
      <c r="I7326" s="33" t="s">
        <v>862</v>
      </c>
      <c r="J7326" s="33" t="s">
        <v>206</v>
      </c>
      <c r="K7326" s="33" t="str">
        <f t="shared" si="375"/>
        <v>530 , 2</v>
      </c>
      <c r="L7326" s="34" t="s">
        <v>207</v>
      </c>
      <c r="N7326" s="1" t="b">
        <f t="shared" si="376"/>
        <v>0</v>
      </c>
      <c r="O7326" s="1" t="b">
        <f t="shared" si="377"/>
        <v>0</v>
      </c>
      <c r="Q7326" s="4"/>
      <c r="R7326" s="4"/>
    </row>
    <row r="7327" spans="5:18">
      <c r="E7327" s="130">
        <v>530</v>
      </c>
      <c r="F7327" s="130">
        <v>3</v>
      </c>
      <c r="H7327" s="32" t="s">
        <v>208</v>
      </c>
      <c r="I7327" s="33" t="s">
        <v>862</v>
      </c>
      <c r="J7327" s="33" t="s">
        <v>206</v>
      </c>
      <c r="K7327" s="33" t="str">
        <f t="shared" si="375"/>
        <v>530 , 3</v>
      </c>
      <c r="L7327" s="34" t="s">
        <v>207</v>
      </c>
      <c r="N7327" s="1" t="b">
        <f t="shared" si="376"/>
        <v>0</v>
      </c>
      <c r="O7327" s="1" t="b">
        <f t="shared" si="377"/>
        <v>0</v>
      </c>
      <c r="Q7327" s="4"/>
      <c r="R7327" s="4"/>
    </row>
    <row r="7328" spans="5:18">
      <c r="E7328" s="130">
        <v>530</v>
      </c>
      <c r="F7328" s="130">
        <v>4</v>
      </c>
      <c r="H7328" s="32" t="s">
        <v>208</v>
      </c>
      <c r="I7328" s="33" t="s">
        <v>862</v>
      </c>
      <c r="J7328" s="33" t="s">
        <v>206</v>
      </c>
      <c r="K7328" s="33" t="str">
        <f t="shared" si="375"/>
        <v>530 , 4</v>
      </c>
      <c r="L7328" s="34" t="s">
        <v>207</v>
      </c>
      <c r="N7328" s="1" t="b">
        <f t="shared" si="376"/>
        <v>0</v>
      </c>
      <c r="O7328" s="1" t="b">
        <f t="shared" si="377"/>
        <v>0</v>
      </c>
      <c r="Q7328" s="4"/>
      <c r="R7328" s="4"/>
    </row>
    <row r="7329" spans="5:18">
      <c r="E7329" s="130">
        <v>530</v>
      </c>
      <c r="F7329" s="130">
        <v>5</v>
      </c>
      <c r="H7329" s="32" t="s">
        <v>208</v>
      </c>
      <c r="I7329" s="33" t="s">
        <v>862</v>
      </c>
      <c r="J7329" s="33" t="s">
        <v>206</v>
      </c>
      <c r="K7329" s="33" t="str">
        <f t="shared" si="375"/>
        <v>530 , 5</v>
      </c>
      <c r="L7329" s="34" t="s">
        <v>207</v>
      </c>
      <c r="N7329" s="1" t="b">
        <f t="shared" si="376"/>
        <v>0</v>
      </c>
      <c r="O7329" s="1" t="b">
        <f t="shared" si="377"/>
        <v>0</v>
      </c>
      <c r="Q7329" s="4"/>
      <c r="R7329" s="4"/>
    </row>
    <row r="7330" spans="5:18">
      <c r="E7330" s="130">
        <v>530</v>
      </c>
      <c s="130" r="F7330">
        <v>7</v>
      </c>
      <c r="H7330" s="32" t="s">
        <v>208</v>
      </c>
      <c r="I7330" s="33" t="s">
        <v>862</v>
      </c>
      <c r="J7330" s="33" t="s">
        <v>206</v>
      </c>
      <c r="K7330" s="33" t="str">
        <f t="shared" si="375"/>
        <v>530 , 6</v>
      </c>
      <c r="L7330" s="34" t="s">
        <v>207</v>
      </c>
      <c r="N7330" s="1" t="b">
        <f t="shared" si="376"/>
        <v>0</v>
      </c>
      <c r="O7330" s="1" t="b">
        <f t="shared" si="377"/>
        <v>0</v>
      </c>
      <c r="Q7330" s="4"/>
      <c r="R7330" s="4"/>
    </row>
    <row r="7331" spans="5:18">
      <c r="E7331" s="130">
        <v>530</v>
      </c>
      <c r="F7331" s="130">
        <v>8</v>
      </c>
      <c r="H7331" s="32" t="s">
        <v>208</v>
      </c>
      <c r="I7331" s="33" t="s">
        <v>862</v>
      </c>
      <c r="J7331" s="33" t="s">
        <v>206</v>
      </c>
      <c r="K7331" s="33" t="str">
        <f t="shared" si="375"/>
        <v>530 , 8</v>
      </c>
      <c r="L7331" s="34" t="s">
        <v>207</v>
      </c>
      <c r="N7331" s="1" t="b">
        <f t="shared" si="376"/>
        <v>0</v>
      </c>
      <c r="O7331" s="1" t="b">
        <f t="shared" si="377"/>
        <v>0</v>
      </c>
      <c r="Q7331" s="4"/>
      <c r="R7331" s="4"/>
    </row>
    <row r="7332" spans="5:18">
      <c r="E7332" s="130">
        <v>530</v>
      </c>
      <c r="F7332" s="130">
        <v>9</v>
      </c>
      <c r="H7332" s="32" t="s">
        <v>208</v>
      </c>
      <c r="I7332" s="33" t="s">
        <v>862</v>
      </c>
      <c r="J7332" s="33" t="s">
        <v>206</v>
      </c>
      <c r="K7332" s="33" t="str">
        <f t="shared" si="375"/>
        <v>530 , 9</v>
      </c>
      <c r="L7332" s="34" t="s">
        <v>207</v>
      </c>
      <c r="N7332" s="1" t="b">
        <f t="shared" si="376"/>
        <v>0</v>
      </c>
      <c r="O7332" s="1" t="b">
        <f t="shared" si="377"/>
        <v>0</v>
      </c>
      <c r="Q7332" s="4"/>
      <c r="R7332" s="4"/>
    </row>
    <row r="7333" spans="5:18">
      <c r="E7333" s="130">
        <v>530</v>
      </c>
      <c r="F7333" s="130">
        <v>10</v>
      </c>
      <c r="H7333" s="32" t="s">
        <v>208</v>
      </c>
      <c r="I7333" s="33" t="s">
        <v>862</v>
      </c>
      <c r="J7333" s="33" t="s">
        <v>206</v>
      </c>
      <c r="K7333" s="33" t="str">
        <f t="shared" si="375"/>
        <v>530 , 10</v>
      </c>
      <c r="L7333" s="34" t="s">
        <v>207</v>
      </c>
      <c r="N7333" s="1" t="b">
        <f t="shared" si="376"/>
        <v>0</v>
      </c>
      <c r="O7333" s="1" t="b">
        <f t="shared" si="377"/>
        <v>0</v>
      </c>
      <c r="Q7333" s="4"/>
      <c r="R7333" s="4"/>
    </row>
    <row r="7334" spans="5:18">
      <c r="E7334" s="130">
        <v>530</v>
      </c>
      <c r="F7334" s="130">
        <v>11</v>
      </c>
      <c r="H7334" s="32" t="s">
        <v>208</v>
      </c>
      <c r="I7334" s="33" t="s">
        <v>862</v>
      </c>
      <c r="J7334" s="33" t="s">
        <v>206</v>
      </c>
      <c r="K7334" s="33" t="str">
        <f t="shared" si="375"/>
        <v>530 , 11</v>
      </c>
      <c r="L7334" s="34" t="s">
        <v>207</v>
      </c>
      <c r="N7334" s="1" t="b">
        <f t="shared" si="376"/>
        <v>0</v>
      </c>
      <c r="O7334" s="1" t="b">
        <f t="shared" si="377"/>
        <v>0</v>
      </c>
      <c r="Q7334" s="4"/>
      <c r="R7334" s="4"/>
    </row>
    <row r="7335" spans="5:18">
      <c r="E7335" s="130">
        <v>530</v>
      </c>
      <c r="F7335" s="130">
        <v>12</v>
      </c>
      <c r="H7335" s="32" t="s">
        <v>208</v>
      </c>
      <c r="I7335" s="33" t="s">
        <v>862</v>
      </c>
      <c r="J7335" s="33" t="s">
        <v>206</v>
      </c>
      <c r="K7335" s="33" t="str">
        <f t="shared" si="375"/>
        <v>530 , 12</v>
      </c>
      <c r="L7335" s="34" t="s">
        <v>207</v>
      </c>
      <c r="N7335" s="1" t="b">
        <f t="shared" si="376"/>
        <v>0</v>
      </c>
      <c r="O7335" s="1" t="b">
        <f t="shared" si="377"/>
        <v>0</v>
      </c>
      <c r="Q7335" s="4"/>
      <c r="R7335" s="4"/>
    </row>
    <row r="7336" spans="5:18">
      <c r="E7336" s="130">
        <v>530</v>
      </c>
      <c r="F7336" s="130">
        <v>13</v>
      </c>
      <c r="H7336" s="32" t="s">
        <v>208</v>
      </c>
      <c r="I7336" s="33" t="s">
        <v>862</v>
      </c>
      <c r="J7336" s="33" t="s">
        <v>206</v>
      </c>
      <c r="K7336" s="33" t="str">
        <f t="shared" si="375"/>
        <v>530 , 13</v>
      </c>
      <c r="L7336" s="34" t="s">
        <v>207</v>
      </c>
      <c r="N7336" s="1" t="b">
        <f t="shared" si="376"/>
        <v>0</v>
      </c>
      <c r="O7336" s="1" t="b">
        <f t="shared" si="377"/>
        <v>0</v>
      </c>
      <c r="Q7336" s="4"/>
      <c r="R7336" s="4"/>
    </row>
    <row r="7337" spans="5:18">
      <c r="E7337" s="130">
        <v>530</v>
      </c>
      <c r="F7337" s="130">
        <v>14</v>
      </c>
      <c r="H7337" s="32" t="s">
        <v>208</v>
      </c>
      <c r="I7337" s="33" t="s">
        <v>862</v>
      </c>
      <c r="J7337" s="33" t="s">
        <v>206</v>
      </c>
      <c r="K7337" s="33" t="str">
        <f t="shared" si="375"/>
        <v>530 , 14</v>
      </c>
      <c r="L7337" s="34" t="s">
        <v>207</v>
      </c>
      <c r="N7337" s="1" t="b">
        <f t="shared" si="376"/>
        <v>0</v>
      </c>
      <c r="O7337" s="1" t="b">
        <f t="shared" si="377"/>
        <v>0</v>
      </c>
      <c r="Q7337" s="4"/>
      <c r="R7337" s="4"/>
    </row>
    <row r="7338" spans="5:18">
      <c r="E7338" s="130">
        <v>530</v>
      </c>
      <c r="F7338" s="130">
        <v>15</v>
      </c>
      <c r="H7338" s="32" t="s">
        <v>208</v>
      </c>
      <c r="I7338" s="33" t="s">
        <v>862</v>
      </c>
      <c r="J7338" s="33" t="s">
        <v>206</v>
      </c>
      <c r="K7338" s="33" t="str">
        <f t="shared" si="375"/>
        <v>530 , 15</v>
      </c>
      <c r="L7338" s="34" t="s">
        <v>207</v>
      </c>
      <c r="N7338" s="1" t="b">
        <f t="shared" si="376"/>
        <v>0</v>
      </c>
      <c r="O7338" s="1" t="b">
        <f t="shared" si="377"/>
        <v>0</v>
      </c>
      <c r="Q7338" s="4"/>
      <c r="R7338" s="4"/>
    </row>
    <row r="7339" spans="5:18">
      <c r="E7339" s="130">
        <v>531</v>
      </c>
      <c r="F7339" s="130">
        <v>1</v>
      </c>
      <c r="H7339" s="32" t="s">
        <v>208</v>
      </c>
      <c r="I7339" s="33" t="s">
        <v>862</v>
      </c>
      <c r="J7339" s="33" t="s">
        <v>206</v>
      </c>
      <c r="K7339" s="33" t="str">
        <f t="shared" si="375"/>
        <v>531 , 1</v>
      </c>
      <c r="L7339" s="34" t="s">
        <v>207</v>
      </c>
      <c r="N7339" s="1" t="b">
        <f t="shared" si="376"/>
        <v>0</v>
      </c>
      <c r="O7339" s="1" t="b">
        <f t="shared" si="377"/>
        <v>0</v>
      </c>
      <c r="Q7339" s="4"/>
      <c r="R7339" s="4"/>
    </row>
    <row r="7340" spans="5:18">
      <c r="E7340" s="130">
        <v>531</v>
      </c>
      <c r="F7340" s="130">
        <v>2</v>
      </c>
      <c r="H7340" s="32" t="s">
        <v>208</v>
      </c>
      <c r="I7340" s="33" t="s">
        <v>862</v>
      </c>
      <c r="J7340" s="33" t="s">
        <v>206</v>
      </c>
      <c r="K7340" s="33" t="str">
        <f t="shared" si="375"/>
        <v>531 , 2</v>
      </c>
      <c r="L7340" s="34" t="s">
        <v>207</v>
      </c>
      <c r="N7340" s="1" t="b">
        <f t="shared" si="376"/>
        <v>0</v>
      </c>
      <c r="O7340" s="1" t="b">
        <f t="shared" si="377"/>
        <v>0</v>
      </c>
      <c r="Q7340" s="4"/>
      <c r="R7340" s="4"/>
    </row>
    <row r="7341" spans="5:18">
      <c r="E7341" s="130">
        <v>531</v>
      </c>
      <c r="F7341" s="130">
        <v>3</v>
      </c>
      <c r="H7341" s="32" t="s">
        <v>208</v>
      </c>
      <c r="I7341" s="33" t="s">
        <v>862</v>
      </c>
      <c r="J7341" s="33" t="s">
        <v>206</v>
      </c>
      <c r="K7341" s="33" t="str">
        <f t="shared" si="375"/>
        <v>531 , 3</v>
      </c>
      <c r="L7341" s="34" t="s">
        <v>207</v>
      </c>
      <c r="N7341" s="1" t="b">
        <f t="shared" si="376"/>
        <v>0</v>
      </c>
      <c r="O7341" s="1" t="b">
        <f t="shared" si="377"/>
        <v>0</v>
      </c>
      <c r="Q7341" s="4"/>
      <c r="R7341" s="4"/>
    </row>
    <row r="7342" spans="5:18">
      <c r="E7342" s="130">
        <v>531</v>
      </c>
      <c r="F7342" s="130">
        <v>4</v>
      </c>
      <c r="H7342" s="32" t="s">
        <v>208</v>
      </c>
      <c r="I7342" s="33" t="s">
        <v>862</v>
      </c>
      <c r="J7342" s="33" t="s">
        <v>206</v>
      </c>
      <c r="K7342" s="33" t="str">
        <f t="shared" si="375"/>
        <v>531 , 4</v>
      </c>
      <c r="L7342" s="34" t="s">
        <v>207</v>
      </c>
      <c r="N7342" s="1" t="b">
        <f t="shared" si="376"/>
        <v>0</v>
      </c>
      <c r="O7342" s="1" t="b">
        <f t="shared" si="377"/>
        <v>0</v>
      </c>
      <c r="Q7342" s="4"/>
      <c r="R7342" s="4"/>
    </row>
    <row r="7343" spans="5:18">
      <c r="E7343" s="130">
        <v>531</v>
      </c>
      <c r="F7343" s="130">
        <v>5</v>
      </c>
      <c r="H7343" s="32" t="s">
        <v>208</v>
      </c>
      <c r="I7343" s="33" t="s">
        <v>862</v>
      </c>
      <c r="J7343" s="33" t="s">
        <v>206</v>
      </c>
      <c r="K7343" s="33" t="str">
        <f t="shared" si="375"/>
        <v>531 , 5</v>
      </c>
      <c r="L7343" s="34" t="s">
        <v>207</v>
      </c>
      <c r="N7343" s="1" t="b">
        <f t="shared" si="376"/>
        <v>0</v>
      </c>
      <c r="O7343" s="1" t="b">
        <f t="shared" si="377"/>
        <v>0</v>
      </c>
      <c r="Q7343" s="4"/>
      <c r="R7343" s="4"/>
    </row>
    <row r="7344" spans="5:18">
      <c r="E7344" s="130">
        <v>531</v>
      </c>
      <c s="130" r="F7344">
        <v>7</v>
      </c>
      <c r="H7344" s="32" t="s">
        <v>208</v>
      </c>
      <c r="I7344" s="33" t="s">
        <v>862</v>
      </c>
      <c r="J7344" s="33" t="s">
        <v>206</v>
      </c>
      <c r="K7344" s="33" t="str">
        <f t="shared" si="375"/>
        <v>531 , 6</v>
      </c>
      <c r="L7344" s="34" t="s">
        <v>207</v>
      </c>
      <c r="N7344" s="1" t="b">
        <f t="shared" si="376"/>
        <v>0</v>
      </c>
      <c r="O7344" s="1" t="b">
        <f t="shared" si="377"/>
        <v>0</v>
      </c>
      <c r="Q7344" s="4"/>
      <c r="R7344" s="4"/>
    </row>
    <row r="7345" spans="5:18">
      <c r="E7345" s="130">
        <v>531</v>
      </c>
      <c r="F7345" s="130">
        <v>8</v>
      </c>
      <c r="H7345" s="32" t="s">
        <v>208</v>
      </c>
      <c r="I7345" s="33" t="s">
        <v>862</v>
      </c>
      <c r="J7345" s="33" t="s">
        <v>206</v>
      </c>
      <c r="K7345" s="33" t="str">
        <f t="shared" si="375"/>
        <v>531 , 8</v>
      </c>
      <c r="L7345" s="34" t="s">
        <v>207</v>
      </c>
      <c r="N7345" s="1" t="b">
        <f t="shared" si="376"/>
        <v>0</v>
      </c>
      <c r="O7345" s="1" t="b">
        <f t="shared" si="377"/>
        <v>0</v>
      </c>
      <c r="Q7345" s="4"/>
      <c r="R7345" s="4"/>
    </row>
    <row r="7346" spans="5:18">
      <c r="E7346" s="130">
        <v>531</v>
      </c>
      <c r="F7346" s="130">
        <v>9</v>
      </c>
      <c r="H7346" s="32" t="s">
        <v>208</v>
      </c>
      <c r="I7346" s="33" t="s">
        <v>862</v>
      </c>
      <c r="J7346" s="33" t="s">
        <v>206</v>
      </c>
      <c r="K7346" s="33" t="str">
        <f t="shared" si="375"/>
        <v>531 , 9</v>
      </c>
      <c r="L7346" s="34" t="s">
        <v>207</v>
      </c>
      <c r="N7346" s="1" t="b">
        <f t="shared" si="376"/>
        <v>0</v>
      </c>
      <c r="O7346" s="1" t="b">
        <f t="shared" si="377"/>
        <v>0</v>
      </c>
      <c r="Q7346" s="4"/>
      <c r="R7346" s="4"/>
    </row>
    <row r="7347" spans="5:18">
      <c r="E7347" s="130">
        <v>531</v>
      </c>
      <c r="F7347" s="130">
        <v>10</v>
      </c>
      <c r="H7347" s="32" t="s">
        <v>208</v>
      </c>
      <c r="I7347" s="33" t="s">
        <v>862</v>
      </c>
      <c r="J7347" s="33" t="s">
        <v>206</v>
      </c>
      <c r="K7347" s="33" t="str">
        <f t="shared" si="375"/>
        <v>531 , 10</v>
      </c>
      <c r="L7347" s="34" t="s">
        <v>207</v>
      </c>
      <c r="N7347" s="1" t="b">
        <f t="shared" si="376"/>
        <v>0</v>
      </c>
      <c r="O7347" s="1" t="b">
        <f t="shared" si="377"/>
        <v>0</v>
      </c>
      <c r="Q7347" s="4"/>
      <c r="R7347" s="4"/>
    </row>
    <row r="7348" spans="5:18">
      <c r="E7348" s="130">
        <v>531</v>
      </c>
      <c r="F7348" s="130">
        <v>11</v>
      </c>
      <c r="H7348" s="32" t="s">
        <v>208</v>
      </c>
      <c r="I7348" s="33" t="s">
        <v>862</v>
      </c>
      <c r="J7348" s="33" t="s">
        <v>206</v>
      </c>
      <c r="K7348" s="33" t="str">
        <f t="shared" si="375"/>
        <v>531 , 11</v>
      </c>
      <c r="L7348" s="34" t="s">
        <v>207</v>
      </c>
      <c r="N7348" s="1" t="b">
        <f t="shared" si="376"/>
        <v>0</v>
      </c>
      <c r="O7348" s="1" t="b">
        <f t="shared" si="377"/>
        <v>0</v>
      </c>
      <c r="Q7348" s="4"/>
      <c r="R7348" s="4"/>
    </row>
    <row r="7349" spans="5:18">
      <c r="E7349" s="130">
        <v>531</v>
      </c>
      <c r="F7349" s="130">
        <v>12</v>
      </c>
      <c r="H7349" s="32" t="s">
        <v>208</v>
      </c>
      <c r="I7349" s="33" t="s">
        <v>862</v>
      </c>
      <c r="J7349" s="33" t="s">
        <v>206</v>
      </c>
      <c r="K7349" s="33" t="str">
        <f t="shared" si="375"/>
        <v>531 , 12</v>
      </c>
      <c r="L7349" s="34" t="s">
        <v>207</v>
      </c>
      <c r="N7349" s="1" t="b">
        <f t="shared" si="376"/>
        <v>0</v>
      </c>
      <c r="O7349" s="1" t="b">
        <f t="shared" si="377"/>
        <v>0</v>
      </c>
      <c r="Q7349" s="4"/>
      <c r="R7349" s="4"/>
    </row>
    <row r="7350" spans="5:18">
      <c r="E7350" s="130">
        <v>531</v>
      </c>
      <c r="F7350" s="130">
        <v>13</v>
      </c>
      <c r="H7350" s="32" t="s">
        <v>208</v>
      </c>
      <c r="I7350" s="33" t="s">
        <v>862</v>
      </c>
      <c r="J7350" s="33" t="s">
        <v>206</v>
      </c>
      <c r="K7350" s="33" t="str">
        <f t="shared" si="375"/>
        <v>531 , 13</v>
      </c>
      <c r="L7350" s="34" t="s">
        <v>207</v>
      </c>
      <c r="N7350" s="1" t="b">
        <f t="shared" si="376"/>
        <v>0</v>
      </c>
      <c r="O7350" s="1" t="b">
        <f t="shared" si="377"/>
        <v>0</v>
      </c>
      <c r="Q7350" s="4"/>
      <c r="R7350" s="4"/>
    </row>
    <row r="7351" spans="5:18">
      <c r="E7351" s="130">
        <v>531</v>
      </c>
      <c r="F7351" s="130">
        <v>14</v>
      </c>
      <c r="H7351" s="32" t="s">
        <v>208</v>
      </c>
      <c r="I7351" s="33" t="s">
        <v>862</v>
      </c>
      <c r="J7351" s="33" t="s">
        <v>206</v>
      </c>
      <c r="K7351" s="33" t="str">
        <f t="shared" si="375"/>
        <v>531 , 14</v>
      </c>
      <c r="L7351" s="34" t="s">
        <v>207</v>
      </c>
      <c r="N7351" s="1" t="b">
        <f t="shared" si="376"/>
        <v>0</v>
      </c>
      <c r="O7351" s="1" t="b">
        <f t="shared" si="377"/>
        <v>0</v>
      </c>
      <c r="Q7351" s="4"/>
      <c r="R7351" s="4"/>
    </row>
    <row r="7352" spans="5:18">
      <c r="E7352" s="130">
        <v>531</v>
      </c>
      <c r="F7352" s="130">
        <v>15</v>
      </c>
      <c r="H7352" s="32" t="s">
        <v>208</v>
      </c>
      <c r="I7352" s="33" t="s">
        <v>862</v>
      </c>
      <c r="J7352" s="33" t="s">
        <v>206</v>
      </c>
      <c r="K7352" s="33" t="str">
        <f t="shared" si="375"/>
        <v>531 , 15</v>
      </c>
      <c r="L7352" s="34" t="s">
        <v>207</v>
      </c>
      <c r="N7352" s="1" t="b">
        <f t="shared" si="376"/>
        <v>0</v>
      </c>
      <c r="O7352" s="1" t="b">
        <f t="shared" si="377"/>
        <v>0</v>
      </c>
      <c r="Q7352" s="4"/>
      <c r="R7352" s="4"/>
    </row>
    <row r="7353" spans="5:18">
      <c r="E7353" s="130">
        <v>532</v>
      </c>
      <c r="F7353" s="130">
        <v>1</v>
      </c>
      <c r="H7353" s="32" t="s">
        <v>208</v>
      </c>
      <c r="I7353" s="33" t="s">
        <v>862</v>
      </c>
      <c r="J7353" s="33" t="s">
        <v>206</v>
      </c>
      <c r="K7353" s="33" t="str">
        <f t="shared" ref="K7353:K7412" si="378">E7353&amp;" , "&amp;F7353</f>
        <v>532 , 1</v>
      </c>
      <c r="L7353" s="34" t="s">
        <v>207</v>
      </c>
      <c r="N7353" s="1" t="b">
        <f t="shared" ref="N7353:N7412" si="379">IF(E7353="","",EXACT(E7353,Q7353))</f>
        <v>0</v>
      </c>
      <c r="O7353" s="1" t="b">
        <f t="shared" ref="O7353:O7412" si="380">IF(F7353="","",EXACT(F7353,R7353))</f>
        <v>0</v>
      </c>
      <c r="Q7353" s="4"/>
      <c r="R7353" s="4"/>
    </row>
    <row r="7354" spans="5:18">
      <c r="E7354" s="130">
        <v>532</v>
      </c>
      <c r="F7354" s="130">
        <v>2</v>
      </c>
      <c r="H7354" s="32" t="s">
        <v>208</v>
      </c>
      <c r="I7354" s="33" t="s">
        <v>862</v>
      </c>
      <c r="J7354" s="33" t="s">
        <v>206</v>
      </c>
      <c r="K7354" s="33" t="str">
        <f t="shared" si="378"/>
        <v>532 , 2</v>
      </c>
      <c r="L7354" s="34" t="s">
        <v>207</v>
      </c>
      <c r="N7354" s="1" t="b">
        <f t="shared" si="379"/>
        <v>0</v>
      </c>
      <c r="O7354" s="1" t="b">
        <f t="shared" si="380"/>
        <v>0</v>
      </c>
      <c r="Q7354" s="4"/>
      <c r="R7354" s="4"/>
    </row>
    <row r="7355" spans="5:18">
      <c r="E7355" s="130">
        <v>532</v>
      </c>
      <c r="F7355" s="130">
        <v>3</v>
      </c>
      <c r="H7355" s="32" t="s">
        <v>208</v>
      </c>
      <c r="I7355" s="33" t="s">
        <v>862</v>
      </c>
      <c r="J7355" s="33" t="s">
        <v>206</v>
      </c>
      <c r="K7355" s="33" t="str">
        <f t="shared" si="378"/>
        <v>532 , 3</v>
      </c>
      <c r="L7355" s="34" t="s">
        <v>207</v>
      </c>
      <c r="N7355" s="1" t="b">
        <f t="shared" si="379"/>
        <v>0</v>
      </c>
      <c r="O7355" s="1" t="b">
        <f t="shared" si="380"/>
        <v>0</v>
      </c>
      <c r="Q7355" s="4"/>
      <c r="R7355" s="4"/>
    </row>
    <row r="7356" spans="5:18">
      <c r="E7356" s="130">
        <v>532</v>
      </c>
      <c r="F7356" s="130">
        <v>4</v>
      </c>
      <c r="H7356" s="32" t="s">
        <v>208</v>
      </c>
      <c r="I7356" s="33" t="s">
        <v>862</v>
      </c>
      <c r="J7356" s="33" t="s">
        <v>206</v>
      </c>
      <c r="K7356" s="33" t="str">
        <f t="shared" si="378"/>
        <v>532 , 4</v>
      </c>
      <c r="L7356" s="34" t="s">
        <v>207</v>
      </c>
      <c r="N7356" s="1" t="b">
        <f t="shared" si="379"/>
        <v>0</v>
      </c>
      <c r="O7356" s="1" t="b">
        <f t="shared" si="380"/>
        <v>0</v>
      </c>
      <c r="Q7356" s="4"/>
      <c r="R7356" s="4"/>
    </row>
    <row r="7357" spans="5:18">
      <c r="E7357" s="130">
        <v>532</v>
      </c>
      <c r="F7357" s="130">
        <v>5</v>
      </c>
      <c r="H7357" s="32" t="s">
        <v>208</v>
      </c>
      <c r="I7357" s="33" t="s">
        <v>862</v>
      </c>
      <c r="J7357" s="33" t="s">
        <v>206</v>
      </c>
      <c r="K7357" s="33" t="str">
        <f t="shared" si="378"/>
        <v>532 , 5</v>
      </c>
      <c r="L7357" s="34" t="s">
        <v>207</v>
      </c>
      <c r="N7357" s="1" t="b">
        <f t="shared" si="379"/>
        <v>0</v>
      </c>
      <c r="O7357" s="1" t="b">
        <f t="shared" si="380"/>
        <v>0</v>
      </c>
      <c r="Q7357" s="4"/>
      <c r="R7357" s="4"/>
    </row>
    <row r="7358" spans="5:18">
      <c r="E7358" s="130">
        <v>532</v>
      </c>
      <c s="130" r="F7358">
        <v>7</v>
      </c>
      <c r="H7358" s="32" t="s">
        <v>208</v>
      </c>
      <c r="I7358" s="33" t="s">
        <v>862</v>
      </c>
      <c r="J7358" s="33" t="s">
        <v>206</v>
      </c>
      <c r="K7358" s="33" t="str">
        <f t="shared" si="378"/>
        <v>532 , 6</v>
      </c>
      <c r="L7358" s="34" t="s">
        <v>207</v>
      </c>
      <c r="N7358" s="1" t="b">
        <f t="shared" si="379"/>
        <v>0</v>
      </c>
      <c r="O7358" s="1" t="b">
        <f t="shared" si="380"/>
        <v>0</v>
      </c>
      <c r="Q7358" s="4"/>
      <c r="R7358" s="4"/>
    </row>
    <row r="7359" spans="5:18">
      <c r="E7359" s="130">
        <v>532</v>
      </c>
      <c r="F7359" s="130">
        <v>8</v>
      </c>
      <c r="H7359" s="32" t="s">
        <v>208</v>
      </c>
      <c r="I7359" s="33" t="s">
        <v>862</v>
      </c>
      <c r="J7359" s="33" t="s">
        <v>206</v>
      </c>
      <c r="K7359" s="33" t="str">
        <f t="shared" si="378"/>
        <v>532 , 8</v>
      </c>
      <c r="L7359" s="34" t="s">
        <v>207</v>
      </c>
      <c r="N7359" s="1" t="b">
        <f t="shared" si="379"/>
        <v>0</v>
      </c>
      <c r="O7359" s="1" t="b">
        <f t="shared" si="380"/>
        <v>0</v>
      </c>
      <c r="Q7359" s="4"/>
      <c r="R7359" s="4"/>
    </row>
    <row r="7360" spans="5:18">
      <c r="E7360" s="130">
        <v>532</v>
      </c>
      <c r="F7360" s="130">
        <v>9</v>
      </c>
      <c r="H7360" s="32" t="s">
        <v>208</v>
      </c>
      <c r="I7360" s="33" t="s">
        <v>862</v>
      </c>
      <c r="J7360" s="33" t="s">
        <v>206</v>
      </c>
      <c r="K7360" s="33" t="str">
        <f t="shared" si="378"/>
        <v>532 , 9</v>
      </c>
      <c r="L7360" s="34" t="s">
        <v>207</v>
      </c>
      <c r="N7360" s="1" t="b">
        <f t="shared" si="379"/>
        <v>0</v>
      </c>
      <c r="O7360" s="1" t="b">
        <f t="shared" si="380"/>
        <v>0</v>
      </c>
      <c r="Q7360" s="4"/>
      <c r="R7360" s="4"/>
    </row>
    <row r="7361" spans="5:18">
      <c r="E7361" s="130">
        <v>532</v>
      </c>
      <c r="F7361" s="130">
        <v>10</v>
      </c>
      <c r="H7361" s="32" t="s">
        <v>208</v>
      </c>
      <c r="I7361" s="33" t="s">
        <v>862</v>
      </c>
      <c r="J7361" s="33" t="s">
        <v>206</v>
      </c>
      <c r="K7361" s="33" t="str">
        <f t="shared" si="378"/>
        <v>532 , 10</v>
      </c>
      <c r="L7361" s="34" t="s">
        <v>207</v>
      </c>
      <c r="N7361" s="1" t="b">
        <f t="shared" si="379"/>
        <v>0</v>
      </c>
      <c r="O7361" s="1" t="b">
        <f t="shared" si="380"/>
        <v>0</v>
      </c>
      <c r="Q7361" s="4"/>
      <c r="R7361" s="4"/>
    </row>
    <row r="7362" spans="5:18">
      <c r="E7362" s="130">
        <v>532</v>
      </c>
      <c r="F7362" s="130">
        <v>11</v>
      </c>
      <c r="H7362" s="32" t="s">
        <v>208</v>
      </c>
      <c r="I7362" s="33" t="s">
        <v>862</v>
      </c>
      <c r="J7362" s="33" t="s">
        <v>206</v>
      </c>
      <c r="K7362" s="33" t="str">
        <f t="shared" si="378"/>
        <v>532 , 11</v>
      </c>
      <c r="L7362" s="34" t="s">
        <v>207</v>
      </c>
      <c r="N7362" s="1" t="b">
        <f t="shared" si="379"/>
        <v>0</v>
      </c>
      <c r="O7362" s="1" t="b">
        <f t="shared" si="380"/>
        <v>0</v>
      </c>
      <c r="Q7362" s="4"/>
      <c r="R7362" s="4"/>
    </row>
    <row r="7363" spans="5:18">
      <c r="E7363" s="130">
        <v>532</v>
      </c>
      <c r="F7363" s="130">
        <v>12</v>
      </c>
      <c r="H7363" s="32" t="s">
        <v>208</v>
      </c>
      <c r="I7363" s="33" t="s">
        <v>862</v>
      </c>
      <c r="J7363" s="33" t="s">
        <v>206</v>
      </c>
      <c r="K7363" s="33" t="str">
        <f t="shared" si="378"/>
        <v>532 , 12</v>
      </c>
      <c r="L7363" s="34" t="s">
        <v>207</v>
      </c>
      <c r="N7363" s="1" t="b">
        <f t="shared" si="379"/>
        <v>0</v>
      </c>
      <c r="O7363" s="1" t="b">
        <f t="shared" si="380"/>
        <v>0</v>
      </c>
      <c r="Q7363" s="4"/>
      <c r="R7363" s="4"/>
    </row>
    <row r="7364" spans="5:18">
      <c r="E7364" s="130">
        <v>532</v>
      </c>
      <c r="F7364" s="130">
        <v>13</v>
      </c>
      <c r="H7364" s="32" t="s">
        <v>208</v>
      </c>
      <c r="I7364" s="33" t="s">
        <v>862</v>
      </c>
      <c r="J7364" s="33" t="s">
        <v>206</v>
      </c>
      <c r="K7364" s="33" t="str">
        <f t="shared" si="378"/>
        <v>532 , 13</v>
      </c>
      <c r="L7364" s="34" t="s">
        <v>207</v>
      </c>
      <c r="N7364" s="1" t="b">
        <f t="shared" si="379"/>
        <v>0</v>
      </c>
      <c r="O7364" s="1" t="b">
        <f t="shared" si="380"/>
        <v>0</v>
      </c>
      <c r="Q7364" s="4"/>
      <c r="R7364" s="4"/>
    </row>
    <row r="7365" spans="5:18">
      <c r="E7365" s="130">
        <v>532</v>
      </c>
      <c r="F7365" s="130">
        <v>14</v>
      </c>
      <c r="H7365" s="32" t="s">
        <v>208</v>
      </c>
      <c r="I7365" s="33" t="s">
        <v>862</v>
      </c>
      <c r="J7365" s="33" t="s">
        <v>206</v>
      </c>
      <c r="K7365" s="33" t="str">
        <f t="shared" si="378"/>
        <v>532 , 14</v>
      </c>
      <c r="L7365" s="34" t="s">
        <v>207</v>
      </c>
      <c r="N7365" s="1" t="b">
        <f t="shared" si="379"/>
        <v>0</v>
      </c>
      <c r="O7365" s="1" t="b">
        <f t="shared" si="380"/>
        <v>0</v>
      </c>
      <c r="Q7365" s="4"/>
      <c r="R7365" s="4"/>
    </row>
    <row r="7366" spans="5:18">
      <c r="E7366" s="130">
        <v>532</v>
      </c>
      <c r="F7366" s="130">
        <v>15</v>
      </c>
      <c r="H7366" s="32" t="s">
        <v>208</v>
      </c>
      <c r="I7366" s="33" t="s">
        <v>862</v>
      </c>
      <c r="J7366" s="33" t="s">
        <v>206</v>
      </c>
      <c r="K7366" s="33" t="str">
        <f t="shared" si="378"/>
        <v>532 , 15</v>
      </c>
      <c r="L7366" s="34" t="s">
        <v>207</v>
      </c>
      <c r="N7366" s="1" t="b">
        <f t="shared" si="379"/>
        <v>0</v>
      </c>
      <c r="O7366" s="1" t="b">
        <f t="shared" si="380"/>
        <v>0</v>
      </c>
      <c r="Q7366" s="4"/>
      <c r="R7366" s="4"/>
    </row>
    <row r="7367" spans="5:18">
      <c r="E7367" s="130">
        <v>533</v>
      </c>
      <c r="F7367" s="130">
        <v>1</v>
      </c>
      <c r="H7367" s="32" t="s">
        <v>208</v>
      </c>
      <c r="I7367" s="33" t="s">
        <v>862</v>
      </c>
      <c r="J7367" s="33" t="s">
        <v>206</v>
      </c>
      <c r="K7367" s="33" t="str">
        <f t="shared" si="378"/>
        <v>533 , 1</v>
      </c>
      <c r="L7367" s="34" t="s">
        <v>207</v>
      </c>
      <c r="N7367" s="1" t="b">
        <f t="shared" si="379"/>
        <v>0</v>
      </c>
      <c r="O7367" s="1" t="b">
        <f t="shared" si="380"/>
        <v>0</v>
      </c>
      <c r="Q7367" s="4"/>
      <c r="R7367" s="4"/>
    </row>
    <row r="7368" spans="5:18">
      <c r="E7368" s="130">
        <v>533</v>
      </c>
      <c r="F7368" s="130">
        <v>2</v>
      </c>
      <c r="H7368" s="32" t="s">
        <v>208</v>
      </c>
      <c r="I7368" s="33" t="s">
        <v>862</v>
      </c>
      <c r="J7368" s="33" t="s">
        <v>206</v>
      </c>
      <c r="K7368" s="33" t="str">
        <f t="shared" si="378"/>
        <v>533 , 2</v>
      </c>
      <c r="L7368" s="34" t="s">
        <v>207</v>
      </c>
      <c r="N7368" s="1" t="b">
        <f t="shared" si="379"/>
        <v>0</v>
      </c>
      <c r="O7368" s="1" t="b">
        <f t="shared" si="380"/>
        <v>0</v>
      </c>
      <c r="Q7368" s="4"/>
      <c r="R7368" s="4"/>
    </row>
    <row r="7369" spans="5:18">
      <c r="E7369" s="130">
        <v>533</v>
      </c>
      <c r="F7369" s="130">
        <v>3</v>
      </c>
      <c r="H7369" s="32" t="s">
        <v>208</v>
      </c>
      <c r="I7369" s="33" t="s">
        <v>862</v>
      </c>
      <c r="J7369" s="33" t="s">
        <v>206</v>
      </c>
      <c r="K7369" s="33" t="str">
        <f t="shared" si="378"/>
        <v>533 , 3</v>
      </c>
      <c r="L7369" s="34" t="s">
        <v>207</v>
      </c>
      <c r="N7369" s="1" t="b">
        <f t="shared" si="379"/>
        <v>0</v>
      </c>
      <c r="O7369" s="1" t="b">
        <f t="shared" si="380"/>
        <v>0</v>
      </c>
      <c r="Q7369" s="4"/>
      <c r="R7369" s="4"/>
    </row>
    <row r="7370" spans="5:18">
      <c r="E7370" s="130">
        <v>533</v>
      </c>
      <c r="F7370" s="130">
        <v>4</v>
      </c>
      <c r="H7370" s="32" t="s">
        <v>208</v>
      </c>
      <c r="I7370" s="33" t="s">
        <v>862</v>
      </c>
      <c r="J7370" s="33" t="s">
        <v>206</v>
      </c>
      <c r="K7370" s="33" t="str">
        <f t="shared" si="378"/>
        <v>533 , 4</v>
      </c>
      <c r="L7370" s="34" t="s">
        <v>207</v>
      </c>
      <c r="N7370" s="1" t="b">
        <f t="shared" si="379"/>
        <v>0</v>
      </c>
      <c r="O7370" s="1" t="b">
        <f t="shared" si="380"/>
        <v>0</v>
      </c>
      <c r="Q7370" s="4"/>
      <c r="R7370" s="4"/>
    </row>
    <row r="7371" spans="5:18">
      <c r="E7371" s="130">
        <v>533</v>
      </c>
      <c r="F7371" s="130">
        <v>5</v>
      </c>
      <c r="H7371" s="32" t="s">
        <v>208</v>
      </c>
      <c r="I7371" s="33" t="s">
        <v>862</v>
      </c>
      <c r="J7371" s="33" t="s">
        <v>206</v>
      </c>
      <c r="K7371" s="33" t="str">
        <f t="shared" si="378"/>
        <v>533 , 5</v>
      </c>
      <c r="L7371" s="34" t="s">
        <v>207</v>
      </c>
      <c r="N7371" s="1" t="b">
        <f t="shared" si="379"/>
        <v>0</v>
      </c>
      <c r="O7371" s="1" t="b">
        <f t="shared" si="380"/>
        <v>0</v>
      </c>
      <c r="Q7371" s="4"/>
      <c r="R7371" s="4"/>
    </row>
    <row r="7372" spans="5:18">
      <c r="E7372" s="130">
        <v>533</v>
      </c>
      <c s="130" r="F7372">
        <v>7</v>
      </c>
      <c r="H7372" s="32" t="s">
        <v>208</v>
      </c>
      <c r="I7372" s="33" t="s">
        <v>862</v>
      </c>
      <c r="J7372" s="33" t="s">
        <v>206</v>
      </c>
      <c r="K7372" s="33" t="str">
        <f t="shared" si="378"/>
        <v>533 , 6</v>
      </c>
      <c r="L7372" s="34" t="s">
        <v>207</v>
      </c>
      <c r="N7372" s="1" t="b">
        <f t="shared" si="379"/>
        <v>0</v>
      </c>
      <c r="O7372" s="1" t="b">
        <f t="shared" si="380"/>
        <v>0</v>
      </c>
      <c r="Q7372" s="4"/>
      <c r="R7372" s="4"/>
    </row>
    <row r="7373" spans="5:18">
      <c r="E7373" s="130">
        <v>533</v>
      </c>
      <c r="F7373" s="130">
        <v>8</v>
      </c>
      <c r="H7373" s="32" t="s">
        <v>208</v>
      </c>
      <c r="I7373" s="33" t="s">
        <v>862</v>
      </c>
      <c r="J7373" s="33" t="s">
        <v>206</v>
      </c>
      <c r="K7373" s="33" t="str">
        <f t="shared" si="378"/>
        <v>533 , 8</v>
      </c>
      <c r="L7373" s="34" t="s">
        <v>207</v>
      </c>
      <c r="N7373" s="1" t="b">
        <f t="shared" si="379"/>
        <v>0</v>
      </c>
      <c r="O7373" s="1" t="b">
        <f t="shared" si="380"/>
        <v>0</v>
      </c>
      <c r="Q7373" s="4"/>
      <c r="R7373" s="4"/>
    </row>
    <row r="7374" spans="5:18">
      <c r="E7374" s="130">
        <v>533</v>
      </c>
      <c r="F7374" s="130">
        <v>9</v>
      </c>
      <c r="H7374" s="32" t="s">
        <v>208</v>
      </c>
      <c r="I7374" s="33" t="s">
        <v>862</v>
      </c>
      <c r="J7374" s="33" t="s">
        <v>206</v>
      </c>
      <c r="K7374" s="33" t="str">
        <f t="shared" si="378"/>
        <v>533 , 9</v>
      </c>
      <c r="L7374" s="34" t="s">
        <v>207</v>
      </c>
      <c r="N7374" s="1" t="b">
        <f t="shared" si="379"/>
        <v>0</v>
      </c>
      <c r="O7374" s="1" t="b">
        <f t="shared" si="380"/>
        <v>0</v>
      </c>
      <c r="Q7374" s="4"/>
      <c r="R7374" s="4"/>
    </row>
    <row r="7375" spans="5:18">
      <c r="E7375" s="130">
        <v>533</v>
      </c>
      <c r="F7375" s="130">
        <v>10</v>
      </c>
      <c r="H7375" s="32" t="s">
        <v>208</v>
      </c>
      <c r="I7375" s="33" t="s">
        <v>862</v>
      </c>
      <c r="J7375" s="33" t="s">
        <v>206</v>
      </c>
      <c r="K7375" s="33" t="str">
        <f t="shared" si="378"/>
        <v>533 , 10</v>
      </c>
      <c r="L7375" s="34" t="s">
        <v>207</v>
      </c>
      <c r="N7375" s="1" t="b">
        <f t="shared" si="379"/>
        <v>0</v>
      </c>
      <c r="O7375" s="1" t="b">
        <f t="shared" si="380"/>
        <v>0</v>
      </c>
      <c r="Q7375" s="4"/>
      <c r="R7375" s="4"/>
    </row>
    <row r="7376" spans="5:18">
      <c r="E7376" s="130">
        <v>533</v>
      </c>
      <c r="F7376" s="130">
        <v>11</v>
      </c>
      <c r="H7376" s="32" t="s">
        <v>208</v>
      </c>
      <c r="I7376" s="33" t="s">
        <v>862</v>
      </c>
      <c r="J7376" s="33" t="s">
        <v>206</v>
      </c>
      <c r="K7376" s="33" t="str">
        <f t="shared" si="378"/>
        <v>533 , 11</v>
      </c>
      <c r="L7376" s="34" t="s">
        <v>207</v>
      </c>
      <c r="N7376" s="1" t="b">
        <f t="shared" si="379"/>
        <v>0</v>
      </c>
      <c r="O7376" s="1" t="b">
        <f t="shared" si="380"/>
        <v>0</v>
      </c>
      <c r="Q7376" s="4"/>
      <c r="R7376" s="4"/>
    </row>
    <row r="7377" spans="5:18">
      <c r="E7377" s="130">
        <v>533</v>
      </c>
      <c r="F7377" s="130">
        <v>12</v>
      </c>
      <c r="H7377" s="32" t="s">
        <v>208</v>
      </c>
      <c r="I7377" s="33" t="s">
        <v>862</v>
      </c>
      <c r="J7377" s="33" t="s">
        <v>206</v>
      </c>
      <c r="K7377" s="33" t="str">
        <f t="shared" si="378"/>
        <v>533 , 12</v>
      </c>
      <c r="L7377" s="34" t="s">
        <v>207</v>
      </c>
      <c r="N7377" s="1" t="b">
        <f t="shared" si="379"/>
        <v>0</v>
      </c>
      <c r="O7377" s="1" t="b">
        <f t="shared" si="380"/>
        <v>0</v>
      </c>
      <c r="Q7377" s="4"/>
      <c r="R7377" s="4"/>
    </row>
    <row r="7378" spans="5:18">
      <c r="E7378" s="130">
        <v>533</v>
      </c>
      <c r="F7378" s="130">
        <v>13</v>
      </c>
      <c r="H7378" s="32" t="s">
        <v>208</v>
      </c>
      <c r="I7378" s="33" t="s">
        <v>862</v>
      </c>
      <c r="J7378" s="33" t="s">
        <v>206</v>
      </c>
      <c r="K7378" s="33" t="str">
        <f t="shared" si="378"/>
        <v>533 , 13</v>
      </c>
      <c r="L7378" s="34" t="s">
        <v>207</v>
      </c>
      <c r="N7378" s="1" t="b">
        <f t="shared" si="379"/>
        <v>0</v>
      </c>
      <c r="O7378" s="1" t="b">
        <f t="shared" si="380"/>
        <v>0</v>
      </c>
      <c r="Q7378" s="4"/>
      <c r="R7378" s="4"/>
    </row>
    <row r="7379" spans="5:18">
      <c r="E7379" s="130">
        <v>533</v>
      </c>
      <c r="F7379" s="130">
        <v>14</v>
      </c>
      <c r="H7379" s="32" t="s">
        <v>208</v>
      </c>
      <c r="I7379" s="33" t="s">
        <v>862</v>
      </c>
      <c r="J7379" s="33" t="s">
        <v>206</v>
      </c>
      <c r="K7379" s="33" t="str">
        <f t="shared" si="378"/>
        <v>533 , 14</v>
      </c>
      <c r="L7379" s="34" t="s">
        <v>207</v>
      </c>
      <c r="N7379" s="1" t="b">
        <f t="shared" si="379"/>
        <v>0</v>
      </c>
      <c r="O7379" s="1" t="b">
        <f t="shared" si="380"/>
        <v>0</v>
      </c>
      <c r="Q7379" s="4"/>
      <c r="R7379" s="4"/>
    </row>
    <row r="7380" spans="5:18">
      <c r="E7380" s="130">
        <v>533</v>
      </c>
      <c r="F7380" s="130">
        <v>15</v>
      </c>
      <c r="H7380" s="32" t="s">
        <v>208</v>
      </c>
      <c r="I7380" s="33" t="s">
        <v>862</v>
      </c>
      <c r="J7380" s="33" t="s">
        <v>206</v>
      </c>
      <c r="K7380" s="33" t="str">
        <f t="shared" si="378"/>
        <v>533 , 15</v>
      </c>
      <c r="L7380" s="34" t="s">
        <v>207</v>
      </c>
      <c r="N7380" s="1" t="b">
        <f t="shared" si="379"/>
        <v>0</v>
      </c>
      <c r="O7380" s="1" t="b">
        <f t="shared" si="380"/>
        <v>0</v>
      </c>
      <c r="Q7380" s="4"/>
      <c r="R7380" s="4"/>
    </row>
    <row r="7381" spans="5:18">
      <c r="E7381" s="130">
        <v>534</v>
      </c>
      <c r="F7381" s="130">
        <v>1</v>
      </c>
      <c r="H7381" s="32" t="s">
        <v>208</v>
      </c>
      <c r="I7381" s="33" t="s">
        <v>862</v>
      </c>
      <c r="J7381" s="33" t="s">
        <v>206</v>
      </c>
      <c r="K7381" s="33" t="str">
        <f t="shared" si="378"/>
        <v>534 , 1</v>
      </c>
      <c r="L7381" s="34" t="s">
        <v>207</v>
      </c>
      <c r="N7381" s="1" t="b">
        <f t="shared" si="379"/>
        <v>0</v>
      </c>
      <c r="O7381" s="1" t="b">
        <f t="shared" si="380"/>
        <v>0</v>
      </c>
      <c r="Q7381" s="4"/>
      <c r="R7381" s="4"/>
    </row>
    <row r="7382" spans="5:18">
      <c r="E7382" s="130">
        <v>534</v>
      </c>
      <c r="F7382" s="130">
        <v>2</v>
      </c>
      <c r="H7382" s="32" t="s">
        <v>208</v>
      </c>
      <c r="I7382" s="33" t="s">
        <v>862</v>
      </c>
      <c r="J7382" s="33" t="s">
        <v>206</v>
      </c>
      <c r="K7382" s="33" t="str">
        <f t="shared" si="378"/>
        <v>534 , 2</v>
      </c>
      <c r="L7382" s="34" t="s">
        <v>207</v>
      </c>
      <c r="N7382" s="1" t="b">
        <f t="shared" si="379"/>
        <v>0</v>
      </c>
      <c r="O7382" s="1" t="b">
        <f t="shared" si="380"/>
        <v>0</v>
      </c>
      <c r="Q7382" s="4"/>
      <c r="R7382" s="4"/>
    </row>
    <row r="7383" spans="5:18">
      <c r="E7383" s="130">
        <v>534</v>
      </c>
      <c r="F7383" s="130">
        <v>3</v>
      </c>
      <c r="H7383" s="32" t="s">
        <v>208</v>
      </c>
      <c r="I7383" s="33" t="s">
        <v>862</v>
      </c>
      <c r="J7383" s="33" t="s">
        <v>206</v>
      </c>
      <c r="K7383" s="33" t="str">
        <f t="shared" si="378"/>
        <v>534 , 3</v>
      </c>
      <c r="L7383" s="34" t="s">
        <v>207</v>
      </c>
      <c r="N7383" s="1" t="b">
        <f t="shared" si="379"/>
        <v>0</v>
      </c>
      <c r="O7383" s="1" t="b">
        <f t="shared" si="380"/>
        <v>0</v>
      </c>
      <c r="Q7383" s="4"/>
      <c r="R7383" s="4"/>
    </row>
    <row r="7384" spans="5:18">
      <c r="E7384" s="130">
        <v>534</v>
      </c>
      <c r="F7384" s="130">
        <v>4</v>
      </c>
      <c r="H7384" s="32" t="s">
        <v>208</v>
      </c>
      <c r="I7384" s="33" t="s">
        <v>862</v>
      </c>
      <c r="J7384" s="33" t="s">
        <v>206</v>
      </c>
      <c r="K7384" s="33" t="str">
        <f t="shared" si="378"/>
        <v>534 , 4</v>
      </c>
      <c r="L7384" s="34" t="s">
        <v>207</v>
      </c>
      <c r="N7384" s="1" t="b">
        <f t="shared" si="379"/>
        <v>0</v>
      </c>
      <c r="O7384" s="1" t="b">
        <f t="shared" si="380"/>
        <v>0</v>
      </c>
      <c r="Q7384" s="4"/>
      <c r="R7384" s="4"/>
    </row>
    <row r="7385" spans="5:18">
      <c r="E7385" s="130">
        <v>534</v>
      </c>
      <c r="F7385" s="130">
        <v>5</v>
      </c>
      <c r="H7385" s="32" t="s">
        <v>208</v>
      </c>
      <c r="I7385" s="33" t="s">
        <v>862</v>
      </c>
      <c r="J7385" s="33" t="s">
        <v>206</v>
      </c>
      <c r="K7385" s="33" t="str">
        <f t="shared" si="378"/>
        <v>534 , 5</v>
      </c>
      <c r="L7385" s="34" t="s">
        <v>207</v>
      </c>
      <c r="N7385" s="1" t="b">
        <f t="shared" si="379"/>
        <v>0</v>
      </c>
      <c r="O7385" s="1" t="b">
        <f t="shared" si="380"/>
        <v>0</v>
      </c>
      <c r="Q7385" s="4"/>
      <c r="R7385" s="4"/>
    </row>
    <row r="7386" spans="5:18">
      <c r="E7386" s="130">
        <v>534</v>
      </c>
      <c s="130" r="F7386">
        <v>7</v>
      </c>
      <c r="H7386" s="32" t="s">
        <v>208</v>
      </c>
      <c r="I7386" s="33" t="s">
        <v>862</v>
      </c>
      <c r="J7386" s="33" t="s">
        <v>206</v>
      </c>
      <c r="K7386" s="33" t="str">
        <f t="shared" si="378"/>
        <v>534 , 6</v>
      </c>
      <c r="L7386" s="34" t="s">
        <v>207</v>
      </c>
      <c r="N7386" s="1" t="b">
        <f t="shared" si="379"/>
        <v>0</v>
      </c>
      <c r="O7386" s="1" t="b">
        <f t="shared" si="380"/>
        <v>0</v>
      </c>
      <c r="Q7386" s="4"/>
      <c r="R7386" s="4"/>
    </row>
    <row r="7387" spans="5:18">
      <c r="E7387" s="130">
        <v>534</v>
      </c>
      <c r="F7387" s="130">
        <v>8</v>
      </c>
      <c r="H7387" s="32" t="s">
        <v>208</v>
      </c>
      <c r="I7387" s="33" t="s">
        <v>862</v>
      </c>
      <c r="J7387" s="33" t="s">
        <v>206</v>
      </c>
      <c r="K7387" s="33" t="str">
        <f t="shared" si="378"/>
        <v>534 , 8</v>
      </c>
      <c r="L7387" s="34" t="s">
        <v>207</v>
      </c>
      <c r="N7387" s="1" t="b">
        <f t="shared" si="379"/>
        <v>0</v>
      </c>
      <c r="O7387" s="1" t="b">
        <f t="shared" si="380"/>
        <v>0</v>
      </c>
      <c r="Q7387" s="4"/>
      <c r="R7387" s="4"/>
    </row>
    <row r="7388" spans="5:18">
      <c r="E7388" s="130">
        <v>534</v>
      </c>
      <c r="F7388" s="130">
        <v>9</v>
      </c>
      <c r="H7388" s="32" t="s">
        <v>208</v>
      </c>
      <c r="I7388" s="33" t="s">
        <v>862</v>
      </c>
      <c r="J7388" s="33" t="s">
        <v>206</v>
      </c>
      <c r="K7388" s="33" t="str">
        <f t="shared" si="378"/>
        <v>534 , 9</v>
      </c>
      <c r="L7388" s="34" t="s">
        <v>207</v>
      </c>
      <c r="N7388" s="1" t="b">
        <f t="shared" si="379"/>
        <v>0</v>
      </c>
      <c r="O7388" s="1" t="b">
        <f t="shared" si="380"/>
        <v>0</v>
      </c>
      <c r="Q7388" s="4"/>
      <c r="R7388" s="4"/>
    </row>
    <row r="7389" spans="5:18">
      <c r="E7389" s="130">
        <v>534</v>
      </c>
      <c r="F7389" s="130">
        <v>10</v>
      </c>
      <c r="H7389" s="32" t="s">
        <v>208</v>
      </c>
      <c r="I7389" s="33" t="s">
        <v>862</v>
      </c>
      <c r="J7389" s="33" t="s">
        <v>206</v>
      </c>
      <c r="K7389" s="33" t="str">
        <f t="shared" si="378"/>
        <v>534 , 10</v>
      </c>
      <c r="L7389" s="34" t="s">
        <v>207</v>
      </c>
      <c r="N7389" s="1" t="b">
        <f t="shared" si="379"/>
        <v>0</v>
      </c>
      <c r="O7389" s="1" t="b">
        <f t="shared" si="380"/>
        <v>0</v>
      </c>
      <c r="Q7389" s="4"/>
      <c r="R7389" s="4"/>
    </row>
    <row r="7390" spans="5:18">
      <c r="E7390" s="130">
        <v>534</v>
      </c>
      <c r="F7390" s="130">
        <v>11</v>
      </c>
      <c r="H7390" s="32" t="s">
        <v>208</v>
      </c>
      <c r="I7390" s="33" t="s">
        <v>862</v>
      </c>
      <c r="J7390" s="33" t="s">
        <v>206</v>
      </c>
      <c r="K7390" s="33" t="str">
        <f t="shared" si="378"/>
        <v>534 , 11</v>
      </c>
      <c r="L7390" s="34" t="s">
        <v>207</v>
      </c>
      <c r="N7390" s="1" t="b">
        <f t="shared" si="379"/>
        <v>0</v>
      </c>
      <c r="O7390" s="1" t="b">
        <f t="shared" si="380"/>
        <v>0</v>
      </c>
      <c r="Q7390" s="4"/>
      <c r="R7390" s="4"/>
    </row>
    <row r="7391" spans="5:18">
      <c r="E7391" s="130">
        <v>534</v>
      </c>
      <c r="F7391" s="130">
        <v>12</v>
      </c>
      <c r="H7391" s="32" t="s">
        <v>208</v>
      </c>
      <c r="I7391" s="33" t="s">
        <v>862</v>
      </c>
      <c r="J7391" s="33" t="s">
        <v>206</v>
      </c>
      <c r="K7391" s="33" t="str">
        <f t="shared" si="378"/>
        <v>534 , 12</v>
      </c>
      <c r="L7391" s="34" t="s">
        <v>207</v>
      </c>
      <c r="N7391" s="1" t="b">
        <f t="shared" si="379"/>
        <v>0</v>
      </c>
      <c r="O7391" s="1" t="b">
        <f t="shared" si="380"/>
        <v>0</v>
      </c>
      <c r="Q7391" s="4"/>
      <c r="R7391" s="4"/>
    </row>
    <row r="7392" spans="5:18">
      <c r="E7392" s="130">
        <v>534</v>
      </c>
      <c r="F7392" s="130">
        <v>13</v>
      </c>
      <c r="H7392" s="32" t="s">
        <v>208</v>
      </c>
      <c r="I7392" s="33" t="s">
        <v>862</v>
      </c>
      <c r="J7392" s="33" t="s">
        <v>206</v>
      </c>
      <c r="K7392" s="33" t="str">
        <f t="shared" si="378"/>
        <v>534 , 13</v>
      </c>
      <c r="L7392" s="34" t="s">
        <v>207</v>
      </c>
      <c r="N7392" s="1" t="b">
        <f t="shared" si="379"/>
        <v>0</v>
      </c>
      <c r="O7392" s="1" t="b">
        <f t="shared" si="380"/>
        <v>0</v>
      </c>
      <c r="Q7392" s="4"/>
      <c r="R7392" s="4"/>
    </row>
    <row r="7393" spans="5:18">
      <c r="E7393" s="130">
        <v>534</v>
      </c>
      <c r="F7393" s="130">
        <v>14</v>
      </c>
      <c r="H7393" s="32" t="s">
        <v>208</v>
      </c>
      <c r="I7393" s="33" t="s">
        <v>862</v>
      </c>
      <c r="J7393" s="33" t="s">
        <v>206</v>
      </c>
      <c r="K7393" s="33" t="str">
        <f t="shared" si="378"/>
        <v>534 , 14</v>
      </c>
      <c r="L7393" s="34" t="s">
        <v>207</v>
      </c>
      <c r="N7393" s="1" t="b">
        <f t="shared" si="379"/>
        <v>0</v>
      </c>
      <c r="O7393" s="1" t="b">
        <f t="shared" si="380"/>
        <v>0</v>
      </c>
      <c r="Q7393" s="4"/>
      <c r="R7393" s="4"/>
    </row>
    <row r="7394" spans="5:18">
      <c r="E7394" s="130">
        <v>534</v>
      </c>
      <c r="F7394" s="130">
        <v>15</v>
      </c>
      <c r="H7394" s="32" t="s">
        <v>208</v>
      </c>
      <c r="I7394" s="33" t="s">
        <v>862</v>
      </c>
      <c r="J7394" s="33" t="s">
        <v>206</v>
      </c>
      <c r="K7394" s="33" t="str">
        <f t="shared" si="378"/>
        <v>534 , 15</v>
      </c>
      <c r="L7394" s="34" t="s">
        <v>207</v>
      </c>
      <c r="N7394" s="1" t="b">
        <f t="shared" si="379"/>
        <v>0</v>
      </c>
      <c r="O7394" s="1" t="b">
        <f t="shared" si="380"/>
        <v>0</v>
      </c>
      <c r="Q7394" s="4"/>
      <c r="R7394" s="4"/>
    </row>
    <row r="7395" spans="5:18">
      <c r="E7395" s="130">
        <v>535</v>
      </c>
      <c r="F7395" s="130">
        <v>1</v>
      </c>
      <c r="H7395" s="32" t="s">
        <v>208</v>
      </c>
      <c r="I7395" s="33" t="s">
        <v>862</v>
      </c>
      <c r="J7395" s="33" t="s">
        <v>206</v>
      </c>
      <c r="K7395" s="33" t="str">
        <f t="shared" si="378"/>
        <v>535 , 1</v>
      </c>
      <c r="L7395" s="34" t="s">
        <v>207</v>
      </c>
      <c r="N7395" s="1" t="b">
        <f t="shared" si="379"/>
        <v>0</v>
      </c>
      <c r="O7395" s="1" t="b">
        <f t="shared" si="380"/>
        <v>0</v>
      </c>
      <c r="Q7395" s="4"/>
      <c r="R7395" s="4"/>
    </row>
    <row r="7396" spans="5:18">
      <c r="E7396" s="130">
        <v>535</v>
      </c>
      <c r="F7396" s="130">
        <v>2</v>
      </c>
      <c r="H7396" s="32" t="s">
        <v>208</v>
      </c>
      <c r="I7396" s="33" t="s">
        <v>862</v>
      </c>
      <c r="J7396" s="33" t="s">
        <v>206</v>
      </c>
      <c r="K7396" s="33" t="str">
        <f t="shared" si="378"/>
        <v>535 , 2</v>
      </c>
      <c r="L7396" s="34" t="s">
        <v>207</v>
      </c>
      <c r="N7396" s="1" t="b">
        <f t="shared" si="379"/>
        <v>0</v>
      </c>
      <c r="O7396" s="1" t="b">
        <f t="shared" si="380"/>
        <v>0</v>
      </c>
      <c r="Q7396" s="4"/>
      <c r="R7396" s="4"/>
    </row>
    <row r="7397" spans="5:18">
      <c r="E7397" s="130">
        <v>535</v>
      </c>
      <c r="F7397" s="130">
        <v>3</v>
      </c>
      <c r="H7397" s="32" t="s">
        <v>208</v>
      </c>
      <c r="I7397" s="33" t="s">
        <v>862</v>
      </c>
      <c r="J7397" s="33" t="s">
        <v>206</v>
      </c>
      <c r="K7397" s="33" t="str">
        <f t="shared" si="378"/>
        <v>535 , 3</v>
      </c>
      <c r="L7397" s="34" t="s">
        <v>207</v>
      </c>
      <c r="N7397" s="1" t="b">
        <f t="shared" si="379"/>
        <v>0</v>
      </c>
      <c r="O7397" s="1" t="b">
        <f t="shared" si="380"/>
        <v>0</v>
      </c>
      <c r="Q7397" s="4"/>
      <c r="R7397" s="4"/>
    </row>
    <row r="7398" spans="5:18">
      <c r="E7398" s="130">
        <v>535</v>
      </c>
      <c r="F7398" s="130">
        <v>4</v>
      </c>
      <c r="H7398" s="32" t="s">
        <v>208</v>
      </c>
      <c r="I7398" s="33" t="s">
        <v>862</v>
      </c>
      <c r="J7398" s="33" t="s">
        <v>206</v>
      </c>
      <c r="K7398" s="33" t="str">
        <f t="shared" si="378"/>
        <v>535 , 4</v>
      </c>
      <c r="L7398" s="34" t="s">
        <v>207</v>
      </c>
      <c r="N7398" s="1" t="b">
        <f t="shared" si="379"/>
        <v>0</v>
      </c>
      <c r="O7398" s="1" t="b">
        <f t="shared" si="380"/>
        <v>0</v>
      </c>
      <c r="Q7398" s="4"/>
      <c r="R7398" s="4"/>
    </row>
    <row r="7399" spans="5:18">
      <c r="E7399" s="130">
        <v>535</v>
      </c>
      <c r="F7399" s="130">
        <v>5</v>
      </c>
      <c r="H7399" s="32" t="s">
        <v>208</v>
      </c>
      <c r="I7399" s="33" t="s">
        <v>862</v>
      </c>
      <c r="J7399" s="33" t="s">
        <v>206</v>
      </c>
      <c r="K7399" s="33" t="str">
        <f t="shared" si="378"/>
        <v>535 , 5</v>
      </c>
      <c r="L7399" s="34" t="s">
        <v>207</v>
      </c>
      <c r="N7399" s="1" t="b">
        <f t="shared" si="379"/>
        <v>0</v>
      </c>
      <c r="O7399" s="1" t="b">
        <f t="shared" si="380"/>
        <v>0</v>
      </c>
      <c r="Q7399" s="4"/>
      <c r="R7399" s="4"/>
    </row>
    <row r="7400" spans="5:18">
      <c r="E7400" s="130">
        <v>535</v>
      </c>
      <c s="130" r="F7400">
        <v>7</v>
      </c>
      <c r="H7400" s="32" t="s">
        <v>208</v>
      </c>
      <c r="I7400" s="33" t="s">
        <v>862</v>
      </c>
      <c r="J7400" s="33" t="s">
        <v>206</v>
      </c>
      <c r="K7400" s="33" t="str">
        <f t="shared" si="378"/>
        <v>535 , 6</v>
      </c>
      <c r="L7400" s="34" t="s">
        <v>207</v>
      </c>
      <c r="N7400" s="1" t="b">
        <f t="shared" si="379"/>
        <v>0</v>
      </c>
      <c r="O7400" s="1" t="b">
        <f t="shared" si="380"/>
        <v>0</v>
      </c>
      <c r="Q7400" s="4"/>
      <c r="R7400" s="4"/>
    </row>
    <row r="7401" spans="5:18">
      <c r="E7401" s="130">
        <v>535</v>
      </c>
      <c r="F7401" s="130">
        <v>8</v>
      </c>
      <c r="H7401" s="32" t="s">
        <v>208</v>
      </c>
      <c r="I7401" s="33" t="s">
        <v>862</v>
      </c>
      <c r="J7401" s="33" t="s">
        <v>206</v>
      </c>
      <c r="K7401" s="33" t="str">
        <f t="shared" si="378"/>
        <v>535 , 8</v>
      </c>
      <c r="L7401" s="34" t="s">
        <v>207</v>
      </c>
      <c r="N7401" s="1" t="b">
        <f t="shared" si="379"/>
        <v>0</v>
      </c>
      <c r="O7401" s="1" t="b">
        <f t="shared" si="380"/>
        <v>0</v>
      </c>
      <c r="Q7401" s="4"/>
      <c r="R7401" s="4"/>
    </row>
    <row r="7402" spans="5:18">
      <c r="E7402" s="130">
        <v>535</v>
      </c>
      <c r="F7402" s="130">
        <v>9</v>
      </c>
      <c r="H7402" s="32" t="s">
        <v>208</v>
      </c>
      <c r="I7402" s="33" t="s">
        <v>862</v>
      </c>
      <c r="J7402" s="33" t="s">
        <v>206</v>
      </c>
      <c r="K7402" s="33" t="str">
        <f t="shared" si="378"/>
        <v>535 , 9</v>
      </c>
      <c r="L7402" s="34" t="s">
        <v>207</v>
      </c>
      <c r="N7402" s="1" t="b">
        <f t="shared" si="379"/>
        <v>0</v>
      </c>
      <c r="O7402" s="1" t="b">
        <f t="shared" si="380"/>
        <v>0</v>
      </c>
      <c r="Q7402" s="4"/>
      <c r="R7402" s="4"/>
    </row>
    <row r="7403" spans="5:18">
      <c r="E7403" s="130">
        <v>535</v>
      </c>
      <c r="F7403" s="130">
        <v>10</v>
      </c>
      <c r="H7403" s="32" t="s">
        <v>208</v>
      </c>
      <c r="I7403" s="33" t="s">
        <v>862</v>
      </c>
      <c r="J7403" s="33" t="s">
        <v>206</v>
      </c>
      <c r="K7403" s="33" t="str">
        <f t="shared" si="378"/>
        <v>535 , 10</v>
      </c>
      <c r="L7403" s="34" t="s">
        <v>207</v>
      </c>
      <c r="N7403" s="1" t="b">
        <f t="shared" si="379"/>
        <v>0</v>
      </c>
      <c r="O7403" s="1" t="b">
        <f t="shared" si="380"/>
        <v>0</v>
      </c>
      <c r="Q7403" s="4"/>
      <c r="R7403" s="4"/>
    </row>
    <row r="7404" spans="5:18">
      <c r="E7404" s="130">
        <v>535</v>
      </c>
      <c r="F7404" s="130">
        <v>11</v>
      </c>
      <c r="H7404" s="32" t="s">
        <v>208</v>
      </c>
      <c r="I7404" s="33" t="s">
        <v>862</v>
      </c>
      <c r="J7404" s="33" t="s">
        <v>206</v>
      </c>
      <c r="K7404" s="33" t="str">
        <f t="shared" si="378"/>
        <v>535 , 11</v>
      </c>
      <c r="L7404" s="34" t="s">
        <v>207</v>
      </c>
      <c r="N7404" s="1" t="b">
        <f t="shared" si="379"/>
        <v>0</v>
      </c>
      <c r="O7404" s="1" t="b">
        <f t="shared" si="380"/>
        <v>0</v>
      </c>
      <c r="Q7404" s="4"/>
      <c r="R7404" s="4"/>
    </row>
    <row r="7405" spans="5:18">
      <c r="E7405" s="130">
        <v>535</v>
      </c>
      <c r="F7405" s="130">
        <v>12</v>
      </c>
      <c r="H7405" s="32" t="s">
        <v>208</v>
      </c>
      <c r="I7405" s="33" t="s">
        <v>862</v>
      </c>
      <c r="J7405" s="33" t="s">
        <v>206</v>
      </c>
      <c r="K7405" s="33" t="str">
        <f t="shared" si="378"/>
        <v>535 , 12</v>
      </c>
      <c r="L7405" s="34" t="s">
        <v>207</v>
      </c>
      <c r="N7405" s="1" t="b">
        <f t="shared" si="379"/>
        <v>0</v>
      </c>
      <c r="O7405" s="1" t="b">
        <f t="shared" si="380"/>
        <v>0</v>
      </c>
      <c r="Q7405" s="4"/>
      <c r="R7405" s="4"/>
    </row>
    <row r="7406" spans="5:18">
      <c r="E7406" s="130">
        <v>535</v>
      </c>
      <c r="F7406" s="130">
        <v>13</v>
      </c>
      <c r="H7406" s="32" t="s">
        <v>208</v>
      </c>
      <c r="I7406" s="33" t="s">
        <v>862</v>
      </c>
      <c r="J7406" s="33" t="s">
        <v>206</v>
      </c>
      <c r="K7406" s="33" t="str">
        <f t="shared" si="378"/>
        <v>535 , 13</v>
      </c>
      <c r="L7406" s="34" t="s">
        <v>207</v>
      </c>
      <c r="N7406" s="1" t="b">
        <f t="shared" si="379"/>
        <v>0</v>
      </c>
      <c r="O7406" s="1" t="b">
        <f t="shared" si="380"/>
        <v>0</v>
      </c>
      <c r="Q7406" s="4"/>
      <c r="R7406" s="4"/>
    </row>
    <row r="7407" spans="5:18">
      <c r="E7407" s="130">
        <v>535</v>
      </c>
      <c r="F7407" s="130">
        <v>14</v>
      </c>
      <c r="H7407" s="32" t="s">
        <v>208</v>
      </c>
      <c r="I7407" s="33" t="s">
        <v>862</v>
      </c>
      <c r="J7407" s="33" t="s">
        <v>206</v>
      </c>
      <c r="K7407" s="33" t="str">
        <f t="shared" si="378"/>
        <v>535 , 14</v>
      </c>
      <c r="L7407" s="34" t="s">
        <v>207</v>
      </c>
      <c r="N7407" s="1" t="b">
        <f t="shared" si="379"/>
        <v>0</v>
      </c>
      <c r="O7407" s="1" t="b">
        <f t="shared" si="380"/>
        <v>0</v>
      </c>
      <c r="Q7407" s="4"/>
      <c r="R7407" s="4"/>
    </row>
    <row r="7408" spans="5:18">
      <c r="E7408" s="130">
        <v>535</v>
      </c>
      <c r="F7408" s="130">
        <v>15</v>
      </c>
      <c r="H7408" s="32" t="s">
        <v>208</v>
      </c>
      <c r="I7408" s="33" t="s">
        <v>862</v>
      </c>
      <c r="J7408" s="33" t="s">
        <v>206</v>
      </c>
      <c r="K7408" s="33" t="str">
        <f t="shared" si="378"/>
        <v>535 , 15</v>
      </c>
      <c r="L7408" s="34" t="s">
        <v>207</v>
      </c>
      <c r="N7408" s="1" t="b">
        <f t="shared" si="379"/>
        <v>0</v>
      </c>
      <c r="O7408" s="1" t="b">
        <f t="shared" si="380"/>
        <v>0</v>
      </c>
      <c r="Q7408" s="4"/>
      <c r="R7408" s="4"/>
    </row>
    <row r="7409" spans="5:18">
      <c r="E7409" s="130">
        <v>536</v>
      </c>
      <c r="F7409" s="130">
        <v>1</v>
      </c>
      <c r="H7409" s="32" t="s">
        <v>208</v>
      </c>
      <c r="I7409" s="33" t="s">
        <v>862</v>
      </c>
      <c r="J7409" s="33" t="s">
        <v>206</v>
      </c>
      <c r="K7409" s="33" t="str">
        <f t="shared" si="378"/>
        <v>536 , 1</v>
      </c>
      <c r="L7409" s="34" t="s">
        <v>207</v>
      </c>
      <c r="N7409" s="1" t="b">
        <f t="shared" si="379"/>
        <v>0</v>
      </c>
      <c r="O7409" s="1" t="b">
        <f t="shared" si="380"/>
        <v>0</v>
      </c>
      <c r="Q7409" s="4"/>
      <c r="R7409" s="4"/>
    </row>
    <row r="7410" spans="5:18">
      <c r="E7410" s="130">
        <v>536</v>
      </c>
      <c r="F7410" s="130">
        <v>2</v>
      </c>
      <c r="H7410" s="32" t="s">
        <v>208</v>
      </c>
      <c r="I7410" s="33" t="s">
        <v>862</v>
      </c>
      <c r="J7410" s="33" t="s">
        <v>206</v>
      </c>
      <c r="K7410" s="33" t="str">
        <f t="shared" si="378"/>
        <v>536 , 2</v>
      </c>
      <c r="L7410" s="34" t="s">
        <v>207</v>
      </c>
      <c r="N7410" s="1" t="b">
        <f t="shared" si="379"/>
        <v>0</v>
      </c>
      <c r="O7410" s="1" t="b">
        <f t="shared" si="380"/>
        <v>0</v>
      </c>
      <c r="Q7410" s="4"/>
      <c r="R7410" s="4"/>
    </row>
    <row r="7411" spans="5:18">
      <c r="E7411" s="130">
        <v>536</v>
      </c>
      <c r="F7411" s="130">
        <v>3</v>
      </c>
      <c r="H7411" s="32" t="s">
        <v>208</v>
      </c>
      <c r="I7411" s="33" t="s">
        <v>862</v>
      </c>
      <c r="J7411" s="33" t="s">
        <v>206</v>
      </c>
      <c r="K7411" s="33" t="str">
        <f t="shared" si="378"/>
        <v>536 , 3</v>
      </c>
      <c r="L7411" s="34" t="s">
        <v>207</v>
      </c>
      <c r="N7411" s="1" t="b">
        <f t="shared" si="379"/>
        <v>0</v>
      </c>
      <c r="O7411" s="1" t="b">
        <f t="shared" si="380"/>
        <v>0</v>
      </c>
      <c r="Q7411" s="4"/>
      <c r="R7411" s="4"/>
    </row>
    <row r="7412" spans="5:18">
      <c r="E7412" s="130">
        <v>536</v>
      </c>
      <c r="F7412" s="130">
        <v>4</v>
      </c>
      <c r="H7412" s="32" t="s">
        <v>208</v>
      </c>
      <c r="I7412" s="33" t="s">
        <v>862</v>
      </c>
      <c r="J7412" s="33" t="s">
        <v>206</v>
      </c>
      <c r="K7412" s="33" t="str">
        <f t="shared" si="378"/>
        <v>536 , 4</v>
      </c>
      <c r="L7412" s="34" t="s">
        <v>207</v>
      </c>
      <c r="N7412" s="1" t="b">
        <f t="shared" si="379"/>
        <v>0</v>
      </c>
      <c r="O7412" s="1" t="b">
        <f t="shared" si="380"/>
        <v>0</v>
      </c>
      <c r="Q7412" s="4"/>
      <c r="R7412" s="4"/>
    </row>
    <row r="7413" spans="5:18">
      <c r="E7413" s="130">
        <v>536</v>
      </c>
      <c r="F7413" s="130">
        <v>5</v>
      </c>
      <c r="H7413" s="32" t="s">
        <v>208</v>
      </c>
      <c r="I7413" s="33" t="s">
        <v>862</v>
      </c>
      <c r="J7413" s="33" t="s">
        <v>206</v>
      </c>
      <c r="K7413" s="33" t="str">
        <f t="shared" ref="K7413:K7471" si="381">E7413&amp;" , "&amp;F7413</f>
        <v>536 , 5</v>
      </c>
      <c r="L7413" s="34" t="s">
        <v>207</v>
      </c>
      <c r="N7413" s="1" t="b">
        <f t="shared" ref="N7413:N7471" si="382">IF(E7413="","",EXACT(E7413,Q7413))</f>
        <v>0</v>
      </c>
      <c r="O7413" s="1" t="b">
        <f t="shared" ref="O7413:O7471" si="383">IF(F7413="","",EXACT(F7413,R7413))</f>
        <v>0</v>
      </c>
      <c r="Q7413" s="4"/>
      <c r="R7413" s="4"/>
    </row>
    <row r="7414" spans="5:18">
      <c r="E7414" s="130">
        <v>536</v>
      </c>
      <c s="130" r="F7414">
        <v>7</v>
      </c>
      <c r="H7414" s="32" t="s">
        <v>208</v>
      </c>
      <c r="I7414" s="33" t="s">
        <v>862</v>
      </c>
      <c r="J7414" s="33" t="s">
        <v>206</v>
      </c>
      <c r="K7414" s="33" t="str">
        <f t="shared" si="381"/>
        <v>536 , 6</v>
      </c>
      <c r="L7414" s="34" t="s">
        <v>207</v>
      </c>
      <c r="N7414" s="1" t="b">
        <f t="shared" si="382"/>
        <v>0</v>
      </c>
      <c r="O7414" s="1" t="b">
        <f t="shared" si="383"/>
        <v>0</v>
      </c>
      <c r="Q7414" s="4"/>
      <c r="R7414" s="4"/>
    </row>
    <row r="7415" spans="5:18">
      <c r="E7415" s="130">
        <v>536</v>
      </c>
      <c r="F7415" s="130">
        <v>8</v>
      </c>
      <c r="H7415" s="32" t="s">
        <v>208</v>
      </c>
      <c r="I7415" s="33" t="s">
        <v>862</v>
      </c>
      <c r="J7415" s="33" t="s">
        <v>206</v>
      </c>
      <c r="K7415" s="33" t="str">
        <f t="shared" si="381"/>
        <v>536 , 8</v>
      </c>
      <c r="L7415" s="34" t="s">
        <v>207</v>
      </c>
      <c r="N7415" s="1" t="b">
        <f t="shared" si="382"/>
        <v>0</v>
      </c>
      <c r="O7415" s="1" t="b">
        <f t="shared" si="383"/>
        <v>0</v>
      </c>
      <c r="Q7415" s="4"/>
      <c r="R7415" s="4"/>
    </row>
    <row r="7416" spans="5:18">
      <c r="E7416" s="130">
        <v>536</v>
      </c>
      <c r="F7416" s="130">
        <v>9</v>
      </c>
      <c r="H7416" s="32" t="s">
        <v>208</v>
      </c>
      <c r="I7416" s="33" t="s">
        <v>862</v>
      </c>
      <c r="J7416" s="33" t="s">
        <v>206</v>
      </c>
      <c r="K7416" s="33" t="str">
        <f t="shared" si="381"/>
        <v>536 , 9</v>
      </c>
      <c r="L7416" s="34" t="s">
        <v>207</v>
      </c>
      <c r="N7416" s="1" t="b">
        <f t="shared" si="382"/>
        <v>0</v>
      </c>
      <c r="O7416" s="1" t="b">
        <f t="shared" si="383"/>
        <v>0</v>
      </c>
      <c r="Q7416" s="4"/>
      <c r="R7416" s="4"/>
    </row>
    <row r="7417" spans="5:18">
      <c r="E7417" s="130">
        <v>536</v>
      </c>
      <c r="F7417" s="130">
        <v>10</v>
      </c>
      <c r="H7417" s="32" t="s">
        <v>208</v>
      </c>
      <c r="I7417" s="33" t="s">
        <v>862</v>
      </c>
      <c r="J7417" s="33" t="s">
        <v>206</v>
      </c>
      <c r="K7417" s="33" t="str">
        <f t="shared" si="381"/>
        <v>536 , 10</v>
      </c>
      <c r="L7417" s="34" t="s">
        <v>207</v>
      </c>
      <c r="N7417" s="1" t="b">
        <f t="shared" si="382"/>
        <v>0</v>
      </c>
      <c r="O7417" s="1" t="b">
        <f t="shared" si="383"/>
        <v>0</v>
      </c>
      <c r="Q7417" s="4"/>
      <c r="R7417" s="4"/>
    </row>
    <row r="7418" spans="5:18">
      <c r="E7418" s="130">
        <v>536</v>
      </c>
      <c r="F7418" s="130">
        <v>11</v>
      </c>
      <c r="H7418" s="32" t="s">
        <v>208</v>
      </c>
      <c r="I7418" s="33" t="s">
        <v>862</v>
      </c>
      <c r="J7418" s="33" t="s">
        <v>206</v>
      </c>
      <c r="K7418" s="33" t="str">
        <f t="shared" si="381"/>
        <v>536 , 11</v>
      </c>
      <c r="L7418" s="34" t="s">
        <v>207</v>
      </c>
      <c r="N7418" s="1" t="b">
        <f t="shared" si="382"/>
        <v>0</v>
      </c>
      <c r="O7418" s="1" t="b">
        <f t="shared" si="383"/>
        <v>0</v>
      </c>
      <c r="Q7418" s="4"/>
      <c r="R7418" s="4"/>
    </row>
    <row r="7419" spans="5:18">
      <c r="E7419" s="130">
        <v>536</v>
      </c>
      <c r="F7419" s="130">
        <v>12</v>
      </c>
      <c r="H7419" s="32" t="s">
        <v>208</v>
      </c>
      <c r="I7419" s="33" t="s">
        <v>862</v>
      </c>
      <c r="J7419" s="33" t="s">
        <v>206</v>
      </c>
      <c r="K7419" s="33" t="str">
        <f t="shared" si="381"/>
        <v>536 , 12</v>
      </c>
      <c r="L7419" s="34" t="s">
        <v>207</v>
      </c>
      <c r="N7419" s="1" t="b">
        <f t="shared" si="382"/>
        <v>0</v>
      </c>
      <c r="O7419" s="1" t="b">
        <f t="shared" si="383"/>
        <v>0</v>
      </c>
      <c r="Q7419" s="4"/>
      <c r="R7419" s="4"/>
    </row>
    <row r="7420" spans="5:18">
      <c r="E7420" s="130">
        <v>536</v>
      </c>
      <c r="F7420" s="130">
        <v>13</v>
      </c>
      <c r="H7420" s="32" t="s">
        <v>208</v>
      </c>
      <c r="I7420" s="33" t="s">
        <v>862</v>
      </c>
      <c r="J7420" s="33" t="s">
        <v>206</v>
      </c>
      <c r="K7420" s="33" t="str">
        <f t="shared" si="381"/>
        <v>536 , 13</v>
      </c>
      <c r="L7420" s="34" t="s">
        <v>207</v>
      </c>
      <c r="N7420" s="1" t="b">
        <f t="shared" si="382"/>
        <v>0</v>
      </c>
      <c r="O7420" s="1" t="b">
        <f t="shared" si="383"/>
        <v>0</v>
      </c>
      <c r="Q7420" s="4"/>
      <c r="R7420" s="4"/>
    </row>
    <row r="7421" spans="5:18">
      <c r="E7421" s="130">
        <v>536</v>
      </c>
      <c r="F7421" s="130">
        <v>14</v>
      </c>
      <c r="H7421" s="32" t="s">
        <v>208</v>
      </c>
      <c r="I7421" s="33" t="s">
        <v>862</v>
      </c>
      <c r="J7421" s="33" t="s">
        <v>206</v>
      </c>
      <c r="K7421" s="33" t="str">
        <f t="shared" si="381"/>
        <v>536 , 14</v>
      </c>
      <c r="L7421" s="34" t="s">
        <v>207</v>
      </c>
      <c r="N7421" s="1" t="b">
        <f t="shared" si="382"/>
        <v>0</v>
      </c>
      <c r="O7421" s="1" t="b">
        <f t="shared" si="383"/>
        <v>0</v>
      </c>
      <c r="Q7421" s="4"/>
      <c r="R7421" s="4"/>
    </row>
    <row r="7422" spans="5:18">
      <c r="E7422" s="130">
        <v>536</v>
      </c>
      <c r="F7422" s="130">
        <v>15</v>
      </c>
      <c r="H7422" s="32" t="s">
        <v>208</v>
      </c>
      <c r="I7422" s="33" t="s">
        <v>862</v>
      </c>
      <c r="J7422" s="33" t="s">
        <v>206</v>
      </c>
      <c r="K7422" s="33" t="str">
        <f t="shared" si="381"/>
        <v>536 , 15</v>
      </c>
      <c r="L7422" s="34" t="s">
        <v>207</v>
      </c>
      <c r="N7422" s="1" t="b">
        <f t="shared" si="382"/>
        <v>0</v>
      </c>
      <c r="O7422" s="1" t="b">
        <f t="shared" si="383"/>
        <v>0</v>
      </c>
      <c r="Q7422" s="4"/>
      <c r="R7422" s="4"/>
    </row>
    <row r="7423" spans="5:18">
      <c r="E7423" s="130">
        <v>537</v>
      </c>
      <c r="F7423" s="130">
        <v>1</v>
      </c>
      <c r="H7423" s="32" t="s">
        <v>208</v>
      </c>
      <c r="I7423" s="33" t="s">
        <v>862</v>
      </c>
      <c r="J7423" s="33" t="s">
        <v>206</v>
      </c>
      <c r="K7423" s="33" t="str">
        <f t="shared" si="381"/>
        <v>537 , 1</v>
      </c>
      <c r="L7423" s="34" t="s">
        <v>207</v>
      </c>
      <c r="N7423" s="1" t="b">
        <f t="shared" si="382"/>
        <v>0</v>
      </c>
      <c r="O7423" s="1" t="b">
        <f t="shared" si="383"/>
        <v>0</v>
      </c>
      <c r="Q7423" s="4"/>
      <c r="R7423" s="4"/>
    </row>
    <row r="7424" spans="5:18">
      <c r="E7424" s="130">
        <v>537</v>
      </c>
      <c r="F7424" s="130">
        <v>2</v>
      </c>
      <c r="H7424" s="32" t="s">
        <v>208</v>
      </c>
      <c r="I7424" s="33" t="s">
        <v>862</v>
      </c>
      <c r="J7424" s="33" t="s">
        <v>206</v>
      </c>
      <c r="K7424" s="33" t="str">
        <f t="shared" si="381"/>
        <v>537 , 2</v>
      </c>
      <c r="L7424" s="34" t="s">
        <v>207</v>
      </c>
      <c r="N7424" s="1" t="b">
        <f t="shared" si="382"/>
        <v>0</v>
      </c>
      <c r="O7424" s="1" t="b">
        <f t="shared" si="383"/>
        <v>0</v>
      </c>
      <c r="Q7424" s="4"/>
      <c r="R7424" s="4"/>
    </row>
    <row r="7425" spans="5:18">
      <c r="E7425" s="130">
        <v>537</v>
      </c>
      <c r="F7425" s="130">
        <v>3</v>
      </c>
      <c r="H7425" s="32" t="s">
        <v>208</v>
      </c>
      <c r="I7425" s="33" t="s">
        <v>862</v>
      </c>
      <c r="J7425" s="33" t="s">
        <v>206</v>
      </c>
      <c r="K7425" s="33" t="str">
        <f t="shared" si="381"/>
        <v>537 , 3</v>
      </c>
      <c r="L7425" s="34" t="s">
        <v>207</v>
      </c>
      <c r="N7425" s="1" t="b">
        <f t="shared" si="382"/>
        <v>0</v>
      </c>
      <c r="O7425" s="1" t="b">
        <f t="shared" si="383"/>
        <v>0</v>
      </c>
      <c r="Q7425" s="4"/>
      <c r="R7425" s="4"/>
    </row>
    <row r="7426" spans="5:18">
      <c r="E7426" s="130">
        <v>537</v>
      </c>
      <c r="F7426" s="130">
        <v>4</v>
      </c>
      <c r="H7426" s="32" t="s">
        <v>208</v>
      </c>
      <c r="I7426" s="33" t="s">
        <v>862</v>
      </c>
      <c r="J7426" s="33" t="s">
        <v>206</v>
      </c>
      <c r="K7426" s="33" t="str">
        <f t="shared" si="381"/>
        <v>537 , 4</v>
      </c>
      <c r="L7426" s="34" t="s">
        <v>207</v>
      </c>
      <c r="N7426" s="1" t="b">
        <f t="shared" si="382"/>
        <v>0</v>
      </c>
      <c r="O7426" s="1" t="b">
        <f t="shared" si="383"/>
        <v>0</v>
      </c>
      <c r="Q7426" s="4"/>
      <c r="R7426" s="4"/>
    </row>
    <row r="7427" spans="5:18">
      <c r="E7427" s="130">
        <v>537</v>
      </c>
      <c r="F7427" s="130">
        <v>5</v>
      </c>
      <c r="H7427" s="32" t="s">
        <v>208</v>
      </c>
      <c r="I7427" s="33" t="s">
        <v>862</v>
      </c>
      <c r="J7427" s="33" t="s">
        <v>206</v>
      </c>
      <c r="K7427" s="33" t="str">
        <f t="shared" si="381"/>
        <v>537 , 5</v>
      </c>
      <c r="L7427" s="34" t="s">
        <v>207</v>
      </c>
      <c r="N7427" s="1" t="b">
        <f t="shared" si="382"/>
        <v>0</v>
      </c>
      <c r="O7427" s="1" t="b">
        <f t="shared" si="383"/>
        <v>0</v>
      </c>
      <c r="Q7427" s="4"/>
      <c r="R7427" s="4"/>
    </row>
    <row r="7428" spans="5:18">
      <c r="E7428" s="130">
        <v>537</v>
      </c>
      <c s="130" r="F7428">
        <v>7</v>
      </c>
      <c r="H7428" s="32" t="s">
        <v>208</v>
      </c>
      <c r="I7428" s="33" t="s">
        <v>862</v>
      </c>
      <c r="J7428" s="33" t="s">
        <v>206</v>
      </c>
      <c r="K7428" s="33" t="str">
        <f t="shared" si="381"/>
        <v>537 , 6</v>
      </c>
      <c r="L7428" s="34" t="s">
        <v>207</v>
      </c>
      <c r="N7428" s="1" t="b">
        <f t="shared" si="382"/>
        <v>0</v>
      </c>
      <c r="O7428" s="1" t="b">
        <f t="shared" si="383"/>
        <v>0</v>
      </c>
      <c r="Q7428" s="4"/>
      <c r="R7428" s="4"/>
    </row>
    <row r="7429" spans="5:18">
      <c r="E7429" s="130">
        <v>537</v>
      </c>
      <c r="F7429" s="130">
        <v>8</v>
      </c>
      <c r="H7429" s="32" t="s">
        <v>208</v>
      </c>
      <c r="I7429" s="33" t="s">
        <v>862</v>
      </c>
      <c r="J7429" s="33" t="s">
        <v>206</v>
      </c>
      <c r="K7429" s="33" t="str">
        <f t="shared" si="381"/>
        <v>537 , 8</v>
      </c>
      <c r="L7429" s="34" t="s">
        <v>207</v>
      </c>
      <c r="N7429" s="1" t="b">
        <f t="shared" si="382"/>
        <v>0</v>
      </c>
      <c r="O7429" s="1" t="b">
        <f t="shared" si="383"/>
        <v>0</v>
      </c>
      <c r="Q7429" s="4"/>
      <c r="R7429" s="4"/>
    </row>
    <row r="7430" spans="5:18">
      <c r="E7430" s="130">
        <v>537</v>
      </c>
      <c r="F7430" s="130">
        <v>9</v>
      </c>
      <c r="H7430" s="32" t="s">
        <v>208</v>
      </c>
      <c r="I7430" s="33" t="s">
        <v>862</v>
      </c>
      <c r="J7430" s="33" t="s">
        <v>206</v>
      </c>
      <c r="K7430" s="33" t="str">
        <f t="shared" si="381"/>
        <v>537 , 9</v>
      </c>
      <c r="L7430" s="34" t="s">
        <v>207</v>
      </c>
      <c r="N7430" s="1" t="b">
        <f t="shared" si="382"/>
        <v>0</v>
      </c>
      <c r="O7430" s="1" t="b">
        <f t="shared" si="383"/>
        <v>0</v>
      </c>
      <c r="Q7430" s="4"/>
      <c r="R7430" s="4"/>
    </row>
    <row r="7431" spans="5:18">
      <c r="E7431" s="130">
        <v>537</v>
      </c>
      <c r="F7431" s="130">
        <v>10</v>
      </c>
      <c r="H7431" s="32" t="s">
        <v>208</v>
      </c>
      <c r="I7431" s="33" t="s">
        <v>862</v>
      </c>
      <c r="J7431" s="33" t="s">
        <v>206</v>
      </c>
      <c r="K7431" s="33" t="str">
        <f t="shared" si="381"/>
        <v>537 , 10</v>
      </c>
      <c r="L7431" s="34" t="s">
        <v>207</v>
      </c>
      <c r="N7431" s="1" t="b">
        <f t="shared" si="382"/>
        <v>0</v>
      </c>
      <c r="O7431" s="1" t="b">
        <f t="shared" si="383"/>
        <v>0</v>
      </c>
      <c r="Q7431" s="4"/>
      <c r="R7431" s="4"/>
    </row>
    <row r="7432" spans="5:18">
      <c r="E7432" s="130">
        <v>537</v>
      </c>
      <c r="F7432" s="130">
        <v>11</v>
      </c>
      <c r="H7432" s="32" t="s">
        <v>208</v>
      </c>
      <c r="I7432" s="33" t="s">
        <v>862</v>
      </c>
      <c r="J7432" s="33" t="s">
        <v>206</v>
      </c>
      <c r="K7432" s="33" t="str">
        <f t="shared" si="381"/>
        <v>537 , 11</v>
      </c>
      <c r="L7432" s="34" t="s">
        <v>207</v>
      </c>
      <c r="N7432" s="1" t="b">
        <f t="shared" si="382"/>
        <v>0</v>
      </c>
      <c r="O7432" s="1" t="b">
        <f t="shared" si="383"/>
        <v>0</v>
      </c>
      <c r="Q7432" s="4"/>
      <c r="R7432" s="4"/>
    </row>
    <row r="7433" spans="5:18">
      <c r="E7433" s="130">
        <v>537</v>
      </c>
      <c r="F7433" s="130">
        <v>12</v>
      </c>
      <c r="H7433" s="32" t="s">
        <v>208</v>
      </c>
      <c r="I7433" s="33" t="s">
        <v>862</v>
      </c>
      <c r="J7433" s="33" t="s">
        <v>206</v>
      </c>
      <c r="K7433" s="33" t="str">
        <f t="shared" si="381"/>
        <v>537 , 12</v>
      </c>
      <c r="L7433" s="34" t="s">
        <v>207</v>
      </c>
      <c r="N7433" s="1" t="b">
        <f t="shared" si="382"/>
        <v>0</v>
      </c>
      <c r="O7433" s="1" t="b">
        <f t="shared" si="383"/>
        <v>0</v>
      </c>
      <c r="Q7433" s="4"/>
      <c r="R7433" s="4"/>
    </row>
    <row r="7434" spans="5:18">
      <c r="E7434" s="130">
        <v>537</v>
      </c>
      <c r="F7434" s="130">
        <v>13</v>
      </c>
      <c r="H7434" s="32" t="s">
        <v>208</v>
      </c>
      <c r="I7434" s="33" t="s">
        <v>862</v>
      </c>
      <c r="J7434" s="33" t="s">
        <v>206</v>
      </c>
      <c r="K7434" s="33" t="str">
        <f t="shared" si="381"/>
        <v>537 , 13</v>
      </c>
      <c r="L7434" s="34" t="s">
        <v>207</v>
      </c>
      <c r="N7434" s="1" t="b">
        <f t="shared" si="382"/>
        <v>0</v>
      </c>
      <c r="O7434" s="1" t="b">
        <f t="shared" si="383"/>
        <v>0</v>
      </c>
      <c r="Q7434" s="4"/>
      <c r="R7434" s="4"/>
    </row>
    <row r="7435" spans="5:18">
      <c r="E7435" s="130">
        <v>537</v>
      </c>
      <c r="F7435" s="130">
        <v>14</v>
      </c>
      <c r="H7435" s="32" t="s">
        <v>208</v>
      </c>
      <c r="I7435" s="33" t="s">
        <v>862</v>
      </c>
      <c r="J7435" s="33" t="s">
        <v>206</v>
      </c>
      <c r="K7435" s="33" t="str">
        <f t="shared" si="381"/>
        <v>537 , 14</v>
      </c>
      <c r="L7435" s="34" t="s">
        <v>207</v>
      </c>
      <c r="N7435" s="1" t="b">
        <f t="shared" si="382"/>
        <v>0</v>
      </c>
      <c r="O7435" s="1" t="b">
        <f t="shared" si="383"/>
        <v>0</v>
      </c>
      <c r="Q7435" s="4"/>
      <c r="R7435" s="4"/>
    </row>
    <row r="7436" spans="5:18">
      <c r="E7436" s="130">
        <v>537</v>
      </c>
      <c r="F7436" s="130">
        <v>15</v>
      </c>
      <c r="H7436" s="32" t="s">
        <v>208</v>
      </c>
      <c r="I7436" s="33" t="s">
        <v>862</v>
      </c>
      <c r="J7436" s="33" t="s">
        <v>206</v>
      </c>
      <c r="K7436" s="33" t="str">
        <f t="shared" si="381"/>
        <v>537 , 15</v>
      </c>
      <c r="L7436" s="34" t="s">
        <v>207</v>
      </c>
      <c r="N7436" s="1" t="b">
        <f t="shared" si="382"/>
        <v>0</v>
      </c>
      <c r="O7436" s="1" t="b">
        <f t="shared" si="383"/>
        <v>0</v>
      </c>
      <c r="Q7436" s="4"/>
      <c r="R7436" s="4"/>
    </row>
    <row r="7437" spans="5:18">
      <c r="E7437" s="130">
        <v>538</v>
      </c>
      <c r="F7437" s="130">
        <v>1</v>
      </c>
      <c r="H7437" s="32" t="s">
        <v>208</v>
      </c>
      <c r="I7437" s="33" t="s">
        <v>862</v>
      </c>
      <c r="J7437" s="33" t="s">
        <v>206</v>
      </c>
      <c r="K7437" s="33" t="str">
        <f t="shared" si="381"/>
        <v>538 , 1</v>
      </c>
      <c r="L7437" s="34" t="s">
        <v>207</v>
      </c>
      <c r="N7437" s="1" t="b">
        <f t="shared" si="382"/>
        <v>0</v>
      </c>
      <c r="O7437" s="1" t="b">
        <f t="shared" si="383"/>
        <v>0</v>
      </c>
      <c r="Q7437" s="4"/>
      <c r="R7437" s="4"/>
    </row>
    <row r="7438" spans="5:18">
      <c r="E7438" s="130">
        <v>538</v>
      </c>
      <c r="F7438" s="130">
        <v>2</v>
      </c>
      <c r="H7438" s="32" t="s">
        <v>208</v>
      </c>
      <c r="I7438" s="33" t="s">
        <v>862</v>
      </c>
      <c r="J7438" s="33" t="s">
        <v>206</v>
      </c>
      <c r="K7438" s="33" t="str">
        <f t="shared" si="381"/>
        <v>538 , 2</v>
      </c>
      <c r="L7438" s="34" t="s">
        <v>207</v>
      </c>
      <c r="N7438" s="1" t="b">
        <f t="shared" si="382"/>
        <v>0</v>
      </c>
      <c r="O7438" s="1" t="b">
        <f t="shared" si="383"/>
        <v>0</v>
      </c>
      <c r="Q7438" s="4"/>
      <c r="R7438" s="4"/>
    </row>
    <row r="7439" spans="5:18">
      <c r="E7439" s="130">
        <v>538</v>
      </c>
      <c r="F7439" s="130">
        <v>3</v>
      </c>
      <c r="H7439" s="32" t="s">
        <v>208</v>
      </c>
      <c r="I7439" s="33" t="s">
        <v>862</v>
      </c>
      <c r="J7439" s="33" t="s">
        <v>206</v>
      </c>
      <c r="K7439" s="33" t="str">
        <f t="shared" si="381"/>
        <v>538 , 3</v>
      </c>
      <c r="L7439" s="34" t="s">
        <v>207</v>
      </c>
      <c r="N7439" s="1" t="b">
        <f t="shared" si="382"/>
        <v>0</v>
      </c>
      <c r="O7439" s="1" t="b">
        <f t="shared" si="383"/>
        <v>0</v>
      </c>
      <c r="Q7439" s="4"/>
      <c r="R7439" s="4"/>
    </row>
    <row r="7440" spans="5:18">
      <c r="E7440" s="130">
        <v>538</v>
      </c>
      <c r="F7440" s="130">
        <v>4</v>
      </c>
      <c r="H7440" s="32" t="s">
        <v>208</v>
      </c>
      <c r="I7440" s="33" t="s">
        <v>862</v>
      </c>
      <c r="J7440" s="33" t="s">
        <v>206</v>
      </c>
      <c r="K7440" s="33" t="str">
        <f t="shared" si="381"/>
        <v>538 , 4</v>
      </c>
      <c r="L7440" s="34" t="s">
        <v>207</v>
      </c>
      <c r="N7440" s="1" t="b">
        <f t="shared" si="382"/>
        <v>0</v>
      </c>
      <c r="O7440" s="1" t="b">
        <f t="shared" si="383"/>
        <v>0</v>
      </c>
      <c r="Q7440" s="4"/>
      <c r="R7440" s="4"/>
    </row>
    <row r="7441" spans="5:18">
      <c r="E7441" s="130">
        <v>538</v>
      </c>
      <c r="F7441" s="130">
        <v>5</v>
      </c>
      <c r="H7441" s="32" t="s">
        <v>208</v>
      </c>
      <c r="I7441" s="33" t="s">
        <v>862</v>
      </c>
      <c r="J7441" s="33" t="s">
        <v>206</v>
      </c>
      <c r="K7441" s="33" t="str">
        <f t="shared" si="381"/>
        <v>538 , 5</v>
      </c>
      <c r="L7441" s="34" t="s">
        <v>207</v>
      </c>
      <c r="N7441" s="1" t="b">
        <f t="shared" si="382"/>
        <v>0</v>
      </c>
      <c r="O7441" s="1" t="b">
        <f t="shared" si="383"/>
        <v>0</v>
      </c>
      <c r="Q7441" s="4"/>
      <c r="R7441" s="4"/>
    </row>
    <row r="7442" spans="5:18">
      <c r="E7442" s="130">
        <v>538</v>
      </c>
      <c s="130" r="F7442">
        <v>7</v>
      </c>
      <c r="H7442" s="32" t="s">
        <v>208</v>
      </c>
      <c r="I7442" s="33" t="s">
        <v>862</v>
      </c>
      <c r="J7442" s="33" t="s">
        <v>206</v>
      </c>
      <c r="K7442" s="33" t="str">
        <f t="shared" si="381"/>
        <v>538 , 6</v>
      </c>
      <c r="L7442" s="34" t="s">
        <v>207</v>
      </c>
      <c r="N7442" s="1" t="b">
        <f t="shared" si="382"/>
        <v>0</v>
      </c>
      <c r="O7442" s="1" t="b">
        <f t="shared" si="383"/>
        <v>0</v>
      </c>
      <c r="Q7442" s="4"/>
      <c r="R7442" s="4"/>
    </row>
    <row r="7443" spans="5:18">
      <c r="E7443" s="130">
        <v>538</v>
      </c>
      <c r="F7443" s="130">
        <v>8</v>
      </c>
      <c r="H7443" s="32" t="s">
        <v>208</v>
      </c>
      <c r="I7443" s="33" t="s">
        <v>862</v>
      </c>
      <c r="J7443" s="33" t="s">
        <v>206</v>
      </c>
      <c r="K7443" s="33" t="str">
        <f t="shared" si="381"/>
        <v>538 , 8</v>
      </c>
      <c r="L7443" s="34" t="s">
        <v>207</v>
      </c>
      <c r="N7443" s="1" t="b">
        <f t="shared" si="382"/>
        <v>0</v>
      </c>
      <c r="O7443" s="1" t="b">
        <f t="shared" si="383"/>
        <v>0</v>
      </c>
      <c r="Q7443" s="4"/>
      <c r="R7443" s="4"/>
    </row>
    <row r="7444" spans="5:18">
      <c r="E7444" s="130">
        <v>538</v>
      </c>
      <c r="F7444" s="130">
        <v>9</v>
      </c>
      <c r="H7444" s="32" t="s">
        <v>208</v>
      </c>
      <c r="I7444" s="33" t="s">
        <v>862</v>
      </c>
      <c r="J7444" s="33" t="s">
        <v>206</v>
      </c>
      <c r="K7444" s="33" t="str">
        <f t="shared" si="381"/>
        <v>538 , 9</v>
      </c>
      <c r="L7444" s="34" t="s">
        <v>207</v>
      </c>
      <c r="N7444" s="1" t="b">
        <f t="shared" si="382"/>
        <v>0</v>
      </c>
      <c r="O7444" s="1" t="b">
        <f t="shared" si="383"/>
        <v>0</v>
      </c>
      <c r="Q7444" s="4"/>
      <c r="R7444" s="4"/>
    </row>
    <row r="7445" spans="5:18">
      <c r="E7445" s="130">
        <v>538</v>
      </c>
      <c r="F7445" s="130">
        <v>10</v>
      </c>
      <c r="H7445" s="32" t="s">
        <v>208</v>
      </c>
      <c r="I7445" s="33" t="s">
        <v>862</v>
      </c>
      <c r="J7445" s="33" t="s">
        <v>206</v>
      </c>
      <c r="K7445" s="33" t="str">
        <f t="shared" si="381"/>
        <v>538 , 10</v>
      </c>
      <c r="L7445" s="34" t="s">
        <v>207</v>
      </c>
      <c r="N7445" s="1" t="b">
        <f t="shared" si="382"/>
        <v>0</v>
      </c>
      <c r="O7445" s="1" t="b">
        <f t="shared" si="383"/>
        <v>0</v>
      </c>
      <c r="Q7445" s="4"/>
      <c r="R7445" s="4"/>
    </row>
    <row r="7446" spans="5:18">
      <c r="E7446" s="130">
        <v>538</v>
      </c>
      <c r="F7446" s="130">
        <v>11</v>
      </c>
      <c r="H7446" s="32" t="s">
        <v>208</v>
      </c>
      <c r="I7446" s="33" t="s">
        <v>862</v>
      </c>
      <c r="J7446" s="33" t="s">
        <v>206</v>
      </c>
      <c r="K7446" s="33" t="str">
        <f t="shared" si="381"/>
        <v>538 , 11</v>
      </c>
      <c r="L7446" s="34" t="s">
        <v>207</v>
      </c>
      <c r="N7446" s="1" t="b">
        <f t="shared" si="382"/>
        <v>0</v>
      </c>
      <c r="O7446" s="1" t="b">
        <f t="shared" si="383"/>
        <v>0</v>
      </c>
      <c r="Q7446" s="4"/>
      <c r="R7446" s="4"/>
    </row>
    <row r="7447" spans="5:18">
      <c r="E7447" s="130">
        <v>538</v>
      </c>
      <c r="F7447" s="130">
        <v>12</v>
      </c>
      <c r="H7447" s="32" t="s">
        <v>208</v>
      </c>
      <c r="I7447" s="33" t="s">
        <v>862</v>
      </c>
      <c r="J7447" s="33" t="s">
        <v>206</v>
      </c>
      <c r="K7447" s="33" t="str">
        <f t="shared" si="381"/>
        <v>538 , 12</v>
      </c>
      <c r="L7447" s="34" t="s">
        <v>207</v>
      </c>
      <c r="N7447" s="1" t="b">
        <f t="shared" si="382"/>
        <v>0</v>
      </c>
      <c r="O7447" s="1" t="b">
        <f t="shared" si="383"/>
        <v>0</v>
      </c>
      <c r="Q7447" s="4"/>
      <c r="R7447" s="4"/>
    </row>
    <row r="7448" spans="5:18">
      <c r="E7448" s="130">
        <v>538</v>
      </c>
      <c r="F7448" s="130">
        <v>13</v>
      </c>
      <c r="H7448" s="32" t="s">
        <v>208</v>
      </c>
      <c r="I7448" s="33" t="s">
        <v>862</v>
      </c>
      <c r="J7448" s="33" t="s">
        <v>206</v>
      </c>
      <c r="K7448" s="33" t="str">
        <f t="shared" si="381"/>
        <v>538 , 13</v>
      </c>
      <c r="L7448" s="34" t="s">
        <v>207</v>
      </c>
      <c r="N7448" s="1" t="b">
        <f t="shared" si="382"/>
        <v>0</v>
      </c>
      <c r="O7448" s="1" t="b">
        <f t="shared" si="383"/>
        <v>0</v>
      </c>
      <c r="Q7448" s="4"/>
      <c r="R7448" s="4"/>
    </row>
    <row r="7449" spans="5:18">
      <c r="E7449" s="130">
        <v>538</v>
      </c>
      <c r="F7449" s="130">
        <v>14</v>
      </c>
      <c r="H7449" s="32" t="s">
        <v>208</v>
      </c>
      <c r="I7449" s="33" t="s">
        <v>862</v>
      </c>
      <c r="J7449" s="33" t="s">
        <v>206</v>
      </c>
      <c r="K7449" s="33" t="str">
        <f t="shared" si="381"/>
        <v>538 , 14</v>
      </c>
      <c r="L7449" s="34" t="s">
        <v>207</v>
      </c>
      <c r="N7449" s="1" t="b">
        <f t="shared" si="382"/>
        <v>0</v>
      </c>
      <c r="O7449" s="1" t="b">
        <f t="shared" si="383"/>
        <v>0</v>
      </c>
      <c r="Q7449" s="4"/>
      <c r="R7449" s="4"/>
    </row>
    <row r="7450" spans="5:18">
      <c r="E7450" s="130">
        <v>538</v>
      </c>
      <c r="F7450" s="130">
        <v>15</v>
      </c>
      <c r="H7450" s="32" t="s">
        <v>208</v>
      </c>
      <c r="I7450" s="33" t="s">
        <v>862</v>
      </c>
      <c r="J7450" s="33" t="s">
        <v>206</v>
      </c>
      <c r="K7450" s="33" t="str">
        <f t="shared" si="381"/>
        <v>538 , 15</v>
      </c>
      <c r="L7450" s="34" t="s">
        <v>207</v>
      </c>
      <c r="N7450" s="1" t="b">
        <f t="shared" si="382"/>
        <v>0</v>
      </c>
      <c r="O7450" s="1" t="b">
        <f t="shared" si="383"/>
        <v>0</v>
      </c>
      <c r="Q7450" s="4"/>
      <c r="R7450" s="4"/>
    </row>
    <row r="7451" spans="5:18">
      <c r="E7451" s="130">
        <v>539</v>
      </c>
      <c r="F7451" s="130">
        <v>1</v>
      </c>
      <c r="H7451" s="32" t="s">
        <v>208</v>
      </c>
      <c r="I7451" s="33" t="s">
        <v>862</v>
      </c>
      <c r="J7451" s="33" t="s">
        <v>206</v>
      </c>
      <c r="K7451" s="33" t="str">
        <f t="shared" si="381"/>
        <v>539 , 1</v>
      </c>
      <c r="L7451" s="34" t="s">
        <v>207</v>
      </c>
      <c r="N7451" s="1" t="b">
        <f t="shared" si="382"/>
        <v>0</v>
      </c>
      <c r="O7451" s="1" t="b">
        <f t="shared" si="383"/>
        <v>0</v>
      </c>
      <c r="Q7451" s="4"/>
      <c r="R7451" s="4"/>
    </row>
    <row r="7452" spans="5:18">
      <c r="E7452" s="130">
        <v>539</v>
      </c>
      <c r="F7452" s="130">
        <v>2</v>
      </c>
      <c r="H7452" s="32" t="s">
        <v>208</v>
      </c>
      <c r="I7452" s="33" t="s">
        <v>862</v>
      </c>
      <c r="J7452" s="33" t="s">
        <v>206</v>
      </c>
      <c r="K7452" s="33" t="str">
        <f t="shared" si="381"/>
        <v>539 , 2</v>
      </c>
      <c r="L7452" s="34" t="s">
        <v>207</v>
      </c>
      <c r="N7452" s="1" t="b">
        <f t="shared" si="382"/>
        <v>0</v>
      </c>
      <c r="O7452" s="1" t="b">
        <f t="shared" si="383"/>
        <v>0</v>
      </c>
      <c r="Q7452" s="4"/>
      <c r="R7452" s="4"/>
    </row>
    <row r="7453" spans="5:18">
      <c r="E7453" s="130">
        <v>539</v>
      </c>
      <c r="F7453" s="130">
        <v>3</v>
      </c>
      <c r="H7453" s="32" t="s">
        <v>208</v>
      </c>
      <c r="I7453" s="33" t="s">
        <v>862</v>
      </c>
      <c r="J7453" s="33" t="s">
        <v>206</v>
      </c>
      <c r="K7453" s="33" t="str">
        <f t="shared" si="381"/>
        <v>539 , 3</v>
      </c>
      <c r="L7453" s="34" t="s">
        <v>207</v>
      </c>
      <c r="N7453" s="1" t="b">
        <f t="shared" si="382"/>
        <v>0</v>
      </c>
      <c r="O7453" s="1" t="b">
        <f t="shared" si="383"/>
        <v>0</v>
      </c>
      <c r="Q7453" s="4"/>
      <c r="R7453" s="4"/>
    </row>
    <row r="7454" spans="5:18">
      <c r="E7454" s="130">
        <v>539</v>
      </c>
      <c r="F7454" s="130">
        <v>4</v>
      </c>
      <c r="H7454" s="32" t="s">
        <v>208</v>
      </c>
      <c r="I7454" s="33" t="s">
        <v>862</v>
      </c>
      <c r="J7454" s="33" t="s">
        <v>206</v>
      </c>
      <c r="K7454" s="33" t="str">
        <f t="shared" si="381"/>
        <v>539 , 4</v>
      </c>
      <c r="L7454" s="34" t="s">
        <v>207</v>
      </c>
      <c r="N7454" s="1" t="b">
        <f t="shared" si="382"/>
        <v>0</v>
      </c>
      <c r="O7454" s="1" t="b">
        <f t="shared" si="383"/>
        <v>0</v>
      </c>
      <c r="Q7454" s="4"/>
      <c r="R7454" s="4"/>
    </row>
    <row r="7455" spans="5:18">
      <c r="E7455" s="130">
        <v>539</v>
      </c>
      <c r="F7455" s="130">
        <v>5</v>
      </c>
      <c r="H7455" s="32" t="s">
        <v>208</v>
      </c>
      <c r="I7455" s="33" t="s">
        <v>862</v>
      </c>
      <c r="J7455" s="33" t="s">
        <v>206</v>
      </c>
      <c r="K7455" s="33" t="str">
        <f t="shared" si="381"/>
        <v>539 , 5</v>
      </c>
      <c r="L7455" s="34" t="s">
        <v>207</v>
      </c>
      <c r="N7455" s="1" t="b">
        <f t="shared" si="382"/>
        <v>0</v>
      </c>
      <c r="O7455" s="1" t="b">
        <f t="shared" si="383"/>
        <v>0</v>
      </c>
      <c r="Q7455" s="4"/>
      <c r="R7455" s="4"/>
    </row>
    <row r="7456" spans="5:18">
      <c r="E7456" s="130">
        <v>539</v>
      </c>
      <c s="130" r="F7456">
        <v>7</v>
      </c>
      <c r="H7456" s="32" t="s">
        <v>208</v>
      </c>
      <c r="I7456" s="33" t="s">
        <v>862</v>
      </c>
      <c r="J7456" s="33" t="s">
        <v>206</v>
      </c>
      <c r="K7456" s="33" t="str">
        <f t="shared" si="381"/>
        <v>539 , 6</v>
      </c>
      <c r="L7456" s="34" t="s">
        <v>207</v>
      </c>
      <c r="N7456" s="1" t="b">
        <f t="shared" si="382"/>
        <v>0</v>
      </c>
      <c r="O7456" s="1" t="b">
        <f t="shared" si="383"/>
        <v>0</v>
      </c>
      <c r="Q7456" s="4"/>
      <c r="R7456" s="4"/>
    </row>
    <row r="7457" spans="5:18">
      <c r="E7457" s="130">
        <v>539</v>
      </c>
      <c r="F7457" s="130">
        <v>8</v>
      </c>
      <c r="H7457" s="32" t="s">
        <v>208</v>
      </c>
      <c r="I7457" s="33" t="s">
        <v>862</v>
      </c>
      <c r="J7457" s="33" t="s">
        <v>206</v>
      </c>
      <c r="K7457" s="33" t="str">
        <f t="shared" si="381"/>
        <v>539 , 8</v>
      </c>
      <c r="L7457" s="34" t="s">
        <v>207</v>
      </c>
      <c r="N7457" s="1" t="b">
        <f t="shared" si="382"/>
        <v>0</v>
      </c>
      <c r="O7457" s="1" t="b">
        <f t="shared" si="383"/>
        <v>0</v>
      </c>
      <c r="Q7457" s="4"/>
      <c r="R7457" s="4"/>
    </row>
    <row r="7458" spans="5:18">
      <c r="E7458" s="130">
        <v>539</v>
      </c>
      <c r="F7458" s="130">
        <v>9</v>
      </c>
      <c r="H7458" s="32" t="s">
        <v>208</v>
      </c>
      <c r="I7458" s="33" t="s">
        <v>862</v>
      </c>
      <c r="J7458" s="33" t="s">
        <v>206</v>
      </c>
      <c r="K7458" s="33" t="str">
        <f t="shared" si="381"/>
        <v>539 , 9</v>
      </c>
      <c r="L7458" s="34" t="s">
        <v>207</v>
      </c>
      <c r="N7458" s="1" t="b">
        <f t="shared" si="382"/>
        <v>0</v>
      </c>
      <c r="O7458" s="1" t="b">
        <f t="shared" si="383"/>
        <v>0</v>
      </c>
      <c r="Q7458" s="4"/>
      <c r="R7458" s="4"/>
    </row>
    <row r="7459" spans="5:18">
      <c r="E7459" s="130">
        <v>539</v>
      </c>
      <c r="F7459" s="130">
        <v>10</v>
      </c>
      <c r="H7459" s="32" t="s">
        <v>208</v>
      </c>
      <c r="I7459" s="33" t="s">
        <v>862</v>
      </c>
      <c r="J7459" s="33" t="s">
        <v>206</v>
      </c>
      <c r="K7459" s="33" t="str">
        <f t="shared" si="381"/>
        <v>539 , 10</v>
      </c>
      <c r="L7459" s="34" t="s">
        <v>207</v>
      </c>
      <c r="N7459" s="1" t="b">
        <f t="shared" si="382"/>
        <v>0</v>
      </c>
      <c r="O7459" s="1" t="b">
        <f t="shared" si="383"/>
        <v>0</v>
      </c>
      <c r="Q7459" s="4"/>
      <c r="R7459" s="4"/>
    </row>
    <row r="7460" spans="5:18">
      <c r="E7460" s="130">
        <v>539</v>
      </c>
      <c r="F7460" s="130">
        <v>11</v>
      </c>
      <c r="H7460" s="32" t="s">
        <v>208</v>
      </c>
      <c r="I7460" s="33" t="s">
        <v>862</v>
      </c>
      <c r="J7460" s="33" t="s">
        <v>206</v>
      </c>
      <c r="K7460" s="33" t="str">
        <f t="shared" si="381"/>
        <v>539 , 11</v>
      </c>
      <c r="L7460" s="34" t="s">
        <v>207</v>
      </c>
      <c r="N7460" s="1" t="b">
        <f t="shared" si="382"/>
        <v>0</v>
      </c>
      <c r="O7460" s="1" t="b">
        <f t="shared" si="383"/>
        <v>0</v>
      </c>
      <c r="Q7460" s="4"/>
      <c r="R7460" s="4"/>
    </row>
    <row r="7461" spans="5:18">
      <c r="E7461" s="130">
        <v>539</v>
      </c>
      <c r="F7461" s="130">
        <v>12</v>
      </c>
      <c r="H7461" s="32" t="s">
        <v>208</v>
      </c>
      <c r="I7461" s="33" t="s">
        <v>862</v>
      </c>
      <c r="J7461" s="33" t="s">
        <v>206</v>
      </c>
      <c r="K7461" s="33" t="str">
        <f t="shared" si="381"/>
        <v>539 , 12</v>
      </c>
      <c r="L7461" s="34" t="s">
        <v>207</v>
      </c>
      <c r="N7461" s="1" t="b">
        <f t="shared" si="382"/>
        <v>0</v>
      </c>
      <c r="O7461" s="1" t="b">
        <f t="shared" si="383"/>
        <v>0</v>
      </c>
      <c r="Q7461" s="4"/>
      <c r="R7461" s="4"/>
    </row>
    <row r="7462" spans="5:18">
      <c r="E7462" s="130">
        <v>539</v>
      </c>
      <c r="F7462" s="130">
        <v>13</v>
      </c>
      <c r="H7462" s="32" t="s">
        <v>208</v>
      </c>
      <c r="I7462" s="33" t="s">
        <v>862</v>
      </c>
      <c r="J7462" s="33" t="s">
        <v>206</v>
      </c>
      <c r="K7462" s="33" t="str">
        <f t="shared" si="381"/>
        <v>539 , 13</v>
      </c>
      <c r="L7462" s="34" t="s">
        <v>207</v>
      </c>
      <c r="N7462" s="1" t="b">
        <f t="shared" si="382"/>
        <v>0</v>
      </c>
      <c r="O7462" s="1" t="b">
        <f t="shared" si="383"/>
        <v>0</v>
      </c>
      <c r="Q7462" s="4"/>
      <c r="R7462" s="4"/>
    </row>
    <row r="7463" spans="5:18">
      <c r="E7463" s="130">
        <v>539</v>
      </c>
      <c r="F7463" s="130">
        <v>14</v>
      </c>
      <c r="H7463" s="32" t="s">
        <v>208</v>
      </c>
      <c r="I7463" s="33" t="s">
        <v>862</v>
      </c>
      <c r="J7463" s="33" t="s">
        <v>206</v>
      </c>
      <c r="K7463" s="33" t="str">
        <f t="shared" si="381"/>
        <v>539 , 14</v>
      </c>
      <c r="L7463" s="34" t="s">
        <v>207</v>
      </c>
      <c r="N7463" s="1" t="b">
        <f t="shared" si="382"/>
        <v>0</v>
      </c>
      <c r="O7463" s="1" t="b">
        <f t="shared" si="383"/>
        <v>0</v>
      </c>
      <c r="Q7463" s="4"/>
      <c r="R7463" s="4"/>
    </row>
    <row r="7464" spans="5:18">
      <c r="E7464" s="130">
        <v>539</v>
      </c>
      <c r="F7464" s="130">
        <v>15</v>
      </c>
      <c r="H7464" s="32" t="s">
        <v>208</v>
      </c>
      <c r="I7464" s="33" t="s">
        <v>862</v>
      </c>
      <c r="J7464" s="33" t="s">
        <v>206</v>
      </c>
      <c r="K7464" s="33" t="str">
        <f t="shared" si="381"/>
        <v>539 , 15</v>
      </c>
      <c r="L7464" s="34" t="s">
        <v>207</v>
      </c>
      <c r="N7464" s="1" t="b">
        <f t="shared" si="382"/>
        <v>0</v>
      </c>
      <c r="O7464" s="1" t="b">
        <f t="shared" si="383"/>
        <v>0</v>
      </c>
      <c r="Q7464" s="4"/>
      <c r="R7464" s="4"/>
    </row>
    <row r="7465" spans="5:18">
      <c r="E7465" s="130">
        <v>540</v>
      </c>
      <c r="F7465" s="130">
        <v>1</v>
      </c>
      <c r="H7465" s="32" t="s">
        <v>208</v>
      </c>
      <c r="I7465" s="33" t="s">
        <v>862</v>
      </c>
      <c r="J7465" s="33" t="s">
        <v>206</v>
      </c>
      <c r="K7465" s="33" t="str">
        <f t="shared" si="381"/>
        <v>540 , 1</v>
      </c>
      <c r="L7465" s="34" t="s">
        <v>207</v>
      </c>
      <c r="N7465" s="1" t="b">
        <f t="shared" si="382"/>
        <v>0</v>
      </c>
      <c r="O7465" s="1" t="b">
        <f t="shared" si="383"/>
        <v>0</v>
      </c>
      <c r="Q7465" s="4"/>
      <c r="R7465" s="4"/>
    </row>
    <row r="7466" spans="5:18">
      <c r="E7466" s="130">
        <v>540</v>
      </c>
      <c r="F7466" s="130">
        <v>2</v>
      </c>
      <c r="H7466" s="32" t="s">
        <v>208</v>
      </c>
      <c r="I7466" s="33" t="s">
        <v>862</v>
      </c>
      <c r="J7466" s="33" t="s">
        <v>206</v>
      </c>
      <c r="K7466" s="33" t="str">
        <f t="shared" si="381"/>
        <v>540 , 2</v>
      </c>
      <c r="L7466" s="34" t="s">
        <v>207</v>
      </c>
      <c r="N7466" s="1" t="b">
        <f t="shared" si="382"/>
        <v>0</v>
      </c>
      <c r="O7466" s="1" t="b">
        <f t="shared" si="383"/>
        <v>0</v>
      </c>
      <c r="Q7466" s="4"/>
      <c r="R7466" s="4"/>
    </row>
    <row r="7467" spans="5:18">
      <c r="E7467" s="130">
        <v>540</v>
      </c>
      <c r="F7467" s="130">
        <v>3</v>
      </c>
      <c r="H7467" s="32" t="s">
        <v>208</v>
      </c>
      <c r="I7467" s="33" t="s">
        <v>862</v>
      </c>
      <c r="J7467" s="33" t="s">
        <v>206</v>
      </c>
      <c r="K7467" s="33" t="str">
        <f t="shared" si="381"/>
        <v>540 , 3</v>
      </c>
      <c r="L7467" s="34" t="s">
        <v>207</v>
      </c>
      <c r="N7467" s="1" t="b">
        <f t="shared" si="382"/>
        <v>0</v>
      </c>
      <c r="O7467" s="1" t="b">
        <f t="shared" si="383"/>
        <v>0</v>
      </c>
      <c r="Q7467" s="4"/>
      <c r="R7467" s="4"/>
    </row>
    <row r="7468" spans="5:18">
      <c r="E7468" s="130">
        <v>540</v>
      </c>
      <c r="F7468" s="130">
        <v>4</v>
      </c>
      <c r="H7468" s="32" t="s">
        <v>208</v>
      </c>
      <c r="I7468" s="33" t="s">
        <v>862</v>
      </c>
      <c r="J7468" s="33" t="s">
        <v>206</v>
      </c>
      <c r="K7468" s="33" t="str">
        <f t="shared" si="381"/>
        <v>540 , 4</v>
      </c>
      <c r="L7468" s="34" t="s">
        <v>207</v>
      </c>
      <c r="N7468" s="1" t="b">
        <f t="shared" si="382"/>
        <v>0</v>
      </c>
      <c r="O7468" s="1" t="b">
        <f t="shared" si="383"/>
        <v>0</v>
      </c>
      <c r="Q7468" s="4"/>
      <c r="R7468" s="4"/>
    </row>
    <row r="7469" spans="5:18">
      <c r="E7469" s="130">
        <v>540</v>
      </c>
      <c r="F7469" s="130">
        <v>5</v>
      </c>
      <c r="H7469" s="32" t="s">
        <v>208</v>
      </c>
      <c r="I7469" s="33" t="s">
        <v>862</v>
      </c>
      <c r="J7469" s="33" t="s">
        <v>206</v>
      </c>
      <c r="K7469" s="33" t="str">
        <f t="shared" si="381"/>
        <v>540 , 5</v>
      </c>
      <c r="L7469" s="34" t="s">
        <v>207</v>
      </c>
      <c r="N7469" s="1" t="b">
        <f t="shared" si="382"/>
        <v>0</v>
      </c>
      <c r="O7469" s="1" t="b">
        <f t="shared" si="383"/>
        <v>0</v>
      </c>
      <c r="Q7469" s="4"/>
      <c r="R7469" s="4"/>
    </row>
    <row r="7470" spans="5:18">
      <c r="E7470" s="130">
        <v>540</v>
      </c>
      <c s="130" r="F7470">
        <v>7</v>
      </c>
      <c r="H7470" s="32" t="s">
        <v>208</v>
      </c>
      <c r="I7470" s="33" t="s">
        <v>862</v>
      </c>
      <c r="J7470" s="33" t="s">
        <v>206</v>
      </c>
      <c r="K7470" s="33" t="str">
        <f t="shared" si="381"/>
        <v>540 , 6</v>
      </c>
      <c r="L7470" s="34" t="s">
        <v>207</v>
      </c>
      <c r="N7470" s="1" t="b">
        <f t="shared" si="382"/>
        <v>0</v>
      </c>
      <c r="O7470" s="1" t="b">
        <f t="shared" si="383"/>
        <v>0</v>
      </c>
      <c r="Q7470" s="4"/>
      <c r="R7470" s="4"/>
    </row>
    <row r="7471" spans="5:18">
      <c r="E7471" s="130">
        <v>540</v>
      </c>
      <c r="F7471" s="130">
        <v>8</v>
      </c>
      <c r="H7471" s="32" t="s">
        <v>208</v>
      </c>
      <c r="I7471" s="33" t="s">
        <v>862</v>
      </c>
      <c r="J7471" s="33" t="s">
        <v>206</v>
      </c>
      <c r="K7471" s="33" t="str">
        <f t="shared" si="381"/>
        <v>540 , 8</v>
      </c>
      <c r="L7471" s="34" t="s">
        <v>207</v>
      </c>
      <c r="N7471" s="1" t="b">
        <f t="shared" si="382"/>
        <v>0</v>
      </c>
      <c r="O7471" s="1" t="b">
        <f t="shared" si="383"/>
        <v>0</v>
      </c>
      <c r="Q7471" s="4"/>
      <c r="R7471" s="4"/>
    </row>
    <row r="7472" spans="5:18">
      <c r="E7472" s="130">
        <v>540</v>
      </c>
      <c r="F7472" s="130">
        <v>9</v>
      </c>
      <c r="H7472" s="32" t="s">
        <v>208</v>
      </c>
      <c r="I7472" s="33" t="s">
        <v>862</v>
      </c>
      <c r="J7472" s="33" t="s">
        <v>206</v>
      </c>
      <c r="K7472" s="33" t="str">
        <f t="shared" ref="K7472:K7531" si="384">E7472&amp;" , "&amp;F7472</f>
        <v>540 , 9</v>
      </c>
      <c r="L7472" s="34" t="s">
        <v>207</v>
      </c>
      <c r="N7472" s="1" t="b">
        <f t="shared" ref="N7472:N7531" si="385">IF(E7472="","",EXACT(E7472,Q7472))</f>
        <v>0</v>
      </c>
      <c r="O7472" s="1" t="b">
        <f t="shared" ref="O7472:O7531" si="386">IF(F7472="","",EXACT(F7472,R7472))</f>
        <v>0</v>
      </c>
      <c r="Q7472" s="4"/>
      <c r="R7472" s="4"/>
    </row>
    <row r="7473" spans="5:18">
      <c r="E7473" s="130">
        <v>540</v>
      </c>
      <c r="F7473" s="130">
        <v>10</v>
      </c>
      <c r="H7473" s="32" t="s">
        <v>208</v>
      </c>
      <c r="I7473" s="33" t="s">
        <v>862</v>
      </c>
      <c r="J7473" s="33" t="s">
        <v>206</v>
      </c>
      <c r="K7473" s="33" t="str">
        <f t="shared" si="384"/>
        <v>540 , 10</v>
      </c>
      <c r="L7473" s="34" t="s">
        <v>207</v>
      </c>
      <c r="N7473" s="1" t="b">
        <f t="shared" si="385"/>
        <v>0</v>
      </c>
      <c r="O7473" s="1" t="b">
        <f t="shared" si="386"/>
        <v>0</v>
      </c>
      <c r="Q7473" s="4"/>
      <c r="R7473" s="4"/>
    </row>
    <row r="7474" spans="5:18">
      <c r="E7474" s="130">
        <v>540</v>
      </c>
      <c r="F7474" s="130">
        <v>11</v>
      </c>
      <c r="H7474" s="32" t="s">
        <v>208</v>
      </c>
      <c r="I7474" s="33" t="s">
        <v>862</v>
      </c>
      <c r="J7474" s="33" t="s">
        <v>206</v>
      </c>
      <c r="K7474" s="33" t="str">
        <f t="shared" si="384"/>
        <v>540 , 11</v>
      </c>
      <c r="L7474" s="34" t="s">
        <v>207</v>
      </c>
      <c r="N7474" s="1" t="b">
        <f t="shared" si="385"/>
        <v>0</v>
      </c>
      <c r="O7474" s="1" t="b">
        <f t="shared" si="386"/>
        <v>0</v>
      </c>
      <c r="Q7474" s="4"/>
      <c r="R7474" s="4"/>
    </row>
    <row r="7475" spans="5:18">
      <c r="E7475" s="130">
        <v>540</v>
      </c>
      <c r="F7475" s="130">
        <v>12</v>
      </c>
      <c r="H7475" s="32" t="s">
        <v>208</v>
      </c>
      <c r="I7475" s="33" t="s">
        <v>862</v>
      </c>
      <c r="J7475" s="33" t="s">
        <v>206</v>
      </c>
      <c r="K7475" s="33" t="str">
        <f t="shared" si="384"/>
        <v>540 , 12</v>
      </c>
      <c r="L7475" s="34" t="s">
        <v>207</v>
      </c>
      <c r="N7475" s="1" t="b">
        <f t="shared" si="385"/>
        <v>0</v>
      </c>
      <c r="O7475" s="1" t="b">
        <f t="shared" si="386"/>
        <v>0</v>
      </c>
      <c r="Q7475" s="4"/>
      <c r="R7475" s="4"/>
    </row>
    <row r="7476" spans="5:18">
      <c r="E7476" s="130">
        <v>540</v>
      </c>
      <c r="F7476" s="130">
        <v>13</v>
      </c>
      <c r="H7476" s="32" t="s">
        <v>208</v>
      </c>
      <c r="I7476" s="33" t="s">
        <v>862</v>
      </c>
      <c r="J7476" s="33" t="s">
        <v>206</v>
      </c>
      <c r="K7476" s="33" t="str">
        <f t="shared" si="384"/>
        <v>540 , 13</v>
      </c>
      <c r="L7476" s="34" t="s">
        <v>207</v>
      </c>
      <c r="N7476" s="1" t="b">
        <f t="shared" si="385"/>
        <v>0</v>
      </c>
      <c r="O7476" s="1" t="b">
        <f t="shared" si="386"/>
        <v>0</v>
      </c>
      <c r="Q7476" s="4"/>
      <c r="R7476" s="4"/>
    </row>
    <row r="7477" spans="5:18">
      <c r="E7477" s="130">
        <v>540</v>
      </c>
      <c r="F7477" s="130">
        <v>14</v>
      </c>
      <c r="H7477" s="32" t="s">
        <v>208</v>
      </c>
      <c r="I7477" s="33" t="s">
        <v>862</v>
      </c>
      <c r="J7477" s="33" t="s">
        <v>206</v>
      </c>
      <c r="K7477" s="33" t="str">
        <f t="shared" si="384"/>
        <v>540 , 14</v>
      </c>
      <c r="L7477" s="34" t="s">
        <v>207</v>
      </c>
      <c r="N7477" s="1" t="b">
        <f t="shared" si="385"/>
        <v>0</v>
      </c>
      <c r="O7477" s="1" t="b">
        <f t="shared" si="386"/>
        <v>0</v>
      </c>
      <c r="Q7477" s="4"/>
      <c r="R7477" s="4"/>
    </row>
    <row r="7478" spans="5:18">
      <c r="E7478" s="130">
        <v>540</v>
      </c>
      <c r="F7478" s="130">
        <v>15</v>
      </c>
      <c r="H7478" s="32" t="s">
        <v>208</v>
      </c>
      <c r="I7478" s="33" t="s">
        <v>862</v>
      </c>
      <c r="J7478" s="33" t="s">
        <v>206</v>
      </c>
      <c r="K7478" s="33" t="str">
        <f t="shared" si="384"/>
        <v>540 , 15</v>
      </c>
      <c r="L7478" s="34" t="s">
        <v>207</v>
      </c>
      <c r="N7478" s="1" t="b">
        <f t="shared" si="385"/>
        <v>0</v>
      </c>
      <c r="O7478" s="1" t="b">
        <f t="shared" si="386"/>
        <v>0</v>
      </c>
      <c r="Q7478" s="4"/>
      <c r="R7478" s="4"/>
    </row>
    <row r="7479" spans="5:18">
      <c r="E7479" s="130">
        <v>541</v>
      </c>
      <c r="F7479" s="130">
        <v>1</v>
      </c>
      <c r="H7479" s="32" t="s">
        <v>208</v>
      </c>
      <c r="I7479" s="33" t="s">
        <v>862</v>
      </c>
      <c r="J7479" s="33" t="s">
        <v>206</v>
      </c>
      <c r="K7479" s="33" t="str">
        <f t="shared" si="384"/>
        <v>541 , 1</v>
      </c>
      <c r="L7479" s="34" t="s">
        <v>207</v>
      </c>
      <c r="N7479" s="1" t="b">
        <f t="shared" si="385"/>
        <v>0</v>
      </c>
      <c r="O7479" s="1" t="b">
        <f t="shared" si="386"/>
        <v>0</v>
      </c>
      <c r="Q7479" s="4"/>
      <c r="R7479" s="4"/>
    </row>
    <row r="7480" spans="5:18">
      <c r="E7480" s="130">
        <v>541</v>
      </c>
      <c r="F7480" s="130">
        <v>2</v>
      </c>
      <c r="H7480" s="32" t="s">
        <v>208</v>
      </c>
      <c r="I7480" s="33" t="s">
        <v>862</v>
      </c>
      <c r="J7480" s="33" t="s">
        <v>206</v>
      </c>
      <c r="K7480" s="33" t="str">
        <f t="shared" si="384"/>
        <v>541 , 2</v>
      </c>
      <c r="L7480" s="34" t="s">
        <v>207</v>
      </c>
      <c r="N7480" s="1" t="b">
        <f t="shared" si="385"/>
        <v>0</v>
      </c>
      <c r="O7480" s="1" t="b">
        <f t="shared" si="386"/>
        <v>0</v>
      </c>
      <c r="Q7480" s="4"/>
      <c r="R7480" s="4"/>
    </row>
    <row r="7481" spans="5:18">
      <c r="E7481" s="130">
        <v>541</v>
      </c>
      <c r="F7481" s="130">
        <v>3</v>
      </c>
      <c r="H7481" s="32" t="s">
        <v>208</v>
      </c>
      <c r="I7481" s="33" t="s">
        <v>862</v>
      </c>
      <c r="J7481" s="33" t="s">
        <v>206</v>
      </c>
      <c r="K7481" s="33" t="str">
        <f t="shared" si="384"/>
        <v>541 , 3</v>
      </c>
      <c r="L7481" s="34" t="s">
        <v>207</v>
      </c>
      <c r="N7481" s="1" t="b">
        <f t="shared" si="385"/>
        <v>0</v>
      </c>
      <c r="O7481" s="1" t="b">
        <f t="shared" si="386"/>
        <v>0</v>
      </c>
      <c r="Q7481" s="4"/>
      <c r="R7481" s="4"/>
    </row>
    <row r="7482" spans="5:18">
      <c r="E7482" s="130">
        <v>541</v>
      </c>
      <c r="F7482" s="130">
        <v>4</v>
      </c>
      <c r="H7482" s="32" t="s">
        <v>208</v>
      </c>
      <c r="I7482" s="33" t="s">
        <v>862</v>
      </c>
      <c r="J7482" s="33" t="s">
        <v>206</v>
      </c>
      <c r="K7482" s="33" t="str">
        <f t="shared" si="384"/>
        <v>541 , 4</v>
      </c>
      <c r="L7482" s="34" t="s">
        <v>207</v>
      </c>
      <c r="N7482" s="1" t="b">
        <f t="shared" si="385"/>
        <v>0</v>
      </c>
      <c r="O7482" s="1" t="b">
        <f t="shared" si="386"/>
        <v>0</v>
      </c>
      <c r="Q7482" s="4"/>
      <c r="R7482" s="4"/>
    </row>
    <row r="7483" spans="5:18">
      <c r="E7483" s="130">
        <v>541</v>
      </c>
      <c r="F7483" s="130">
        <v>5</v>
      </c>
      <c r="H7483" s="32" t="s">
        <v>208</v>
      </c>
      <c r="I7483" s="33" t="s">
        <v>862</v>
      </c>
      <c r="J7483" s="33" t="s">
        <v>206</v>
      </c>
      <c r="K7483" s="33" t="str">
        <f t="shared" si="384"/>
        <v>541 , 5</v>
      </c>
      <c r="L7483" s="34" t="s">
        <v>207</v>
      </c>
      <c r="N7483" s="1" t="b">
        <f t="shared" si="385"/>
        <v>0</v>
      </c>
      <c r="O7483" s="1" t="b">
        <f t="shared" si="386"/>
        <v>0</v>
      </c>
      <c r="Q7483" s="4"/>
      <c r="R7483" s="4"/>
    </row>
    <row r="7484" spans="5:18">
      <c r="E7484" s="130">
        <v>541</v>
      </c>
      <c s="130" r="F7484">
        <v>7</v>
      </c>
      <c r="H7484" s="32" t="s">
        <v>208</v>
      </c>
      <c r="I7484" s="33" t="s">
        <v>862</v>
      </c>
      <c r="J7484" s="33" t="s">
        <v>206</v>
      </c>
      <c r="K7484" s="33" t="str">
        <f t="shared" si="384"/>
        <v>541 , 6</v>
      </c>
      <c r="L7484" s="34" t="s">
        <v>207</v>
      </c>
      <c r="N7484" s="1" t="b">
        <f t="shared" si="385"/>
        <v>0</v>
      </c>
      <c r="O7484" s="1" t="b">
        <f t="shared" si="386"/>
        <v>0</v>
      </c>
      <c r="Q7484" s="4"/>
      <c r="R7484" s="4"/>
    </row>
    <row r="7485" spans="5:18">
      <c r="E7485" s="130">
        <v>541</v>
      </c>
      <c r="F7485" s="130">
        <v>8</v>
      </c>
      <c r="H7485" s="32" t="s">
        <v>208</v>
      </c>
      <c r="I7485" s="33" t="s">
        <v>862</v>
      </c>
      <c r="J7485" s="33" t="s">
        <v>206</v>
      </c>
      <c r="K7485" s="33" t="str">
        <f t="shared" si="384"/>
        <v>541 , 8</v>
      </c>
      <c r="L7485" s="34" t="s">
        <v>207</v>
      </c>
      <c r="N7485" s="1" t="b">
        <f t="shared" si="385"/>
        <v>0</v>
      </c>
      <c r="O7485" s="1" t="b">
        <f t="shared" si="386"/>
        <v>0</v>
      </c>
      <c r="Q7485" s="4"/>
      <c r="R7485" s="4"/>
    </row>
    <row r="7486" spans="5:18">
      <c r="E7486" s="130">
        <v>541</v>
      </c>
      <c r="F7486" s="130">
        <v>9</v>
      </c>
      <c r="H7486" s="32" t="s">
        <v>208</v>
      </c>
      <c r="I7486" s="33" t="s">
        <v>862</v>
      </c>
      <c r="J7486" s="33" t="s">
        <v>206</v>
      </c>
      <c r="K7486" s="33" t="str">
        <f t="shared" si="384"/>
        <v>541 , 9</v>
      </c>
      <c r="L7486" s="34" t="s">
        <v>207</v>
      </c>
      <c r="N7486" s="1" t="b">
        <f t="shared" si="385"/>
        <v>0</v>
      </c>
      <c r="O7486" s="1" t="b">
        <f t="shared" si="386"/>
        <v>0</v>
      </c>
      <c r="Q7486" s="4"/>
      <c r="R7486" s="4"/>
    </row>
    <row r="7487" spans="5:18">
      <c r="E7487" s="130">
        <v>541</v>
      </c>
      <c r="F7487" s="130">
        <v>10</v>
      </c>
      <c r="H7487" s="32" t="s">
        <v>208</v>
      </c>
      <c r="I7487" s="33" t="s">
        <v>862</v>
      </c>
      <c r="J7487" s="33" t="s">
        <v>206</v>
      </c>
      <c r="K7487" s="33" t="str">
        <f t="shared" si="384"/>
        <v>541 , 10</v>
      </c>
      <c r="L7487" s="34" t="s">
        <v>207</v>
      </c>
      <c r="N7487" s="1" t="b">
        <f t="shared" si="385"/>
        <v>0</v>
      </c>
      <c r="O7487" s="1" t="b">
        <f t="shared" si="386"/>
        <v>0</v>
      </c>
      <c r="Q7487" s="4"/>
      <c r="R7487" s="4"/>
    </row>
    <row r="7488" spans="5:18">
      <c r="E7488" s="130">
        <v>541</v>
      </c>
      <c r="F7488" s="130">
        <v>11</v>
      </c>
      <c r="H7488" s="32" t="s">
        <v>208</v>
      </c>
      <c r="I7488" s="33" t="s">
        <v>862</v>
      </c>
      <c r="J7488" s="33" t="s">
        <v>206</v>
      </c>
      <c r="K7488" s="33" t="str">
        <f t="shared" si="384"/>
        <v>541 , 11</v>
      </c>
      <c r="L7488" s="34" t="s">
        <v>207</v>
      </c>
      <c r="N7488" s="1" t="b">
        <f t="shared" si="385"/>
        <v>0</v>
      </c>
      <c r="O7488" s="1" t="b">
        <f t="shared" si="386"/>
        <v>0</v>
      </c>
      <c r="Q7488" s="4"/>
      <c r="R7488" s="4"/>
    </row>
    <row r="7489" spans="5:18">
      <c r="E7489" s="130">
        <v>541</v>
      </c>
      <c r="F7489" s="130">
        <v>12</v>
      </c>
      <c r="H7489" s="32" t="s">
        <v>208</v>
      </c>
      <c r="I7489" s="33" t="s">
        <v>862</v>
      </c>
      <c r="J7489" s="33" t="s">
        <v>206</v>
      </c>
      <c r="K7489" s="33" t="str">
        <f t="shared" si="384"/>
        <v>541 , 12</v>
      </c>
      <c r="L7489" s="34" t="s">
        <v>207</v>
      </c>
      <c r="N7489" s="1" t="b">
        <f t="shared" si="385"/>
        <v>0</v>
      </c>
      <c r="O7489" s="1" t="b">
        <f t="shared" si="386"/>
        <v>0</v>
      </c>
      <c r="Q7489" s="4"/>
      <c r="R7489" s="4"/>
    </row>
    <row r="7490" spans="5:18">
      <c r="E7490" s="130">
        <v>541</v>
      </c>
      <c r="F7490" s="130">
        <v>13</v>
      </c>
      <c r="H7490" s="32" t="s">
        <v>208</v>
      </c>
      <c r="I7490" s="33" t="s">
        <v>862</v>
      </c>
      <c r="J7490" s="33" t="s">
        <v>206</v>
      </c>
      <c r="K7490" s="33" t="str">
        <f t="shared" si="384"/>
        <v>541 , 13</v>
      </c>
      <c r="L7490" s="34" t="s">
        <v>207</v>
      </c>
      <c r="N7490" s="1" t="b">
        <f t="shared" si="385"/>
        <v>0</v>
      </c>
      <c r="O7490" s="1" t="b">
        <f t="shared" si="386"/>
        <v>0</v>
      </c>
      <c r="Q7490" s="4"/>
      <c r="R7490" s="4"/>
    </row>
    <row r="7491" spans="5:18">
      <c r="E7491" s="130">
        <v>541</v>
      </c>
      <c r="F7491" s="130">
        <v>14</v>
      </c>
      <c r="H7491" s="32" t="s">
        <v>208</v>
      </c>
      <c r="I7491" s="33" t="s">
        <v>862</v>
      </c>
      <c r="J7491" s="33" t="s">
        <v>206</v>
      </c>
      <c r="K7491" s="33" t="str">
        <f t="shared" si="384"/>
        <v>541 , 14</v>
      </c>
      <c r="L7491" s="34" t="s">
        <v>207</v>
      </c>
      <c r="N7491" s="1" t="b">
        <f t="shared" si="385"/>
        <v>0</v>
      </c>
      <c r="O7491" s="1" t="b">
        <f t="shared" si="386"/>
        <v>0</v>
      </c>
      <c r="Q7491" s="4"/>
      <c r="R7491" s="4"/>
    </row>
    <row r="7492" spans="5:18">
      <c r="E7492" s="130">
        <v>541</v>
      </c>
      <c r="F7492" s="130">
        <v>15</v>
      </c>
      <c r="H7492" s="32" t="s">
        <v>208</v>
      </c>
      <c r="I7492" s="33" t="s">
        <v>862</v>
      </c>
      <c r="J7492" s="33" t="s">
        <v>206</v>
      </c>
      <c r="K7492" s="33" t="str">
        <f t="shared" si="384"/>
        <v>541 , 15</v>
      </c>
      <c r="L7492" s="34" t="s">
        <v>207</v>
      </c>
      <c r="N7492" s="1" t="b">
        <f t="shared" si="385"/>
        <v>0</v>
      </c>
      <c r="O7492" s="1" t="b">
        <f t="shared" si="386"/>
        <v>0</v>
      </c>
      <c r="Q7492" s="4"/>
      <c r="R7492" s="4"/>
    </row>
    <row r="7493" spans="5:18">
      <c r="E7493" s="130">
        <v>542</v>
      </c>
      <c r="F7493" s="130">
        <v>1</v>
      </c>
      <c r="H7493" s="32" t="s">
        <v>208</v>
      </c>
      <c r="I7493" s="33" t="s">
        <v>862</v>
      </c>
      <c r="J7493" s="33" t="s">
        <v>206</v>
      </c>
      <c r="K7493" s="33" t="str">
        <f t="shared" si="384"/>
        <v>542 , 1</v>
      </c>
      <c r="L7493" s="34" t="s">
        <v>207</v>
      </c>
      <c r="N7493" s="1" t="b">
        <f t="shared" si="385"/>
        <v>0</v>
      </c>
      <c r="O7493" s="1" t="b">
        <f t="shared" si="386"/>
        <v>0</v>
      </c>
      <c r="Q7493" s="4"/>
      <c r="R7493" s="4"/>
    </row>
    <row r="7494" spans="5:18">
      <c r="E7494" s="130">
        <v>542</v>
      </c>
      <c r="F7494" s="130">
        <v>2</v>
      </c>
      <c r="H7494" s="32" t="s">
        <v>208</v>
      </c>
      <c r="I7494" s="33" t="s">
        <v>862</v>
      </c>
      <c r="J7494" s="33" t="s">
        <v>206</v>
      </c>
      <c r="K7494" s="33" t="str">
        <f t="shared" si="384"/>
        <v>542 , 2</v>
      </c>
      <c r="L7494" s="34" t="s">
        <v>207</v>
      </c>
      <c r="N7494" s="1" t="b">
        <f t="shared" si="385"/>
        <v>0</v>
      </c>
      <c r="O7494" s="1" t="b">
        <f t="shared" si="386"/>
        <v>0</v>
      </c>
      <c r="Q7494" s="4"/>
      <c r="R7494" s="4"/>
    </row>
    <row r="7495" spans="5:18">
      <c r="E7495" s="130">
        <v>542</v>
      </c>
      <c r="F7495" s="130">
        <v>3</v>
      </c>
      <c r="H7495" s="32" t="s">
        <v>208</v>
      </c>
      <c r="I7495" s="33" t="s">
        <v>862</v>
      </c>
      <c r="J7495" s="33" t="s">
        <v>206</v>
      </c>
      <c r="K7495" s="33" t="str">
        <f t="shared" si="384"/>
        <v>542 , 3</v>
      </c>
      <c r="L7495" s="34" t="s">
        <v>207</v>
      </c>
      <c r="N7495" s="1" t="b">
        <f t="shared" si="385"/>
        <v>0</v>
      </c>
      <c r="O7495" s="1" t="b">
        <f t="shared" si="386"/>
        <v>0</v>
      </c>
      <c r="Q7495" s="4"/>
      <c r="R7495" s="4"/>
    </row>
    <row r="7496" spans="5:18">
      <c r="E7496" s="130">
        <v>542</v>
      </c>
      <c r="F7496" s="130">
        <v>4</v>
      </c>
      <c r="H7496" s="32" t="s">
        <v>208</v>
      </c>
      <c r="I7496" s="33" t="s">
        <v>862</v>
      </c>
      <c r="J7496" s="33" t="s">
        <v>206</v>
      </c>
      <c r="K7496" s="33" t="str">
        <f t="shared" si="384"/>
        <v>542 , 4</v>
      </c>
      <c r="L7496" s="34" t="s">
        <v>207</v>
      </c>
      <c r="N7496" s="1" t="b">
        <f t="shared" si="385"/>
        <v>0</v>
      </c>
      <c r="O7496" s="1" t="b">
        <f t="shared" si="386"/>
        <v>0</v>
      </c>
      <c r="Q7496" s="4"/>
      <c r="R7496" s="4"/>
    </row>
    <row r="7497" spans="5:18">
      <c r="E7497" s="130">
        <v>542</v>
      </c>
      <c r="F7497" s="130">
        <v>5</v>
      </c>
      <c r="H7497" s="32" t="s">
        <v>208</v>
      </c>
      <c r="I7497" s="33" t="s">
        <v>862</v>
      </c>
      <c r="J7497" s="33" t="s">
        <v>206</v>
      </c>
      <c r="K7497" s="33" t="str">
        <f t="shared" si="384"/>
        <v>542 , 5</v>
      </c>
      <c r="L7497" s="34" t="s">
        <v>207</v>
      </c>
      <c r="N7497" s="1" t="b">
        <f t="shared" si="385"/>
        <v>0</v>
      </c>
      <c r="O7497" s="1" t="b">
        <f t="shared" si="386"/>
        <v>0</v>
      </c>
      <c r="Q7497" s="4"/>
      <c r="R7497" s="4"/>
    </row>
    <row r="7498" spans="5:18">
      <c r="E7498" s="130">
        <v>542</v>
      </c>
      <c s="130" r="F7498">
        <v>7</v>
      </c>
      <c r="H7498" s="32" t="s">
        <v>208</v>
      </c>
      <c r="I7498" s="33" t="s">
        <v>862</v>
      </c>
      <c r="J7498" s="33" t="s">
        <v>206</v>
      </c>
      <c r="K7498" s="33" t="str">
        <f t="shared" si="384"/>
        <v>542 , 6</v>
      </c>
      <c r="L7498" s="34" t="s">
        <v>207</v>
      </c>
      <c r="N7498" s="1" t="b">
        <f t="shared" si="385"/>
        <v>0</v>
      </c>
      <c r="O7498" s="1" t="b">
        <f t="shared" si="386"/>
        <v>0</v>
      </c>
      <c r="Q7498" s="4"/>
      <c r="R7498" s="4"/>
    </row>
    <row r="7499" spans="5:18">
      <c r="E7499" s="130">
        <v>542</v>
      </c>
      <c r="F7499" s="130">
        <v>8</v>
      </c>
      <c r="H7499" s="32" t="s">
        <v>208</v>
      </c>
      <c r="I7499" s="33" t="s">
        <v>862</v>
      </c>
      <c r="J7499" s="33" t="s">
        <v>206</v>
      </c>
      <c r="K7499" s="33" t="str">
        <f t="shared" si="384"/>
        <v>542 , 8</v>
      </c>
      <c r="L7499" s="34" t="s">
        <v>207</v>
      </c>
      <c r="N7499" s="1" t="b">
        <f t="shared" si="385"/>
        <v>0</v>
      </c>
      <c r="O7499" s="1" t="b">
        <f t="shared" si="386"/>
        <v>0</v>
      </c>
      <c r="Q7499" s="4"/>
      <c r="R7499" s="4"/>
    </row>
    <row r="7500" spans="5:18">
      <c r="E7500" s="130">
        <v>542</v>
      </c>
      <c r="F7500" s="130">
        <v>9</v>
      </c>
      <c r="H7500" s="32" t="s">
        <v>208</v>
      </c>
      <c r="I7500" s="33" t="s">
        <v>862</v>
      </c>
      <c r="J7500" s="33" t="s">
        <v>206</v>
      </c>
      <c r="K7500" s="33" t="str">
        <f t="shared" si="384"/>
        <v>542 , 9</v>
      </c>
      <c r="L7500" s="34" t="s">
        <v>207</v>
      </c>
      <c r="N7500" s="1" t="b">
        <f t="shared" si="385"/>
        <v>0</v>
      </c>
      <c r="O7500" s="1" t="b">
        <f t="shared" si="386"/>
        <v>0</v>
      </c>
      <c r="Q7500" s="4"/>
      <c r="R7500" s="4"/>
    </row>
    <row r="7501" spans="5:18">
      <c r="E7501" s="130">
        <v>542</v>
      </c>
      <c r="F7501" s="130">
        <v>10</v>
      </c>
      <c r="H7501" s="32" t="s">
        <v>208</v>
      </c>
      <c r="I7501" s="33" t="s">
        <v>862</v>
      </c>
      <c r="J7501" s="33" t="s">
        <v>206</v>
      </c>
      <c r="K7501" s="33" t="str">
        <f t="shared" si="384"/>
        <v>542 , 10</v>
      </c>
      <c r="L7501" s="34" t="s">
        <v>207</v>
      </c>
      <c r="N7501" s="1" t="b">
        <f t="shared" si="385"/>
        <v>0</v>
      </c>
      <c r="O7501" s="1" t="b">
        <f t="shared" si="386"/>
        <v>0</v>
      </c>
      <c r="Q7501" s="4"/>
      <c r="R7501" s="4"/>
    </row>
    <row r="7502" spans="5:18">
      <c r="E7502" s="130">
        <v>542</v>
      </c>
      <c r="F7502" s="130">
        <v>11</v>
      </c>
      <c r="H7502" s="32" t="s">
        <v>208</v>
      </c>
      <c r="I7502" s="33" t="s">
        <v>862</v>
      </c>
      <c r="J7502" s="33" t="s">
        <v>206</v>
      </c>
      <c r="K7502" s="33" t="str">
        <f t="shared" si="384"/>
        <v>542 , 11</v>
      </c>
      <c r="L7502" s="34" t="s">
        <v>207</v>
      </c>
      <c r="N7502" s="1" t="b">
        <f t="shared" si="385"/>
        <v>0</v>
      </c>
      <c r="O7502" s="1" t="b">
        <f t="shared" si="386"/>
        <v>0</v>
      </c>
      <c r="Q7502" s="4"/>
      <c r="R7502" s="4"/>
    </row>
    <row r="7503" spans="5:18">
      <c r="E7503" s="130">
        <v>542</v>
      </c>
      <c r="F7503" s="130">
        <v>12</v>
      </c>
      <c r="H7503" s="32" t="s">
        <v>208</v>
      </c>
      <c r="I7503" s="33" t="s">
        <v>862</v>
      </c>
      <c r="J7503" s="33" t="s">
        <v>206</v>
      </c>
      <c r="K7503" s="33" t="str">
        <f t="shared" si="384"/>
        <v>542 , 12</v>
      </c>
      <c r="L7503" s="34" t="s">
        <v>207</v>
      </c>
      <c r="N7503" s="1" t="b">
        <f t="shared" si="385"/>
        <v>0</v>
      </c>
      <c r="O7503" s="1" t="b">
        <f t="shared" si="386"/>
        <v>0</v>
      </c>
      <c r="Q7503" s="4"/>
      <c r="R7503" s="4"/>
    </row>
    <row r="7504" spans="5:18">
      <c r="E7504" s="130">
        <v>542</v>
      </c>
      <c r="F7504" s="130">
        <v>13</v>
      </c>
      <c r="H7504" s="32" t="s">
        <v>208</v>
      </c>
      <c r="I7504" s="33" t="s">
        <v>862</v>
      </c>
      <c r="J7504" s="33" t="s">
        <v>206</v>
      </c>
      <c r="K7504" s="33" t="str">
        <f t="shared" si="384"/>
        <v>542 , 13</v>
      </c>
      <c r="L7504" s="34" t="s">
        <v>207</v>
      </c>
      <c r="N7504" s="1" t="b">
        <f t="shared" si="385"/>
        <v>0</v>
      </c>
      <c r="O7504" s="1" t="b">
        <f t="shared" si="386"/>
        <v>0</v>
      </c>
      <c r="Q7504" s="4"/>
      <c r="R7504" s="4"/>
    </row>
    <row r="7505" spans="5:18">
      <c r="E7505" s="130">
        <v>542</v>
      </c>
      <c r="F7505" s="130">
        <v>14</v>
      </c>
      <c r="H7505" s="32" t="s">
        <v>208</v>
      </c>
      <c r="I7505" s="33" t="s">
        <v>862</v>
      </c>
      <c r="J7505" s="33" t="s">
        <v>206</v>
      </c>
      <c r="K7505" s="33" t="str">
        <f t="shared" si="384"/>
        <v>542 , 14</v>
      </c>
      <c r="L7505" s="34" t="s">
        <v>207</v>
      </c>
      <c r="N7505" s="1" t="b">
        <f t="shared" si="385"/>
        <v>0</v>
      </c>
      <c r="O7505" s="1" t="b">
        <f t="shared" si="386"/>
        <v>0</v>
      </c>
      <c r="Q7505" s="4"/>
      <c r="R7505" s="4"/>
    </row>
    <row r="7506" spans="5:18">
      <c r="E7506" s="130">
        <v>542</v>
      </c>
      <c r="F7506" s="130">
        <v>15</v>
      </c>
      <c r="H7506" s="32" t="s">
        <v>208</v>
      </c>
      <c r="I7506" s="33" t="s">
        <v>862</v>
      </c>
      <c r="J7506" s="33" t="s">
        <v>206</v>
      </c>
      <c r="K7506" s="33" t="str">
        <f t="shared" si="384"/>
        <v>542 , 15</v>
      </c>
      <c r="L7506" s="34" t="s">
        <v>207</v>
      </c>
      <c r="N7506" s="1" t="b">
        <f t="shared" si="385"/>
        <v>0</v>
      </c>
      <c r="O7506" s="1" t="b">
        <f t="shared" si="386"/>
        <v>0</v>
      </c>
      <c r="Q7506" s="4"/>
      <c r="R7506" s="4"/>
    </row>
    <row r="7507" spans="5:18">
      <c r="E7507" s="130">
        <v>543</v>
      </c>
      <c r="F7507" s="130">
        <v>1</v>
      </c>
      <c r="H7507" s="32" t="s">
        <v>208</v>
      </c>
      <c r="I7507" s="33" t="s">
        <v>862</v>
      </c>
      <c r="J7507" s="33" t="s">
        <v>206</v>
      </c>
      <c r="K7507" s="33" t="str">
        <f t="shared" si="384"/>
        <v>543 , 1</v>
      </c>
      <c r="L7507" s="34" t="s">
        <v>207</v>
      </c>
      <c r="N7507" s="1" t="b">
        <f t="shared" si="385"/>
        <v>0</v>
      </c>
      <c r="O7507" s="1" t="b">
        <f t="shared" si="386"/>
        <v>0</v>
      </c>
      <c r="Q7507" s="4"/>
      <c r="R7507" s="4"/>
    </row>
    <row r="7508" spans="5:18">
      <c r="E7508" s="130">
        <v>543</v>
      </c>
      <c r="F7508" s="130">
        <v>2</v>
      </c>
      <c r="H7508" s="32" t="s">
        <v>208</v>
      </c>
      <c r="I7508" s="33" t="s">
        <v>862</v>
      </c>
      <c r="J7508" s="33" t="s">
        <v>206</v>
      </c>
      <c r="K7508" s="33" t="str">
        <f t="shared" si="384"/>
        <v>543 , 2</v>
      </c>
      <c r="L7508" s="34" t="s">
        <v>207</v>
      </c>
      <c r="N7508" s="1" t="b">
        <f t="shared" si="385"/>
        <v>0</v>
      </c>
      <c r="O7508" s="1" t="b">
        <f t="shared" si="386"/>
        <v>0</v>
      </c>
      <c r="Q7508" s="4"/>
      <c r="R7508" s="4"/>
    </row>
    <row r="7509" spans="5:18">
      <c r="E7509" s="130">
        <v>543</v>
      </c>
      <c r="F7509" s="130">
        <v>3</v>
      </c>
      <c r="H7509" s="32" t="s">
        <v>208</v>
      </c>
      <c r="I7509" s="33" t="s">
        <v>862</v>
      </c>
      <c r="J7509" s="33" t="s">
        <v>206</v>
      </c>
      <c r="K7509" s="33" t="str">
        <f t="shared" si="384"/>
        <v>543 , 3</v>
      </c>
      <c r="L7509" s="34" t="s">
        <v>207</v>
      </c>
      <c r="N7509" s="1" t="b">
        <f t="shared" si="385"/>
        <v>0</v>
      </c>
      <c r="O7509" s="1" t="b">
        <f t="shared" si="386"/>
        <v>0</v>
      </c>
      <c r="Q7509" s="4"/>
      <c r="R7509" s="4"/>
    </row>
    <row r="7510" spans="5:18">
      <c r="E7510" s="130">
        <v>543</v>
      </c>
      <c r="F7510" s="130">
        <v>4</v>
      </c>
      <c r="H7510" s="32" t="s">
        <v>208</v>
      </c>
      <c r="I7510" s="33" t="s">
        <v>862</v>
      </c>
      <c r="J7510" s="33" t="s">
        <v>206</v>
      </c>
      <c r="K7510" s="33" t="str">
        <f t="shared" si="384"/>
        <v>543 , 4</v>
      </c>
      <c r="L7510" s="34" t="s">
        <v>207</v>
      </c>
      <c r="N7510" s="1" t="b">
        <f t="shared" si="385"/>
        <v>0</v>
      </c>
      <c r="O7510" s="1" t="b">
        <f t="shared" si="386"/>
        <v>0</v>
      </c>
      <c r="Q7510" s="4"/>
      <c r="R7510" s="4"/>
    </row>
    <row r="7511" spans="5:18">
      <c r="E7511" s="130">
        <v>543</v>
      </c>
      <c r="F7511" s="130">
        <v>5</v>
      </c>
      <c r="H7511" s="32" t="s">
        <v>208</v>
      </c>
      <c r="I7511" s="33" t="s">
        <v>862</v>
      </c>
      <c r="J7511" s="33" t="s">
        <v>206</v>
      </c>
      <c r="K7511" s="33" t="str">
        <f t="shared" si="384"/>
        <v>543 , 5</v>
      </c>
      <c r="L7511" s="34" t="s">
        <v>207</v>
      </c>
      <c r="N7511" s="1" t="b">
        <f t="shared" si="385"/>
        <v>0</v>
      </c>
      <c r="O7511" s="1" t="b">
        <f t="shared" si="386"/>
        <v>0</v>
      </c>
      <c r="Q7511" s="4"/>
      <c r="R7511" s="4"/>
    </row>
    <row r="7512" spans="5:18">
      <c r="E7512" s="130">
        <v>543</v>
      </c>
      <c s="130" r="F7512">
        <v>7</v>
      </c>
      <c r="H7512" s="32" t="s">
        <v>208</v>
      </c>
      <c r="I7512" s="33" t="s">
        <v>862</v>
      </c>
      <c r="J7512" s="33" t="s">
        <v>206</v>
      </c>
      <c r="K7512" s="33" t="str">
        <f t="shared" si="384"/>
        <v>543 , 6</v>
      </c>
      <c r="L7512" s="34" t="s">
        <v>207</v>
      </c>
      <c r="N7512" s="1" t="b">
        <f t="shared" si="385"/>
        <v>0</v>
      </c>
      <c r="O7512" s="1" t="b">
        <f t="shared" si="386"/>
        <v>0</v>
      </c>
      <c r="Q7512" s="4"/>
      <c r="R7512" s="4"/>
    </row>
    <row r="7513" spans="5:18">
      <c r="E7513" s="130">
        <v>543</v>
      </c>
      <c r="F7513" s="130">
        <v>8</v>
      </c>
      <c r="H7513" s="32" t="s">
        <v>208</v>
      </c>
      <c r="I7513" s="33" t="s">
        <v>862</v>
      </c>
      <c r="J7513" s="33" t="s">
        <v>206</v>
      </c>
      <c r="K7513" s="33" t="str">
        <f t="shared" si="384"/>
        <v>543 , 8</v>
      </c>
      <c r="L7513" s="34" t="s">
        <v>207</v>
      </c>
      <c r="N7513" s="1" t="b">
        <f t="shared" si="385"/>
        <v>0</v>
      </c>
      <c r="O7513" s="1" t="b">
        <f t="shared" si="386"/>
        <v>0</v>
      </c>
      <c r="Q7513" s="4"/>
      <c r="R7513" s="4"/>
    </row>
    <row r="7514" spans="5:18">
      <c r="E7514" s="130">
        <v>543</v>
      </c>
      <c r="F7514" s="130">
        <v>9</v>
      </c>
      <c r="H7514" s="32" t="s">
        <v>208</v>
      </c>
      <c r="I7514" s="33" t="s">
        <v>862</v>
      </c>
      <c r="J7514" s="33" t="s">
        <v>206</v>
      </c>
      <c r="K7514" s="33" t="str">
        <f t="shared" si="384"/>
        <v>543 , 9</v>
      </c>
      <c r="L7514" s="34" t="s">
        <v>207</v>
      </c>
      <c r="N7514" s="1" t="b">
        <f t="shared" si="385"/>
        <v>0</v>
      </c>
      <c r="O7514" s="1" t="b">
        <f t="shared" si="386"/>
        <v>0</v>
      </c>
      <c r="Q7514" s="4"/>
      <c r="R7514" s="4"/>
    </row>
    <row r="7515" spans="5:18">
      <c r="E7515" s="130">
        <v>543</v>
      </c>
      <c r="F7515" s="130">
        <v>10</v>
      </c>
      <c r="H7515" s="32" t="s">
        <v>208</v>
      </c>
      <c r="I7515" s="33" t="s">
        <v>862</v>
      </c>
      <c r="J7515" s="33" t="s">
        <v>206</v>
      </c>
      <c r="K7515" s="33" t="str">
        <f t="shared" si="384"/>
        <v>543 , 10</v>
      </c>
      <c r="L7515" s="34" t="s">
        <v>207</v>
      </c>
      <c r="N7515" s="1" t="b">
        <f t="shared" si="385"/>
        <v>0</v>
      </c>
      <c r="O7515" s="1" t="b">
        <f t="shared" si="386"/>
        <v>0</v>
      </c>
      <c r="Q7515" s="4"/>
      <c r="R7515" s="4"/>
    </row>
    <row r="7516" spans="5:18">
      <c r="E7516" s="130">
        <v>543</v>
      </c>
      <c r="F7516" s="130">
        <v>11</v>
      </c>
      <c r="H7516" s="32" t="s">
        <v>208</v>
      </c>
      <c r="I7516" s="33" t="s">
        <v>862</v>
      </c>
      <c r="J7516" s="33" t="s">
        <v>206</v>
      </c>
      <c r="K7516" s="33" t="str">
        <f t="shared" si="384"/>
        <v>543 , 11</v>
      </c>
      <c r="L7516" s="34" t="s">
        <v>207</v>
      </c>
      <c r="N7516" s="1" t="b">
        <f t="shared" si="385"/>
        <v>0</v>
      </c>
      <c r="O7516" s="1" t="b">
        <f t="shared" si="386"/>
        <v>0</v>
      </c>
      <c r="Q7516" s="4"/>
      <c r="R7516" s="4"/>
    </row>
    <row r="7517" spans="5:18">
      <c r="E7517" s="130">
        <v>543</v>
      </c>
      <c r="F7517" s="130">
        <v>12</v>
      </c>
      <c r="H7517" s="32" t="s">
        <v>208</v>
      </c>
      <c r="I7517" s="33" t="s">
        <v>862</v>
      </c>
      <c r="J7517" s="33" t="s">
        <v>206</v>
      </c>
      <c r="K7517" s="33" t="str">
        <f t="shared" si="384"/>
        <v>543 , 12</v>
      </c>
      <c r="L7517" s="34" t="s">
        <v>207</v>
      </c>
      <c r="N7517" s="1" t="b">
        <f t="shared" si="385"/>
        <v>0</v>
      </c>
      <c r="O7517" s="1" t="b">
        <f t="shared" si="386"/>
        <v>0</v>
      </c>
      <c r="Q7517" s="4"/>
      <c r="R7517" s="4"/>
    </row>
    <row r="7518" spans="5:18">
      <c r="E7518" s="130">
        <v>543</v>
      </c>
      <c r="F7518" s="130">
        <v>13</v>
      </c>
      <c r="H7518" s="32" t="s">
        <v>208</v>
      </c>
      <c r="I7518" s="33" t="s">
        <v>862</v>
      </c>
      <c r="J7518" s="33" t="s">
        <v>206</v>
      </c>
      <c r="K7518" s="33" t="str">
        <f t="shared" si="384"/>
        <v>543 , 13</v>
      </c>
      <c r="L7518" s="34" t="s">
        <v>207</v>
      </c>
      <c r="N7518" s="1" t="b">
        <f t="shared" si="385"/>
        <v>0</v>
      </c>
      <c r="O7518" s="1" t="b">
        <f t="shared" si="386"/>
        <v>0</v>
      </c>
      <c r="Q7518" s="4"/>
      <c r="R7518" s="4"/>
    </row>
    <row r="7519" spans="5:18">
      <c r="E7519" s="130">
        <v>543</v>
      </c>
      <c r="F7519" s="130">
        <v>14</v>
      </c>
      <c r="H7519" s="32" t="s">
        <v>208</v>
      </c>
      <c r="I7519" s="33" t="s">
        <v>862</v>
      </c>
      <c r="J7519" s="33" t="s">
        <v>206</v>
      </c>
      <c r="K7519" s="33" t="str">
        <f t="shared" si="384"/>
        <v>543 , 14</v>
      </c>
      <c r="L7519" s="34" t="s">
        <v>207</v>
      </c>
      <c r="N7519" s="1" t="b">
        <f t="shared" si="385"/>
        <v>0</v>
      </c>
      <c r="O7519" s="1" t="b">
        <f t="shared" si="386"/>
        <v>0</v>
      </c>
      <c r="Q7519" s="4"/>
      <c r="R7519" s="4"/>
    </row>
    <row r="7520" spans="5:18">
      <c r="E7520" s="130">
        <v>543</v>
      </c>
      <c r="F7520" s="130">
        <v>15</v>
      </c>
      <c r="H7520" s="32" t="s">
        <v>208</v>
      </c>
      <c r="I7520" s="33" t="s">
        <v>862</v>
      </c>
      <c r="J7520" s="33" t="s">
        <v>206</v>
      </c>
      <c r="K7520" s="33" t="str">
        <f t="shared" si="384"/>
        <v>543 , 15</v>
      </c>
      <c r="L7520" s="34" t="s">
        <v>207</v>
      </c>
      <c r="N7520" s="1" t="b">
        <f t="shared" si="385"/>
        <v>0</v>
      </c>
      <c r="O7520" s="1" t="b">
        <f t="shared" si="386"/>
        <v>0</v>
      </c>
      <c r="Q7520" s="4"/>
      <c r="R7520" s="4"/>
    </row>
    <row r="7521" spans="5:18">
      <c r="E7521" s="130">
        <v>544</v>
      </c>
      <c r="F7521" s="130">
        <v>1</v>
      </c>
      <c r="H7521" s="32" t="s">
        <v>208</v>
      </c>
      <c r="I7521" s="33" t="s">
        <v>862</v>
      </c>
      <c r="J7521" s="33" t="s">
        <v>206</v>
      </c>
      <c r="K7521" s="33" t="str">
        <f t="shared" si="384"/>
        <v>544 , 1</v>
      </c>
      <c r="L7521" s="34" t="s">
        <v>207</v>
      </c>
      <c r="N7521" s="1" t="b">
        <f t="shared" si="385"/>
        <v>0</v>
      </c>
      <c r="O7521" s="1" t="b">
        <f t="shared" si="386"/>
        <v>0</v>
      </c>
      <c r="Q7521" s="4"/>
      <c r="R7521" s="4"/>
    </row>
    <row r="7522" spans="5:18">
      <c r="E7522" s="130">
        <v>544</v>
      </c>
      <c r="F7522" s="130">
        <v>2</v>
      </c>
      <c r="H7522" s="32" t="s">
        <v>208</v>
      </c>
      <c r="I7522" s="33" t="s">
        <v>862</v>
      </c>
      <c r="J7522" s="33" t="s">
        <v>206</v>
      </c>
      <c r="K7522" s="33" t="str">
        <f t="shared" si="384"/>
        <v>544 , 2</v>
      </c>
      <c r="L7522" s="34" t="s">
        <v>207</v>
      </c>
      <c r="N7522" s="1" t="b">
        <f t="shared" si="385"/>
        <v>0</v>
      </c>
      <c r="O7522" s="1" t="b">
        <f t="shared" si="386"/>
        <v>0</v>
      </c>
      <c r="Q7522" s="4"/>
      <c r="R7522" s="4"/>
    </row>
    <row r="7523" spans="5:18">
      <c r="E7523" s="130">
        <v>544</v>
      </c>
      <c r="F7523" s="130">
        <v>3</v>
      </c>
      <c r="H7523" s="32" t="s">
        <v>208</v>
      </c>
      <c r="I7523" s="33" t="s">
        <v>862</v>
      </c>
      <c r="J7523" s="33" t="s">
        <v>206</v>
      </c>
      <c r="K7523" s="33" t="str">
        <f t="shared" si="384"/>
        <v>544 , 3</v>
      </c>
      <c r="L7523" s="34" t="s">
        <v>207</v>
      </c>
      <c r="N7523" s="1" t="b">
        <f t="shared" si="385"/>
        <v>0</v>
      </c>
      <c r="O7523" s="1" t="b">
        <f t="shared" si="386"/>
        <v>0</v>
      </c>
      <c r="Q7523" s="4"/>
      <c r="R7523" s="4"/>
    </row>
    <row r="7524" spans="5:18">
      <c r="E7524" s="130">
        <v>544</v>
      </c>
      <c r="F7524" s="130">
        <v>4</v>
      </c>
      <c r="H7524" s="32" t="s">
        <v>208</v>
      </c>
      <c r="I7524" s="33" t="s">
        <v>862</v>
      </c>
      <c r="J7524" s="33" t="s">
        <v>206</v>
      </c>
      <c r="K7524" s="33" t="str">
        <f t="shared" si="384"/>
        <v>544 , 4</v>
      </c>
      <c r="L7524" s="34" t="s">
        <v>207</v>
      </c>
      <c r="N7524" s="1" t="b">
        <f t="shared" si="385"/>
        <v>0</v>
      </c>
      <c r="O7524" s="1" t="b">
        <f t="shared" si="386"/>
        <v>0</v>
      </c>
      <c r="Q7524" s="4"/>
      <c r="R7524" s="4"/>
    </row>
    <row r="7525" spans="5:18">
      <c r="E7525" s="130">
        <v>544</v>
      </c>
      <c r="F7525" s="130">
        <v>5</v>
      </c>
      <c r="H7525" s="32" t="s">
        <v>208</v>
      </c>
      <c r="I7525" s="33" t="s">
        <v>862</v>
      </c>
      <c r="J7525" s="33" t="s">
        <v>206</v>
      </c>
      <c r="K7525" s="33" t="str">
        <f t="shared" si="384"/>
        <v>544 , 5</v>
      </c>
      <c r="L7525" s="34" t="s">
        <v>207</v>
      </c>
      <c r="N7525" s="1" t="b">
        <f t="shared" si="385"/>
        <v>0</v>
      </c>
      <c r="O7525" s="1" t="b">
        <f t="shared" si="386"/>
        <v>0</v>
      </c>
      <c r="Q7525" s="4"/>
      <c r="R7525" s="4"/>
    </row>
    <row r="7526" spans="5:18">
      <c r="E7526" s="130">
        <v>544</v>
      </c>
      <c s="130" r="F7526">
        <v>7</v>
      </c>
      <c r="H7526" s="32" t="s">
        <v>208</v>
      </c>
      <c r="I7526" s="33" t="s">
        <v>862</v>
      </c>
      <c r="J7526" s="33" t="s">
        <v>206</v>
      </c>
      <c r="K7526" s="33" t="str">
        <f t="shared" si="384"/>
        <v>544 , 6</v>
      </c>
      <c r="L7526" s="34" t="s">
        <v>207</v>
      </c>
      <c r="N7526" s="1" t="b">
        <f t="shared" si="385"/>
        <v>0</v>
      </c>
      <c r="O7526" s="1" t="b">
        <f t="shared" si="386"/>
        <v>0</v>
      </c>
      <c r="Q7526" s="4"/>
      <c r="R7526" s="4"/>
    </row>
    <row r="7527" spans="5:18">
      <c r="E7527" s="130">
        <v>544</v>
      </c>
      <c r="F7527" s="130">
        <v>8</v>
      </c>
      <c r="H7527" s="32" t="s">
        <v>208</v>
      </c>
      <c r="I7527" s="33" t="s">
        <v>862</v>
      </c>
      <c r="J7527" s="33" t="s">
        <v>206</v>
      </c>
      <c r="K7527" s="33" t="str">
        <f t="shared" si="384"/>
        <v>544 , 8</v>
      </c>
      <c r="L7527" s="34" t="s">
        <v>207</v>
      </c>
      <c r="N7527" s="1" t="b">
        <f t="shared" si="385"/>
        <v>0</v>
      </c>
      <c r="O7527" s="1" t="b">
        <f t="shared" si="386"/>
        <v>0</v>
      </c>
      <c r="Q7527" s="4"/>
      <c r="R7527" s="4"/>
    </row>
    <row r="7528" spans="5:18">
      <c r="E7528" s="130">
        <v>544</v>
      </c>
      <c r="F7528" s="130">
        <v>9</v>
      </c>
      <c r="H7528" s="32" t="s">
        <v>208</v>
      </c>
      <c r="I7528" s="33" t="s">
        <v>862</v>
      </c>
      <c r="J7528" s="33" t="s">
        <v>206</v>
      </c>
      <c r="K7528" s="33" t="str">
        <f t="shared" si="384"/>
        <v>544 , 9</v>
      </c>
      <c r="L7528" s="34" t="s">
        <v>207</v>
      </c>
      <c r="N7528" s="1" t="b">
        <f t="shared" si="385"/>
        <v>0</v>
      </c>
      <c r="O7528" s="1" t="b">
        <f t="shared" si="386"/>
        <v>0</v>
      </c>
      <c r="Q7528" s="4"/>
      <c r="R7528" s="4"/>
    </row>
    <row r="7529" spans="5:18">
      <c r="E7529" s="130">
        <v>544</v>
      </c>
      <c r="F7529" s="130">
        <v>10</v>
      </c>
      <c r="H7529" s="32" t="s">
        <v>208</v>
      </c>
      <c r="I7529" s="33" t="s">
        <v>862</v>
      </c>
      <c r="J7529" s="33" t="s">
        <v>206</v>
      </c>
      <c r="K7529" s="33" t="str">
        <f t="shared" si="384"/>
        <v>544 , 10</v>
      </c>
      <c r="L7529" s="34" t="s">
        <v>207</v>
      </c>
      <c r="N7529" s="1" t="b">
        <f t="shared" si="385"/>
        <v>0</v>
      </c>
      <c r="O7529" s="1" t="b">
        <f t="shared" si="386"/>
        <v>0</v>
      </c>
      <c r="Q7529" s="4"/>
      <c r="R7529" s="4"/>
    </row>
    <row r="7530" spans="5:18">
      <c r="E7530" s="130">
        <v>544</v>
      </c>
      <c r="F7530" s="130">
        <v>11</v>
      </c>
      <c r="H7530" s="32" t="s">
        <v>208</v>
      </c>
      <c r="I7530" s="33" t="s">
        <v>862</v>
      </c>
      <c r="J7530" s="33" t="s">
        <v>206</v>
      </c>
      <c r="K7530" s="33" t="str">
        <f t="shared" si="384"/>
        <v>544 , 11</v>
      </c>
      <c r="L7530" s="34" t="s">
        <v>207</v>
      </c>
      <c r="N7530" s="1" t="b">
        <f t="shared" si="385"/>
        <v>0</v>
      </c>
      <c r="O7530" s="1" t="b">
        <f t="shared" si="386"/>
        <v>0</v>
      </c>
      <c r="Q7530" s="4"/>
      <c r="R7530" s="4"/>
    </row>
    <row r="7531" spans="5:18">
      <c r="E7531" s="130">
        <v>544</v>
      </c>
      <c r="F7531" s="130">
        <v>12</v>
      </c>
      <c r="H7531" s="32" t="s">
        <v>208</v>
      </c>
      <c r="I7531" s="33" t="s">
        <v>862</v>
      </c>
      <c r="J7531" s="33" t="s">
        <v>206</v>
      </c>
      <c r="K7531" s="33" t="str">
        <f t="shared" si="384"/>
        <v>544 , 12</v>
      </c>
      <c r="L7531" s="34" t="s">
        <v>207</v>
      </c>
      <c r="N7531" s="1" t="b">
        <f t="shared" si="385"/>
        <v>0</v>
      </c>
      <c r="O7531" s="1" t="b">
        <f t="shared" si="386"/>
        <v>0</v>
      </c>
      <c r="Q7531" s="4"/>
      <c r="R7531" s="4"/>
    </row>
    <row r="7532" spans="5:18">
      <c r="E7532" s="130">
        <v>544</v>
      </c>
      <c r="F7532" s="130">
        <v>13</v>
      </c>
      <c r="H7532" s="32" t="s">
        <v>208</v>
      </c>
      <c r="I7532" s="33" t="s">
        <v>862</v>
      </c>
      <c r="J7532" s="33" t="s">
        <v>206</v>
      </c>
      <c r="K7532" s="33" t="str">
        <f t="shared" ref="K7532:K7591" si="387">E7532&amp;" , "&amp;F7532</f>
        <v>544 , 13</v>
      </c>
      <c r="L7532" s="34" t="s">
        <v>207</v>
      </c>
      <c r="N7532" s="1" t="b">
        <f t="shared" ref="N7532:N7591" si="388">IF(E7532="","",EXACT(E7532,Q7532))</f>
        <v>0</v>
      </c>
      <c r="O7532" s="1" t="b">
        <f t="shared" ref="O7532:O7591" si="389">IF(F7532="","",EXACT(F7532,R7532))</f>
        <v>0</v>
      </c>
      <c r="Q7532" s="4"/>
      <c r="R7532" s="4"/>
    </row>
    <row r="7533" spans="5:18">
      <c r="E7533" s="130">
        <v>544</v>
      </c>
      <c r="F7533" s="130">
        <v>14</v>
      </c>
      <c r="H7533" s="32" t="s">
        <v>208</v>
      </c>
      <c r="I7533" s="33" t="s">
        <v>862</v>
      </c>
      <c r="J7533" s="33" t="s">
        <v>206</v>
      </c>
      <c r="K7533" s="33" t="str">
        <f t="shared" si="387"/>
        <v>544 , 14</v>
      </c>
      <c r="L7533" s="34" t="s">
        <v>207</v>
      </c>
      <c r="N7533" s="1" t="b">
        <f t="shared" si="388"/>
        <v>0</v>
      </c>
      <c r="O7533" s="1" t="b">
        <f t="shared" si="389"/>
        <v>0</v>
      </c>
      <c r="Q7533" s="4"/>
      <c r="R7533" s="4"/>
    </row>
    <row r="7534" spans="5:18">
      <c r="E7534" s="130">
        <v>544</v>
      </c>
      <c r="F7534" s="130">
        <v>15</v>
      </c>
      <c r="H7534" s="32" t="s">
        <v>208</v>
      </c>
      <c r="I7534" s="33" t="s">
        <v>862</v>
      </c>
      <c r="J7534" s="33" t="s">
        <v>206</v>
      </c>
      <c r="K7534" s="33" t="str">
        <f t="shared" si="387"/>
        <v>544 , 15</v>
      </c>
      <c r="L7534" s="34" t="s">
        <v>207</v>
      </c>
      <c r="N7534" s="1" t="b">
        <f t="shared" si="388"/>
        <v>0</v>
      </c>
      <c r="O7534" s="1" t="b">
        <f t="shared" si="389"/>
        <v>0</v>
      </c>
      <c r="Q7534" s="4"/>
      <c r="R7534" s="4"/>
    </row>
    <row r="7535" spans="5:18">
      <c r="E7535" s="130">
        <v>545</v>
      </c>
      <c r="F7535" s="130">
        <v>1</v>
      </c>
      <c r="H7535" s="32" t="s">
        <v>208</v>
      </c>
      <c r="I7535" s="33" t="s">
        <v>862</v>
      </c>
      <c r="J7535" s="33" t="s">
        <v>206</v>
      </c>
      <c r="K7535" s="33" t="str">
        <f t="shared" si="387"/>
        <v>545 , 1</v>
      </c>
      <c r="L7535" s="34" t="s">
        <v>207</v>
      </c>
      <c r="N7535" s="1" t="b">
        <f t="shared" si="388"/>
        <v>0</v>
      </c>
      <c r="O7535" s="1" t="b">
        <f t="shared" si="389"/>
        <v>0</v>
      </c>
      <c r="Q7535" s="4"/>
      <c r="R7535" s="4"/>
    </row>
    <row r="7536" spans="5:18">
      <c r="E7536" s="130">
        <v>545</v>
      </c>
      <c r="F7536" s="130">
        <v>2</v>
      </c>
      <c r="H7536" s="32" t="s">
        <v>208</v>
      </c>
      <c r="I7536" s="33" t="s">
        <v>862</v>
      </c>
      <c r="J7536" s="33" t="s">
        <v>206</v>
      </c>
      <c r="K7536" s="33" t="str">
        <f t="shared" si="387"/>
        <v>545 , 2</v>
      </c>
      <c r="L7536" s="34" t="s">
        <v>207</v>
      </c>
      <c r="N7536" s="1" t="b">
        <f t="shared" si="388"/>
        <v>0</v>
      </c>
      <c r="O7536" s="1" t="b">
        <f t="shared" si="389"/>
        <v>0</v>
      </c>
      <c r="Q7536" s="4"/>
      <c r="R7536" s="4"/>
    </row>
    <row r="7537" spans="5:18">
      <c r="E7537" s="130">
        <v>545</v>
      </c>
      <c r="F7537" s="130">
        <v>3</v>
      </c>
      <c r="H7537" s="32" t="s">
        <v>208</v>
      </c>
      <c r="I7537" s="33" t="s">
        <v>862</v>
      </c>
      <c r="J7537" s="33" t="s">
        <v>206</v>
      </c>
      <c r="K7537" s="33" t="str">
        <f t="shared" si="387"/>
        <v>545 , 3</v>
      </c>
      <c r="L7537" s="34" t="s">
        <v>207</v>
      </c>
      <c r="N7537" s="1" t="b">
        <f t="shared" si="388"/>
        <v>0</v>
      </c>
      <c r="O7537" s="1" t="b">
        <f t="shared" si="389"/>
        <v>0</v>
      </c>
      <c r="Q7537" s="4"/>
      <c r="R7537" s="4"/>
    </row>
    <row r="7538" spans="5:18">
      <c r="E7538" s="130">
        <v>545</v>
      </c>
      <c r="F7538" s="130">
        <v>4</v>
      </c>
      <c r="H7538" s="32" t="s">
        <v>208</v>
      </c>
      <c r="I7538" s="33" t="s">
        <v>862</v>
      </c>
      <c r="J7538" s="33" t="s">
        <v>206</v>
      </c>
      <c r="K7538" s="33" t="str">
        <f t="shared" si="387"/>
        <v>545 , 4</v>
      </c>
      <c r="L7538" s="34" t="s">
        <v>207</v>
      </c>
      <c r="N7538" s="1" t="b">
        <f t="shared" si="388"/>
        <v>0</v>
      </c>
      <c r="O7538" s="1" t="b">
        <f t="shared" si="389"/>
        <v>0</v>
      </c>
      <c r="Q7538" s="4"/>
      <c r="R7538" s="4"/>
    </row>
    <row r="7539" spans="5:18">
      <c r="E7539" s="130">
        <v>545</v>
      </c>
      <c r="F7539" s="130">
        <v>5</v>
      </c>
      <c r="H7539" s="32" t="s">
        <v>208</v>
      </c>
      <c r="I7539" s="33" t="s">
        <v>862</v>
      </c>
      <c r="J7539" s="33" t="s">
        <v>206</v>
      </c>
      <c r="K7539" s="33" t="str">
        <f t="shared" si="387"/>
        <v>545 , 5</v>
      </c>
      <c r="L7539" s="34" t="s">
        <v>207</v>
      </c>
      <c r="N7539" s="1" t="b">
        <f t="shared" si="388"/>
        <v>0</v>
      </c>
      <c r="O7539" s="1" t="b">
        <f t="shared" si="389"/>
        <v>0</v>
      </c>
      <c r="Q7539" s="4"/>
      <c r="R7539" s="4"/>
    </row>
    <row r="7540" spans="5:18">
      <c r="E7540" s="130">
        <v>545</v>
      </c>
      <c s="130" r="F7540">
        <v>7</v>
      </c>
      <c r="H7540" s="32" t="s">
        <v>208</v>
      </c>
      <c r="I7540" s="33" t="s">
        <v>862</v>
      </c>
      <c r="J7540" s="33" t="s">
        <v>206</v>
      </c>
      <c r="K7540" s="33" t="str">
        <f t="shared" si="387"/>
        <v>545 , 6</v>
      </c>
      <c r="L7540" s="34" t="s">
        <v>207</v>
      </c>
      <c r="N7540" s="1" t="b">
        <f t="shared" si="388"/>
        <v>0</v>
      </c>
      <c r="O7540" s="1" t="b">
        <f t="shared" si="389"/>
        <v>0</v>
      </c>
      <c r="Q7540" s="4"/>
      <c r="R7540" s="4"/>
    </row>
    <row r="7541" spans="5:18">
      <c r="E7541" s="130">
        <v>545</v>
      </c>
      <c r="F7541" s="130">
        <v>8</v>
      </c>
      <c r="H7541" s="32" t="s">
        <v>208</v>
      </c>
      <c r="I7541" s="33" t="s">
        <v>862</v>
      </c>
      <c r="J7541" s="33" t="s">
        <v>206</v>
      </c>
      <c r="K7541" s="33" t="str">
        <f t="shared" si="387"/>
        <v>545 , 8</v>
      </c>
      <c r="L7541" s="34" t="s">
        <v>207</v>
      </c>
      <c r="N7541" s="1" t="b">
        <f t="shared" si="388"/>
        <v>0</v>
      </c>
      <c r="O7541" s="1" t="b">
        <f t="shared" si="389"/>
        <v>0</v>
      </c>
      <c r="Q7541" s="4"/>
      <c r="R7541" s="4"/>
    </row>
    <row r="7542" spans="5:18">
      <c r="E7542" s="130">
        <v>545</v>
      </c>
      <c r="F7542" s="130">
        <v>9</v>
      </c>
      <c r="H7542" s="32" t="s">
        <v>208</v>
      </c>
      <c r="I7542" s="33" t="s">
        <v>862</v>
      </c>
      <c r="J7542" s="33" t="s">
        <v>206</v>
      </c>
      <c r="K7542" s="33" t="str">
        <f t="shared" si="387"/>
        <v>545 , 9</v>
      </c>
      <c r="L7542" s="34" t="s">
        <v>207</v>
      </c>
      <c r="N7542" s="1" t="b">
        <f t="shared" si="388"/>
        <v>0</v>
      </c>
      <c r="O7542" s="1" t="b">
        <f t="shared" si="389"/>
        <v>0</v>
      </c>
      <c r="Q7542" s="4"/>
      <c r="R7542" s="4"/>
    </row>
    <row r="7543" spans="5:18">
      <c r="E7543" s="130">
        <v>545</v>
      </c>
      <c r="F7543" s="130">
        <v>10</v>
      </c>
      <c r="H7543" s="32" t="s">
        <v>208</v>
      </c>
      <c r="I7543" s="33" t="s">
        <v>862</v>
      </c>
      <c r="J7543" s="33" t="s">
        <v>206</v>
      </c>
      <c r="K7543" s="33" t="str">
        <f t="shared" si="387"/>
        <v>545 , 10</v>
      </c>
      <c r="L7543" s="34" t="s">
        <v>207</v>
      </c>
      <c r="N7543" s="1" t="b">
        <f t="shared" si="388"/>
        <v>0</v>
      </c>
      <c r="O7543" s="1" t="b">
        <f t="shared" si="389"/>
        <v>0</v>
      </c>
      <c r="Q7543" s="4"/>
      <c r="R7543" s="4"/>
    </row>
    <row r="7544" spans="5:18">
      <c r="E7544" s="130">
        <v>545</v>
      </c>
      <c r="F7544" s="130">
        <v>11</v>
      </c>
      <c r="H7544" s="32" t="s">
        <v>208</v>
      </c>
      <c r="I7544" s="33" t="s">
        <v>862</v>
      </c>
      <c r="J7544" s="33" t="s">
        <v>206</v>
      </c>
      <c r="K7544" s="33" t="str">
        <f t="shared" si="387"/>
        <v>545 , 11</v>
      </c>
      <c r="L7544" s="34" t="s">
        <v>207</v>
      </c>
      <c r="N7544" s="1" t="b">
        <f t="shared" si="388"/>
        <v>0</v>
      </c>
      <c r="O7544" s="1" t="b">
        <f t="shared" si="389"/>
        <v>0</v>
      </c>
      <c r="Q7544" s="4"/>
      <c r="R7544" s="4"/>
    </row>
    <row r="7545" spans="5:18">
      <c r="E7545" s="130">
        <v>545</v>
      </c>
      <c r="F7545" s="130">
        <v>12</v>
      </c>
      <c r="H7545" s="32" t="s">
        <v>208</v>
      </c>
      <c r="I7545" s="33" t="s">
        <v>862</v>
      </c>
      <c r="J7545" s="33" t="s">
        <v>206</v>
      </c>
      <c r="K7545" s="33" t="str">
        <f t="shared" si="387"/>
        <v>545 , 12</v>
      </c>
      <c r="L7545" s="34" t="s">
        <v>207</v>
      </c>
      <c r="N7545" s="1" t="b">
        <f t="shared" si="388"/>
        <v>0</v>
      </c>
      <c r="O7545" s="1" t="b">
        <f t="shared" si="389"/>
        <v>0</v>
      </c>
      <c r="Q7545" s="4"/>
      <c r="R7545" s="4"/>
    </row>
    <row r="7546" spans="5:18">
      <c r="E7546" s="130">
        <v>545</v>
      </c>
      <c r="F7546" s="130">
        <v>13</v>
      </c>
      <c r="H7546" s="32" t="s">
        <v>208</v>
      </c>
      <c r="I7546" s="33" t="s">
        <v>862</v>
      </c>
      <c r="J7546" s="33" t="s">
        <v>206</v>
      </c>
      <c r="K7546" s="33" t="str">
        <f t="shared" si="387"/>
        <v>545 , 13</v>
      </c>
      <c r="L7546" s="34" t="s">
        <v>207</v>
      </c>
      <c r="N7546" s="1" t="b">
        <f t="shared" si="388"/>
        <v>0</v>
      </c>
      <c r="O7546" s="1" t="b">
        <f t="shared" si="389"/>
        <v>0</v>
      </c>
      <c r="Q7546" s="4"/>
      <c r="R7546" s="4"/>
    </row>
    <row r="7547" spans="5:18">
      <c r="E7547" s="130">
        <v>545</v>
      </c>
      <c r="F7547" s="130">
        <v>14</v>
      </c>
      <c r="H7547" s="32" t="s">
        <v>208</v>
      </c>
      <c r="I7547" s="33" t="s">
        <v>862</v>
      </c>
      <c r="J7547" s="33" t="s">
        <v>206</v>
      </c>
      <c r="K7547" s="33" t="str">
        <f t="shared" si="387"/>
        <v>545 , 14</v>
      </c>
      <c r="L7547" s="34" t="s">
        <v>207</v>
      </c>
      <c r="N7547" s="1" t="b">
        <f t="shared" si="388"/>
        <v>0</v>
      </c>
      <c r="O7547" s="1" t="b">
        <f t="shared" si="389"/>
        <v>0</v>
      </c>
      <c r="Q7547" s="4"/>
      <c r="R7547" s="4"/>
    </row>
    <row r="7548" spans="5:18">
      <c r="E7548" s="130">
        <v>545</v>
      </c>
      <c r="F7548" s="130">
        <v>15</v>
      </c>
      <c r="H7548" s="32" t="s">
        <v>208</v>
      </c>
      <c r="I7548" s="33" t="s">
        <v>862</v>
      </c>
      <c r="J7548" s="33" t="s">
        <v>206</v>
      </c>
      <c r="K7548" s="33" t="str">
        <f t="shared" si="387"/>
        <v>545 , 15</v>
      </c>
      <c r="L7548" s="34" t="s">
        <v>207</v>
      </c>
      <c r="N7548" s="1" t="b">
        <f t="shared" si="388"/>
        <v>0</v>
      </c>
      <c r="O7548" s="1" t="b">
        <f t="shared" si="389"/>
        <v>0</v>
      </c>
      <c r="Q7548" s="4"/>
      <c r="R7548" s="4"/>
    </row>
    <row r="7549" spans="5:18">
      <c r="E7549" s="130">
        <v>546</v>
      </c>
      <c r="F7549" s="130">
        <v>1</v>
      </c>
      <c r="H7549" s="32" t="s">
        <v>208</v>
      </c>
      <c r="I7549" s="33" t="s">
        <v>862</v>
      </c>
      <c r="J7549" s="33" t="s">
        <v>206</v>
      </c>
      <c r="K7549" s="33" t="str">
        <f t="shared" si="387"/>
        <v>546 , 1</v>
      </c>
      <c r="L7549" s="34" t="s">
        <v>207</v>
      </c>
      <c r="N7549" s="1" t="b">
        <f t="shared" si="388"/>
        <v>0</v>
      </c>
      <c r="O7549" s="1" t="b">
        <f t="shared" si="389"/>
        <v>0</v>
      </c>
      <c r="Q7549" s="4"/>
      <c r="R7549" s="4"/>
    </row>
    <row r="7550" spans="5:18">
      <c r="E7550" s="130">
        <v>546</v>
      </c>
      <c r="F7550" s="130">
        <v>2</v>
      </c>
      <c r="H7550" s="32" t="s">
        <v>208</v>
      </c>
      <c r="I7550" s="33" t="s">
        <v>862</v>
      </c>
      <c r="J7550" s="33" t="s">
        <v>206</v>
      </c>
      <c r="K7550" s="33" t="str">
        <f t="shared" si="387"/>
        <v>546 , 2</v>
      </c>
      <c r="L7550" s="34" t="s">
        <v>207</v>
      </c>
      <c r="N7550" s="1" t="b">
        <f t="shared" si="388"/>
        <v>0</v>
      </c>
      <c r="O7550" s="1" t="b">
        <f t="shared" si="389"/>
        <v>0</v>
      </c>
      <c r="Q7550" s="4"/>
      <c r="R7550" s="4"/>
    </row>
    <row r="7551" spans="5:18">
      <c r="E7551" s="130">
        <v>546</v>
      </c>
      <c r="F7551" s="130">
        <v>3</v>
      </c>
      <c r="H7551" s="32" t="s">
        <v>208</v>
      </c>
      <c r="I7551" s="33" t="s">
        <v>862</v>
      </c>
      <c r="J7551" s="33" t="s">
        <v>206</v>
      </c>
      <c r="K7551" s="33" t="str">
        <f t="shared" si="387"/>
        <v>546 , 3</v>
      </c>
      <c r="L7551" s="34" t="s">
        <v>207</v>
      </c>
      <c r="N7551" s="1" t="b">
        <f t="shared" si="388"/>
        <v>0</v>
      </c>
      <c r="O7551" s="1" t="b">
        <f t="shared" si="389"/>
        <v>0</v>
      </c>
      <c r="Q7551" s="4"/>
      <c r="R7551" s="4"/>
    </row>
    <row r="7552" spans="5:18">
      <c r="E7552" s="130">
        <v>546</v>
      </c>
      <c r="F7552" s="130">
        <v>4</v>
      </c>
      <c r="H7552" s="32" t="s">
        <v>208</v>
      </c>
      <c r="I7552" s="33" t="s">
        <v>862</v>
      </c>
      <c r="J7552" s="33" t="s">
        <v>206</v>
      </c>
      <c r="K7552" s="33" t="str">
        <f t="shared" si="387"/>
        <v>546 , 4</v>
      </c>
      <c r="L7552" s="34" t="s">
        <v>207</v>
      </c>
      <c r="N7552" s="1" t="b">
        <f t="shared" si="388"/>
        <v>0</v>
      </c>
      <c r="O7552" s="1" t="b">
        <f t="shared" si="389"/>
        <v>0</v>
      </c>
      <c r="Q7552" s="4"/>
      <c r="R7552" s="4"/>
    </row>
    <row r="7553" spans="5:18">
      <c r="E7553" s="130">
        <v>546</v>
      </c>
      <c r="F7553" s="130">
        <v>5</v>
      </c>
      <c r="H7553" s="32" t="s">
        <v>208</v>
      </c>
      <c r="I7553" s="33" t="s">
        <v>862</v>
      </c>
      <c r="J7553" s="33" t="s">
        <v>206</v>
      </c>
      <c r="K7553" s="33" t="str">
        <f t="shared" si="387"/>
        <v>546 , 5</v>
      </c>
      <c r="L7553" s="34" t="s">
        <v>207</v>
      </c>
      <c r="N7553" s="1" t="b">
        <f t="shared" si="388"/>
        <v>0</v>
      </c>
      <c r="O7553" s="1" t="b">
        <f t="shared" si="389"/>
        <v>0</v>
      </c>
      <c r="Q7553" s="4"/>
      <c r="R7553" s="4"/>
    </row>
    <row r="7554" spans="5:18">
      <c r="E7554" s="130">
        <v>546</v>
      </c>
      <c s="130" r="F7554">
        <v>7</v>
      </c>
      <c r="H7554" s="32" t="s">
        <v>208</v>
      </c>
      <c r="I7554" s="33" t="s">
        <v>862</v>
      </c>
      <c r="J7554" s="33" t="s">
        <v>206</v>
      </c>
      <c r="K7554" s="33" t="str">
        <f t="shared" si="387"/>
        <v>546 , 6</v>
      </c>
      <c r="L7554" s="34" t="s">
        <v>207</v>
      </c>
      <c r="N7554" s="1" t="b">
        <f t="shared" si="388"/>
        <v>0</v>
      </c>
      <c r="O7554" s="1" t="b">
        <f t="shared" si="389"/>
        <v>0</v>
      </c>
      <c r="Q7554" s="4"/>
      <c r="R7554" s="4"/>
    </row>
    <row r="7555" spans="5:18">
      <c r="E7555" s="130">
        <v>546</v>
      </c>
      <c r="F7555" s="130">
        <v>8</v>
      </c>
      <c r="H7555" s="32" t="s">
        <v>208</v>
      </c>
      <c r="I7555" s="33" t="s">
        <v>862</v>
      </c>
      <c r="J7555" s="33" t="s">
        <v>206</v>
      </c>
      <c r="K7555" s="33" t="str">
        <f t="shared" si="387"/>
        <v>546 , 8</v>
      </c>
      <c r="L7555" s="34" t="s">
        <v>207</v>
      </c>
      <c r="N7555" s="1" t="b">
        <f t="shared" si="388"/>
        <v>0</v>
      </c>
      <c r="O7555" s="1" t="b">
        <f t="shared" si="389"/>
        <v>0</v>
      </c>
      <c r="Q7555" s="4"/>
      <c r="R7555" s="4"/>
    </row>
    <row r="7556" spans="5:18">
      <c r="E7556" s="130">
        <v>546</v>
      </c>
      <c r="F7556" s="130">
        <v>9</v>
      </c>
      <c r="H7556" s="32" t="s">
        <v>208</v>
      </c>
      <c r="I7556" s="33" t="s">
        <v>862</v>
      </c>
      <c r="J7556" s="33" t="s">
        <v>206</v>
      </c>
      <c r="K7556" s="33" t="str">
        <f t="shared" si="387"/>
        <v>546 , 9</v>
      </c>
      <c r="L7556" s="34" t="s">
        <v>207</v>
      </c>
      <c r="N7556" s="1" t="b">
        <f t="shared" si="388"/>
        <v>0</v>
      </c>
      <c r="O7556" s="1" t="b">
        <f t="shared" si="389"/>
        <v>0</v>
      </c>
      <c r="Q7556" s="4"/>
      <c r="R7556" s="4"/>
    </row>
    <row r="7557" spans="5:18">
      <c r="E7557" s="130">
        <v>546</v>
      </c>
      <c r="F7557" s="130">
        <v>10</v>
      </c>
      <c r="H7557" s="32" t="s">
        <v>208</v>
      </c>
      <c r="I7557" s="33" t="s">
        <v>862</v>
      </c>
      <c r="J7557" s="33" t="s">
        <v>206</v>
      </c>
      <c r="K7557" s="33" t="str">
        <f t="shared" si="387"/>
        <v>546 , 10</v>
      </c>
      <c r="L7557" s="34" t="s">
        <v>207</v>
      </c>
      <c r="N7557" s="1" t="b">
        <f t="shared" si="388"/>
        <v>0</v>
      </c>
      <c r="O7557" s="1" t="b">
        <f t="shared" si="389"/>
        <v>0</v>
      </c>
      <c r="Q7557" s="4"/>
      <c r="R7557" s="4"/>
    </row>
    <row r="7558" spans="5:18">
      <c r="E7558" s="130">
        <v>546</v>
      </c>
      <c r="F7558" s="130">
        <v>11</v>
      </c>
      <c r="H7558" s="32" t="s">
        <v>208</v>
      </c>
      <c r="I7558" s="33" t="s">
        <v>862</v>
      </c>
      <c r="J7558" s="33" t="s">
        <v>206</v>
      </c>
      <c r="K7558" s="33" t="str">
        <f t="shared" si="387"/>
        <v>546 , 11</v>
      </c>
      <c r="L7558" s="34" t="s">
        <v>207</v>
      </c>
      <c r="N7558" s="1" t="b">
        <f t="shared" si="388"/>
        <v>0</v>
      </c>
      <c r="O7558" s="1" t="b">
        <f t="shared" si="389"/>
        <v>0</v>
      </c>
      <c r="Q7558" s="4"/>
      <c r="R7558" s="4"/>
    </row>
    <row r="7559" spans="5:18">
      <c r="E7559" s="130">
        <v>546</v>
      </c>
      <c r="F7559" s="130">
        <v>12</v>
      </c>
      <c r="H7559" s="32" t="s">
        <v>208</v>
      </c>
      <c r="I7559" s="33" t="s">
        <v>862</v>
      </c>
      <c r="J7559" s="33" t="s">
        <v>206</v>
      </c>
      <c r="K7559" s="33" t="str">
        <f t="shared" si="387"/>
        <v>546 , 12</v>
      </c>
      <c r="L7559" s="34" t="s">
        <v>207</v>
      </c>
      <c r="N7559" s="1" t="b">
        <f t="shared" si="388"/>
        <v>0</v>
      </c>
      <c r="O7559" s="1" t="b">
        <f t="shared" si="389"/>
        <v>0</v>
      </c>
      <c r="Q7559" s="4"/>
      <c r="R7559" s="4"/>
    </row>
    <row r="7560" spans="5:18">
      <c r="E7560" s="130">
        <v>546</v>
      </c>
      <c r="F7560" s="130">
        <v>13</v>
      </c>
      <c r="H7560" s="32" t="s">
        <v>208</v>
      </c>
      <c r="I7560" s="33" t="s">
        <v>862</v>
      </c>
      <c r="J7560" s="33" t="s">
        <v>206</v>
      </c>
      <c r="K7560" s="33" t="str">
        <f t="shared" si="387"/>
        <v>546 , 13</v>
      </c>
      <c r="L7560" s="34" t="s">
        <v>207</v>
      </c>
      <c r="N7560" s="1" t="b">
        <f t="shared" si="388"/>
        <v>0</v>
      </c>
      <c r="O7560" s="1" t="b">
        <f t="shared" si="389"/>
        <v>0</v>
      </c>
      <c r="Q7560" s="4"/>
      <c r="R7560" s="4"/>
    </row>
    <row r="7561" spans="5:18">
      <c r="E7561" s="130">
        <v>546</v>
      </c>
      <c r="F7561" s="130">
        <v>14</v>
      </c>
      <c r="H7561" s="32" t="s">
        <v>208</v>
      </c>
      <c r="I7561" s="33" t="s">
        <v>862</v>
      </c>
      <c r="J7561" s="33" t="s">
        <v>206</v>
      </c>
      <c r="K7561" s="33" t="str">
        <f t="shared" si="387"/>
        <v>546 , 14</v>
      </c>
      <c r="L7561" s="34" t="s">
        <v>207</v>
      </c>
      <c r="N7561" s="1" t="b">
        <f t="shared" si="388"/>
        <v>0</v>
      </c>
      <c r="O7561" s="1" t="b">
        <f t="shared" si="389"/>
        <v>0</v>
      </c>
      <c r="Q7561" s="4"/>
      <c r="R7561" s="4"/>
    </row>
    <row r="7562" spans="5:18">
      <c r="E7562" s="130">
        <v>546</v>
      </c>
      <c r="F7562" s="130">
        <v>15</v>
      </c>
      <c r="H7562" s="32" t="s">
        <v>208</v>
      </c>
      <c r="I7562" s="33" t="s">
        <v>862</v>
      </c>
      <c r="J7562" s="33" t="s">
        <v>206</v>
      </c>
      <c r="K7562" s="33" t="str">
        <f t="shared" si="387"/>
        <v>546 , 15</v>
      </c>
      <c r="L7562" s="34" t="s">
        <v>207</v>
      </c>
      <c r="N7562" s="1" t="b">
        <f t="shared" si="388"/>
        <v>0</v>
      </c>
      <c r="O7562" s="1" t="b">
        <f t="shared" si="389"/>
        <v>0</v>
      </c>
      <c r="Q7562" s="4"/>
      <c r="R7562" s="4"/>
    </row>
    <row r="7563" spans="5:18">
      <c r="E7563" s="130">
        <v>547</v>
      </c>
      <c r="F7563" s="130">
        <v>1</v>
      </c>
      <c r="H7563" s="32" t="s">
        <v>208</v>
      </c>
      <c r="I7563" s="33" t="s">
        <v>862</v>
      </c>
      <c r="J7563" s="33" t="s">
        <v>206</v>
      </c>
      <c r="K7563" s="33" t="str">
        <f t="shared" si="387"/>
        <v>547 , 1</v>
      </c>
      <c r="L7563" s="34" t="s">
        <v>207</v>
      </c>
      <c r="N7563" s="1" t="b">
        <f t="shared" si="388"/>
        <v>0</v>
      </c>
      <c r="O7563" s="1" t="b">
        <f t="shared" si="389"/>
        <v>0</v>
      </c>
      <c r="Q7563" s="4"/>
      <c r="R7563" s="4"/>
    </row>
    <row r="7564" spans="5:18">
      <c r="E7564" s="130">
        <v>547</v>
      </c>
      <c r="F7564" s="130">
        <v>2</v>
      </c>
      <c r="H7564" s="32" t="s">
        <v>208</v>
      </c>
      <c r="I7564" s="33" t="s">
        <v>862</v>
      </c>
      <c r="J7564" s="33" t="s">
        <v>206</v>
      </c>
      <c r="K7564" s="33" t="str">
        <f t="shared" si="387"/>
        <v>547 , 2</v>
      </c>
      <c r="L7564" s="34" t="s">
        <v>207</v>
      </c>
      <c r="N7564" s="1" t="b">
        <f t="shared" si="388"/>
        <v>0</v>
      </c>
      <c r="O7564" s="1" t="b">
        <f t="shared" si="389"/>
        <v>0</v>
      </c>
      <c r="Q7564" s="4"/>
      <c r="R7564" s="4"/>
    </row>
    <row r="7565" spans="5:18">
      <c r="E7565" s="130">
        <v>547</v>
      </c>
      <c r="F7565" s="130">
        <v>3</v>
      </c>
      <c r="H7565" s="32" t="s">
        <v>208</v>
      </c>
      <c r="I7565" s="33" t="s">
        <v>862</v>
      </c>
      <c r="J7565" s="33" t="s">
        <v>206</v>
      </c>
      <c r="K7565" s="33" t="str">
        <f t="shared" si="387"/>
        <v>547 , 3</v>
      </c>
      <c r="L7565" s="34" t="s">
        <v>207</v>
      </c>
      <c r="N7565" s="1" t="b">
        <f t="shared" si="388"/>
        <v>0</v>
      </c>
      <c r="O7565" s="1" t="b">
        <f t="shared" si="389"/>
        <v>0</v>
      </c>
      <c r="Q7565" s="4"/>
      <c r="R7565" s="4"/>
    </row>
    <row r="7566" spans="5:18">
      <c r="E7566" s="130">
        <v>547</v>
      </c>
      <c r="F7566" s="130">
        <v>4</v>
      </c>
      <c r="H7566" s="32" t="s">
        <v>208</v>
      </c>
      <c r="I7566" s="33" t="s">
        <v>862</v>
      </c>
      <c r="J7566" s="33" t="s">
        <v>206</v>
      </c>
      <c r="K7566" s="33" t="str">
        <f t="shared" si="387"/>
        <v>547 , 4</v>
      </c>
      <c r="L7566" s="34" t="s">
        <v>207</v>
      </c>
      <c r="N7566" s="1" t="b">
        <f t="shared" si="388"/>
        <v>0</v>
      </c>
      <c r="O7566" s="1" t="b">
        <f t="shared" si="389"/>
        <v>0</v>
      </c>
      <c r="Q7566" s="4"/>
      <c r="R7566" s="4"/>
    </row>
    <row r="7567" spans="5:18">
      <c r="E7567" s="130">
        <v>547</v>
      </c>
      <c r="F7567" s="130">
        <v>5</v>
      </c>
      <c r="H7567" s="32" t="s">
        <v>208</v>
      </c>
      <c r="I7567" s="33" t="s">
        <v>862</v>
      </c>
      <c r="J7567" s="33" t="s">
        <v>206</v>
      </c>
      <c r="K7567" s="33" t="str">
        <f t="shared" si="387"/>
        <v>547 , 5</v>
      </c>
      <c r="L7567" s="34" t="s">
        <v>207</v>
      </c>
      <c r="N7567" s="1" t="b">
        <f t="shared" si="388"/>
        <v>0</v>
      </c>
      <c r="O7567" s="1" t="b">
        <f t="shared" si="389"/>
        <v>0</v>
      </c>
      <c r="Q7567" s="4"/>
      <c r="R7567" s="4"/>
    </row>
    <row r="7568" spans="5:18">
      <c r="E7568" s="130">
        <v>547</v>
      </c>
      <c s="130" r="F7568">
        <v>7</v>
      </c>
      <c r="H7568" s="32" t="s">
        <v>208</v>
      </c>
      <c r="I7568" s="33" t="s">
        <v>862</v>
      </c>
      <c r="J7568" s="33" t="s">
        <v>206</v>
      </c>
      <c r="K7568" s="33" t="str">
        <f t="shared" si="387"/>
        <v>547 , 6</v>
      </c>
      <c r="L7568" s="34" t="s">
        <v>207</v>
      </c>
      <c r="N7568" s="1" t="b">
        <f t="shared" si="388"/>
        <v>0</v>
      </c>
      <c r="O7568" s="1" t="b">
        <f t="shared" si="389"/>
        <v>0</v>
      </c>
      <c r="Q7568" s="4"/>
      <c r="R7568" s="4"/>
    </row>
    <row r="7569" spans="5:18">
      <c r="E7569" s="130">
        <v>547</v>
      </c>
      <c r="F7569" s="130">
        <v>8</v>
      </c>
      <c r="H7569" s="32" t="s">
        <v>208</v>
      </c>
      <c r="I7569" s="33" t="s">
        <v>862</v>
      </c>
      <c r="J7569" s="33" t="s">
        <v>206</v>
      </c>
      <c r="K7569" s="33" t="str">
        <f t="shared" si="387"/>
        <v>547 , 8</v>
      </c>
      <c r="L7569" s="34" t="s">
        <v>207</v>
      </c>
      <c r="N7569" s="1" t="b">
        <f t="shared" si="388"/>
        <v>0</v>
      </c>
      <c r="O7569" s="1" t="b">
        <f t="shared" si="389"/>
        <v>0</v>
      </c>
      <c r="Q7569" s="4"/>
      <c r="R7569" s="4"/>
    </row>
    <row r="7570" spans="5:18">
      <c r="E7570" s="130">
        <v>547</v>
      </c>
      <c r="F7570" s="130">
        <v>9</v>
      </c>
      <c r="H7570" s="32" t="s">
        <v>208</v>
      </c>
      <c r="I7570" s="33" t="s">
        <v>862</v>
      </c>
      <c r="J7570" s="33" t="s">
        <v>206</v>
      </c>
      <c r="K7570" s="33" t="str">
        <f t="shared" si="387"/>
        <v>547 , 9</v>
      </c>
      <c r="L7570" s="34" t="s">
        <v>207</v>
      </c>
      <c r="N7570" s="1" t="b">
        <f t="shared" si="388"/>
        <v>0</v>
      </c>
      <c r="O7570" s="1" t="b">
        <f t="shared" si="389"/>
        <v>0</v>
      </c>
      <c r="Q7570" s="4"/>
      <c r="R7570" s="4"/>
    </row>
    <row r="7571" spans="5:18">
      <c r="E7571" s="130">
        <v>547</v>
      </c>
      <c r="F7571" s="130">
        <v>10</v>
      </c>
      <c r="H7571" s="32" t="s">
        <v>208</v>
      </c>
      <c r="I7571" s="33" t="s">
        <v>862</v>
      </c>
      <c r="J7571" s="33" t="s">
        <v>206</v>
      </c>
      <c r="K7571" s="33" t="str">
        <f t="shared" si="387"/>
        <v>547 , 10</v>
      </c>
      <c r="L7571" s="34" t="s">
        <v>207</v>
      </c>
      <c r="N7571" s="1" t="b">
        <f t="shared" si="388"/>
        <v>0</v>
      </c>
      <c r="O7571" s="1" t="b">
        <f t="shared" si="389"/>
        <v>0</v>
      </c>
      <c r="Q7571" s="4"/>
      <c r="R7571" s="4"/>
    </row>
    <row r="7572" spans="5:18">
      <c r="E7572" s="130">
        <v>547</v>
      </c>
      <c r="F7572" s="130">
        <v>11</v>
      </c>
      <c r="H7572" s="32" t="s">
        <v>208</v>
      </c>
      <c r="I7572" s="33" t="s">
        <v>862</v>
      </c>
      <c r="J7572" s="33" t="s">
        <v>206</v>
      </c>
      <c r="K7572" s="33" t="str">
        <f t="shared" si="387"/>
        <v>547 , 11</v>
      </c>
      <c r="L7572" s="34" t="s">
        <v>207</v>
      </c>
      <c r="N7572" s="1" t="b">
        <f t="shared" si="388"/>
        <v>0</v>
      </c>
      <c r="O7572" s="1" t="b">
        <f t="shared" si="389"/>
        <v>0</v>
      </c>
      <c r="Q7572" s="4"/>
      <c r="R7572" s="4"/>
    </row>
    <row r="7573" spans="5:18">
      <c r="E7573" s="130">
        <v>547</v>
      </c>
      <c r="F7573" s="130">
        <v>12</v>
      </c>
      <c r="H7573" s="32" t="s">
        <v>208</v>
      </c>
      <c r="I7573" s="33" t="s">
        <v>862</v>
      </c>
      <c r="J7573" s="33" t="s">
        <v>206</v>
      </c>
      <c r="K7573" s="33" t="str">
        <f t="shared" si="387"/>
        <v>547 , 12</v>
      </c>
      <c r="L7573" s="34" t="s">
        <v>207</v>
      </c>
      <c r="N7573" s="1" t="b">
        <f t="shared" si="388"/>
        <v>0</v>
      </c>
      <c r="O7573" s="1" t="b">
        <f t="shared" si="389"/>
        <v>0</v>
      </c>
      <c r="Q7573" s="4"/>
      <c r="R7573" s="4"/>
    </row>
    <row r="7574" spans="5:18">
      <c r="E7574" s="130">
        <v>547</v>
      </c>
      <c r="F7574" s="130">
        <v>13</v>
      </c>
      <c r="H7574" s="32" t="s">
        <v>208</v>
      </c>
      <c r="I7574" s="33" t="s">
        <v>862</v>
      </c>
      <c r="J7574" s="33" t="s">
        <v>206</v>
      </c>
      <c r="K7574" s="33" t="str">
        <f t="shared" si="387"/>
        <v>547 , 13</v>
      </c>
      <c r="L7574" s="34" t="s">
        <v>207</v>
      </c>
      <c r="N7574" s="1" t="b">
        <f t="shared" si="388"/>
        <v>0</v>
      </c>
      <c r="O7574" s="1" t="b">
        <f t="shared" si="389"/>
        <v>0</v>
      </c>
      <c r="Q7574" s="4"/>
      <c r="R7574" s="4"/>
    </row>
    <row r="7575" spans="5:18">
      <c r="E7575" s="130">
        <v>547</v>
      </c>
      <c r="F7575" s="130">
        <v>14</v>
      </c>
      <c r="H7575" s="32" t="s">
        <v>208</v>
      </c>
      <c r="I7575" s="33" t="s">
        <v>862</v>
      </c>
      <c r="J7575" s="33" t="s">
        <v>206</v>
      </c>
      <c r="K7575" s="33" t="str">
        <f t="shared" si="387"/>
        <v>547 , 14</v>
      </c>
      <c r="L7575" s="34" t="s">
        <v>207</v>
      </c>
      <c r="N7575" s="1" t="b">
        <f t="shared" si="388"/>
        <v>0</v>
      </c>
      <c r="O7575" s="1" t="b">
        <f t="shared" si="389"/>
        <v>0</v>
      </c>
      <c r="Q7575" s="4"/>
      <c r="R7575" s="4"/>
    </row>
    <row r="7576" spans="5:18">
      <c r="E7576" s="130">
        <v>547</v>
      </c>
      <c r="F7576" s="130">
        <v>15</v>
      </c>
      <c r="H7576" s="32" t="s">
        <v>208</v>
      </c>
      <c r="I7576" s="33" t="s">
        <v>862</v>
      </c>
      <c r="J7576" s="33" t="s">
        <v>206</v>
      </c>
      <c r="K7576" s="33" t="str">
        <f t="shared" si="387"/>
        <v>547 , 15</v>
      </c>
      <c r="L7576" s="34" t="s">
        <v>207</v>
      </c>
      <c r="N7576" s="1" t="b">
        <f t="shared" si="388"/>
        <v>0</v>
      </c>
      <c r="O7576" s="1" t="b">
        <f t="shared" si="389"/>
        <v>0</v>
      </c>
      <c r="Q7576" s="4"/>
      <c r="R7576" s="4"/>
    </row>
    <row r="7577" spans="5:18">
      <c r="E7577" s="130">
        <v>548</v>
      </c>
      <c r="F7577" s="130">
        <v>1</v>
      </c>
      <c r="H7577" s="32" t="s">
        <v>208</v>
      </c>
      <c r="I7577" s="33" t="s">
        <v>862</v>
      </c>
      <c r="J7577" s="33" t="s">
        <v>206</v>
      </c>
      <c r="K7577" s="33" t="str">
        <f t="shared" si="387"/>
        <v>548 , 1</v>
      </c>
      <c r="L7577" s="34" t="s">
        <v>207</v>
      </c>
      <c r="N7577" s="1" t="b">
        <f t="shared" si="388"/>
        <v>0</v>
      </c>
      <c r="O7577" s="1" t="b">
        <f t="shared" si="389"/>
        <v>0</v>
      </c>
      <c r="Q7577" s="4"/>
      <c r="R7577" s="4"/>
    </row>
    <row r="7578" spans="5:18">
      <c r="E7578" s="130">
        <v>548</v>
      </c>
      <c r="F7578" s="130">
        <v>2</v>
      </c>
      <c r="H7578" s="32" t="s">
        <v>208</v>
      </c>
      <c r="I7578" s="33" t="s">
        <v>862</v>
      </c>
      <c r="J7578" s="33" t="s">
        <v>206</v>
      </c>
      <c r="K7578" s="33" t="str">
        <f t="shared" si="387"/>
        <v>548 , 2</v>
      </c>
      <c r="L7578" s="34" t="s">
        <v>207</v>
      </c>
      <c r="N7578" s="1" t="b">
        <f t="shared" si="388"/>
        <v>0</v>
      </c>
      <c r="O7578" s="1" t="b">
        <f t="shared" si="389"/>
        <v>0</v>
      </c>
      <c r="Q7578" s="4"/>
      <c r="R7578" s="4"/>
    </row>
    <row r="7579" spans="5:18">
      <c r="E7579" s="130">
        <v>548</v>
      </c>
      <c r="F7579" s="130">
        <v>3</v>
      </c>
      <c r="H7579" s="32" t="s">
        <v>208</v>
      </c>
      <c r="I7579" s="33" t="s">
        <v>862</v>
      </c>
      <c r="J7579" s="33" t="s">
        <v>206</v>
      </c>
      <c r="K7579" s="33" t="str">
        <f t="shared" si="387"/>
        <v>548 , 3</v>
      </c>
      <c r="L7579" s="34" t="s">
        <v>207</v>
      </c>
      <c r="N7579" s="1" t="b">
        <f t="shared" si="388"/>
        <v>0</v>
      </c>
      <c r="O7579" s="1" t="b">
        <f t="shared" si="389"/>
        <v>0</v>
      </c>
      <c r="Q7579" s="4"/>
      <c r="R7579" s="4"/>
    </row>
    <row r="7580" spans="5:18">
      <c r="E7580" s="130">
        <v>548</v>
      </c>
      <c r="F7580" s="130">
        <v>4</v>
      </c>
      <c r="H7580" s="32" t="s">
        <v>208</v>
      </c>
      <c r="I7580" s="33" t="s">
        <v>862</v>
      </c>
      <c r="J7580" s="33" t="s">
        <v>206</v>
      </c>
      <c r="K7580" s="33" t="str">
        <f t="shared" si="387"/>
        <v>548 , 4</v>
      </c>
      <c r="L7580" s="34" t="s">
        <v>207</v>
      </c>
      <c r="N7580" s="1" t="b">
        <f t="shared" si="388"/>
        <v>0</v>
      </c>
      <c r="O7580" s="1" t="b">
        <f t="shared" si="389"/>
        <v>0</v>
      </c>
      <c r="Q7580" s="4"/>
      <c r="R7580" s="4"/>
    </row>
    <row r="7581" spans="5:18">
      <c r="E7581" s="130">
        <v>548</v>
      </c>
      <c r="F7581" s="130">
        <v>5</v>
      </c>
      <c r="H7581" s="32" t="s">
        <v>208</v>
      </c>
      <c r="I7581" s="33" t="s">
        <v>862</v>
      </c>
      <c r="J7581" s="33" t="s">
        <v>206</v>
      </c>
      <c r="K7581" s="33" t="str">
        <f t="shared" si="387"/>
        <v>548 , 5</v>
      </c>
      <c r="L7581" s="34" t="s">
        <v>207</v>
      </c>
      <c r="N7581" s="1" t="b">
        <f t="shared" si="388"/>
        <v>0</v>
      </c>
      <c r="O7581" s="1" t="b">
        <f t="shared" si="389"/>
        <v>0</v>
      </c>
      <c r="Q7581" s="4"/>
      <c r="R7581" s="4"/>
    </row>
    <row r="7582" spans="5:18">
      <c r="E7582" s="130">
        <v>548</v>
      </c>
      <c s="130" r="F7582">
        <v>7</v>
      </c>
      <c r="H7582" s="32" t="s">
        <v>208</v>
      </c>
      <c r="I7582" s="33" t="s">
        <v>862</v>
      </c>
      <c r="J7582" s="33" t="s">
        <v>206</v>
      </c>
      <c r="K7582" s="33" t="str">
        <f t="shared" si="387"/>
        <v>548 , 6</v>
      </c>
      <c r="L7582" s="34" t="s">
        <v>207</v>
      </c>
      <c r="N7582" s="1" t="b">
        <f t="shared" si="388"/>
        <v>0</v>
      </c>
      <c r="O7582" s="1" t="b">
        <f t="shared" si="389"/>
        <v>0</v>
      </c>
      <c r="Q7582" s="4"/>
      <c r="R7582" s="4"/>
    </row>
    <row r="7583" spans="5:18">
      <c r="E7583" s="130">
        <v>548</v>
      </c>
      <c r="F7583" s="130">
        <v>8</v>
      </c>
      <c r="H7583" s="32" t="s">
        <v>208</v>
      </c>
      <c r="I7583" s="33" t="s">
        <v>862</v>
      </c>
      <c r="J7583" s="33" t="s">
        <v>206</v>
      </c>
      <c r="K7583" s="33" t="str">
        <f t="shared" si="387"/>
        <v>548 , 8</v>
      </c>
      <c r="L7583" s="34" t="s">
        <v>207</v>
      </c>
      <c r="N7583" s="1" t="b">
        <f t="shared" si="388"/>
        <v>0</v>
      </c>
      <c r="O7583" s="1" t="b">
        <f t="shared" si="389"/>
        <v>0</v>
      </c>
      <c r="Q7583" s="4"/>
      <c r="R7583" s="4"/>
    </row>
    <row r="7584" spans="5:18">
      <c r="E7584" s="130">
        <v>548</v>
      </c>
      <c r="F7584" s="130">
        <v>9</v>
      </c>
      <c r="H7584" s="32" t="s">
        <v>208</v>
      </c>
      <c r="I7584" s="33" t="s">
        <v>862</v>
      </c>
      <c r="J7584" s="33" t="s">
        <v>206</v>
      </c>
      <c r="K7584" s="33" t="str">
        <f t="shared" si="387"/>
        <v>548 , 9</v>
      </c>
      <c r="L7584" s="34" t="s">
        <v>207</v>
      </c>
      <c r="N7584" s="1" t="b">
        <f t="shared" si="388"/>
        <v>0</v>
      </c>
      <c r="O7584" s="1" t="b">
        <f t="shared" si="389"/>
        <v>0</v>
      </c>
      <c r="Q7584" s="4"/>
      <c r="R7584" s="4"/>
    </row>
    <row r="7585" spans="5:18">
      <c r="E7585" s="130">
        <v>548</v>
      </c>
      <c r="F7585" s="130">
        <v>10</v>
      </c>
      <c r="H7585" s="32" t="s">
        <v>208</v>
      </c>
      <c r="I7585" s="33" t="s">
        <v>862</v>
      </c>
      <c r="J7585" s="33" t="s">
        <v>206</v>
      </c>
      <c r="K7585" s="33" t="str">
        <f t="shared" si="387"/>
        <v>548 , 10</v>
      </c>
      <c r="L7585" s="34" t="s">
        <v>207</v>
      </c>
      <c r="N7585" s="1" t="b">
        <f t="shared" si="388"/>
        <v>0</v>
      </c>
      <c r="O7585" s="1" t="b">
        <f t="shared" si="389"/>
        <v>0</v>
      </c>
      <c r="Q7585" s="4"/>
      <c r="R7585" s="4"/>
    </row>
    <row r="7586" spans="5:18">
      <c r="E7586" s="130">
        <v>548</v>
      </c>
      <c r="F7586" s="130">
        <v>11</v>
      </c>
      <c r="H7586" s="32" t="s">
        <v>208</v>
      </c>
      <c r="I7586" s="33" t="s">
        <v>862</v>
      </c>
      <c r="J7586" s="33" t="s">
        <v>206</v>
      </c>
      <c r="K7586" s="33" t="str">
        <f t="shared" si="387"/>
        <v>548 , 11</v>
      </c>
      <c r="L7586" s="34" t="s">
        <v>207</v>
      </c>
      <c r="N7586" s="1" t="b">
        <f t="shared" si="388"/>
        <v>0</v>
      </c>
      <c r="O7586" s="1" t="b">
        <f t="shared" si="389"/>
        <v>0</v>
      </c>
      <c r="Q7586" s="4"/>
      <c r="R7586" s="4"/>
    </row>
    <row r="7587" spans="5:18">
      <c r="E7587" s="130">
        <v>548</v>
      </c>
      <c r="F7587" s="130">
        <v>12</v>
      </c>
      <c r="H7587" s="32" t="s">
        <v>208</v>
      </c>
      <c r="I7587" s="33" t="s">
        <v>862</v>
      </c>
      <c r="J7587" s="33" t="s">
        <v>206</v>
      </c>
      <c r="K7587" s="33" t="str">
        <f t="shared" si="387"/>
        <v>548 , 12</v>
      </c>
      <c r="L7587" s="34" t="s">
        <v>207</v>
      </c>
      <c r="N7587" s="1" t="b">
        <f t="shared" si="388"/>
        <v>0</v>
      </c>
      <c r="O7587" s="1" t="b">
        <f t="shared" si="389"/>
        <v>0</v>
      </c>
      <c r="Q7587" s="4"/>
      <c r="R7587" s="4"/>
    </row>
    <row r="7588" spans="5:18">
      <c r="E7588" s="130">
        <v>548</v>
      </c>
      <c r="F7588" s="130">
        <v>13</v>
      </c>
      <c r="H7588" s="32" t="s">
        <v>208</v>
      </c>
      <c r="I7588" s="33" t="s">
        <v>862</v>
      </c>
      <c r="J7588" s="33" t="s">
        <v>206</v>
      </c>
      <c r="K7588" s="33" t="str">
        <f t="shared" si="387"/>
        <v>548 , 13</v>
      </c>
      <c r="L7588" s="34" t="s">
        <v>207</v>
      </c>
      <c r="N7588" s="1" t="b">
        <f t="shared" si="388"/>
        <v>0</v>
      </c>
      <c r="O7588" s="1" t="b">
        <f t="shared" si="389"/>
        <v>0</v>
      </c>
      <c r="Q7588" s="4"/>
      <c r="R7588" s="4"/>
    </row>
    <row r="7589" spans="5:18">
      <c r="E7589" s="130">
        <v>548</v>
      </c>
      <c r="F7589" s="130">
        <v>14</v>
      </c>
      <c r="H7589" s="32" t="s">
        <v>208</v>
      </c>
      <c r="I7589" s="33" t="s">
        <v>862</v>
      </c>
      <c r="J7589" s="33" t="s">
        <v>206</v>
      </c>
      <c r="K7589" s="33" t="str">
        <f t="shared" si="387"/>
        <v>548 , 14</v>
      </c>
      <c r="L7589" s="34" t="s">
        <v>207</v>
      </c>
      <c r="N7589" s="1" t="b">
        <f t="shared" si="388"/>
        <v>0</v>
      </c>
      <c r="O7589" s="1" t="b">
        <f t="shared" si="389"/>
        <v>0</v>
      </c>
      <c r="Q7589" s="4"/>
      <c r="R7589" s="4"/>
    </row>
    <row r="7590" spans="5:18">
      <c r="E7590" s="130">
        <v>548</v>
      </c>
      <c r="F7590" s="130">
        <v>15</v>
      </c>
      <c r="H7590" s="32" t="s">
        <v>208</v>
      </c>
      <c r="I7590" s="33" t="s">
        <v>862</v>
      </c>
      <c r="J7590" s="33" t="s">
        <v>206</v>
      </c>
      <c r="K7590" s="33" t="str">
        <f t="shared" si="387"/>
        <v>548 , 15</v>
      </c>
      <c r="L7590" s="34" t="s">
        <v>207</v>
      </c>
      <c r="N7590" s="1" t="b">
        <f t="shared" si="388"/>
        <v>0</v>
      </c>
      <c r="O7590" s="1" t="b">
        <f t="shared" si="389"/>
        <v>0</v>
      </c>
      <c r="Q7590" s="4"/>
      <c r="R7590" s="4"/>
    </row>
    <row r="7591" spans="5:18">
      <c r="E7591" s="130">
        <v>549</v>
      </c>
      <c r="F7591" s="130">
        <v>1</v>
      </c>
      <c r="H7591" s="32" t="s">
        <v>208</v>
      </c>
      <c r="I7591" s="33" t="s">
        <v>862</v>
      </c>
      <c r="J7591" s="33" t="s">
        <v>206</v>
      </c>
      <c r="K7591" s="33" t="str">
        <f t="shared" si="387"/>
        <v>549 , 1</v>
      </c>
      <c r="L7591" s="34" t="s">
        <v>207</v>
      </c>
      <c r="N7591" s="1" t="b">
        <f t="shared" si="388"/>
        <v>0</v>
      </c>
      <c r="O7591" s="1" t="b">
        <f t="shared" si="389"/>
        <v>0</v>
      </c>
      <c r="Q7591" s="4"/>
      <c r="R7591" s="4"/>
    </row>
    <row r="7592" spans="5:18">
      <c r="E7592" s="130">
        <v>549</v>
      </c>
      <c r="F7592" s="130">
        <v>2</v>
      </c>
      <c r="H7592" s="32" t="s">
        <v>208</v>
      </c>
      <c r="I7592" s="33" t="s">
        <v>862</v>
      </c>
      <c r="J7592" s="33" t="s">
        <v>206</v>
      </c>
      <c r="K7592" s="33" t="str">
        <f t="shared" ref="K7592:K7651" si="390">E7592&amp;" , "&amp;F7592</f>
        <v>549 , 2</v>
      </c>
      <c r="L7592" s="34" t="s">
        <v>207</v>
      </c>
      <c r="N7592" s="1" t="b">
        <f t="shared" ref="N7592:N7651" si="391">IF(E7592="","",EXACT(E7592,Q7592))</f>
        <v>0</v>
      </c>
      <c r="O7592" s="1" t="b">
        <f t="shared" ref="O7592:O7651" si="392">IF(F7592="","",EXACT(F7592,R7592))</f>
        <v>0</v>
      </c>
      <c r="Q7592" s="4"/>
      <c r="R7592" s="4"/>
    </row>
    <row r="7593" spans="5:18">
      <c r="E7593" s="130">
        <v>549</v>
      </c>
      <c r="F7593" s="130">
        <v>3</v>
      </c>
      <c r="H7593" s="32" t="s">
        <v>208</v>
      </c>
      <c r="I7593" s="33" t="s">
        <v>862</v>
      </c>
      <c r="J7593" s="33" t="s">
        <v>206</v>
      </c>
      <c r="K7593" s="33" t="str">
        <f t="shared" si="390"/>
        <v>549 , 3</v>
      </c>
      <c r="L7593" s="34" t="s">
        <v>207</v>
      </c>
      <c r="N7593" s="1" t="b">
        <f t="shared" si="391"/>
        <v>0</v>
      </c>
      <c r="O7593" s="1" t="b">
        <f t="shared" si="392"/>
        <v>0</v>
      </c>
      <c r="Q7593" s="4"/>
      <c r="R7593" s="4"/>
    </row>
    <row r="7594" spans="5:18">
      <c r="E7594" s="130">
        <v>549</v>
      </c>
      <c r="F7594" s="130">
        <v>4</v>
      </c>
      <c r="H7594" s="32" t="s">
        <v>208</v>
      </c>
      <c r="I7594" s="33" t="s">
        <v>862</v>
      </c>
      <c r="J7594" s="33" t="s">
        <v>206</v>
      </c>
      <c r="K7594" s="33" t="str">
        <f t="shared" si="390"/>
        <v>549 , 4</v>
      </c>
      <c r="L7594" s="34" t="s">
        <v>207</v>
      </c>
      <c r="N7594" s="1" t="b">
        <f t="shared" si="391"/>
        <v>0</v>
      </c>
      <c r="O7594" s="1" t="b">
        <f t="shared" si="392"/>
        <v>0</v>
      </c>
      <c r="Q7594" s="4"/>
      <c r="R7594" s="4"/>
    </row>
    <row r="7595" spans="5:18">
      <c r="E7595" s="130">
        <v>549</v>
      </c>
      <c r="F7595" s="130">
        <v>5</v>
      </c>
      <c r="H7595" s="32" t="s">
        <v>208</v>
      </c>
      <c r="I7595" s="33" t="s">
        <v>862</v>
      </c>
      <c r="J7595" s="33" t="s">
        <v>206</v>
      </c>
      <c r="K7595" s="33" t="str">
        <f t="shared" si="390"/>
        <v>549 , 5</v>
      </c>
      <c r="L7595" s="34" t="s">
        <v>207</v>
      </c>
      <c r="N7595" s="1" t="b">
        <f t="shared" si="391"/>
        <v>0</v>
      </c>
      <c r="O7595" s="1" t="b">
        <f t="shared" si="392"/>
        <v>0</v>
      </c>
      <c r="Q7595" s="4"/>
      <c r="R7595" s="4"/>
    </row>
    <row r="7596" spans="5:18">
      <c r="E7596" s="130">
        <v>549</v>
      </c>
      <c s="130" r="F7596">
        <v>7</v>
      </c>
      <c r="H7596" s="32" t="s">
        <v>208</v>
      </c>
      <c r="I7596" s="33" t="s">
        <v>862</v>
      </c>
      <c r="J7596" s="33" t="s">
        <v>206</v>
      </c>
      <c r="K7596" s="33" t="str">
        <f t="shared" si="390"/>
        <v>549 , 6</v>
      </c>
      <c r="L7596" s="34" t="s">
        <v>207</v>
      </c>
      <c r="N7596" s="1" t="b">
        <f t="shared" si="391"/>
        <v>0</v>
      </c>
      <c r="O7596" s="1" t="b">
        <f t="shared" si="392"/>
        <v>0</v>
      </c>
      <c r="Q7596" s="4"/>
      <c r="R7596" s="4"/>
    </row>
    <row r="7597" spans="5:18">
      <c r="E7597" s="130">
        <v>549</v>
      </c>
      <c r="F7597" s="130">
        <v>8</v>
      </c>
      <c r="H7597" s="32" t="s">
        <v>208</v>
      </c>
      <c r="I7597" s="33" t="s">
        <v>862</v>
      </c>
      <c r="J7597" s="33" t="s">
        <v>206</v>
      </c>
      <c r="K7597" s="33" t="str">
        <f t="shared" si="390"/>
        <v>549 , 8</v>
      </c>
      <c r="L7597" s="34" t="s">
        <v>207</v>
      </c>
      <c r="N7597" s="1" t="b">
        <f t="shared" si="391"/>
        <v>0</v>
      </c>
      <c r="O7597" s="1" t="b">
        <f t="shared" si="392"/>
        <v>0</v>
      </c>
      <c r="Q7597" s="4"/>
      <c r="R7597" s="4"/>
    </row>
    <row r="7598" spans="5:18">
      <c r="E7598" s="130">
        <v>549</v>
      </c>
      <c r="F7598" s="130">
        <v>9</v>
      </c>
      <c r="H7598" s="32" t="s">
        <v>208</v>
      </c>
      <c r="I7598" s="33" t="s">
        <v>862</v>
      </c>
      <c r="J7598" s="33" t="s">
        <v>206</v>
      </c>
      <c r="K7598" s="33" t="str">
        <f t="shared" si="390"/>
        <v>549 , 9</v>
      </c>
      <c r="L7598" s="34" t="s">
        <v>207</v>
      </c>
      <c r="N7598" s="1" t="b">
        <f t="shared" si="391"/>
        <v>0</v>
      </c>
      <c r="O7598" s="1" t="b">
        <f t="shared" si="392"/>
        <v>0</v>
      </c>
      <c r="Q7598" s="4"/>
      <c r="R7598" s="4"/>
    </row>
    <row r="7599" spans="5:18">
      <c r="E7599" s="130">
        <v>549</v>
      </c>
      <c r="F7599" s="130">
        <v>10</v>
      </c>
      <c r="H7599" s="32" t="s">
        <v>208</v>
      </c>
      <c r="I7599" s="33" t="s">
        <v>862</v>
      </c>
      <c r="J7599" s="33" t="s">
        <v>206</v>
      </c>
      <c r="K7599" s="33" t="str">
        <f t="shared" si="390"/>
        <v>549 , 10</v>
      </c>
      <c r="L7599" s="34" t="s">
        <v>207</v>
      </c>
      <c r="N7599" s="1" t="b">
        <f t="shared" si="391"/>
        <v>0</v>
      </c>
      <c r="O7599" s="1" t="b">
        <f t="shared" si="392"/>
        <v>0</v>
      </c>
      <c r="Q7599" s="4"/>
      <c r="R7599" s="4"/>
    </row>
    <row r="7600" spans="5:18">
      <c r="E7600" s="130">
        <v>549</v>
      </c>
      <c r="F7600" s="130">
        <v>11</v>
      </c>
      <c r="H7600" s="32" t="s">
        <v>208</v>
      </c>
      <c r="I7600" s="33" t="s">
        <v>862</v>
      </c>
      <c r="J7600" s="33" t="s">
        <v>206</v>
      </c>
      <c r="K7600" s="33" t="str">
        <f t="shared" si="390"/>
        <v>549 , 11</v>
      </c>
      <c r="L7600" s="34" t="s">
        <v>207</v>
      </c>
      <c r="N7600" s="1" t="b">
        <f t="shared" si="391"/>
        <v>0</v>
      </c>
      <c r="O7600" s="1" t="b">
        <f t="shared" si="392"/>
        <v>0</v>
      </c>
      <c r="Q7600" s="4"/>
      <c r="R7600" s="4"/>
    </row>
    <row r="7601" spans="5:18">
      <c r="E7601" s="130">
        <v>549</v>
      </c>
      <c r="F7601" s="130">
        <v>12</v>
      </c>
      <c r="H7601" s="32" t="s">
        <v>208</v>
      </c>
      <c r="I7601" s="33" t="s">
        <v>862</v>
      </c>
      <c r="J7601" s="33" t="s">
        <v>206</v>
      </c>
      <c r="K7601" s="33" t="str">
        <f t="shared" si="390"/>
        <v>549 , 12</v>
      </c>
      <c r="L7601" s="34" t="s">
        <v>207</v>
      </c>
      <c r="N7601" s="1" t="b">
        <f t="shared" si="391"/>
        <v>0</v>
      </c>
      <c r="O7601" s="1" t="b">
        <f t="shared" si="392"/>
        <v>0</v>
      </c>
      <c r="Q7601" s="4"/>
      <c r="R7601" s="4"/>
    </row>
    <row r="7602" spans="5:18">
      <c r="E7602" s="130">
        <v>549</v>
      </c>
      <c r="F7602" s="130">
        <v>13</v>
      </c>
      <c r="H7602" s="32" t="s">
        <v>208</v>
      </c>
      <c r="I7602" s="33" t="s">
        <v>862</v>
      </c>
      <c r="J7602" s="33" t="s">
        <v>206</v>
      </c>
      <c r="K7602" s="33" t="str">
        <f t="shared" si="390"/>
        <v>549 , 13</v>
      </c>
      <c r="L7602" s="34" t="s">
        <v>207</v>
      </c>
      <c r="N7602" s="1" t="b">
        <f t="shared" si="391"/>
        <v>0</v>
      </c>
      <c r="O7602" s="1" t="b">
        <f t="shared" si="392"/>
        <v>0</v>
      </c>
      <c r="Q7602" s="4"/>
      <c r="R7602" s="4"/>
    </row>
    <row r="7603" spans="5:18">
      <c r="E7603" s="130">
        <v>549</v>
      </c>
      <c r="F7603" s="130">
        <v>14</v>
      </c>
      <c r="H7603" s="32" t="s">
        <v>208</v>
      </c>
      <c r="I7603" s="33" t="s">
        <v>862</v>
      </c>
      <c r="J7603" s="33" t="s">
        <v>206</v>
      </c>
      <c r="K7603" s="33" t="str">
        <f t="shared" si="390"/>
        <v>549 , 14</v>
      </c>
      <c r="L7603" s="34" t="s">
        <v>207</v>
      </c>
      <c r="N7603" s="1" t="b">
        <f t="shared" si="391"/>
        <v>0</v>
      </c>
      <c r="O7603" s="1" t="b">
        <f t="shared" si="392"/>
        <v>0</v>
      </c>
      <c r="Q7603" s="4"/>
      <c r="R7603" s="4"/>
    </row>
    <row r="7604" spans="5:18">
      <c r="E7604" s="130">
        <v>549</v>
      </c>
      <c r="F7604" s="130">
        <v>15</v>
      </c>
      <c r="H7604" s="32" t="s">
        <v>208</v>
      </c>
      <c r="I7604" s="33" t="s">
        <v>862</v>
      </c>
      <c r="J7604" s="33" t="s">
        <v>206</v>
      </c>
      <c r="K7604" s="33" t="str">
        <f t="shared" si="390"/>
        <v>549 , 15</v>
      </c>
      <c r="L7604" s="34" t="s">
        <v>207</v>
      </c>
      <c r="N7604" s="1" t="b">
        <f t="shared" si="391"/>
        <v>0</v>
      </c>
      <c r="O7604" s="1" t="b">
        <f t="shared" si="392"/>
        <v>0</v>
      </c>
      <c r="Q7604" s="4"/>
      <c r="R7604" s="4"/>
    </row>
    <row r="7605" spans="5:18">
      <c r="E7605" s="130">
        <v>550</v>
      </c>
      <c r="F7605" s="130">
        <v>1</v>
      </c>
      <c r="H7605" s="32" t="s">
        <v>208</v>
      </c>
      <c r="I7605" s="33" t="s">
        <v>862</v>
      </c>
      <c r="J7605" s="33" t="s">
        <v>206</v>
      </c>
      <c r="K7605" s="33" t="str">
        <f t="shared" si="390"/>
        <v>550 , 1</v>
      </c>
      <c r="L7605" s="34" t="s">
        <v>207</v>
      </c>
      <c r="N7605" s="1" t="b">
        <f t="shared" si="391"/>
        <v>0</v>
      </c>
      <c r="O7605" s="1" t="b">
        <f t="shared" si="392"/>
        <v>0</v>
      </c>
      <c r="Q7605" s="4"/>
      <c r="R7605" s="4"/>
    </row>
    <row r="7606" spans="5:18">
      <c r="E7606" s="130">
        <v>550</v>
      </c>
      <c r="F7606" s="130">
        <v>2</v>
      </c>
      <c r="H7606" s="32" t="s">
        <v>208</v>
      </c>
      <c r="I7606" s="33" t="s">
        <v>862</v>
      </c>
      <c r="J7606" s="33" t="s">
        <v>206</v>
      </c>
      <c r="K7606" s="33" t="str">
        <f t="shared" si="390"/>
        <v>550 , 2</v>
      </c>
      <c r="L7606" s="34" t="s">
        <v>207</v>
      </c>
      <c r="N7606" s="1" t="b">
        <f t="shared" si="391"/>
        <v>0</v>
      </c>
      <c r="O7606" s="1" t="b">
        <f t="shared" si="392"/>
        <v>0</v>
      </c>
      <c r="Q7606" s="4"/>
      <c r="R7606" s="4"/>
    </row>
    <row r="7607" spans="5:18">
      <c r="E7607" s="130">
        <v>550</v>
      </c>
      <c r="F7607" s="130">
        <v>3</v>
      </c>
      <c r="H7607" s="32" t="s">
        <v>208</v>
      </c>
      <c r="I7607" s="33" t="s">
        <v>862</v>
      </c>
      <c r="J7607" s="33" t="s">
        <v>206</v>
      </c>
      <c r="K7607" s="33" t="str">
        <f t="shared" si="390"/>
        <v>550 , 3</v>
      </c>
      <c r="L7607" s="34" t="s">
        <v>207</v>
      </c>
      <c r="N7607" s="1" t="b">
        <f t="shared" si="391"/>
        <v>0</v>
      </c>
      <c r="O7607" s="1" t="b">
        <f t="shared" si="392"/>
        <v>0</v>
      </c>
      <c r="Q7607" s="4"/>
      <c r="R7607" s="4"/>
    </row>
    <row r="7608" spans="5:18">
      <c r="E7608" s="130">
        <v>550</v>
      </c>
      <c r="F7608" s="130">
        <v>4</v>
      </c>
      <c r="H7608" s="32" t="s">
        <v>208</v>
      </c>
      <c r="I7608" s="33" t="s">
        <v>862</v>
      </c>
      <c r="J7608" s="33" t="s">
        <v>206</v>
      </c>
      <c r="K7608" s="33" t="str">
        <f t="shared" si="390"/>
        <v>550 , 4</v>
      </c>
      <c r="L7608" s="34" t="s">
        <v>207</v>
      </c>
      <c r="N7608" s="1" t="b">
        <f t="shared" si="391"/>
        <v>0</v>
      </c>
      <c r="O7608" s="1" t="b">
        <f t="shared" si="392"/>
        <v>0</v>
      </c>
      <c r="Q7608" s="4"/>
      <c r="R7608" s="4"/>
    </row>
    <row r="7609" spans="5:18">
      <c r="E7609" s="130">
        <v>550</v>
      </c>
      <c r="F7609" s="130">
        <v>5</v>
      </c>
      <c r="H7609" s="32" t="s">
        <v>208</v>
      </c>
      <c r="I7609" s="33" t="s">
        <v>862</v>
      </c>
      <c r="J7609" s="33" t="s">
        <v>206</v>
      </c>
      <c r="K7609" s="33" t="str">
        <f t="shared" si="390"/>
        <v>550 , 5</v>
      </c>
      <c r="L7609" s="34" t="s">
        <v>207</v>
      </c>
      <c r="N7609" s="1" t="b">
        <f t="shared" si="391"/>
        <v>0</v>
      </c>
      <c r="O7609" s="1" t="b">
        <f t="shared" si="392"/>
        <v>0</v>
      </c>
      <c r="Q7609" s="4"/>
      <c r="R7609" s="4"/>
    </row>
    <row r="7610" spans="5:18">
      <c r="E7610" s="130">
        <v>550</v>
      </c>
      <c s="130" r="F7610">
        <v>7</v>
      </c>
      <c r="H7610" s="32" t="s">
        <v>208</v>
      </c>
      <c r="I7610" s="33" t="s">
        <v>862</v>
      </c>
      <c r="J7610" s="33" t="s">
        <v>206</v>
      </c>
      <c r="K7610" s="33" t="str">
        <f t="shared" si="390"/>
        <v>550 , 6</v>
      </c>
      <c r="L7610" s="34" t="s">
        <v>207</v>
      </c>
      <c r="N7610" s="1" t="b">
        <f t="shared" si="391"/>
        <v>0</v>
      </c>
      <c r="O7610" s="1" t="b">
        <f t="shared" si="392"/>
        <v>0</v>
      </c>
      <c r="Q7610" s="4"/>
      <c r="R7610" s="4"/>
    </row>
    <row r="7611" spans="5:18">
      <c r="E7611" s="130">
        <v>550</v>
      </c>
      <c r="F7611" s="130">
        <v>8</v>
      </c>
      <c r="H7611" s="32" t="s">
        <v>208</v>
      </c>
      <c r="I7611" s="33" t="s">
        <v>862</v>
      </c>
      <c r="J7611" s="33" t="s">
        <v>206</v>
      </c>
      <c r="K7611" s="33" t="str">
        <f t="shared" si="390"/>
        <v>550 , 8</v>
      </c>
      <c r="L7611" s="34" t="s">
        <v>207</v>
      </c>
      <c r="N7611" s="1" t="b">
        <f t="shared" si="391"/>
        <v>0</v>
      </c>
      <c r="O7611" s="1" t="b">
        <f t="shared" si="392"/>
        <v>0</v>
      </c>
      <c r="Q7611" s="4"/>
      <c r="R7611" s="4"/>
    </row>
    <row r="7612" spans="5:18">
      <c r="E7612" s="130">
        <v>550</v>
      </c>
      <c r="F7612" s="130">
        <v>9</v>
      </c>
      <c r="H7612" s="32" t="s">
        <v>208</v>
      </c>
      <c r="I7612" s="33" t="s">
        <v>862</v>
      </c>
      <c r="J7612" s="33" t="s">
        <v>206</v>
      </c>
      <c r="K7612" s="33" t="str">
        <f t="shared" si="390"/>
        <v>550 , 9</v>
      </c>
      <c r="L7612" s="34" t="s">
        <v>207</v>
      </c>
      <c r="N7612" s="1" t="b">
        <f t="shared" si="391"/>
        <v>0</v>
      </c>
      <c r="O7612" s="1" t="b">
        <f t="shared" si="392"/>
        <v>0</v>
      </c>
      <c r="Q7612" s="4"/>
      <c r="R7612" s="4"/>
    </row>
    <row r="7613" spans="5:18">
      <c r="E7613" s="130">
        <v>550</v>
      </c>
      <c r="F7613" s="130">
        <v>10</v>
      </c>
      <c r="H7613" s="32" t="s">
        <v>208</v>
      </c>
      <c r="I7613" s="33" t="s">
        <v>862</v>
      </c>
      <c r="J7613" s="33" t="s">
        <v>206</v>
      </c>
      <c r="K7613" s="33" t="str">
        <f t="shared" si="390"/>
        <v>550 , 10</v>
      </c>
      <c r="L7613" s="34" t="s">
        <v>207</v>
      </c>
      <c r="N7613" s="1" t="b">
        <f t="shared" si="391"/>
        <v>0</v>
      </c>
      <c r="O7613" s="1" t="b">
        <f t="shared" si="392"/>
        <v>0</v>
      </c>
      <c r="Q7613" s="4"/>
      <c r="R7613" s="4"/>
    </row>
    <row r="7614" spans="5:18">
      <c r="E7614" s="130">
        <v>550</v>
      </c>
      <c r="F7614" s="130">
        <v>11</v>
      </c>
      <c r="H7614" s="32" t="s">
        <v>208</v>
      </c>
      <c r="I7614" s="33" t="s">
        <v>862</v>
      </c>
      <c r="J7614" s="33" t="s">
        <v>206</v>
      </c>
      <c r="K7614" s="33" t="str">
        <f t="shared" si="390"/>
        <v>550 , 11</v>
      </c>
      <c r="L7614" s="34" t="s">
        <v>207</v>
      </c>
      <c r="N7614" s="1" t="b">
        <f t="shared" si="391"/>
        <v>0</v>
      </c>
      <c r="O7614" s="1" t="b">
        <f t="shared" si="392"/>
        <v>0</v>
      </c>
      <c r="Q7614" s="4"/>
      <c r="R7614" s="4"/>
    </row>
    <row r="7615" spans="5:18">
      <c r="E7615" s="130">
        <v>550</v>
      </c>
      <c r="F7615" s="130">
        <v>12</v>
      </c>
      <c r="H7615" s="32" t="s">
        <v>208</v>
      </c>
      <c r="I7615" s="33" t="s">
        <v>862</v>
      </c>
      <c r="J7615" s="33" t="s">
        <v>206</v>
      </c>
      <c r="K7615" s="33" t="str">
        <f t="shared" si="390"/>
        <v>550 , 12</v>
      </c>
      <c r="L7615" s="34" t="s">
        <v>207</v>
      </c>
      <c r="N7615" s="1" t="b">
        <f t="shared" si="391"/>
        <v>0</v>
      </c>
      <c r="O7615" s="1" t="b">
        <f t="shared" si="392"/>
        <v>0</v>
      </c>
      <c r="Q7615" s="4"/>
      <c r="R7615" s="4"/>
    </row>
    <row r="7616" spans="5:18">
      <c r="E7616" s="130">
        <v>550</v>
      </c>
      <c r="F7616" s="130">
        <v>13</v>
      </c>
      <c r="H7616" s="32" t="s">
        <v>208</v>
      </c>
      <c r="I7616" s="33" t="s">
        <v>862</v>
      </c>
      <c r="J7616" s="33" t="s">
        <v>206</v>
      </c>
      <c r="K7616" s="33" t="str">
        <f t="shared" si="390"/>
        <v>550 , 13</v>
      </c>
      <c r="L7616" s="34" t="s">
        <v>207</v>
      </c>
      <c r="N7616" s="1" t="b">
        <f t="shared" si="391"/>
        <v>0</v>
      </c>
      <c r="O7616" s="1" t="b">
        <f t="shared" si="392"/>
        <v>0</v>
      </c>
      <c r="Q7616" s="4"/>
      <c r="R7616" s="4"/>
    </row>
    <row r="7617" spans="5:18">
      <c r="E7617" s="130">
        <v>550</v>
      </c>
      <c r="F7617" s="130">
        <v>14</v>
      </c>
      <c r="H7617" s="32" t="s">
        <v>208</v>
      </c>
      <c r="I7617" s="33" t="s">
        <v>862</v>
      </c>
      <c r="J7617" s="33" t="s">
        <v>206</v>
      </c>
      <c r="K7617" s="33" t="str">
        <f t="shared" si="390"/>
        <v>550 , 14</v>
      </c>
      <c r="L7617" s="34" t="s">
        <v>207</v>
      </c>
      <c r="N7617" s="1" t="b">
        <f t="shared" si="391"/>
        <v>0</v>
      </c>
      <c r="O7617" s="1" t="b">
        <f t="shared" si="392"/>
        <v>0</v>
      </c>
      <c r="Q7617" s="4"/>
      <c r="R7617" s="4"/>
    </row>
    <row r="7618" spans="5:18">
      <c r="E7618" s="130">
        <v>550</v>
      </c>
      <c r="F7618" s="130">
        <v>15</v>
      </c>
      <c r="H7618" s="32" t="s">
        <v>208</v>
      </c>
      <c r="I7618" s="33" t="s">
        <v>862</v>
      </c>
      <c r="J7618" s="33" t="s">
        <v>206</v>
      </c>
      <c r="K7618" s="33" t="str">
        <f t="shared" si="390"/>
        <v>550 , 15</v>
      </c>
      <c r="L7618" s="34" t="s">
        <v>207</v>
      </c>
      <c r="N7618" s="1" t="b">
        <f t="shared" si="391"/>
        <v>0</v>
      </c>
      <c r="O7618" s="1" t="b">
        <f t="shared" si="392"/>
        <v>0</v>
      </c>
      <c r="Q7618" s="4"/>
      <c r="R7618" s="4"/>
    </row>
    <row r="7619" spans="5:18">
      <c r="E7619" s="130">
        <v>551</v>
      </c>
      <c r="F7619" s="130">
        <v>1</v>
      </c>
      <c r="H7619" s="32" t="s">
        <v>208</v>
      </c>
      <c r="I7619" s="33" t="s">
        <v>862</v>
      </c>
      <c r="J7619" s="33" t="s">
        <v>206</v>
      </c>
      <c r="K7619" s="33" t="str">
        <f t="shared" si="390"/>
        <v>551 , 1</v>
      </c>
      <c r="L7619" s="34" t="s">
        <v>207</v>
      </c>
      <c r="N7619" s="1" t="b">
        <f t="shared" si="391"/>
        <v>0</v>
      </c>
      <c r="O7619" s="1" t="b">
        <f t="shared" si="392"/>
        <v>0</v>
      </c>
      <c r="Q7619" s="4"/>
      <c r="R7619" s="4"/>
    </row>
    <row r="7620" spans="5:18">
      <c r="E7620" s="130">
        <v>551</v>
      </c>
      <c r="F7620" s="130">
        <v>2</v>
      </c>
      <c r="H7620" s="32" t="s">
        <v>208</v>
      </c>
      <c r="I7620" s="33" t="s">
        <v>862</v>
      </c>
      <c r="J7620" s="33" t="s">
        <v>206</v>
      </c>
      <c r="K7620" s="33" t="str">
        <f t="shared" si="390"/>
        <v>551 , 2</v>
      </c>
      <c r="L7620" s="34" t="s">
        <v>207</v>
      </c>
      <c r="N7620" s="1" t="b">
        <f t="shared" si="391"/>
        <v>0</v>
      </c>
      <c r="O7620" s="1" t="b">
        <f t="shared" si="392"/>
        <v>0</v>
      </c>
      <c r="Q7620" s="4"/>
      <c r="R7620" s="4"/>
    </row>
    <row r="7621" spans="5:18">
      <c r="E7621" s="130">
        <v>551</v>
      </c>
      <c r="F7621" s="130">
        <v>3</v>
      </c>
      <c r="H7621" s="32" t="s">
        <v>208</v>
      </c>
      <c r="I7621" s="33" t="s">
        <v>862</v>
      </c>
      <c r="J7621" s="33" t="s">
        <v>206</v>
      </c>
      <c r="K7621" s="33" t="str">
        <f t="shared" si="390"/>
        <v>551 , 3</v>
      </c>
      <c r="L7621" s="34" t="s">
        <v>207</v>
      </c>
      <c r="N7621" s="1" t="b">
        <f t="shared" si="391"/>
        <v>0</v>
      </c>
      <c r="O7621" s="1" t="b">
        <f t="shared" si="392"/>
        <v>0</v>
      </c>
      <c r="Q7621" s="4"/>
      <c r="R7621" s="4"/>
    </row>
    <row r="7622" spans="5:18">
      <c r="E7622" s="130">
        <v>551</v>
      </c>
      <c r="F7622" s="130">
        <v>4</v>
      </c>
      <c r="H7622" s="32" t="s">
        <v>208</v>
      </c>
      <c r="I7622" s="33" t="s">
        <v>862</v>
      </c>
      <c r="J7622" s="33" t="s">
        <v>206</v>
      </c>
      <c r="K7622" s="33" t="str">
        <f t="shared" si="390"/>
        <v>551 , 4</v>
      </c>
      <c r="L7622" s="34" t="s">
        <v>207</v>
      </c>
      <c r="N7622" s="1" t="b">
        <f t="shared" si="391"/>
        <v>0</v>
      </c>
      <c r="O7622" s="1" t="b">
        <f t="shared" si="392"/>
        <v>0</v>
      </c>
      <c r="Q7622" s="4"/>
      <c r="R7622" s="4"/>
    </row>
    <row r="7623" spans="5:18">
      <c r="E7623" s="130">
        <v>551</v>
      </c>
      <c r="F7623" s="130">
        <v>5</v>
      </c>
      <c r="H7623" s="32" t="s">
        <v>208</v>
      </c>
      <c r="I7623" s="33" t="s">
        <v>862</v>
      </c>
      <c r="J7623" s="33" t="s">
        <v>206</v>
      </c>
      <c r="K7623" s="33" t="str">
        <f t="shared" si="390"/>
        <v>551 , 5</v>
      </c>
      <c r="L7623" s="34" t="s">
        <v>207</v>
      </c>
      <c r="N7623" s="1" t="b">
        <f t="shared" si="391"/>
        <v>0</v>
      </c>
      <c r="O7623" s="1" t="b">
        <f t="shared" si="392"/>
        <v>0</v>
      </c>
      <c r="Q7623" s="4"/>
      <c r="R7623" s="4"/>
    </row>
    <row r="7624" spans="5:18">
      <c r="E7624" s="130">
        <v>551</v>
      </c>
      <c s="130" r="F7624">
        <v>7</v>
      </c>
      <c r="H7624" s="32" t="s">
        <v>208</v>
      </c>
      <c r="I7624" s="33" t="s">
        <v>862</v>
      </c>
      <c r="J7624" s="33" t="s">
        <v>206</v>
      </c>
      <c r="K7624" s="33" t="str">
        <f t="shared" si="390"/>
        <v>551 , 6</v>
      </c>
      <c r="L7624" s="34" t="s">
        <v>207</v>
      </c>
      <c r="N7624" s="1" t="b">
        <f t="shared" si="391"/>
        <v>0</v>
      </c>
      <c r="O7624" s="1" t="b">
        <f t="shared" si="392"/>
        <v>0</v>
      </c>
      <c r="Q7624" s="4"/>
      <c r="R7624" s="4"/>
    </row>
    <row r="7625" spans="5:18">
      <c r="E7625" s="130">
        <v>551</v>
      </c>
      <c r="F7625" s="130">
        <v>8</v>
      </c>
      <c r="H7625" s="32" t="s">
        <v>208</v>
      </c>
      <c r="I7625" s="33" t="s">
        <v>862</v>
      </c>
      <c r="J7625" s="33" t="s">
        <v>206</v>
      </c>
      <c r="K7625" s="33" t="str">
        <f t="shared" si="390"/>
        <v>551 , 8</v>
      </c>
      <c r="L7625" s="34" t="s">
        <v>207</v>
      </c>
      <c r="N7625" s="1" t="b">
        <f t="shared" si="391"/>
        <v>0</v>
      </c>
      <c r="O7625" s="1" t="b">
        <f t="shared" si="392"/>
        <v>0</v>
      </c>
      <c r="Q7625" s="4"/>
      <c r="R7625" s="4"/>
    </row>
    <row r="7626" spans="5:18">
      <c r="E7626" s="130">
        <v>551</v>
      </c>
      <c r="F7626" s="130">
        <v>9</v>
      </c>
      <c r="H7626" s="32" t="s">
        <v>208</v>
      </c>
      <c r="I7626" s="33" t="s">
        <v>862</v>
      </c>
      <c r="J7626" s="33" t="s">
        <v>206</v>
      </c>
      <c r="K7626" s="33" t="str">
        <f t="shared" si="390"/>
        <v>551 , 9</v>
      </c>
      <c r="L7626" s="34" t="s">
        <v>207</v>
      </c>
      <c r="N7626" s="1" t="b">
        <f t="shared" si="391"/>
        <v>0</v>
      </c>
      <c r="O7626" s="1" t="b">
        <f t="shared" si="392"/>
        <v>0</v>
      </c>
      <c r="Q7626" s="4"/>
      <c r="R7626" s="4"/>
    </row>
    <row r="7627" spans="5:18">
      <c r="E7627" s="130">
        <v>551</v>
      </c>
      <c r="F7627" s="130">
        <v>10</v>
      </c>
      <c r="H7627" s="32" t="s">
        <v>208</v>
      </c>
      <c r="I7627" s="33" t="s">
        <v>862</v>
      </c>
      <c r="J7627" s="33" t="s">
        <v>206</v>
      </c>
      <c r="K7627" s="33" t="str">
        <f t="shared" si="390"/>
        <v>551 , 10</v>
      </c>
      <c r="L7627" s="34" t="s">
        <v>207</v>
      </c>
      <c r="N7627" s="1" t="b">
        <f t="shared" si="391"/>
        <v>0</v>
      </c>
      <c r="O7627" s="1" t="b">
        <f t="shared" si="392"/>
        <v>0</v>
      </c>
      <c r="Q7627" s="4"/>
      <c r="R7627" s="4"/>
    </row>
    <row r="7628" spans="5:18">
      <c r="E7628" s="130">
        <v>551</v>
      </c>
      <c r="F7628" s="130">
        <v>11</v>
      </c>
      <c r="H7628" s="32" t="s">
        <v>208</v>
      </c>
      <c r="I7628" s="33" t="s">
        <v>862</v>
      </c>
      <c r="J7628" s="33" t="s">
        <v>206</v>
      </c>
      <c r="K7628" s="33" t="str">
        <f t="shared" si="390"/>
        <v>551 , 11</v>
      </c>
      <c r="L7628" s="34" t="s">
        <v>207</v>
      </c>
      <c r="N7628" s="1" t="b">
        <f t="shared" si="391"/>
        <v>0</v>
      </c>
      <c r="O7628" s="1" t="b">
        <f t="shared" si="392"/>
        <v>0</v>
      </c>
      <c r="Q7628" s="4"/>
      <c r="R7628" s="4"/>
    </row>
    <row r="7629" spans="5:18">
      <c r="E7629" s="130">
        <v>551</v>
      </c>
      <c r="F7629" s="130">
        <v>12</v>
      </c>
      <c r="H7629" s="32" t="s">
        <v>208</v>
      </c>
      <c r="I7629" s="33" t="s">
        <v>862</v>
      </c>
      <c r="J7629" s="33" t="s">
        <v>206</v>
      </c>
      <c r="K7629" s="33" t="str">
        <f t="shared" si="390"/>
        <v>551 , 12</v>
      </c>
      <c r="L7629" s="34" t="s">
        <v>207</v>
      </c>
      <c r="N7629" s="1" t="b">
        <f t="shared" si="391"/>
        <v>0</v>
      </c>
      <c r="O7629" s="1" t="b">
        <f t="shared" si="392"/>
        <v>0</v>
      </c>
      <c r="Q7629" s="4"/>
      <c r="R7629" s="4"/>
    </row>
    <row r="7630" spans="5:18">
      <c r="E7630" s="130">
        <v>551</v>
      </c>
      <c r="F7630" s="130">
        <v>13</v>
      </c>
      <c r="H7630" s="32" t="s">
        <v>208</v>
      </c>
      <c r="I7630" s="33" t="s">
        <v>862</v>
      </c>
      <c r="J7630" s="33" t="s">
        <v>206</v>
      </c>
      <c r="K7630" s="33" t="str">
        <f t="shared" si="390"/>
        <v>551 , 13</v>
      </c>
      <c r="L7630" s="34" t="s">
        <v>207</v>
      </c>
      <c r="N7630" s="1" t="b">
        <f t="shared" si="391"/>
        <v>0</v>
      </c>
      <c r="O7630" s="1" t="b">
        <f t="shared" si="392"/>
        <v>0</v>
      </c>
      <c r="Q7630" s="4"/>
      <c r="R7630" s="4"/>
    </row>
    <row r="7631" spans="5:18">
      <c r="E7631" s="130">
        <v>551</v>
      </c>
      <c r="F7631" s="130">
        <v>14</v>
      </c>
      <c r="H7631" s="32" t="s">
        <v>208</v>
      </c>
      <c r="I7631" s="33" t="s">
        <v>862</v>
      </c>
      <c r="J7631" s="33" t="s">
        <v>206</v>
      </c>
      <c r="K7631" s="33" t="str">
        <f t="shared" si="390"/>
        <v>551 , 14</v>
      </c>
      <c r="L7631" s="34" t="s">
        <v>207</v>
      </c>
      <c r="N7631" s="1" t="b">
        <f t="shared" si="391"/>
        <v>0</v>
      </c>
      <c r="O7631" s="1" t="b">
        <f t="shared" si="392"/>
        <v>0</v>
      </c>
      <c r="Q7631" s="4"/>
      <c r="R7631" s="4"/>
    </row>
    <row r="7632" spans="5:18">
      <c r="E7632" s="130">
        <v>551</v>
      </c>
      <c r="F7632" s="130">
        <v>15</v>
      </c>
      <c r="H7632" s="32" t="s">
        <v>208</v>
      </c>
      <c r="I7632" s="33" t="s">
        <v>862</v>
      </c>
      <c r="J7632" s="33" t="s">
        <v>206</v>
      </c>
      <c r="K7632" s="33" t="str">
        <f t="shared" si="390"/>
        <v>551 , 15</v>
      </c>
      <c r="L7632" s="34" t="s">
        <v>207</v>
      </c>
      <c r="N7632" s="1" t="b">
        <f t="shared" si="391"/>
        <v>0</v>
      </c>
      <c r="O7632" s="1" t="b">
        <f t="shared" si="392"/>
        <v>0</v>
      </c>
      <c r="Q7632" s="4"/>
      <c r="R7632" s="4"/>
    </row>
    <row r="7633" spans="5:18">
      <c r="E7633" s="130">
        <v>552</v>
      </c>
      <c r="F7633" s="130">
        <v>1</v>
      </c>
      <c r="H7633" s="32" t="s">
        <v>208</v>
      </c>
      <c r="I7633" s="33" t="s">
        <v>862</v>
      </c>
      <c r="J7633" s="33" t="s">
        <v>206</v>
      </c>
      <c r="K7633" s="33" t="str">
        <f t="shared" si="390"/>
        <v>552 , 1</v>
      </c>
      <c r="L7633" s="34" t="s">
        <v>207</v>
      </c>
      <c r="N7633" s="1" t="b">
        <f t="shared" si="391"/>
        <v>0</v>
      </c>
      <c r="O7633" s="1" t="b">
        <f t="shared" si="392"/>
        <v>0</v>
      </c>
      <c r="Q7633" s="4"/>
      <c r="R7633" s="4"/>
    </row>
    <row r="7634" spans="5:18">
      <c r="E7634" s="130">
        <v>552</v>
      </c>
      <c r="F7634" s="130">
        <v>2</v>
      </c>
      <c r="H7634" s="32" t="s">
        <v>208</v>
      </c>
      <c r="I7634" s="33" t="s">
        <v>862</v>
      </c>
      <c r="J7634" s="33" t="s">
        <v>206</v>
      </c>
      <c r="K7634" s="33" t="str">
        <f t="shared" si="390"/>
        <v>552 , 2</v>
      </c>
      <c r="L7634" s="34" t="s">
        <v>207</v>
      </c>
      <c r="N7634" s="1" t="b">
        <f t="shared" si="391"/>
        <v>0</v>
      </c>
      <c r="O7634" s="1" t="b">
        <f t="shared" si="392"/>
        <v>0</v>
      </c>
      <c r="Q7634" s="4"/>
      <c r="R7634" s="4"/>
    </row>
    <row r="7635" spans="5:18">
      <c r="E7635" s="130">
        <v>552</v>
      </c>
      <c r="F7635" s="130">
        <v>3</v>
      </c>
      <c r="H7635" s="32" t="s">
        <v>208</v>
      </c>
      <c r="I7635" s="33" t="s">
        <v>862</v>
      </c>
      <c r="J7635" s="33" t="s">
        <v>206</v>
      </c>
      <c r="K7635" s="33" t="str">
        <f t="shared" si="390"/>
        <v>552 , 3</v>
      </c>
      <c r="L7635" s="34" t="s">
        <v>207</v>
      </c>
      <c r="N7635" s="1" t="b">
        <f t="shared" si="391"/>
        <v>0</v>
      </c>
      <c r="O7635" s="1" t="b">
        <f t="shared" si="392"/>
        <v>0</v>
      </c>
      <c r="Q7635" s="4"/>
      <c r="R7635" s="4"/>
    </row>
    <row r="7636" spans="5:18">
      <c r="E7636" s="130">
        <v>552</v>
      </c>
      <c r="F7636" s="130">
        <v>4</v>
      </c>
      <c r="H7636" s="32" t="s">
        <v>208</v>
      </c>
      <c r="I7636" s="33" t="s">
        <v>862</v>
      </c>
      <c r="J7636" s="33" t="s">
        <v>206</v>
      </c>
      <c r="K7636" s="33" t="str">
        <f t="shared" si="390"/>
        <v>552 , 4</v>
      </c>
      <c r="L7636" s="34" t="s">
        <v>207</v>
      </c>
      <c r="N7636" s="1" t="b">
        <f t="shared" si="391"/>
        <v>0</v>
      </c>
      <c r="O7636" s="1" t="b">
        <f t="shared" si="392"/>
        <v>0</v>
      </c>
      <c r="Q7636" s="4"/>
      <c r="R7636" s="4"/>
    </row>
    <row r="7637" spans="5:18">
      <c r="E7637" s="130">
        <v>552</v>
      </c>
      <c r="F7637" s="130">
        <v>5</v>
      </c>
      <c r="H7637" s="32" t="s">
        <v>208</v>
      </c>
      <c r="I7637" s="33" t="s">
        <v>862</v>
      </c>
      <c r="J7637" s="33" t="s">
        <v>206</v>
      </c>
      <c r="K7637" s="33" t="str">
        <f t="shared" si="390"/>
        <v>552 , 5</v>
      </c>
      <c r="L7637" s="34" t="s">
        <v>207</v>
      </c>
      <c r="N7637" s="1" t="b">
        <f t="shared" si="391"/>
        <v>0</v>
      </c>
      <c r="O7637" s="1" t="b">
        <f t="shared" si="392"/>
        <v>0</v>
      </c>
      <c r="Q7637" s="4"/>
      <c r="R7637" s="4"/>
    </row>
    <row r="7638" spans="5:18">
      <c r="E7638" s="130">
        <v>552</v>
      </c>
      <c s="130" r="F7638">
        <v>7</v>
      </c>
      <c r="H7638" s="32" t="s">
        <v>208</v>
      </c>
      <c r="I7638" s="33" t="s">
        <v>862</v>
      </c>
      <c r="J7638" s="33" t="s">
        <v>206</v>
      </c>
      <c r="K7638" s="33" t="str">
        <f t="shared" si="390"/>
        <v>552 , 6</v>
      </c>
      <c r="L7638" s="34" t="s">
        <v>207</v>
      </c>
      <c r="N7638" s="1" t="b">
        <f t="shared" si="391"/>
        <v>0</v>
      </c>
      <c r="O7638" s="1" t="b">
        <f t="shared" si="392"/>
        <v>0</v>
      </c>
      <c r="Q7638" s="4"/>
      <c r="R7638" s="4"/>
    </row>
    <row r="7639" spans="5:18">
      <c r="E7639" s="130">
        <v>552</v>
      </c>
      <c r="F7639" s="130">
        <v>8</v>
      </c>
      <c r="H7639" s="32" t="s">
        <v>208</v>
      </c>
      <c r="I7639" s="33" t="s">
        <v>862</v>
      </c>
      <c r="J7639" s="33" t="s">
        <v>206</v>
      </c>
      <c r="K7639" s="33" t="str">
        <f t="shared" si="390"/>
        <v>552 , 8</v>
      </c>
      <c r="L7639" s="34" t="s">
        <v>207</v>
      </c>
      <c r="N7639" s="1" t="b">
        <f t="shared" si="391"/>
        <v>0</v>
      </c>
      <c r="O7639" s="1" t="b">
        <f t="shared" si="392"/>
        <v>0</v>
      </c>
      <c r="Q7639" s="4"/>
      <c r="R7639" s="4"/>
    </row>
    <row r="7640" spans="5:18">
      <c r="E7640" s="130">
        <v>552</v>
      </c>
      <c r="F7640" s="130">
        <v>9</v>
      </c>
      <c r="H7640" s="32" t="s">
        <v>208</v>
      </c>
      <c r="I7640" s="33" t="s">
        <v>862</v>
      </c>
      <c r="J7640" s="33" t="s">
        <v>206</v>
      </c>
      <c r="K7640" s="33" t="str">
        <f t="shared" si="390"/>
        <v>552 , 9</v>
      </c>
      <c r="L7640" s="34" t="s">
        <v>207</v>
      </c>
      <c r="N7640" s="1" t="b">
        <f t="shared" si="391"/>
        <v>0</v>
      </c>
      <c r="O7640" s="1" t="b">
        <f t="shared" si="392"/>
        <v>0</v>
      </c>
      <c r="Q7640" s="4"/>
      <c r="R7640" s="4"/>
    </row>
    <row r="7641" spans="5:18">
      <c r="E7641" s="130">
        <v>552</v>
      </c>
      <c r="F7641" s="130">
        <v>10</v>
      </c>
      <c r="H7641" s="32" t="s">
        <v>208</v>
      </c>
      <c r="I7641" s="33" t="s">
        <v>862</v>
      </c>
      <c r="J7641" s="33" t="s">
        <v>206</v>
      </c>
      <c r="K7641" s="33" t="str">
        <f t="shared" si="390"/>
        <v>552 , 10</v>
      </c>
      <c r="L7641" s="34" t="s">
        <v>207</v>
      </c>
      <c r="N7641" s="1" t="b">
        <f t="shared" si="391"/>
        <v>0</v>
      </c>
      <c r="O7641" s="1" t="b">
        <f t="shared" si="392"/>
        <v>0</v>
      </c>
      <c r="Q7641" s="4"/>
      <c r="R7641" s="4"/>
    </row>
    <row r="7642" spans="5:18">
      <c r="E7642" s="130">
        <v>552</v>
      </c>
      <c r="F7642" s="130">
        <v>11</v>
      </c>
      <c r="H7642" s="32" t="s">
        <v>208</v>
      </c>
      <c r="I7642" s="33" t="s">
        <v>862</v>
      </c>
      <c r="J7642" s="33" t="s">
        <v>206</v>
      </c>
      <c r="K7642" s="33" t="str">
        <f t="shared" si="390"/>
        <v>552 , 11</v>
      </c>
      <c r="L7642" s="34" t="s">
        <v>207</v>
      </c>
      <c r="N7642" s="1" t="b">
        <f t="shared" si="391"/>
        <v>0</v>
      </c>
      <c r="O7642" s="1" t="b">
        <f t="shared" si="392"/>
        <v>0</v>
      </c>
      <c r="Q7642" s="4"/>
      <c r="R7642" s="4"/>
    </row>
    <row r="7643" spans="5:18">
      <c r="E7643" s="130">
        <v>552</v>
      </c>
      <c r="F7643" s="130">
        <v>12</v>
      </c>
      <c r="H7643" s="32" t="s">
        <v>208</v>
      </c>
      <c r="I7643" s="33" t="s">
        <v>862</v>
      </c>
      <c r="J7643" s="33" t="s">
        <v>206</v>
      </c>
      <c r="K7643" s="33" t="str">
        <f t="shared" si="390"/>
        <v>552 , 12</v>
      </c>
      <c r="L7643" s="34" t="s">
        <v>207</v>
      </c>
      <c r="N7643" s="1" t="b">
        <f t="shared" si="391"/>
        <v>0</v>
      </c>
      <c r="O7643" s="1" t="b">
        <f t="shared" si="392"/>
        <v>0</v>
      </c>
      <c r="Q7643" s="4"/>
      <c r="R7643" s="4"/>
    </row>
    <row r="7644" spans="5:18">
      <c r="E7644" s="130">
        <v>552</v>
      </c>
      <c r="F7644" s="130">
        <v>13</v>
      </c>
      <c r="H7644" s="32" t="s">
        <v>208</v>
      </c>
      <c r="I7644" s="33" t="s">
        <v>862</v>
      </c>
      <c r="J7644" s="33" t="s">
        <v>206</v>
      </c>
      <c r="K7644" s="33" t="str">
        <f t="shared" si="390"/>
        <v>552 , 13</v>
      </c>
      <c r="L7644" s="34" t="s">
        <v>207</v>
      </c>
      <c r="N7644" s="1" t="b">
        <f t="shared" si="391"/>
        <v>0</v>
      </c>
      <c r="O7644" s="1" t="b">
        <f t="shared" si="392"/>
        <v>0</v>
      </c>
      <c r="Q7644" s="4"/>
      <c r="R7644" s="4"/>
    </row>
    <row r="7645" spans="5:18">
      <c r="E7645" s="130">
        <v>552</v>
      </c>
      <c r="F7645" s="130">
        <v>14</v>
      </c>
      <c r="H7645" s="32" t="s">
        <v>208</v>
      </c>
      <c r="I7645" s="33" t="s">
        <v>862</v>
      </c>
      <c r="J7645" s="33" t="s">
        <v>206</v>
      </c>
      <c r="K7645" s="33" t="str">
        <f t="shared" si="390"/>
        <v>552 , 14</v>
      </c>
      <c r="L7645" s="34" t="s">
        <v>207</v>
      </c>
      <c r="N7645" s="1" t="b">
        <f t="shared" si="391"/>
        <v>0</v>
      </c>
      <c r="O7645" s="1" t="b">
        <f t="shared" si="392"/>
        <v>0</v>
      </c>
      <c r="Q7645" s="4"/>
      <c r="R7645" s="4"/>
    </row>
    <row r="7646" spans="5:18">
      <c r="E7646" s="130">
        <v>552</v>
      </c>
      <c r="F7646" s="130">
        <v>15</v>
      </c>
      <c r="H7646" s="32" t="s">
        <v>208</v>
      </c>
      <c r="I7646" s="33" t="s">
        <v>862</v>
      </c>
      <c r="J7646" s="33" t="s">
        <v>206</v>
      </c>
      <c r="K7646" s="33" t="str">
        <f t="shared" si="390"/>
        <v>552 , 15</v>
      </c>
      <c r="L7646" s="34" t="s">
        <v>207</v>
      </c>
      <c r="N7646" s="1" t="b">
        <f t="shared" si="391"/>
        <v>0</v>
      </c>
      <c r="O7646" s="1" t="b">
        <f t="shared" si="392"/>
        <v>0</v>
      </c>
      <c r="Q7646" s="4"/>
      <c r="R7646" s="4"/>
    </row>
    <row r="7647" spans="5:18">
      <c r="E7647" s="130">
        <v>553</v>
      </c>
      <c r="F7647" s="130">
        <v>1</v>
      </c>
      <c r="H7647" s="32" t="s">
        <v>208</v>
      </c>
      <c r="I7647" s="33" t="s">
        <v>862</v>
      </c>
      <c r="J7647" s="33" t="s">
        <v>206</v>
      </c>
      <c r="K7647" s="33" t="str">
        <f t="shared" si="390"/>
        <v>553 , 1</v>
      </c>
      <c r="L7647" s="34" t="s">
        <v>207</v>
      </c>
      <c r="N7647" s="1" t="b">
        <f t="shared" si="391"/>
        <v>0</v>
      </c>
      <c r="O7647" s="1" t="b">
        <f t="shared" si="392"/>
        <v>0</v>
      </c>
      <c r="Q7647" s="4"/>
      <c r="R7647" s="4"/>
    </row>
    <row r="7648" spans="5:18">
      <c r="E7648" s="130">
        <v>553</v>
      </c>
      <c r="F7648" s="130">
        <v>2</v>
      </c>
      <c r="H7648" s="32" t="s">
        <v>208</v>
      </c>
      <c r="I7648" s="33" t="s">
        <v>862</v>
      </c>
      <c r="J7648" s="33" t="s">
        <v>206</v>
      </c>
      <c r="K7648" s="33" t="str">
        <f t="shared" si="390"/>
        <v>553 , 2</v>
      </c>
      <c r="L7648" s="34" t="s">
        <v>207</v>
      </c>
      <c r="N7648" s="1" t="b">
        <f t="shared" si="391"/>
        <v>0</v>
      </c>
      <c r="O7648" s="1" t="b">
        <f t="shared" si="392"/>
        <v>0</v>
      </c>
      <c r="Q7648" s="4"/>
      <c r="R7648" s="4"/>
    </row>
    <row r="7649" spans="5:18">
      <c r="E7649" s="130">
        <v>553</v>
      </c>
      <c r="F7649" s="130">
        <v>3</v>
      </c>
      <c r="H7649" s="32" t="s">
        <v>208</v>
      </c>
      <c r="I7649" s="33" t="s">
        <v>862</v>
      </c>
      <c r="J7649" s="33" t="s">
        <v>206</v>
      </c>
      <c r="K7649" s="33" t="str">
        <f t="shared" si="390"/>
        <v>553 , 3</v>
      </c>
      <c r="L7649" s="34" t="s">
        <v>207</v>
      </c>
      <c r="N7649" s="1" t="b">
        <f t="shared" si="391"/>
        <v>0</v>
      </c>
      <c r="O7649" s="1" t="b">
        <f t="shared" si="392"/>
        <v>0</v>
      </c>
      <c r="Q7649" s="4"/>
      <c r="R7649" s="4"/>
    </row>
    <row r="7650" spans="5:18">
      <c r="E7650" s="130">
        <v>553</v>
      </c>
      <c r="F7650" s="130">
        <v>4</v>
      </c>
      <c r="H7650" s="32" t="s">
        <v>208</v>
      </c>
      <c r="I7650" s="33" t="s">
        <v>862</v>
      </c>
      <c r="J7650" s="33" t="s">
        <v>206</v>
      </c>
      <c r="K7650" s="33" t="str">
        <f t="shared" si="390"/>
        <v>553 , 4</v>
      </c>
      <c r="L7650" s="34" t="s">
        <v>207</v>
      </c>
      <c r="N7650" s="1" t="b">
        <f t="shared" si="391"/>
        <v>0</v>
      </c>
      <c r="O7650" s="1" t="b">
        <f t="shared" si="392"/>
        <v>0</v>
      </c>
      <c r="Q7650" s="4"/>
      <c r="R7650" s="4"/>
    </row>
    <row r="7651" spans="5:18">
      <c r="E7651" s="130">
        <v>553</v>
      </c>
      <c r="F7651" s="130">
        <v>5</v>
      </c>
      <c r="H7651" s="32" t="s">
        <v>208</v>
      </c>
      <c r="I7651" s="33" t="s">
        <v>862</v>
      </c>
      <c r="J7651" s="33" t="s">
        <v>206</v>
      </c>
      <c r="K7651" s="33" t="str">
        <f t="shared" si="390"/>
        <v>553 , 5</v>
      </c>
      <c r="L7651" s="34" t="s">
        <v>207</v>
      </c>
      <c r="N7651" s="1" t="b">
        <f t="shared" si="391"/>
        <v>0</v>
      </c>
      <c r="O7651" s="1" t="b">
        <f t="shared" si="392"/>
        <v>0</v>
      </c>
      <c r="Q7651" s="4"/>
      <c r="R7651" s="4"/>
    </row>
    <row r="7652" spans="5:18">
      <c r="E7652" s="130">
        <v>553</v>
      </c>
      <c s="130" r="F7652">
        <v>7</v>
      </c>
      <c r="H7652" s="32" t="s">
        <v>208</v>
      </c>
      <c r="I7652" s="33" t="s">
        <v>862</v>
      </c>
      <c r="J7652" s="33" t="s">
        <v>206</v>
      </c>
      <c r="K7652" s="33" t="str">
        <f t="shared" ref="K7652:K7711" si="393">E7652&amp;" , "&amp;F7652</f>
        <v>553 , 6</v>
      </c>
      <c r="L7652" s="34" t="s">
        <v>207</v>
      </c>
      <c r="N7652" s="1" t="b">
        <f t="shared" ref="N7652:N7711" si="394">IF(E7652="","",EXACT(E7652,Q7652))</f>
        <v>0</v>
      </c>
      <c r="O7652" s="1" t="b">
        <f t="shared" ref="O7652:O7711" si="395">IF(F7652="","",EXACT(F7652,R7652))</f>
        <v>0</v>
      </c>
      <c r="Q7652" s="4"/>
      <c r="R7652" s="4"/>
    </row>
    <row r="7653" spans="5:18">
      <c r="E7653" s="130">
        <v>553</v>
      </c>
      <c r="F7653" s="130">
        <v>8</v>
      </c>
      <c r="H7653" s="32" t="s">
        <v>208</v>
      </c>
      <c r="I7653" s="33" t="s">
        <v>862</v>
      </c>
      <c r="J7653" s="33" t="s">
        <v>206</v>
      </c>
      <c r="K7653" s="33" t="str">
        <f t="shared" si="393"/>
        <v>553 , 8</v>
      </c>
      <c r="L7653" s="34" t="s">
        <v>207</v>
      </c>
      <c r="N7653" s="1" t="b">
        <f t="shared" si="394"/>
        <v>0</v>
      </c>
      <c r="O7653" s="1" t="b">
        <f t="shared" si="395"/>
        <v>0</v>
      </c>
      <c r="Q7653" s="4"/>
      <c r="R7653" s="4"/>
    </row>
    <row r="7654" spans="5:18">
      <c r="E7654" s="130">
        <v>553</v>
      </c>
      <c r="F7654" s="130">
        <v>9</v>
      </c>
      <c r="H7654" s="32" t="s">
        <v>208</v>
      </c>
      <c r="I7654" s="33" t="s">
        <v>862</v>
      </c>
      <c r="J7654" s="33" t="s">
        <v>206</v>
      </c>
      <c r="K7654" s="33" t="str">
        <f t="shared" si="393"/>
        <v>553 , 9</v>
      </c>
      <c r="L7654" s="34" t="s">
        <v>207</v>
      </c>
      <c r="N7654" s="1" t="b">
        <f t="shared" si="394"/>
        <v>0</v>
      </c>
      <c r="O7654" s="1" t="b">
        <f t="shared" si="395"/>
        <v>0</v>
      </c>
      <c r="Q7654" s="4"/>
      <c r="R7654" s="4"/>
    </row>
    <row r="7655" spans="5:18">
      <c r="E7655" s="130">
        <v>553</v>
      </c>
      <c r="F7655" s="130">
        <v>10</v>
      </c>
      <c r="H7655" s="32" t="s">
        <v>208</v>
      </c>
      <c r="I7655" s="33" t="s">
        <v>862</v>
      </c>
      <c r="J7655" s="33" t="s">
        <v>206</v>
      </c>
      <c r="K7655" s="33" t="str">
        <f t="shared" si="393"/>
        <v>553 , 10</v>
      </c>
      <c r="L7655" s="34" t="s">
        <v>207</v>
      </c>
      <c r="N7655" s="1" t="b">
        <f t="shared" si="394"/>
        <v>0</v>
      </c>
      <c r="O7655" s="1" t="b">
        <f t="shared" si="395"/>
        <v>0</v>
      </c>
      <c r="Q7655" s="4"/>
      <c r="R7655" s="4"/>
    </row>
    <row r="7656" spans="5:18">
      <c r="E7656" s="130">
        <v>553</v>
      </c>
      <c r="F7656" s="130">
        <v>11</v>
      </c>
      <c r="H7656" s="32" t="s">
        <v>208</v>
      </c>
      <c r="I7656" s="33" t="s">
        <v>862</v>
      </c>
      <c r="J7656" s="33" t="s">
        <v>206</v>
      </c>
      <c r="K7656" s="33" t="str">
        <f t="shared" si="393"/>
        <v>553 , 11</v>
      </c>
      <c r="L7656" s="34" t="s">
        <v>207</v>
      </c>
      <c r="N7656" s="1" t="b">
        <f t="shared" si="394"/>
        <v>0</v>
      </c>
      <c r="O7656" s="1" t="b">
        <f t="shared" si="395"/>
        <v>0</v>
      </c>
      <c r="Q7656" s="4"/>
      <c r="R7656" s="4"/>
    </row>
    <row r="7657" spans="5:18">
      <c r="E7657" s="130">
        <v>553</v>
      </c>
      <c r="F7657" s="130">
        <v>12</v>
      </c>
      <c r="H7657" s="32" t="s">
        <v>208</v>
      </c>
      <c r="I7657" s="33" t="s">
        <v>862</v>
      </c>
      <c r="J7657" s="33" t="s">
        <v>206</v>
      </c>
      <c r="K7657" s="33" t="str">
        <f t="shared" si="393"/>
        <v>553 , 12</v>
      </c>
      <c r="L7657" s="34" t="s">
        <v>207</v>
      </c>
      <c r="N7657" s="1" t="b">
        <f t="shared" si="394"/>
        <v>0</v>
      </c>
      <c r="O7657" s="1" t="b">
        <f t="shared" si="395"/>
        <v>0</v>
      </c>
      <c r="Q7657" s="4"/>
      <c r="R7657" s="4"/>
    </row>
    <row r="7658" spans="5:18">
      <c r="E7658" s="130">
        <v>553</v>
      </c>
      <c r="F7658" s="130">
        <v>13</v>
      </c>
      <c r="H7658" s="32" t="s">
        <v>208</v>
      </c>
      <c r="I7658" s="33" t="s">
        <v>862</v>
      </c>
      <c r="J7658" s="33" t="s">
        <v>206</v>
      </c>
      <c r="K7658" s="33" t="str">
        <f t="shared" si="393"/>
        <v>553 , 13</v>
      </c>
      <c r="L7658" s="34" t="s">
        <v>207</v>
      </c>
      <c r="N7658" s="1" t="b">
        <f t="shared" si="394"/>
        <v>0</v>
      </c>
      <c r="O7658" s="1" t="b">
        <f t="shared" si="395"/>
        <v>0</v>
      </c>
      <c r="Q7658" s="4"/>
      <c r="R7658" s="4"/>
    </row>
    <row r="7659" spans="5:18">
      <c r="E7659" s="130">
        <v>553</v>
      </c>
      <c r="F7659" s="130">
        <v>14</v>
      </c>
      <c r="H7659" s="32" t="s">
        <v>208</v>
      </c>
      <c r="I7659" s="33" t="s">
        <v>862</v>
      </c>
      <c r="J7659" s="33" t="s">
        <v>206</v>
      </c>
      <c r="K7659" s="33" t="str">
        <f t="shared" si="393"/>
        <v>553 , 14</v>
      </c>
      <c r="L7659" s="34" t="s">
        <v>207</v>
      </c>
      <c r="N7659" s="1" t="b">
        <f t="shared" si="394"/>
        <v>0</v>
      </c>
      <c r="O7659" s="1" t="b">
        <f t="shared" si="395"/>
        <v>0</v>
      </c>
      <c r="Q7659" s="4"/>
      <c r="R7659" s="4"/>
    </row>
    <row r="7660" spans="5:18">
      <c r="E7660" s="130">
        <v>553</v>
      </c>
      <c r="F7660" s="130">
        <v>15</v>
      </c>
      <c r="H7660" s="32" t="s">
        <v>208</v>
      </c>
      <c r="I7660" s="33" t="s">
        <v>862</v>
      </c>
      <c r="J7660" s="33" t="s">
        <v>206</v>
      </c>
      <c r="K7660" s="33" t="str">
        <f t="shared" si="393"/>
        <v>553 , 15</v>
      </c>
      <c r="L7660" s="34" t="s">
        <v>207</v>
      </c>
      <c r="N7660" s="1" t="b">
        <f t="shared" si="394"/>
        <v>0</v>
      </c>
      <c r="O7660" s="1" t="b">
        <f t="shared" si="395"/>
        <v>0</v>
      </c>
      <c r="Q7660" s="4"/>
      <c r="R7660" s="4"/>
    </row>
    <row r="7661" spans="5:18">
      <c r="E7661" s="130">
        <v>554</v>
      </c>
      <c r="F7661" s="130">
        <v>1</v>
      </c>
      <c r="H7661" s="32" t="s">
        <v>208</v>
      </c>
      <c r="I7661" s="33" t="s">
        <v>862</v>
      </c>
      <c r="J7661" s="33" t="s">
        <v>206</v>
      </c>
      <c r="K7661" s="33" t="str">
        <f t="shared" si="393"/>
        <v>554 , 1</v>
      </c>
      <c r="L7661" s="34" t="s">
        <v>207</v>
      </c>
      <c r="N7661" s="1" t="b">
        <f t="shared" si="394"/>
        <v>0</v>
      </c>
      <c r="O7661" s="1" t="b">
        <f t="shared" si="395"/>
        <v>0</v>
      </c>
      <c r="Q7661" s="4"/>
      <c r="R7661" s="4"/>
    </row>
    <row r="7662" spans="5:18">
      <c r="E7662" s="130">
        <v>554</v>
      </c>
      <c r="F7662" s="130">
        <v>2</v>
      </c>
      <c r="H7662" s="32" t="s">
        <v>208</v>
      </c>
      <c r="I7662" s="33" t="s">
        <v>862</v>
      </c>
      <c r="J7662" s="33" t="s">
        <v>206</v>
      </c>
      <c r="K7662" s="33" t="str">
        <f t="shared" si="393"/>
        <v>554 , 2</v>
      </c>
      <c r="L7662" s="34" t="s">
        <v>207</v>
      </c>
      <c r="N7662" s="1" t="b">
        <f t="shared" si="394"/>
        <v>0</v>
      </c>
      <c r="O7662" s="1" t="b">
        <f t="shared" si="395"/>
        <v>0</v>
      </c>
      <c r="Q7662" s="4"/>
      <c r="R7662" s="4"/>
    </row>
    <row r="7663" spans="5:18">
      <c r="E7663" s="130">
        <v>554</v>
      </c>
      <c r="F7663" s="130">
        <v>3</v>
      </c>
      <c r="H7663" s="32" t="s">
        <v>208</v>
      </c>
      <c r="I7663" s="33" t="s">
        <v>862</v>
      </c>
      <c r="J7663" s="33" t="s">
        <v>206</v>
      </c>
      <c r="K7663" s="33" t="str">
        <f t="shared" si="393"/>
        <v>554 , 3</v>
      </c>
      <c r="L7663" s="34" t="s">
        <v>207</v>
      </c>
      <c r="N7663" s="1" t="b">
        <f t="shared" si="394"/>
        <v>0</v>
      </c>
      <c r="O7663" s="1" t="b">
        <f t="shared" si="395"/>
        <v>0</v>
      </c>
      <c r="Q7663" s="4"/>
      <c r="R7663" s="4"/>
    </row>
    <row r="7664" spans="5:18">
      <c r="E7664" s="130">
        <v>554</v>
      </c>
      <c r="F7664" s="130">
        <v>4</v>
      </c>
      <c r="H7664" s="32" t="s">
        <v>208</v>
      </c>
      <c r="I7664" s="33" t="s">
        <v>862</v>
      </c>
      <c r="J7664" s="33" t="s">
        <v>206</v>
      </c>
      <c r="K7664" s="33" t="str">
        <f t="shared" si="393"/>
        <v>554 , 4</v>
      </c>
      <c r="L7664" s="34" t="s">
        <v>207</v>
      </c>
      <c r="N7664" s="1" t="b">
        <f t="shared" si="394"/>
        <v>0</v>
      </c>
      <c r="O7664" s="1" t="b">
        <f t="shared" si="395"/>
        <v>0</v>
      </c>
      <c r="Q7664" s="4"/>
      <c r="R7664" s="4"/>
    </row>
    <row r="7665" spans="5:18">
      <c r="E7665" s="130">
        <v>554</v>
      </c>
      <c r="F7665" s="130">
        <v>5</v>
      </c>
      <c r="H7665" s="32" t="s">
        <v>208</v>
      </c>
      <c r="I7665" s="33" t="s">
        <v>862</v>
      </c>
      <c r="J7665" s="33" t="s">
        <v>206</v>
      </c>
      <c r="K7665" s="33" t="str">
        <f t="shared" si="393"/>
        <v>554 , 5</v>
      </c>
      <c r="L7665" s="34" t="s">
        <v>207</v>
      </c>
      <c r="N7665" s="1" t="b">
        <f t="shared" si="394"/>
        <v>0</v>
      </c>
      <c r="O7665" s="1" t="b">
        <f t="shared" si="395"/>
        <v>0</v>
      </c>
      <c r="Q7665" s="4"/>
      <c r="R7665" s="4"/>
    </row>
    <row r="7666" spans="5:18">
      <c r="E7666" s="130">
        <v>554</v>
      </c>
      <c s="130" r="F7666">
        <v>7</v>
      </c>
      <c r="H7666" s="32" t="s">
        <v>208</v>
      </c>
      <c r="I7666" s="33" t="s">
        <v>862</v>
      </c>
      <c r="J7666" s="33" t="s">
        <v>206</v>
      </c>
      <c r="K7666" s="33" t="str">
        <f t="shared" si="393"/>
        <v>554 , 6</v>
      </c>
      <c r="L7666" s="34" t="s">
        <v>207</v>
      </c>
      <c r="N7666" s="1" t="b">
        <f t="shared" si="394"/>
        <v>0</v>
      </c>
      <c r="O7666" s="1" t="b">
        <f t="shared" si="395"/>
        <v>0</v>
      </c>
      <c r="Q7666" s="4"/>
      <c r="R7666" s="4"/>
    </row>
    <row r="7667" spans="5:18">
      <c r="E7667" s="130">
        <v>554</v>
      </c>
      <c r="F7667" s="130">
        <v>8</v>
      </c>
      <c r="H7667" s="32" t="s">
        <v>208</v>
      </c>
      <c r="I7667" s="33" t="s">
        <v>862</v>
      </c>
      <c r="J7667" s="33" t="s">
        <v>206</v>
      </c>
      <c r="K7667" s="33" t="str">
        <f t="shared" si="393"/>
        <v>554 , 8</v>
      </c>
      <c r="L7667" s="34" t="s">
        <v>207</v>
      </c>
      <c r="N7667" s="1" t="b">
        <f t="shared" si="394"/>
        <v>0</v>
      </c>
      <c r="O7667" s="1" t="b">
        <f t="shared" si="395"/>
        <v>0</v>
      </c>
      <c r="Q7667" s="4"/>
      <c r="R7667" s="4"/>
    </row>
    <row r="7668" spans="5:18">
      <c r="E7668" s="130">
        <v>554</v>
      </c>
      <c r="F7668" s="130">
        <v>9</v>
      </c>
      <c r="H7668" s="32" t="s">
        <v>208</v>
      </c>
      <c r="I7668" s="33" t="s">
        <v>862</v>
      </c>
      <c r="J7668" s="33" t="s">
        <v>206</v>
      </c>
      <c r="K7668" s="33" t="str">
        <f t="shared" si="393"/>
        <v>554 , 9</v>
      </c>
      <c r="L7668" s="34" t="s">
        <v>207</v>
      </c>
      <c r="N7668" s="1" t="b">
        <f t="shared" si="394"/>
        <v>0</v>
      </c>
      <c r="O7668" s="1" t="b">
        <f t="shared" si="395"/>
        <v>0</v>
      </c>
      <c r="Q7668" s="4"/>
      <c r="R7668" s="4"/>
    </row>
    <row r="7669" spans="5:18">
      <c r="E7669" s="130">
        <v>554</v>
      </c>
      <c r="F7669" s="130">
        <v>10</v>
      </c>
      <c r="H7669" s="32" t="s">
        <v>208</v>
      </c>
      <c r="I7669" s="33" t="s">
        <v>862</v>
      </c>
      <c r="J7669" s="33" t="s">
        <v>206</v>
      </c>
      <c r="K7669" s="33" t="str">
        <f t="shared" si="393"/>
        <v>554 , 10</v>
      </c>
      <c r="L7669" s="34" t="s">
        <v>207</v>
      </c>
      <c r="N7669" s="1" t="b">
        <f t="shared" si="394"/>
        <v>0</v>
      </c>
      <c r="O7669" s="1" t="b">
        <f t="shared" si="395"/>
        <v>0</v>
      </c>
      <c r="Q7669" s="4"/>
      <c r="R7669" s="4"/>
    </row>
    <row r="7670" spans="5:18">
      <c r="E7670" s="130">
        <v>554</v>
      </c>
      <c r="F7670" s="130">
        <v>11</v>
      </c>
      <c r="H7670" s="32" t="s">
        <v>208</v>
      </c>
      <c r="I7670" s="33" t="s">
        <v>862</v>
      </c>
      <c r="J7670" s="33" t="s">
        <v>206</v>
      </c>
      <c r="K7670" s="33" t="str">
        <f t="shared" si="393"/>
        <v>554 , 11</v>
      </c>
      <c r="L7670" s="34" t="s">
        <v>207</v>
      </c>
      <c r="N7670" s="1" t="b">
        <f t="shared" si="394"/>
        <v>0</v>
      </c>
      <c r="O7670" s="1" t="b">
        <f t="shared" si="395"/>
        <v>0</v>
      </c>
      <c r="Q7670" s="4"/>
      <c r="R7670" s="4"/>
    </row>
    <row r="7671" spans="5:18">
      <c r="E7671" s="130">
        <v>554</v>
      </c>
      <c r="F7671" s="130">
        <v>12</v>
      </c>
      <c r="H7671" s="32" t="s">
        <v>208</v>
      </c>
      <c r="I7671" s="33" t="s">
        <v>862</v>
      </c>
      <c r="J7671" s="33" t="s">
        <v>206</v>
      </c>
      <c r="K7671" s="33" t="str">
        <f t="shared" si="393"/>
        <v>554 , 12</v>
      </c>
      <c r="L7671" s="34" t="s">
        <v>207</v>
      </c>
      <c r="N7671" s="1" t="b">
        <f t="shared" si="394"/>
        <v>0</v>
      </c>
      <c r="O7671" s="1" t="b">
        <f t="shared" si="395"/>
        <v>0</v>
      </c>
      <c r="Q7671" s="4"/>
      <c r="R7671" s="4"/>
    </row>
    <row r="7672" spans="5:18">
      <c r="E7672" s="130">
        <v>554</v>
      </c>
      <c r="F7672" s="130">
        <v>13</v>
      </c>
      <c r="H7672" s="32" t="s">
        <v>208</v>
      </c>
      <c r="I7672" s="33" t="s">
        <v>862</v>
      </c>
      <c r="J7672" s="33" t="s">
        <v>206</v>
      </c>
      <c r="K7672" s="33" t="str">
        <f t="shared" si="393"/>
        <v>554 , 13</v>
      </c>
      <c r="L7672" s="34" t="s">
        <v>207</v>
      </c>
      <c r="N7672" s="1" t="b">
        <f t="shared" si="394"/>
        <v>0</v>
      </c>
      <c r="O7672" s="1" t="b">
        <f t="shared" si="395"/>
        <v>0</v>
      </c>
      <c r="Q7672" s="4"/>
      <c r="R7672" s="4"/>
    </row>
    <row r="7673" spans="5:18">
      <c r="E7673" s="130">
        <v>554</v>
      </c>
      <c r="F7673" s="130">
        <v>14</v>
      </c>
      <c r="H7673" s="32" t="s">
        <v>208</v>
      </c>
      <c r="I7673" s="33" t="s">
        <v>862</v>
      </c>
      <c r="J7673" s="33" t="s">
        <v>206</v>
      </c>
      <c r="K7673" s="33" t="str">
        <f t="shared" si="393"/>
        <v>554 , 14</v>
      </c>
      <c r="L7673" s="34" t="s">
        <v>207</v>
      </c>
      <c r="N7673" s="1" t="b">
        <f t="shared" si="394"/>
        <v>0</v>
      </c>
      <c r="O7673" s="1" t="b">
        <f t="shared" si="395"/>
        <v>0</v>
      </c>
      <c r="Q7673" s="4"/>
      <c r="R7673" s="4"/>
    </row>
    <row r="7674" spans="5:18">
      <c r="E7674" s="130">
        <v>554</v>
      </c>
      <c r="F7674" s="130">
        <v>15</v>
      </c>
      <c r="H7674" s="32" t="s">
        <v>208</v>
      </c>
      <c r="I7674" s="33" t="s">
        <v>862</v>
      </c>
      <c r="J7674" s="33" t="s">
        <v>206</v>
      </c>
      <c r="K7674" s="33" t="str">
        <f t="shared" si="393"/>
        <v>554 , 15</v>
      </c>
      <c r="L7674" s="34" t="s">
        <v>207</v>
      </c>
      <c r="N7674" s="1" t="b">
        <f t="shared" si="394"/>
        <v>0</v>
      </c>
      <c r="O7674" s="1" t="b">
        <f t="shared" si="395"/>
        <v>0</v>
      </c>
      <c r="Q7674" s="4"/>
      <c r="R7674" s="4"/>
    </row>
    <row r="7675" spans="5:18">
      <c r="E7675" s="130">
        <v>555</v>
      </c>
      <c r="F7675" s="130">
        <v>1</v>
      </c>
      <c r="H7675" s="32" t="s">
        <v>208</v>
      </c>
      <c r="I7675" s="33" t="s">
        <v>862</v>
      </c>
      <c r="J7675" s="33" t="s">
        <v>206</v>
      </c>
      <c r="K7675" s="33" t="str">
        <f t="shared" si="393"/>
        <v>555 , 1</v>
      </c>
      <c r="L7675" s="34" t="s">
        <v>207</v>
      </c>
      <c r="N7675" s="1" t="b">
        <f t="shared" si="394"/>
        <v>0</v>
      </c>
      <c r="O7675" s="1" t="b">
        <f t="shared" si="395"/>
        <v>0</v>
      </c>
      <c r="Q7675" s="4"/>
      <c r="R7675" s="4"/>
    </row>
    <row r="7676" spans="5:18">
      <c r="E7676" s="130">
        <v>555</v>
      </c>
      <c r="F7676" s="130">
        <v>2</v>
      </c>
      <c r="H7676" s="32" t="s">
        <v>208</v>
      </c>
      <c r="I7676" s="33" t="s">
        <v>862</v>
      </c>
      <c r="J7676" s="33" t="s">
        <v>206</v>
      </c>
      <c r="K7676" s="33" t="str">
        <f t="shared" si="393"/>
        <v>555 , 2</v>
      </c>
      <c r="L7676" s="34" t="s">
        <v>207</v>
      </c>
      <c r="N7676" s="1" t="b">
        <f t="shared" si="394"/>
        <v>0</v>
      </c>
      <c r="O7676" s="1" t="b">
        <f t="shared" si="395"/>
        <v>0</v>
      </c>
      <c r="Q7676" s="4"/>
      <c r="R7676" s="4"/>
    </row>
    <row r="7677" spans="5:18">
      <c r="E7677" s="130">
        <v>555</v>
      </c>
      <c r="F7677" s="130">
        <v>3</v>
      </c>
      <c r="H7677" s="32" t="s">
        <v>208</v>
      </c>
      <c r="I7677" s="33" t="s">
        <v>862</v>
      </c>
      <c r="J7677" s="33" t="s">
        <v>206</v>
      </c>
      <c r="K7677" s="33" t="str">
        <f t="shared" si="393"/>
        <v>555 , 3</v>
      </c>
      <c r="L7677" s="34" t="s">
        <v>207</v>
      </c>
      <c r="N7677" s="1" t="b">
        <f t="shared" si="394"/>
        <v>0</v>
      </c>
      <c r="O7677" s="1" t="b">
        <f t="shared" si="395"/>
        <v>0</v>
      </c>
      <c r="Q7677" s="4"/>
      <c r="R7677" s="4"/>
    </row>
    <row r="7678" spans="5:18">
      <c r="E7678" s="130">
        <v>555</v>
      </c>
      <c r="F7678" s="130">
        <v>4</v>
      </c>
      <c r="H7678" s="32" t="s">
        <v>208</v>
      </c>
      <c r="I7678" s="33" t="s">
        <v>862</v>
      </c>
      <c r="J7678" s="33" t="s">
        <v>206</v>
      </c>
      <c r="K7678" s="33" t="str">
        <f t="shared" si="393"/>
        <v>555 , 4</v>
      </c>
      <c r="L7678" s="34" t="s">
        <v>207</v>
      </c>
      <c r="N7678" s="1" t="b">
        <f t="shared" si="394"/>
        <v>0</v>
      </c>
      <c r="O7678" s="1" t="b">
        <f t="shared" si="395"/>
        <v>0</v>
      </c>
      <c r="Q7678" s="4"/>
      <c r="R7678" s="4"/>
    </row>
    <row r="7679" spans="5:18">
      <c r="E7679" s="130">
        <v>555</v>
      </c>
      <c r="F7679" s="130">
        <v>5</v>
      </c>
      <c r="H7679" s="32" t="s">
        <v>208</v>
      </c>
      <c r="I7679" s="33" t="s">
        <v>862</v>
      </c>
      <c r="J7679" s="33" t="s">
        <v>206</v>
      </c>
      <c r="K7679" s="33" t="str">
        <f t="shared" si="393"/>
        <v>555 , 5</v>
      </c>
      <c r="L7679" s="34" t="s">
        <v>207</v>
      </c>
      <c r="N7679" s="1" t="b">
        <f t="shared" si="394"/>
        <v>0</v>
      </c>
      <c r="O7679" s="1" t="b">
        <f t="shared" si="395"/>
        <v>0</v>
      </c>
      <c r="Q7679" s="4"/>
      <c r="R7679" s="4"/>
    </row>
    <row r="7680" spans="5:18">
      <c r="E7680" s="130">
        <v>555</v>
      </c>
      <c s="130" r="F7680">
        <v>7</v>
      </c>
      <c r="H7680" s="32" t="s">
        <v>208</v>
      </c>
      <c r="I7680" s="33" t="s">
        <v>862</v>
      </c>
      <c r="J7680" s="33" t="s">
        <v>206</v>
      </c>
      <c r="K7680" s="33" t="str">
        <f t="shared" si="393"/>
        <v>555 , 6</v>
      </c>
      <c r="L7680" s="34" t="s">
        <v>207</v>
      </c>
      <c r="N7680" s="1" t="b">
        <f t="shared" si="394"/>
        <v>0</v>
      </c>
      <c r="O7680" s="1" t="b">
        <f t="shared" si="395"/>
        <v>0</v>
      </c>
      <c r="Q7680" s="4"/>
      <c r="R7680" s="4"/>
    </row>
    <row r="7681" spans="5:18">
      <c r="E7681" s="130">
        <v>555</v>
      </c>
      <c r="F7681" s="130">
        <v>8</v>
      </c>
      <c r="H7681" s="32" t="s">
        <v>208</v>
      </c>
      <c r="I7681" s="33" t="s">
        <v>862</v>
      </c>
      <c r="J7681" s="33" t="s">
        <v>206</v>
      </c>
      <c r="K7681" s="33" t="str">
        <f t="shared" si="393"/>
        <v>555 , 8</v>
      </c>
      <c r="L7681" s="34" t="s">
        <v>207</v>
      </c>
      <c r="N7681" s="1" t="b">
        <f t="shared" si="394"/>
        <v>0</v>
      </c>
      <c r="O7681" s="1" t="b">
        <f t="shared" si="395"/>
        <v>0</v>
      </c>
      <c r="Q7681" s="4"/>
      <c r="R7681" s="4"/>
    </row>
    <row r="7682" spans="5:18">
      <c r="E7682" s="130">
        <v>555</v>
      </c>
      <c r="F7682" s="130">
        <v>9</v>
      </c>
      <c r="H7682" s="32" t="s">
        <v>208</v>
      </c>
      <c r="I7682" s="33" t="s">
        <v>862</v>
      </c>
      <c r="J7682" s="33" t="s">
        <v>206</v>
      </c>
      <c r="K7682" s="33" t="str">
        <f t="shared" si="393"/>
        <v>555 , 9</v>
      </c>
      <c r="L7682" s="34" t="s">
        <v>207</v>
      </c>
      <c r="N7682" s="1" t="b">
        <f t="shared" si="394"/>
        <v>0</v>
      </c>
      <c r="O7682" s="1" t="b">
        <f t="shared" si="395"/>
        <v>0</v>
      </c>
      <c r="Q7682" s="4"/>
      <c r="R7682" s="4"/>
    </row>
    <row r="7683" spans="5:18">
      <c r="E7683" s="130">
        <v>555</v>
      </c>
      <c r="F7683" s="130">
        <v>10</v>
      </c>
      <c r="H7683" s="32" t="s">
        <v>208</v>
      </c>
      <c r="I7683" s="33" t="s">
        <v>862</v>
      </c>
      <c r="J7683" s="33" t="s">
        <v>206</v>
      </c>
      <c r="K7683" s="33" t="str">
        <f t="shared" si="393"/>
        <v>555 , 10</v>
      </c>
      <c r="L7683" s="34" t="s">
        <v>207</v>
      </c>
      <c r="N7683" s="1" t="b">
        <f t="shared" si="394"/>
        <v>0</v>
      </c>
      <c r="O7683" s="1" t="b">
        <f t="shared" si="395"/>
        <v>0</v>
      </c>
      <c r="Q7683" s="4"/>
      <c r="R7683" s="4"/>
    </row>
    <row r="7684" spans="5:18">
      <c r="E7684" s="130">
        <v>555</v>
      </c>
      <c r="F7684" s="130">
        <v>11</v>
      </c>
      <c r="H7684" s="32" t="s">
        <v>208</v>
      </c>
      <c r="I7684" s="33" t="s">
        <v>862</v>
      </c>
      <c r="J7684" s="33" t="s">
        <v>206</v>
      </c>
      <c r="K7684" s="33" t="str">
        <f t="shared" si="393"/>
        <v>555 , 11</v>
      </c>
      <c r="L7684" s="34" t="s">
        <v>207</v>
      </c>
      <c r="N7684" s="1" t="b">
        <f t="shared" si="394"/>
        <v>0</v>
      </c>
      <c r="O7684" s="1" t="b">
        <f t="shared" si="395"/>
        <v>0</v>
      </c>
      <c r="Q7684" s="4"/>
      <c r="R7684" s="4"/>
    </row>
    <row r="7685" spans="5:18">
      <c r="E7685" s="130">
        <v>555</v>
      </c>
      <c r="F7685" s="130">
        <v>12</v>
      </c>
      <c r="H7685" s="32" t="s">
        <v>208</v>
      </c>
      <c r="I7685" s="33" t="s">
        <v>862</v>
      </c>
      <c r="J7685" s="33" t="s">
        <v>206</v>
      </c>
      <c r="K7685" s="33" t="str">
        <f t="shared" si="393"/>
        <v>555 , 12</v>
      </c>
      <c r="L7685" s="34" t="s">
        <v>207</v>
      </c>
      <c r="N7685" s="1" t="b">
        <f t="shared" si="394"/>
        <v>0</v>
      </c>
      <c r="O7685" s="1" t="b">
        <f t="shared" si="395"/>
        <v>0</v>
      </c>
      <c r="Q7685" s="4"/>
      <c r="R7685" s="4"/>
    </row>
    <row r="7686" spans="5:18">
      <c r="E7686" s="130">
        <v>555</v>
      </c>
      <c r="F7686" s="130">
        <v>13</v>
      </c>
      <c r="H7686" s="32" t="s">
        <v>208</v>
      </c>
      <c r="I7686" s="33" t="s">
        <v>862</v>
      </c>
      <c r="J7686" s="33" t="s">
        <v>206</v>
      </c>
      <c r="K7686" s="33" t="str">
        <f t="shared" si="393"/>
        <v>555 , 13</v>
      </c>
      <c r="L7686" s="34" t="s">
        <v>207</v>
      </c>
      <c r="N7686" s="1" t="b">
        <f t="shared" si="394"/>
        <v>0</v>
      </c>
      <c r="O7686" s="1" t="b">
        <f t="shared" si="395"/>
        <v>0</v>
      </c>
      <c r="Q7686" s="4"/>
      <c r="R7686" s="4"/>
    </row>
    <row r="7687" spans="5:18">
      <c r="E7687" s="130">
        <v>555</v>
      </c>
      <c r="F7687" s="130">
        <v>14</v>
      </c>
      <c r="H7687" s="32" t="s">
        <v>208</v>
      </c>
      <c r="I7687" s="33" t="s">
        <v>862</v>
      </c>
      <c r="J7687" s="33" t="s">
        <v>206</v>
      </c>
      <c r="K7687" s="33" t="str">
        <f t="shared" si="393"/>
        <v>555 , 14</v>
      </c>
      <c r="L7687" s="34" t="s">
        <v>207</v>
      </c>
      <c r="N7687" s="1" t="b">
        <f t="shared" si="394"/>
        <v>0</v>
      </c>
      <c r="O7687" s="1" t="b">
        <f t="shared" si="395"/>
        <v>0</v>
      </c>
      <c r="Q7687" s="4"/>
      <c r="R7687" s="4"/>
    </row>
    <row r="7688" spans="5:18">
      <c r="E7688" s="130">
        <v>555</v>
      </c>
      <c r="F7688" s="130">
        <v>15</v>
      </c>
      <c r="H7688" s="32" t="s">
        <v>208</v>
      </c>
      <c r="I7688" s="33" t="s">
        <v>862</v>
      </c>
      <c r="J7688" s="33" t="s">
        <v>206</v>
      </c>
      <c r="K7688" s="33" t="str">
        <f t="shared" si="393"/>
        <v>555 , 15</v>
      </c>
      <c r="L7688" s="34" t="s">
        <v>207</v>
      </c>
      <c r="N7688" s="1" t="b">
        <f t="shared" si="394"/>
        <v>0</v>
      </c>
      <c r="O7688" s="1" t="b">
        <f t="shared" si="395"/>
        <v>0</v>
      </c>
      <c r="Q7688" s="4"/>
      <c r="R7688" s="4"/>
    </row>
    <row r="7689" spans="5:18">
      <c r="E7689" s="130">
        <v>556</v>
      </c>
      <c r="F7689" s="130">
        <v>1</v>
      </c>
      <c r="H7689" s="32" t="s">
        <v>208</v>
      </c>
      <c r="I7689" s="33" t="s">
        <v>862</v>
      </c>
      <c r="J7689" s="33" t="s">
        <v>206</v>
      </c>
      <c r="K7689" s="33" t="str">
        <f t="shared" si="393"/>
        <v>556 , 1</v>
      </c>
      <c r="L7689" s="34" t="s">
        <v>207</v>
      </c>
      <c r="N7689" s="1" t="b">
        <f t="shared" si="394"/>
        <v>0</v>
      </c>
      <c r="O7689" s="1" t="b">
        <f t="shared" si="395"/>
        <v>0</v>
      </c>
      <c r="Q7689" s="4"/>
      <c r="R7689" s="4"/>
    </row>
    <row r="7690" spans="5:18">
      <c r="E7690" s="130">
        <v>556</v>
      </c>
      <c r="F7690" s="130">
        <v>2</v>
      </c>
      <c r="H7690" s="32" t="s">
        <v>208</v>
      </c>
      <c r="I7690" s="33" t="s">
        <v>862</v>
      </c>
      <c r="J7690" s="33" t="s">
        <v>206</v>
      </c>
      <c r="K7690" s="33" t="str">
        <f t="shared" si="393"/>
        <v>556 , 2</v>
      </c>
      <c r="L7690" s="34" t="s">
        <v>207</v>
      </c>
      <c r="N7690" s="1" t="b">
        <f t="shared" si="394"/>
        <v>0</v>
      </c>
      <c r="O7690" s="1" t="b">
        <f t="shared" si="395"/>
        <v>0</v>
      </c>
      <c r="Q7690" s="4"/>
      <c r="R7690" s="4"/>
    </row>
    <row r="7691" spans="5:18">
      <c r="E7691" s="130">
        <v>556</v>
      </c>
      <c r="F7691" s="130">
        <v>3</v>
      </c>
      <c r="H7691" s="32" t="s">
        <v>208</v>
      </c>
      <c r="I7691" s="33" t="s">
        <v>862</v>
      </c>
      <c r="J7691" s="33" t="s">
        <v>206</v>
      </c>
      <c r="K7691" s="33" t="str">
        <f t="shared" si="393"/>
        <v>556 , 3</v>
      </c>
      <c r="L7691" s="34" t="s">
        <v>207</v>
      </c>
      <c r="N7691" s="1" t="b">
        <f t="shared" si="394"/>
        <v>0</v>
      </c>
      <c r="O7691" s="1" t="b">
        <f t="shared" si="395"/>
        <v>0</v>
      </c>
      <c r="Q7691" s="4"/>
      <c r="R7691" s="4"/>
    </row>
    <row r="7692" spans="5:18">
      <c r="E7692" s="130">
        <v>556</v>
      </c>
      <c r="F7692" s="130">
        <v>4</v>
      </c>
      <c r="H7692" s="32" t="s">
        <v>208</v>
      </c>
      <c r="I7692" s="33" t="s">
        <v>862</v>
      </c>
      <c r="J7692" s="33" t="s">
        <v>206</v>
      </c>
      <c r="K7692" s="33" t="str">
        <f t="shared" si="393"/>
        <v>556 , 4</v>
      </c>
      <c r="L7692" s="34" t="s">
        <v>207</v>
      </c>
      <c r="N7692" s="1" t="b">
        <f t="shared" si="394"/>
        <v>0</v>
      </c>
      <c r="O7692" s="1" t="b">
        <f t="shared" si="395"/>
        <v>0</v>
      </c>
      <c r="Q7692" s="4"/>
      <c r="R7692" s="4"/>
    </row>
    <row r="7693" spans="5:18">
      <c r="E7693" s="130">
        <v>556</v>
      </c>
      <c r="F7693" s="130">
        <v>5</v>
      </c>
      <c r="H7693" s="32" t="s">
        <v>208</v>
      </c>
      <c r="I7693" s="33" t="s">
        <v>862</v>
      </c>
      <c r="J7693" s="33" t="s">
        <v>206</v>
      </c>
      <c r="K7693" s="33" t="str">
        <f t="shared" si="393"/>
        <v>556 , 5</v>
      </c>
      <c r="L7693" s="34" t="s">
        <v>207</v>
      </c>
      <c r="N7693" s="1" t="b">
        <f t="shared" si="394"/>
        <v>0</v>
      </c>
      <c r="O7693" s="1" t="b">
        <f t="shared" si="395"/>
        <v>0</v>
      </c>
      <c r="Q7693" s="4"/>
      <c r="R7693" s="4"/>
    </row>
    <row r="7694" spans="5:18">
      <c r="E7694" s="130">
        <v>556</v>
      </c>
      <c s="130" r="F7694">
        <v>7</v>
      </c>
      <c r="H7694" s="32" t="s">
        <v>208</v>
      </c>
      <c r="I7694" s="33" t="s">
        <v>862</v>
      </c>
      <c r="J7694" s="33" t="s">
        <v>206</v>
      </c>
      <c r="K7694" s="33" t="str">
        <f t="shared" si="393"/>
        <v>556 , 6</v>
      </c>
      <c r="L7694" s="34" t="s">
        <v>207</v>
      </c>
      <c r="N7694" s="1" t="b">
        <f t="shared" si="394"/>
        <v>0</v>
      </c>
      <c r="O7694" s="1" t="b">
        <f t="shared" si="395"/>
        <v>0</v>
      </c>
      <c r="Q7694" s="4"/>
      <c r="R7694" s="4"/>
    </row>
    <row r="7695" spans="5:18">
      <c r="E7695" s="130">
        <v>556</v>
      </c>
      <c r="F7695" s="130">
        <v>8</v>
      </c>
      <c r="H7695" s="32" t="s">
        <v>208</v>
      </c>
      <c r="I7695" s="33" t="s">
        <v>862</v>
      </c>
      <c r="J7695" s="33" t="s">
        <v>206</v>
      </c>
      <c r="K7695" s="33" t="str">
        <f t="shared" si="393"/>
        <v>556 , 8</v>
      </c>
      <c r="L7695" s="34" t="s">
        <v>207</v>
      </c>
      <c r="N7695" s="1" t="b">
        <f t="shared" si="394"/>
        <v>0</v>
      </c>
      <c r="O7695" s="1" t="b">
        <f t="shared" si="395"/>
        <v>0</v>
      </c>
      <c r="Q7695" s="4"/>
      <c r="R7695" s="4"/>
    </row>
    <row r="7696" spans="5:18">
      <c r="E7696" s="130">
        <v>556</v>
      </c>
      <c r="F7696" s="130">
        <v>9</v>
      </c>
      <c r="H7696" s="32" t="s">
        <v>208</v>
      </c>
      <c r="I7696" s="33" t="s">
        <v>862</v>
      </c>
      <c r="J7696" s="33" t="s">
        <v>206</v>
      </c>
      <c r="K7696" s="33" t="str">
        <f t="shared" si="393"/>
        <v>556 , 9</v>
      </c>
      <c r="L7696" s="34" t="s">
        <v>207</v>
      </c>
      <c r="N7696" s="1" t="b">
        <f t="shared" si="394"/>
        <v>0</v>
      </c>
      <c r="O7696" s="1" t="b">
        <f t="shared" si="395"/>
        <v>0</v>
      </c>
      <c r="Q7696" s="4"/>
      <c r="R7696" s="4"/>
    </row>
    <row r="7697" spans="5:18">
      <c r="E7697" s="130">
        <v>556</v>
      </c>
      <c r="F7697" s="130">
        <v>10</v>
      </c>
      <c r="H7697" s="32" t="s">
        <v>208</v>
      </c>
      <c r="I7697" s="33" t="s">
        <v>862</v>
      </c>
      <c r="J7697" s="33" t="s">
        <v>206</v>
      </c>
      <c r="K7697" s="33" t="str">
        <f t="shared" si="393"/>
        <v>556 , 10</v>
      </c>
      <c r="L7697" s="34" t="s">
        <v>207</v>
      </c>
      <c r="N7697" s="1" t="b">
        <f t="shared" si="394"/>
        <v>0</v>
      </c>
      <c r="O7697" s="1" t="b">
        <f t="shared" si="395"/>
        <v>0</v>
      </c>
      <c r="Q7697" s="4"/>
      <c r="R7697" s="4"/>
    </row>
    <row r="7698" spans="5:18">
      <c r="E7698" s="130">
        <v>556</v>
      </c>
      <c r="F7698" s="130">
        <v>11</v>
      </c>
      <c r="H7698" s="32" t="s">
        <v>208</v>
      </c>
      <c r="I7698" s="33" t="s">
        <v>862</v>
      </c>
      <c r="J7698" s="33" t="s">
        <v>206</v>
      </c>
      <c r="K7698" s="33" t="str">
        <f t="shared" si="393"/>
        <v>556 , 11</v>
      </c>
      <c r="L7698" s="34" t="s">
        <v>207</v>
      </c>
      <c r="N7698" s="1" t="b">
        <f t="shared" si="394"/>
        <v>0</v>
      </c>
      <c r="O7698" s="1" t="b">
        <f t="shared" si="395"/>
        <v>0</v>
      </c>
      <c r="Q7698" s="4"/>
      <c r="R7698" s="4"/>
    </row>
    <row r="7699" spans="5:18">
      <c r="E7699" s="130">
        <v>556</v>
      </c>
      <c r="F7699" s="130">
        <v>12</v>
      </c>
      <c r="H7699" s="32" t="s">
        <v>208</v>
      </c>
      <c r="I7699" s="33" t="s">
        <v>862</v>
      </c>
      <c r="J7699" s="33" t="s">
        <v>206</v>
      </c>
      <c r="K7699" s="33" t="str">
        <f t="shared" si="393"/>
        <v>556 , 12</v>
      </c>
      <c r="L7699" s="34" t="s">
        <v>207</v>
      </c>
      <c r="N7699" s="1" t="b">
        <f t="shared" si="394"/>
        <v>0</v>
      </c>
      <c r="O7699" s="1" t="b">
        <f t="shared" si="395"/>
        <v>0</v>
      </c>
      <c r="Q7699" s="4"/>
      <c r="R7699" s="4"/>
    </row>
    <row r="7700" spans="5:18">
      <c r="E7700" s="130">
        <v>556</v>
      </c>
      <c r="F7700" s="130">
        <v>13</v>
      </c>
      <c r="H7700" s="32" t="s">
        <v>208</v>
      </c>
      <c r="I7700" s="33" t="s">
        <v>862</v>
      </c>
      <c r="J7700" s="33" t="s">
        <v>206</v>
      </c>
      <c r="K7700" s="33" t="str">
        <f t="shared" si="393"/>
        <v>556 , 13</v>
      </c>
      <c r="L7700" s="34" t="s">
        <v>207</v>
      </c>
      <c r="N7700" s="1" t="b">
        <f t="shared" si="394"/>
        <v>0</v>
      </c>
      <c r="O7700" s="1" t="b">
        <f t="shared" si="395"/>
        <v>0</v>
      </c>
      <c r="Q7700" s="4"/>
      <c r="R7700" s="4"/>
    </row>
    <row r="7701" spans="5:18">
      <c r="E7701" s="130">
        <v>556</v>
      </c>
      <c r="F7701" s="130">
        <v>14</v>
      </c>
      <c r="H7701" s="32" t="s">
        <v>208</v>
      </c>
      <c r="I7701" s="33" t="s">
        <v>862</v>
      </c>
      <c r="J7701" s="33" t="s">
        <v>206</v>
      </c>
      <c r="K7701" s="33" t="str">
        <f t="shared" si="393"/>
        <v>556 , 14</v>
      </c>
      <c r="L7701" s="34" t="s">
        <v>207</v>
      </c>
      <c r="N7701" s="1" t="b">
        <f t="shared" si="394"/>
        <v>0</v>
      </c>
      <c r="O7701" s="1" t="b">
        <f t="shared" si="395"/>
        <v>0</v>
      </c>
      <c r="Q7701" s="4"/>
      <c r="R7701" s="4"/>
    </row>
    <row r="7702" spans="5:18">
      <c r="E7702" s="130">
        <v>556</v>
      </c>
      <c r="F7702" s="130">
        <v>15</v>
      </c>
      <c r="H7702" s="32" t="s">
        <v>208</v>
      </c>
      <c r="I7702" s="33" t="s">
        <v>862</v>
      </c>
      <c r="J7702" s="33" t="s">
        <v>206</v>
      </c>
      <c r="K7702" s="33" t="str">
        <f t="shared" si="393"/>
        <v>556 , 15</v>
      </c>
      <c r="L7702" s="34" t="s">
        <v>207</v>
      </c>
      <c r="N7702" s="1" t="b">
        <f t="shared" si="394"/>
        <v>0</v>
      </c>
      <c r="O7702" s="1" t="b">
        <f t="shared" si="395"/>
        <v>0</v>
      </c>
      <c r="Q7702" s="4"/>
      <c r="R7702" s="4"/>
    </row>
    <row r="7703" spans="5:18">
      <c r="E7703" s="130">
        <v>557</v>
      </c>
      <c r="F7703" s="130">
        <v>1</v>
      </c>
      <c r="H7703" s="32" t="s">
        <v>208</v>
      </c>
      <c r="I7703" s="33" t="s">
        <v>862</v>
      </c>
      <c r="J7703" s="33" t="s">
        <v>206</v>
      </c>
      <c r="K7703" s="33" t="str">
        <f t="shared" ref="K7703" si="396">E7703&amp;" , "&amp;F7703</f>
        <v>557 , 1</v>
      </c>
      <c r="L7703" s="34" t="s">
        <v>207</v>
      </c>
      <c r="N7703" s="1" t="b">
        <f t="shared" ref="N7703" si="397">IF(E7703="","",EXACT(E7703,Q7703))</f>
        <v>0</v>
      </c>
      <c r="O7703" s="1" t="b">
        <f t="shared" ref="O7703" si="398">IF(F7703="","",EXACT(F7703,R7703))</f>
        <v>0</v>
      </c>
      <c r="Q7703" s="4"/>
      <c r="R7703" s="4"/>
    </row>
    <row r="7704" spans="5:18">
      <c r="E7704" s="130">
        <v>557</v>
      </c>
      <c r="F7704" s="130">
        <v>2</v>
      </c>
      <c r="H7704" s="32" t="s">
        <v>208</v>
      </c>
      <c r="I7704" s="33" t="s">
        <v>862</v>
      </c>
      <c r="J7704" s="33" t="s">
        <v>206</v>
      </c>
      <c r="K7704" s="33" t="str">
        <f t="shared" si="393"/>
        <v>557 , 2</v>
      </c>
      <c r="L7704" s="34" t="s">
        <v>207</v>
      </c>
      <c r="N7704" s="1" t="b">
        <f t="shared" si="394"/>
        <v>0</v>
      </c>
      <c r="O7704" s="1" t="b">
        <f t="shared" si="395"/>
        <v>0</v>
      </c>
      <c r="Q7704" s="4"/>
      <c r="R7704" s="4"/>
    </row>
    <row r="7705" spans="5:18">
      <c r="E7705" s="130">
        <v>557</v>
      </c>
      <c r="F7705" s="130">
        <v>3</v>
      </c>
      <c r="H7705" s="32" t="s">
        <v>208</v>
      </c>
      <c r="I7705" s="33" t="s">
        <v>862</v>
      </c>
      <c r="J7705" s="33" t="s">
        <v>206</v>
      </c>
      <c r="K7705" s="33" t="str">
        <f t="shared" si="393"/>
        <v>557 , 3</v>
      </c>
      <c r="L7705" s="34" t="s">
        <v>207</v>
      </c>
      <c r="N7705" s="1" t="b">
        <f t="shared" si="394"/>
        <v>0</v>
      </c>
      <c r="O7705" s="1" t="b">
        <f t="shared" si="395"/>
        <v>0</v>
      </c>
      <c r="Q7705" s="4"/>
      <c r="R7705" s="4"/>
    </row>
    <row r="7706" spans="5:18">
      <c r="E7706" s="130">
        <v>557</v>
      </c>
      <c r="F7706" s="130">
        <v>4</v>
      </c>
      <c r="H7706" s="32" t="s">
        <v>208</v>
      </c>
      <c r="I7706" s="33" t="s">
        <v>862</v>
      </c>
      <c r="J7706" s="33" t="s">
        <v>206</v>
      </c>
      <c r="K7706" s="33" t="str">
        <f t="shared" si="393"/>
        <v>557 , 4</v>
      </c>
      <c r="L7706" s="34" t="s">
        <v>207</v>
      </c>
      <c r="N7706" s="1" t="b">
        <f t="shared" si="394"/>
        <v>0</v>
      </c>
      <c r="O7706" s="1" t="b">
        <f t="shared" si="395"/>
        <v>0</v>
      </c>
      <c r="Q7706" s="4"/>
      <c r="R7706" s="4"/>
    </row>
    <row r="7707" spans="5:18">
      <c r="E7707" s="130">
        <v>557</v>
      </c>
      <c r="F7707" s="130">
        <v>5</v>
      </c>
      <c r="H7707" s="32" t="s">
        <v>208</v>
      </c>
      <c r="I7707" s="33" t="s">
        <v>862</v>
      </c>
      <c r="J7707" s="33" t="s">
        <v>206</v>
      </c>
      <c r="K7707" s="33" t="str">
        <f t="shared" si="393"/>
        <v>557 , 5</v>
      </c>
      <c r="L7707" s="34" t="s">
        <v>207</v>
      </c>
      <c r="N7707" s="1" t="b">
        <f t="shared" si="394"/>
        <v>0</v>
      </c>
      <c r="O7707" s="1" t="b">
        <f t="shared" si="395"/>
        <v>0</v>
      </c>
      <c r="Q7707" s="4"/>
      <c r="R7707" s="4"/>
    </row>
    <row r="7708" spans="5:18">
      <c r="E7708" s="130">
        <v>557</v>
      </c>
      <c s="130" r="F7708">
        <v>7</v>
      </c>
      <c r="H7708" s="32" t="s">
        <v>208</v>
      </c>
      <c r="I7708" s="33" t="s">
        <v>862</v>
      </c>
      <c r="J7708" s="33" t="s">
        <v>206</v>
      </c>
      <c r="K7708" s="33" t="str">
        <f t="shared" si="393"/>
        <v>557 , 6</v>
      </c>
      <c r="L7708" s="34" t="s">
        <v>207</v>
      </c>
      <c r="N7708" s="1" t="b">
        <f t="shared" si="394"/>
        <v>0</v>
      </c>
      <c r="O7708" s="1" t="b">
        <f t="shared" si="395"/>
        <v>0</v>
      </c>
      <c r="Q7708" s="4"/>
      <c r="R7708" s="4"/>
    </row>
    <row r="7709" spans="5:18">
      <c r="E7709" s="130">
        <v>557</v>
      </c>
      <c r="F7709" s="130">
        <v>8</v>
      </c>
      <c r="H7709" s="32" t="s">
        <v>208</v>
      </c>
      <c r="I7709" s="33" t="s">
        <v>862</v>
      </c>
      <c r="J7709" s="33" t="s">
        <v>206</v>
      </c>
      <c r="K7709" s="33" t="str">
        <f t="shared" si="393"/>
        <v>557 , 8</v>
      </c>
      <c r="L7709" s="34" t="s">
        <v>207</v>
      </c>
      <c r="N7709" s="1" t="b">
        <f t="shared" si="394"/>
        <v>0</v>
      </c>
      <c r="O7709" s="1" t="b">
        <f t="shared" si="395"/>
        <v>0</v>
      </c>
      <c r="Q7709" s="4"/>
      <c r="R7709" s="4"/>
    </row>
    <row r="7710" spans="5:18">
      <c r="E7710" s="130">
        <v>557</v>
      </c>
      <c r="F7710" s="130">
        <v>9</v>
      </c>
      <c r="H7710" s="32" t="s">
        <v>208</v>
      </c>
      <c r="I7710" s="33" t="s">
        <v>862</v>
      </c>
      <c r="J7710" s="33" t="s">
        <v>206</v>
      </c>
      <c r="K7710" s="33" t="str">
        <f t="shared" si="393"/>
        <v>557 , 9</v>
      </c>
      <c r="L7710" s="34" t="s">
        <v>207</v>
      </c>
      <c r="N7710" s="1" t="b">
        <f t="shared" si="394"/>
        <v>0</v>
      </c>
      <c r="O7710" s="1" t="b">
        <f t="shared" si="395"/>
        <v>0</v>
      </c>
      <c r="Q7710" s="4"/>
      <c r="R7710" s="4"/>
    </row>
    <row r="7711" spans="5:18">
      <c r="E7711" s="130">
        <v>557</v>
      </c>
      <c r="F7711" s="130">
        <v>10</v>
      </c>
      <c r="H7711" s="32" t="s">
        <v>208</v>
      </c>
      <c r="I7711" s="33" t="s">
        <v>862</v>
      </c>
      <c r="J7711" s="33" t="s">
        <v>206</v>
      </c>
      <c r="K7711" s="33" t="str">
        <f t="shared" si="393"/>
        <v>557 , 10</v>
      </c>
      <c r="L7711" s="34" t="s">
        <v>207</v>
      </c>
      <c r="N7711" s="1" t="b">
        <f t="shared" si="394"/>
        <v>0</v>
      </c>
      <c r="O7711" s="1" t="b">
        <f t="shared" si="395"/>
        <v>0</v>
      </c>
      <c r="Q7711" s="4"/>
      <c r="R7711" s="4"/>
    </row>
    <row r="7712" spans="5:18">
      <c r="E7712" s="130">
        <v>557</v>
      </c>
      <c r="F7712" s="130">
        <v>11</v>
      </c>
      <c r="H7712" s="32" t="s">
        <v>208</v>
      </c>
      <c r="I7712" s="33" t="s">
        <v>862</v>
      </c>
      <c r="J7712" s="33" t="s">
        <v>206</v>
      </c>
      <c r="K7712" s="33" t="str">
        <f t="shared" ref="K7712:K7730" si="399">E7712&amp;" , "&amp;F7712</f>
        <v>557 , 11</v>
      </c>
      <c r="L7712" s="34" t="s">
        <v>207</v>
      </c>
      <c r="N7712" s="1" t="b">
        <f t="shared" ref="N7712:O7730" si="400">IF(E7712="","",EXACT(E7712,Q7712))</f>
        <v>0</v>
      </c>
      <c r="O7712" s="1" t="b">
        <f t="shared" si="400"/>
        <v>0</v>
      </c>
      <c r="Q7712" s="4"/>
      <c r="R7712" s="4"/>
    </row>
    <row r="7713" spans="5:18">
      <c r="E7713" s="130">
        <v>557</v>
      </c>
      <c r="F7713" s="130">
        <v>12</v>
      </c>
      <c r="H7713" s="32" t="s">
        <v>208</v>
      </c>
      <c r="I7713" s="33" t="s">
        <v>862</v>
      </c>
      <c r="J7713" s="33" t="s">
        <v>206</v>
      </c>
      <c r="K7713" s="33" t="str">
        <f t="shared" si="399"/>
        <v>557 , 12</v>
      </c>
      <c r="L7713" s="34" t="s">
        <v>207</v>
      </c>
      <c r="N7713" s="1" t="b">
        <f t="shared" si="400"/>
        <v>0</v>
      </c>
      <c r="O7713" s="1" t="b">
        <f t="shared" si="400"/>
        <v>0</v>
      </c>
      <c r="Q7713" s="4"/>
      <c r="R7713" s="4"/>
    </row>
    <row r="7714" spans="5:18">
      <c r="E7714" s="130">
        <v>557</v>
      </c>
      <c r="F7714" s="130">
        <v>13</v>
      </c>
      <c r="H7714" s="32" t="s">
        <v>208</v>
      </c>
      <c r="I7714" s="33" t="s">
        <v>862</v>
      </c>
      <c r="J7714" s="33" t="s">
        <v>206</v>
      </c>
      <c r="K7714" s="33" t="str">
        <f t="shared" si="399"/>
        <v>557 , 13</v>
      </c>
      <c r="L7714" s="34" t="s">
        <v>207</v>
      </c>
      <c r="N7714" s="1" t="b">
        <f t="shared" si="400"/>
        <v>0</v>
      </c>
      <c r="O7714" s="1" t="b">
        <f t="shared" si="400"/>
        <v>0</v>
      </c>
      <c r="Q7714" s="4"/>
      <c r="R7714" s="4"/>
    </row>
    <row r="7715" spans="5:18">
      <c r="E7715" s="130">
        <v>557</v>
      </c>
      <c r="F7715" s="130">
        <v>14</v>
      </c>
      <c r="H7715" s="32" t="s">
        <v>208</v>
      </c>
      <c r="I7715" s="33" t="s">
        <v>862</v>
      </c>
      <c r="J7715" s="33" t="s">
        <v>206</v>
      </c>
      <c r="K7715" s="33" t="str">
        <f t="shared" si="399"/>
        <v>557 , 14</v>
      </c>
      <c r="L7715" s="34" t="s">
        <v>207</v>
      </c>
      <c r="N7715" s="1" t="b">
        <f t="shared" si="400"/>
        <v>0</v>
      </c>
      <c r="O7715" s="1" t="b">
        <f t="shared" si="400"/>
        <v>0</v>
      </c>
      <c r="Q7715" s="4"/>
      <c r="R7715" s="4"/>
    </row>
    <row r="7716" spans="5:18">
      <c r="E7716" s="130">
        <v>557</v>
      </c>
      <c r="F7716" s="130">
        <v>15</v>
      </c>
      <c r="H7716" s="32" t="s">
        <v>208</v>
      </c>
      <c r="I7716" s="33" t="s">
        <v>862</v>
      </c>
      <c r="J7716" s="33" t="s">
        <v>206</v>
      </c>
      <c r="K7716" s="33" t="str">
        <f t="shared" si="399"/>
        <v>557 , 15</v>
      </c>
      <c r="L7716" s="34" t="s">
        <v>207</v>
      </c>
      <c r="N7716" s="1" t="b">
        <f t="shared" si="400"/>
        <v>0</v>
      </c>
      <c r="O7716" s="1" t="b">
        <f t="shared" si="400"/>
        <v>0</v>
      </c>
      <c r="Q7716" s="4"/>
      <c r="R7716" s="4"/>
    </row>
    <row r="7717" spans="5:18">
      <c r="E7717" s="130">
        <v>558</v>
      </c>
      <c r="F7717" s="130">
        <v>1</v>
      </c>
      <c r="H7717" s="32" t="s">
        <v>208</v>
      </c>
      <c r="I7717" s="33" t="s">
        <v>862</v>
      </c>
      <c r="J7717" s="33" t="s">
        <v>206</v>
      </c>
      <c r="K7717" s="33" t="str">
        <f t="shared" si="399"/>
        <v>558 , 1</v>
      </c>
      <c r="L7717" s="34" t="s">
        <v>207</v>
      </c>
      <c r="N7717" s="1" t="b">
        <f t="shared" si="400"/>
        <v>0</v>
      </c>
      <c r="O7717" s="1" t="b">
        <f t="shared" si="400"/>
        <v>0</v>
      </c>
      <c r="Q7717" s="4"/>
      <c r="R7717" s="4"/>
    </row>
    <row r="7718" spans="5:18">
      <c r="E7718" s="130">
        <v>558</v>
      </c>
      <c r="F7718" s="130">
        <v>2</v>
      </c>
      <c r="H7718" s="32" t="s">
        <v>208</v>
      </c>
      <c r="I7718" s="33" t="s">
        <v>862</v>
      </c>
      <c r="J7718" s="33" t="s">
        <v>206</v>
      </c>
      <c r="K7718" s="33" t="str">
        <f t="shared" si="399"/>
        <v>558 , 2</v>
      </c>
      <c r="L7718" s="34" t="s">
        <v>207</v>
      </c>
      <c r="N7718" s="1" t="b">
        <f t="shared" si="400"/>
        <v>0</v>
      </c>
      <c r="O7718" s="1" t="b">
        <f t="shared" si="400"/>
        <v>0</v>
      </c>
      <c r="Q7718" s="4"/>
      <c r="R7718" s="4"/>
    </row>
    <row r="7719" spans="5:18">
      <c r="E7719" s="130">
        <v>558</v>
      </c>
      <c r="F7719" s="130">
        <v>3</v>
      </c>
      <c r="H7719" s="32" t="s">
        <v>208</v>
      </c>
      <c r="I7719" s="33" t="s">
        <v>862</v>
      </c>
      <c r="J7719" s="33" t="s">
        <v>206</v>
      </c>
      <c r="K7719" s="33" t="str">
        <f t="shared" si="399"/>
        <v>558 , 3</v>
      </c>
      <c r="L7719" s="34" t="s">
        <v>207</v>
      </c>
      <c r="N7719" s="1" t="b">
        <f t="shared" si="400"/>
        <v>0</v>
      </c>
      <c r="O7719" s="1" t="b">
        <f t="shared" si="400"/>
        <v>0</v>
      </c>
      <c r="Q7719" s="4"/>
      <c r="R7719" s="4"/>
    </row>
    <row r="7720" spans="5:18">
      <c r="E7720" s="130">
        <v>558</v>
      </c>
      <c r="F7720" s="130">
        <v>4</v>
      </c>
      <c r="H7720" s="32" t="s">
        <v>208</v>
      </c>
      <c r="I7720" s="33" t="s">
        <v>862</v>
      </c>
      <c r="J7720" s="33" t="s">
        <v>206</v>
      </c>
      <c r="K7720" s="33" t="str">
        <f t="shared" si="399"/>
        <v>558 , 4</v>
      </c>
      <c r="L7720" s="34" t="s">
        <v>207</v>
      </c>
      <c r="N7720" s="1" t="b">
        <f t="shared" si="400"/>
        <v>0</v>
      </c>
      <c r="O7720" s="1" t="b">
        <f t="shared" si="400"/>
        <v>0</v>
      </c>
      <c r="Q7720" s="4"/>
      <c r="R7720" s="4"/>
    </row>
    <row r="7721" spans="5:18">
      <c r="E7721" s="130">
        <v>558</v>
      </c>
      <c r="F7721" s="130">
        <v>5</v>
      </c>
      <c r="H7721" s="32" t="s">
        <v>208</v>
      </c>
      <c r="I7721" s="33" t="s">
        <v>862</v>
      </c>
      <c r="J7721" s="33" t="s">
        <v>206</v>
      </c>
      <c r="K7721" s="33" t="str">
        <f t="shared" si="399"/>
        <v>558 , 5</v>
      </c>
      <c r="L7721" s="34" t="s">
        <v>207</v>
      </c>
      <c r="N7721" s="1" t="b">
        <f t="shared" si="400"/>
        <v>0</v>
      </c>
      <c r="O7721" s="1" t="b">
        <f t="shared" si="400"/>
        <v>0</v>
      </c>
      <c r="Q7721" s="4"/>
      <c r="R7721" s="4"/>
    </row>
    <row r="7722" spans="5:18">
      <c r="E7722" s="130">
        <v>558</v>
      </c>
      <c s="130" r="F7722">
        <v>7</v>
      </c>
      <c r="H7722" s="32" t="s">
        <v>208</v>
      </c>
      <c r="I7722" s="33" t="s">
        <v>862</v>
      </c>
      <c r="J7722" s="33" t="s">
        <v>206</v>
      </c>
      <c r="K7722" s="33" t="str">
        <f t="shared" si="399"/>
        <v>558 , 6</v>
      </c>
      <c r="L7722" s="34" t="s">
        <v>207</v>
      </c>
      <c r="N7722" s="1" t="b">
        <f t="shared" si="400"/>
        <v>0</v>
      </c>
      <c r="O7722" s="1" t="b">
        <f t="shared" si="400"/>
        <v>0</v>
      </c>
      <c r="Q7722" s="4"/>
      <c r="R7722" s="4"/>
    </row>
    <row r="7723" spans="5:18">
      <c r="E7723" s="130">
        <v>558</v>
      </c>
      <c r="F7723" s="130">
        <v>8</v>
      </c>
      <c r="H7723" s="32" t="s">
        <v>208</v>
      </c>
      <c r="I7723" s="33" t="s">
        <v>862</v>
      </c>
      <c r="J7723" s="33" t="s">
        <v>206</v>
      </c>
      <c r="K7723" s="33" t="str">
        <f t="shared" si="399"/>
        <v>558 , 8</v>
      </c>
      <c r="L7723" s="34" t="s">
        <v>207</v>
      </c>
      <c r="N7723" s="1" t="b">
        <f t="shared" si="400"/>
        <v>0</v>
      </c>
      <c r="O7723" s="1" t="b">
        <f t="shared" si="400"/>
        <v>0</v>
      </c>
      <c r="Q7723" s="4"/>
      <c r="R7723" s="4"/>
    </row>
    <row r="7724" spans="5:18">
      <c r="E7724" s="130">
        <v>558</v>
      </c>
      <c r="F7724" s="130">
        <v>9</v>
      </c>
      <c r="H7724" s="32" t="s">
        <v>208</v>
      </c>
      <c r="I7724" s="33" t="s">
        <v>862</v>
      </c>
      <c r="J7724" s="33" t="s">
        <v>206</v>
      </c>
      <c r="K7724" s="33" t="str">
        <f t="shared" si="399"/>
        <v>558 , 9</v>
      </c>
      <c r="L7724" s="34" t="s">
        <v>207</v>
      </c>
      <c r="N7724" s="1" t="b">
        <f t="shared" si="400"/>
        <v>0</v>
      </c>
      <c r="O7724" s="1" t="b">
        <f t="shared" si="400"/>
        <v>0</v>
      </c>
      <c r="Q7724" s="4"/>
      <c r="R7724" s="4"/>
    </row>
    <row r="7725" spans="5:18">
      <c r="E7725" s="130">
        <v>558</v>
      </c>
      <c r="F7725" s="130">
        <v>10</v>
      </c>
      <c r="H7725" s="32" t="s">
        <v>208</v>
      </c>
      <c r="I7725" s="33" t="s">
        <v>862</v>
      </c>
      <c r="J7725" s="33" t="s">
        <v>206</v>
      </c>
      <c r="K7725" s="33" t="str">
        <f t="shared" si="399"/>
        <v>558 , 10</v>
      </c>
      <c r="L7725" s="34" t="s">
        <v>207</v>
      </c>
      <c r="N7725" s="1" t="b">
        <f t="shared" si="400"/>
        <v>0</v>
      </c>
      <c r="O7725" s="1" t="b">
        <f t="shared" si="400"/>
        <v>0</v>
      </c>
      <c r="Q7725" s="4"/>
      <c r="R7725" s="4"/>
    </row>
    <row r="7726" spans="5:18">
      <c r="E7726" s="130">
        <v>558</v>
      </c>
      <c r="F7726" s="130">
        <v>11</v>
      </c>
      <c r="H7726" s="32" t="s">
        <v>208</v>
      </c>
      <c r="I7726" s="33" t="s">
        <v>862</v>
      </c>
      <c r="J7726" s="33" t="s">
        <v>206</v>
      </c>
      <c r="K7726" s="33" t="str">
        <f t="shared" si="399"/>
        <v>558 , 11</v>
      </c>
      <c r="L7726" s="34" t="s">
        <v>207</v>
      </c>
      <c r="N7726" s="1" t="b">
        <f t="shared" si="400"/>
        <v>0</v>
      </c>
      <c r="O7726" s="1" t="b">
        <f t="shared" si="400"/>
        <v>0</v>
      </c>
      <c r="Q7726" s="4"/>
      <c r="R7726" s="4"/>
    </row>
    <row r="7727" spans="5:18">
      <c r="E7727" s="130">
        <v>558</v>
      </c>
      <c r="F7727" s="130">
        <v>12</v>
      </c>
      <c r="H7727" s="32" t="s">
        <v>208</v>
      </c>
      <c r="I7727" s="33" t="s">
        <v>862</v>
      </c>
      <c r="J7727" s="33" t="s">
        <v>206</v>
      </c>
      <c r="K7727" s="33" t="str">
        <f t="shared" si="399"/>
        <v>558 , 12</v>
      </c>
      <c r="L7727" s="34" t="s">
        <v>207</v>
      </c>
      <c r="N7727" s="1" t="b">
        <f t="shared" si="400"/>
        <v>0</v>
      </c>
      <c r="O7727" s="1" t="b">
        <f t="shared" si="400"/>
        <v>0</v>
      </c>
      <c r="Q7727" s="4"/>
      <c r="R7727" s="4"/>
    </row>
    <row r="7728" spans="5:18">
      <c r="E7728" s="130">
        <v>558</v>
      </c>
      <c r="F7728" s="130">
        <v>13</v>
      </c>
      <c r="H7728" s="32" t="s">
        <v>208</v>
      </c>
      <c r="I7728" s="33" t="s">
        <v>862</v>
      </c>
      <c r="J7728" s="33" t="s">
        <v>206</v>
      </c>
      <c r="K7728" s="33" t="str">
        <f t="shared" si="399"/>
        <v>558 , 13</v>
      </c>
      <c r="L7728" s="34" t="s">
        <v>207</v>
      </c>
      <c r="N7728" s="1" t="b">
        <f t="shared" si="400"/>
        <v>0</v>
      </c>
      <c r="O7728" s="1" t="b">
        <f t="shared" si="400"/>
        <v>0</v>
      </c>
      <c r="Q7728" s="4"/>
      <c r="R7728" s="4"/>
    </row>
    <row r="7729" spans="5:18">
      <c r="E7729" s="130">
        <v>558</v>
      </c>
      <c r="F7729" s="130">
        <v>14</v>
      </c>
      <c r="H7729" s="32" t="s">
        <v>208</v>
      </c>
      <c r="I7729" s="33" t="s">
        <v>862</v>
      </c>
      <c r="J7729" s="33" t="s">
        <v>206</v>
      </c>
      <c r="K7729" s="33" t="str">
        <f t="shared" si="399"/>
        <v>558 , 14</v>
      </c>
      <c r="L7729" s="34" t="s">
        <v>207</v>
      </c>
      <c r="N7729" s="1" t="b">
        <f t="shared" si="400"/>
        <v>0</v>
      </c>
      <c r="O7729" s="1" t="b">
        <f t="shared" si="400"/>
        <v>0</v>
      </c>
      <c r="Q7729" s="4"/>
      <c r="R7729" s="4"/>
    </row>
    <row r="7730" spans="5:18">
      <c r="E7730" s="130">
        <v>558</v>
      </c>
      <c r="F7730" s="130">
        <v>15</v>
      </c>
      <c r="H7730" s="32" t="s">
        <v>208</v>
      </c>
      <c r="I7730" s="33" t="s">
        <v>862</v>
      </c>
      <c r="J7730" s="33" t="s">
        <v>206</v>
      </c>
      <c r="K7730" s="33" t="str">
        <f t="shared" si="399"/>
        <v>558 , 15</v>
      </c>
      <c r="L7730" s="34" t="s">
        <v>207</v>
      </c>
      <c r="N7730" s="1" t="b">
        <f t="shared" si="400"/>
        <v>0</v>
      </c>
      <c r="O7730" s="1" t="b">
        <f t="shared" si="400"/>
        <v>0</v>
      </c>
      <c r="Q7730" s="4"/>
      <c r="R7730" s="4"/>
    </row>
    <row r="7731" spans="5:18">
      <c r="E7731" s="130">
        <v>559</v>
      </c>
      <c r="F7731" s="130">
        <v>1</v>
      </c>
      <c r="H7731" s="32" t="s">
        <v>208</v>
      </c>
      <c r="I7731" s="33" t="s">
        <v>862</v>
      </c>
      <c r="J7731" s="33" t="s">
        <v>206</v>
      </c>
      <c r="K7731" s="33" t="str">
        <f t="shared" ref="K7731:K7744" si="401">E7731&amp;" , "&amp;F7731</f>
        <v>559 , 1</v>
      </c>
      <c r="L7731" s="34" t="s">
        <v>207</v>
      </c>
      <c r="N7731" s="1" t="b">
        <f t="shared" ref="N7731:N7744" si="402">IF(E7731="","",EXACT(E7731,Q7731))</f>
        <v>0</v>
      </c>
      <c r="O7731" s="1" t="b">
        <f t="shared" ref="O7731:O7744" si="403">IF(F7731="","",EXACT(F7731,R7731))</f>
        <v>0</v>
      </c>
      <c r="Q7731" s="4"/>
      <c r="R7731" s="4"/>
    </row>
    <row r="7732" spans="5:18">
      <c r="E7732" s="130">
        <v>559</v>
      </c>
      <c r="F7732" s="130">
        <v>2</v>
      </c>
      <c r="H7732" s="32" t="s">
        <v>208</v>
      </c>
      <c r="I7732" s="33" t="s">
        <v>862</v>
      </c>
      <c r="J7732" s="33" t="s">
        <v>206</v>
      </c>
      <c r="K7732" s="33" t="str">
        <f t="shared" si="401"/>
        <v>559 , 2</v>
      </c>
      <c r="L7732" s="34" t="s">
        <v>207</v>
      </c>
      <c r="N7732" s="1" t="b">
        <f t="shared" si="402"/>
        <v>0</v>
      </c>
      <c r="O7732" s="1" t="b">
        <f t="shared" si="403"/>
        <v>0</v>
      </c>
      <c r="Q7732" s="4"/>
      <c r="R7732" s="4"/>
    </row>
    <row r="7733" spans="5:18">
      <c r="E7733" s="130">
        <v>559</v>
      </c>
      <c r="F7733" s="130">
        <v>3</v>
      </c>
      <c r="H7733" s="32" t="s">
        <v>208</v>
      </c>
      <c r="I7733" s="33" t="s">
        <v>862</v>
      </c>
      <c r="J7733" s="33" t="s">
        <v>206</v>
      </c>
      <c r="K7733" s="33" t="str">
        <f t="shared" si="401"/>
        <v>559 , 3</v>
      </c>
      <c r="L7733" s="34" t="s">
        <v>207</v>
      </c>
      <c r="N7733" s="1" t="b">
        <f t="shared" si="402"/>
        <v>0</v>
      </c>
      <c r="O7733" s="1" t="b">
        <f t="shared" si="403"/>
        <v>0</v>
      </c>
      <c r="Q7733" s="4"/>
      <c r="R7733" s="4"/>
    </row>
    <row r="7734" spans="5:18">
      <c r="E7734" s="130">
        <v>559</v>
      </c>
      <c r="F7734" s="130">
        <v>4</v>
      </c>
      <c r="H7734" s="32" t="s">
        <v>208</v>
      </c>
      <c r="I7734" s="33" t="s">
        <v>862</v>
      </c>
      <c r="J7734" s="33" t="s">
        <v>206</v>
      </c>
      <c r="K7734" s="33" t="str">
        <f t="shared" si="401"/>
        <v>559 , 4</v>
      </c>
      <c r="L7734" s="34" t="s">
        <v>207</v>
      </c>
      <c r="N7734" s="1" t="b">
        <f t="shared" si="402"/>
        <v>0</v>
      </c>
      <c r="O7734" s="1" t="b">
        <f t="shared" si="403"/>
        <v>0</v>
      </c>
      <c r="Q7734" s="4"/>
      <c r="R7734" s="4"/>
    </row>
    <row r="7735" spans="5:18">
      <c r="E7735" s="130">
        <v>559</v>
      </c>
      <c r="F7735" s="130">
        <v>5</v>
      </c>
      <c r="H7735" s="32" t="s">
        <v>208</v>
      </c>
      <c r="I7735" s="33" t="s">
        <v>862</v>
      </c>
      <c r="J7735" s="33" t="s">
        <v>206</v>
      </c>
      <c r="K7735" s="33" t="str">
        <f t="shared" si="401"/>
        <v>559 , 5</v>
      </c>
      <c r="L7735" s="34" t="s">
        <v>207</v>
      </c>
      <c r="N7735" s="1" t="b">
        <f t="shared" si="402"/>
        <v>0</v>
      </c>
      <c r="O7735" s="1" t="b">
        <f t="shared" si="403"/>
        <v>0</v>
      </c>
      <c r="Q7735" s="4"/>
      <c r="R7735" s="4"/>
    </row>
    <row r="7736" spans="5:18">
      <c r="E7736" s="130">
        <v>559</v>
      </c>
      <c s="130" r="F7736">
        <v>7</v>
      </c>
      <c r="H7736" s="32" t="s">
        <v>208</v>
      </c>
      <c r="I7736" s="33" t="s">
        <v>862</v>
      </c>
      <c r="J7736" s="33" t="s">
        <v>206</v>
      </c>
      <c r="K7736" s="33" t="str">
        <f t="shared" si="401"/>
        <v>559 , 6</v>
      </c>
      <c r="L7736" s="34" t="s">
        <v>207</v>
      </c>
      <c r="N7736" s="1" t="b">
        <f t="shared" si="402"/>
        <v>0</v>
      </c>
      <c r="O7736" s="1" t="b">
        <f t="shared" si="403"/>
        <v>0</v>
      </c>
      <c r="Q7736" s="4"/>
      <c r="R7736" s="4"/>
    </row>
    <row r="7737" spans="5:18">
      <c r="E7737" s="130">
        <v>559</v>
      </c>
      <c r="F7737" s="130">
        <v>8</v>
      </c>
      <c r="H7737" s="32" t="s">
        <v>208</v>
      </c>
      <c r="I7737" s="33" t="s">
        <v>862</v>
      </c>
      <c r="J7737" s="33" t="s">
        <v>206</v>
      </c>
      <c r="K7737" s="33" t="str">
        <f t="shared" si="401"/>
        <v>559 , 8</v>
      </c>
      <c r="L7737" s="34" t="s">
        <v>207</v>
      </c>
      <c r="N7737" s="1" t="b">
        <f t="shared" si="402"/>
        <v>0</v>
      </c>
      <c r="O7737" s="1" t="b">
        <f t="shared" si="403"/>
        <v>0</v>
      </c>
      <c r="Q7737" s="4"/>
      <c r="R7737" s="4"/>
    </row>
    <row r="7738" spans="5:18">
      <c r="E7738" s="130">
        <v>559</v>
      </c>
      <c r="F7738" s="130">
        <v>9</v>
      </c>
      <c r="H7738" s="32" t="s">
        <v>208</v>
      </c>
      <c r="I7738" s="33" t="s">
        <v>862</v>
      </c>
      <c r="J7738" s="33" t="s">
        <v>206</v>
      </c>
      <c r="K7738" s="33" t="str">
        <f t="shared" si="401"/>
        <v>559 , 9</v>
      </c>
      <c r="L7738" s="34" t="s">
        <v>207</v>
      </c>
      <c r="N7738" s="1" t="b">
        <f t="shared" si="402"/>
        <v>0</v>
      </c>
      <c r="O7738" s="1" t="b">
        <f t="shared" si="403"/>
        <v>0</v>
      </c>
      <c r="Q7738" s="4"/>
      <c r="R7738" s="4"/>
    </row>
    <row r="7739" spans="5:18">
      <c r="E7739" s="130">
        <v>559</v>
      </c>
      <c r="F7739" s="130">
        <v>10</v>
      </c>
      <c r="H7739" s="32" t="s">
        <v>208</v>
      </c>
      <c r="I7739" s="33" t="s">
        <v>862</v>
      </c>
      <c r="J7739" s="33" t="s">
        <v>206</v>
      </c>
      <c r="K7739" s="33" t="str">
        <f t="shared" si="401"/>
        <v>559 , 10</v>
      </c>
      <c r="L7739" s="34" t="s">
        <v>207</v>
      </c>
      <c r="N7739" s="1" t="b">
        <f t="shared" si="402"/>
        <v>0</v>
      </c>
      <c r="O7739" s="1" t="b">
        <f t="shared" si="403"/>
        <v>0</v>
      </c>
      <c r="Q7739" s="4"/>
      <c r="R7739" s="4"/>
    </row>
    <row r="7740" spans="5:18">
      <c r="E7740" s="130">
        <v>559</v>
      </c>
      <c r="F7740" s="130">
        <v>11</v>
      </c>
      <c r="H7740" s="32" t="s">
        <v>208</v>
      </c>
      <c r="I7740" s="33" t="s">
        <v>862</v>
      </c>
      <c r="J7740" s="33" t="s">
        <v>206</v>
      </c>
      <c r="K7740" s="33" t="str">
        <f t="shared" si="401"/>
        <v>559 , 11</v>
      </c>
      <c r="L7740" s="34" t="s">
        <v>207</v>
      </c>
      <c r="N7740" s="1" t="b">
        <f t="shared" si="402"/>
        <v>0</v>
      </c>
      <c r="O7740" s="1" t="b">
        <f t="shared" si="403"/>
        <v>0</v>
      </c>
      <c r="Q7740" s="4"/>
      <c r="R7740" s="4"/>
    </row>
    <row r="7741" spans="5:18">
      <c r="E7741" s="130">
        <v>559</v>
      </c>
      <c r="F7741" s="130">
        <v>12</v>
      </c>
      <c r="H7741" s="32" t="s">
        <v>208</v>
      </c>
      <c r="I7741" s="33" t="s">
        <v>862</v>
      </c>
      <c r="J7741" s="33" t="s">
        <v>206</v>
      </c>
      <c r="K7741" s="33" t="str">
        <f t="shared" si="401"/>
        <v>559 , 12</v>
      </c>
      <c r="L7741" s="34" t="s">
        <v>207</v>
      </c>
      <c r="N7741" s="1" t="b">
        <f t="shared" si="402"/>
        <v>0</v>
      </c>
      <c r="O7741" s="1" t="b">
        <f t="shared" si="403"/>
        <v>0</v>
      </c>
      <c r="Q7741" s="4"/>
      <c r="R7741" s="4"/>
    </row>
    <row r="7742" spans="5:18">
      <c r="E7742" s="130">
        <v>559</v>
      </c>
      <c r="F7742" s="130">
        <v>13</v>
      </c>
      <c r="H7742" s="32" t="s">
        <v>208</v>
      </c>
      <c r="I7742" s="33" t="s">
        <v>862</v>
      </c>
      <c r="J7742" s="33" t="s">
        <v>206</v>
      </c>
      <c r="K7742" s="33" t="str">
        <f t="shared" si="401"/>
        <v>559 , 13</v>
      </c>
      <c r="L7742" s="34" t="s">
        <v>207</v>
      </c>
      <c r="N7742" s="1" t="b">
        <f t="shared" si="402"/>
        <v>0</v>
      </c>
      <c r="O7742" s="1" t="b">
        <f t="shared" si="403"/>
        <v>0</v>
      </c>
      <c r="Q7742" s="4"/>
      <c r="R7742" s="4"/>
    </row>
    <row r="7743" spans="5:18">
      <c r="E7743" s="130">
        <v>559</v>
      </c>
      <c r="F7743" s="130">
        <v>14</v>
      </c>
      <c r="H7743" s="32" t="s">
        <v>208</v>
      </c>
      <c r="I7743" s="33" t="s">
        <v>862</v>
      </c>
      <c r="J7743" s="33" t="s">
        <v>206</v>
      </c>
      <c r="K7743" s="33" t="str">
        <f t="shared" si="401"/>
        <v>559 , 14</v>
      </c>
      <c r="L7743" s="34" t="s">
        <v>207</v>
      </c>
      <c r="N7743" s="1" t="b">
        <f t="shared" si="402"/>
        <v>0</v>
      </c>
      <c r="O7743" s="1" t="b">
        <f t="shared" si="403"/>
        <v>0</v>
      </c>
      <c r="Q7743" s="4"/>
      <c r="R7743" s="4"/>
    </row>
    <row r="7744" spans="5:18">
      <c r="E7744" s="130">
        <v>559</v>
      </c>
      <c r="F7744" s="130">
        <v>15</v>
      </c>
      <c r="H7744" s="32" t="s">
        <v>208</v>
      </c>
      <c r="I7744" s="33" t="s">
        <v>862</v>
      </c>
      <c r="J7744" s="33" t="s">
        <v>206</v>
      </c>
      <c r="K7744" s="33" t="str">
        <f t="shared" si="401"/>
        <v>559 , 15</v>
      </c>
      <c r="L7744" s="34" t="s">
        <v>207</v>
      </c>
      <c r="N7744" s="1" t="b">
        <f t="shared" si="402"/>
        <v>0</v>
      </c>
      <c r="O7744" s="1" t="b">
        <f t="shared" si="403"/>
        <v>0</v>
      </c>
      <c r="Q7744" s="4"/>
      <c r="R7744" s="4"/>
    </row>
    <row r="7745" spans="5:18">
      <c r="E7745" s="130">
        <v>560</v>
      </c>
      <c r="F7745" s="130">
        <v>1</v>
      </c>
      <c r="H7745" s="32" t="s">
        <v>208</v>
      </c>
      <c r="I7745" s="33" t="s">
        <v>862</v>
      </c>
      <c r="J7745" s="33" t="s">
        <v>206</v>
      </c>
      <c r="K7745" s="33" t="str">
        <f t="shared" ref="K7745:K7758" si="404">E7745&amp;" , "&amp;F7745</f>
        <v>560 , 1</v>
      </c>
      <c r="L7745" s="34" t="s">
        <v>207</v>
      </c>
      <c r="N7745" s="1" t="b">
        <f t="shared" ref="N7745:N7758" si="405">IF(E7745="","",EXACT(E7745,Q7745))</f>
        <v>0</v>
      </c>
      <c r="O7745" s="1" t="b">
        <f t="shared" ref="O7745:O7758" si="406">IF(F7745="","",EXACT(F7745,R7745))</f>
        <v>0</v>
      </c>
      <c r="Q7745" s="4"/>
      <c r="R7745" s="4"/>
    </row>
    <row r="7746" spans="5:18">
      <c r="E7746" s="130">
        <v>560</v>
      </c>
      <c r="F7746" s="130">
        <v>2</v>
      </c>
      <c r="H7746" s="32" t="s">
        <v>208</v>
      </c>
      <c r="I7746" s="33" t="s">
        <v>862</v>
      </c>
      <c r="J7746" s="33" t="s">
        <v>206</v>
      </c>
      <c r="K7746" s="33" t="str">
        <f t="shared" si="404"/>
        <v>560 , 2</v>
      </c>
      <c r="L7746" s="34" t="s">
        <v>207</v>
      </c>
      <c r="N7746" s="1" t="b">
        <f t="shared" si="405"/>
        <v>0</v>
      </c>
      <c r="O7746" s="1" t="b">
        <f t="shared" si="406"/>
        <v>0</v>
      </c>
      <c r="Q7746" s="4"/>
      <c r="R7746" s="4"/>
    </row>
    <row r="7747" spans="5:18">
      <c r="E7747" s="130">
        <v>560</v>
      </c>
      <c r="F7747" s="130">
        <v>3</v>
      </c>
      <c r="H7747" s="32" t="s">
        <v>208</v>
      </c>
      <c r="I7747" s="33" t="s">
        <v>862</v>
      </c>
      <c r="J7747" s="33" t="s">
        <v>206</v>
      </c>
      <c r="K7747" s="33" t="str">
        <f t="shared" si="404"/>
        <v>560 , 3</v>
      </c>
      <c r="L7747" s="34" t="s">
        <v>207</v>
      </c>
      <c r="N7747" s="1" t="b">
        <f t="shared" si="405"/>
        <v>0</v>
      </c>
      <c r="O7747" s="1" t="b">
        <f t="shared" si="406"/>
        <v>0</v>
      </c>
      <c r="Q7747" s="4"/>
      <c r="R7747" s="4"/>
    </row>
    <row r="7748" spans="5:18">
      <c r="E7748" s="130">
        <v>560</v>
      </c>
      <c r="F7748" s="130">
        <v>4</v>
      </c>
      <c r="H7748" s="32" t="s">
        <v>208</v>
      </c>
      <c r="I7748" s="33" t="s">
        <v>862</v>
      </c>
      <c r="J7748" s="33" t="s">
        <v>206</v>
      </c>
      <c r="K7748" s="33" t="str">
        <f t="shared" si="404"/>
        <v>560 , 4</v>
      </c>
      <c r="L7748" s="34" t="s">
        <v>207</v>
      </c>
      <c r="N7748" s="1" t="b">
        <f t="shared" si="405"/>
        <v>0</v>
      </c>
      <c r="O7748" s="1" t="b">
        <f t="shared" si="406"/>
        <v>0</v>
      </c>
      <c r="Q7748" s="4"/>
      <c r="R7748" s="4"/>
    </row>
    <row r="7749" spans="5:18">
      <c r="E7749" s="130">
        <v>560</v>
      </c>
      <c r="F7749" s="130">
        <v>5</v>
      </c>
      <c r="H7749" s="32" t="s">
        <v>208</v>
      </c>
      <c r="I7749" s="33" t="s">
        <v>862</v>
      </c>
      <c r="J7749" s="33" t="s">
        <v>206</v>
      </c>
      <c r="K7749" s="33" t="str">
        <f t="shared" si="404"/>
        <v>560 , 5</v>
      </c>
      <c r="L7749" s="34" t="s">
        <v>207</v>
      </c>
      <c r="N7749" s="1" t="b">
        <f t="shared" si="405"/>
        <v>0</v>
      </c>
      <c r="O7749" s="1" t="b">
        <f t="shared" si="406"/>
        <v>0</v>
      </c>
      <c r="Q7749" s="4"/>
      <c r="R7749" s="4"/>
    </row>
    <row r="7750" spans="5:18">
      <c r="E7750" s="130">
        <v>560</v>
      </c>
      <c s="130" r="F7750">
        <v>7</v>
      </c>
      <c r="H7750" s="32" t="s">
        <v>208</v>
      </c>
      <c r="I7750" s="33" t="s">
        <v>862</v>
      </c>
      <c r="J7750" s="33" t="s">
        <v>206</v>
      </c>
      <c r="K7750" s="33" t="str">
        <f t="shared" si="404"/>
        <v>560 , 6</v>
      </c>
      <c r="L7750" s="34" t="s">
        <v>207</v>
      </c>
      <c r="N7750" s="1" t="b">
        <f t="shared" si="405"/>
        <v>0</v>
      </c>
      <c r="O7750" s="1" t="b">
        <f t="shared" si="406"/>
        <v>0</v>
      </c>
      <c r="Q7750" s="4"/>
      <c r="R7750" s="4"/>
    </row>
    <row r="7751" spans="5:18">
      <c r="E7751" s="130">
        <v>560</v>
      </c>
      <c r="F7751" s="130">
        <v>8</v>
      </c>
      <c r="H7751" s="32" t="s">
        <v>208</v>
      </c>
      <c r="I7751" s="33" t="s">
        <v>862</v>
      </c>
      <c r="J7751" s="33" t="s">
        <v>206</v>
      </c>
      <c r="K7751" s="33" t="str">
        <f t="shared" si="404"/>
        <v>560 , 8</v>
      </c>
      <c r="L7751" s="34" t="s">
        <v>207</v>
      </c>
      <c r="N7751" s="1" t="b">
        <f t="shared" si="405"/>
        <v>0</v>
      </c>
      <c r="O7751" s="1" t="b">
        <f t="shared" si="406"/>
        <v>0</v>
      </c>
      <c r="Q7751" s="4"/>
      <c r="R7751" s="4"/>
    </row>
    <row r="7752" spans="5:18">
      <c r="E7752" s="130">
        <v>560</v>
      </c>
      <c r="F7752" s="130">
        <v>9</v>
      </c>
      <c r="H7752" s="32" t="s">
        <v>208</v>
      </c>
      <c r="I7752" s="33" t="s">
        <v>862</v>
      </c>
      <c r="J7752" s="33" t="s">
        <v>206</v>
      </c>
      <c r="K7752" s="33" t="str">
        <f t="shared" si="404"/>
        <v>560 , 9</v>
      </c>
      <c r="L7752" s="34" t="s">
        <v>207</v>
      </c>
      <c r="N7752" s="1" t="b">
        <f t="shared" si="405"/>
        <v>0</v>
      </c>
      <c r="O7752" s="1" t="b">
        <f t="shared" si="406"/>
        <v>0</v>
      </c>
      <c r="Q7752" s="4"/>
      <c r="R7752" s="4"/>
    </row>
    <row r="7753" spans="5:18">
      <c r="E7753" s="130">
        <v>560</v>
      </c>
      <c r="F7753" s="130">
        <v>10</v>
      </c>
      <c r="H7753" s="32" t="s">
        <v>208</v>
      </c>
      <c r="I7753" s="33" t="s">
        <v>862</v>
      </c>
      <c r="J7753" s="33" t="s">
        <v>206</v>
      </c>
      <c r="K7753" s="33" t="str">
        <f t="shared" si="404"/>
        <v>560 , 10</v>
      </c>
      <c r="L7753" s="34" t="s">
        <v>207</v>
      </c>
      <c r="N7753" s="1" t="b">
        <f t="shared" si="405"/>
        <v>0</v>
      </c>
      <c r="O7753" s="1" t="b">
        <f t="shared" si="406"/>
        <v>0</v>
      </c>
      <c r="Q7753" s="4"/>
      <c r="R7753" s="4"/>
    </row>
    <row r="7754" spans="5:18">
      <c r="E7754" s="130">
        <v>560</v>
      </c>
      <c r="F7754" s="130">
        <v>11</v>
      </c>
      <c r="H7754" s="32" t="s">
        <v>208</v>
      </c>
      <c r="I7754" s="33" t="s">
        <v>862</v>
      </c>
      <c r="J7754" s="33" t="s">
        <v>206</v>
      </c>
      <c r="K7754" s="33" t="str">
        <f t="shared" si="404"/>
        <v>560 , 11</v>
      </c>
      <c r="L7754" s="34" t="s">
        <v>207</v>
      </c>
      <c r="N7754" s="1" t="b">
        <f t="shared" si="405"/>
        <v>0</v>
      </c>
      <c r="O7754" s="1" t="b">
        <f t="shared" si="406"/>
        <v>0</v>
      </c>
      <c r="Q7754" s="4"/>
      <c r="R7754" s="4"/>
    </row>
    <row r="7755" spans="5:18">
      <c r="E7755" s="130">
        <v>560</v>
      </c>
      <c r="F7755" s="130">
        <v>12</v>
      </c>
      <c r="H7755" s="32" t="s">
        <v>208</v>
      </c>
      <c r="I7755" s="33" t="s">
        <v>862</v>
      </c>
      <c r="J7755" s="33" t="s">
        <v>206</v>
      </c>
      <c r="K7755" s="33" t="str">
        <f t="shared" si="404"/>
        <v>560 , 12</v>
      </c>
      <c r="L7755" s="34" t="s">
        <v>207</v>
      </c>
      <c r="N7755" s="1" t="b">
        <f t="shared" si="405"/>
        <v>0</v>
      </c>
      <c r="O7755" s="1" t="b">
        <f t="shared" si="406"/>
        <v>0</v>
      </c>
      <c r="Q7755" s="4"/>
      <c r="R7755" s="4"/>
    </row>
    <row r="7756" spans="5:18">
      <c r="E7756" s="130">
        <v>560</v>
      </c>
      <c r="F7756" s="130">
        <v>13</v>
      </c>
      <c r="H7756" s="32" t="s">
        <v>208</v>
      </c>
      <c r="I7756" s="33" t="s">
        <v>862</v>
      </c>
      <c r="J7756" s="33" t="s">
        <v>206</v>
      </c>
      <c r="K7756" s="33" t="str">
        <f t="shared" si="404"/>
        <v>560 , 13</v>
      </c>
      <c r="L7756" s="34" t="s">
        <v>207</v>
      </c>
      <c r="N7756" s="1" t="b">
        <f t="shared" si="405"/>
        <v>0</v>
      </c>
      <c r="O7756" s="1" t="b">
        <f t="shared" si="406"/>
        <v>0</v>
      </c>
      <c r="Q7756" s="4"/>
      <c r="R7756" s="4"/>
    </row>
    <row r="7757" spans="5:18">
      <c r="E7757" s="130">
        <v>560</v>
      </c>
      <c r="F7757" s="130">
        <v>14</v>
      </c>
      <c r="H7757" s="32" t="s">
        <v>208</v>
      </c>
      <c r="I7757" s="33" t="s">
        <v>862</v>
      </c>
      <c r="J7757" s="33" t="s">
        <v>206</v>
      </c>
      <c r="K7757" s="33" t="str">
        <f t="shared" si="404"/>
        <v>560 , 14</v>
      </c>
      <c r="L7757" s="34" t="s">
        <v>207</v>
      </c>
      <c r="N7757" s="1" t="b">
        <f t="shared" si="405"/>
        <v>0</v>
      </c>
      <c r="O7757" s="1" t="b">
        <f t="shared" si="406"/>
        <v>0</v>
      </c>
      <c r="Q7757" s="4"/>
      <c r="R7757" s="4"/>
    </row>
    <row r="7758" spans="5:18">
      <c r="E7758" s="130">
        <v>560</v>
      </c>
      <c r="F7758" s="130">
        <v>15</v>
      </c>
      <c r="H7758" s="32" t="s">
        <v>208</v>
      </c>
      <c r="I7758" s="33" t="s">
        <v>862</v>
      </c>
      <c r="J7758" s="33" t="s">
        <v>206</v>
      </c>
      <c r="K7758" s="33" t="str">
        <f t="shared" si="404"/>
        <v>560 , 15</v>
      </c>
      <c r="L7758" s="34" t="s">
        <v>207</v>
      </c>
      <c r="N7758" s="1" t="b">
        <f t="shared" si="405"/>
        <v>0</v>
      </c>
      <c r="O7758" s="1" t="b">
        <f t="shared" si="406"/>
        <v>0</v>
      </c>
      <c r="Q7758" s="4"/>
      <c r="R7758" s="4"/>
    </row>
    <row r="7759" spans="5:18">
      <c r="E7759" s="130">
        <v>561</v>
      </c>
      <c r="F7759" s="130">
        <v>1</v>
      </c>
      <c r="H7759" s="32" t="s">
        <v>208</v>
      </c>
      <c r="I7759" s="33" t="s">
        <v>862</v>
      </c>
      <c r="J7759" s="33" t="s">
        <v>206</v>
      </c>
      <c r="K7759" s="33" t="str">
        <f t="shared" ref="K7759:K7772" si="407">E7759&amp;" , "&amp;F7759</f>
        <v>561 , 1</v>
      </c>
      <c r="L7759" s="34" t="s">
        <v>207</v>
      </c>
      <c r="N7759" s="1" t="b">
        <f t="shared" ref="N7759:N7772" si="408">IF(E7759="","",EXACT(E7759,Q7759))</f>
        <v>0</v>
      </c>
      <c r="O7759" s="1" t="b">
        <f t="shared" ref="O7759:O7772" si="409">IF(F7759="","",EXACT(F7759,R7759))</f>
        <v>0</v>
      </c>
      <c r="Q7759" s="4"/>
      <c r="R7759" s="4"/>
    </row>
    <row r="7760" spans="5:18">
      <c r="E7760" s="130">
        <v>561</v>
      </c>
      <c r="F7760" s="130">
        <v>2</v>
      </c>
      <c r="H7760" s="32" t="s">
        <v>208</v>
      </c>
      <c r="I7760" s="33" t="s">
        <v>862</v>
      </c>
      <c r="J7760" s="33" t="s">
        <v>206</v>
      </c>
      <c r="K7760" s="33" t="str">
        <f t="shared" si="407"/>
        <v>561 , 2</v>
      </c>
      <c r="L7760" s="34" t="s">
        <v>207</v>
      </c>
      <c r="N7760" s="1" t="b">
        <f t="shared" si="408"/>
        <v>0</v>
      </c>
      <c r="O7760" s="1" t="b">
        <f t="shared" si="409"/>
        <v>0</v>
      </c>
      <c r="Q7760" s="4"/>
      <c r="R7760" s="4"/>
    </row>
    <row r="7761" spans="5:18">
      <c r="E7761" s="130">
        <v>561</v>
      </c>
      <c r="F7761" s="130">
        <v>3</v>
      </c>
      <c r="H7761" s="32" t="s">
        <v>208</v>
      </c>
      <c r="I7761" s="33" t="s">
        <v>862</v>
      </c>
      <c r="J7761" s="33" t="s">
        <v>206</v>
      </c>
      <c r="K7761" s="33" t="str">
        <f t="shared" si="407"/>
        <v>561 , 3</v>
      </c>
      <c r="L7761" s="34" t="s">
        <v>207</v>
      </c>
      <c r="N7761" s="1" t="b">
        <f t="shared" si="408"/>
        <v>0</v>
      </c>
      <c r="O7761" s="1" t="b">
        <f t="shared" si="409"/>
        <v>0</v>
      </c>
      <c r="Q7761" s="4"/>
      <c r="R7761" s="4"/>
    </row>
    <row r="7762" spans="5:18">
      <c r="E7762" s="130">
        <v>561</v>
      </c>
      <c r="F7762" s="130">
        <v>4</v>
      </c>
      <c r="H7762" s="32" t="s">
        <v>208</v>
      </c>
      <c r="I7762" s="33" t="s">
        <v>862</v>
      </c>
      <c r="J7762" s="33" t="s">
        <v>206</v>
      </c>
      <c r="K7762" s="33" t="str">
        <f t="shared" si="407"/>
        <v>561 , 4</v>
      </c>
      <c r="L7762" s="34" t="s">
        <v>207</v>
      </c>
      <c r="N7762" s="1" t="b">
        <f t="shared" si="408"/>
        <v>0</v>
      </c>
      <c r="O7762" s="1" t="b">
        <f t="shared" si="409"/>
        <v>0</v>
      </c>
      <c r="Q7762" s="4"/>
      <c r="R7762" s="4"/>
    </row>
    <row r="7763" spans="5:18">
      <c r="E7763" s="130">
        <v>561</v>
      </c>
      <c r="F7763" s="130">
        <v>5</v>
      </c>
      <c r="H7763" s="32" t="s">
        <v>208</v>
      </c>
      <c r="I7763" s="33" t="s">
        <v>862</v>
      </c>
      <c r="J7763" s="33" t="s">
        <v>206</v>
      </c>
      <c r="K7763" s="33" t="str">
        <f t="shared" si="407"/>
        <v>561 , 5</v>
      </c>
      <c r="L7763" s="34" t="s">
        <v>207</v>
      </c>
      <c r="N7763" s="1" t="b">
        <f t="shared" si="408"/>
        <v>0</v>
      </c>
      <c r="O7763" s="1" t="b">
        <f t="shared" si="409"/>
        <v>0</v>
      </c>
      <c r="Q7763" s="4"/>
      <c r="R7763" s="4"/>
    </row>
    <row r="7764" spans="5:18">
      <c r="E7764" s="130">
        <v>561</v>
      </c>
      <c s="130" r="F7764">
        <v>7</v>
      </c>
      <c r="H7764" s="32" t="s">
        <v>208</v>
      </c>
      <c r="I7764" s="33" t="s">
        <v>862</v>
      </c>
      <c r="J7764" s="33" t="s">
        <v>206</v>
      </c>
      <c r="K7764" s="33" t="str">
        <f t="shared" si="407"/>
        <v>561 , 6</v>
      </c>
      <c r="L7764" s="34" t="s">
        <v>207</v>
      </c>
      <c r="N7764" s="1" t="b">
        <f t="shared" si="408"/>
        <v>0</v>
      </c>
      <c r="O7764" s="1" t="b">
        <f t="shared" si="409"/>
        <v>0</v>
      </c>
      <c r="Q7764" s="4"/>
      <c r="R7764" s="4"/>
    </row>
    <row r="7765" spans="5:18">
      <c r="E7765" s="130">
        <v>561</v>
      </c>
      <c r="F7765" s="130">
        <v>8</v>
      </c>
      <c r="H7765" s="32" t="s">
        <v>208</v>
      </c>
      <c r="I7765" s="33" t="s">
        <v>862</v>
      </c>
      <c r="J7765" s="33" t="s">
        <v>206</v>
      </c>
      <c r="K7765" s="33" t="str">
        <f t="shared" si="407"/>
        <v>561 , 8</v>
      </c>
      <c r="L7765" s="34" t="s">
        <v>207</v>
      </c>
      <c r="N7765" s="1" t="b">
        <f t="shared" si="408"/>
        <v>0</v>
      </c>
      <c r="O7765" s="1" t="b">
        <f t="shared" si="409"/>
        <v>0</v>
      </c>
      <c r="Q7765" s="4"/>
      <c r="R7765" s="4"/>
    </row>
    <row r="7766" spans="5:18">
      <c r="E7766" s="130">
        <v>561</v>
      </c>
      <c r="F7766" s="130">
        <v>9</v>
      </c>
      <c r="H7766" s="32" t="s">
        <v>208</v>
      </c>
      <c r="I7766" s="33" t="s">
        <v>862</v>
      </c>
      <c r="J7766" s="33" t="s">
        <v>206</v>
      </c>
      <c r="K7766" s="33" t="str">
        <f t="shared" si="407"/>
        <v>561 , 9</v>
      </c>
      <c r="L7766" s="34" t="s">
        <v>207</v>
      </c>
      <c r="N7766" s="1" t="b">
        <f t="shared" si="408"/>
        <v>0</v>
      </c>
      <c r="O7766" s="1" t="b">
        <f t="shared" si="409"/>
        <v>0</v>
      </c>
      <c r="Q7766" s="4"/>
      <c r="R7766" s="4"/>
    </row>
    <row r="7767" spans="5:18">
      <c r="E7767" s="130">
        <v>561</v>
      </c>
      <c r="F7767" s="130">
        <v>10</v>
      </c>
      <c r="H7767" s="32" t="s">
        <v>208</v>
      </c>
      <c r="I7767" s="33" t="s">
        <v>862</v>
      </c>
      <c r="J7767" s="33" t="s">
        <v>206</v>
      </c>
      <c r="K7767" s="33" t="str">
        <f t="shared" si="407"/>
        <v>561 , 10</v>
      </c>
      <c r="L7767" s="34" t="s">
        <v>207</v>
      </c>
      <c r="N7767" s="1" t="b">
        <f t="shared" si="408"/>
        <v>0</v>
      </c>
      <c r="O7767" s="1" t="b">
        <f t="shared" si="409"/>
        <v>0</v>
      </c>
      <c r="Q7767" s="4"/>
      <c r="R7767" s="4"/>
    </row>
    <row r="7768" spans="5:18">
      <c r="E7768" s="130">
        <v>561</v>
      </c>
      <c r="F7768" s="130">
        <v>11</v>
      </c>
      <c r="H7768" s="32" t="s">
        <v>208</v>
      </c>
      <c r="I7768" s="33" t="s">
        <v>862</v>
      </c>
      <c r="J7768" s="33" t="s">
        <v>206</v>
      </c>
      <c r="K7768" s="33" t="str">
        <f t="shared" si="407"/>
        <v>561 , 11</v>
      </c>
      <c r="L7768" s="34" t="s">
        <v>207</v>
      </c>
      <c r="N7768" s="1" t="b">
        <f t="shared" si="408"/>
        <v>0</v>
      </c>
      <c r="O7768" s="1" t="b">
        <f t="shared" si="409"/>
        <v>0</v>
      </c>
      <c r="Q7768" s="4"/>
      <c r="R7768" s="4"/>
    </row>
    <row r="7769" spans="5:18">
      <c r="E7769" s="130">
        <v>561</v>
      </c>
      <c r="F7769" s="130">
        <v>12</v>
      </c>
      <c r="H7769" s="32" t="s">
        <v>208</v>
      </c>
      <c r="I7769" s="33" t="s">
        <v>862</v>
      </c>
      <c r="J7769" s="33" t="s">
        <v>206</v>
      </c>
      <c r="K7769" s="33" t="str">
        <f t="shared" si="407"/>
        <v>561 , 12</v>
      </c>
      <c r="L7769" s="34" t="s">
        <v>207</v>
      </c>
      <c r="N7769" s="1" t="b">
        <f t="shared" si="408"/>
        <v>0</v>
      </c>
      <c r="O7769" s="1" t="b">
        <f t="shared" si="409"/>
        <v>0</v>
      </c>
      <c r="Q7769" s="4"/>
      <c r="R7769" s="4"/>
    </row>
    <row r="7770" spans="5:18">
      <c r="E7770" s="130">
        <v>561</v>
      </c>
      <c r="F7770" s="130">
        <v>13</v>
      </c>
      <c r="H7770" s="32" t="s">
        <v>208</v>
      </c>
      <c r="I7770" s="33" t="s">
        <v>862</v>
      </c>
      <c r="J7770" s="33" t="s">
        <v>206</v>
      </c>
      <c r="K7770" s="33" t="str">
        <f t="shared" si="407"/>
        <v>561 , 13</v>
      </c>
      <c r="L7770" s="34" t="s">
        <v>207</v>
      </c>
      <c r="N7770" s="1" t="b">
        <f t="shared" si="408"/>
        <v>0</v>
      </c>
      <c r="O7770" s="1" t="b">
        <f t="shared" si="409"/>
        <v>0</v>
      </c>
      <c r="Q7770" s="4"/>
      <c r="R7770" s="4"/>
    </row>
    <row r="7771" spans="5:18">
      <c r="E7771" s="130">
        <v>561</v>
      </c>
      <c r="F7771" s="130">
        <v>14</v>
      </c>
      <c r="H7771" s="32" t="s">
        <v>208</v>
      </c>
      <c r="I7771" s="33" t="s">
        <v>862</v>
      </c>
      <c r="J7771" s="33" t="s">
        <v>206</v>
      </c>
      <c r="K7771" s="33" t="str">
        <f t="shared" si="407"/>
        <v>561 , 14</v>
      </c>
      <c r="L7771" s="34" t="s">
        <v>207</v>
      </c>
      <c r="N7771" s="1" t="b">
        <f t="shared" si="408"/>
        <v>0</v>
      </c>
      <c r="O7771" s="1" t="b">
        <f t="shared" si="409"/>
        <v>0</v>
      </c>
      <c r="Q7771" s="4"/>
      <c r="R7771" s="4"/>
    </row>
    <row r="7772" spans="5:18">
      <c r="E7772" s="130">
        <v>561</v>
      </c>
      <c r="F7772" s="130">
        <v>15</v>
      </c>
      <c r="H7772" s="32" t="s">
        <v>208</v>
      </c>
      <c r="I7772" s="33" t="s">
        <v>862</v>
      </c>
      <c r="J7772" s="33" t="s">
        <v>206</v>
      </c>
      <c r="K7772" s="33" t="str">
        <f t="shared" si="407"/>
        <v>561 , 15</v>
      </c>
      <c r="L7772" s="34" t="s">
        <v>207</v>
      </c>
      <c r="N7772" s="1" t="b">
        <f t="shared" si="408"/>
        <v>0</v>
      </c>
      <c r="O7772" s="1" t="b">
        <f t="shared" si="409"/>
        <v>0</v>
      </c>
      <c r="Q7772" s="4"/>
      <c r="R7772" s="4"/>
    </row>
    <row r="7773" spans="5:18">
      <c r="E7773" s="130">
        <v>562</v>
      </c>
      <c r="F7773" s="130">
        <v>1</v>
      </c>
      <c r="H7773" s="32" t="s">
        <v>208</v>
      </c>
      <c r="I7773" s="33" t="s">
        <v>862</v>
      </c>
      <c r="J7773" s="33" t="s">
        <v>206</v>
      </c>
      <c r="K7773" s="33" t="str">
        <f t="shared" ref="K7773:K7786" si="410">E7773&amp;" , "&amp;F7773</f>
        <v>562 , 1</v>
      </c>
      <c r="L7773" s="34" t="s">
        <v>207</v>
      </c>
      <c r="N7773" s="1" t="b">
        <f t="shared" ref="N7773:N7786" si="411">IF(E7773="","",EXACT(E7773,Q7773))</f>
        <v>0</v>
      </c>
      <c r="O7773" s="1" t="b">
        <f t="shared" ref="O7773:O7786" si="412">IF(F7773="","",EXACT(F7773,R7773))</f>
        <v>0</v>
      </c>
      <c r="Q7773" s="4"/>
      <c r="R7773" s="4"/>
    </row>
    <row r="7774" spans="5:18">
      <c r="E7774" s="130">
        <v>562</v>
      </c>
      <c r="F7774" s="130">
        <v>2</v>
      </c>
      <c r="H7774" s="32" t="s">
        <v>208</v>
      </c>
      <c r="I7774" s="33" t="s">
        <v>862</v>
      </c>
      <c r="J7774" s="33" t="s">
        <v>206</v>
      </c>
      <c r="K7774" s="33" t="str">
        <f t="shared" si="410"/>
        <v>562 , 2</v>
      </c>
      <c r="L7774" s="34" t="s">
        <v>207</v>
      </c>
      <c r="N7774" s="1" t="b">
        <f t="shared" si="411"/>
        <v>0</v>
      </c>
      <c r="O7774" s="1" t="b">
        <f t="shared" si="412"/>
        <v>0</v>
      </c>
      <c r="Q7774" s="4"/>
      <c r="R7774" s="4"/>
    </row>
    <row r="7775" spans="5:18">
      <c r="E7775" s="130">
        <v>562</v>
      </c>
      <c r="F7775" s="130">
        <v>3</v>
      </c>
      <c r="H7775" s="32" t="s">
        <v>208</v>
      </c>
      <c r="I7775" s="33" t="s">
        <v>862</v>
      </c>
      <c r="J7775" s="33" t="s">
        <v>206</v>
      </c>
      <c r="K7775" s="33" t="str">
        <f t="shared" si="410"/>
        <v>562 , 3</v>
      </c>
      <c r="L7775" s="34" t="s">
        <v>207</v>
      </c>
      <c r="N7775" s="1" t="b">
        <f t="shared" si="411"/>
        <v>0</v>
      </c>
      <c r="O7775" s="1" t="b">
        <f t="shared" si="412"/>
        <v>0</v>
      </c>
      <c r="Q7775" s="4"/>
      <c r="R7775" s="4"/>
    </row>
    <row r="7776" spans="5:18">
      <c r="E7776" s="130">
        <v>562</v>
      </c>
      <c r="F7776" s="130">
        <v>4</v>
      </c>
      <c r="H7776" s="32" t="s">
        <v>208</v>
      </c>
      <c r="I7776" s="33" t="s">
        <v>862</v>
      </c>
      <c r="J7776" s="33" t="s">
        <v>206</v>
      </c>
      <c r="K7776" s="33" t="str">
        <f t="shared" si="410"/>
        <v>562 , 4</v>
      </c>
      <c r="L7776" s="34" t="s">
        <v>207</v>
      </c>
      <c r="N7776" s="1" t="b">
        <f t="shared" si="411"/>
        <v>0</v>
      </c>
      <c r="O7776" s="1" t="b">
        <f t="shared" si="412"/>
        <v>0</v>
      </c>
      <c r="Q7776" s="4"/>
      <c r="R7776" s="4"/>
    </row>
    <row r="7777" spans="5:18">
      <c r="E7777" s="130">
        <v>562</v>
      </c>
      <c r="F7777" s="130">
        <v>5</v>
      </c>
      <c r="H7777" s="32" t="s">
        <v>208</v>
      </c>
      <c r="I7777" s="33" t="s">
        <v>862</v>
      </c>
      <c r="J7777" s="33" t="s">
        <v>206</v>
      </c>
      <c r="K7777" s="33" t="str">
        <f t="shared" si="410"/>
        <v>562 , 5</v>
      </c>
      <c r="L7777" s="34" t="s">
        <v>207</v>
      </c>
      <c r="N7777" s="1" t="b">
        <f t="shared" si="411"/>
        <v>0</v>
      </c>
      <c r="O7777" s="1" t="b">
        <f t="shared" si="412"/>
        <v>0</v>
      </c>
      <c r="Q7777" s="4"/>
      <c r="R7777" s="4"/>
    </row>
    <row r="7778" spans="5:18">
      <c r="E7778" s="130">
        <v>562</v>
      </c>
      <c s="130" r="F7778">
        <v>7</v>
      </c>
      <c r="H7778" s="32" t="s">
        <v>208</v>
      </c>
      <c r="I7778" s="33" t="s">
        <v>862</v>
      </c>
      <c r="J7778" s="33" t="s">
        <v>206</v>
      </c>
      <c r="K7778" s="33" t="str">
        <f t="shared" si="410"/>
        <v>562 , 6</v>
      </c>
      <c r="L7778" s="34" t="s">
        <v>207</v>
      </c>
      <c r="N7778" s="1" t="b">
        <f t="shared" si="411"/>
        <v>0</v>
      </c>
      <c r="O7778" s="1" t="b">
        <f t="shared" si="412"/>
        <v>0</v>
      </c>
      <c r="Q7778" s="4"/>
      <c r="R7778" s="4"/>
    </row>
    <row r="7779" spans="5:18">
      <c r="E7779" s="130">
        <v>562</v>
      </c>
      <c r="F7779" s="130">
        <v>8</v>
      </c>
      <c r="H7779" s="32" t="s">
        <v>208</v>
      </c>
      <c r="I7779" s="33" t="s">
        <v>862</v>
      </c>
      <c r="J7779" s="33" t="s">
        <v>206</v>
      </c>
      <c r="K7779" s="33" t="str">
        <f t="shared" si="410"/>
        <v>562 , 8</v>
      </c>
      <c r="L7779" s="34" t="s">
        <v>207</v>
      </c>
      <c r="N7779" s="1" t="b">
        <f t="shared" si="411"/>
        <v>0</v>
      </c>
      <c r="O7779" s="1" t="b">
        <f t="shared" si="412"/>
        <v>0</v>
      </c>
      <c r="Q7779" s="4"/>
      <c r="R7779" s="4"/>
    </row>
    <row r="7780" spans="5:18">
      <c r="E7780" s="130">
        <v>562</v>
      </c>
      <c r="F7780" s="130">
        <v>9</v>
      </c>
      <c r="H7780" s="32" t="s">
        <v>208</v>
      </c>
      <c r="I7780" s="33" t="s">
        <v>862</v>
      </c>
      <c r="J7780" s="33" t="s">
        <v>206</v>
      </c>
      <c r="K7780" s="33" t="str">
        <f t="shared" si="410"/>
        <v>562 , 9</v>
      </c>
      <c r="L7780" s="34" t="s">
        <v>207</v>
      </c>
      <c r="N7780" s="1" t="b">
        <f t="shared" si="411"/>
        <v>0</v>
      </c>
      <c r="O7780" s="1" t="b">
        <f t="shared" si="412"/>
        <v>0</v>
      </c>
      <c r="Q7780" s="4"/>
      <c r="R7780" s="4"/>
    </row>
    <row r="7781" spans="5:18">
      <c r="E7781" s="130">
        <v>562</v>
      </c>
      <c r="F7781" s="130">
        <v>10</v>
      </c>
      <c r="H7781" s="32" t="s">
        <v>208</v>
      </c>
      <c r="I7781" s="33" t="s">
        <v>862</v>
      </c>
      <c r="J7781" s="33" t="s">
        <v>206</v>
      </c>
      <c r="K7781" s="33" t="str">
        <f t="shared" si="410"/>
        <v>562 , 10</v>
      </c>
      <c r="L7781" s="34" t="s">
        <v>207</v>
      </c>
      <c r="N7781" s="1" t="b">
        <f t="shared" si="411"/>
        <v>0</v>
      </c>
      <c r="O7781" s="1" t="b">
        <f t="shared" si="412"/>
        <v>0</v>
      </c>
      <c r="Q7781" s="4"/>
      <c r="R7781" s="4"/>
    </row>
    <row r="7782" spans="5:18">
      <c r="E7782" s="130">
        <v>562</v>
      </c>
      <c r="F7782" s="130">
        <v>11</v>
      </c>
      <c r="H7782" s="32" t="s">
        <v>208</v>
      </c>
      <c r="I7782" s="33" t="s">
        <v>862</v>
      </c>
      <c r="J7782" s="33" t="s">
        <v>206</v>
      </c>
      <c r="K7782" s="33" t="str">
        <f t="shared" si="410"/>
        <v>562 , 11</v>
      </c>
      <c r="L7782" s="34" t="s">
        <v>207</v>
      </c>
      <c r="N7782" s="1" t="b">
        <f t="shared" si="411"/>
        <v>0</v>
      </c>
      <c r="O7782" s="1" t="b">
        <f t="shared" si="412"/>
        <v>0</v>
      </c>
      <c r="Q7782" s="4"/>
      <c r="R7782" s="4"/>
    </row>
    <row r="7783" spans="5:18">
      <c r="E7783" s="130">
        <v>562</v>
      </c>
      <c r="F7783" s="130">
        <v>12</v>
      </c>
      <c r="H7783" s="32" t="s">
        <v>208</v>
      </c>
      <c r="I7783" s="33" t="s">
        <v>862</v>
      </c>
      <c r="J7783" s="33" t="s">
        <v>206</v>
      </c>
      <c r="K7783" s="33" t="str">
        <f t="shared" si="410"/>
        <v>562 , 12</v>
      </c>
      <c r="L7783" s="34" t="s">
        <v>207</v>
      </c>
      <c r="N7783" s="1" t="b">
        <f t="shared" si="411"/>
        <v>0</v>
      </c>
      <c r="O7783" s="1" t="b">
        <f t="shared" si="412"/>
        <v>0</v>
      </c>
      <c r="Q7783" s="4"/>
      <c r="R7783" s="4"/>
    </row>
    <row r="7784" spans="5:18">
      <c r="E7784" s="130">
        <v>562</v>
      </c>
      <c r="F7784" s="130">
        <v>13</v>
      </c>
      <c r="H7784" s="32" t="s">
        <v>208</v>
      </c>
      <c r="I7784" s="33" t="s">
        <v>862</v>
      </c>
      <c r="J7784" s="33" t="s">
        <v>206</v>
      </c>
      <c r="K7784" s="33" t="str">
        <f t="shared" si="410"/>
        <v>562 , 13</v>
      </c>
      <c r="L7784" s="34" t="s">
        <v>207</v>
      </c>
      <c r="N7784" s="1" t="b">
        <f t="shared" si="411"/>
        <v>0</v>
      </c>
      <c r="O7784" s="1" t="b">
        <f t="shared" si="412"/>
        <v>0</v>
      </c>
      <c r="Q7784" s="4"/>
      <c r="R7784" s="4"/>
    </row>
    <row r="7785" spans="5:18">
      <c r="E7785" s="130">
        <v>562</v>
      </c>
      <c r="F7785" s="130">
        <v>14</v>
      </c>
      <c r="H7785" s="32" t="s">
        <v>208</v>
      </c>
      <c r="I7785" s="33" t="s">
        <v>862</v>
      </c>
      <c r="J7785" s="33" t="s">
        <v>206</v>
      </c>
      <c r="K7785" s="33" t="str">
        <f t="shared" si="410"/>
        <v>562 , 14</v>
      </c>
      <c r="L7785" s="34" t="s">
        <v>207</v>
      </c>
      <c r="N7785" s="1" t="b">
        <f t="shared" si="411"/>
        <v>0</v>
      </c>
      <c r="O7785" s="1" t="b">
        <f t="shared" si="412"/>
        <v>0</v>
      </c>
      <c r="Q7785" s="4"/>
      <c r="R7785" s="4"/>
    </row>
    <row r="7786" spans="5:18">
      <c r="E7786" s="130">
        <v>562</v>
      </c>
      <c r="F7786" s="130">
        <v>15</v>
      </c>
      <c r="H7786" s="32" t="s">
        <v>208</v>
      </c>
      <c r="I7786" s="33" t="s">
        <v>862</v>
      </c>
      <c r="J7786" s="33" t="s">
        <v>206</v>
      </c>
      <c r="K7786" s="33" t="str">
        <f t="shared" si="410"/>
        <v>562 , 15</v>
      </c>
      <c r="L7786" s="34" t="s">
        <v>207</v>
      </c>
      <c r="N7786" s="1" t="b">
        <f t="shared" si="411"/>
        <v>0</v>
      </c>
      <c r="O7786" s="1" t="b">
        <f t="shared" si="412"/>
        <v>0</v>
      </c>
      <c r="Q7786" s="4"/>
      <c r="R7786" s="4"/>
    </row>
    <row r="7787" spans="5:18">
      <c r="E7787" s="130">
        <v>563</v>
      </c>
      <c r="F7787" s="130">
        <v>1</v>
      </c>
      <c r="H7787" s="32" t="s">
        <v>208</v>
      </c>
      <c r="I7787" s="33" t="s">
        <v>862</v>
      </c>
      <c r="J7787" s="33" t="s">
        <v>206</v>
      </c>
      <c r="K7787" s="33" t="str">
        <f t="shared" ref="K7787:K7800" si="413">E7787&amp;" , "&amp;F7787</f>
        <v>563 , 1</v>
      </c>
      <c r="L7787" s="34" t="s">
        <v>207</v>
      </c>
      <c r="N7787" s="1" t="b">
        <f t="shared" ref="N7787:N7800" si="414">IF(E7787="","",EXACT(E7787,Q7787))</f>
        <v>0</v>
      </c>
      <c r="O7787" s="1" t="b">
        <f t="shared" ref="O7787:O7800" si="415">IF(F7787="","",EXACT(F7787,R7787))</f>
        <v>0</v>
      </c>
      <c r="Q7787" s="4"/>
      <c r="R7787" s="4"/>
    </row>
    <row r="7788" spans="5:18">
      <c r="E7788" s="130">
        <v>563</v>
      </c>
      <c r="F7788" s="130">
        <v>2</v>
      </c>
      <c r="H7788" s="32" t="s">
        <v>208</v>
      </c>
      <c r="I7788" s="33" t="s">
        <v>862</v>
      </c>
      <c r="J7788" s="33" t="s">
        <v>206</v>
      </c>
      <c r="K7788" s="33" t="str">
        <f t="shared" si="413"/>
        <v>563 , 2</v>
      </c>
      <c r="L7788" s="34" t="s">
        <v>207</v>
      </c>
      <c r="N7788" s="1" t="b">
        <f t="shared" si="414"/>
        <v>0</v>
      </c>
      <c r="O7788" s="1" t="b">
        <f t="shared" si="415"/>
        <v>0</v>
      </c>
      <c r="Q7788" s="4"/>
      <c r="R7788" s="4"/>
    </row>
    <row r="7789" spans="5:18">
      <c r="E7789" s="130">
        <v>563</v>
      </c>
      <c r="F7789" s="130">
        <v>3</v>
      </c>
      <c r="H7789" s="32" t="s">
        <v>208</v>
      </c>
      <c r="I7789" s="33" t="s">
        <v>862</v>
      </c>
      <c r="J7789" s="33" t="s">
        <v>206</v>
      </c>
      <c r="K7789" s="33" t="str">
        <f t="shared" si="413"/>
        <v>563 , 3</v>
      </c>
      <c r="L7789" s="34" t="s">
        <v>207</v>
      </c>
      <c r="N7789" s="1" t="b">
        <f t="shared" si="414"/>
        <v>0</v>
      </c>
      <c r="O7789" s="1" t="b">
        <f t="shared" si="415"/>
        <v>0</v>
      </c>
      <c r="Q7789" s="4"/>
      <c r="R7789" s="4"/>
    </row>
    <row r="7790" spans="5:18">
      <c r="E7790" s="130">
        <v>563</v>
      </c>
      <c r="F7790" s="130">
        <v>4</v>
      </c>
      <c r="H7790" s="32" t="s">
        <v>208</v>
      </c>
      <c r="I7790" s="33" t="s">
        <v>862</v>
      </c>
      <c r="J7790" s="33" t="s">
        <v>206</v>
      </c>
      <c r="K7790" s="33" t="str">
        <f t="shared" si="413"/>
        <v>563 , 4</v>
      </c>
      <c r="L7790" s="34" t="s">
        <v>207</v>
      </c>
      <c r="N7790" s="1" t="b">
        <f t="shared" si="414"/>
        <v>0</v>
      </c>
      <c r="O7790" s="1" t="b">
        <f t="shared" si="415"/>
        <v>0</v>
      </c>
      <c r="Q7790" s="4"/>
      <c r="R7790" s="4"/>
    </row>
    <row r="7791" spans="5:18">
      <c r="E7791" s="130">
        <v>563</v>
      </c>
      <c r="F7791" s="130">
        <v>5</v>
      </c>
      <c r="H7791" s="32" t="s">
        <v>208</v>
      </c>
      <c r="I7791" s="33" t="s">
        <v>862</v>
      </c>
      <c r="J7791" s="33" t="s">
        <v>206</v>
      </c>
      <c r="K7791" s="33" t="str">
        <f t="shared" si="413"/>
        <v>563 , 5</v>
      </c>
      <c r="L7791" s="34" t="s">
        <v>207</v>
      </c>
      <c r="N7791" s="1" t="b">
        <f t="shared" si="414"/>
        <v>0</v>
      </c>
      <c r="O7791" s="1" t="b">
        <f t="shared" si="415"/>
        <v>0</v>
      </c>
      <c r="Q7791" s="4"/>
      <c r="R7791" s="4"/>
    </row>
    <row r="7792" spans="5:18">
      <c r="E7792" s="130">
        <v>563</v>
      </c>
      <c s="130" r="F7792">
        <v>7</v>
      </c>
      <c r="H7792" s="32" t="s">
        <v>208</v>
      </c>
      <c r="I7792" s="33" t="s">
        <v>862</v>
      </c>
      <c r="J7792" s="33" t="s">
        <v>206</v>
      </c>
      <c r="K7792" s="33" t="str">
        <f t="shared" si="413"/>
        <v>563 , 6</v>
      </c>
      <c r="L7792" s="34" t="s">
        <v>207</v>
      </c>
      <c r="N7792" s="1" t="b">
        <f t="shared" si="414"/>
        <v>0</v>
      </c>
      <c r="O7792" s="1" t="b">
        <f t="shared" si="415"/>
        <v>0</v>
      </c>
      <c r="Q7792" s="4"/>
      <c r="R7792" s="4"/>
    </row>
    <row r="7793" spans="5:18">
      <c r="E7793" s="130">
        <v>563</v>
      </c>
      <c r="F7793" s="130">
        <v>8</v>
      </c>
      <c r="H7793" s="32" t="s">
        <v>208</v>
      </c>
      <c r="I7793" s="33" t="s">
        <v>862</v>
      </c>
      <c r="J7793" s="33" t="s">
        <v>206</v>
      </c>
      <c r="K7793" s="33" t="str">
        <f t="shared" si="413"/>
        <v>563 , 8</v>
      </c>
      <c r="L7793" s="34" t="s">
        <v>207</v>
      </c>
      <c r="N7793" s="1" t="b">
        <f t="shared" si="414"/>
        <v>0</v>
      </c>
      <c r="O7793" s="1" t="b">
        <f t="shared" si="415"/>
        <v>0</v>
      </c>
      <c r="Q7793" s="4"/>
      <c r="R7793" s="4"/>
    </row>
    <row r="7794" spans="5:18">
      <c r="E7794" s="130">
        <v>563</v>
      </c>
      <c r="F7794" s="130">
        <v>9</v>
      </c>
      <c r="H7794" s="32" t="s">
        <v>208</v>
      </c>
      <c r="I7794" s="33" t="s">
        <v>862</v>
      </c>
      <c r="J7794" s="33" t="s">
        <v>206</v>
      </c>
      <c r="K7794" s="33" t="str">
        <f t="shared" si="413"/>
        <v>563 , 9</v>
      </c>
      <c r="L7794" s="34" t="s">
        <v>207</v>
      </c>
      <c r="N7794" s="1" t="b">
        <f t="shared" si="414"/>
        <v>0</v>
      </c>
      <c r="O7794" s="1" t="b">
        <f t="shared" si="415"/>
        <v>0</v>
      </c>
      <c r="Q7794" s="4"/>
      <c r="R7794" s="4"/>
    </row>
    <row r="7795" spans="5:18">
      <c r="E7795" s="130">
        <v>563</v>
      </c>
      <c r="F7795" s="130">
        <v>10</v>
      </c>
      <c r="H7795" s="32" t="s">
        <v>208</v>
      </c>
      <c r="I7795" s="33" t="s">
        <v>862</v>
      </c>
      <c r="J7795" s="33" t="s">
        <v>206</v>
      </c>
      <c r="K7795" s="33" t="str">
        <f t="shared" si="413"/>
        <v>563 , 10</v>
      </c>
      <c r="L7795" s="34" t="s">
        <v>207</v>
      </c>
      <c r="N7795" s="1" t="b">
        <f t="shared" si="414"/>
        <v>0</v>
      </c>
      <c r="O7795" s="1" t="b">
        <f t="shared" si="415"/>
        <v>0</v>
      </c>
      <c r="Q7795" s="4"/>
      <c r="R7795" s="4"/>
    </row>
    <row r="7796" spans="5:18">
      <c r="E7796" s="130">
        <v>563</v>
      </c>
      <c r="F7796" s="130">
        <v>11</v>
      </c>
      <c r="H7796" s="32" t="s">
        <v>208</v>
      </c>
      <c r="I7796" s="33" t="s">
        <v>862</v>
      </c>
      <c r="J7796" s="33" t="s">
        <v>206</v>
      </c>
      <c r="K7796" s="33" t="str">
        <f t="shared" si="413"/>
        <v>563 , 11</v>
      </c>
      <c r="L7796" s="34" t="s">
        <v>207</v>
      </c>
      <c r="N7796" s="1" t="b">
        <f t="shared" si="414"/>
        <v>0</v>
      </c>
      <c r="O7796" s="1" t="b">
        <f t="shared" si="415"/>
        <v>0</v>
      </c>
      <c r="Q7796" s="4"/>
      <c r="R7796" s="4"/>
    </row>
    <row r="7797" spans="5:18">
      <c r="E7797" s="130">
        <v>563</v>
      </c>
      <c r="F7797" s="130">
        <v>12</v>
      </c>
      <c r="H7797" s="32" t="s">
        <v>208</v>
      </c>
      <c r="I7797" s="33" t="s">
        <v>862</v>
      </c>
      <c r="J7797" s="33" t="s">
        <v>206</v>
      </c>
      <c r="K7797" s="33" t="str">
        <f t="shared" si="413"/>
        <v>563 , 12</v>
      </c>
      <c r="L7797" s="34" t="s">
        <v>207</v>
      </c>
      <c r="N7797" s="1" t="b">
        <f t="shared" si="414"/>
        <v>0</v>
      </c>
      <c r="O7797" s="1" t="b">
        <f t="shared" si="415"/>
        <v>0</v>
      </c>
      <c r="Q7797" s="4"/>
      <c r="R7797" s="4"/>
    </row>
    <row r="7798" spans="5:18">
      <c r="E7798" s="130">
        <v>563</v>
      </c>
      <c r="F7798" s="130">
        <v>13</v>
      </c>
      <c r="H7798" s="32" t="s">
        <v>208</v>
      </c>
      <c r="I7798" s="33" t="s">
        <v>862</v>
      </c>
      <c r="J7798" s="33" t="s">
        <v>206</v>
      </c>
      <c r="K7798" s="33" t="str">
        <f t="shared" si="413"/>
        <v>563 , 13</v>
      </c>
      <c r="L7798" s="34" t="s">
        <v>207</v>
      </c>
      <c r="N7798" s="1" t="b">
        <f t="shared" si="414"/>
        <v>0</v>
      </c>
      <c r="O7798" s="1" t="b">
        <f t="shared" si="415"/>
        <v>0</v>
      </c>
      <c r="Q7798" s="4"/>
      <c r="R7798" s="4"/>
    </row>
    <row r="7799" spans="5:18">
      <c r="E7799" s="130">
        <v>563</v>
      </c>
      <c r="F7799" s="130">
        <v>14</v>
      </c>
      <c r="H7799" s="32" t="s">
        <v>208</v>
      </c>
      <c r="I7799" s="33" t="s">
        <v>862</v>
      </c>
      <c r="J7799" s="33" t="s">
        <v>206</v>
      </c>
      <c r="K7799" s="33" t="str">
        <f t="shared" si="413"/>
        <v>563 , 14</v>
      </c>
      <c r="L7799" s="34" t="s">
        <v>207</v>
      </c>
      <c r="N7799" s="1" t="b">
        <f t="shared" si="414"/>
        <v>0</v>
      </c>
      <c r="O7799" s="1" t="b">
        <f t="shared" si="415"/>
        <v>0</v>
      </c>
      <c r="Q7799" s="4"/>
      <c r="R7799" s="4"/>
    </row>
    <row r="7800" spans="5:18">
      <c r="E7800" s="130">
        <v>563</v>
      </c>
      <c r="F7800" s="130">
        <v>15</v>
      </c>
      <c r="H7800" s="32" t="s">
        <v>208</v>
      </c>
      <c r="I7800" s="33" t="s">
        <v>862</v>
      </c>
      <c r="J7800" s="33" t="s">
        <v>206</v>
      </c>
      <c r="K7800" s="33" t="str">
        <f t="shared" si="413"/>
        <v>563 , 15</v>
      </c>
      <c r="L7800" s="34" t="s">
        <v>207</v>
      </c>
      <c r="N7800" s="1" t="b">
        <f t="shared" si="414"/>
        <v>0</v>
      </c>
      <c r="O7800" s="1" t="b">
        <f t="shared" si="415"/>
        <v>0</v>
      </c>
      <c r="Q7800" s="4"/>
      <c r="R7800" s="4"/>
    </row>
    <row r="7801" spans="5:18">
      <c r="E7801" s="1">
        <v>564</v>
      </c>
      <c r="F7801" s="1">
        <v>1</v>
      </c>
      <c r="H7801" s="32" t="s">
        <v>208</v>
      </c>
      <c r="I7801" s="33" t="s">
        <v>862</v>
      </c>
      <c r="J7801" s="33" t="s">
        <v>206</v>
      </c>
      <c r="K7801" s="33" t="str">
        <f t="shared" ref="K7801:K7802" si="416">E7801&amp;" , "&amp;F7801</f>
        <v>564 , 1</v>
      </c>
      <c r="L7801" s="34" t="s">
        <v>207</v>
      </c>
      <c r="N7801" s="1" t="b">
        <f t="shared" ref="N7801:N7802" si="417">IF(E7801="","",EXACT(E7801,Q7801))</f>
        <v>0</v>
      </c>
      <c r="O7801" s="1" t="b">
        <f t="shared" ref="O7801:O7802" si="418">IF(F7801="","",EXACT(F7801,R7801))</f>
        <v>0</v>
      </c>
      <c r="Q7801" s="4"/>
      <c r="R7801" s="4"/>
    </row>
    <row r="7802" spans="5:18">
      <c r="E7802" s="1">
        <v>564</v>
      </c>
      <c r="F7802" s="1">
        <v>2</v>
      </c>
      <c r="H7802" s="32" t="s">
        <v>208</v>
      </c>
      <c r="I7802" s="33" t="s">
        <v>862</v>
      </c>
      <c r="J7802" s="33" t="s">
        <v>206</v>
      </c>
      <c r="K7802" s="33" t="str">
        <f t="shared" si="416"/>
        <v>564 , 2</v>
      </c>
      <c r="L7802" s="34" t="s">
        <v>207</v>
      </c>
      <c r="N7802" s="1" t="b">
        <f t="shared" si="417"/>
        <v>0</v>
      </c>
      <c r="O7802" s="1" t="b">
        <f t="shared" si="418"/>
        <v>0</v>
      </c>
      <c r="Q7802" s="4"/>
      <c r="R7802" s="4"/>
    </row>
    <row r="7803" spans="5:18">
      <c r="E7803" s="1">
        <v>564</v>
      </c>
      <c r="F7803" s="1">
        <v>3</v>
      </c>
      <c r="H7803" s="32" t="s">
        <v>208</v>
      </c>
      <c r="I7803" s="33" t="s">
        <v>862</v>
      </c>
      <c r="J7803" s="33" t="s">
        <v>206</v>
      </c>
      <c r="K7803" s="33" t="str">
        <f t="shared" ref="K7803:K7829" si="419">E7803&amp;" , "&amp;F7803</f>
        <v>564 , 3</v>
      </c>
      <c r="L7803" s="34" t="s">
        <v>207</v>
      </c>
      <c r="N7803" s="1" t="b">
        <f t="shared" ref="N7803:N7829" si="420">IF(E7803="","",EXACT(E7803,Q7803))</f>
        <v>0</v>
      </c>
      <c r="O7803" s="1" t="b">
        <f t="shared" ref="O7803:O7829" si="421">IF(F7803="","",EXACT(F7803,R7803))</f>
        <v>0</v>
      </c>
      <c r="Q7803" s="4"/>
      <c r="R7803" s="4"/>
    </row>
    <row r="7804" spans="5:18">
      <c r="E7804" s="1">
        <v>564</v>
      </c>
      <c r="F7804" s="1">
        <v>4</v>
      </c>
      <c r="H7804" s="32" t="s">
        <v>208</v>
      </c>
      <c r="I7804" s="33" t="s">
        <v>862</v>
      </c>
      <c r="J7804" s="33" t="s">
        <v>206</v>
      </c>
      <c r="K7804" s="33" t="str">
        <f t="shared" si="419"/>
        <v>564 , 4</v>
      </c>
      <c r="L7804" s="34" t="s">
        <v>207</v>
      </c>
      <c r="N7804" s="1" t="b">
        <f t="shared" si="420"/>
        <v>0</v>
      </c>
      <c r="O7804" s="1" t="b">
        <f t="shared" si="421"/>
        <v>0</v>
      </c>
      <c r="Q7804" s="4"/>
      <c r="R7804" s="4"/>
    </row>
    <row r="7805" spans="5:18">
      <c r="E7805" s="1">
        <v>564</v>
      </c>
      <c r="F7805" s="1">
        <v>5</v>
      </c>
      <c r="H7805" s="32" t="s">
        <v>208</v>
      </c>
      <c r="I7805" s="33" t="s">
        <v>862</v>
      </c>
      <c r="J7805" s="33" t="s">
        <v>206</v>
      </c>
      <c r="K7805" s="33" t="str">
        <f t="shared" si="419"/>
        <v>564 , 5</v>
      </c>
      <c r="L7805" s="34" t="s">
        <v>207</v>
      </c>
      <c r="N7805" s="1" t="b">
        <f t="shared" si="420"/>
        <v>0</v>
      </c>
      <c r="O7805" s="1" t="b">
        <f t="shared" si="421"/>
        <v>0</v>
      </c>
      <c r="Q7805" s="4"/>
      <c r="R7805" s="4"/>
    </row>
    <row r="7806" spans="5:18">
      <c r="E7806" s="1">
        <v>564</v>
      </c>
      <c s="1" r="F7806">
        <v>7</v>
      </c>
      <c r="H7806" s="32" t="s">
        <v>208</v>
      </c>
      <c r="I7806" s="33" t="s">
        <v>862</v>
      </c>
      <c r="J7806" s="33" t="s">
        <v>206</v>
      </c>
      <c r="K7806" s="33" t="str">
        <f t="shared" si="419"/>
        <v>564 , 6</v>
      </c>
      <c r="L7806" s="34" t="s">
        <v>207</v>
      </c>
      <c r="N7806" s="1" t="b">
        <f t="shared" si="420"/>
        <v>0</v>
      </c>
      <c r="O7806" s="1" t="b">
        <f t="shared" si="421"/>
        <v>0</v>
      </c>
      <c r="Q7806" s="4"/>
      <c r="R7806" s="4"/>
    </row>
    <row r="7807" spans="5:18">
      <c r="E7807" s="1">
        <v>564</v>
      </c>
      <c r="F7807" s="1">
        <v>8</v>
      </c>
      <c r="H7807" s="32" t="s">
        <v>208</v>
      </c>
      <c r="I7807" s="33" t="s">
        <v>862</v>
      </c>
      <c r="J7807" s="33" t="s">
        <v>206</v>
      </c>
      <c r="K7807" s="33" t="str">
        <f t="shared" si="419"/>
        <v>564 , 8</v>
      </c>
      <c r="L7807" s="34" t="s">
        <v>207</v>
      </c>
      <c r="N7807" s="1" t="b">
        <f t="shared" si="420"/>
        <v>0</v>
      </c>
      <c r="O7807" s="1" t="b">
        <f t="shared" si="421"/>
        <v>0</v>
      </c>
      <c r="Q7807" s="4"/>
      <c r="R7807" s="4"/>
    </row>
    <row r="7808" spans="5:18">
      <c r="E7808" s="1">
        <v>564</v>
      </c>
      <c r="F7808" s="1">
        <v>9</v>
      </c>
      <c r="H7808" s="32" t="s">
        <v>208</v>
      </c>
      <c r="I7808" s="33" t="s">
        <v>862</v>
      </c>
      <c r="J7808" s="33" t="s">
        <v>206</v>
      </c>
      <c r="K7808" s="33" t="str">
        <f t="shared" si="419"/>
        <v>564 , 9</v>
      </c>
      <c r="L7808" s="34" t="s">
        <v>207</v>
      </c>
      <c r="N7808" s="1" t="b">
        <f t="shared" si="420"/>
        <v>0</v>
      </c>
      <c r="O7808" s="1" t="b">
        <f t="shared" si="421"/>
        <v>0</v>
      </c>
      <c r="Q7808" s="4"/>
      <c r="R7808" s="4"/>
    </row>
    <row r="7809" spans="5:18">
      <c r="E7809" s="1">
        <v>564</v>
      </c>
      <c r="F7809" s="1">
        <v>10</v>
      </c>
      <c r="H7809" s="32" t="s">
        <v>208</v>
      </c>
      <c r="I7809" s="33" t="s">
        <v>862</v>
      </c>
      <c r="J7809" s="33" t="s">
        <v>206</v>
      </c>
      <c r="K7809" s="33" t="str">
        <f t="shared" si="419"/>
        <v>564 , 10</v>
      </c>
      <c r="L7809" s="34" t="s">
        <v>207</v>
      </c>
      <c r="N7809" s="1" t="b">
        <f t="shared" si="420"/>
        <v>0</v>
      </c>
      <c r="O7809" s="1" t="b">
        <f t="shared" si="421"/>
        <v>0</v>
      </c>
      <c r="Q7809" s="4"/>
      <c r="R7809" s="4"/>
    </row>
    <row r="7810" spans="5:18">
      <c r="E7810" s="1">
        <v>564</v>
      </c>
      <c r="F7810" s="1">
        <v>11</v>
      </c>
      <c r="H7810" s="32" t="s">
        <v>208</v>
      </c>
      <c r="I7810" s="33" t="s">
        <v>862</v>
      </c>
      <c r="J7810" s="33" t="s">
        <v>206</v>
      </c>
      <c r="K7810" s="33" t="str">
        <f t="shared" si="419"/>
        <v>564 , 11</v>
      </c>
      <c r="L7810" s="34" t="s">
        <v>207</v>
      </c>
      <c r="N7810" s="1" t="b">
        <f t="shared" si="420"/>
        <v>0</v>
      </c>
      <c r="O7810" s="1" t="b">
        <f t="shared" si="421"/>
        <v>0</v>
      </c>
      <c r="Q7810" s="4"/>
      <c r="R7810" s="4"/>
    </row>
    <row r="7811" spans="5:18">
      <c r="E7811" s="1">
        <v>564</v>
      </c>
      <c r="F7811" s="1">
        <v>12</v>
      </c>
      <c r="H7811" s="32" t="s">
        <v>208</v>
      </c>
      <c r="I7811" s="33" t="s">
        <v>862</v>
      </c>
      <c r="J7811" s="33" t="s">
        <v>206</v>
      </c>
      <c r="K7811" s="33" t="str">
        <f t="shared" si="419"/>
        <v>564 , 12</v>
      </c>
      <c r="L7811" s="34" t="s">
        <v>207</v>
      </c>
      <c r="N7811" s="1" t="b">
        <f t="shared" si="420"/>
        <v>0</v>
      </c>
      <c r="O7811" s="1" t="b">
        <f t="shared" si="421"/>
        <v>0</v>
      </c>
      <c r="Q7811" s="4"/>
      <c r="R7811" s="4"/>
    </row>
    <row r="7812" spans="5:18">
      <c r="E7812" s="1">
        <v>564</v>
      </c>
      <c r="F7812" s="1">
        <v>13</v>
      </c>
      <c r="H7812" s="32" t="s">
        <v>208</v>
      </c>
      <c r="I7812" s="33" t="s">
        <v>862</v>
      </c>
      <c r="J7812" s="33" t="s">
        <v>206</v>
      </c>
      <c r="K7812" s="33" t="str">
        <f t="shared" si="419"/>
        <v>564 , 13</v>
      </c>
      <c r="L7812" s="34" t="s">
        <v>207</v>
      </c>
      <c r="N7812" s="1" t="b">
        <f t="shared" si="420"/>
        <v>0</v>
      </c>
      <c r="O7812" s="1" t="b">
        <f t="shared" si="421"/>
        <v>0</v>
      </c>
      <c r="Q7812" s="4"/>
      <c r="R7812" s="4"/>
    </row>
    <row r="7813" spans="5:18">
      <c r="E7813" s="1">
        <v>564</v>
      </c>
      <c r="F7813" s="1">
        <v>14</v>
      </c>
      <c r="H7813" s="32" t="s">
        <v>208</v>
      </c>
      <c r="I7813" s="33" t="s">
        <v>862</v>
      </c>
      <c r="J7813" s="33" t="s">
        <v>206</v>
      </c>
      <c r="K7813" s="33" t="str">
        <f t="shared" si="419"/>
        <v>564 , 14</v>
      </c>
      <c r="L7813" s="34" t="s">
        <v>207</v>
      </c>
      <c r="N7813" s="1" t="b">
        <f t="shared" si="420"/>
        <v>0</v>
      </c>
      <c r="O7813" s="1" t="b">
        <f t="shared" si="421"/>
        <v>0</v>
      </c>
      <c r="Q7813" s="4"/>
      <c r="R7813" s="4"/>
    </row>
    <row r="7814" spans="5:18">
      <c r="E7814" s="1">
        <v>564</v>
      </c>
      <c r="F7814" s="1">
        <v>15</v>
      </c>
      <c r="H7814" s="32" t="s">
        <v>208</v>
      </c>
      <c r="I7814" s="33" t="s">
        <v>862</v>
      </c>
      <c r="J7814" s="33" t="s">
        <v>206</v>
      </c>
      <c r="K7814" s="33" t="str">
        <f t="shared" si="419"/>
        <v>564 , 15</v>
      </c>
      <c r="L7814" s="34" t="s">
        <v>207</v>
      </c>
      <c r="N7814" s="1" t="b">
        <f t="shared" si="420"/>
        <v>0</v>
      </c>
      <c r="O7814" s="1" t="b">
        <f t="shared" si="421"/>
        <v>0</v>
      </c>
      <c r="Q7814" s="4"/>
      <c r="R7814" s="4"/>
    </row>
    <row r="7815" spans="5:18">
      <c r="E7815" s="1">
        <v>565</v>
      </c>
      <c r="F7815" s="1">
        <v>1</v>
      </c>
      <c r="H7815" s="32" t="s">
        <v>208</v>
      </c>
      <c r="I7815" s="33" t="s">
        <v>862</v>
      </c>
      <c r="J7815" s="33" t="s">
        <v>206</v>
      </c>
      <c r="K7815" s="33" t="str">
        <f t="shared" si="419"/>
        <v>565 , 1</v>
      </c>
      <c r="L7815" s="34" t="s">
        <v>207</v>
      </c>
      <c r="N7815" s="1" t="b">
        <f t="shared" si="420"/>
        <v>0</v>
      </c>
      <c r="O7815" s="1" t="b">
        <f t="shared" si="421"/>
        <v>0</v>
      </c>
      <c r="Q7815" s="4"/>
      <c r="R7815" s="4"/>
    </row>
    <row r="7816" spans="5:18">
      <c r="E7816" s="1">
        <v>565</v>
      </c>
      <c r="F7816" s="1">
        <v>2</v>
      </c>
      <c r="H7816" s="32" t="s">
        <v>208</v>
      </c>
      <c r="I7816" s="33" t="s">
        <v>862</v>
      </c>
      <c r="J7816" s="33" t="s">
        <v>206</v>
      </c>
      <c r="K7816" s="33" t="str">
        <f t="shared" si="419"/>
        <v>565 , 2</v>
      </c>
      <c r="L7816" s="34" t="s">
        <v>207</v>
      </c>
      <c r="N7816" s="1" t="b">
        <f t="shared" si="420"/>
        <v>0</v>
      </c>
      <c r="O7816" s="1" t="b">
        <f t="shared" si="421"/>
        <v>0</v>
      </c>
      <c r="Q7816" s="4"/>
      <c r="R7816" s="4"/>
    </row>
    <row r="7817" spans="5:18">
      <c r="E7817" s="1">
        <v>565</v>
      </c>
      <c r="F7817" s="1">
        <v>3</v>
      </c>
      <c r="H7817" s="32" t="s">
        <v>208</v>
      </c>
      <c r="I7817" s="33" t="s">
        <v>862</v>
      </c>
      <c r="J7817" s="33" t="s">
        <v>206</v>
      </c>
      <c r="K7817" s="33" t="str">
        <f t="shared" si="419"/>
        <v>565 , 3</v>
      </c>
      <c r="L7817" s="34" t="s">
        <v>207</v>
      </c>
      <c r="N7817" s="1" t="b">
        <f t="shared" si="420"/>
        <v>0</v>
      </c>
      <c r="O7817" s="1" t="b">
        <f t="shared" si="421"/>
        <v>0</v>
      </c>
      <c r="Q7817" s="4"/>
      <c r="R7817" s="4"/>
    </row>
    <row r="7818" spans="5:18">
      <c r="E7818" s="1">
        <v>565</v>
      </c>
      <c r="F7818" s="1">
        <v>4</v>
      </c>
      <c r="H7818" s="32" t="s">
        <v>208</v>
      </c>
      <c r="I7818" s="33" t="s">
        <v>862</v>
      </c>
      <c r="J7818" s="33" t="s">
        <v>206</v>
      </c>
      <c r="K7818" s="33" t="str">
        <f t="shared" si="419"/>
        <v>565 , 4</v>
      </c>
      <c r="L7818" s="34" t="s">
        <v>207</v>
      </c>
      <c r="N7818" s="1" t="b">
        <f t="shared" si="420"/>
        <v>0</v>
      </c>
      <c r="O7818" s="1" t="b">
        <f t="shared" si="421"/>
        <v>0</v>
      </c>
      <c r="Q7818" s="4"/>
      <c r="R7818" s="4"/>
    </row>
    <row r="7819" spans="5:18">
      <c r="E7819" s="1">
        <v>565</v>
      </c>
      <c r="F7819" s="1">
        <v>5</v>
      </c>
      <c r="H7819" s="32" t="s">
        <v>208</v>
      </c>
      <c r="I7819" s="33" t="s">
        <v>862</v>
      </c>
      <c r="J7819" s="33" t="s">
        <v>206</v>
      </c>
      <c r="K7819" s="33" t="str">
        <f t="shared" si="419"/>
        <v>565 , 5</v>
      </c>
      <c r="L7819" s="34" t="s">
        <v>207</v>
      </c>
      <c r="N7819" s="1" t="b">
        <f t="shared" si="420"/>
        <v>0</v>
      </c>
      <c r="O7819" s="1" t="b">
        <f t="shared" si="421"/>
        <v>0</v>
      </c>
      <c r="Q7819" s="4"/>
      <c r="R7819" s="4"/>
    </row>
    <row r="7820" spans="5:18">
      <c r="E7820" s="1">
        <v>565</v>
      </c>
      <c s="1" r="F7820">
        <v>7</v>
      </c>
      <c r="H7820" s="32" t="s">
        <v>208</v>
      </c>
      <c r="I7820" s="33" t="s">
        <v>862</v>
      </c>
      <c r="J7820" s="33" t="s">
        <v>206</v>
      </c>
      <c r="K7820" s="33" t="str">
        <f t="shared" si="419"/>
        <v>565 , 6</v>
      </c>
      <c r="L7820" s="34" t="s">
        <v>207</v>
      </c>
      <c r="N7820" s="1" t="b">
        <f t="shared" si="420"/>
        <v>0</v>
      </c>
      <c r="O7820" s="1" t="b">
        <f t="shared" si="421"/>
        <v>0</v>
      </c>
      <c r="Q7820" s="4"/>
      <c r="R7820" s="4"/>
    </row>
    <row r="7821" spans="5:18">
      <c r="E7821" s="1">
        <v>565</v>
      </c>
      <c r="F7821" s="1">
        <v>8</v>
      </c>
      <c r="H7821" s="32" t="s">
        <v>208</v>
      </c>
      <c r="I7821" s="33" t="s">
        <v>862</v>
      </c>
      <c r="J7821" s="33" t="s">
        <v>206</v>
      </c>
      <c r="K7821" s="33" t="str">
        <f t="shared" si="419"/>
        <v>565 , 8</v>
      </c>
      <c r="L7821" s="34" t="s">
        <v>207</v>
      </c>
      <c r="N7821" s="1" t="b">
        <f t="shared" si="420"/>
        <v>0</v>
      </c>
      <c r="O7821" s="1" t="b">
        <f t="shared" si="421"/>
        <v>0</v>
      </c>
      <c r="Q7821" s="4"/>
      <c r="R7821" s="4"/>
    </row>
    <row r="7822" spans="5:18">
      <c r="E7822" s="1">
        <v>565</v>
      </c>
      <c r="F7822" s="1">
        <v>9</v>
      </c>
      <c r="H7822" s="32" t="s">
        <v>208</v>
      </c>
      <c r="I7822" s="33" t="s">
        <v>862</v>
      </c>
      <c r="J7822" s="33" t="s">
        <v>206</v>
      </c>
      <c r="K7822" s="33" t="str">
        <f t="shared" si="419"/>
        <v>565 , 9</v>
      </c>
      <c r="L7822" s="34" t="s">
        <v>207</v>
      </c>
      <c r="N7822" s="1" t="b">
        <f t="shared" si="420"/>
        <v>0</v>
      </c>
      <c r="O7822" s="1" t="b">
        <f t="shared" si="421"/>
        <v>0</v>
      </c>
      <c r="Q7822" s="4"/>
      <c r="R7822" s="4"/>
    </row>
    <row r="7823" spans="5:18">
      <c r="E7823" s="1">
        <v>565</v>
      </c>
      <c r="F7823" s="1">
        <v>10</v>
      </c>
      <c r="H7823" s="32" t="s">
        <v>208</v>
      </c>
      <c r="I7823" s="33" t="s">
        <v>862</v>
      </c>
      <c r="J7823" s="33" t="s">
        <v>206</v>
      </c>
      <c r="K7823" s="33" t="str">
        <f t="shared" si="419"/>
        <v>565 , 10</v>
      </c>
      <c r="L7823" s="34" t="s">
        <v>207</v>
      </c>
      <c r="N7823" s="1" t="b">
        <f t="shared" si="420"/>
        <v>0</v>
      </c>
      <c r="O7823" s="1" t="b">
        <f t="shared" si="421"/>
        <v>0</v>
      </c>
      <c r="Q7823" s="4"/>
      <c r="R7823" s="4"/>
    </row>
    <row r="7824" spans="5:18">
      <c r="E7824" s="1">
        <v>565</v>
      </c>
      <c r="F7824" s="1">
        <v>11</v>
      </c>
      <c r="H7824" s="32" t="s">
        <v>208</v>
      </c>
      <c r="I7824" s="33" t="s">
        <v>862</v>
      </c>
      <c r="J7824" s="33" t="s">
        <v>206</v>
      </c>
      <c r="K7824" s="33" t="str">
        <f t="shared" si="419"/>
        <v>565 , 11</v>
      </c>
      <c r="L7824" s="34" t="s">
        <v>207</v>
      </c>
      <c r="N7824" s="1" t="b">
        <f t="shared" si="420"/>
        <v>0</v>
      </c>
      <c r="O7824" s="1" t="b">
        <f t="shared" si="421"/>
        <v>0</v>
      </c>
      <c r="Q7824" s="4"/>
      <c r="R7824" s="4"/>
    </row>
    <row r="7825" spans="5:18">
      <c r="E7825" s="1">
        <v>565</v>
      </c>
      <c r="F7825" s="1">
        <v>12</v>
      </c>
      <c r="H7825" s="32" t="s">
        <v>208</v>
      </c>
      <c r="I7825" s="33" t="s">
        <v>862</v>
      </c>
      <c r="J7825" s="33" t="s">
        <v>206</v>
      </c>
      <c r="K7825" s="33" t="str">
        <f t="shared" si="419"/>
        <v>565 , 12</v>
      </c>
      <c r="L7825" s="34" t="s">
        <v>207</v>
      </c>
      <c r="N7825" s="1" t="b">
        <f t="shared" si="420"/>
        <v>0</v>
      </c>
      <c r="O7825" s="1" t="b">
        <f t="shared" si="421"/>
        <v>0</v>
      </c>
      <c r="Q7825" s="4"/>
      <c r="R7825" s="4"/>
    </row>
    <row r="7826" spans="5:18">
      <c r="E7826" s="1">
        <v>565</v>
      </c>
      <c r="F7826" s="1">
        <v>13</v>
      </c>
      <c r="H7826" s="32" t="s">
        <v>208</v>
      </c>
      <c r="I7826" s="33" t="s">
        <v>862</v>
      </c>
      <c r="J7826" s="33" t="s">
        <v>206</v>
      </c>
      <c r="K7826" s="33" t="str">
        <f t="shared" si="419"/>
        <v>565 , 13</v>
      </c>
      <c r="L7826" s="34" t="s">
        <v>207</v>
      </c>
      <c r="N7826" s="1" t="b">
        <f t="shared" si="420"/>
        <v>0</v>
      </c>
      <c r="O7826" s="1" t="b">
        <f t="shared" si="421"/>
        <v>0</v>
      </c>
      <c r="Q7826" s="4"/>
      <c r="R7826" s="4"/>
    </row>
    <row r="7827" spans="5:18">
      <c r="E7827" s="1">
        <v>565</v>
      </c>
      <c r="F7827" s="1">
        <v>14</v>
      </c>
      <c r="H7827" s="32" t="s">
        <v>208</v>
      </c>
      <c r="I7827" s="33" t="s">
        <v>862</v>
      </c>
      <c r="J7827" s="33" t="s">
        <v>206</v>
      </c>
      <c r="K7827" s="33" t="str">
        <f t="shared" si="419"/>
        <v>565 , 14</v>
      </c>
      <c r="L7827" s="34" t="s">
        <v>207</v>
      </c>
      <c r="N7827" s="1" t="b">
        <f t="shared" si="420"/>
        <v>0</v>
      </c>
      <c r="O7827" s="1" t="b">
        <f t="shared" si="421"/>
        <v>0</v>
      </c>
      <c r="Q7827" s="4"/>
      <c r="R7827" s="4"/>
    </row>
    <row r="7828" spans="5:18">
      <c r="E7828" s="1">
        <v>565</v>
      </c>
      <c r="F7828" s="1">
        <v>15</v>
      </c>
      <c r="H7828" s="32" t="s">
        <v>208</v>
      </c>
      <c r="I7828" s="33" t="s">
        <v>862</v>
      </c>
      <c r="J7828" s="33" t="s">
        <v>206</v>
      </c>
      <c r="K7828" s="33" t="str">
        <f t="shared" si="419"/>
        <v>565 , 15</v>
      </c>
      <c r="L7828" s="34" t="s">
        <v>207</v>
      </c>
      <c r="N7828" s="1" t="b">
        <f t="shared" si="420"/>
        <v>0</v>
      </c>
      <c r="O7828" s="1" t="b">
        <f t="shared" si="421"/>
        <v>0</v>
      </c>
      <c r="Q7828" s="4"/>
      <c r="R7828" s="4"/>
    </row>
    <row r="7829" spans="5:18">
      <c r="E7829" s="1">
        <v>566</v>
      </c>
      <c r="F7829" s="1">
        <v>1</v>
      </c>
      <c r="H7829" s="32" t="s">
        <v>208</v>
      </c>
      <c r="I7829" s="33" t="s">
        <v>862</v>
      </c>
      <c r="J7829" s="33" t="s">
        <v>206</v>
      </c>
      <c r="K7829" s="33" t="str">
        <f t="shared" si="419"/>
        <v>566 , 1</v>
      </c>
      <c r="L7829" s="34" t="s">
        <v>207</v>
      </c>
      <c r="N7829" s="1" t="b">
        <f t="shared" si="420"/>
        <v>0</v>
      </c>
      <c r="O7829" s="1" t="b">
        <f t="shared" si="421"/>
        <v>0</v>
      </c>
      <c r="Q7829" s="4"/>
      <c r="R7829" s="4"/>
    </row>
    <row r="7830" spans="5:18">
      <c r="E7830" s="1">
        <v>566</v>
      </c>
      <c r="F7830" s="1">
        <v>2</v>
      </c>
      <c r="H7830" s="32" t="s">
        <v>208</v>
      </c>
      <c r="I7830" s="33" t="s">
        <v>862</v>
      </c>
      <c r="J7830" s="33" t="s">
        <v>206</v>
      </c>
      <c r="K7830" s="33" t="str">
        <f t="shared" ref="K7830:K7889" si="422">E7830&amp;" , "&amp;F7830</f>
        <v>566 , 2</v>
      </c>
      <c r="L7830" s="34" t="s">
        <v>207</v>
      </c>
      <c r="N7830" s="1" t="b">
        <f t="shared" ref="N7830:N7889" si="423">IF(E7830="","",EXACT(E7830,Q7830))</f>
        <v>0</v>
      </c>
      <c r="O7830" s="1" t="b">
        <f t="shared" ref="O7830:O7889" si="424">IF(F7830="","",EXACT(F7830,R7830))</f>
        <v>0</v>
      </c>
      <c r="Q7830" s="4"/>
      <c r="R7830" s="4"/>
    </row>
    <row r="7831" spans="5:18">
      <c r="E7831" s="1">
        <v>566</v>
      </c>
      <c r="F7831" s="1">
        <v>3</v>
      </c>
      <c r="H7831" s="32" t="s">
        <v>208</v>
      </c>
      <c r="I7831" s="33" t="s">
        <v>862</v>
      </c>
      <c r="J7831" s="33" t="s">
        <v>206</v>
      </c>
      <c r="K7831" s="33" t="str">
        <f t="shared" si="422"/>
        <v>566 , 3</v>
      </c>
      <c r="L7831" s="34" t="s">
        <v>207</v>
      </c>
      <c r="N7831" s="1" t="b">
        <f t="shared" si="423"/>
        <v>0</v>
      </c>
      <c r="O7831" s="1" t="b">
        <f t="shared" si="424"/>
        <v>0</v>
      </c>
      <c r="Q7831" s="4"/>
      <c r="R7831" s="4"/>
    </row>
    <row r="7832" spans="5:18">
      <c r="E7832" s="1">
        <v>566</v>
      </c>
      <c r="F7832" s="1">
        <v>4</v>
      </c>
      <c r="H7832" s="32" t="s">
        <v>208</v>
      </c>
      <c r="I7832" s="33" t="s">
        <v>862</v>
      </c>
      <c r="J7832" s="33" t="s">
        <v>206</v>
      </c>
      <c r="K7832" s="33" t="str">
        <f t="shared" si="422"/>
        <v>566 , 4</v>
      </c>
      <c r="L7832" s="34" t="s">
        <v>207</v>
      </c>
      <c r="N7832" s="1" t="b">
        <f t="shared" si="423"/>
        <v>0</v>
      </c>
      <c r="O7832" s="1" t="b">
        <f t="shared" si="424"/>
        <v>0</v>
      </c>
      <c r="Q7832" s="4"/>
      <c r="R7832" s="4"/>
    </row>
    <row r="7833" spans="5:18">
      <c r="E7833" s="1">
        <v>566</v>
      </c>
      <c r="F7833" s="1">
        <v>5</v>
      </c>
      <c r="H7833" s="32" t="s">
        <v>208</v>
      </c>
      <c r="I7833" s="33" t="s">
        <v>862</v>
      </c>
      <c r="J7833" s="33" t="s">
        <v>206</v>
      </c>
      <c r="K7833" s="33" t="str">
        <f t="shared" si="422"/>
        <v>566 , 5</v>
      </c>
      <c r="L7833" s="34" t="s">
        <v>207</v>
      </c>
      <c r="N7833" s="1" t="b">
        <f t="shared" si="423"/>
        <v>0</v>
      </c>
      <c r="O7833" s="1" t="b">
        <f t="shared" si="424"/>
        <v>0</v>
      </c>
      <c r="Q7833" s="4"/>
      <c r="R7833" s="4"/>
    </row>
    <row r="7834" spans="5:18">
      <c r="E7834" s="1">
        <v>566</v>
      </c>
      <c s="1" r="F7834">
        <v>7</v>
      </c>
      <c r="H7834" s="32" t="s">
        <v>208</v>
      </c>
      <c r="I7834" s="33" t="s">
        <v>862</v>
      </c>
      <c r="J7834" s="33" t="s">
        <v>206</v>
      </c>
      <c r="K7834" s="33" t="str">
        <f t="shared" si="422"/>
        <v>566 , 6</v>
      </c>
      <c r="L7834" s="34" t="s">
        <v>207</v>
      </c>
      <c r="N7834" s="1" t="b">
        <f t="shared" si="423"/>
        <v>0</v>
      </c>
      <c r="O7834" s="1" t="b">
        <f t="shared" si="424"/>
        <v>0</v>
      </c>
      <c r="Q7834" s="4"/>
      <c r="R7834" s="4"/>
    </row>
    <row r="7835" spans="5:18">
      <c r="E7835" s="1">
        <v>566</v>
      </c>
      <c r="F7835" s="1">
        <v>8</v>
      </c>
      <c r="H7835" s="32" t="s">
        <v>208</v>
      </c>
      <c r="I7835" s="33" t="s">
        <v>862</v>
      </c>
      <c r="J7835" s="33" t="s">
        <v>206</v>
      </c>
      <c r="K7835" s="33" t="str">
        <f t="shared" si="422"/>
        <v>566 , 8</v>
      </c>
      <c r="L7835" s="34" t="s">
        <v>207</v>
      </c>
      <c r="N7835" s="1" t="b">
        <f t="shared" si="423"/>
        <v>0</v>
      </c>
      <c r="O7835" s="1" t="b">
        <f t="shared" si="424"/>
        <v>0</v>
      </c>
      <c r="Q7835" s="4"/>
      <c r="R7835" s="4"/>
    </row>
    <row r="7836" spans="5:18">
      <c r="E7836" s="1">
        <v>566</v>
      </c>
      <c r="F7836" s="1">
        <v>9</v>
      </c>
      <c r="H7836" s="32" t="s">
        <v>208</v>
      </c>
      <c r="I7836" s="33" t="s">
        <v>862</v>
      </c>
      <c r="J7836" s="33" t="s">
        <v>206</v>
      </c>
      <c r="K7836" s="33" t="str">
        <f t="shared" si="422"/>
        <v>566 , 9</v>
      </c>
      <c r="L7836" s="34" t="s">
        <v>207</v>
      </c>
      <c r="N7836" s="1" t="b">
        <f t="shared" si="423"/>
        <v>0</v>
      </c>
      <c r="O7836" s="1" t="b">
        <f t="shared" si="424"/>
        <v>0</v>
      </c>
      <c r="Q7836" s="4"/>
      <c r="R7836" s="4"/>
    </row>
    <row r="7837" spans="5:18">
      <c r="E7837" s="1">
        <v>566</v>
      </c>
      <c r="F7837" s="1">
        <v>10</v>
      </c>
      <c r="H7837" s="32" t="s">
        <v>208</v>
      </c>
      <c r="I7837" s="33" t="s">
        <v>862</v>
      </c>
      <c r="J7837" s="33" t="s">
        <v>206</v>
      </c>
      <c r="K7837" s="33" t="str">
        <f t="shared" si="422"/>
        <v>566 , 10</v>
      </c>
      <c r="L7837" s="34" t="s">
        <v>207</v>
      </c>
      <c r="N7837" s="1" t="b">
        <f t="shared" si="423"/>
        <v>0</v>
      </c>
      <c r="O7837" s="1" t="b">
        <f t="shared" si="424"/>
        <v>0</v>
      </c>
      <c r="Q7837" s="4"/>
      <c r="R7837" s="4"/>
    </row>
    <row r="7838" spans="5:18">
      <c r="E7838" s="1">
        <v>566</v>
      </c>
      <c r="F7838" s="1">
        <v>11</v>
      </c>
      <c r="H7838" s="32" t="s">
        <v>208</v>
      </c>
      <c r="I7838" s="33" t="s">
        <v>862</v>
      </c>
      <c r="J7838" s="33" t="s">
        <v>206</v>
      </c>
      <c r="K7838" s="33" t="str">
        <f t="shared" si="422"/>
        <v>566 , 11</v>
      </c>
      <c r="L7838" s="34" t="s">
        <v>207</v>
      </c>
      <c r="N7838" s="1" t="b">
        <f t="shared" si="423"/>
        <v>0</v>
      </c>
      <c r="O7838" s="1" t="b">
        <f t="shared" si="424"/>
        <v>0</v>
      </c>
      <c r="Q7838" s="4"/>
      <c r="R7838" s="4"/>
    </row>
    <row r="7839" spans="5:18">
      <c r="E7839" s="1">
        <v>566</v>
      </c>
      <c r="F7839" s="1">
        <v>12</v>
      </c>
      <c r="H7839" s="32" t="s">
        <v>208</v>
      </c>
      <c r="I7839" s="33" t="s">
        <v>862</v>
      </c>
      <c r="J7839" s="33" t="s">
        <v>206</v>
      </c>
      <c r="K7839" s="33" t="str">
        <f t="shared" si="422"/>
        <v>566 , 12</v>
      </c>
      <c r="L7839" s="34" t="s">
        <v>207</v>
      </c>
      <c r="N7839" s="1" t="b">
        <f t="shared" si="423"/>
        <v>0</v>
      </c>
      <c r="O7839" s="1" t="b">
        <f t="shared" si="424"/>
        <v>0</v>
      </c>
      <c r="Q7839" s="4"/>
      <c r="R7839" s="4"/>
    </row>
    <row r="7840" spans="5:18">
      <c r="E7840" s="1">
        <v>566</v>
      </c>
      <c r="F7840" s="1">
        <v>13</v>
      </c>
      <c r="H7840" s="32" t="s">
        <v>208</v>
      </c>
      <c r="I7840" s="33" t="s">
        <v>862</v>
      </c>
      <c r="J7840" s="33" t="s">
        <v>206</v>
      </c>
      <c r="K7840" s="33" t="str">
        <f t="shared" si="422"/>
        <v>566 , 13</v>
      </c>
      <c r="L7840" s="34" t="s">
        <v>207</v>
      </c>
      <c r="N7840" s="1" t="b">
        <f t="shared" si="423"/>
        <v>0</v>
      </c>
      <c r="O7840" s="1" t="b">
        <f t="shared" si="424"/>
        <v>0</v>
      </c>
      <c r="Q7840" s="4"/>
      <c r="R7840" s="4"/>
    </row>
    <row r="7841" spans="5:18">
      <c r="E7841" s="1">
        <v>566</v>
      </c>
      <c r="F7841" s="1">
        <v>14</v>
      </c>
      <c r="H7841" s="32" t="s">
        <v>208</v>
      </c>
      <c r="I7841" s="33" t="s">
        <v>862</v>
      </c>
      <c r="J7841" s="33" t="s">
        <v>206</v>
      </c>
      <c r="K7841" s="33" t="str">
        <f t="shared" si="422"/>
        <v>566 , 14</v>
      </c>
      <c r="L7841" s="34" t="s">
        <v>207</v>
      </c>
      <c r="N7841" s="1" t="b">
        <f t="shared" si="423"/>
        <v>0</v>
      </c>
      <c r="O7841" s="1" t="b">
        <f t="shared" si="424"/>
        <v>0</v>
      </c>
      <c r="Q7841" s="4"/>
      <c r="R7841" s="4"/>
    </row>
    <row r="7842" spans="5:18">
      <c r="E7842" s="1">
        <v>566</v>
      </c>
      <c r="F7842" s="1">
        <v>15</v>
      </c>
      <c r="H7842" s="32" t="s">
        <v>208</v>
      </c>
      <c r="I7842" s="33" t="s">
        <v>862</v>
      </c>
      <c r="J7842" s="33" t="s">
        <v>206</v>
      </c>
      <c r="K7842" s="33" t="str">
        <f t="shared" si="422"/>
        <v>566 , 15</v>
      </c>
      <c r="L7842" s="34" t="s">
        <v>207</v>
      </c>
      <c r="N7842" s="1" t="b">
        <f t="shared" si="423"/>
        <v>0</v>
      </c>
      <c r="O7842" s="1" t="b">
        <f t="shared" si="424"/>
        <v>0</v>
      </c>
      <c r="Q7842" s="4"/>
      <c r="R7842" s="4"/>
    </row>
    <row r="7843" spans="5:18">
      <c r="E7843" s="1">
        <v>567</v>
      </c>
      <c r="F7843" s="1">
        <v>1</v>
      </c>
      <c r="H7843" s="32" t="s">
        <v>208</v>
      </c>
      <c r="I7843" s="33" t="s">
        <v>862</v>
      </c>
      <c r="J7843" s="33" t="s">
        <v>206</v>
      </c>
      <c r="K7843" s="33" t="str">
        <f t="shared" si="422"/>
        <v>567 , 1</v>
      </c>
      <c r="L7843" s="34" t="s">
        <v>207</v>
      </c>
      <c r="N7843" s="1" t="b">
        <f t="shared" si="423"/>
        <v>0</v>
      </c>
      <c r="O7843" s="1" t="b">
        <f t="shared" si="424"/>
        <v>0</v>
      </c>
      <c r="Q7843" s="4"/>
      <c r="R7843" s="4"/>
    </row>
    <row r="7844" spans="5:18">
      <c r="E7844" s="1">
        <v>567</v>
      </c>
      <c r="F7844" s="1">
        <v>2</v>
      </c>
      <c r="H7844" s="32" t="s">
        <v>208</v>
      </c>
      <c r="I7844" s="33" t="s">
        <v>862</v>
      </c>
      <c r="J7844" s="33" t="s">
        <v>206</v>
      </c>
      <c r="K7844" s="33" t="str">
        <f t="shared" si="422"/>
        <v>567 , 2</v>
      </c>
      <c r="L7844" s="34" t="s">
        <v>207</v>
      </c>
      <c r="N7844" s="1" t="b">
        <f t="shared" si="423"/>
        <v>0</v>
      </c>
      <c r="O7844" s="1" t="b">
        <f t="shared" si="424"/>
        <v>0</v>
      </c>
      <c r="Q7844" s="4"/>
      <c r="R7844" s="4"/>
    </row>
    <row r="7845" spans="5:18">
      <c r="E7845" s="1">
        <v>567</v>
      </c>
      <c r="F7845" s="1">
        <v>3</v>
      </c>
      <c r="H7845" s="32" t="s">
        <v>208</v>
      </c>
      <c r="I7845" s="33" t="s">
        <v>862</v>
      </c>
      <c r="J7845" s="33" t="s">
        <v>206</v>
      </c>
      <c r="K7845" s="33" t="str">
        <f t="shared" si="422"/>
        <v>567 , 3</v>
      </c>
      <c r="L7845" s="34" t="s">
        <v>207</v>
      </c>
      <c r="N7845" s="1" t="b">
        <f t="shared" si="423"/>
        <v>0</v>
      </c>
      <c r="O7845" s="1" t="b">
        <f t="shared" si="424"/>
        <v>0</v>
      </c>
      <c r="Q7845" s="4"/>
      <c r="R7845" s="4"/>
    </row>
    <row r="7846" spans="5:18">
      <c r="E7846" s="1">
        <v>567</v>
      </c>
      <c r="F7846" s="1">
        <v>4</v>
      </c>
      <c r="H7846" s="32" t="s">
        <v>208</v>
      </c>
      <c r="I7846" s="33" t="s">
        <v>862</v>
      </c>
      <c r="J7846" s="33" t="s">
        <v>206</v>
      </c>
      <c r="K7846" s="33" t="str">
        <f t="shared" si="422"/>
        <v>567 , 4</v>
      </c>
      <c r="L7846" s="34" t="s">
        <v>207</v>
      </c>
      <c r="N7846" s="1" t="b">
        <f t="shared" si="423"/>
        <v>0</v>
      </c>
      <c r="O7846" s="1" t="b">
        <f t="shared" si="424"/>
        <v>0</v>
      </c>
      <c r="Q7846" s="4"/>
      <c r="R7846" s="4"/>
    </row>
    <row r="7847" spans="5:18">
      <c r="E7847" s="1">
        <v>567</v>
      </c>
      <c r="F7847" s="1">
        <v>5</v>
      </c>
      <c r="H7847" s="32" t="s">
        <v>208</v>
      </c>
      <c r="I7847" s="33" t="s">
        <v>862</v>
      </c>
      <c r="J7847" s="33" t="s">
        <v>206</v>
      </c>
      <c r="K7847" s="33" t="str">
        <f t="shared" si="422"/>
        <v>567 , 5</v>
      </c>
      <c r="L7847" s="34" t="s">
        <v>207</v>
      </c>
      <c r="N7847" s="1" t="b">
        <f t="shared" si="423"/>
        <v>0</v>
      </c>
      <c r="O7847" s="1" t="b">
        <f t="shared" si="424"/>
        <v>0</v>
      </c>
      <c r="Q7847" s="4"/>
      <c r="R7847" s="4"/>
    </row>
    <row r="7848" spans="5:18">
      <c r="E7848" s="1">
        <v>567</v>
      </c>
      <c s="1" r="F7848">
        <v>7</v>
      </c>
      <c r="H7848" s="32" t="s">
        <v>208</v>
      </c>
      <c r="I7848" s="33" t="s">
        <v>862</v>
      </c>
      <c r="J7848" s="33" t="s">
        <v>206</v>
      </c>
      <c r="K7848" s="33" t="str">
        <f t="shared" si="422"/>
        <v>567 , 6</v>
      </c>
      <c r="L7848" s="34" t="s">
        <v>207</v>
      </c>
      <c r="N7848" s="1" t="b">
        <f t="shared" si="423"/>
        <v>0</v>
      </c>
      <c r="O7848" s="1" t="b">
        <f t="shared" si="424"/>
        <v>0</v>
      </c>
      <c r="Q7848" s="4"/>
      <c r="R7848" s="4"/>
    </row>
    <row r="7849" spans="5:18">
      <c r="E7849" s="1">
        <v>567</v>
      </c>
      <c r="F7849" s="1">
        <v>8</v>
      </c>
      <c r="H7849" s="32" t="s">
        <v>208</v>
      </c>
      <c r="I7849" s="33" t="s">
        <v>862</v>
      </c>
      <c r="J7849" s="33" t="s">
        <v>206</v>
      </c>
      <c r="K7849" s="33" t="str">
        <f t="shared" si="422"/>
        <v>567 , 8</v>
      </c>
      <c r="L7849" s="34" t="s">
        <v>207</v>
      </c>
      <c r="N7849" s="1" t="b">
        <f t="shared" si="423"/>
        <v>0</v>
      </c>
      <c r="O7849" s="1" t="b">
        <f t="shared" si="424"/>
        <v>0</v>
      </c>
      <c r="Q7849" s="4"/>
      <c r="R7849" s="4"/>
    </row>
    <row r="7850" spans="5:18">
      <c r="E7850" s="1">
        <v>567</v>
      </c>
      <c r="F7850" s="1">
        <v>9</v>
      </c>
      <c r="H7850" s="32" t="s">
        <v>208</v>
      </c>
      <c r="I7850" s="33" t="s">
        <v>862</v>
      </c>
      <c r="J7850" s="33" t="s">
        <v>206</v>
      </c>
      <c r="K7850" s="33" t="str">
        <f t="shared" si="422"/>
        <v>567 , 9</v>
      </c>
      <c r="L7850" s="34" t="s">
        <v>207</v>
      </c>
      <c r="N7850" s="1" t="b">
        <f t="shared" si="423"/>
        <v>0</v>
      </c>
      <c r="O7850" s="1" t="b">
        <f t="shared" si="424"/>
        <v>0</v>
      </c>
      <c r="Q7850" s="4"/>
      <c r="R7850" s="4"/>
    </row>
    <row r="7851" spans="5:18">
      <c r="E7851" s="1">
        <v>567</v>
      </c>
      <c r="F7851" s="1">
        <v>10</v>
      </c>
      <c r="H7851" s="32" t="s">
        <v>208</v>
      </c>
      <c r="I7851" s="33" t="s">
        <v>862</v>
      </c>
      <c r="J7851" s="33" t="s">
        <v>206</v>
      </c>
      <c r="K7851" s="33" t="str">
        <f t="shared" si="422"/>
        <v>567 , 10</v>
      </c>
      <c r="L7851" s="34" t="s">
        <v>207</v>
      </c>
      <c r="N7851" s="1" t="b">
        <f t="shared" si="423"/>
        <v>0</v>
      </c>
      <c r="O7851" s="1" t="b">
        <f t="shared" si="424"/>
        <v>0</v>
      </c>
      <c r="Q7851" s="4"/>
      <c r="R7851" s="4"/>
    </row>
    <row r="7852" spans="5:18">
      <c r="E7852" s="1">
        <v>567</v>
      </c>
      <c r="F7852" s="1">
        <v>11</v>
      </c>
      <c r="H7852" s="32" t="s">
        <v>208</v>
      </c>
      <c r="I7852" s="33" t="s">
        <v>862</v>
      </c>
      <c r="J7852" s="33" t="s">
        <v>206</v>
      </c>
      <c r="K7852" s="33" t="str">
        <f t="shared" si="422"/>
        <v>567 , 11</v>
      </c>
      <c r="L7852" s="34" t="s">
        <v>207</v>
      </c>
      <c r="N7852" s="1" t="b">
        <f t="shared" si="423"/>
        <v>0</v>
      </c>
      <c r="O7852" s="1" t="b">
        <f t="shared" si="424"/>
        <v>0</v>
      </c>
      <c r="Q7852" s="4"/>
      <c r="R7852" s="4"/>
    </row>
    <row r="7853" spans="5:18">
      <c r="E7853" s="1">
        <v>567</v>
      </c>
      <c r="F7853" s="1">
        <v>12</v>
      </c>
      <c r="H7853" s="32" t="s">
        <v>208</v>
      </c>
      <c r="I7853" s="33" t="s">
        <v>862</v>
      </c>
      <c r="J7853" s="33" t="s">
        <v>206</v>
      </c>
      <c r="K7853" s="33" t="str">
        <f t="shared" si="422"/>
        <v>567 , 12</v>
      </c>
      <c r="L7853" s="34" t="s">
        <v>207</v>
      </c>
      <c r="N7853" s="1" t="b">
        <f t="shared" si="423"/>
        <v>0</v>
      </c>
      <c r="O7853" s="1" t="b">
        <f t="shared" si="424"/>
        <v>0</v>
      </c>
      <c r="Q7853" s="4"/>
      <c r="R7853" s="4"/>
    </row>
    <row r="7854" spans="5:18">
      <c r="E7854" s="1">
        <v>567</v>
      </c>
      <c r="F7854" s="1">
        <v>13</v>
      </c>
      <c r="H7854" s="32" t="s">
        <v>208</v>
      </c>
      <c r="I7854" s="33" t="s">
        <v>862</v>
      </c>
      <c r="J7854" s="33" t="s">
        <v>206</v>
      </c>
      <c r="K7854" s="33" t="str">
        <f t="shared" si="422"/>
        <v>567 , 13</v>
      </c>
      <c r="L7854" s="34" t="s">
        <v>207</v>
      </c>
      <c r="N7854" s="1" t="b">
        <f t="shared" si="423"/>
        <v>0</v>
      </c>
      <c r="O7854" s="1" t="b">
        <f t="shared" si="424"/>
        <v>0</v>
      </c>
      <c r="Q7854" s="4"/>
      <c r="R7854" s="4"/>
    </row>
    <row r="7855" spans="5:18">
      <c r="E7855" s="1">
        <v>567</v>
      </c>
      <c r="F7855" s="1">
        <v>14</v>
      </c>
      <c r="H7855" s="32" t="s">
        <v>208</v>
      </c>
      <c r="I7855" s="33" t="s">
        <v>862</v>
      </c>
      <c r="J7855" s="33" t="s">
        <v>206</v>
      </c>
      <c r="K7855" s="33" t="str">
        <f t="shared" si="422"/>
        <v>567 , 14</v>
      </c>
      <c r="L7855" s="34" t="s">
        <v>207</v>
      </c>
      <c r="N7855" s="1" t="b">
        <f t="shared" si="423"/>
        <v>0</v>
      </c>
      <c r="O7855" s="1" t="b">
        <f t="shared" si="424"/>
        <v>0</v>
      </c>
      <c r="Q7855" s="4"/>
      <c r="R7855" s="4"/>
    </row>
    <row r="7856" spans="5:18">
      <c r="E7856" s="1">
        <v>567</v>
      </c>
      <c r="F7856" s="1">
        <v>15</v>
      </c>
      <c r="H7856" s="32" t="s">
        <v>208</v>
      </c>
      <c r="I7856" s="33" t="s">
        <v>862</v>
      </c>
      <c r="J7856" s="33" t="s">
        <v>206</v>
      </c>
      <c r="K7856" s="33" t="str">
        <f t="shared" si="422"/>
        <v>567 , 15</v>
      </c>
      <c r="L7856" s="34" t="s">
        <v>207</v>
      </c>
      <c r="N7856" s="1" t="b">
        <f t="shared" si="423"/>
        <v>0</v>
      </c>
      <c r="O7856" s="1" t="b">
        <f t="shared" si="424"/>
        <v>0</v>
      </c>
      <c r="Q7856" s="4"/>
      <c r="R7856" s="4"/>
    </row>
    <row r="7857" spans="5:18">
      <c r="E7857" s="1">
        <v>568</v>
      </c>
      <c r="F7857" s="1">
        <v>1</v>
      </c>
      <c r="H7857" s="32" t="s">
        <v>208</v>
      </c>
      <c r="I7857" s="33" t="s">
        <v>862</v>
      </c>
      <c r="J7857" s="33" t="s">
        <v>206</v>
      </c>
      <c r="K7857" s="33" t="str">
        <f t="shared" si="422"/>
        <v>568 , 1</v>
      </c>
      <c r="L7857" s="34" t="s">
        <v>207</v>
      </c>
      <c r="N7857" s="1" t="b">
        <f t="shared" si="423"/>
        <v>0</v>
      </c>
      <c r="O7857" s="1" t="b">
        <f t="shared" si="424"/>
        <v>0</v>
      </c>
      <c r="Q7857" s="4"/>
      <c r="R7857" s="4"/>
    </row>
    <row r="7858" spans="5:18">
      <c r="E7858" s="1">
        <v>568</v>
      </c>
      <c r="F7858" s="1">
        <v>2</v>
      </c>
      <c r="H7858" s="32" t="s">
        <v>208</v>
      </c>
      <c r="I7858" s="33" t="s">
        <v>862</v>
      </c>
      <c r="J7858" s="33" t="s">
        <v>206</v>
      </c>
      <c r="K7858" s="33" t="str">
        <f t="shared" si="422"/>
        <v>568 , 2</v>
      </c>
      <c r="L7858" s="34" t="s">
        <v>207</v>
      </c>
      <c r="N7858" s="1" t="b">
        <f t="shared" si="423"/>
        <v>0</v>
      </c>
      <c r="O7858" s="1" t="b">
        <f t="shared" si="424"/>
        <v>0</v>
      </c>
      <c r="Q7858" s="4"/>
      <c r="R7858" s="4"/>
    </row>
    <row r="7859" spans="5:18">
      <c r="E7859" s="1">
        <v>568</v>
      </c>
      <c r="F7859" s="1">
        <v>3</v>
      </c>
      <c r="H7859" s="32" t="s">
        <v>208</v>
      </c>
      <c r="I7859" s="33" t="s">
        <v>862</v>
      </c>
      <c r="J7859" s="33" t="s">
        <v>206</v>
      </c>
      <c r="K7859" s="33" t="str">
        <f t="shared" si="422"/>
        <v>568 , 3</v>
      </c>
      <c r="L7859" s="34" t="s">
        <v>207</v>
      </c>
      <c r="N7859" s="1" t="b">
        <f t="shared" si="423"/>
        <v>0</v>
      </c>
      <c r="O7859" s="1" t="b">
        <f t="shared" si="424"/>
        <v>0</v>
      </c>
      <c r="Q7859" s="4"/>
      <c r="R7859" s="4"/>
    </row>
    <row r="7860" spans="5:18">
      <c r="E7860" s="1">
        <v>568</v>
      </c>
      <c r="F7860" s="1">
        <v>4</v>
      </c>
      <c r="H7860" s="32" t="s">
        <v>208</v>
      </c>
      <c r="I7860" s="33" t="s">
        <v>862</v>
      </c>
      <c r="J7860" s="33" t="s">
        <v>206</v>
      </c>
      <c r="K7860" s="33" t="str">
        <f t="shared" si="422"/>
        <v>568 , 4</v>
      </c>
      <c r="L7860" s="34" t="s">
        <v>207</v>
      </c>
      <c r="N7860" s="1" t="b">
        <f t="shared" si="423"/>
        <v>0</v>
      </c>
      <c r="O7860" s="1" t="b">
        <f t="shared" si="424"/>
        <v>0</v>
      </c>
      <c r="Q7860" s="4"/>
      <c r="R7860" s="4"/>
    </row>
    <row r="7861" spans="5:18">
      <c r="E7861" s="1">
        <v>568</v>
      </c>
      <c r="F7861" s="1">
        <v>5</v>
      </c>
      <c r="H7861" s="32" t="s">
        <v>208</v>
      </c>
      <c r="I7861" s="33" t="s">
        <v>862</v>
      </c>
      <c r="J7861" s="33" t="s">
        <v>206</v>
      </c>
      <c r="K7861" s="33" t="str">
        <f t="shared" si="422"/>
        <v>568 , 5</v>
      </c>
      <c r="L7861" s="34" t="s">
        <v>207</v>
      </c>
      <c r="N7861" s="1" t="b">
        <f t="shared" si="423"/>
        <v>0</v>
      </c>
      <c r="O7861" s="1" t="b">
        <f t="shared" si="424"/>
        <v>0</v>
      </c>
      <c r="Q7861" s="4"/>
      <c r="R7861" s="4"/>
    </row>
    <row r="7862" spans="5:18">
      <c r="E7862" s="1">
        <v>568</v>
      </c>
      <c s="1" r="F7862">
        <v>7</v>
      </c>
      <c r="H7862" s="32" t="s">
        <v>208</v>
      </c>
      <c r="I7862" s="33" t="s">
        <v>862</v>
      </c>
      <c r="J7862" s="33" t="s">
        <v>206</v>
      </c>
      <c r="K7862" s="33" t="str">
        <f t="shared" si="422"/>
        <v>568 , 6</v>
      </c>
      <c r="L7862" s="34" t="s">
        <v>207</v>
      </c>
      <c r="N7862" s="1" t="b">
        <f t="shared" si="423"/>
        <v>0</v>
      </c>
      <c r="O7862" s="1" t="b">
        <f t="shared" si="424"/>
        <v>0</v>
      </c>
      <c r="Q7862" s="4"/>
      <c r="R7862" s="4"/>
    </row>
    <row r="7863" spans="5:18">
      <c r="E7863" s="1">
        <v>568</v>
      </c>
      <c r="F7863" s="1">
        <v>8</v>
      </c>
      <c r="H7863" s="32" t="s">
        <v>208</v>
      </c>
      <c r="I7863" s="33" t="s">
        <v>862</v>
      </c>
      <c r="J7863" s="33" t="s">
        <v>206</v>
      </c>
      <c r="K7863" s="33" t="str">
        <f t="shared" si="422"/>
        <v>568 , 8</v>
      </c>
      <c r="L7863" s="34" t="s">
        <v>207</v>
      </c>
      <c r="N7863" s="1" t="b">
        <f t="shared" si="423"/>
        <v>0</v>
      </c>
      <c r="O7863" s="1" t="b">
        <f t="shared" si="424"/>
        <v>0</v>
      </c>
      <c r="Q7863" s="4"/>
      <c r="R7863" s="4"/>
    </row>
    <row r="7864" spans="5:18">
      <c r="E7864" s="1">
        <v>568</v>
      </c>
      <c r="F7864" s="1">
        <v>9</v>
      </c>
      <c r="H7864" s="32" t="s">
        <v>208</v>
      </c>
      <c r="I7864" s="33" t="s">
        <v>862</v>
      </c>
      <c r="J7864" s="33" t="s">
        <v>206</v>
      </c>
      <c r="K7864" s="33" t="str">
        <f t="shared" si="422"/>
        <v>568 , 9</v>
      </c>
      <c r="L7864" s="34" t="s">
        <v>207</v>
      </c>
      <c r="N7864" s="1" t="b">
        <f t="shared" si="423"/>
        <v>0</v>
      </c>
      <c r="O7864" s="1" t="b">
        <f t="shared" si="424"/>
        <v>0</v>
      </c>
      <c r="Q7864" s="4"/>
      <c r="R7864" s="4"/>
    </row>
    <row r="7865" spans="5:18">
      <c r="E7865" s="1">
        <v>568</v>
      </c>
      <c r="F7865" s="1">
        <v>10</v>
      </c>
      <c r="H7865" s="32" t="s">
        <v>208</v>
      </c>
      <c r="I7865" s="33" t="s">
        <v>862</v>
      </c>
      <c r="J7865" s="33" t="s">
        <v>206</v>
      </c>
      <c r="K7865" s="33" t="str">
        <f t="shared" si="422"/>
        <v>568 , 10</v>
      </c>
      <c r="L7865" s="34" t="s">
        <v>207</v>
      </c>
      <c r="N7865" s="1" t="b">
        <f t="shared" si="423"/>
        <v>0</v>
      </c>
      <c r="O7865" s="1" t="b">
        <f t="shared" si="424"/>
        <v>0</v>
      </c>
      <c r="Q7865" s="4"/>
      <c r="R7865" s="4"/>
    </row>
    <row r="7866" spans="5:18">
      <c r="E7866" s="1">
        <v>568</v>
      </c>
      <c r="F7866" s="1">
        <v>11</v>
      </c>
      <c r="H7866" s="32" t="s">
        <v>208</v>
      </c>
      <c r="I7866" s="33" t="s">
        <v>862</v>
      </c>
      <c r="J7866" s="33" t="s">
        <v>206</v>
      </c>
      <c r="K7866" s="33" t="str">
        <f t="shared" si="422"/>
        <v>568 , 11</v>
      </c>
      <c r="L7866" s="34" t="s">
        <v>207</v>
      </c>
      <c r="N7866" s="1" t="b">
        <f t="shared" si="423"/>
        <v>0</v>
      </c>
      <c r="O7866" s="1" t="b">
        <f t="shared" si="424"/>
        <v>0</v>
      </c>
      <c r="Q7866" s="4"/>
      <c r="R7866" s="4"/>
    </row>
    <row r="7867" spans="5:18">
      <c r="E7867" s="1">
        <v>568</v>
      </c>
      <c r="F7867" s="1">
        <v>12</v>
      </c>
      <c r="H7867" s="32" t="s">
        <v>208</v>
      </c>
      <c r="I7867" s="33" t="s">
        <v>862</v>
      </c>
      <c r="J7867" s="33" t="s">
        <v>206</v>
      </c>
      <c r="K7867" s="33" t="str">
        <f t="shared" si="422"/>
        <v>568 , 12</v>
      </c>
      <c r="L7867" s="34" t="s">
        <v>207</v>
      </c>
      <c r="N7867" s="1" t="b">
        <f t="shared" si="423"/>
        <v>0</v>
      </c>
      <c r="O7867" s="1" t="b">
        <f t="shared" si="424"/>
        <v>0</v>
      </c>
      <c r="Q7867" s="4"/>
      <c r="R7867" s="4"/>
    </row>
    <row r="7868" spans="5:18">
      <c r="E7868" s="1">
        <v>568</v>
      </c>
      <c r="F7868" s="1">
        <v>13</v>
      </c>
      <c r="H7868" s="32" t="s">
        <v>208</v>
      </c>
      <c r="I7868" s="33" t="s">
        <v>862</v>
      </c>
      <c r="J7868" s="33" t="s">
        <v>206</v>
      </c>
      <c r="K7868" s="33" t="str">
        <f t="shared" si="422"/>
        <v>568 , 13</v>
      </c>
      <c r="L7868" s="34" t="s">
        <v>207</v>
      </c>
      <c r="N7868" s="1" t="b">
        <f t="shared" si="423"/>
        <v>0</v>
      </c>
      <c r="O7868" s="1" t="b">
        <f t="shared" si="424"/>
        <v>0</v>
      </c>
      <c r="Q7868" s="4"/>
      <c r="R7868" s="4"/>
    </row>
    <row r="7869" spans="5:18">
      <c r="E7869" s="1">
        <v>568</v>
      </c>
      <c r="F7869" s="1">
        <v>14</v>
      </c>
      <c r="H7869" s="32" t="s">
        <v>208</v>
      </c>
      <c r="I7869" s="33" t="s">
        <v>862</v>
      </c>
      <c r="J7869" s="33" t="s">
        <v>206</v>
      </c>
      <c r="K7869" s="33" t="str">
        <f t="shared" si="422"/>
        <v>568 , 14</v>
      </c>
      <c r="L7869" s="34" t="s">
        <v>207</v>
      </c>
      <c r="N7869" s="1" t="b">
        <f t="shared" si="423"/>
        <v>0</v>
      </c>
      <c r="O7869" s="1" t="b">
        <f t="shared" si="424"/>
        <v>0</v>
      </c>
      <c r="Q7869" s="4"/>
      <c r="R7869" s="4"/>
    </row>
    <row r="7870" spans="5:18">
      <c r="E7870" s="1">
        <v>568</v>
      </c>
      <c r="F7870" s="1">
        <v>15</v>
      </c>
      <c r="H7870" s="32" t="s">
        <v>208</v>
      </c>
      <c r="I7870" s="33" t="s">
        <v>862</v>
      </c>
      <c r="J7870" s="33" t="s">
        <v>206</v>
      </c>
      <c r="K7870" s="33" t="str">
        <f t="shared" si="422"/>
        <v>568 , 15</v>
      </c>
      <c r="L7870" s="34" t="s">
        <v>207</v>
      </c>
      <c r="N7870" s="1" t="b">
        <f t="shared" si="423"/>
        <v>0</v>
      </c>
      <c r="O7870" s="1" t="b">
        <f t="shared" si="424"/>
        <v>0</v>
      </c>
      <c r="Q7870" s="4"/>
      <c r="R7870" s="4"/>
    </row>
    <row r="7871" spans="5:18">
      <c r="E7871" s="1">
        <v>569</v>
      </c>
      <c r="F7871" s="1">
        <v>1</v>
      </c>
      <c r="H7871" s="32" t="s">
        <v>208</v>
      </c>
      <c r="I7871" s="33" t="s">
        <v>862</v>
      </c>
      <c r="J7871" s="33" t="s">
        <v>206</v>
      </c>
      <c r="K7871" s="33" t="str">
        <f t="shared" si="422"/>
        <v>569 , 1</v>
      </c>
      <c r="L7871" s="34" t="s">
        <v>207</v>
      </c>
      <c r="N7871" s="1" t="b">
        <f t="shared" si="423"/>
        <v>0</v>
      </c>
      <c r="O7871" s="1" t="b">
        <f t="shared" si="424"/>
        <v>0</v>
      </c>
      <c r="Q7871" s="4"/>
      <c r="R7871" s="4"/>
    </row>
    <row r="7872" spans="5:18">
      <c r="E7872" s="1">
        <v>569</v>
      </c>
      <c r="F7872" s="1">
        <v>2</v>
      </c>
      <c r="H7872" s="32" t="s">
        <v>208</v>
      </c>
      <c r="I7872" s="33" t="s">
        <v>862</v>
      </c>
      <c r="J7872" s="33" t="s">
        <v>206</v>
      </c>
      <c r="K7872" s="33" t="str">
        <f t="shared" si="422"/>
        <v>569 , 2</v>
      </c>
      <c r="L7872" s="34" t="s">
        <v>207</v>
      </c>
      <c r="N7872" s="1" t="b">
        <f t="shared" si="423"/>
        <v>0</v>
      </c>
      <c r="O7872" s="1" t="b">
        <f t="shared" si="424"/>
        <v>0</v>
      </c>
      <c r="Q7872" s="4"/>
      <c r="R7872" s="4"/>
    </row>
    <row r="7873" spans="5:18">
      <c r="E7873" s="1">
        <v>569</v>
      </c>
      <c r="F7873" s="1">
        <v>3</v>
      </c>
      <c r="H7873" s="32" t="s">
        <v>208</v>
      </c>
      <c r="I7873" s="33" t="s">
        <v>862</v>
      </c>
      <c r="J7873" s="33" t="s">
        <v>206</v>
      </c>
      <c r="K7873" s="33" t="str">
        <f t="shared" si="422"/>
        <v>569 , 3</v>
      </c>
      <c r="L7873" s="34" t="s">
        <v>207</v>
      </c>
      <c r="N7873" s="1" t="b">
        <f t="shared" si="423"/>
        <v>0</v>
      </c>
      <c r="O7873" s="1" t="b">
        <f t="shared" si="424"/>
        <v>0</v>
      </c>
      <c r="Q7873" s="4"/>
      <c r="R7873" s="4"/>
    </row>
    <row r="7874" spans="5:18">
      <c r="E7874" s="1">
        <v>569</v>
      </c>
      <c r="F7874" s="1">
        <v>4</v>
      </c>
      <c r="H7874" s="32" t="s">
        <v>208</v>
      </c>
      <c r="I7874" s="33" t="s">
        <v>862</v>
      </c>
      <c r="J7874" s="33" t="s">
        <v>206</v>
      </c>
      <c r="K7874" s="33" t="str">
        <f t="shared" si="422"/>
        <v>569 , 4</v>
      </c>
      <c r="L7874" s="34" t="s">
        <v>207</v>
      </c>
      <c r="N7874" s="1" t="b">
        <f t="shared" si="423"/>
        <v>0</v>
      </c>
      <c r="O7874" s="1" t="b">
        <f t="shared" si="424"/>
        <v>0</v>
      </c>
      <c r="Q7874" s="4"/>
      <c r="R7874" s="4"/>
    </row>
    <row r="7875" spans="5:18">
      <c r="E7875" s="1">
        <v>569</v>
      </c>
      <c r="F7875" s="1">
        <v>5</v>
      </c>
      <c r="H7875" s="32" t="s">
        <v>208</v>
      </c>
      <c r="I7875" s="33" t="s">
        <v>862</v>
      </c>
      <c r="J7875" s="33" t="s">
        <v>206</v>
      </c>
      <c r="K7875" s="33" t="str">
        <f t="shared" si="422"/>
        <v>569 , 5</v>
      </c>
      <c r="L7875" s="34" t="s">
        <v>207</v>
      </c>
      <c r="N7875" s="1" t="b">
        <f t="shared" si="423"/>
        <v>0</v>
      </c>
      <c r="O7875" s="1" t="b">
        <f t="shared" si="424"/>
        <v>0</v>
      </c>
      <c r="Q7875" s="4"/>
      <c r="R7875" s="4"/>
    </row>
    <row r="7876" spans="5:18">
      <c r="E7876" s="1">
        <v>569</v>
      </c>
      <c s="1" r="F7876">
        <v>7</v>
      </c>
      <c r="H7876" s="32" t="s">
        <v>208</v>
      </c>
      <c r="I7876" s="33" t="s">
        <v>862</v>
      </c>
      <c r="J7876" s="33" t="s">
        <v>206</v>
      </c>
      <c r="K7876" s="33" t="str">
        <f t="shared" si="422"/>
        <v>569 , 6</v>
      </c>
      <c r="L7876" s="34" t="s">
        <v>207</v>
      </c>
      <c r="N7876" s="1" t="b">
        <f t="shared" si="423"/>
        <v>0</v>
      </c>
      <c r="O7876" s="1" t="b">
        <f t="shared" si="424"/>
        <v>0</v>
      </c>
      <c r="Q7876" s="4"/>
      <c r="R7876" s="4"/>
    </row>
    <row r="7877" spans="5:18">
      <c r="E7877" s="1">
        <v>569</v>
      </c>
      <c r="F7877" s="1">
        <v>8</v>
      </c>
      <c r="H7877" s="32" t="s">
        <v>208</v>
      </c>
      <c r="I7877" s="33" t="s">
        <v>862</v>
      </c>
      <c r="J7877" s="33" t="s">
        <v>206</v>
      </c>
      <c r="K7877" s="33" t="str">
        <f t="shared" si="422"/>
        <v>569 , 8</v>
      </c>
      <c r="L7877" s="34" t="s">
        <v>207</v>
      </c>
      <c r="N7877" s="1" t="b">
        <f t="shared" si="423"/>
        <v>0</v>
      </c>
      <c r="O7877" s="1" t="b">
        <f t="shared" si="424"/>
        <v>0</v>
      </c>
      <c r="Q7877" s="4"/>
      <c r="R7877" s="4"/>
    </row>
    <row r="7878" spans="5:18">
      <c r="E7878" s="1">
        <v>569</v>
      </c>
      <c r="F7878" s="1">
        <v>9</v>
      </c>
      <c r="H7878" s="32" t="s">
        <v>208</v>
      </c>
      <c r="I7878" s="33" t="s">
        <v>862</v>
      </c>
      <c r="J7878" s="33" t="s">
        <v>206</v>
      </c>
      <c r="K7878" s="33" t="str">
        <f t="shared" si="422"/>
        <v>569 , 9</v>
      </c>
      <c r="L7878" s="34" t="s">
        <v>207</v>
      </c>
      <c r="N7878" s="1" t="b">
        <f t="shared" si="423"/>
        <v>0</v>
      </c>
      <c r="O7878" s="1" t="b">
        <f t="shared" si="424"/>
        <v>0</v>
      </c>
      <c r="Q7878" s="4"/>
      <c r="R7878" s="4"/>
    </row>
    <row r="7879" spans="5:18">
      <c r="E7879" s="1">
        <v>569</v>
      </c>
      <c r="F7879" s="1">
        <v>10</v>
      </c>
      <c r="H7879" s="32" t="s">
        <v>208</v>
      </c>
      <c r="I7879" s="33" t="s">
        <v>862</v>
      </c>
      <c r="J7879" s="33" t="s">
        <v>206</v>
      </c>
      <c r="K7879" s="33" t="str">
        <f t="shared" si="422"/>
        <v>569 , 10</v>
      </c>
      <c r="L7879" s="34" t="s">
        <v>207</v>
      </c>
      <c r="N7879" s="1" t="b">
        <f t="shared" si="423"/>
        <v>0</v>
      </c>
      <c r="O7879" s="1" t="b">
        <f t="shared" si="424"/>
        <v>0</v>
      </c>
      <c r="Q7879" s="4"/>
      <c r="R7879" s="4"/>
    </row>
    <row r="7880" spans="5:18">
      <c r="E7880" s="1">
        <v>569</v>
      </c>
      <c r="F7880" s="1">
        <v>11</v>
      </c>
      <c r="H7880" s="32" t="s">
        <v>208</v>
      </c>
      <c r="I7880" s="33" t="s">
        <v>862</v>
      </c>
      <c r="J7880" s="33" t="s">
        <v>206</v>
      </c>
      <c r="K7880" s="33" t="str">
        <f t="shared" si="422"/>
        <v>569 , 11</v>
      </c>
      <c r="L7880" s="34" t="s">
        <v>207</v>
      </c>
      <c r="N7880" s="1" t="b">
        <f t="shared" si="423"/>
        <v>0</v>
      </c>
      <c r="O7880" s="1" t="b">
        <f t="shared" si="424"/>
        <v>0</v>
      </c>
      <c r="Q7880" s="4"/>
      <c r="R7880" s="4"/>
    </row>
    <row r="7881" spans="5:18">
      <c r="E7881" s="1">
        <v>569</v>
      </c>
      <c r="F7881" s="1">
        <v>12</v>
      </c>
      <c r="H7881" s="32" t="s">
        <v>208</v>
      </c>
      <c r="I7881" s="33" t="s">
        <v>862</v>
      </c>
      <c r="J7881" s="33" t="s">
        <v>206</v>
      </c>
      <c r="K7881" s="33" t="str">
        <f t="shared" si="422"/>
        <v>569 , 12</v>
      </c>
      <c r="L7881" s="34" t="s">
        <v>207</v>
      </c>
      <c r="N7881" s="1" t="b">
        <f t="shared" si="423"/>
        <v>0</v>
      </c>
      <c r="O7881" s="1" t="b">
        <f t="shared" si="424"/>
        <v>0</v>
      </c>
      <c r="Q7881" s="4"/>
      <c r="R7881" s="4"/>
    </row>
    <row r="7882" spans="5:18">
      <c r="E7882" s="1">
        <v>569</v>
      </c>
      <c r="F7882" s="1">
        <v>13</v>
      </c>
      <c r="H7882" s="32" t="s">
        <v>208</v>
      </c>
      <c r="I7882" s="33" t="s">
        <v>862</v>
      </c>
      <c r="J7882" s="33" t="s">
        <v>206</v>
      </c>
      <c r="K7882" s="33" t="str">
        <f t="shared" si="422"/>
        <v>569 , 13</v>
      </c>
      <c r="L7882" s="34" t="s">
        <v>207</v>
      </c>
      <c r="N7882" s="1" t="b">
        <f t="shared" si="423"/>
        <v>0</v>
      </c>
      <c r="O7882" s="1" t="b">
        <f t="shared" si="424"/>
        <v>0</v>
      </c>
      <c r="Q7882" s="4"/>
      <c r="R7882" s="4"/>
    </row>
    <row r="7883" spans="5:18">
      <c r="E7883" s="1">
        <v>569</v>
      </c>
      <c r="F7883" s="1">
        <v>14</v>
      </c>
      <c r="H7883" s="32" t="s">
        <v>208</v>
      </c>
      <c r="I7883" s="33" t="s">
        <v>862</v>
      </c>
      <c r="J7883" s="33" t="s">
        <v>206</v>
      </c>
      <c r="K7883" s="33" t="str">
        <f t="shared" si="422"/>
        <v>569 , 14</v>
      </c>
      <c r="L7883" s="34" t="s">
        <v>207</v>
      </c>
      <c r="N7883" s="1" t="b">
        <f t="shared" si="423"/>
        <v>0</v>
      </c>
      <c r="O7883" s="1" t="b">
        <f t="shared" si="424"/>
        <v>0</v>
      </c>
      <c r="Q7883" s="4"/>
      <c r="R7883" s="4"/>
    </row>
    <row r="7884" spans="5:18">
      <c r="E7884" s="1">
        <v>569</v>
      </c>
      <c r="F7884" s="1">
        <v>15</v>
      </c>
      <c r="H7884" s="32" t="s">
        <v>208</v>
      </c>
      <c r="I7884" s="33" t="s">
        <v>862</v>
      </c>
      <c r="J7884" s="33" t="s">
        <v>206</v>
      </c>
      <c r="K7884" s="33" t="str">
        <f t="shared" si="422"/>
        <v>569 , 15</v>
      </c>
      <c r="L7884" s="34" t="s">
        <v>207</v>
      </c>
      <c r="N7884" s="1" t="b">
        <f t="shared" si="423"/>
        <v>0</v>
      </c>
      <c r="O7884" s="1" t="b">
        <f t="shared" si="424"/>
        <v>0</v>
      </c>
      <c r="Q7884" s="4"/>
      <c r="R7884" s="4"/>
    </row>
    <row r="7885" spans="5:18">
      <c r="E7885" s="1">
        <v>570</v>
      </c>
      <c r="F7885" s="1">
        <v>1</v>
      </c>
      <c r="H7885" s="32" t="s">
        <v>208</v>
      </c>
      <c r="I7885" s="33" t="s">
        <v>862</v>
      </c>
      <c r="J7885" s="33" t="s">
        <v>206</v>
      </c>
      <c r="K7885" s="33" t="str">
        <f t="shared" si="422"/>
        <v>570 , 1</v>
      </c>
      <c r="L7885" s="34" t="s">
        <v>207</v>
      </c>
      <c r="N7885" s="1" t="b">
        <f t="shared" si="423"/>
        <v>0</v>
      </c>
      <c r="O7885" s="1" t="b">
        <f t="shared" si="424"/>
        <v>0</v>
      </c>
      <c r="Q7885" s="4"/>
      <c r="R7885" s="4"/>
    </row>
    <row r="7886" spans="5:18">
      <c r="E7886" s="1">
        <v>570</v>
      </c>
      <c r="F7886" s="1">
        <v>2</v>
      </c>
      <c r="H7886" s="32" t="s">
        <v>208</v>
      </c>
      <c r="I7886" s="33" t="s">
        <v>862</v>
      </c>
      <c r="J7886" s="33" t="s">
        <v>206</v>
      </c>
      <c r="K7886" s="33" t="str">
        <f t="shared" si="422"/>
        <v>570 , 2</v>
      </c>
      <c r="L7886" s="34" t="s">
        <v>207</v>
      </c>
      <c r="N7886" s="1" t="b">
        <f t="shared" si="423"/>
        <v>0</v>
      </c>
      <c r="O7886" s="1" t="b">
        <f t="shared" si="424"/>
        <v>0</v>
      </c>
      <c r="Q7886" s="4"/>
      <c r="R7886" s="4"/>
    </row>
    <row r="7887" spans="5:18">
      <c r="E7887" s="1">
        <v>570</v>
      </c>
      <c r="F7887" s="1">
        <v>3</v>
      </c>
      <c r="H7887" s="32" t="s">
        <v>208</v>
      </c>
      <c r="I7887" s="33" t="s">
        <v>862</v>
      </c>
      <c r="J7887" s="33" t="s">
        <v>206</v>
      </c>
      <c r="K7887" s="33" t="str">
        <f t="shared" si="422"/>
        <v>570 , 3</v>
      </c>
      <c r="L7887" s="34" t="s">
        <v>207</v>
      </c>
      <c r="N7887" s="1" t="b">
        <f t="shared" si="423"/>
        <v>0</v>
      </c>
      <c r="O7887" s="1" t="b">
        <f t="shared" si="424"/>
        <v>0</v>
      </c>
      <c r="Q7887" s="4"/>
      <c r="R7887" s="4"/>
    </row>
    <row r="7888" spans="5:18">
      <c r="E7888" s="1">
        <v>570</v>
      </c>
      <c r="F7888" s="1">
        <v>4</v>
      </c>
      <c r="H7888" s="32" t="s">
        <v>208</v>
      </c>
      <c r="I7888" s="33" t="s">
        <v>862</v>
      </c>
      <c r="J7888" s="33" t="s">
        <v>206</v>
      </c>
      <c r="K7888" s="33" t="str">
        <f t="shared" si="422"/>
        <v>570 , 4</v>
      </c>
      <c r="L7888" s="34" t="s">
        <v>207</v>
      </c>
      <c r="N7888" s="1" t="b">
        <f t="shared" si="423"/>
        <v>0</v>
      </c>
      <c r="O7888" s="1" t="b">
        <f t="shared" si="424"/>
        <v>0</v>
      </c>
      <c r="Q7888" s="4"/>
      <c r="R7888" s="4"/>
    </row>
    <row r="7889" spans="5:18">
      <c r="E7889" s="1">
        <v>570</v>
      </c>
      <c r="F7889" s="1">
        <v>5</v>
      </c>
      <c r="H7889" s="32" t="s">
        <v>208</v>
      </c>
      <c r="I7889" s="33" t="s">
        <v>862</v>
      </c>
      <c r="J7889" s="33" t="s">
        <v>206</v>
      </c>
      <c r="K7889" s="33" t="str">
        <f t="shared" si="422"/>
        <v>570 , 5</v>
      </c>
      <c r="L7889" s="34" t="s">
        <v>207</v>
      </c>
      <c r="N7889" s="1" t="b">
        <f t="shared" si="423"/>
        <v>0</v>
      </c>
      <c r="O7889" s="1" t="b">
        <f t="shared" si="424"/>
        <v>0</v>
      </c>
      <c r="Q7889" s="4"/>
      <c r="R7889" s="4"/>
    </row>
    <row r="7890" spans="5:18">
      <c r="E7890" s="1">
        <v>570</v>
      </c>
      <c s="1" r="F7890">
        <v>7</v>
      </c>
      <c r="H7890" s="32" t="s">
        <v>208</v>
      </c>
      <c r="I7890" s="33" t="s">
        <v>862</v>
      </c>
      <c r="J7890" s="33" t="s">
        <v>206</v>
      </c>
      <c r="K7890" s="33" t="str">
        <f t="shared" ref="K7890:K7948" si="425">E7890&amp;" , "&amp;F7890</f>
        <v>570 , 6</v>
      </c>
      <c r="L7890" s="34" t="s">
        <v>207</v>
      </c>
      <c r="N7890" s="1" t="b">
        <f t="shared" ref="N7890:N7948" si="426">IF(E7890="","",EXACT(E7890,Q7890))</f>
        <v>0</v>
      </c>
      <c r="O7890" s="1" t="b">
        <f t="shared" ref="O7890:O7948" si="427">IF(F7890="","",EXACT(F7890,R7890))</f>
        <v>0</v>
      </c>
      <c r="Q7890" s="4"/>
      <c r="R7890" s="4"/>
    </row>
    <row r="7891" spans="5:18">
      <c r="E7891" s="1">
        <v>570</v>
      </c>
      <c r="F7891" s="1">
        <v>8</v>
      </c>
      <c r="H7891" s="32" t="s">
        <v>208</v>
      </c>
      <c r="I7891" s="33" t="s">
        <v>862</v>
      </c>
      <c r="J7891" s="33" t="s">
        <v>206</v>
      </c>
      <c r="K7891" s="33" t="str">
        <f t="shared" si="425"/>
        <v>570 , 8</v>
      </c>
      <c r="L7891" s="34" t="s">
        <v>207</v>
      </c>
      <c r="N7891" s="1" t="b">
        <f t="shared" si="426"/>
        <v>0</v>
      </c>
      <c r="O7891" s="1" t="b">
        <f t="shared" si="427"/>
        <v>0</v>
      </c>
      <c r="Q7891" s="4"/>
      <c r="R7891" s="4"/>
    </row>
    <row r="7892" spans="5:18">
      <c r="E7892" s="1">
        <v>570</v>
      </c>
      <c r="F7892" s="1">
        <v>9</v>
      </c>
      <c r="H7892" s="32" t="s">
        <v>208</v>
      </c>
      <c r="I7892" s="33" t="s">
        <v>862</v>
      </c>
      <c r="J7892" s="33" t="s">
        <v>206</v>
      </c>
      <c r="K7892" s="33" t="str">
        <f t="shared" si="425"/>
        <v>570 , 9</v>
      </c>
      <c r="L7892" s="34" t="s">
        <v>207</v>
      </c>
      <c r="N7892" s="1" t="b">
        <f t="shared" si="426"/>
        <v>0</v>
      </c>
      <c r="O7892" s="1" t="b">
        <f t="shared" si="427"/>
        <v>0</v>
      </c>
      <c r="Q7892" s="4"/>
      <c r="R7892" s="4"/>
    </row>
    <row r="7893" spans="5:18">
      <c r="E7893" s="1">
        <v>570</v>
      </c>
      <c r="F7893" s="1">
        <v>10</v>
      </c>
      <c r="H7893" s="32" t="s">
        <v>208</v>
      </c>
      <c r="I7893" s="33" t="s">
        <v>862</v>
      </c>
      <c r="J7893" s="33" t="s">
        <v>206</v>
      </c>
      <c r="K7893" s="33" t="str">
        <f t="shared" si="425"/>
        <v>570 , 10</v>
      </c>
      <c r="L7893" s="34" t="s">
        <v>207</v>
      </c>
      <c r="N7893" s="1" t="b">
        <f t="shared" si="426"/>
        <v>0</v>
      </c>
      <c r="O7893" s="1" t="b">
        <f t="shared" si="427"/>
        <v>0</v>
      </c>
      <c r="Q7893" s="4"/>
      <c r="R7893" s="4"/>
    </row>
    <row r="7894" spans="5:18">
      <c r="E7894" s="1">
        <v>570</v>
      </c>
      <c r="F7894" s="1">
        <v>11</v>
      </c>
      <c r="H7894" s="32" t="s">
        <v>208</v>
      </c>
      <c r="I7894" s="33" t="s">
        <v>862</v>
      </c>
      <c r="J7894" s="33" t="s">
        <v>206</v>
      </c>
      <c r="K7894" s="33" t="str">
        <f t="shared" si="425"/>
        <v>570 , 11</v>
      </c>
      <c r="L7894" s="34" t="s">
        <v>207</v>
      </c>
      <c r="N7894" s="1" t="b">
        <f t="shared" si="426"/>
        <v>0</v>
      </c>
      <c r="O7894" s="1" t="b">
        <f t="shared" si="427"/>
        <v>0</v>
      </c>
      <c r="Q7894" s="4"/>
      <c r="R7894" s="4"/>
    </row>
    <row r="7895" spans="5:18">
      <c r="E7895" s="1">
        <v>570</v>
      </c>
      <c r="F7895" s="1">
        <v>12</v>
      </c>
      <c r="H7895" s="32" t="s">
        <v>208</v>
      </c>
      <c r="I7895" s="33" t="s">
        <v>862</v>
      </c>
      <c r="J7895" s="33" t="s">
        <v>206</v>
      </c>
      <c r="K7895" s="33" t="str">
        <f t="shared" si="425"/>
        <v>570 , 12</v>
      </c>
      <c r="L7895" s="34" t="s">
        <v>207</v>
      </c>
      <c r="N7895" s="1" t="b">
        <f t="shared" si="426"/>
        <v>0</v>
      </c>
      <c r="O7895" s="1" t="b">
        <f t="shared" si="427"/>
        <v>0</v>
      </c>
      <c r="Q7895" s="4"/>
      <c r="R7895" s="4"/>
    </row>
    <row r="7896" spans="5:18">
      <c r="E7896" s="1">
        <v>570</v>
      </c>
      <c r="F7896" s="1">
        <v>13</v>
      </c>
      <c r="H7896" s="32" t="s">
        <v>208</v>
      </c>
      <c r="I7896" s="33" t="s">
        <v>862</v>
      </c>
      <c r="J7896" s="33" t="s">
        <v>206</v>
      </c>
      <c r="K7896" s="33" t="str">
        <f t="shared" si="425"/>
        <v>570 , 13</v>
      </c>
      <c r="L7896" s="34" t="s">
        <v>207</v>
      </c>
      <c r="N7896" s="1" t="b">
        <f t="shared" si="426"/>
        <v>0</v>
      </c>
      <c r="O7896" s="1" t="b">
        <f t="shared" si="427"/>
        <v>0</v>
      </c>
      <c r="Q7896" s="4"/>
      <c r="R7896" s="4"/>
    </row>
    <row r="7897" spans="5:18">
      <c r="E7897" s="1">
        <v>570</v>
      </c>
      <c r="F7897" s="1">
        <v>14</v>
      </c>
      <c r="H7897" s="32" t="s">
        <v>208</v>
      </c>
      <c r="I7897" s="33" t="s">
        <v>862</v>
      </c>
      <c r="J7897" s="33" t="s">
        <v>206</v>
      </c>
      <c r="K7897" s="33" t="str">
        <f t="shared" si="425"/>
        <v>570 , 14</v>
      </c>
      <c r="L7897" s="34" t="s">
        <v>207</v>
      </c>
      <c r="N7897" s="1" t="b">
        <f t="shared" si="426"/>
        <v>0</v>
      </c>
      <c r="O7897" s="1" t="b">
        <f t="shared" si="427"/>
        <v>0</v>
      </c>
      <c r="Q7897" s="4"/>
      <c r="R7897" s="4"/>
    </row>
    <row r="7898" spans="5:18">
      <c r="E7898" s="1">
        <v>570</v>
      </c>
      <c r="F7898" s="1">
        <v>15</v>
      </c>
      <c r="H7898" s="32" t="s">
        <v>208</v>
      </c>
      <c r="I7898" s="33" t="s">
        <v>862</v>
      </c>
      <c r="J7898" s="33" t="s">
        <v>206</v>
      </c>
      <c r="K7898" s="33" t="str">
        <f t="shared" si="425"/>
        <v>570 , 15</v>
      </c>
      <c r="L7898" s="34" t="s">
        <v>207</v>
      </c>
      <c r="N7898" s="1" t="b">
        <f t="shared" si="426"/>
        <v>0</v>
      </c>
      <c r="O7898" s="1" t="b">
        <f t="shared" si="427"/>
        <v>0</v>
      </c>
      <c r="Q7898" s="4"/>
      <c r="R7898" s="4"/>
    </row>
    <row r="7899" spans="5:18">
      <c r="E7899" s="1">
        <v>571</v>
      </c>
      <c r="F7899" s="1">
        <v>1</v>
      </c>
      <c r="H7899" s="32" t="s">
        <v>208</v>
      </c>
      <c r="I7899" s="33" t="s">
        <v>862</v>
      </c>
      <c r="J7899" s="33" t="s">
        <v>206</v>
      </c>
      <c r="K7899" s="33" t="str">
        <f t="shared" si="425"/>
        <v>571 , 1</v>
      </c>
      <c r="L7899" s="34" t="s">
        <v>207</v>
      </c>
      <c r="N7899" s="1" t="b">
        <f t="shared" si="426"/>
        <v>0</v>
      </c>
      <c r="O7899" s="1" t="b">
        <f t="shared" si="427"/>
        <v>0</v>
      </c>
      <c r="Q7899" s="4"/>
      <c r="R7899" s="4"/>
    </row>
    <row r="7900" spans="5:18">
      <c r="E7900" s="1">
        <v>571</v>
      </c>
      <c r="F7900" s="1">
        <v>2</v>
      </c>
      <c r="H7900" s="32" t="s">
        <v>208</v>
      </c>
      <c r="I7900" s="33" t="s">
        <v>862</v>
      </c>
      <c r="J7900" s="33" t="s">
        <v>206</v>
      </c>
      <c r="K7900" s="33" t="str">
        <f t="shared" si="425"/>
        <v>571 , 2</v>
      </c>
      <c r="L7900" s="34" t="s">
        <v>207</v>
      </c>
      <c r="N7900" s="1" t="b">
        <f t="shared" si="426"/>
        <v>0</v>
      </c>
      <c r="O7900" s="1" t="b">
        <f t="shared" si="427"/>
        <v>0</v>
      </c>
      <c r="Q7900" s="4"/>
      <c r="R7900" s="4"/>
    </row>
    <row r="7901" spans="5:18">
      <c r="E7901" s="1">
        <v>571</v>
      </c>
      <c r="F7901" s="1">
        <v>3</v>
      </c>
      <c r="H7901" s="32" t="s">
        <v>208</v>
      </c>
      <c r="I7901" s="33" t="s">
        <v>862</v>
      </c>
      <c r="J7901" s="33" t="s">
        <v>206</v>
      </c>
      <c r="K7901" s="33" t="str">
        <f t="shared" si="425"/>
        <v>571 , 3</v>
      </c>
      <c r="L7901" s="34" t="s">
        <v>207</v>
      </c>
      <c r="N7901" s="1" t="b">
        <f t="shared" si="426"/>
        <v>0</v>
      </c>
      <c r="O7901" s="1" t="b">
        <f t="shared" si="427"/>
        <v>0</v>
      </c>
      <c r="Q7901" s="4"/>
      <c r="R7901" s="4"/>
    </row>
    <row r="7902" spans="5:18">
      <c r="E7902" s="1">
        <v>571</v>
      </c>
      <c r="F7902" s="1">
        <v>4</v>
      </c>
      <c r="H7902" s="32" t="s">
        <v>208</v>
      </c>
      <c r="I7902" s="33" t="s">
        <v>862</v>
      </c>
      <c r="J7902" s="33" t="s">
        <v>206</v>
      </c>
      <c r="K7902" s="33" t="str">
        <f t="shared" si="425"/>
        <v>571 , 4</v>
      </c>
      <c r="L7902" s="34" t="s">
        <v>207</v>
      </c>
      <c r="N7902" s="1" t="b">
        <f t="shared" si="426"/>
        <v>0</v>
      </c>
      <c r="O7902" s="1" t="b">
        <f t="shared" si="427"/>
        <v>0</v>
      </c>
      <c r="Q7902" s="4"/>
      <c r="R7902" s="4"/>
    </row>
    <row r="7903" spans="5:18">
      <c r="E7903" s="1">
        <v>571</v>
      </c>
      <c r="F7903" s="1">
        <v>5</v>
      </c>
      <c r="H7903" s="32" t="s">
        <v>208</v>
      </c>
      <c r="I7903" s="33" t="s">
        <v>862</v>
      </c>
      <c r="J7903" s="33" t="s">
        <v>206</v>
      </c>
      <c r="K7903" s="33" t="str">
        <f t="shared" si="425"/>
        <v>571 , 5</v>
      </c>
      <c r="L7903" s="34" t="s">
        <v>207</v>
      </c>
      <c r="N7903" s="1" t="b">
        <f t="shared" si="426"/>
        <v>0</v>
      </c>
      <c r="O7903" s="1" t="b">
        <f t="shared" si="427"/>
        <v>0</v>
      </c>
      <c r="Q7903" s="4"/>
      <c r="R7903" s="4"/>
    </row>
    <row r="7904" spans="5:18">
      <c r="E7904" s="1">
        <v>571</v>
      </c>
      <c s="1" r="F7904">
        <v>7</v>
      </c>
      <c r="H7904" s="32" t="s">
        <v>208</v>
      </c>
      <c r="I7904" s="33" t="s">
        <v>862</v>
      </c>
      <c r="J7904" s="33" t="s">
        <v>206</v>
      </c>
      <c r="K7904" s="33" t="str">
        <f t="shared" si="425"/>
        <v>571 , 6</v>
      </c>
      <c r="L7904" s="34" t="s">
        <v>207</v>
      </c>
      <c r="N7904" s="1" t="b">
        <f t="shared" si="426"/>
        <v>0</v>
      </c>
      <c r="O7904" s="1" t="b">
        <f t="shared" si="427"/>
        <v>0</v>
      </c>
      <c r="Q7904" s="4"/>
      <c r="R7904" s="4"/>
    </row>
    <row r="7905" spans="5:18">
      <c r="E7905" s="1">
        <v>571</v>
      </c>
      <c r="F7905" s="1">
        <v>8</v>
      </c>
      <c r="H7905" s="32" t="s">
        <v>208</v>
      </c>
      <c r="I7905" s="33" t="s">
        <v>862</v>
      </c>
      <c r="J7905" s="33" t="s">
        <v>206</v>
      </c>
      <c r="K7905" s="33" t="str">
        <f t="shared" si="425"/>
        <v>571 , 8</v>
      </c>
      <c r="L7905" s="34" t="s">
        <v>207</v>
      </c>
      <c r="N7905" s="1" t="b">
        <f t="shared" si="426"/>
        <v>0</v>
      </c>
      <c r="O7905" s="1" t="b">
        <f t="shared" si="427"/>
        <v>0</v>
      </c>
      <c r="Q7905" s="4"/>
      <c r="R7905" s="4"/>
    </row>
    <row r="7906" spans="5:18">
      <c r="E7906" s="1">
        <v>571</v>
      </c>
      <c r="F7906" s="1">
        <v>9</v>
      </c>
      <c r="H7906" s="32" t="s">
        <v>208</v>
      </c>
      <c r="I7906" s="33" t="s">
        <v>862</v>
      </c>
      <c r="J7906" s="33" t="s">
        <v>206</v>
      </c>
      <c r="K7906" s="33" t="str">
        <f t="shared" si="425"/>
        <v>571 , 9</v>
      </c>
      <c r="L7906" s="34" t="s">
        <v>207</v>
      </c>
      <c r="N7906" s="1" t="b">
        <f t="shared" si="426"/>
        <v>0</v>
      </c>
      <c r="O7906" s="1" t="b">
        <f t="shared" si="427"/>
        <v>0</v>
      </c>
      <c r="Q7906" s="4"/>
      <c r="R7906" s="4"/>
    </row>
    <row r="7907" spans="5:18">
      <c r="E7907" s="1">
        <v>571</v>
      </c>
      <c r="F7907" s="1">
        <v>10</v>
      </c>
      <c r="H7907" s="32" t="s">
        <v>208</v>
      </c>
      <c r="I7907" s="33" t="s">
        <v>862</v>
      </c>
      <c r="J7907" s="33" t="s">
        <v>206</v>
      </c>
      <c r="K7907" s="33" t="str">
        <f t="shared" si="425"/>
        <v>571 , 10</v>
      </c>
      <c r="L7907" s="34" t="s">
        <v>207</v>
      </c>
      <c r="N7907" s="1" t="b">
        <f t="shared" si="426"/>
        <v>0</v>
      </c>
      <c r="O7907" s="1" t="b">
        <f t="shared" si="427"/>
        <v>0</v>
      </c>
      <c r="Q7907" s="4"/>
      <c r="R7907" s="4"/>
    </row>
    <row r="7908" spans="5:18">
      <c r="E7908" s="1">
        <v>571</v>
      </c>
      <c r="F7908" s="1">
        <v>11</v>
      </c>
      <c r="H7908" s="32" t="s">
        <v>208</v>
      </c>
      <c r="I7908" s="33" t="s">
        <v>862</v>
      </c>
      <c r="J7908" s="33" t="s">
        <v>206</v>
      </c>
      <c r="K7908" s="33" t="str">
        <f t="shared" si="425"/>
        <v>571 , 11</v>
      </c>
      <c r="L7908" s="34" t="s">
        <v>207</v>
      </c>
      <c r="N7908" s="1" t="b">
        <f t="shared" si="426"/>
        <v>0</v>
      </c>
      <c r="O7908" s="1" t="b">
        <f t="shared" si="427"/>
        <v>0</v>
      </c>
      <c r="Q7908" s="4"/>
      <c r="R7908" s="4"/>
    </row>
    <row r="7909" spans="5:18">
      <c r="E7909" s="1">
        <v>571</v>
      </c>
      <c r="F7909" s="1">
        <v>12</v>
      </c>
      <c r="H7909" s="32" t="s">
        <v>208</v>
      </c>
      <c r="I7909" s="33" t="s">
        <v>862</v>
      </c>
      <c r="J7909" s="33" t="s">
        <v>206</v>
      </c>
      <c r="K7909" s="33" t="str">
        <f t="shared" si="425"/>
        <v>571 , 12</v>
      </c>
      <c r="L7909" s="34" t="s">
        <v>207</v>
      </c>
      <c r="N7909" s="1" t="b">
        <f t="shared" si="426"/>
        <v>0</v>
      </c>
      <c r="O7909" s="1" t="b">
        <f t="shared" si="427"/>
        <v>0</v>
      </c>
      <c r="Q7909" s="4"/>
      <c r="R7909" s="4"/>
    </row>
    <row r="7910" spans="5:18">
      <c r="E7910" s="1">
        <v>571</v>
      </c>
      <c r="F7910" s="1">
        <v>13</v>
      </c>
      <c r="H7910" s="32" t="s">
        <v>208</v>
      </c>
      <c r="I7910" s="33" t="s">
        <v>862</v>
      </c>
      <c r="J7910" s="33" t="s">
        <v>206</v>
      </c>
      <c r="K7910" s="33" t="str">
        <f t="shared" si="425"/>
        <v>571 , 13</v>
      </c>
      <c r="L7910" s="34" t="s">
        <v>207</v>
      </c>
      <c r="N7910" s="1" t="b">
        <f t="shared" si="426"/>
        <v>0</v>
      </c>
      <c r="O7910" s="1" t="b">
        <f t="shared" si="427"/>
        <v>0</v>
      </c>
      <c r="Q7910" s="4"/>
      <c r="R7910" s="4"/>
    </row>
    <row r="7911" spans="5:18">
      <c r="E7911" s="1">
        <v>571</v>
      </c>
      <c r="F7911" s="1">
        <v>14</v>
      </c>
      <c r="H7911" s="32" t="s">
        <v>208</v>
      </c>
      <c r="I7911" s="33" t="s">
        <v>862</v>
      </c>
      <c r="J7911" s="33" t="s">
        <v>206</v>
      </c>
      <c r="K7911" s="33" t="str">
        <f t="shared" si="425"/>
        <v>571 , 14</v>
      </c>
      <c r="L7911" s="34" t="s">
        <v>207</v>
      </c>
      <c r="N7911" s="1" t="b">
        <f t="shared" si="426"/>
        <v>0</v>
      </c>
      <c r="O7911" s="1" t="b">
        <f t="shared" si="427"/>
        <v>0</v>
      </c>
      <c r="Q7911" s="4"/>
      <c r="R7911" s="4"/>
    </row>
    <row r="7912" spans="5:18">
      <c r="E7912" s="1">
        <v>571</v>
      </c>
      <c r="F7912" s="1">
        <v>15</v>
      </c>
      <c r="H7912" s="32" t="s">
        <v>208</v>
      </c>
      <c r="I7912" s="33" t="s">
        <v>862</v>
      </c>
      <c r="J7912" s="33" t="s">
        <v>206</v>
      </c>
      <c r="K7912" s="33" t="str">
        <f t="shared" si="425"/>
        <v>571 , 15</v>
      </c>
      <c r="L7912" s="34" t="s">
        <v>207</v>
      </c>
      <c r="N7912" s="1" t="b">
        <f t="shared" si="426"/>
        <v>0</v>
      </c>
      <c r="O7912" s="1" t="b">
        <f t="shared" si="427"/>
        <v>0</v>
      </c>
      <c r="Q7912" s="4"/>
      <c r="R7912" s="4"/>
    </row>
    <row r="7913" spans="5:18">
      <c r="E7913" s="1">
        <v>572</v>
      </c>
      <c r="F7913" s="1">
        <v>1</v>
      </c>
      <c r="H7913" s="32" t="s">
        <v>208</v>
      </c>
      <c r="I7913" s="33" t="s">
        <v>862</v>
      </c>
      <c r="J7913" s="33" t="s">
        <v>206</v>
      </c>
      <c r="K7913" s="33" t="str">
        <f t="shared" si="425"/>
        <v>572 , 1</v>
      </c>
      <c r="L7913" s="34" t="s">
        <v>207</v>
      </c>
      <c r="N7913" s="1" t="b">
        <f t="shared" si="426"/>
        <v>0</v>
      </c>
      <c r="O7913" s="1" t="b">
        <f t="shared" si="427"/>
        <v>0</v>
      </c>
      <c r="Q7913" s="4"/>
      <c r="R7913" s="4"/>
    </row>
    <row r="7914" spans="5:18">
      <c r="E7914" s="1">
        <v>572</v>
      </c>
      <c r="F7914" s="1">
        <v>2</v>
      </c>
      <c r="H7914" s="32" t="s">
        <v>208</v>
      </c>
      <c r="I7914" s="33" t="s">
        <v>862</v>
      </c>
      <c r="J7914" s="33" t="s">
        <v>206</v>
      </c>
      <c r="K7914" s="33" t="str">
        <f t="shared" si="425"/>
        <v>572 , 2</v>
      </c>
      <c r="L7914" s="34" t="s">
        <v>207</v>
      </c>
      <c r="N7914" s="1" t="b">
        <f t="shared" si="426"/>
        <v>0</v>
      </c>
      <c r="O7914" s="1" t="b">
        <f t="shared" si="427"/>
        <v>0</v>
      </c>
      <c r="Q7914" s="4"/>
      <c r="R7914" s="4"/>
    </row>
    <row r="7915" spans="5:18">
      <c r="E7915" s="1">
        <v>572</v>
      </c>
      <c r="F7915" s="1">
        <v>3</v>
      </c>
      <c r="H7915" s="32" t="s">
        <v>208</v>
      </c>
      <c r="I7915" s="33" t="s">
        <v>862</v>
      </c>
      <c r="J7915" s="33" t="s">
        <v>206</v>
      </c>
      <c r="K7915" s="33" t="str">
        <f t="shared" si="425"/>
        <v>572 , 3</v>
      </c>
      <c r="L7915" s="34" t="s">
        <v>207</v>
      </c>
      <c r="N7915" s="1" t="b">
        <f t="shared" si="426"/>
        <v>0</v>
      </c>
      <c r="O7915" s="1" t="b">
        <f t="shared" si="427"/>
        <v>0</v>
      </c>
      <c r="Q7915" s="4"/>
      <c r="R7915" s="4"/>
    </row>
    <row r="7916" spans="5:18">
      <c r="E7916" s="1">
        <v>572</v>
      </c>
      <c r="F7916" s="1">
        <v>4</v>
      </c>
      <c r="H7916" s="32" t="s">
        <v>208</v>
      </c>
      <c r="I7916" s="33" t="s">
        <v>862</v>
      </c>
      <c r="J7916" s="33" t="s">
        <v>206</v>
      </c>
      <c r="K7916" s="33" t="str">
        <f t="shared" si="425"/>
        <v>572 , 4</v>
      </c>
      <c r="L7916" s="34" t="s">
        <v>207</v>
      </c>
      <c r="N7916" s="1" t="b">
        <f t="shared" si="426"/>
        <v>0</v>
      </c>
      <c r="O7916" s="1" t="b">
        <f t="shared" si="427"/>
        <v>0</v>
      </c>
      <c r="Q7916" s="4"/>
      <c r="R7916" s="4"/>
    </row>
    <row r="7917" spans="5:18">
      <c r="E7917" s="1">
        <v>572</v>
      </c>
      <c r="F7917" s="1">
        <v>5</v>
      </c>
      <c r="H7917" s="32" t="s">
        <v>208</v>
      </c>
      <c r="I7917" s="33" t="s">
        <v>862</v>
      </c>
      <c r="J7917" s="33" t="s">
        <v>206</v>
      </c>
      <c r="K7917" s="33" t="str">
        <f t="shared" si="425"/>
        <v>572 , 5</v>
      </c>
      <c r="L7917" s="34" t="s">
        <v>207</v>
      </c>
      <c r="N7917" s="1" t="b">
        <f t="shared" si="426"/>
        <v>0</v>
      </c>
      <c r="O7917" s="1" t="b">
        <f t="shared" si="427"/>
        <v>0</v>
      </c>
      <c r="Q7917" s="4"/>
      <c r="R7917" s="4"/>
    </row>
    <row r="7918" spans="5:18">
      <c r="E7918" s="1">
        <v>572</v>
      </c>
      <c s="1" r="F7918">
        <v>7</v>
      </c>
      <c r="H7918" s="32" t="s">
        <v>208</v>
      </c>
      <c r="I7918" s="33" t="s">
        <v>862</v>
      </c>
      <c r="J7918" s="33" t="s">
        <v>206</v>
      </c>
      <c r="K7918" s="33" t="str">
        <f t="shared" si="425"/>
        <v>572 , 6</v>
      </c>
      <c r="L7918" s="34" t="s">
        <v>207</v>
      </c>
      <c r="N7918" s="1" t="b">
        <f t="shared" si="426"/>
        <v>0</v>
      </c>
      <c r="O7918" s="1" t="b">
        <f t="shared" si="427"/>
        <v>0</v>
      </c>
      <c r="Q7918" s="4"/>
      <c r="R7918" s="4"/>
    </row>
    <row r="7919" spans="5:18">
      <c r="E7919" s="1">
        <v>572</v>
      </c>
      <c r="F7919" s="1">
        <v>8</v>
      </c>
      <c r="H7919" s="32" t="s">
        <v>208</v>
      </c>
      <c r="I7919" s="33" t="s">
        <v>862</v>
      </c>
      <c r="J7919" s="33" t="s">
        <v>206</v>
      </c>
      <c r="K7919" s="33" t="str">
        <f t="shared" si="425"/>
        <v>572 , 8</v>
      </c>
      <c r="L7919" s="34" t="s">
        <v>207</v>
      </c>
      <c r="N7919" s="1" t="b">
        <f t="shared" si="426"/>
        <v>0</v>
      </c>
      <c r="O7919" s="1" t="b">
        <f t="shared" si="427"/>
        <v>0</v>
      </c>
      <c r="Q7919" s="4"/>
      <c r="R7919" s="4"/>
    </row>
    <row r="7920" spans="5:18">
      <c r="E7920" s="1">
        <v>572</v>
      </c>
      <c r="F7920" s="1">
        <v>9</v>
      </c>
      <c r="H7920" s="32" t="s">
        <v>208</v>
      </c>
      <c r="I7920" s="33" t="s">
        <v>862</v>
      </c>
      <c r="J7920" s="33" t="s">
        <v>206</v>
      </c>
      <c r="K7920" s="33" t="str">
        <f t="shared" si="425"/>
        <v>572 , 9</v>
      </c>
      <c r="L7920" s="34" t="s">
        <v>207</v>
      </c>
      <c r="N7920" s="1" t="b">
        <f t="shared" si="426"/>
        <v>0</v>
      </c>
      <c r="O7920" s="1" t="b">
        <f t="shared" si="427"/>
        <v>0</v>
      </c>
      <c r="Q7920" s="4"/>
      <c r="R7920" s="4"/>
    </row>
    <row r="7921" spans="5:18">
      <c r="E7921" s="1">
        <v>572</v>
      </c>
      <c r="F7921" s="1">
        <v>10</v>
      </c>
      <c r="H7921" s="32" t="s">
        <v>208</v>
      </c>
      <c r="I7921" s="33" t="s">
        <v>862</v>
      </c>
      <c r="J7921" s="33" t="s">
        <v>206</v>
      </c>
      <c r="K7921" s="33" t="str">
        <f t="shared" si="425"/>
        <v>572 , 10</v>
      </c>
      <c r="L7921" s="34" t="s">
        <v>207</v>
      </c>
      <c r="N7921" s="1" t="b">
        <f t="shared" si="426"/>
        <v>0</v>
      </c>
      <c r="O7921" s="1" t="b">
        <f t="shared" si="427"/>
        <v>0</v>
      </c>
      <c r="Q7921" s="4"/>
      <c r="R7921" s="4"/>
    </row>
    <row r="7922" spans="5:18">
      <c r="E7922" s="1">
        <v>572</v>
      </c>
      <c r="F7922" s="1">
        <v>11</v>
      </c>
      <c r="H7922" s="32" t="s">
        <v>208</v>
      </c>
      <c r="I7922" s="33" t="s">
        <v>862</v>
      </c>
      <c r="J7922" s="33" t="s">
        <v>206</v>
      </c>
      <c r="K7922" s="33" t="str">
        <f t="shared" si="425"/>
        <v>572 , 11</v>
      </c>
      <c r="L7922" s="34" t="s">
        <v>207</v>
      </c>
      <c r="N7922" s="1" t="b">
        <f t="shared" si="426"/>
        <v>0</v>
      </c>
      <c r="O7922" s="1" t="b">
        <f t="shared" si="427"/>
        <v>0</v>
      </c>
      <c r="Q7922" s="4"/>
      <c r="R7922" s="4"/>
    </row>
    <row r="7923" spans="5:18">
      <c r="E7923" s="1">
        <v>572</v>
      </c>
      <c r="F7923" s="1">
        <v>12</v>
      </c>
      <c r="H7923" s="32" t="s">
        <v>208</v>
      </c>
      <c r="I7923" s="33" t="s">
        <v>862</v>
      </c>
      <c r="J7923" s="33" t="s">
        <v>206</v>
      </c>
      <c r="K7923" s="33" t="str">
        <f t="shared" si="425"/>
        <v>572 , 12</v>
      </c>
      <c r="L7923" s="34" t="s">
        <v>207</v>
      </c>
      <c r="N7923" s="1" t="b">
        <f t="shared" si="426"/>
        <v>0</v>
      </c>
      <c r="O7923" s="1" t="b">
        <f t="shared" si="427"/>
        <v>0</v>
      </c>
      <c r="Q7923" s="4"/>
      <c r="R7923" s="4"/>
    </row>
    <row r="7924" spans="5:18">
      <c r="E7924" s="1">
        <v>572</v>
      </c>
      <c r="F7924" s="1">
        <v>13</v>
      </c>
      <c r="H7924" s="32" t="s">
        <v>208</v>
      </c>
      <c r="I7924" s="33" t="s">
        <v>862</v>
      </c>
      <c r="J7924" s="33" t="s">
        <v>206</v>
      </c>
      <c r="K7924" s="33" t="str">
        <f t="shared" si="425"/>
        <v>572 , 13</v>
      </c>
      <c r="L7924" s="34" t="s">
        <v>207</v>
      </c>
      <c r="N7924" s="1" t="b">
        <f t="shared" si="426"/>
        <v>0</v>
      </c>
      <c r="O7924" s="1" t="b">
        <f t="shared" si="427"/>
        <v>0</v>
      </c>
      <c r="Q7924" s="4"/>
      <c r="R7924" s="4"/>
    </row>
    <row r="7925" spans="5:18">
      <c r="E7925" s="1">
        <v>572</v>
      </c>
      <c r="F7925" s="1">
        <v>14</v>
      </c>
      <c r="H7925" s="32" t="s">
        <v>208</v>
      </c>
      <c r="I7925" s="33" t="s">
        <v>862</v>
      </c>
      <c r="J7925" s="33" t="s">
        <v>206</v>
      </c>
      <c r="K7925" s="33" t="str">
        <f t="shared" si="425"/>
        <v>572 , 14</v>
      </c>
      <c r="L7925" s="34" t="s">
        <v>207</v>
      </c>
      <c r="N7925" s="1" t="b">
        <f t="shared" si="426"/>
        <v>0</v>
      </c>
      <c r="O7925" s="1" t="b">
        <f t="shared" si="427"/>
        <v>0</v>
      </c>
      <c r="Q7925" s="4"/>
      <c r="R7925" s="4"/>
    </row>
    <row r="7926" spans="5:18">
      <c r="E7926" s="1">
        <v>572</v>
      </c>
      <c r="F7926" s="1">
        <v>15</v>
      </c>
      <c r="H7926" s="32" t="s">
        <v>208</v>
      </c>
      <c r="I7926" s="33" t="s">
        <v>862</v>
      </c>
      <c r="J7926" s="33" t="s">
        <v>206</v>
      </c>
      <c r="K7926" s="33" t="str">
        <f t="shared" si="425"/>
        <v>572 , 15</v>
      </c>
      <c r="L7926" s="34" t="s">
        <v>207</v>
      </c>
      <c r="N7926" s="1" t="b">
        <f t="shared" si="426"/>
        <v>0</v>
      </c>
      <c r="O7926" s="1" t="b">
        <f t="shared" si="427"/>
        <v>0</v>
      </c>
      <c r="Q7926" s="4"/>
      <c r="R7926" s="4"/>
    </row>
    <row r="7927" spans="5:18">
      <c r="E7927" s="1">
        <v>573</v>
      </c>
      <c r="F7927" s="1">
        <v>1</v>
      </c>
      <c r="H7927" s="32" t="s">
        <v>208</v>
      </c>
      <c r="I7927" s="33" t="s">
        <v>862</v>
      </c>
      <c r="J7927" s="33" t="s">
        <v>206</v>
      </c>
      <c r="K7927" s="33" t="str">
        <f t="shared" si="425"/>
        <v>573 , 1</v>
      </c>
      <c r="L7927" s="34" t="s">
        <v>207</v>
      </c>
      <c r="N7927" s="1" t="b">
        <f t="shared" si="426"/>
        <v>0</v>
      </c>
      <c r="O7927" s="1" t="b">
        <f t="shared" si="427"/>
        <v>0</v>
      </c>
      <c r="Q7927" s="4"/>
      <c r="R7927" s="4"/>
    </row>
    <row r="7928" spans="5:18">
      <c r="E7928" s="1">
        <v>573</v>
      </c>
      <c r="F7928" s="1">
        <v>2</v>
      </c>
      <c r="H7928" s="32" t="s">
        <v>208</v>
      </c>
      <c r="I7928" s="33" t="s">
        <v>862</v>
      </c>
      <c r="J7928" s="33" t="s">
        <v>206</v>
      </c>
      <c r="K7928" s="33" t="str">
        <f t="shared" si="425"/>
        <v>573 , 2</v>
      </c>
      <c r="L7928" s="34" t="s">
        <v>207</v>
      </c>
      <c r="N7928" s="1" t="b">
        <f t="shared" si="426"/>
        <v>0</v>
      </c>
      <c r="O7928" s="1" t="b">
        <f t="shared" si="427"/>
        <v>0</v>
      </c>
      <c r="Q7928" s="4"/>
      <c r="R7928" s="4"/>
    </row>
    <row r="7929" spans="5:18">
      <c r="E7929" s="1">
        <v>573</v>
      </c>
      <c r="F7929" s="1">
        <v>3</v>
      </c>
      <c r="H7929" s="32" t="s">
        <v>208</v>
      </c>
      <c r="I7929" s="33" t="s">
        <v>862</v>
      </c>
      <c r="J7929" s="33" t="s">
        <v>206</v>
      </c>
      <c r="K7929" s="33" t="str">
        <f t="shared" si="425"/>
        <v>573 , 3</v>
      </c>
      <c r="L7929" s="34" t="s">
        <v>207</v>
      </c>
      <c r="N7929" s="1" t="b">
        <f t="shared" si="426"/>
        <v>0</v>
      </c>
      <c r="O7929" s="1" t="b">
        <f t="shared" si="427"/>
        <v>0</v>
      </c>
      <c r="Q7929" s="4"/>
      <c r="R7929" s="4"/>
    </row>
    <row r="7930" spans="5:18">
      <c r="E7930" s="1">
        <v>573</v>
      </c>
      <c r="F7930" s="1">
        <v>4</v>
      </c>
      <c r="H7930" s="32" t="s">
        <v>208</v>
      </c>
      <c r="I7930" s="33" t="s">
        <v>862</v>
      </c>
      <c r="J7930" s="33" t="s">
        <v>206</v>
      </c>
      <c r="K7930" s="33" t="str">
        <f t="shared" si="425"/>
        <v>573 , 4</v>
      </c>
      <c r="L7930" s="34" t="s">
        <v>207</v>
      </c>
      <c r="N7930" s="1" t="b">
        <f t="shared" si="426"/>
        <v>0</v>
      </c>
      <c r="O7930" s="1" t="b">
        <f t="shared" si="427"/>
        <v>0</v>
      </c>
      <c r="Q7930" s="4"/>
      <c r="R7930" s="4"/>
    </row>
    <row r="7931" spans="5:18">
      <c r="E7931" s="1">
        <v>573</v>
      </c>
      <c r="F7931" s="1">
        <v>5</v>
      </c>
      <c r="H7931" s="32" t="s">
        <v>208</v>
      </c>
      <c r="I7931" s="33" t="s">
        <v>862</v>
      </c>
      <c r="J7931" s="33" t="s">
        <v>206</v>
      </c>
      <c r="K7931" s="33" t="str">
        <f t="shared" si="425"/>
        <v>573 , 5</v>
      </c>
      <c r="L7931" s="34" t="s">
        <v>207</v>
      </c>
      <c r="N7931" s="1" t="b">
        <f t="shared" si="426"/>
        <v>0</v>
      </c>
      <c r="O7931" s="1" t="b">
        <f t="shared" si="427"/>
        <v>0</v>
      </c>
      <c r="Q7931" s="4"/>
      <c r="R7931" s="4"/>
    </row>
    <row r="7932" spans="5:18">
      <c r="E7932" s="1">
        <v>573</v>
      </c>
      <c s="1" r="F7932">
        <v>7</v>
      </c>
      <c r="H7932" s="32" t="s">
        <v>208</v>
      </c>
      <c r="I7932" s="33" t="s">
        <v>862</v>
      </c>
      <c r="J7932" s="33" t="s">
        <v>206</v>
      </c>
      <c r="K7932" s="33" t="str">
        <f t="shared" si="425"/>
        <v>573 , 6</v>
      </c>
      <c r="L7932" s="34" t="s">
        <v>207</v>
      </c>
      <c r="N7932" s="1" t="b">
        <f t="shared" si="426"/>
        <v>0</v>
      </c>
      <c r="O7932" s="1" t="b">
        <f t="shared" si="427"/>
        <v>0</v>
      </c>
      <c r="Q7932" s="4"/>
      <c r="R7932" s="4"/>
    </row>
    <row r="7933" spans="5:18">
      <c r="E7933" s="1">
        <v>573</v>
      </c>
      <c r="F7933" s="1">
        <v>8</v>
      </c>
      <c r="H7933" s="32" t="s">
        <v>208</v>
      </c>
      <c r="I7933" s="33" t="s">
        <v>862</v>
      </c>
      <c r="J7933" s="33" t="s">
        <v>206</v>
      </c>
      <c r="K7933" s="33" t="str">
        <f t="shared" si="425"/>
        <v>573 , 8</v>
      </c>
      <c r="L7933" s="34" t="s">
        <v>207</v>
      </c>
      <c r="N7933" s="1" t="b">
        <f t="shared" si="426"/>
        <v>0</v>
      </c>
      <c r="O7933" s="1" t="b">
        <f t="shared" si="427"/>
        <v>0</v>
      </c>
      <c r="Q7933" s="4"/>
      <c r="R7933" s="4"/>
    </row>
    <row r="7934" spans="5:18">
      <c r="E7934" s="1">
        <v>573</v>
      </c>
      <c r="F7934" s="1">
        <v>9</v>
      </c>
      <c r="H7934" s="32" t="s">
        <v>208</v>
      </c>
      <c r="I7934" s="33" t="s">
        <v>862</v>
      </c>
      <c r="J7934" s="33" t="s">
        <v>206</v>
      </c>
      <c r="K7934" s="33" t="str">
        <f t="shared" si="425"/>
        <v>573 , 9</v>
      </c>
      <c r="L7934" s="34" t="s">
        <v>207</v>
      </c>
      <c r="N7934" s="1" t="b">
        <f t="shared" si="426"/>
        <v>0</v>
      </c>
      <c r="O7934" s="1" t="b">
        <f t="shared" si="427"/>
        <v>0</v>
      </c>
      <c r="Q7934" s="4"/>
      <c r="R7934" s="4"/>
    </row>
    <row r="7935" spans="5:18">
      <c r="E7935" s="1">
        <v>573</v>
      </c>
      <c r="F7935" s="1">
        <v>10</v>
      </c>
      <c r="H7935" s="32" t="s">
        <v>208</v>
      </c>
      <c r="I7935" s="33" t="s">
        <v>862</v>
      </c>
      <c r="J7935" s="33" t="s">
        <v>206</v>
      </c>
      <c r="K7935" s="33" t="str">
        <f t="shared" si="425"/>
        <v>573 , 10</v>
      </c>
      <c r="L7935" s="34" t="s">
        <v>207</v>
      </c>
      <c r="N7935" s="1" t="b">
        <f t="shared" si="426"/>
        <v>0</v>
      </c>
      <c r="O7935" s="1" t="b">
        <f t="shared" si="427"/>
        <v>0</v>
      </c>
      <c r="Q7935" s="4"/>
      <c r="R7935" s="4"/>
    </row>
    <row r="7936" spans="5:18">
      <c r="E7936" s="1">
        <v>573</v>
      </c>
      <c r="F7936" s="1">
        <v>11</v>
      </c>
      <c r="H7936" s="32" t="s">
        <v>208</v>
      </c>
      <c r="I7936" s="33" t="s">
        <v>862</v>
      </c>
      <c r="J7936" s="33" t="s">
        <v>206</v>
      </c>
      <c r="K7936" s="33" t="str">
        <f t="shared" si="425"/>
        <v>573 , 11</v>
      </c>
      <c r="L7936" s="34" t="s">
        <v>207</v>
      </c>
      <c r="N7936" s="1" t="b">
        <f t="shared" si="426"/>
        <v>0</v>
      </c>
      <c r="O7936" s="1" t="b">
        <f t="shared" si="427"/>
        <v>0</v>
      </c>
      <c r="Q7936" s="4"/>
      <c r="R7936" s="4"/>
    </row>
    <row r="7937" spans="5:18">
      <c r="E7937" s="1">
        <v>573</v>
      </c>
      <c r="F7937" s="1">
        <v>12</v>
      </c>
      <c r="H7937" s="32" t="s">
        <v>208</v>
      </c>
      <c r="I7937" s="33" t="s">
        <v>862</v>
      </c>
      <c r="J7937" s="33" t="s">
        <v>206</v>
      </c>
      <c r="K7937" s="33" t="str">
        <f t="shared" si="425"/>
        <v>573 , 12</v>
      </c>
      <c r="L7937" s="34" t="s">
        <v>207</v>
      </c>
      <c r="N7937" s="1" t="b">
        <f t="shared" si="426"/>
        <v>0</v>
      </c>
      <c r="O7937" s="1" t="b">
        <f t="shared" si="427"/>
        <v>0</v>
      </c>
      <c r="Q7937" s="4"/>
      <c r="R7937" s="4"/>
    </row>
    <row r="7938" spans="5:18">
      <c r="E7938" s="1">
        <v>573</v>
      </c>
      <c r="F7938" s="1">
        <v>13</v>
      </c>
      <c r="H7938" s="32" t="s">
        <v>208</v>
      </c>
      <c r="I7938" s="33" t="s">
        <v>862</v>
      </c>
      <c r="J7938" s="33" t="s">
        <v>206</v>
      </c>
      <c r="K7938" s="33" t="str">
        <f t="shared" si="425"/>
        <v>573 , 13</v>
      </c>
      <c r="L7938" s="34" t="s">
        <v>207</v>
      </c>
      <c r="N7938" s="1" t="b">
        <f t="shared" si="426"/>
        <v>0</v>
      </c>
      <c r="O7938" s="1" t="b">
        <f t="shared" si="427"/>
        <v>0</v>
      </c>
      <c r="Q7938" s="4"/>
      <c r="R7938" s="4"/>
    </row>
    <row r="7939" spans="5:18">
      <c r="E7939" s="1">
        <v>573</v>
      </c>
      <c r="F7939" s="1">
        <v>14</v>
      </c>
      <c r="H7939" s="32" t="s">
        <v>208</v>
      </c>
      <c r="I7939" s="33" t="s">
        <v>862</v>
      </c>
      <c r="J7939" s="33" t="s">
        <v>206</v>
      </c>
      <c r="K7939" s="33" t="str">
        <f t="shared" si="425"/>
        <v>573 , 14</v>
      </c>
      <c r="L7939" s="34" t="s">
        <v>207</v>
      </c>
      <c r="N7939" s="1" t="b">
        <f t="shared" si="426"/>
        <v>0</v>
      </c>
      <c r="O7939" s="1" t="b">
        <f t="shared" si="427"/>
        <v>0</v>
      </c>
      <c r="Q7939" s="4"/>
      <c r="R7939" s="4"/>
    </row>
    <row r="7940" spans="5:18">
      <c r="E7940" s="1">
        <v>573</v>
      </c>
      <c r="F7940" s="1">
        <v>15</v>
      </c>
      <c r="H7940" s="32" t="s">
        <v>208</v>
      </c>
      <c r="I7940" s="33" t="s">
        <v>862</v>
      </c>
      <c r="J7940" s="33" t="s">
        <v>206</v>
      </c>
      <c r="K7940" s="33" t="str">
        <f t="shared" si="425"/>
        <v>573 , 15</v>
      </c>
      <c r="L7940" s="34" t="s">
        <v>207</v>
      </c>
      <c r="N7940" s="1" t="b">
        <f t="shared" si="426"/>
        <v>0</v>
      </c>
      <c r="O7940" s="1" t="b">
        <f t="shared" si="427"/>
        <v>0</v>
      </c>
      <c r="Q7940" s="4"/>
      <c r="R7940" s="4"/>
    </row>
    <row r="7941" spans="5:18">
      <c r="E7941" s="1">
        <v>574</v>
      </c>
      <c r="F7941" s="1">
        <v>1</v>
      </c>
      <c r="H7941" s="32" t="s">
        <v>208</v>
      </c>
      <c r="I7941" s="33" t="s">
        <v>862</v>
      </c>
      <c r="J7941" s="33" t="s">
        <v>206</v>
      </c>
      <c r="K7941" s="33" t="str">
        <f t="shared" si="425"/>
        <v>574 , 1</v>
      </c>
      <c r="L7941" s="34" t="s">
        <v>207</v>
      </c>
      <c r="N7941" s="1" t="b">
        <f t="shared" si="426"/>
        <v>0</v>
      </c>
      <c r="O7941" s="1" t="b">
        <f t="shared" si="427"/>
        <v>0</v>
      </c>
      <c r="Q7941" s="4"/>
      <c r="R7941" s="4"/>
    </row>
    <row r="7942" spans="5:18">
      <c r="E7942" s="1">
        <v>574</v>
      </c>
      <c r="F7942" s="1">
        <v>2</v>
      </c>
      <c r="H7942" s="32" t="s">
        <v>208</v>
      </c>
      <c r="I7942" s="33" t="s">
        <v>862</v>
      </c>
      <c r="J7942" s="33" t="s">
        <v>206</v>
      </c>
      <c r="K7942" s="33" t="str">
        <f t="shared" si="425"/>
        <v>574 , 2</v>
      </c>
      <c r="L7942" s="34" t="s">
        <v>207</v>
      </c>
      <c r="N7942" s="1" t="b">
        <f t="shared" si="426"/>
        <v>0</v>
      </c>
      <c r="O7942" s="1" t="b">
        <f t="shared" si="427"/>
        <v>0</v>
      </c>
      <c r="Q7942" s="4"/>
      <c r="R7942" s="4"/>
    </row>
    <row r="7943" spans="5:18">
      <c r="E7943" s="1">
        <v>574</v>
      </c>
      <c r="F7943" s="1">
        <v>3</v>
      </c>
      <c r="H7943" s="32" t="s">
        <v>208</v>
      </c>
      <c r="I7943" s="33" t="s">
        <v>862</v>
      </c>
      <c r="J7943" s="33" t="s">
        <v>206</v>
      </c>
      <c r="K7943" s="33" t="str">
        <f t="shared" si="425"/>
        <v>574 , 3</v>
      </c>
      <c r="L7943" s="34" t="s">
        <v>207</v>
      </c>
      <c r="N7943" s="1" t="b">
        <f t="shared" si="426"/>
        <v>0</v>
      </c>
      <c r="O7943" s="1" t="b">
        <f t="shared" si="427"/>
        <v>0</v>
      </c>
      <c r="Q7943" s="4"/>
      <c r="R7943" s="4"/>
    </row>
    <row r="7944" spans="5:18">
      <c r="E7944" s="1">
        <v>574</v>
      </c>
      <c r="F7944" s="1">
        <v>4</v>
      </c>
      <c r="H7944" s="32" t="s">
        <v>208</v>
      </c>
      <c r="I7944" s="33" t="s">
        <v>862</v>
      </c>
      <c r="J7944" s="33" t="s">
        <v>206</v>
      </c>
      <c r="K7944" s="33" t="str">
        <f t="shared" si="425"/>
        <v>574 , 4</v>
      </c>
      <c r="L7944" s="34" t="s">
        <v>207</v>
      </c>
      <c r="N7944" s="1" t="b">
        <f t="shared" si="426"/>
        <v>0</v>
      </c>
      <c r="O7944" s="1" t="b">
        <f t="shared" si="427"/>
        <v>0</v>
      </c>
      <c r="Q7944" s="4"/>
      <c r="R7944" s="4"/>
    </row>
    <row r="7945" spans="5:18">
      <c r="E7945" s="1">
        <v>574</v>
      </c>
      <c r="F7945" s="1">
        <v>5</v>
      </c>
      <c r="H7945" s="32" t="s">
        <v>208</v>
      </c>
      <c r="I7945" s="33" t="s">
        <v>862</v>
      </c>
      <c r="J7945" s="33" t="s">
        <v>206</v>
      </c>
      <c r="K7945" s="33" t="str">
        <f t="shared" si="425"/>
        <v>574 , 5</v>
      </c>
      <c r="L7945" s="34" t="s">
        <v>207</v>
      </c>
      <c r="N7945" s="1" t="b">
        <f t="shared" si="426"/>
        <v>0</v>
      </c>
      <c r="O7945" s="1" t="b">
        <f t="shared" si="427"/>
        <v>0</v>
      </c>
      <c r="Q7945" s="4"/>
      <c r="R7945" s="4"/>
    </row>
    <row r="7946" spans="5:18">
      <c r="E7946" s="1">
        <v>574</v>
      </c>
      <c s="1" r="F7946">
        <v>7</v>
      </c>
      <c r="H7946" s="32" t="s">
        <v>208</v>
      </c>
      <c r="I7946" s="33" t="s">
        <v>862</v>
      </c>
      <c r="J7946" s="33" t="s">
        <v>206</v>
      </c>
      <c r="K7946" s="33" t="str">
        <f t="shared" si="425"/>
        <v>574 , 6</v>
      </c>
      <c r="L7946" s="34" t="s">
        <v>207</v>
      </c>
      <c r="N7946" s="1" t="b">
        <f t="shared" si="426"/>
        <v>0</v>
      </c>
      <c r="O7946" s="1" t="b">
        <f t="shared" si="427"/>
        <v>0</v>
      </c>
      <c r="Q7946" s="4"/>
      <c r="R7946" s="4"/>
    </row>
    <row r="7947" spans="5:18">
      <c r="E7947" s="1">
        <v>574</v>
      </c>
      <c r="F7947" s="1">
        <v>8</v>
      </c>
      <c r="H7947" s="32" t="s">
        <v>208</v>
      </c>
      <c r="I7947" s="33" t="s">
        <v>862</v>
      </c>
      <c r="J7947" s="33" t="s">
        <v>206</v>
      </c>
      <c r="K7947" s="33" t="str">
        <f t="shared" si="425"/>
        <v>574 , 8</v>
      </c>
      <c r="L7947" s="34" t="s">
        <v>207</v>
      </c>
      <c r="N7947" s="1" t="b">
        <f t="shared" si="426"/>
        <v>0</v>
      </c>
      <c r="O7947" s="1" t="b">
        <f t="shared" si="427"/>
        <v>0</v>
      </c>
      <c r="Q7947" s="4"/>
      <c r="R7947" s="4"/>
    </row>
    <row r="7948" spans="5:18">
      <c r="E7948" s="1">
        <v>574</v>
      </c>
      <c r="F7948" s="1">
        <v>9</v>
      </c>
      <c r="H7948" s="32" t="s">
        <v>208</v>
      </c>
      <c r="I7948" s="33" t="s">
        <v>862</v>
      </c>
      <c r="J7948" s="33" t="s">
        <v>206</v>
      </c>
      <c r="K7948" s="33" t="str">
        <f t="shared" si="425"/>
        <v>574 , 9</v>
      </c>
      <c r="L7948" s="34" t="s">
        <v>207</v>
      </c>
      <c r="N7948" s="1" t="b">
        <f t="shared" si="426"/>
        <v>0</v>
      </c>
      <c r="O7948" s="1" t="b">
        <f t="shared" si="427"/>
        <v>0</v>
      </c>
      <c r="Q7948" s="4"/>
      <c r="R7948" s="4"/>
    </row>
    <row r="7949" spans="5:18">
      <c r="E7949" s="1">
        <v>574</v>
      </c>
      <c r="F7949" s="1">
        <v>10</v>
      </c>
      <c r="H7949" s="32" t="s">
        <v>208</v>
      </c>
      <c r="I7949" s="33" t="s">
        <v>862</v>
      </c>
      <c r="J7949" s="33" t="s">
        <v>206</v>
      </c>
      <c r="K7949" s="33" t="str">
        <f t="shared" ref="K7949:K7996" si="428">E7949&amp;" , "&amp;F7949</f>
        <v>574 , 10</v>
      </c>
      <c r="L7949" s="34" t="s">
        <v>207</v>
      </c>
      <c r="N7949" s="1" t="b">
        <f t="shared" ref="N7949:N7996" si="429">IF(E7949="","",EXACT(E7949,Q7949))</f>
        <v>0</v>
      </c>
      <c r="O7949" s="1" t="b">
        <f t="shared" ref="O7949:O7996" si="430">IF(F7949="","",EXACT(F7949,R7949))</f>
        <v>0</v>
      </c>
      <c r="Q7949" s="4"/>
      <c r="R7949" s="4"/>
    </row>
    <row r="7950" spans="5:18">
      <c r="E7950" s="1">
        <v>574</v>
      </c>
      <c r="F7950" s="1">
        <v>11</v>
      </c>
      <c r="H7950" s="32" t="s">
        <v>208</v>
      </c>
      <c r="I7950" s="33" t="s">
        <v>862</v>
      </c>
      <c r="J7950" s="33" t="s">
        <v>206</v>
      </c>
      <c r="K7950" s="33" t="str">
        <f t="shared" si="428"/>
        <v>574 , 11</v>
      </c>
      <c r="L7950" s="34" t="s">
        <v>207</v>
      </c>
      <c r="N7950" s="1" t="b">
        <f t="shared" si="429"/>
        <v>0</v>
      </c>
      <c r="O7950" s="1" t="b">
        <f t="shared" si="430"/>
        <v>0</v>
      </c>
      <c r="Q7950" s="4"/>
      <c r="R7950" s="4"/>
    </row>
    <row r="7951" spans="5:18">
      <c r="E7951" s="1">
        <v>574</v>
      </c>
      <c r="F7951" s="1">
        <v>12</v>
      </c>
      <c r="H7951" s="32" t="s">
        <v>208</v>
      </c>
      <c r="I7951" s="33" t="s">
        <v>862</v>
      </c>
      <c r="J7951" s="33" t="s">
        <v>206</v>
      </c>
      <c r="K7951" s="33" t="str">
        <f t="shared" si="428"/>
        <v>574 , 12</v>
      </c>
      <c r="L7951" s="34" t="s">
        <v>207</v>
      </c>
      <c r="N7951" s="1" t="b">
        <f t="shared" si="429"/>
        <v>0</v>
      </c>
      <c r="O7951" s="1" t="b">
        <f t="shared" si="430"/>
        <v>0</v>
      </c>
      <c r="Q7951" s="4"/>
      <c r="R7951" s="4"/>
    </row>
    <row r="7952" spans="5:18">
      <c r="E7952" s="1">
        <v>574</v>
      </c>
      <c r="F7952" s="1">
        <v>13</v>
      </c>
      <c r="H7952" s="32" t="s">
        <v>208</v>
      </c>
      <c r="I7952" s="33" t="s">
        <v>862</v>
      </c>
      <c r="J7952" s="33" t="s">
        <v>206</v>
      </c>
      <c r="K7952" s="33" t="str">
        <f t="shared" si="428"/>
        <v>574 , 13</v>
      </c>
      <c r="L7952" s="34" t="s">
        <v>207</v>
      </c>
      <c r="N7952" s="1" t="b">
        <f t="shared" si="429"/>
        <v>0</v>
      </c>
      <c r="O7952" s="1" t="b">
        <f t="shared" si="430"/>
        <v>0</v>
      </c>
      <c r="Q7952" s="4"/>
      <c r="R7952" s="4"/>
    </row>
    <row r="7953" spans="5:18">
      <c r="E7953" s="1">
        <v>574</v>
      </c>
      <c r="F7953" s="1">
        <v>14</v>
      </c>
      <c r="H7953" s="32" t="s">
        <v>208</v>
      </c>
      <c r="I7953" s="33" t="s">
        <v>862</v>
      </c>
      <c r="J7953" s="33" t="s">
        <v>206</v>
      </c>
      <c r="K7953" s="33" t="str">
        <f t="shared" si="428"/>
        <v>574 , 14</v>
      </c>
      <c r="L7953" s="34" t="s">
        <v>207</v>
      </c>
      <c r="N7953" s="1" t="b">
        <f t="shared" si="429"/>
        <v>0</v>
      </c>
      <c r="O7953" s="1" t="b">
        <f t="shared" si="430"/>
        <v>0</v>
      </c>
      <c r="Q7953" s="4"/>
      <c r="R7953" s="4"/>
    </row>
    <row r="7954" spans="5:18">
      <c r="E7954" s="1">
        <v>574</v>
      </c>
      <c r="F7954" s="1">
        <v>15</v>
      </c>
      <c r="H7954" s="32" t="s">
        <v>208</v>
      </c>
      <c r="I7954" s="33" t="s">
        <v>862</v>
      </c>
      <c r="J7954" s="33" t="s">
        <v>206</v>
      </c>
      <c r="K7954" s="33" t="str">
        <f t="shared" si="428"/>
        <v>574 , 15</v>
      </c>
      <c r="L7954" s="34" t="s">
        <v>207</v>
      </c>
      <c r="N7954" s="1" t="b">
        <f t="shared" si="429"/>
        <v>0</v>
      </c>
      <c r="O7954" s="1" t="b">
        <f t="shared" si="430"/>
        <v>0</v>
      </c>
      <c r="Q7954" s="4"/>
      <c r="R7954" s="4"/>
    </row>
    <row r="7955" spans="5:18">
      <c r="E7955" s="1">
        <v>575</v>
      </c>
      <c r="F7955" s="1">
        <v>1</v>
      </c>
      <c r="H7955" s="32" t="s">
        <v>208</v>
      </c>
      <c r="I7955" s="33" t="s">
        <v>862</v>
      </c>
      <c r="J7955" s="33" t="s">
        <v>206</v>
      </c>
      <c r="K7955" s="33" t="str">
        <f t="shared" si="428"/>
        <v>575 , 1</v>
      </c>
      <c r="L7955" s="34" t="s">
        <v>207</v>
      </c>
      <c r="N7955" s="1" t="b">
        <f t="shared" si="429"/>
        <v>0</v>
      </c>
      <c r="O7955" s="1" t="b">
        <f t="shared" si="430"/>
        <v>0</v>
      </c>
      <c r="Q7955" s="4"/>
      <c r="R7955" s="4"/>
    </row>
    <row r="7956" spans="5:18">
      <c r="E7956" s="1">
        <v>575</v>
      </c>
      <c r="F7956" s="1">
        <v>2</v>
      </c>
      <c r="H7956" s="32" t="s">
        <v>208</v>
      </c>
      <c r="I7956" s="33" t="s">
        <v>862</v>
      </c>
      <c r="J7956" s="33" t="s">
        <v>206</v>
      </c>
      <c r="K7956" s="33" t="str">
        <f t="shared" si="428"/>
        <v>575 , 2</v>
      </c>
      <c r="L7956" s="34" t="s">
        <v>207</v>
      </c>
      <c r="N7956" s="1" t="b">
        <f t="shared" si="429"/>
        <v>0</v>
      </c>
      <c r="O7956" s="1" t="b">
        <f t="shared" si="430"/>
        <v>0</v>
      </c>
      <c r="Q7956" s="4"/>
      <c r="R7956" s="4"/>
    </row>
    <row r="7957" spans="5:18">
      <c r="E7957" s="1">
        <v>575</v>
      </c>
      <c r="F7957" s="1">
        <v>3</v>
      </c>
      <c r="H7957" s="32" t="s">
        <v>208</v>
      </c>
      <c r="I7957" s="33" t="s">
        <v>862</v>
      </c>
      <c r="J7957" s="33" t="s">
        <v>206</v>
      </c>
      <c r="K7957" s="33" t="str">
        <f t="shared" si="428"/>
        <v>575 , 3</v>
      </c>
      <c r="L7957" s="34" t="s">
        <v>207</v>
      </c>
      <c r="N7957" s="1" t="b">
        <f t="shared" si="429"/>
        <v>0</v>
      </c>
      <c r="O7957" s="1" t="b">
        <f t="shared" si="430"/>
        <v>0</v>
      </c>
      <c r="Q7957" s="4"/>
      <c r="R7957" s="4"/>
    </row>
    <row r="7958" spans="5:18">
      <c r="E7958" s="1">
        <v>575</v>
      </c>
      <c r="F7958" s="1">
        <v>4</v>
      </c>
      <c r="H7958" s="32" t="s">
        <v>208</v>
      </c>
      <c r="I7958" s="33" t="s">
        <v>862</v>
      </c>
      <c r="J7958" s="33" t="s">
        <v>206</v>
      </c>
      <c r="K7958" s="33" t="str">
        <f t="shared" si="428"/>
        <v>575 , 4</v>
      </c>
      <c r="L7958" s="34" t="s">
        <v>207</v>
      </c>
      <c r="N7958" s="1" t="b">
        <f t="shared" si="429"/>
        <v>0</v>
      </c>
      <c r="O7958" s="1" t="b">
        <f t="shared" si="430"/>
        <v>0</v>
      </c>
      <c r="Q7958" s="4"/>
      <c r="R7958" s="4"/>
    </row>
    <row r="7959" spans="5:18">
      <c r="E7959" s="1">
        <v>575</v>
      </c>
      <c r="F7959" s="1">
        <v>5</v>
      </c>
      <c r="H7959" s="32" t="s">
        <v>208</v>
      </c>
      <c r="I7959" s="33" t="s">
        <v>862</v>
      </c>
      <c r="J7959" s="33" t="s">
        <v>206</v>
      </c>
      <c r="K7959" s="33" t="str">
        <f t="shared" si="428"/>
        <v>575 , 5</v>
      </c>
      <c r="L7959" s="34" t="s">
        <v>207</v>
      </c>
      <c r="N7959" s="1" t="b">
        <f t="shared" si="429"/>
        <v>0</v>
      </c>
      <c r="O7959" s="1" t="b">
        <f t="shared" si="430"/>
        <v>0</v>
      </c>
      <c r="Q7959" s="4"/>
      <c r="R7959" s="4"/>
    </row>
    <row r="7960" spans="5:18">
      <c r="E7960" s="1">
        <v>575</v>
      </c>
      <c s="1" r="F7960">
        <v>7</v>
      </c>
      <c r="H7960" s="32" t="s">
        <v>208</v>
      </c>
      <c r="I7960" s="33" t="s">
        <v>862</v>
      </c>
      <c r="J7960" s="33" t="s">
        <v>206</v>
      </c>
      <c r="K7960" s="33" t="str">
        <f t="shared" si="428"/>
        <v>575 , 6</v>
      </c>
      <c r="L7960" s="34" t="s">
        <v>207</v>
      </c>
      <c r="N7960" s="1" t="b">
        <f t="shared" si="429"/>
        <v>0</v>
      </c>
      <c r="O7960" s="1" t="b">
        <f t="shared" si="430"/>
        <v>0</v>
      </c>
      <c r="Q7960" s="4"/>
      <c r="R7960" s="4"/>
    </row>
    <row r="7961" spans="5:18">
      <c r="E7961" s="1">
        <v>575</v>
      </c>
      <c r="F7961" s="1">
        <v>8</v>
      </c>
      <c r="H7961" s="32" t="s">
        <v>208</v>
      </c>
      <c r="I7961" s="33" t="s">
        <v>862</v>
      </c>
      <c r="J7961" s="33" t="s">
        <v>206</v>
      </c>
      <c r="K7961" s="33" t="str">
        <f t="shared" si="428"/>
        <v>575 , 8</v>
      </c>
      <c r="L7961" s="34" t="s">
        <v>207</v>
      </c>
      <c r="N7961" s="1" t="b">
        <f t="shared" si="429"/>
        <v>0</v>
      </c>
      <c r="O7961" s="1" t="b">
        <f t="shared" si="430"/>
        <v>0</v>
      </c>
      <c r="Q7961" s="4"/>
      <c r="R7961" s="4"/>
    </row>
    <row r="7962" spans="5:18">
      <c r="E7962" s="1">
        <v>575</v>
      </c>
      <c r="F7962" s="1">
        <v>9</v>
      </c>
      <c r="H7962" s="32" t="s">
        <v>208</v>
      </c>
      <c r="I7962" s="33" t="s">
        <v>862</v>
      </c>
      <c r="J7962" s="33" t="s">
        <v>206</v>
      </c>
      <c r="K7962" s="33" t="str">
        <f t="shared" si="428"/>
        <v>575 , 9</v>
      </c>
      <c r="L7962" s="34" t="s">
        <v>207</v>
      </c>
      <c r="N7962" s="1" t="b">
        <f t="shared" si="429"/>
        <v>0</v>
      </c>
      <c r="O7962" s="1" t="b">
        <f t="shared" si="430"/>
        <v>0</v>
      </c>
      <c r="Q7962" s="4"/>
      <c r="R7962" s="4"/>
    </row>
    <row r="7963" spans="5:18">
      <c r="E7963" s="1">
        <v>575</v>
      </c>
      <c r="F7963" s="1">
        <v>10</v>
      </c>
      <c r="H7963" s="32" t="s">
        <v>208</v>
      </c>
      <c r="I7963" s="33" t="s">
        <v>862</v>
      </c>
      <c r="J7963" s="33" t="s">
        <v>206</v>
      </c>
      <c r="K7963" s="33" t="str">
        <f t="shared" si="428"/>
        <v>575 , 10</v>
      </c>
      <c r="L7963" s="34" t="s">
        <v>207</v>
      </c>
      <c r="N7963" s="1" t="b">
        <f t="shared" si="429"/>
        <v>0</v>
      </c>
      <c r="O7963" s="1" t="b">
        <f t="shared" si="430"/>
        <v>0</v>
      </c>
      <c r="Q7963" s="4"/>
      <c r="R7963" s="4"/>
    </row>
    <row r="7964" spans="5:18">
      <c r="E7964" s="1">
        <v>575</v>
      </c>
      <c r="F7964" s="1">
        <v>11</v>
      </c>
      <c r="H7964" s="32" t="s">
        <v>208</v>
      </c>
      <c r="I7964" s="33" t="s">
        <v>862</v>
      </c>
      <c r="J7964" s="33" t="s">
        <v>206</v>
      </c>
      <c r="K7964" s="33" t="str">
        <f t="shared" si="428"/>
        <v>575 , 11</v>
      </c>
      <c r="L7964" s="34" t="s">
        <v>207</v>
      </c>
      <c r="N7964" s="1" t="b">
        <f t="shared" si="429"/>
        <v>0</v>
      </c>
      <c r="O7964" s="1" t="b">
        <f t="shared" si="430"/>
        <v>0</v>
      </c>
      <c r="Q7964" s="4"/>
      <c r="R7964" s="4"/>
    </row>
    <row r="7965" spans="5:18">
      <c r="E7965" s="1">
        <v>575</v>
      </c>
      <c r="F7965" s="1">
        <v>12</v>
      </c>
      <c r="H7965" s="32" t="s">
        <v>208</v>
      </c>
      <c r="I7965" s="33" t="s">
        <v>862</v>
      </c>
      <c r="J7965" s="33" t="s">
        <v>206</v>
      </c>
      <c r="K7965" s="33" t="str">
        <f t="shared" si="428"/>
        <v>575 , 12</v>
      </c>
      <c r="L7965" s="34" t="s">
        <v>207</v>
      </c>
      <c r="N7965" s="1" t="b">
        <f t="shared" si="429"/>
        <v>0</v>
      </c>
      <c r="O7965" s="1" t="b">
        <f t="shared" si="430"/>
        <v>0</v>
      </c>
      <c r="Q7965" s="4"/>
      <c r="R7965" s="4"/>
    </row>
    <row r="7966" spans="5:18">
      <c r="E7966" s="1">
        <v>575</v>
      </c>
      <c r="F7966" s="1">
        <v>13</v>
      </c>
      <c r="H7966" s="32" t="s">
        <v>208</v>
      </c>
      <c r="I7966" s="33" t="s">
        <v>862</v>
      </c>
      <c r="J7966" s="33" t="s">
        <v>206</v>
      </c>
      <c r="K7966" s="33" t="str">
        <f t="shared" si="428"/>
        <v>575 , 13</v>
      </c>
      <c r="L7966" s="34" t="s">
        <v>207</v>
      </c>
      <c r="N7966" s="1" t="b">
        <f t="shared" si="429"/>
        <v>0</v>
      </c>
      <c r="O7966" s="1" t="b">
        <f t="shared" si="430"/>
        <v>0</v>
      </c>
      <c r="Q7966" s="4"/>
      <c r="R7966" s="4"/>
    </row>
    <row r="7967" spans="5:18">
      <c r="E7967" s="1">
        <v>575</v>
      </c>
      <c r="F7967" s="1">
        <v>14</v>
      </c>
      <c r="H7967" s="32" t="s">
        <v>208</v>
      </c>
      <c r="I7967" s="33" t="s">
        <v>862</v>
      </c>
      <c r="J7967" s="33" t="s">
        <v>206</v>
      </c>
      <c r="K7967" s="33" t="str">
        <f t="shared" si="428"/>
        <v>575 , 14</v>
      </c>
      <c r="L7967" s="34" t="s">
        <v>207</v>
      </c>
      <c r="N7967" s="1" t="b">
        <f t="shared" si="429"/>
        <v>0</v>
      </c>
      <c r="O7967" s="1" t="b">
        <f t="shared" si="430"/>
        <v>0</v>
      </c>
      <c r="Q7967" s="4"/>
      <c r="R7967" s="4"/>
    </row>
    <row r="7968" spans="5:18">
      <c r="E7968" s="1">
        <v>575</v>
      </c>
      <c r="F7968" s="1">
        <v>15</v>
      </c>
      <c r="H7968" s="32" t="s">
        <v>208</v>
      </c>
      <c r="I7968" s="33" t="s">
        <v>862</v>
      </c>
      <c r="J7968" s="33" t="s">
        <v>206</v>
      </c>
      <c r="K7968" s="33" t="str">
        <f t="shared" si="428"/>
        <v>575 , 15</v>
      </c>
      <c r="L7968" s="34" t="s">
        <v>207</v>
      </c>
      <c r="N7968" s="1" t="b">
        <f t="shared" si="429"/>
        <v>0</v>
      </c>
      <c r="O7968" s="1" t="b">
        <f t="shared" si="430"/>
        <v>0</v>
      </c>
      <c r="Q7968" s="4"/>
      <c r="R7968" s="4"/>
    </row>
    <row r="7969" spans="5:18">
      <c r="E7969" s="1">
        <v>576</v>
      </c>
      <c r="F7969" s="1">
        <v>1</v>
      </c>
      <c r="H7969" s="32" t="s">
        <v>208</v>
      </c>
      <c r="I7969" s="33" t="s">
        <v>862</v>
      </c>
      <c r="J7969" s="33" t="s">
        <v>206</v>
      </c>
      <c r="K7969" s="33" t="str">
        <f t="shared" si="428"/>
        <v>576 , 1</v>
      </c>
      <c r="L7969" s="34" t="s">
        <v>207</v>
      </c>
      <c r="N7969" s="1" t="b">
        <f t="shared" si="429"/>
        <v>0</v>
      </c>
      <c r="O7969" s="1" t="b">
        <f t="shared" si="430"/>
        <v>0</v>
      </c>
      <c r="Q7969" s="4"/>
      <c r="R7969" s="4"/>
    </row>
    <row r="7970" spans="5:18">
      <c r="E7970" s="1">
        <v>576</v>
      </c>
      <c r="F7970" s="1">
        <v>2</v>
      </c>
      <c r="H7970" s="32" t="s">
        <v>208</v>
      </c>
      <c r="I7970" s="33" t="s">
        <v>862</v>
      </c>
      <c r="J7970" s="33" t="s">
        <v>206</v>
      </c>
      <c r="K7970" s="33" t="str">
        <f t="shared" si="428"/>
        <v>576 , 2</v>
      </c>
      <c r="L7970" s="34" t="s">
        <v>207</v>
      </c>
      <c r="N7970" s="1" t="b">
        <f t="shared" si="429"/>
        <v>0</v>
      </c>
      <c r="O7970" s="1" t="b">
        <f t="shared" si="430"/>
        <v>0</v>
      </c>
      <c r="Q7970" s="4"/>
      <c r="R7970" s="4"/>
    </row>
    <row r="7971" spans="5:18">
      <c r="E7971" s="1">
        <v>576</v>
      </c>
      <c r="F7971" s="1">
        <v>3</v>
      </c>
      <c r="H7971" s="32" t="s">
        <v>208</v>
      </c>
      <c r="I7971" s="33" t="s">
        <v>862</v>
      </c>
      <c r="J7971" s="33" t="s">
        <v>206</v>
      </c>
      <c r="K7971" s="33" t="str">
        <f t="shared" si="428"/>
        <v>576 , 3</v>
      </c>
      <c r="L7971" s="34" t="s">
        <v>207</v>
      </c>
      <c r="N7971" s="1" t="b">
        <f t="shared" si="429"/>
        <v>0</v>
      </c>
      <c r="O7971" s="1" t="b">
        <f t="shared" si="430"/>
        <v>0</v>
      </c>
      <c r="Q7971" s="4"/>
      <c r="R7971" s="4"/>
    </row>
    <row r="7972" spans="5:18">
      <c r="E7972" s="1">
        <v>576</v>
      </c>
      <c r="F7972" s="1">
        <v>4</v>
      </c>
      <c r="H7972" s="32" t="s">
        <v>208</v>
      </c>
      <c r="I7972" s="33" t="s">
        <v>862</v>
      </c>
      <c r="J7972" s="33" t="s">
        <v>206</v>
      </c>
      <c r="K7972" s="33" t="str">
        <f t="shared" si="428"/>
        <v>576 , 4</v>
      </c>
      <c r="L7972" s="34" t="s">
        <v>207</v>
      </c>
      <c r="N7972" s="1" t="b">
        <f t="shared" si="429"/>
        <v>0</v>
      </c>
      <c r="O7972" s="1" t="b">
        <f t="shared" si="430"/>
        <v>0</v>
      </c>
      <c r="Q7972" s="4"/>
      <c r="R7972" s="4"/>
    </row>
    <row r="7973" spans="5:18">
      <c r="E7973" s="1">
        <v>576</v>
      </c>
      <c r="F7973" s="1">
        <v>5</v>
      </c>
      <c r="H7973" s="32" t="s">
        <v>208</v>
      </c>
      <c r="I7973" s="33" t="s">
        <v>862</v>
      </c>
      <c r="J7973" s="33" t="s">
        <v>206</v>
      </c>
      <c r="K7973" s="33" t="str">
        <f t="shared" si="428"/>
        <v>576 , 5</v>
      </c>
      <c r="L7973" s="34" t="s">
        <v>207</v>
      </c>
      <c r="N7973" s="1" t="b">
        <f t="shared" si="429"/>
        <v>0</v>
      </c>
      <c r="O7973" s="1" t="b">
        <f t="shared" si="430"/>
        <v>0</v>
      </c>
      <c r="Q7973" s="4"/>
      <c r="R7973" s="4"/>
    </row>
    <row r="7974" spans="5:18">
      <c r="E7974" s="1">
        <v>576</v>
      </c>
      <c s="1" r="F7974">
        <v>7</v>
      </c>
      <c r="H7974" s="32" t="s">
        <v>208</v>
      </c>
      <c r="I7974" s="33" t="s">
        <v>862</v>
      </c>
      <c r="J7974" s="33" t="s">
        <v>206</v>
      </c>
      <c r="K7974" s="33" t="str">
        <f t="shared" si="428"/>
        <v>576 , 6</v>
      </c>
      <c r="L7974" s="34" t="s">
        <v>207</v>
      </c>
      <c r="N7974" s="1" t="b">
        <f t="shared" si="429"/>
        <v>0</v>
      </c>
      <c r="O7974" s="1" t="b">
        <f t="shared" si="430"/>
        <v>0</v>
      </c>
      <c r="Q7974" s="4"/>
      <c r="R7974" s="4"/>
    </row>
    <row r="7975" spans="5:18">
      <c r="E7975" s="1">
        <v>576</v>
      </c>
      <c r="F7975" s="1">
        <v>8</v>
      </c>
      <c r="H7975" s="32" t="s">
        <v>208</v>
      </c>
      <c r="I7975" s="33" t="s">
        <v>862</v>
      </c>
      <c r="J7975" s="33" t="s">
        <v>206</v>
      </c>
      <c r="K7975" s="33" t="str">
        <f t="shared" si="428"/>
        <v>576 , 8</v>
      </c>
      <c r="L7975" s="34" t="s">
        <v>207</v>
      </c>
      <c r="N7975" s="1" t="b">
        <f t="shared" si="429"/>
        <v>0</v>
      </c>
      <c r="O7975" s="1" t="b">
        <f t="shared" si="430"/>
        <v>0</v>
      </c>
      <c r="Q7975" s="4"/>
      <c r="R7975" s="4"/>
    </row>
    <row r="7976" spans="5:18">
      <c r="E7976" s="1">
        <v>576</v>
      </c>
      <c r="F7976" s="1">
        <v>9</v>
      </c>
      <c r="H7976" s="32" t="s">
        <v>208</v>
      </c>
      <c r="I7976" s="33" t="s">
        <v>862</v>
      </c>
      <c r="J7976" s="33" t="s">
        <v>206</v>
      </c>
      <c r="K7976" s="33" t="str">
        <f t="shared" si="428"/>
        <v>576 , 9</v>
      </c>
      <c r="L7976" s="34" t="s">
        <v>207</v>
      </c>
      <c r="N7976" s="1" t="b">
        <f t="shared" si="429"/>
        <v>0</v>
      </c>
      <c r="O7976" s="1" t="b">
        <f t="shared" si="430"/>
        <v>0</v>
      </c>
      <c r="Q7976" s="4"/>
      <c r="R7976" s="4"/>
    </row>
    <row r="7977" spans="5:18">
      <c r="E7977" s="1">
        <v>576</v>
      </c>
      <c r="F7977" s="1">
        <v>10</v>
      </c>
      <c r="H7977" s="32" t="s">
        <v>208</v>
      </c>
      <c r="I7977" s="33" t="s">
        <v>862</v>
      </c>
      <c r="J7977" s="33" t="s">
        <v>206</v>
      </c>
      <c r="K7977" s="33" t="str">
        <f t="shared" si="428"/>
        <v>576 , 10</v>
      </c>
      <c r="L7977" s="34" t="s">
        <v>207</v>
      </c>
      <c r="N7977" s="1" t="b">
        <f t="shared" si="429"/>
        <v>0</v>
      </c>
      <c r="O7977" s="1" t="b">
        <f t="shared" si="430"/>
        <v>0</v>
      </c>
      <c r="Q7977" s="4"/>
      <c r="R7977" s="4"/>
    </row>
    <row r="7978" spans="5:18">
      <c r="E7978" s="1">
        <v>576</v>
      </c>
      <c r="F7978" s="1">
        <v>11</v>
      </c>
      <c r="H7978" s="32" t="s">
        <v>208</v>
      </c>
      <c r="I7978" s="33" t="s">
        <v>862</v>
      </c>
      <c r="J7978" s="33" t="s">
        <v>206</v>
      </c>
      <c r="K7978" s="33" t="str">
        <f t="shared" si="428"/>
        <v>576 , 11</v>
      </c>
      <c r="L7978" s="34" t="s">
        <v>207</v>
      </c>
      <c r="N7978" s="1" t="b">
        <f t="shared" si="429"/>
        <v>0</v>
      </c>
      <c r="O7978" s="1" t="b">
        <f t="shared" si="430"/>
        <v>0</v>
      </c>
      <c r="Q7978" s="4"/>
      <c r="R7978" s="4"/>
    </row>
    <row r="7979" spans="5:18">
      <c r="E7979" s="1">
        <v>576</v>
      </c>
      <c r="F7979" s="1">
        <v>12</v>
      </c>
      <c r="H7979" s="32" t="s">
        <v>208</v>
      </c>
      <c r="I7979" s="33" t="s">
        <v>862</v>
      </c>
      <c r="J7979" s="33" t="s">
        <v>206</v>
      </c>
      <c r="K7979" s="33" t="str">
        <f t="shared" si="428"/>
        <v>576 , 12</v>
      </c>
      <c r="L7979" s="34" t="s">
        <v>207</v>
      </c>
      <c r="N7979" s="1" t="b">
        <f t="shared" si="429"/>
        <v>0</v>
      </c>
      <c r="O7979" s="1" t="b">
        <f t="shared" si="430"/>
        <v>0</v>
      </c>
      <c r="Q7979" s="4"/>
      <c r="R7979" s="4"/>
    </row>
    <row r="7980" spans="5:18">
      <c r="E7980" s="1">
        <v>576</v>
      </c>
      <c r="F7980" s="1">
        <v>13</v>
      </c>
      <c r="H7980" s="32" t="s">
        <v>208</v>
      </c>
      <c r="I7980" s="33" t="s">
        <v>862</v>
      </c>
      <c r="J7980" s="33" t="s">
        <v>206</v>
      </c>
      <c r="K7980" s="33" t="str">
        <f t="shared" si="428"/>
        <v>576 , 13</v>
      </c>
      <c r="L7980" s="34" t="s">
        <v>207</v>
      </c>
      <c r="N7980" s="1" t="b">
        <f t="shared" si="429"/>
        <v>0</v>
      </c>
      <c r="O7980" s="1" t="b">
        <f t="shared" si="430"/>
        <v>0</v>
      </c>
      <c r="Q7980" s="4"/>
      <c r="R7980" s="4"/>
    </row>
    <row r="7981" spans="5:18">
      <c r="E7981" s="1">
        <v>576</v>
      </c>
      <c r="F7981" s="1">
        <v>14</v>
      </c>
      <c r="H7981" s="32" t="s">
        <v>208</v>
      </c>
      <c r="I7981" s="33" t="s">
        <v>862</v>
      </c>
      <c r="J7981" s="33" t="s">
        <v>206</v>
      </c>
      <c r="K7981" s="33" t="str">
        <f t="shared" si="428"/>
        <v>576 , 14</v>
      </c>
      <c r="L7981" s="34" t="s">
        <v>207</v>
      </c>
      <c r="N7981" s="1" t="b">
        <f t="shared" si="429"/>
        <v>0</v>
      </c>
      <c r="O7981" s="1" t="b">
        <f t="shared" si="430"/>
        <v>0</v>
      </c>
      <c r="Q7981" s="4"/>
      <c r="R7981" s="4"/>
    </row>
    <row r="7982" spans="5:18">
      <c r="E7982" s="1">
        <v>576</v>
      </c>
      <c r="F7982" s="1">
        <v>15</v>
      </c>
      <c r="H7982" s="32" t="s">
        <v>208</v>
      </c>
      <c r="I7982" s="33" t="s">
        <v>862</v>
      </c>
      <c r="J7982" s="33" t="s">
        <v>206</v>
      </c>
      <c r="K7982" s="33" t="str">
        <f t="shared" si="428"/>
        <v>576 , 15</v>
      </c>
      <c r="L7982" s="34" t="s">
        <v>207</v>
      </c>
      <c r="N7982" s="1" t="b">
        <f t="shared" si="429"/>
        <v>0</v>
      </c>
      <c r="O7982" s="1" t="b">
        <f t="shared" si="430"/>
        <v>0</v>
      </c>
      <c r="Q7982" s="4"/>
      <c r="R7982" s="4"/>
    </row>
    <row r="7983" spans="5:18">
      <c r="E7983" s="1">
        <v>577</v>
      </c>
      <c r="F7983" s="1">
        <v>1</v>
      </c>
      <c r="H7983" s="32" t="s">
        <v>208</v>
      </c>
      <c r="I7983" s="33" t="s">
        <v>862</v>
      </c>
      <c r="J7983" s="33" t="s">
        <v>206</v>
      </c>
      <c r="K7983" s="33" t="str">
        <f t="shared" si="428"/>
        <v>577 , 1</v>
      </c>
      <c r="L7983" s="34" t="s">
        <v>207</v>
      </c>
      <c r="N7983" s="1" t="b">
        <f t="shared" si="429"/>
        <v>0</v>
      </c>
      <c r="O7983" s="1" t="b">
        <f t="shared" si="430"/>
        <v>0</v>
      </c>
      <c r="Q7983" s="4"/>
      <c r="R7983" s="4"/>
    </row>
    <row r="7984" spans="5:18">
      <c r="E7984" s="1">
        <v>577</v>
      </c>
      <c r="F7984" s="1">
        <v>2</v>
      </c>
      <c r="H7984" s="32" t="s">
        <v>208</v>
      </c>
      <c r="I7984" s="33" t="s">
        <v>862</v>
      </c>
      <c r="J7984" s="33" t="s">
        <v>206</v>
      </c>
      <c r="K7984" s="33" t="str">
        <f t="shared" si="428"/>
        <v>577 , 2</v>
      </c>
      <c r="L7984" s="34" t="s">
        <v>207</v>
      </c>
      <c r="N7984" s="1" t="b">
        <f t="shared" si="429"/>
        <v>0</v>
      </c>
      <c r="O7984" s="1" t="b">
        <f t="shared" si="430"/>
        <v>0</v>
      </c>
      <c r="Q7984" s="4"/>
      <c r="R7984" s="4"/>
    </row>
    <row r="7985" spans="5:18">
      <c r="E7985" s="1">
        <v>577</v>
      </c>
      <c r="F7985" s="1">
        <v>3</v>
      </c>
      <c r="H7985" s="32" t="s">
        <v>208</v>
      </c>
      <c r="I7985" s="33" t="s">
        <v>862</v>
      </c>
      <c r="J7985" s="33" t="s">
        <v>206</v>
      </c>
      <c r="K7985" s="33" t="str">
        <f t="shared" si="428"/>
        <v>577 , 3</v>
      </c>
      <c r="L7985" s="34" t="s">
        <v>207</v>
      </c>
      <c r="N7985" s="1" t="b">
        <f t="shared" si="429"/>
        <v>0</v>
      </c>
      <c r="O7985" s="1" t="b">
        <f t="shared" si="430"/>
        <v>0</v>
      </c>
      <c r="Q7985" s="4"/>
      <c r="R7985" s="4"/>
    </row>
    <row r="7986" spans="5:18">
      <c r="E7986" s="1">
        <v>577</v>
      </c>
      <c r="F7986" s="1">
        <v>4</v>
      </c>
      <c r="H7986" s="32" t="s">
        <v>208</v>
      </c>
      <c r="I7986" s="33" t="s">
        <v>862</v>
      </c>
      <c r="J7986" s="33" t="s">
        <v>206</v>
      </c>
      <c r="K7986" s="33" t="str">
        <f t="shared" si="428"/>
        <v>577 , 4</v>
      </c>
      <c r="L7986" s="34" t="s">
        <v>207</v>
      </c>
      <c r="N7986" s="1" t="b">
        <f t="shared" si="429"/>
        <v>0</v>
      </c>
      <c r="O7986" s="1" t="b">
        <f t="shared" si="430"/>
        <v>0</v>
      </c>
      <c r="Q7986" s="4"/>
      <c r="R7986" s="4"/>
    </row>
    <row r="7987" spans="5:18">
      <c r="E7987" s="1">
        <v>577</v>
      </c>
      <c r="F7987" s="1">
        <v>5</v>
      </c>
      <c r="H7987" s="32" t="s">
        <v>208</v>
      </c>
      <c r="I7987" s="33" t="s">
        <v>862</v>
      </c>
      <c r="J7987" s="33" t="s">
        <v>206</v>
      </c>
      <c r="K7987" s="33" t="str">
        <f t="shared" si="428"/>
        <v>577 , 5</v>
      </c>
      <c r="L7987" s="34" t="s">
        <v>207</v>
      </c>
      <c r="N7987" s="1" t="b">
        <f t="shared" si="429"/>
        <v>0</v>
      </c>
      <c r="O7987" s="1" t="b">
        <f t="shared" si="430"/>
        <v>0</v>
      </c>
      <c r="Q7987" s="4"/>
      <c r="R7987" s="4"/>
    </row>
    <row r="7988" spans="5:18">
      <c r="E7988" s="1">
        <v>577</v>
      </c>
      <c s="1" r="F7988">
        <v>7</v>
      </c>
      <c r="H7988" s="32" t="s">
        <v>208</v>
      </c>
      <c r="I7988" s="33" t="s">
        <v>862</v>
      </c>
      <c r="J7988" s="33" t="s">
        <v>206</v>
      </c>
      <c r="K7988" s="33" t="str">
        <f t="shared" si="428"/>
        <v>577 , 6</v>
      </c>
      <c r="L7988" s="34" t="s">
        <v>207</v>
      </c>
      <c r="N7988" s="1" t="b">
        <f t="shared" si="429"/>
        <v>0</v>
      </c>
      <c r="O7988" s="1" t="b">
        <f t="shared" si="430"/>
        <v>0</v>
      </c>
      <c r="Q7988" s="4"/>
      <c r="R7988" s="4"/>
    </row>
    <row r="7989" spans="5:18">
      <c r="E7989" s="1">
        <v>577</v>
      </c>
      <c r="F7989" s="1">
        <v>8</v>
      </c>
      <c r="H7989" s="32" t="s">
        <v>208</v>
      </c>
      <c r="I7989" s="33" t="s">
        <v>862</v>
      </c>
      <c r="J7989" s="33" t="s">
        <v>206</v>
      </c>
      <c r="K7989" s="33" t="str">
        <f t="shared" si="428"/>
        <v>577 , 8</v>
      </c>
      <c r="L7989" s="34" t="s">
        <v>207</v>
      </c>
      <c r="N7989" s="1" t="b">
        <f t="shared" si="429"/>
        <v>0</v>
      </c>
      <c r="O7989" s="1" t="b">
        <f t="shared" si="430"/>
        <v>0</v>
      </c>
      <c r="Q7989" s="4"/>
      <c r="R7989" s="4"/>
    </row>
    <row r="7990" spans="5:18">
      <c r="E7990" s="1">
        <v>577</v>
      </c>
      <c r="F7990" s="1">
        <v>9</v>
      </c>
      <c r="H7990" s="32" t="s">
        <v>208</v>
      </c>
      <c r="I7990" s="33" t="s">
        <v>862</v>
      </c>
      <c r="J7990" s="33" t="s">
        <v>206</v>
      </c>
      <c r="K7990" s="33" t="str">
        <f t="shared" si="428"/>
        <v>577 , 9</v>
      </c>
      <c r="L7990" s="34" t="s">
        <v>207</v>
      </c>
      <c r="N7990" s="1" t="b">
        <f t="shared" si="429"/>
        <v>0</v>
      </c>
      <c r="O7990" s="1" t="b">
        <f t="shared" si="430"/>
        <v>0</v>
      </c>
      <c r="Q7990" s="4"/>
      <c r="R7990" s="4"/>
    </row>
    <row r="7991" spans="5:18">
      <c r="E7991" s="1">
        <v>577</v>
      </c>
      <c r="F7991" s="1">
        <v>10</v>
      </c>
      <c r="H7991" s="32" t="s">
        <v>208</v>
      </c>
      <c r="I7991" s="33" t="s">
        <v>862</v>
      </c>
      <c r="J7991" s="33" t="s">
        <v>206</v>
      </c>
      <c r="K7991" s="33" t="str">
        <f t="shared" si="428"/>
        <v>577 , 10</v>
      </c>
      <c r="L7991" s="34" t="s">
        <v>207</v>
      </c>
      <c r="N7991" s="1" t="b">
        <f t="shared" si="429"/>
        <v>0</v>
      </c>
      <c r="O7991" s="1" t="b">
        <f t="shared" si="430"/>
        <v>0</v>
      </c>
      <c r="Q7991" s="4"/>
      <c r="R7991" s="4"/>
    </row>
    <row r="7992" spans="5:18">
      <c r="E7992" s="1">
        <v>577</v>
      </c>
      <c r="F7992" s="1">
        <v>11</v>
      </c>
      <c r="H7992" s="32" t="s">
        <v>208</v>
      </c>
      <c r="I7992" s="33" t="s">
        <v>862</v>
      </c>
      <c r="J7992" s="33" t="s">
        <v>206</v>
      </c>
      <c r="K7992" s="33" t="str">
        <f t="shared" si="428"/>
        <v>577 , 11</v>
      </c>
      <c r="L7992" s="34" t="s">
        <v>207</v>
      </c>
      <c r="N7992" s="1" t="b">
        <f t="shared" si="429"/>
        <v>0</v>
      </c>
      <c r="O7992" s="1" t="b">
        <f t="shared" si="430"/>
        <v>0</v>
      </c>
      <c r="Q7992" s="4"/>
      <c r="R7992" s="4"/>
    </row>
    <row r="7993" spans="5:18">
      <c r="E7993" s="1">
        <v>577</v>
      </c>
      <c r="F7993" s="1">
        <v>12</v>
      </c>
      <c r="H7993" s="32" t="s">
        <v>208</v>
      </c>
      <c r="I7993" s="33" t="s">
        <v>862</v>
      </c>
      <c r="J7993" s="33" t="s">
        <v>206</v>
      </c>
      <c r="K7993" s="33" t="str">
        <f t="shared" si="428"/>
        <v>577 , 12</v>
      </c>
      <c r="L7993" s="34" t="s">
        <v>207</v>
      </c>
      <c r="N7993" s="1" t="b">
        <f t="shared" si="429"/>
        <v>0</v>
      </c>
      <c r="O7993" s="1" t="b">
        <f t="shared" si="430"/>
        <v>0</v>
      </c>
      <c r="Q7993" s="4"/>
      <c r="R7993" s="4"/>
    </row>
    <row r="7994" spans="5:18">
      <c r="E7994" s="1">
        <v>577</v>
      </c>
      <c r="F7994" s="1">
        <v>13</v>
      </c>
      <c r="H7994" s="32" t="s">
        <v>208</v>
      </c>
      <c r="I7994" s="33" t="s">
        <v>862</v>
      </c>
      <c r="J7994" s="33" t="s">
        <v>206</v>
      </c>
      <c r="K7994" s="33" t="str">
        <f t="shared" si="428"/>
        <v>577 , 13</v>
      </c>
      <c r="L7994" s="34" t="s">
        <v>207</v>
      </c>
      <c r="N7994" s="1" t="b">
        <f t="shared" si="429"/>
        <v>0</v>
      </c>
      <c r="O7994" s="1" t="b">
        <f t="shared" si="430"/>
        <v>0</v>
      </c>
      <c r="Q7994" s="4"/>
      <c r="R7994" s="4"/>
    </row>
    <row r="7995" spans="5:18">
      <c r="E7995" s="1">
        <v>577</v>
      </c>
      <c r="F7995" s="1">
        <v>14</v>
      </c>
      <c r="H7995" s="32" t="s">
        <v>208</v>
      </c>
      <c r="I7995" s="33" t="s">
        <v>862</v>
      </c>
      <c r="J7995" s="33" t="s">
        <v>206</v>
      </c>
      <c r="K7995" s="33" t="str">
        <f t="shared" si="428"/>
        <v>577 , 14</v>
      </c>
      <c r="L7995" s="34" t="s">
        <v>207</v>
      </c>
      <c r="N7995" s="1" t="b">
        <f t="shared" si="429"/>
        <v>0</v>
      </c>
      <c r="O7995" s="1" t="b">
        <f t="shared" si="430"/>
        <v>0</v>
      </c>
      <c r="Q7995" s="4"/>
      <c r="R7995" s="4"/>
    </row>
    <row r="7996" spans="5:18">
      <c r="E7996" s="1">
        <v>577</v>
      </c>
      <c r="F7996" s="1">
        <v>15</v>
      </c>
      <c r="H7996" s="32" t="s">
        <v>208</v>
      </c>
      <c r="I7996" s="33" t="s">
        <v>862</v>
      </c>
      <c r="J7996" s="33" t="s">
        <v>206</v>
      </c>
      <c r="K7996" s="33" t="str">
        <f t="shared" si="428"/>
        <v>577 , 15</v>
      </c>
      <c r="L7996" s="34" t="s">
        <v>207</v>
      </c>
      <c r="N7996" s="1" t="b">
        <f t="shared" si="429"/>
        <v>0</v>
      </c>
      <c r="O7996" s="1" t="b">
        <f t="shared" si="430"/>
        <v>0</v>
      </c>
      <c r="Q7996" s="4"/>
      <c r="R7996" s="4"/>
    </row>
    <row r="7997" spans="5:18" s="341" customFormat="1">
      <c r="E7997" s="188">
        <v>578</v>
      </c>
      <c r="F7997" s="188">
        <v>1</v>
      </c>
      <c r="H7997" s="343" t="s">
        <v>208</v>
      </c>
      <c r="I7997" s="67" t="s">
        <v>862</v>
      </c>
      <c r="J7997" s="67" t="s">
        <v>206</v>
      </c>
      <c r="K7997" s="67" t="str">
        <f t="shared" ref="K7997:K8060" si="431">E7997&amp;" , "&amp;F7997</f>
        <v>578 , 1</v>
      </c>
      <c r="L7997" s="344" t="s">
        <v>207</v>
      </c>
      <c r="N7997" s="188" t="b">
        <f t="shared" ref="N7997:N8060" si="432">IF(E7997="","",EXACT(E7997,Q7997))</f>
        <v>0</v>
      </c>
      <c r="O7997" s="188" t="b">
        <f t="shared" ref="O7997:O8060" si="433">IF(F7997="","",EXACT(F7997,R7997))</f>
        <v>0</v>
      </c>
      <c r="Q7997" s="346"/>
      <c r="R7997" s="346"/>
    </row>
    <row r="7998" spans="5:18" s="341" customFormat="1">
      <c r="E7998" s="188">
        <v>578</v>
      </c>
      <c r="F7998" s="188">
        <v>4</v>
      </c>
      <c r="H7998" s="343" t="s">
        <v>208</v>
      </c>
      <c r="I7998" s="67" t="s">
        <v>862</v>
      </c>
      <c r="J7998" s="67" t="s">
        <v>206</v>
      </c>
      <c r="K7998" s="67" t="str">
        <f t="shared" si="431"/>
        <v>578 , 4</v>
      </c>
      <c r="L7998" s="344" t="s">
        <v>207</v>
      </c>
      <c r="N7998" s="188" t="b">
        <f t="shared" si="432"/>
        <v>0</v>
      </c>
      <c r="O7998" s="188" t="b">
        <f t="shared" si="433"/>
        <v>0</v>
      </c>
      <c r="Q7998" s="346"/>
      <c r="R7998" s="346"/>
    </row>
    <row r="7999" spans="5:18" s="341" customFormat="1">
      <c r="E7999" s="188">
        <v>578</v>
      </c>
      <c r="F7999" s="188">
        <v>5</v>
      </c>
      <c r="H7999" s="343" t="s">
        <v>208</v>
      </c>
      <c r="I7999" s="67" t="s">
        <v>862</v>
      </c>
      <c r="J7999" s="67" t="s">
        <v>206</v>
      </c>
      <c r="K7999" s="67" t="str">
        <f t="shared" si="431"/>
        <v>578 , 5</v>
      </c>
      <c r="L7999" s="344" t="s">
        <v>207</v>
      </c>
      <c r="N7999" s="188" t="b">
        <f t="shared" si="432"/>
        <v>0</v>
      </c>
      <c r="O7999" s="188" t="b">
        <f t="shared" si="433"/>
        <v>0</v>
      </c>
      <c r="Q7999" s="346"/>
      <c r="R7999" s="346"/>
    </row>
    <row r="8000" spans="5:18" s="341" customFormat="1">
      <c r="E8000" s="188">
        <v>578</v>
      </c>
      <c r="F8000" s="188">
        <v>7</v>
      </c>
      <c r="H8000" s="343" t="s">
        <v>208</v>
      </c>
      <c r="I8000" s="67" t="s">
        <v>862</v>
      </c>
      <c r="J8000" s="67" t="s">
        <v>206</v>
      </c>
      <c r="K8000" s="67" t="str">
        <f t="shared" si="431"/>
        <v>578 , 7</v>
      </c>
      <c r="L8000" s="344" t="s">
        <v>207</v>
      </c>
      <c r="N8000" s="188" t="b">
        <f t="shared" si="432"/>
        <v>0</v>
      </c>
      <c r="O8000" s="188" t="b">
        <f t="shared" si="433"/>
        <v>0</v>
      </c>
      <c r="Q8000" s="346"/>
      <c r="R8000" s="346"/>
    </row>
    <row r="8001" spans="5:18" s="341" customFormat="1">
      <c r="E8001" s="188">
        <v>578</v>
      </c>
      <c r="F8001" s="188">
        <v>8</v>
      </c>
      <c r="H8001" s="343" t="s">
        <v>208</v>
      </c>
      <c r="I8001" s="67" t="s">
        <v>862</v>
      </c>
      <c r="J8001" s="67" t="s">
        <v>206</v>
      </c>
      <c r="K8001" s="67" t="str">
        <f t="shared" si="431"/>
        <v>578 , 8</v>
      </c>
      <c r="L8001" s="344" t="s">
        <v>207</v>
      </c>
      <c r="N8001" s="188" t="b">
        <f t="shared" si="432"/>
        <v>0</v>
      </c>
      <c r="O8001" s="188" t="b">
        <f t="shared" si="433"/>
        <v>0</v>
      </c>
      <c r="Q8001" s="346"/>
      <c r="R8001" s="346"/>
    </row>
    <row r="8002" spans="5:18" s="341" customFormat="1">
      <c r="E8002" s="188">
        <v>578</v>
      </c>
      <c r="F8002" s="188">
        <v>9</v>
      </c>
      <c r="H8002" s="343" t="s">
        <v>208</v>
      </c>
      <c r="I8002" s="67" t="s">
        <v>862</v>
      </c>
      <c r="J8002" s="67" t="s">
        <v>206</v>
      </c>
      <c r="K8002" s="67" t="str">
        <f t="shared" si="431"/>
        <v>578 , 9</v>
      </c>
      <c r="L8002" s="344" t="s">
        <v>207</v>
      </c>
      <c r="N8002" s="188" t="b">
        <f t="shared" si="432"/>
        <v>0</v>
      </c>
      <c r="O8002" s="188" t="b">
        <f t="shared" si="433"/>
        <v>0</v>
      </c>
      <c r="Q8002" s="346"/>
      <c r="R8002" s="346"/>
    </row>
    <row r="8003" spans="5:18" s="341" customFormat="1">
      <c r="E8003" s="188">
        <v>578</v>
      </c>
      <c r="F8003" s="188">
        <v>11</v>
      </c>
      <c r="H8003" s="343" t="s">
        <v>208</v>
      </c>
      <c r="I8003" s="67" t="s">
        <v>862</v>
      </c>
      <c r="J8003" s="67" t="s">
        <v>206</v>
      </c>
      <c r="K8003" s="67" t="str">
        <f t="shared" si="431"/>
        <v>578 , 11</v>
      </c>
      <c r="L8003" s="344" t="s">
        <v>207</v>
      </c>
      <c r="N8003" s="188" t="b">
        <f t="shared" si="432"/>
        <v>0</v>
      </c>
      <c r="O8003" s="188" t="b">
        <f t="shared" si="433"/>
        <v>0</v>
      </c>
      <c r="Q8003" s="346"/>
      <c r="R8003" s="346"/>
    </row>
    <row r="8004" spans="5:18" s="341" customFormat="1">
      <c r="E8004" s="188">
        <v>578</v>
      </c>
      <c r="F8004" s="188">
        <v>12</v>
      </c>
      <c r="H8004" s="343" t="s">
        <v>208</v>
      </c>
      <c r="I8004" s="67" t="s">
        <v>862</v>
      </c>
      <c r="J8004" s="67" t="s">
        <v>206</v>
      </c>
      <c r="K8004" s="67" t="str">
        <f t="shared" si="431"/>
        <v>578 , 12</v>
      </c>
      <c r="L8004" s="344" t="s">
        <v>207</v>
      </c>
      <c r="N8004" s="188" t="b">
        <f t="shared" si="432"/>
        <v>0</v>
      </c>
      <c r="O8004" s="188" t="b">
        <f t="shared" si="433"/>
        <v>0</v>
      </c>
      <c r="Q8004" s="346"/>
      <c r="R8004" s="346"/>
    </row>
    <row r="8005" spans="5:18" s="341" customFormat="1">
      <c r="E8005" s="188">
        <v>578</v>
      </c>
      <c r="F8005" s="188">
        <v>13</v>
      </c>
      <c r="H8005" s="343" t="s">
        <v>208</v>
      </c>
      <c r="I8005" s="67" t="s">
        <v>862</v>
      </c>
      <c r="J8005" s="67" t="s">
        <v>206</v>
      </c>
      <c r="K8005" s="67" t="str">
        <f t="shared" si="431"/>
        <v>578 , 13</v>
      </c>
      <c r="L8005" s="344" t="s">
        <v>207</v>
      </c>
      <c r="N8005" s="188" t="b">
        <f t="shared" si="432"/>
        <v>0</v>
      </c>
      <c r="O8005" s="188" t="b">
        <f t="shared" si="433"/>
        <v>0</v>
      </c>
      <c r="Q8005" s="346"/>
      <c r="R8005" s="346"/>
    </row>
    <row r="8006" spans="5:18" s="341" customFormat="1">
      <c r="E8006" s="188">
        <v>578</v>
      </c>
      <c r="F8006" s="188">
        <v>14</v>
      </c>
      <c r="H8006" s="343" t="s">
        <v>208</v>
      </c>
      <c r="I8006" s="67" t="s">
        <v>862</v>
      </c>
      <c r="J8006" s="67" t="s">
        <v>206</v>
      </c>
      <c r="K8006" s="67" t="str">
        <f t="shared" si="431"/>
        <v>578 , 14</v>
      </c>
      <c r="L8006" s="344" t="s">
        <v>207</v>
      </c>
      <c r="N8006" s="188" t="b">
        <f t="shared" si="432"/>
        <v>0</v>
      </c>
      <c r="O8006" s="188" t="b">
        <f t="shared" si="433"/>
        <v>0</v>
      </c>
      <c r="Q8006" s="346"/>
      <c r="R8006" s="346"/>
    </row>
    <row r="8007" spans="5:18" s="341" customFormat="1">
      <c r="E8007" s="188">
        <v>578</v>
      </c>
      <c r="F8007" s="188">
        <v>15</v>
      </c>
      <c r="H8007" s="343" t="s">
        <v>208</v>
      </c>
      <c r="I8007" s="67" t="s">
        <v>862</v>
      </c>
      <c r="J8007" s="67" t="s">
        <v>206</v>
      </c>
      <c r="K8007" s="67" t="str">
        <f t="shared" si="431"/>
        <v>578 , 15</v>
      </c>
      <c r="L8007" s="344" t="s">
        <v>207</v>
      </c>
      <c r="N8007" s="188" t="b">
        <f t="shared" si="432"/>
        <v>0</v>
      </c>
      <c r="O8007" s="188" t="b">
        <f t="shared" si="433"/>
        <v>0</v>
      </c>
      <c r="Q8007" s="346"/>
      <c r="R8007" s="346"/>
    </row>
    <row r="8008" spans="5:18" s="341" customFormat="1">
      <c r="E8008" s="188">
        <v>578</v>
      </c>
      <c r="F8008" s="188">
        <v>16</v>
      </c>
      <c r="H8008" s="343" t="s">
        <v>208</v>
      </c>
      <c r="I8008" s="67" t="s">
        <v>862</v>
      </c>
      <c r="J8008" s="67" t="s">
        <v>206</v>
      </c>
      <c r="K8008" s="67" t="str">
        <f t="shared" si="431"/>
        <v>578 , 16</v>
      </c>
      <c r="L8008" s="344" t="s">
        <v>207</v>
      </c>
      <c r="N8008" s="188" t="b">
        <f t="shared" si="432"/>
        <v>0</v>
      </c>
      <c r="O8008" s="188" t="b">
        <f t="shared" si="433"/>
        <v>0</v>
      </c>
      <c r="Q8008" s="346"/>
      <c r="R8008" s="346"/>
    </row>
    <row r="8009" spans="5:18" s="341" customFormat="1">
      <c r="E8009" s="188">
        <v>579</v>
      </c>
      <c r="F8009" s="188">
        <v>1</v>
      </c>
      <c r="H8009" s="343" t="s">
        <v>208</v>
      </c>
      <c r="I8009" s="67" t="s">
        <v>862</v>
      </c>
      <c r="J8009" s="67" t="s">
        <v>206</v>
      </c>
      <c r="K8009" s="67" t="str">
        <f t="shared" si="431"/>
        <v>579 , 1</v>
      </c>
      <c r="L8009" s="344" t="s">
        <v>207</v>
      </c>
      <c r="N8009" s="188" t="b">
        <f t="shared" si="432"/>
        <v>0</v>
      </c>
      <c r="O8009" s="188" t="b">
        <f t="shared" si="433"/>
        <v>0</v>
      </c>
      <c r="Q8009" s="346"/>
      <c r="R8009" s="346"/>
    </row>
    <row r="8010" spans="5:18" s="341" customFormat="1">
      <c r="E8010" s="188">
        <v>579</v>
      </c>
      <c r="F8010" s="188">
        <v>4</v>
      </c>
      <c r="H8010" s="343" t="s">
        <v>208</v>
      </c>
      <c r="I8010" s="67" t="s">
        <v>862</v>
      </c>
      <c r="J8010" s="67" t="s">
        <v>206</v>
      </c>
      <c r="K8010" s="67" t="str">
        <f t="shared" si="431"/>
        <v>579 , 4</v>
      </c>
      <c r="L8010" s="344" t="s">
        <v>207</v>
      </c>
      <c r="N8010" s="188" t="b">
        <f t="shared" si="432"/>
        <v>0</v>
      </c>
      <c r="O8010" s="188" t="b">
        <f t="shared" si="433"/>
        <v>0</v>
      </c>
      <c r="Q8010" s="346"/>
      <c r="R8010" s="346"/>
    </row>
    <row r="8011" spans="5:18" s="341" customFormat="1">
      <c r="E8011" s="188">
        <v>579</v>
      </c>
      <c r="F8011" s="188">
        <v>5</v>
      </c>
      <c r="H8011" s="343" t="s">
        <v>208</v>
      </c>
      <c r="I8011" s="67" t="s">
        <v>862</v>
      </c>
      <c r="J8011" s="67" t="s">
        <v>206</v>
      </c>
      <c r="K8011" s="67" t="str">
        <f t="shared" si="431"/>
        <v>579 , 5</v>
      </c>
      <c r="L8011" s="344" t="s">
        <v>207</v>
      </c>
      <c r="N8011" s="188" t="b">
        <f t="shared" si="432"/>
        <v>0</v>
      </c>
      <c r="O8011" s="188" t="b">
        <f t="shared" si="433"/>
        <v>0</v>
      </c>
      <c r="Q8011" s="346"/>
      <c r="R8011" s="346"/>
    </row>
    <row r="8012" spans="5:18" s="341" customFormat="1">
      <c r="E8012" s="188">
        <v>579</v>
      </c>
      <c r="F8012" s="188">
        <v>7</v>
      </c>
      <c r="H8012" s="343" t="s">
        <v>208</v>
      </c>
      <c r="I8012" s="67" t="s">
        <v>862</v>
      </c>
      <c r="J8012" s="67" t="s">
        <v>206</v>
      </c>
      <c r="K8012" s="67" t="str">
        <f t="shared" si="431"/>
        <v>579 , 7</v>
      </c>
      <c r="L8012" s="344" t="s">
        <v>207</v>
      </c>
      <c r="N8012" s="188" t="b">
        <f t="shared" si="432"/>
        <v>0</v>
      </c>
      <c r="O8012" s="188" t="b">
        <f t="shared" si="433"/>
        <v>0</v>
      </c>
      <c r="Q8012" s="346"/>
      <c r="R8012" s="346"/>
    </row>
    <row r="8013" spans="5:18" s="341" customFormat="1">
      <c r="E8013" s="188">
        <v>579</v>
      </c>
      <c r="F8013" s="188">
        <v>8</v>
      </c>
      <c r="H8013" s="343" t="s">
        <v>208</v>
      </c>
      <c r="I8013" s="67" t="s">
        <v>862</v>
      </c>
      <c r="J8013" s="67" t="s">
        <v>206</v>
      </c>
      <c r="K8013" s="67" t="str">
        <f t="shared" si="431"/>
        <v>579 , 8</v>
      </c>
      <c r="L8013" s="344" t="s">
        <v>207</v>
      </c>
      <c r="N8013" s="188" t="b">
        <f t="shared" si="432"/>
        <v>0</v>
      </c>
      <c r="O8013" s="188" t="b">
        <f t="shared" si="433"/>
        <v>0</v>
      </c>
      <c r="Q8013" s="346"/>
      <c r="R8013" s="346"/>
    </row>
    <row r="8014" spans="5:18" s="341" customFormat="1">
      <c r="E8014" s="188">
        <v>579</v>
      </c>
      <c r="F8014" s="188">
        <v>9</v>
      </c>
      <c r="H8014" s="343" t="s">
        <v>208</v>
      </c>
      <c r="I8014" s="67" t="s">
        <v>862</v>
      </c>
      <c r="J8014" s="67" t="s">
        <v>206</v>
      </c>
      <c r="K8014" s="67" t="str">
        <f t="shared" si="431"/>
        <v>579 , 9</v>
      </c>
      <c r="L8014" s="344" t="s">
        <v>207</v>
      </c>
      <c r="N8014" s="188" t="b">
        <f t="shared" si="432"/>
        <v>0</v>
      </c>
      <c r="O8014" s="188" t="b">
        <f t="shared" si="433"/>
        <v>0</v>
      </c>
      <c r="Q8014" s="346"/>
      <c r="R8014" s="346"/>
    </row>
    <row r="8015" spans="5:18" s="341" customFormat="1">
      <c r="E8015" s="188">
        <v>579</v>
      </c>
      <c r="F8015" s="188">
        <v>11</v>
      </c>
      <c r="H8015" s="343" t="s">
        <v>208</v>
      </c>
      <c r="I8015" s="67" t="s">
        <v>862</v>
      </c>
      <c r="J8015" s="67" t="s">
        <v>206</v>
      </c>
      <c r="K8015" s="67" t="str">
        <f t="shared" si="431"/>
        <v>579 , 11</v>
      </c>
      <c r="L8015" s="344" t="s">
        <v>207</v>
      </c>
      <c r="N8015" s="188" t="b">
        <f t="shared" si="432"/>
        <v>0</v>
      </c>
      <c r="O8015" s="188" t="b">
        <f t="shared" si="433"/>
        <v>0</v>
      </c>
      <c r="Q8015" s="346"/>
      <c r="R8015" s="346"/>
    </row>
    <row r="8016" spans="5:18" s="341" customFormat="1">
      <c r="E8016" s="188">
        <v>579</v>
      </c>
      <c r="F8016" s="188">
        <v>12</v>
      </c>
      <c r="H8016" s="343" t="s">
        <v>208</v>
      </c>
      <c r="I8016" s="67" t="s">
        <v>862</v>
      </c>
      <c r="J8016" s="67" t="s">
        <v>206</v>
      </c>
      <c r="K8016" s="67" t="str">
        <f t="shared" si="431"/>
        <v>579 , 12</v>
      </c>
      <c r="L8016" s="344" t="s">
        <v>207</v>
      </c>
      <c r="N8016" s="188" t="b">
        <f t="shared" si="432"/>
        <v>0</v>
      </c>
      <c r="O8016" s="188" t="b">
        <f t="shared" si="433"/>
        <v>0</v>
      </c>
      <c r="Q8016" s="346"/>
      <c r="R8016" s="346"/>
    </row>
    <row r="8017" spans="5:18" s="341" customFormat="1">
      <c r="E8017" s="188">
        <v>579</v>
      </c>
      <c r="F8017" s="188">
        <v>13</v>
      </c>
      <c r="H8017" s="343" t="s">
        <v>208</v>
      </c>
      <c r="I8017" s="67" t="s">
        <v>862</v>
      </c>
      <c r="J8017" s="67" t="s">
        <v>206</v>
      </c>
      <c r="K8017" s="67" t="str">
        <f t="shared" si="431"/>
        <v>579 , 13</v>
      </c>
      <c r="L8017" s="344" t="s">
        <v>207</v>
      </c>
      <c r="N8017" s="188" t="b">
        <f t="shared" si="432"/>
        <v>0</v>
      </c>
      <c r="O8017" s="188" t="b">
        <f t="shared" si="433"/>
        <v>0</v>
      </c>
      <c r="Q8017" s="346"/>
      <c r="R8017" s="346"/>
    </row>
    <row r="8018" spans="5:18" s="341" customFormat="1">
      <c r="E8018" s="188">
        <v>579</v>
      </c>
      <c r="F8018" s="188">
        <v>14</v>
      </c>
      <c r="H8018" s="343" t="s">
        <v>208</v>
      </c>
      <c r="I8018" s="67" t="s">
        <v>862</v>
      </c>
      <c r="J8018" s="67" t="s">
        <v>206</v>
      </c>
      <c r="K8018" s="67" t="str">
        <f t="shared" si="431"/>
        <v>579 , 14</v>
      </c>
      <c r="L8018" s="344" t="s">
        <v>207</v>
      </c>
      <c r="N8018" s="188" t="b">
        <f t="shared" si="432"/>
        <v>0</v>
      </c>
      <c r="O8018" s="188" t="b">
        <f t="shared" si="433"/>
        <v>0</v>
      </c>
      <c r="Q8018" s="346"/>
      <c r="R8018" s="346"/>
    </row>
    <row r="8019" spans="5:18" s="341" customFormat="1">
      <c r="E8019" s="188">
        <v>579</v>
      </c>
      <c r="F8019" s="188">
        <v>15</v>
      </c>
      <c r="H8019" s="343" t="s">
        <v>208</v>
      </c>
      <c r="I8019" s="67" t="s">
        <v>862</v>
      </c>
      <c r="J8019" s="67" t="s">
        <v>206</v>
      </c>
      <c r="K8019" s="67" t="str">
        <f t="shared" si="431"/>
        <v>579 , 15</v>
      </c>
      <c r="L8019" s="344" t="s">
        <v>207</v>
      </c>
      <c r="N8019" s="188" t="b">
        <f t="shared" si="432"/>
        <v>0</v>
      </c>
      <c r="O8019" s="188" t="b">
        <f t="shared" si="433"/>
        <v>0</v>
      </c>
      <c r="Q8019" s="346"/>
      <c r="R8019" s="346"/>
    </row>
    <row r="8020" spans="5:18" s="341" customFormat="1">
      <c r="E8020" s="188">
        <v>579</v>
      </c>
      <c r="F8020" s="188">
        <v>16</v>
      </c>
      <c r="H8020" s="343" t="s">
        <v>208</v>
      </c>
      <c r="I8020" s="67" t="s">
        <v>862</v>
      </c>
      <c r="J8020" s="67" t="s">
        <v>206</v>
      </c>
      <c r="K8020" s="67" t="str">
        <f t="shared" si="431"/>
        <v>579 , 16</v>
      </c>
      <c r="L8020" s="344" t="s">
        <v>207</v>
      </c>
      <c r="N8020" s="188" t="b">
        <f t="shared" si="432"/>
        <v>0</v>
      </c>
      <c r="O8020" s="188" t="b">
        <f t="shared" si="433"/>
        <v>0</v>
      </c>
      <c r="Q8020" s="346"/>
      <c r="R8020" s="346"/>
    </row>
    <row r="8021" spans="5:18" s="341" customFormat="1">
      <c r="E8021" s="188">
        <v>580</v>
      </c>
      <c r="F8021" s="188">
        <v>1</v>
      </c>
      <c r="H8021" s="343" t="s">
        <v>208</v>
      </c>
      <c r="I8021" s="67" t="s">
        <v>862</v>
      </c>
      <c r="J8021" s="67" t="s">
        <v>206</v>
      </c>
      <c r="K8021" s="67" t="str">
        <f t="shared" si="431"/>
        <v>580 , 1</v>
      </c>
      <c r="L8021" s="344" t="s">
        <v>207</v>
      </c>
      <c r="N8021" s="188" t="b">
        <f t="shared" si="432"/>
        <v>0</v>
      </c>
      <c r="O8021" s="188" t="b">
        <f t="shared" si="433"/>
        <v>0</v>
      </c>
      <c r="Q8021" s="346"/>
      <c r="R8021" s="346"/>
    </row>
    <row r="8022" spans="5:18" s="341" customFormat="1">
      <c r="E8022" s="188">
        <v>580</v>
      </c>
      <c r="F8022" s="188">
        <v>4</v>
      </c>
      <c r="H8022" s="343" t="s">
        <v>208</v>
      </c>
      <c r="I8022" s="67" t="s">
        <v>862</v>
      </c>
      <c r="J8022" s="67" t="s">
        <v>206</v>
      </c>
      <c r="K8022" s="67" t="str">
        <f t="shared" si="431"/>
        <v>580 , 4</v>
      </c>
      <c r="L8022" s="344" t="s">
        <v>207</v>
      </c>
      <c r="N8022" s="188" t="b">
        <f t="shared" si="432"/>
        <v>0</v>
      </c>
      <c r="O8022" s="188" t="b">
        <f t="shared" si="433"/>
        <v>0</v>
      </c>
      <c r="Q8022" s="346"/>
      <c r="R8022" s="346"/>
    </row>
    <row r="8023" spans="5:18" s="341" customFormat="1">
      <c r="E8023" s="188">
        <v>580</v>
      </c>
      <c r="F8023" s="188">
        <v>5</v>
      </c>
      <c r="H8023" s="343" t="s">
        <v>208</v>
      </c>
      <c r="I8023" s="67" t="s">
        <v>862</v>
      </c>
      <c r="J8023" s="67" t="s">
        <v>206</v>
      </c>
      <c r="K8023" s="67" t="str">
        <f t="shared" si="431"/>
        <v>580 , 5</v>
      </c>
      <c r="L8023" s="344" t="s">
        <v>207</v>
      </c>
      <c r="N8023" s="188" t="b">
        <f t="shared" si="432"/>
        <v>0</v>
      </c>
      <c r="O8023" s="188" t="b">
        <f t="shared" si="433"/>
        <v>0</v>
      </c>
      <c r="Q8023" s="346"/>
      <c r="R8023" s="346"/>
    </row>
    <row r="8024" spans="5:18" s="341" customFormat="1">
      <c r="E8024" s="188">
        <v>580</v>
      </c>
      <c r="F8024" s="188">
        <v>7</v>
      </c>
      <c r="H8024" s="343" t="s">
        <v>208</v>
      </c>
      <c r="I8024" s="67" t="s">
        <v>862</v>
      </c>
      <c r="J8024" s="67" t="s">
        <v>206</v>
      </c>
      <c r="K8024" s="67" t="str">
        <f t="shared" si="431"/>
        <v>580 , 7</v>
      </c>
      <c r="L8024" s="344" t="s">
        <v>207</v>
      </c>
      <c r="N8024" s="188" t="b">
        <f t="shared" si="432"/>
        <v>0</v>
      </c>
      <c r="O8024" s="188" t="b">
        <f t="shared" si="433"/>
        <v>0</v>
      </c>
      <c r="Q8024" s="346"/>
      <c r="R8024" s="346"/>
    </row>
    <row r="8025" spans="5:18" s="341" customFormat="1">
      <c r="E8025" s="188">
        <v>580</v>
      </c>
      <c r="F8025" s="188">
        <v>8</v>
      </c>
      <c r="H8025" s="343" t="s">
        <v>208</v>
      </c>
      <c r="I8025" s="67" t="s">
        <v>862</v>
      </c>
      <c r="J8025" s="67" t="s">
        <v>206</v>
      </c>
      <c r="K8025" s="67" t="str">
        <f t="shared" si="431"/>
        <v>580 , 8</v>
      </c>
      <c r="L8025" s="344" t="s">
        <v>207</v>
      </c>
      <c r="N8025" s="188" t="b">
        <f t="shared" si="432"/>
        <v>0</v>
      </c>
      <c r="O8025" s="188" t="b">
        <f t="shared" si="433"/>
        <v>0</v>
      </c>
      <c r="Q8025" s="346"/>
      <c r="R8025" s="346"/>
    </row>
    <row r="8026" spans="5:18" s="341" customFormat="1">
      <c r="E8026" s="188">
        <v>580</v>
      </c>
      <c r="F8026" s="188">
        <v>9</v>
      </c>
      <c r="H8026" s="343" t="s">
        <v>208</v>
      </c>
      <c r="I8026" s="67" t="s">
        <v>862</v>
      </c>
      <c r="J8026" s="67" t="s">
        <v>206</v>
      </c>
      <c r="K8026" s="67" t="str">
        <f t="shared" si="431"/>
        <v>580 , 9</v>
      </c>
      <c r="L8026" s="344" t="s">
        <v>207</v>
      </c>
      <c r="N8026" s="188" t="b">
        <f t="shared" si="432"/>
        <v>0</v>
      </c>
      <c r="O8026" s="188" t="b">
        <f t="shared" si="433"/>
        <v>0</v>
      </c>
      <c r="Q8026" s="346"/>
      <c r="R8026" s="346"/>
    </row>
    <row r="8027" spans="5:18" s="341" customFormat="1">
      <c r="E8027" s="188">
        <v>580</v>
      </c>
      <c r="F8027" s="188">
        <v>11</v>
      </c>
      <c r="H8027" s="343" t="s">
        <v>208</v>
      </c>
      <c r="I8027" s="67" t="s">
        <v>862</v>
      </c>
      <c r="J8027" s="67" t="s">
        <v>206</v>
      </c>
      <c r="K8027" s="67" t="str">
        <f t="shared" si="431"/>
        <v>580 , 11</v>
      </c>
      <c r="L8027" s="344" t="s">
        <v>207</v>
      </c>
      <c r="N8027" s="188" t="b">
        <f t="shared" si="432"/>
        <v>0</v>
      </c>
      <c r="O8027" s="188" t="b">
        <f t="shared" si="433"/>
        <v>0</v>
      </c>
      <c r="Q8027" s="346"/>
      <c r="R8027" s="346"/>
    </row>
    <row r="8028" spans="5:18" s="341" customFormat="1">
      <c r="E8028" s="188">
        <v>580</v>
      </c>
      <c r="F8028" s="188">
        <v>12</v>
      </c>
      <c r="H8028" s="343" t="s">
        <v>208</v>
      </c>
      <c r="I8028" s="67" t="s">
        <v>862</v>
      </c>
      <c r="J8028" s="67" t="s">
        <v>206</v>
      </c>
      <c r="K8028" s="67" t="str">
        <f t="shared" si="431"/>
        <v>580 , 12</v>
      </c>
      <c r="L8028" s="344" t="s">
        <v>207</v>
      </c>
      <c r="N8028" s="188" t="b">
        <f t="shared" si="432"/>
        <v>0</v>
      </c>
      <c r="O8028" s="188" t="b">
        <f t="shared" si="433"/>
        <v>0</v>
      </c>
      <c r="Q8028" s="346"/>
      <c r="R8028" s="346"/>
    </row>
    <row r="8029" spans="5:18" s="341" customFormat="1">
      <c r="E8029" s="188">
        <v>580</v>
      </c>
      <c r="F8029" s="188">
        <v>13</v>
      </c>
      <c r="H8029" s="343" t="s">
        <v>208</v>
      </c>
      <c r="I8029" s="67" t="s">
        <v>862</v>
      </c>
      <c r="J8029" s="67" t="s">
        <v>206</v>
      </c>
      <c r="K8029" s="67" t="str">
        <f t="shared" si="431"/>
        <v>580 , 13</v>
      </c>
      <c r="L8029" s="344" t="s">
        <v>207</v>
      </c>
      <c r="N8029" s="188" t="b">
        <f t="shared" si="432"/>
        <v>0</v>
      </c>
      <c r="O8029" s="188" t="b">
        <f t="shared" si="433"/>
        <v>0</v>
      </c>
      <c r="Q8029" s="346"/>
      <c r="R8029" s="346"/>
    </row>
    <row r="8030" spans="5:18" s="341" customFormat="1">
      <c r="E8030" s="188">
        <v>580</v>
      </c>
      <c r="F8030" s="188">
        <v>14</v>
      </c>
      <c r="H8030" s="343" t="s">
        <v>208</v>
      </c>
      <c r="I8030" s="67" t="s">
        <v>862</v>
      </c>
      <c r="J8030" s="67" t="s">
        <v>206</v>
      </c>
      <c r="K8030" s="67" t="str">
        <f t="shared" si="431"/>
        <v>580 , 14</v>
      </c>
      <c r="L8030" s="344" t="s">
        <v>207</v>
      </c>
      <c r="N8030" s="188" t="b">
        <f t="shared" si="432"/>
        <v>0</v>
      </c>
      <c r="O8030" s="188" t="b">
        <f t="shared" si="433"/>
        <v>0</v>
      </c>
      <c r="Q8030" s="346"/>
      <c r="R8030" s="346"/>
    </row>
    <row r="8031" spans="5:18" s="341" customFormat="1">
      <c r="E8031" s="188">
        <v>580</v>
      </c>
      <c r="F8031" s="188">
        <v>15</v>
      </c>
      <c r="H8031" s="343" t="s">
        <v>208</v>
      </c>
      <c r="I8031" s="67" t="s">
        <v>862</v>
      </c>
      <c r="J8031" s="67" t="s">
        <v>206</v>
      </c>
      <c r="K8031" s="67" t="str">
        <f t="shared" si="431"/>
        <v>580 , 15</v>
      </c>
      <c r="L8031" s="344" t="s">
        <v>207</v>
      </c>
      <c r="N8031" s="188" t="b">
        <f t="shared" si="432"/>
        <v>0</v>
      </c>
      <c r="O8031" s="188" t="b">
        <f t="shared" si="433"/>
        <v>0</v>
      </c>
      <c r="Q8031" s="346"/>
      <c r="R8031" s="346"/>
    </row>
    <row r="8032" spans="5:18" s="341" customFormat="1">
      <c r="E8032" s="188">
        <v>580</v>
      </c>
      <c r="F8032" s="188">
        <v>16</v>
      </c>
      <c r="H8032" s="343" t="s">
        <v>208</v>
      </c>
      <c r="I8032" s="67" t="s">
        <v>862</v>
      </c>
      <c r="J8032" s="67" t="s">
        <v>206</v>
      </c>
      <c r="K8032" s="67" t="str">
        <f t="shared" si="431"/>
        <v>580 , 16</v>
      </c>
      <c r="L8032" s="344" t="s">
        <v>207</v>
      </c>
      <c r="N8032" s="188" t="b">
        <f t="shared" si="432"/>
        <v>0</v>
      </c>
      <c r="O8032" s="188" t="b">
        <f t="shared" si="433"/>
        <v>0</v>
      </c>
      <c r="Q8032" s="346"/>
      <c r="R8032" s="346"/>
    </row>
    <row r="8033" spans="5:18" s="341" customFormat="1">
      <c r="E8033" s="188">
        <v>581</v>
      </c>
      <c r="F8033" s="188">
        <v>1</v>
      </c>
      <c r="H8033" s="343" t="s">
        <v>208</v>
      </c>
      <c r="I8033" s="67" t="s">
        <v>862</v>
      </c>
      <c r="J8033" s="67" t="s">
        <v>206</v>
      </c>
      <c r="K8033" s="67" t="str">
        <f t="shared" si="431"/>
        <v>581 , 1</v>
      </c>
      <c r="L8033" s="344" t="s">
        <v>207</v>
      </c>
      <c r="N8033" s="188" t="b">
        <f t="shared" si="432"/>
        <v>0</v>
      </c>
      <c r="O8033" s="188" t="b">
        <f t="shared" si="433"/>
        <v>0</v>
      </c>
      <c r="Q8033" s="346"/>
      <c r="R8033" s="346"/>
    </row>
    <row r="8034" spans="5:18" s="341" customFormat="1">
      <c r="E8034" s="188">
        <v>581</v>
      </c>
      <c r="F8034" s="188">
        <v>4</v>
      </c>
      <c r="H8034" s="343" t="s">
        <v>208</v>
      </c>
      <c r="I8034" s="67" t="s">
        <v>862</v>
      </c>
      <c r="J8034" s="67" t="s">
        <v>206</v>
      </c>
      <c r="K8034" s="67" t="str">
        <f t="shared" si="431"/>
        <v>581 , 4</v>
      </c>
      <c r="L8034" s="344" t="s">
        <v>207</v>
      </c>
      <c r="N8034" s="188" t="b">
        <f t="shared" si="432"/>
        <v>0</v>
      </c>
      <c r="O8034" s="188" t="b">
        <f t="shared" si="433"/>
        <v>0</v>
      </c>
      <c r="Q8034" s="346"/>
      <c r="R8034" s="346"/>
    </row>
    <row r="8035" spans="5:18" s="341" customFormat="1">
      <c r="E8035" s="188">
        <v>581</v>
      </c>
      <c r="F8035" s="188">
        <v>5</v>
      </c>
      <c r="H8035" s="343" t="s">
        <v>208</v>
      </c>
      <c r="I8035" s="67" t="s">
        <v>862</v>
      </c>
      <c r="J8035" s="67" t="s">
        <v>206</v>
      </c>
      <c r="K8035" s="67" t="str">
        <f t="shared" si="431"/>
        <v>581 , 5</v>
      </c>
      <c r="L8035" s="344" t="s">
        <v>207</v>
      </c>
      <c r="N8035" s="188" t="b">
        <f t="shared" si="432"/>
        <v>0</v>
      </c>
      <c r="O8035" s="188" t="b">
        <f t="shared" si="433"/>
        <v>0</v>
      </c>
      <c r="Q8035" s="346"/>
      <c r="R8035" s="346"/>
    </row>
    <row r="8036" spans="5:18" s="341" customFormat="1">
      <c r="E8036" s="188">
        <v>581</v>
      </c>
      <c r="F8036" s="188">
        <v>7</v>
      </c>
      <c r="H8036" s="343" t="s">
        <v>208</v>
      </c>
      <c r="I8036" s="67" t="s">
        <v>862</v>
      </c>
      <c r="J8036" s="67" t="s">
        <v>206</v>
      </c>
      <c r="K8036" s="67" t="str">
        <f t="shared" si="431"/>
        <v>581 , 7</v>
      </c>
      <c r="L8036" s="344" t="s">
        <v>207</v>
      </c>
      <c r="N8036" s="188" t="b">
        <f t="shared" si="432"/>
        <v>0</v>
      </c>
      <c r="O8036" s="188" t="b">
        <f t="shared" si="433"/>
        <v>0</v>
      </c>
      <c r="Q8036" s="346"/>
      <c r="R8036" s="346"/>
    </row>
    <row r="8037" spans="5:18" s="341" customFormat="1">
      <c r="E8037" s="188">
        <v>581</v>
      </c>
      <c r="F8037" s="188">
        <v>8</v>
      </c>
      <c r="H8037" s="343" t="s">
        <v>208</v>
      </c>
      <c r="I8037" s="67" t="s">
        <v>862</v>
      </c>
      <c r="J8037" s="67" t="s">
        <v>206</v>
      </c>
      <c r="K8037" s="67" t="str">
        <f t="shared" si="431"/>
        <v>581 , 8</v>
      </c>
      <c r="L8037" s="344" t="s">
        <v>207</v>
      </c>
      <c r="N8037" s="188" t="b">
        <f t="shared" si="432"/>
        <v>0</v>
      </c>
      <c r="O8037" s="188" t="b">
        <f t="shared" si="433"/>
        <v>0</v>
      </c>
      <c r="Q8037" s="346"/>
      <c r="R8037" s="346"/>
    </row>
    <row r="8038" spans="5:18" s="341" customFormat="1">
      <c r="E8038" s="188">
        <v>581</v>
      </c>
      <c r="F8038" s="188">
        <v>9</v>
      </c>
      <c r="H8038" s="343" t="s">
        <v>208</v>
      </c>
      <c r="I8038" s="67" t="s">
        <v>862</v>
      </c>
      <c r="J8038" s="67" t="s">
        <v>206</v>
      </c>
      <c r="K8038" s="67" t="str">
        <f t="shared" si="431"/>
        <v>581 , 9</v>
      </c>
      <c r="L8038" s="344" t="s">
        <v>207</v>
      </c>
      <c r="N8038" s="188" t="b">
        <f t="shared" si="432"/>
        <v>0</v>
      </c>
      <c r="O8038" s="188" t="b">
        <f t="shared" si="433"/>
        <v>0</v>
      </c>
      <c r="Q8038" s="346"/>
      <c r="R8038" s="346"/>
    </row>
    <row r="8039" spans="5:18" s="341" customFormat="1">
      <c r="E8039" s="188">
        <v>581</v>
      </c>
      <c r="F8039" s="188">
        <v>11</v>
      </c>
      <c r="H8039" s="343" t="s">
        <v>208</v>
      </c>
      <c r="I8039" s="67" t="s">
        <v>862</v>
      </c>
      <c r="J8039" s="67" t="s">
        <v>206</v>
      </c>
      <c r="K8039" s="67" t="str">
        <f t="shared" si="431"/>
        <v>581 , 11</v>
      </c>
      <c r="L8039" s="344" t="s">
        <v>207</v>
      </c>
      <c r="N8039" s="188" t="b">
        <f t="shared" si="432"/>
        <v>0</v>
      </c>
      <c r="O8039" s="188" t="b">
        <f t="shared" si="433"/>
        <v>0</v>
      </c>
      <c r="Q8039" s="346"/>
      <c r="R8039" s="346"/>
    </row>
    <row r="8040" spans="5:18" s="341" customFormat="1">
      <c r="E8040" s="188">
        <v>581</v>
      </c>
      <c r="F8040" s="188">
        <v>12</v>
      </c>
      <c r="H8040" s="343" t="s">
        <v>208</v>
      </c>
      <c r="I8040" s="67" t="s">
        <v>862</v>
      </c>
      <c r="J8040" s="67" t="s">
        <v>206</v>
      </c>
      <c r="K8040" s="67" t="str">
        <f t="shared" si="431"/>
        <v>581 , 12</v>
      </c>
      <c r="L8040" s="344" t="s">
        <v>207</v>
      </c>
      <c r="N8040" s="188" t="b">
        <f t="shared" si="432"/>
        <v>0</v>
      </c>
      <c r="O8040" s="188" t="b">
        <f t="shared" si="433"/>
        <v>0</v>
      </c>
      <c r="Q8040" s="346"/>
      <c r="R8040" s="346"/>
    </row>
    <row r="8041" spans="5:18" s="341" customFormat="1">
      <c r="E8041" s="188">
        <v>581</v>
      </c>
      <c r="F8041" s="188">
        <v>13</v>
      </c>
      <c r="H8041" s="343" t="s">
        <v>208</v>
      </c>
      <c r="I8041" s="67" t="s">
        <v>862</v>
      </c>
      <c r="J8041" s="67" t="s">
        <v>206</v>
      </c>
      <c r="K8041" s="67" t="str">
        <f t="shared" si="431"/>
        <v>581 , 13</v>
      </c>
      <c r="L8041" s="344" t="s">
        <v>207</v>
      </c>
      <c r="N8041" s="188" t="b">
        <f t="shared" si="432"/>
        <v>0</v>
      </c>
      <c r="O8041" s="188" t="b">
        <f t="shared" si="433"/>
        <v>0</v>
      </c>
      <c r="Q8041" s="346"/>
      <c r="R8041" s="346"/>
    </row>
    <row r="8042" spans="5:18" s="341" customFormat="1">
      <c r="E8042" s="188">
        <v>581</v>
      </c>
      <c r="F8042" s="188">
        <v>14</v>
      </c>
      <c r="H8042" s="343" t="s">
        <v>208</v>
      </c>
      <c r="I8042" s="67" t="s">
        <v>862</v>
      </c>
      <c r="J8042" s="67" t="s">
        <v>206</v>
      </c>
      <c r="K8042" s="67" t="str">
        <f t="shared" si="431"/>
        <v>581 , 14</v>
      </c>
      <c r="L8042" s="344" t="s">
        <v>207</v>
      </c>
      <c r="N8042" s="188" t="b">
        <f t="shared" si="432"/>
        <v>0</v>
      </c>
      <c r="O8042" s="188" t="b">
        <f t="shared" si="433"/>
        <v>0</v>
      </c>
      <c r="Q8042" s="346"/>
      <c r="R8042" s="346"/>
    </row>
    <row r="8043" spans="5:18" s="341" customFormat="1">
      <c r="E8043" s="188">
        <v>581</v>
      </c>
      <c r="F8043" s="188">
        <v>15</v>
      </c>
      <c r="H8043" s="343" t="s">
        <v>208</v>
      </c>
      <c r="I8043" s="67" t="s">
        <v>862</v>
      </c>
      <c r="J8043" s="67" t="s">
        <v>206</v>
      </c>
      <c r="K8043" s="67" t="str">
        <f t="shared" si="431"/>
        <v>581 , 15</v>
      </c>
      <c r="L8043" s="344" t="s">
        <v>207</v>
      </c>
      <c r="N8043" s="188" t="b">
        <f t="shared" si="432"/>
        <v>0</v>
      </c>
      <c r="O8043" s="188" t="b">
        <f t="shared" si="433"/>
        <v>0</v>
      </c>
      <c r="Q8043" s="346"/>
      <c r="R8043" s="346"/>
    </row>
    <row r="8044" spans="5:18" s="341" customFormat="1">
      <c r="E8044" s="188">
        <v>581</v>
      </c>
      <c r="F8044" s="188">
        <v>16</v>
      </c>
      <c r="H8044" s="343" t="s">
        <v>208</v>
      </c>
      <c r="I8044" s="67" t="s">
        <v>862</v>
      </c>
      <c r="J8044" s="67" t="s">
        <v>206</v>
      </c>
      <c r="K8044" s="67" t="str">
        <f t="shared" si="431"/>
        <v>581 , 16</v>
      </c>
      <c r="L8044" s="344" t="s">
        <v>207</v>
      </c>
      <c r="N8044" s="188" t="b">
        <f t="shared" si="432"/>
        <v>0</v>
      </c>
      <c r="O8044" s="188" t="b">
        <f t="shared" si="433"/>
        <v>0</v>
      </c>
      <c r="Q8044" s="346"/>
      <c r="R8044" s="346"/>
    </row>
    <row r="8045" spans="5:18" s="341" customFormat="1">
      <c r="E8045" s="188">
        <v>582</v>
      </c>
      <c r="F8045" s="188">
        <v>1</v>
      </c>
      <c r="H8045" s="343" t="s">
        <v>208</v>
      </c>
      <c r="I8045" s="67" t="s">
        <v>862</v>
      </c>
      <c r="J8045" s="67" t="s">
        <v>206</v>
      </c>
      <c r="K8045" s="67" t="str">
        <f t="shared" si="431"/>
        <v>582 , 1</v>
      </c>
      <c r="L8045" s="344" t="s">
        <v>207</v>
      </c>
      <c r="N8045" s="188" t="b">
        <f t="shared" si="432"/>
        <v>0</v>
      </c>
      <c r="O8045" s="188" t="b">
        <f t="shared" si="433"/>
        <v>0</v>
      </c>
      <c r="Q8045" s="346"/>
      <c r="R8045" s="346"/>
    </row>
    <row r="8046" spans="5:18" s="341" customFormat="1">
      <c r="E8046" s="188">
        <v>582</v>
      </c>
      <c r="F8046" s="188">
        <v>4</v>
      </c>
      <c r="H8046" s="343" t="s">
        <v>208</v>
      </c>
      <c r="I8046" s="67" t="s">
        <v>862</v>
      </c>
      <c r="J8046" s="67" t="s">
        <v>206</v>
      </c>
      <c r="K8046" s="67" t="str">
        <f t="shared" si="431"/>
        <v>582 , 4</v>
      </c>
      <c r="L8046" s="344" t="s">
        <v>207</v>
      </c>
      <c r="N8046" s="188" t="b">
        <f t="shared" si="432"/>
        <v>0</v>
      </c>
      <c r="O8046" s="188" t="b">
        <f t="shared" si="433"/>
        <v>0</v>
      </c>
      <c r="Q8046" s="346"/>
      <c r="R8046" s="346"/>
    </row>
    <row r="8047" spans="5:18" s="341" customFormat="1">
      <c r="E8047" s="188">
        <v>582</v>
      </c>
      <c r="F8047" s="188">
        <v>5</v>
      </c>
      <c r="H8047" s="343" t="s">
        <v>208</v>
      </c>
      <c r="I8047" s="67" t="s">
        <v>862</v>
      </c>
      <c r="J8047" s="67" t="s">
        <v>206</v>
      </c>
      <c r="K8047" s="67" t="str">
        <f t="shared" si="431"/>
        <v>582 , 5</v>
      </c>
      <c r="L8047" s="344" t="s">
        <v>207</v>
      </c>
      <c r="N8047" s="188" t="b">
        <f t="shared" si="432"/>
        <v>0</v>
      </c>
      <c r="O8047" s="188" t="b">
        <f t="shared" si="433"/>
        <v>0</v>
      </c>
      <c r="Q8047" s="346"/>
      <c r="R8047" s="346"/>
    </row>
    <row r="8048" spans="5:18" s="341" customFormat="1">
      <c r="E8048" s="188">
        <v>582</v>
      </c>
      <c r="F8048" s="188">
        <v>7</v>
      </c>
      <c r="H8048" s="343" t="s">
        <v>208</v>
      </c>
      <c r="I8048" s="67" t="s">
        <v>862</v>
      </c>
      <c r="J8048" s="67" t="s">
        <v>206</v>
      </c>
      <c r="K8048" s="67" t="str">
        <f t="shared" si="431"/>
        <v>582 , 7</v>
      </c>
      <c r="L8048" s="344" t="s">
        <v>207</v>
      </c>
      <c r="N8048" s="188" t="b">
        <f t="shared" si="432"/>
        <v>0</v>
      </c>
      <c r="O8048" s="188" t="b">
        <f t="shared" si="433"/>
        <v>0</v>
      </c>
      <c r="Q8048" s="346"/>
      <c r="R8048" s="346"/>
    </row>
    <row r="8049" spans="5:18" s="341" customFormat="1">
      <c r="E8049" s="188">
        <v>582</v>
      </c>
      <c r="F8049" s="188">
        <v>8</v>
      </c>
      <c r="H8049" s="343" t="s">
        <v>208</v>
      </c>
      <c r="I8049" s="67" t="s">
        <v>862</v>
      </c>
      <c r="J8049" s="67" t="s">
        <v>206</v>
      </c>
      <c r="K8049" s="67" t="str">
        <f t="shared" si="431"/>
        <v>582 , 8</v>
      </c>
      <c r="L8049" s="344" t="s">
        <v>207</v>
      </c>
      <c r="N8049" s="188" t="b">
        <f t="shared" si="432"/>
        <v>0</v>
      </c>
      <c r="O8049" s="188" t="b">
        <f t="shared" si="433"/>
        <v>0</v>
      </c>
      <c r="Q8049" s="346"/>
      <c r="R8049" s="346"/>
    </row>
    <row r="8050" spans="5:18" s="341" customFormat="1">
      <c r="E8050" s="188">
        <v>582</v>
      </c>
      <c r="F8050" s="188">
        <v>9</v>
      </c>
      <c r="H8050" s="343" t="s">
        <v>208</v>
      </c>
      <c r="I8050" s="67" t="s">
        <v>862</v>
      </c>
      <c r="J8050" s="67" t="s">
        <v>206</v>
      </c>
      <c r="K8050" s="67" t="str">
        <f t="shared" si="431"/>
        <v>582 , 9</v>
      </c>
      <c r="L8050" s="344" t="s">
        <v>207</v>
      </c>
      <c r="N8050" s="188" t="b">
        <f t="shared" si="432"/>
        <v>0</v>
      </c>
      <c r="O8050" s="188" t="b">
        <f t="shared" si="433"/>
        <v>0</v>
      </c>
      <c r="Q8050" s="346"/>
      <c r="R8050" s="346"/>
    </row>
    <row r="8051" spans="5:18" s="341" customFormat="1">
      <c r="E8051" s="188">
        <v>582</v>
      </c>
      <c r="F8051" s="188">
        <v>11</v>
      </c>
      <c r="H8051" s="343" t="s">
        <v>208</v>
      </c>
      <c r="I8051" s="67" t="s">
        <v>862</v>
      </c>
      <c r="J8051" s="67" t="s">
        <v>206</v>
      </c>
      <c r="K8051" s="67" t="str">
        <f t="shared" si="431"/>
        <v>582 , 11</v>
      </c>
      <c r="L8051" s="344" t="s">
        <v>207</v>
      </c>
      <c r="N8051" s="188" t="b">
        <f t="shared" si="432"/>
        <v>0</v>
      </c>
      <c r="O8051" s="188" t="b">
        <f t="shared" si="433"/>
        <v>0</v>
      </c>
      <c r="Q8051" s="346"/>
      <c r="R8051" s="346"/>
    </row>
    <row r="8052" spans="5:18" s="341" customFormat="1">
      <c r="E8052" s="188">
        <v>582</v>
      </c>
      <c r="F8052" s="188">
        <v>12</v>
      </c>
      <c r="H8052" s="343" t="s">
        <v>208</v>
      </c>
      <c r="I8052" s="67" t="s">
        <v>862</v>
      </c>
      <c r="J8052" s="67" t="s">
        <v>206</v>
      </c>
      <c r="K8052" s="67" t="str">
        <f t="shared" si="431"/>
        <v>582 , 12</v>
      </c>
      <c r="L8052" s="344" t="s">
        <v>207</v>
      </c>
      <c r="N8052" s="188" t="b">
        <f t="shared" si="432"/>
        <v>0</v>
      </c>
      <c r="O8052" s="188" t="b">
        <f t="shared" si="433"/>
        <v>0</v>
      </c>
      <c r="Q8052" s="346"/>
      <c r="R8052" s="346"/>
    </row>
    <row r="8053" spans="5:18" s="341" customFormat="1">
      <c r="E8053" s="188">
        <v>582</v>
      </c>
      <c r="F8053" s="188">
        <v>13</v>
      </c>
      <c r="H8053" s="343" t="s">
        <v>208</v>
      </c>
      <c r="I8053" s="67" t="s">
        <v>862</v>
      </c>
      <c r="J8053" s="67" t="s">
        <v>206</v>
      </c>
      <c r="K8053" s="67" t="str">
        <f t="shared" si="431"/>
        <v>582 , 13</v>
      </c>
      <c r="L8053" s="344" t="s">
        <v>207</v>
      </c>
      <c r="N8053" s="188" t="b">
        <f t="shared" si="432"/>
        <v>0</v>
      </c>
      <c r="O8053" s="188" t="b">
        <f t="shared" si="433"/>
        <v>0</v>
      </c>
      <c r="Q8053" s="346"/>
      <c r="R8053" s="346"/>
    </row>
    <row r="8054" spans="5:18" s="341" customFormat="1">
      <c r="E8054" s="188">
        <v>582</v>
      </c>
      <c r="F8054" s="188">
        <v>14</v>
      </c>
      <c r="H8054" s="343" t="s">
        <v>208</v>
      </c>
      <c r="I8054" s="67" t="s">
        <v>862</v>
      </c>
      <c r="J8054" s="67" t="s">
        <v>206</v>
      </c>
      <c r="K8054" s="67" t="str">
        <f t="shared" si="431"/>
        <v>582 , 14</v>
      </c>
      <c r="L8054" s="344" t="s">
        <v>207</v>
      </c>
      <c r="N8054" s="188" t="b">
        <f t="shared" si="432"/>
        <v>0</v>
      </c>
      <c r="O8054" s="188" t="b">
        <f t="shared" si="433"/>
        <v>0</v>
      </c>
      <c r="Q8054" s="346"/>
      <c r="R8054" s="346"/>
    </row>
    <row r="8055" spans="5:18" s="341" customFormat="1">
      <c r="E8055" s="188">
        <v>582</v>
      </c>
      <c r="F8055" s="188">
        <v>15</v>
      </c>
      <c r="H8055" s="343" t="s">
        <v>208</v>
      </c>
      <c r="I8055" s="67" t="s">
        <v>862</v>
      </c>
      <c r="J8055" s="67" t="s">
        <v>206</v>
      </c>
      <c r="K8055" s="67" t="str">
        <f t="shared" si="431"/>
        <v>582 , 15</v>
      </c>
      <c r="L8055" s="344" t="s">
        <v>207</v>
      </c>
      <c r="N8055" s="188" t="b">
        <f t="shared" si="432"/>
        <v>0</v>
      </c>
      <c r="O8055" s="188" t="b">
        <f t="shared" si="433"/>
        <v>0</v>
      </c>
      <c r="Q8055" s="346"/>
      <c r="R8055" s="346"/>
    </row>
    <row r="8056" spans="5:18" s="341" customFormat="1">
      <c r="E8056" s="188">
        <v>582</v>
      </c>
      <c r="F8056" s="188">
        <v>16</v>
      </c>
      <c r="H8056" s="343" t="s">
        <v>208</v>
      </c>
      <c r="I8056" s="67" t="s">
        <v>862</v>
      </c>
      <c r="J8056" s="67" t="s">
        <v>206</v>
      </c>
      <c r="K8056" s="67" t="str">
        <f t="shared" si="431"/>
        <v>582 , 16</v>
      </c>
      <c r="L8056" s="344" t="s">
        <v>207</v>
      </c>
      <c r="N8056" s="188" t="b">
        <f t="shared" si="432"/>
        <v>0</v>
      </c>
      <c r="O8056" s="188" t="b">
        <f t="shared" si="433"/>
        <v>0</v>
      </c>
      <c r="Q8056" s="346"/>
      <c r="R8056" s="346"/>
    </row>
    <row r="8057" spans="5:18" s="341" customFormat="1">
      <c r="E8057" s="188">
        <v>583</v>
      </c>
      <c r="F8057" s="188">
        <v>1</v>
      </c>
      <c r="H8057" s="343" t="s">
        <v>208</v>
      </c>
      <c r="I8057" s="67" t="s">
        <v>862</v>
      </c>
      <c r="J8057" s="67" t="s">
        <v>206</v>
      </c>
      <c r="K8057" s="67" t="str">
        <f t="shared" si="431"/>
        <v>583 , 1</v>
      </c>
      <c r="L8057" s="344" t="s">
        <v>207</v>
      </c>
      <c r="N8057" s="188" t="b">
        <f t="shared" si="432"/>
        <v>0</v>
      </c>
      <c r="O8057" s="188" t="b">
        <f t="shared" si="433"/>
        <v>0</v>
      </c>
      <c r="Q8057" s="346"/>
      <c r="R8057" s="346"/>
    </row>
    <row r="8058" spans="5:18" s="341" customFormat="1">
      <c r="E8058" s="188">
        <v>583</v>
      </c>
      <c r="F8058" s="188">
        <v>4</v>
      </c>
      <c r="H8058" s="343" t="s">
        <v>208</v>
      </c>
      <c r="I8058" s="67" t="s">
        <v>862</v>
      </c>
      <c r="J8058" s="67" t="s">
        <v>206</v>
      </c>
      <c r="K8058" s="67" t="str">
        <f t="shared" si="431"/>
        <v>583 , 4</v>
      </c>
      <c r="L8058" s="344" t="s">
        <v>207</v>
      </c>
      <c r="N8058" s="188" t="b">
        <f t="shared" si="432"/>
        <v>0</v>
      </c>
      <c r="O8058" s="188" t="b">
        <f t="shared" si="433"/>
        <v>0</v>
      </c>
      <c r="Q8058" s="346"/>
      <c r="R8058" s="346"/>
    </row>
    <row r="8059" spans="5:18" s="341" customFormat="1">
      <c r="E8059" s="188">
        <v>583</v>
      </c>
      <c r="F8059" s="188">
        <v>5</v>
      </c>
      <c r="H8059" s="343" t="s">
        <v>208</v>
      </c>
      <c r="I8059" s="67" t="s">
        <v>862</v>
      </c>
      <c r="J8059" s="67" t="s">
        <v>206</v>
      </c>
      <c r="K8059" s="67" t="str">
        <f t="shared" si="431"/>
        <v>583 , 5</v>
      </c>
      <c r="L8059" s="344" t="s">
        <v>207</v>
      </c>
      <c r="N8059" s="188" t="b">
        <f t="shared" si="432"/>
        <v>0</v>
      </c>
      <c r="O8059" s="188" t="b">
        <f t="shared" si="433"/>
        <v>0</v>
      </c>
      <c r="Q8059" s="346"/>
      <c r="R8059" s="346"/>
    </row>
    <row r="8060" spans="5:18" s="341" customFormat="1">
      <c r="E8060" s="188">
        <v>583</v>
      </c>
      <c r="F8060" s="188">
        <v>7</v>
      </c>
      <c r="H8060" s="343" t="s">
        <v>208</v>
      </c>
      <c r="I8060" s="67" t="s">
        <v>862</v>
      </c>
      <c r="J8060" s="67" t="s">
        <v>206</v>
      </c>
      <c r="K8060" s="67" t="str">
        <f t="shared" si="431"/>
        <v>583 , 7</v>
      </c>
      <c r="L8060" s="344" t="s">
        <v>207</v>
      </c>
      <c r="N8060" s="188" t="b">
        <f t="shared" si="432"/>
        <v>0</v>
      </c>
      <c r="O8060" s="188" t="b">
        <f t="shared" si="433"/>
        <v>0</v>
      </c>
      <c r="Q8060" s="346"/>
      <c r="R8060" s="346"/>
    </row>
    <row r="8061" spans="5:18" s="341" customFormat="1">
      <c r="E8061" s="188">
        <v>583</v>
      </c>
      <c r="F8061" s="188">
        <v>8</v>
      </c>
      <c r="H8061" s="343" t="s">
        <v>208</v>
      </c>
      <c r="I8061" s="67" t="s">
        <v>862</v>
      </c>
      <c r="J8061" s="67" t="s">
        <v>206</v>
      </c>
      <c r="K8061" s="67" t="str">
        <f t="shared" ref="K8061:K8124" si="434">E8061&amp;" , "&amp;F8061</f>
        <v>583 , 8</v>
      </c>
      <c r="L8061" s="344" t="s">
        <v>207</v>
      </c>
      <c r="N8061" s="188" t="b">
        <f t="shared" ref="N8061:N8124" si="435">IF(E8061="","",EXACT(E8061,Q8061))</f>
        <v>0</v>
      </c>
      <c r="O8061" s="188" t="b">
        <f t="shared" ref="O8061:O8124" si="436">IF(F8061="","",EXACT(F8061,R8061))</f>
        <v>0</v>
      </c>
      <c r="Q8061" s="346"/>
      <c r="R8061" s="346"/>
    </row>
    <row r="8062" spans="5:18" s="341" customFormat="1">
      <c r="E8062" s="188">
        <v>583</v>
      </c>
      <c r="F8062" s="188">
        <v>9</v>
      </c>
      <c r="H8062" s="343" t="s">
        <v>208</v>
      </c>
      <c r="I8062" s="67" t="s">
        <v>862</v>
      </c>
      <c r="J8062" s="67" t="s">
        <v>206</v>
      </c>
      <c r="K8062" s="67" t="str">
        <f t="shared" si="434"/>
        <v>583 , 9</v>
      </c>
      <c r="L8062" s="344" t="s">
        <v>207</v>
      </c>
      <c r="N8062" s="188" t="b">
        <f t="shared" si="435"/>
        <v>0</v>
      </c>
      <c r="O8062" s="188" t="b">
        <f t="shared" si="436"/>
        <v>0</v>
      </c>
      <c r="Q8062" s="346"/>
      <c r="R8062" s="346"/>
    </row>
    <row r="8063" spans="5:18" s="341" customFormat="1">
      <c r="E8063" s="188">
        <v>583</v>
      </c>
      <c r="F8063" s="188">
        <v>11</v>
      </c>
      <c r="H8063" s="343" t="s">
        <v>208</v>
      </c>
      <c r="I8063" s="67" t="s">
        <v>862</v>
      </c>
      <c r="J8063" s="67" t="s">
        <v>206</v>
      </c>
      <c r="K8063" s="67" t="str">
        <f t="shared" si="434"/>
        <v>583 , 11</v>
      </c>
      <c r="L8063" s="344" t="s">
        <v>207</v>
      </c>
      <c r="N8063" s="188" t="b">
        <f t="shared" si="435"/>
        <v>0</v>
      </c>
      <c r="O8063" s="188" t="b">
        <f t="shared" si="436"/>
        <v>0</v>
      </c>
      <c r="Q8063" s="346"/>
      <c r="R8063" s="346"/>
    </row>
    <row r="8064" spans="5:18" s="341" customFormat="1">
      <c r="E8064" s="188">
        <v>583</v>
      </c>
      <c r="F8064" s="188">
        <v>12</v>
      </c>
      <c r="H8064" s="343" t="s">
        <v>208</v>
      </c>
      <c r="I8064" s="67" t="s">
        <v>862</v>
      </c>
      <c r="J8064" s="67" t="s">
        <v>206</v>
      </c>
      <c r="K8064" s="67" t="str">
        <f t="shared" si="434"/>
        <v>583 , 12</v>
      </c>
      <c r="L8064" s="344" t="s">
        <v>207</v>
      </c>
      <c r="N8064" s="188" t="b">
        <f t="shared" si="435"/>
        <v>0</v>
      </c>
      <c r="O8064" s="188" t="b">
        <f t="shared" si="436"/>
        <v>0</v>
      </c>
      <c r="Q8064" s="346"/>
      <c r="R8064" s="346"/>
    </row>
    <row r="8065" spans="5:18" s="341" customFormat="1">
      <c r="E8065" s="188">
        <v>583</v>
      </c>
      <c r="F8065" s="188">
        <v>13</v>
      </c>
      <c r="H8065" s="343" t="s">
        <v>208</v>
      </c>
      <c r="I8065" s="67" t="s">
        <v>862</v>
      </c>
      <c r="J8065" s="67" t="s">
        <v>206</v>
      </c>
      <c r="K8065" s="67" t="str">
        <f t="shared" si="434"/>
        <v>583 , 13</v>
      </c>
      <c r="L8065" s="344" t="s">
        <v>207</v>
      </c>
      <c r="N8065" s="188" t="b">
        <f t="shared" si="435"/>
        <v>0</v>
      </c>
      <c r="O8065" s="188" t="b">
        <f t="shared" si="436"/>
        <v>0</v>
      </c>
      <c r="Q8065" s="346"/>
      <c r="R8065" s="346"/>
    </row>
    <row r="8066" spans="5:18" s="341" customFormat="1">
      <c r="E8066" s="188">
        <v>583</v>
      </c>
      <c r="F8066" s="188">
        <v>14</v>
      </c>
      <c r="H8066" s="343" t="s">
        <v>208</v>
      </c>
      <c r="I8066" s="67" t="s">
        <v>862</v>
      </c>
      <c r="J8066" s="67" t="s">
        <v>206</v>
      </c>
      <c r="K8066" s="67" t="str">
        <f t="shared" si="434"/>
        <v>583 , 14</v>
      </c>
      <c r="L8066" s="344" t="s">
        <v>207</v>
      </c>
      <c r="N8066" s="188" t="b">
        <f t="shared" si="435"/>
        <v>0</v>
      </c>
      <c r="O8066" s="188" t="b">
        <f t="shared" si="436"/>
        <v>0</v>
      </c>
      <c r="Q8066" s="346"/>
      <c r="R8066" s="346"/>
    </row>
    <row r="8067" spans="5:18" s="341" customFormat="1">
      <c r="E8067" s="188">
        <v>583</v>
      </c>
      <c r="F8067" s="188">
        <v>15</v>
      </c>
      <c r="H8067" s="343" t="s">
        <v>208</v>
      </c>
      <c r="I8067" s="67" t="s">
        <v>862</v>
      </c>
      <c r="J8067" s="67" t="s">
        <v>206</v>
      </c>
      <c r="K8067" s="67" t="str">
        <f t="shared" si="434"/>
        <v>583 , 15</v>
      </c>
      <c r="L8067" s="344" t="s">
        <v>207</v>
      </c>
      <c r="N8067" s="188" t="b">
        <f t="shared" si="435"/>
        <v>0</v>
      </c>
      <c r="O8067" s="188" t="b">
        <f t="shared" si="436"/>
        <v>0</v>
      </c>
      <c r="Q8067" s="346"/>
      <c r="R8067" s="346"/>
    </row>
    <row r="8068" spans="5:18" s="341" customFormat="1">
      <c r="E8068" s="188">
        <v>583</v>
      </c>
      <c r="F8068" s="188">
        <v>16</v>
      </c>
      <c r="H8068" s="343" t="s">
        <v>208</v>
      </c>
      <c r="I8068" s="67" t="s">
        <v>862</v>
      </c>
      <c r="J8068" s="67" t="s">
        <v>206</v>
      </c>
      <c r="K8068" s="67" t="str">
        <f t="shared" si="434"/>
        <v>583 , 16</v>
      </c>
      <c r="L8068" s="344" t="s">
        <v>207</v>
      </c>
      <c r="N8068" s="188" t="b">
        <f t="shared" si="435"/>
        <v>0</v>
      </c>
      <c r="O8068" s="188" t="b">
        <f t="shared" si="436"/>
        <v>0</v>
      </c>
      <c r="Q8068" s="346"/>
      <c r="R8068" s="346"/>
    </row>
    <row r="8069" spans="5:18" s="341" customFormat="1">
      <c r="E8069" s="188">
        <v>584</v>
      </c>
      <c r="F8069" s="188">
        <v>1</v>
      </c>
      <c r="H8069" s="343" t="s">
        <v>208</v>
      </c>
      <c r="I8069" s="67" t="s">
        <v>862</v>
      </c>
      <c r="J8069" s="67" t="s">
        <v>206</v>
      </c>
      <c r="K8069" s="67" t="str">
        <f t="shared" si="434"/>
        <v>584 , 1</v>
      </c>
      <c r="L8069" s="344" t="s">
        <v>207</v>
      </c>
      <c r="N8069" s="188" t="b">
        <f t="shared" si="435"/>
        <v>0</v>
      </c>
      <c r="O8069" s="188" t="b">
        <f t="shared" si="436"/>
        <v>0</v>
      </c>
      <c r="Q8069" s="346"/>
      <c r="R8069" s="346"/>
    </row>
    <row r="8070" spans="5:18" s="341" customFormat="1">
      <c r="E8070" s="188">
        <v>584</v>
      </c>
      <c r="F8070" s="188">
        <v>4</v>
      </c>
      <c r="H8070" s="343" t="s">
        <v>208</v>
      </c>
      <c r="I8070" s="67" t="s">
        <v>862</v>
      </c>
      <c r="J8070" s="67" t="s">
        <v>206</v>
      </c>
      <c r="K8070" s="67" t="str">
        <f t="shared" si="434"/>
        <v>584 , 4</v>
      </c>
      <c r="L8070" s="344" t="s">
        <v>207</v>
      </c>
      <c r="N8070" s="188" t="b">
        <f t="shared" si="435"/>
        <v>0</v>
      </c>
      <c r="O8070" s="188" t="b">
        <f t="shared" si="436"/>
        <v>0</v>
      </c>
      <c r="Q8070" s="346"/>
      <c r="R8070" s="346"/>
    </row>
    <row r="8071" spans="5:18" s="341" customFormat="1">
      <c r="E8071" s="188">
        <v>584</v>
      </c>
      <c r="F8071" s="188">
        <v>5</v>
      </c>
      <c r="H8071" s="343" t="s">
        <v>208</v>
      </c>
      <c r="I8071" s="67" t="s">
        <v>862</v>
      </c>
      <c r="J8071" s="67" t="s">
        <v>206</v>
      </c>
      <c r="K8071" s="67" t="str">
        <f t="shared" si="434"/>
        <v>584 , 5</v>
      </c>
      <c r="L8071" s="344" t="s">
        <v>207</v>
      </c>
      <c r="N8071" s="188" t="b">
        <f t="shared" si="435"/>
        <v>0</v>
      </c>
      <c r="O8071" s="188" t="b">
        <f t="shared" si="436"/>
        <v>0</v>
      </c>
      <c r="Q8071" s="346"/>
      <c r="R8071" s="346"/>
    </row>
    <row r="8072" spans="5:18" s="341" customFormat="1">
      <c r="E8072" s="188">
        <v>584</v>
      </c>
      <c r="F8072" s="188">
        <v>7</v>
      </c>
      <c r="H8072" s="343" t="s">
        <v>208</v>
      </c>
      <c r="I8072" s="67" t="s">
        <v>862</v>
      </c>
      <c r="J8072" s="67" t="s">
        <v>206</v>
      </c>
      <c r="K8072" s="67" t="str">
        <f t="shared" si="434"/>
        <v>584 , 7</v>
      </c>
      <c r="L8072" s="344" t="s">
        <v>207</v>
      </c>
      <c r="N8072" s="188" t="b">
        <f t="shared" si="435"/>
        <v>0</v>
      </c>
      <c r="O8072" s="188" t="b">
        <f t="shared" si="436"/>
        <v>0</v>
      </c>
      <c r="Q8072" s="346"/>
      <c r="R8072" s="346"/>
    </row>
    <row r="8073" spans="5:18" s="341" customFormat="1">
      <c r="E8073" s="188">
        <v>584</v>
      </c>
      <c r="F8073" s="188">
        <v>8</v>
      </c>
      <c r="H8073" s="343" t="s">
        <v>208</v>
      </c>
      <c r="I8073" s="67" t="s">
        <v>862</v>
      </c>
      <c r="J8073" s="67" t="s">
        <v>206</v>
      </c>
      <c r="K8073" s="67" t="str">
        <f t="shared" si="434"/>
        <v>584 , 8</v>
      </c>
      <c r="L8073" s="344" t="s">
        <v>207</v>
      </c>
      <c r="N8073" s="188" t="b">
        <f t="shared" si="435"/>
        <v>0</v>
      </c>
      <c r="O8073" s="188" t="b">
        <f t="shared" si="436"/>
        <v>0</v>
      </c>
      <c r="Q8073" s="346"/>
      <c r="R8073" s="346"/>
    </row>
    <row r="8074" spans="5:18" s="341" customFormat="1">
      <c r="E8074" s="188">
        <v>584</v>
      </c>
      <c r="F8074" s="188">
        <v>9</v>
      </c>
      <c r="H8074" s="343" t="s">
        <v>208</v>
      </c>
      <c r="I8074" s="67" t="s">
        <v>862</v>
      </c>
      <c r="J8074" s="67" t="s">
        <v>206</v>
      </c>
      <c r="K8074" s="67" t="str">
        <f t="shared" si="434"/>
        <v>584 , 9</v>
      </c>
      <c r="L8074" s="344" t="s">
        <v>207</v>
      </c>
      <c r="N8074" s="188" t="b">
        <f t="shared" si="435"/>
        <v>0</v>
      </c>
      <c r="O8074" s="188" t="b">
        <f t="shared" si="436"/>
        <v>0</v>
      </c>
      <c r="Q8074" s="346"/>
      <c r="R8074" s="346"/>
    </row>
    <row r="8075" spans="5:18" s="341" customFormat="1">
      <c r="E8075" s="188">
        <v>584</v>
      </c>
      <c r="F8075" s="188">
        <v>11</v>
      </c>
      <c r="H8075" s="343" t="s">
        <v>208</v>
      </c>
      <c r="I8075" s="67" t="s">
        <v>862</v>
      </c>
      <c r="J8075" s="67" t="s">
        <v>206</v>
      </c>
      <c r="K8075" s="67" t="str">
        <f t="shared" si="434"/>
        <v>584 , 11</v>
      </c>
      <c r="L8075" s="344" t="s">
        <v>207</v>
      </c>
      <c r="N8075" s="188" t="b">
        <f t="shared" si="435"/>
        <v>0</v>
      </c>
      <c r="O8075" s="188" t="b">
        <f t="shared" si="436"/>
        <v>0</v>
      </c>
      <c r="Q8075" s="346"/>
      <c r="R8075" s="346"/>
    </row>
    <row r="8076" spans="5:18" s="341" customFormat="1">
      <c r="E8076" s="188">
        <v>584</v>
      </c>
      <c r="F8076" s="188">
        <v>12</v>
      </c>
      <c r="H8076" s="343" t="s">
        <v>208</v>
      </c>
      <c r="I8076" s="67" t="s">
        <v>862</v>
      </c>
      <c r="J8076" s="67" t="s">
        <v>206</v>
      </c>
      <c r="K8076" s="67" t="str">
        <f t="shared" si="434"/>
        <v>584 , 12</v>
      </c>
      <c r="L8076" s="344" t="s">
        <v>207</v>
      </c>
      <c r="N8076" s="188" t="b">
        <f t="shared" si="435"/>
        <v>0</v>
      </c>
      <c r="O8076" s="188" t="b">
        <f t="shared" si="436"/>
        <v>0</v>
      </c>
      <c r="Q8076" s="346"/>
      <c r="R8076" s="346"/>
    </row>
    <row r="8077" spans="5:18" s="341" customFormat="1">
      <c r="E8077" s="188">
        <v>584</v>
      </c>
      <c r="F8077" s="188">
        <v>13</v>
      </c>
      <c r="H8077" s="343" t="s">
        <v>208</v>
      </c>
      <c r="I8077" s="67" t="s">
        <v>862</v>
      </c>
      <c r="J8077" s="67" t="s">
        <v>206</v>
      </c>
      <c r="K8077" s="67" t="str">
        <f t="shared" si="434"/>
        <v>584 , 13</v>
      </c>
      <c r="L8077" s="344" t="s">
        <v>207</v>
      </c>
      <c r="N8077" s="188" t="b">
        <f t="shared" si="435"/>
        <v>0</v>
      </c>
      <c r="O8077" s="188" t="b">
        <f t="shared" si="436"/>
        <v>0</v>
      </c>
      <c r="Q8077" s="346"/>
      <c r="R8077" s="346"/>
    </row>
    <row r="8078" spans="5:18" s="341" customFormat="1">
      <c r="E8078" s="188">
        <v>584</v>
      </c>
      <c r="F8078" s="188">
        <v>14</v>
      </c>
      <c r="H8078" s="343" t="s">
        <v>208</v>
      </c>
      <c r="I8078" s="67" t="s">
        <v>862</v>
      </c>
      <c r="J8078" s="67" t="s">
        <v>206</v>
      </c>
      <c r="K8078" s="67" t="str">
        <f t="shared" si="434"/>
        <v>584 , 14</v>
      </c>
      <c r="L8078" s="344" t="s">
        <v>207</v>
      </c>
      <c r="N8078" s="188" t="b">
        <f t="shared" si="435"/>
        <v>0</v>
      </c>
      <c r="O8078" s="188" t="b">
        <f t="shared" si="436"/>
        <v>0</v>
      </c>
      <c r="Q8078" s="346"/>
      <c r="R8078" s="346"/>
    </row>
    <row r="8079" spans="5:18" s="341" customFormat="1">
      <c r="E8079" s="188">
        <v>584</v>
      </c>
      <c r="F8079" s="188">
        <v>15</v>
      </c>
      <c r="H8079" s="343" t="s">
        <v>208</v>
      </c>
      <c r="I8079" s="67" t="s">
        <v>862</v>
      </c>
      <c r="J8079" s="67" t="s">
        <v>206</v>
      </c>
      <c r="K8079" s="67" t="str">
        <f t="shared" si="434"/>
        <v>584 , 15</v>
      </c>
      <c r="L8079" s="344" t="s">
        <v>207</v>
      </c>
      <c r="N8079" s="188" t="b">
        <f t="shared" si="435"/>
        <v>0</v>
      </c>
      <c r="O8079" s="188" t="b">
        <f t="shared" si="436"/>
        <v>0</v>
      </c>
      <c r="Q8079" s="346"/>
      <c r="R8079" s="346"/>
    </row>
    <row r="8080" spans="5:18" s="341" customFormat="1">
      <c r="E8080" s="188">
        <v>584</v>
      </c>
      <c r="F8080" s="188">
        <v>16</v>
      </c>
      <c r="H8080" s="343" t="s">
        <v>208</v>
      </c>
      <c r="I8080" s="67" t="s">
        <v>862</v>
      </c>
      <c r="J8080" s="67" t="s">
        <v>206</v>
      </c>
      <c r="K8080" s="67" t="str">
        <f t="shared" si="434"/>
        <v>584 , 16</v>
      </c>
      <c r="L8080" s="344" t="s">
        <v>207</v>
      </c>
      <c r="N8080" s="188" t="b">
        <f t="shared" si="435"/>
        <v>0</v>
      </c>
      <c r="O8080" s="188" t="b">
        <f t="shared" si="436"/>
        <v>0</v>
      </c>
      <c r="Q8080" s="346"/>
      <c r="R8080" s="346"/>
    </row>
    <row r="8081" spans="5:18" s="341" customFormat="1">
      <c r="E8081" s="188">
        <v>585</v>
      </c>
      <c r="F8081" s="188">
        <v>1</v>
      </c>
      <c r="H8081" s="343" t="s">
        <v>208</v>
      </c>
      <c r="I8081" s="67" t="s">
        <v>862</v>
      </c>
      <c r="J8081" s="67" t="s">
        <v>206</v>
      </c>
      <c r="K8081" s="67" t="str">
        <f t="shared" si="434"/>
        <v>585 , 1</v>
      </c>
      <c r="L8081" s="344" t="s">
        <v>207</v>
      </c>
      <c r="N8081" s="188" t="b">
        <f t="shared" si="435"/>
        <v>0</v>
      </c>
      <c r="O8081" s="188" t="b">
        <f t="shared" si="436"/>
        <v>0</v>
      </c>
      <c r="Q8081" s="346"/>
      <c r="R8081" s="346"/>
    </row>
    <row r="8082" spans="5:18" s="341" customFormat="1">
      <c r="E8082" s="188">
        <v>585</v>
      </c>
      <c r="F8082" s="188">
        <v>4</v>
      </c>
      <c r="H8082" s="343" t="s">
        <v>208</v>
      </c>
      <c r="I8082" s="67" t="s">
        <v>862</v>
      </c>
      <c r="J8082" s="67" t="s">
        <v>206</v>
      </c>
      <c r="K8082" s="67" t="str">
        <f t="shared" si="434"/>
        <v>585 , 4</v>
      </c>
      <c r="L8082" s="344" t="s">
        <v>207</v>
      </c>
      <c r="N8082" s="188" t="b">
        <f t="shared" si="435"/>
        <v>0</v>
      </c>
      <c r="O8082" s="188" t="b">
        <f t="shared" si="436"/>
        <v>0</v>
      </c>
      <c r="Q8082" s="346"/>
      <c r="R8082" s="346"/>
    </row>
    <row r="8083" spans="5:18" s="341" customFormat="1">
      <c r="E8083" s="188">
        <v>585</v>
      </c>
      <c r="F8083" s="188">
        <v>5</v>
      </c>
      <c r="H8083" s="343" t="s">
        <v>208</v>
      </c>
      <c r="I8083" s="67" t="s">
        <v>862</v>
      </c>
      <c r="J8083" s="67" t="s">
        <v>206</v>
      </c>
      <c r="K8083" s="67" t="str">
        <f t="shared" si="434"/>
        <v>585 , 5</v>
      </c>
      <c r="L8083" s="344" t="s">
        <v>207</v>
      </c>
      <c r="N8083" s="188" t="b">
        <f t="shared" si="435"/>
        <v>0</v>
      </c>
      <c r="O8083" s="188" t="b">
        <f t="shared" si="436"/>
        <v>0</v>
      </c>
      <c r="Q8083" s="346"/>
      <c r="R8083" s="346"/>
    </row>
    <row r="8084" spans="5:18" s="341" customFormat="1">
      <c r="E8084" s="188">
        <v>585</v>
      </c>
      <c r="F8084" s="188">
        <v>7</v>
      </c>
      <c r="H8084" s="343" t="s">
        <v>208</v>
      </c>
      <c r="I8084" s="67" t="s">
        <v>862</v>
      </c>
      <c r="J8084" s="67" t="s">
        <v>206</v>
      </c>
      <c r="K8084" s="67" t="str">
        <f t="shared" si="434"/>
        <v>585 , 7</v>
      </c>
      <c r="L8084" s="344" t="s">
        <v>207</v>
      </c>
      <c r="N8084" s="188" t="b">
        <f t="shared" si="435"/>
        <v>0</v>
      </c>
      <c r="O8084" s="188" t="b">
        <f t="shared" si="436"/>
        <v>0</v>
      </c>
      <c r="Q8084" s="346"/>
      <c r="R8084" s="346"/>
    </row>
    <row r="8085" spans="5:18" s="341" customFormat="1">
      <c r="E8085" s="188">
        <v>585</v>
      </c>
      <c r="F8085" s="188">
        <v>8</v>
      </c>
      <c r="H8085" s="343" t="s">
        <v>208</v>
      </c>
      <c r="I8085" s="67" t="s">
        <v>862</v>
      </c>
      <c r="J8085" s="67" t="s">
        <v>206</v>
      </c>
      <c r="K8085" s="67" t="str">
        <f t="shared" si="434"/>
        <v>585 , 8</v>
      </c>
      <c r="L8085" s="344" t="s">
        <v>207</v>
      </c>
      <c r="N8085" s="188" t="b">
        <f t="shared" si="435"/>
        <v>0</v>
      </c>
      <c r="O8085" s="188" t="b">
        <f t="shared" si="436"/>
        <v>0</v>
      </c>
      <c r="Q8085" s="346"/>
      <c r="R8085" s="346"/>
    </row>
    <row r="8086" spans="5:18" s="341" customFormat="1">
      <c r="E8086" s="188">
        <v>585</v>
      </c>
      <c r="F8086" s="188">
        <v>9</v>
      </c>
      <c r="H8086" s="343" t="s">
        <v>208</v>
      </c>
      <c r="I8086" s="67" t="s">
        <v>862</v>
      </c>
      <c r="J8086" s="67" t="s">
        <v>206</v>
      </c>
      <c r="K8086" s="67" t="str">
        <f t="shared" si="434"/>
        <v>585 , 9</v>
      </c>
      <c r="L8086" s="344" t="s">
        <v>207</v>
      </c>
      <c r="N8086" s="188" t="b">
        <f t="shared" si="435"/>
        <v>0</v>
      </c>
      <c r="O8086" s="188" t="b">
        <f t="shared" si="436"/>
        <v>0</v>
      </c>
      <c r="Q8086" s="346"/>
      <c r="R8086" s="346"/>
    </row>
    <row r="8087" spans="5:18" s="341" customFormat="1">
      <c r="E8087" s="188">
        <v>585</v>
      </c>
      <c r="F8087" s="188">
        <v>11</v>
      </c>
      <c r="H8087" s="343" t="s">
        <v>208</v>
      </c>
      <c r="I8087" s="67" t="s">
        <v>862</v>
      </c>
      <c r="J8087" s="67" t="s">
        <v>206</v>
      </c>
      <c r="K8087" s="67" t="str">
        <f t="shared" si="434"/>
        <v>585 , 11</v>
      </c>
      <c r="L8087" s="344" t="s">
        <v>207</v>
      </c>
      <c r="N8087" s="188" t="b">
        <f t="shared" si="435"/>
        <v>0</v>
      </c>
      <c r="O8087" s="188" t="b">
        <f t="shared" si="436"/>
        <v>0</v>
      </c>
      <c r="Q8087" s="346"/>
      <c r="R8087" s="346"/>
    </row>
    <row r="8088" spans="5:18" s="341" customFormat="1">
      <c r="E8088" s="188">
        <v>585</v>
      </c>
      <c r="F8088" s="188">
        <v>12</v>
      </c>
      <c r="H8088" s="343" t="s">
        <v>208</v>
      </c>
      <c r="I8088" s="67" t="s">
        <v>862</v>
      </c>
      <c r="J8088" s="67" t="s">
        <v>206</v>
      </c>
      <c r="K8088" s="67" t="str">
        <f t="shared" si="434"/>
        <v>585 , 12</v>
      </c>
      <c r="L8088" s="344" t="s">
        <v>207</v>
      </c>
      <c r="N8088" s="188" t="b">
        <f t="shared" si="435"/>
        <v>0</v>
      </c>
      <c r="O8088" s="188" t="b">
        <f t="shared" si="436"/>
        <v>0</v>
      </c>
      <c r="Q8088" s="346"/>
      <c r="R8088" s="346"/>
    </row>
    <row r="8089" spans="5:18" s="341" customFormat="1">
      <c r="E8089" s="188">
        <v>585</v>
      </c>
      <c r="F8089" s="188">
        <v>13</v>
      </c>
      <c r="H8089" s="343" t="s">
        <v>208</v>
      </c>
      <c r="I8089" s="67" t="s">
        <v>862</v>
      </c>
      <c r="J8089" s="67" t="s">
        <v>206</v>
      </c>
      <c r="K8089" s="67" t="str">
        <f t="shared" si="434"/>
        <v>585 , 13</v>
      </c>
      <c r="L8089" s="344" t="s">
        <v>207</v>
      </c>
      <c r="N8089" s="188" t="b">
        <f t="shared" si="435"/>
        <v>0</v>
      </c>
      <c r="O8089" s="188" t="b">
        <f t="shared" si="436"/>
        <v>0</v>
      </c>
      <c r="Q8089" s="346"/>
      <c r="R8089" s="346"/>
    </row>
    <row r="8090" spans="5:18" s="341" customFormat="1">
      <c r="E8090" s="188">
        <v>585</v>
      </c>
      <c r="F8090" s="188">
        <v>14</v>
      </c>
      <c r="H8090" s="343" t="s">
        <v>208</v>
      </c>
      <c r="I8090" s="67" t="s">
        <v>862</v>
      </c>
      <c r="J8090" s="67" t="s">
        <v>206</v>
      </c>
      <c r="K8090" s="67" t="str">
        <f t="shared" si="434"/>
        <v>585 , 14</v>
      </c>
      <c r="L8090" s="344" t="s">
        <v>207</v>
      </c>
      <c r="N8090" s="188" t="b">
        <f t="shared" si="435"/>
        <v>0</v>
      </c>
      <c r="O8090" s="188" t="b">
        <f t="shared" si="436"/>
        <v>0</v>
      </c>
      <c r="Q8090" s="346"/>
      <c r="R8090" s="346"/>
    </row>
    <row r="8091" spans="5:18" s="341" customFormat="1">
      <c r="E8091" s="188">
        <v>585</v>
      </c>
      <c r="F8091" s="188">
        <v>15</v>
      </c>
      <c r="H8091" s="343" t="s">
        <v>208</v>
      </c>
      <c r="I8091" s="67" t="s">
        <v>862</v>
      </c>
      <c r="J8091" s="67" t="s">
        <v>206</v>
      </c>
      <c r="K8091" s="67" t="str">
        <f t="shared" si="434"/>
        <v>585 , 15</v>
      </c>
      <c r="L8091" s="344" t="s">
        <v>207</v>
      </c>
      <c r="N8091" s="188" t="b">
        <f t="shared" si="435"/>
        <v>0</v>
      </c>
      <c r="O8091" s="188" t="b">
        <f t="shared" si="436"/>
        <v>0</v>
      </c>
      <c r="Q8091" s="346"/>
      <c r="R8091" s="346"/>
    </row>
    <row r="8092" spans="5:18" s="341" customFormat="1">
      <c r="E8092" s="188">
        <v>585</v>
      </c>
      <c r="F8092" s="188">
        <v>16</v>
      </c>
      <c r="H8092" s="343" t="s">
        <v>208</v>
      </c>
      <c r="I8092" s="67" t="s">
        <v>862</v>
      </c>
      <c r="J8092" s="67" t="s">
        <v>206</v>
      </c>
      <c r="K8092" s="67" t="str">
        <f t="shared" si="434"/>
        <v>585 , 16</v>
      </c>
      <c r="L8092" s="344" t="s">
        <v>207</v>
      </c>
      <c r="N8092" s="188" t="b">
        <f t="shared" si="435"/>
        <v>0</v>
      </c>
      <c r="O8092" s="188" t="b">
        <f t="shared" si="436"/>
        <v>0</v>
      </c>
      <c r="Q8092" s="346"/>
      <c r="R8092" s="346"/>
    </row>
    <row r="8093" spans="5:18" s="341" customFormat="1">
      <c r="E8093" s="188">
        <v>586</v>
      </c>
      <c r="F8093" s="188">
        <v>1</v>
      </c>
      <c r="H8093" s="343" t="s">
        <v>208</v>
      </c>
      <c r="I8093" s="67" t="s">
        <v>862</v>
      </c>
      <c r="J8093" s="67" t="s">
        <v>206</v>
      </c>
      <c r="K8093" s="67" t="str">
        <f t="shared" si="434"/>
        <v>586 , 1</v>
      </c>
      <c r="L8093" s="344" t="s">
        <v>207</v>
      </c>
      <c r="N8093" s="188" t="b">
        <f t="shared" si="435"/>
        <v>0</v>
      </c>
      <c r="O8093" s="188" t="b">
        <f t="shared" si="436"/>
        <v>0</v>
      </c>
      <c r="Q8093" s="346"/>
      <c r="R8093" s="346"/>
    </row>
    <row r="8094" spans="5:18" s="341" customFormat="1">
      <c r="E8094" s="188">
        <v>586</v>
      </c>
      <c r="F8094" s="188">
        <v>4</v>
      </c>
      <c r="H8094" s="343" t="s">
        <v>208</v>
      </c>
      <c r="I8094" s="67" t="s">
        <v>862</v>
      </c>
      <c r="J8094" s="67" t="s">
        <v>206</v>
      </c>
      <c r="K8094" s="67" t="str">
        <f t="shared" si="434"/>
        <v>586 , 4</v>
      </c>
      <c r="L8094" s="344" t="s">
        <v>207</v>
      </c>
      <c r="N8094" s="188" t="b">
        <f t="shared" si="435"/>
        <v>0</v>
      </c>
      <c r="O8094" s="188" t="b">
        <f t="shared" si="436"/>
        <v>0</v>
      </c>
      <c r="Q8094" s="346"/>
      <c r="R8094" s="346"/>
    </row>
    <row r="8095" spans="5:18" s="341" customFormat="1">
      <c r="E8095" s="188">
        <v>586</v>
      </c>
      <c r="F8095" s="188">
        <v>5</v>
      </c>
      <c r="H8095" s="343" t="s">
        <v>208</v>
      </c>
      <c r="I8095" s="67" t="s">
        <v>862</v>
      </c>
      <c r="J8095" s="67" t="s">
        <v>206</v>
      </c>
      <c r="K8095" s="67" t="str">
        <f t="shared" si="434"/>
        <v>586 , 5</v>
      </c>
      <c r="L8095" s="344" t="s">
        <v>207</v>
      </c>
      <c r="N8095" s="188" t="b">
        <f t="shared" si="435"/>
        <v>0</v>
      </c>
      <c r="O8095" s="188" t="b">
        <f t="shared" si="436"/>
        <v>0</v>
      </c>
      <c r="Q8095" s="346"/>
      <c r="R8095" s="346"/>
    </row>
    <row r="8096" spans="5:18" s="341" customFormat="1">
      <c r="E8096" s="188">
        <v>586</v>
      </c>
      <c r="F8096" s="188">
        <v>7</v>
      </c>
      <c r="H8096" s="343" t="s">
        <v>208</v>
      </c>
      <c r="I8096" s="67" t="s">
        <v>862</v>
      </c>
      <c r="J8096" s="67" t="s">
        <v>206</v>
      </c>
      <c r="K8096" s="67" t="str">
        <f t="shared" si="434"/>
        <v>586 , 7</v>
      </c>
      <c r="L8096" s="344" t="s">
        <v>207</v>
      </c>
      <c r="N8096" s="188" t="b">
        <f t="shared" si="435"/>
        <v>0</v>
      </c>
      <c r="O8096" s="188" t="b">
        <f t="shared" si="436"/>
        <v>0</v>
      </c>
      <c r="Q8096" s="346"/>
      <c r="R8096" s="346"/>
    </row>
    <row r="8097" spans="5:18" s="341" customFormat="1">
      <c r="E8097" s="188">
        <v>586</v>
      </c>
      <c r="F8097" s="188">
        <v>8</v>
      </c>
      <c r="H8097" s="343" t="s">
        <v>208</v>
      </c>
      <c r="I8097" s="67" t="s">
        <v>862</v>
      </c>
      <c r="J8097" s="67" t="s">
        <v>206</v>
      </c>
      <c r="K8097" s="67" t="str">
        <f t="shared" si="434"/>
        <v>586 , 8</v>
      </c>
      <c r="L8097" s="344" t="s">
        <v>207</v>
      </c>
      <c r="N8097" s="188" t="b">
        <f t="shared" si="435"/>
        <v>0</v>
      </c>
      <c r="O8097" s="188" t="b">
        <f t="shared" si="436"/>
        <v>0</v>
      </c>
      <c r="Q8097" s="346"/>
      <c r="R8097" s="346"/>
    </row>
    <row r="8098" spans="5:18" s="341" customFormat="1">
      <c r="E8098" s="188">
        <v>586</v>
      </c>
      <c r="F8098" s="188">
        <v>9</v>
      </c>
      <c r="H8098" s="343" t="s">
        <v>208</v>
      </c>
      <c r="I8098" s="67" t="s">
        <v>862</v>
      </c>
      <c r="J8098" s="67" t="s">
        <v>206</v>
      </c>
      <c r="K8098" s="67" t="str">
        <f t="shared" si="434"/>
        <v>586 , 9</v>
      </c>
      <c r="L8098" s="344" t="s">
        <v>207</v>
      </c>
      <c r="N8098" s="188" t="b">
        <f t="shared" si="435"/>
        <v>0</v>
      </c>
      <c r="O8098" s="188" t="b">
        <f t="shared" si="436"/>
        <v>0</v>
      </c>
      <c r="Q8098" s="346"/>
      <c r="R8098" s="346"/>
    </row>
    <row r="8099" spans="5:18" s="341" customFormat="1">
      <c r="E8099" s="188">
        <v>586</v>
      </c>
      <c r="F8099" s="188">
        <v>11</v>
      </c>
      <c r="H8099" s="343" t="s">
        <v>208</v>
      </c>
      <c r="I8099" s="67" t="s">
        <v>862</v>
      </c>
      <c r="J8099" s="67" t="s">
        <v>206</v>
      </c>
      <c r="K8099" s="67" t="str">
        <f t="shared" si="434"/>
        <v>586 , 11</v>
      </c>
      <c r="L8099" s="344" t="s">
        <v>207</v>
      </c>
      <c r="N8099" s="188" t="b">
        <f t="shared" si="435"/>
        <v>0</v>
      </c>
      <c r="O8099" s="188" t="b">
        <f t="shared" si="436"/>
        <v>0</v>
      </c>
      <c r="Q8099" s="346"/>
      <c r="R8099" s="346"/>
    </row>
    <row r="8100" spans="5:18" s="341" customFormat="1">
      <c r="E8100" s="188">
        <v>586</v>
      </c>
      <c r="F8100" s="188">
        <v>12</v>
      </c>
      <c r="H8100" s="343" t="s">
        <v>208</v>
      </c>
      <c r="I8100" s="67" t="s">
        <v>862</v>
      </c>
      <c r="J8100" s="67" t="s">
        <v>206</v>
      </c>
      <c r="K8100" s="67" t="str">
        <f t="shared" si="434"/>
        <v>586 , 12</v>
      </c>
      <c r="L8100" s="344" t="s">
        <v>207</v>
      </c>
      <c r="N8100" s="188" t="b">
        <f t="shared" si="435"/>
        <v>0</v>
      </c>
      <c r="O8100" s="188" t="b">
        <f t="shared" si="436"/>
        <v>0</v>
      </c>
      <c r="Q8100" s="346"/>
      <c r="R8100" s="346"/>
    </row>
    <row r="8101" spans="5:18" s="341" customFormat="1">
      <c r="E8101" s="188">
        <v>586</v>
      </c>
      <c r="F8101" s="188">
        <v>13</v>
      </c>
      <c r="H8101" s="343" t="s">
        <v>208</v>
      </c>
      <c r="I8101" s="67" t="s">
        <v>862</v>
      </c>
      <c r="J8101" s="67" t="s">
        <v>206</v>
      </c>
      <c r="K8101" s="67" t="str">
        <f t="shared" si="434"/>
        <v>586 , 13</v>
      </c>
      <c r="L8101" s="344" t="s">
        <v>207</v>
      </c>
      <c r="N8101" s="188" t="b">
        <f t="shared" si="435"/>
        <v>0</v>
      </c>
      <c r="O8101" s="188" t="b">
        <f t="shared" si="436"/>
        <v>0</v>
      </c>
      <c r="Q8101" s="346"/>
      <c r="R8101" s="346"/>
    </row>
    <row r="8102" spans="5:18" s="341" customFormat="1">
      <c r="E8102" s="188">
        <v>586</v>
      </c>
      <c r="F8102" s="188">
        <v>14</v>
      </c>
      <c r="H8102" s="343" t="s">
        <v>208</v>
      </c>
      <c r="I8102" s="67" t="s">
        <v>862</v>
      </c>
      <c r="J8102" s="67" t="s">
        <v>206</v>
      </c>
      <c r="K8102" s="67" t="str">
        <f t="shared" si="434"/>
        <v>586 , 14</v>
      </c>
      <c r="L8102" s="344" t="s">
        <v>207</v>
      </c>
      <c r="N8102" s="188" t="b">
        <f t="shared" si="435"/>
        <v>0</v>
      </c>
      <c r="O8102" s="188" t="b">
        <f t="shared" si="436"/>
        <v>0</v>
      </c>
      <c r="Q8102" s="346"/>
      <c r="R8102" s="346"/>
    </row>
    <row r="8103" spans="5:18" s="341" customFormat="1">
      <c r="E8103" s="188">
        <v>586</v>
      </c>
      <c r="F8103" s="188">
        <v>15</v>
      </c>
      <c r="H8103" s="343" t="s">
        <v>208</v>
      </c>
      <c r="I8103" s="67" t="s">
        <v>862</v>
      </c>
      <c r="J8103" s="67" t="s">
        <v>206</v>
      </c>
      <c r="K8103" s="67" t="str">
        <f t="shared" si="434"/>
        <v>586 , 15</v>
      </c>
      <c r="L8103" s="344" t="s">
        <v>207</v>
      </c>
      <c r="N8103" s="188" t="b">
        <f t="shared" si="435"/>
        <v>0</v>
      </c>
      <c r="O8103" s="188" t="b">
        <f t="shared" si="436"/>
        <v>0</v>
      </c>
      <c r="Q8103" s="346"/>
      <c r="R8103" s="346"/>
    </row>
    <row r="8104" spans="5:18" s="341" customFormat="1">
      <c r="E8104" s="188">
        <v>586</v>
      </c>
      <c r="F8104" s="188">
        <v>16</v>
      </c>
      <c r="H8104" s="343" t="s">
        <v>208</v>
      </c>
      <c r="I8104" s="67" t="s">
        <v>862</v>
      </c>
      <c r="J8104" s="67" t="s">
        <v>206</v>
      </c>
      <c r="K8104" s="67" t="str">
        <f t="shared" si="434"/>
        <v>586 , 16</v>
      </c>
      <c r="L8104" s="344" t="s">
        <v>207</v>
      </c>
      <c r="N8104" s="188" t="b">
        <f t="shared" si="435"/>
        <v>0</v>
      </c>
      <c r="O8104" s="188" t="b">
        <f t="shared" si="436"/>
        <v>0</v>
      </c>
      <c r="Q8104" s="346"/>
      <c r="R8104" s="346"/>
    </row>
    <row r="8105" spans="5:18" s="341" customFormat="1">
      <c r="E8105" s="188">
        <v>587</v>
      </c>
      <c r="F8105" s="188">
        <v>1</v>
      </c>
      <c r="H8105" s="343" t="s">
        <v>208</v>
      </c>
      <c r="I8105" s="67" t="s">
        <v>862</v>
      </c>
      <c r="J8105" s="67" t="s">
        <v>206</v>
      </c>
      <c r="K8105" s="67" t="str">
        <f t="shared" si="434"/>
        <v>587 , 1</v>
      </c>
      <c r="L8105" s="344" t="s">
        <v>207</v>
      </c>
      <c r="N8105" s="188" t="b">
        <f t="shared" si="435"/>
        <v>0</v>
      </c>
      <c r="O8105" s="188" t="b">
        <f t="shared" si="436"/>
        <v>0</v>
      </c>
      <c r="Q8105" s="346"/>
      <c r="R8105" s="346"/>
    </row>
    <row r="8106" spans="5:18" s="341" customFormat="1">
      <c r="E8106" s="188">
        <v>587</v>
      </c>
      <c r="F8106" s="188">
        <v>4</v>
      </c>
      <c r="H8106" s="343" t="s">
        <v>208</v>
      </c>
      <c r="I8106" s="67" t="s">
        <v>862</v>
      </c>
      <c r="J8106" s="67" t="s">
        <v>206</v>
      </c>
      <c r="K8106" s="67" t="str">
        <f t="shared" si="434"/>
        <v>587 , 4</v>
      </c>
      <c r="L8106" s="344" t="s">
        <v>207</v>
      </c>
      <c r="N8106" s="188" t="b">
        <f t="shared" si="435"/>
        <v>0</v>
      </c>
      <c r="O8106" s="188" t="b">
        <f t="shared" si="436"/>
        <v>0</v>
      </c>
      <c r="Q8106" s="346"/>
      <c r="R8106" s="346"/>
    </row>
    <row r="8107" spans="5:18" s="341" customFormat="1">
      <c r="E8107" s="188">
        <v>587</v>
      </c>
      <c r="F8107" s="188">
        <v>5</v>
      </c>
      <c r="H8107" s="343" t="s">
        <v>208</v>
      </c>
      <c r="I8107" s="67" t="s">
        <v>862</v>
      </c>
      <c r="J8107" s="67" t="s">
        <v>206</v>
      </c>
      <c r="K8107" s="67" t="str">
        <f t="shared" si="434"/>
        <v>587 , 5</v>
      </c>
      <c r="L8107" s="344" t="s">
        <v>207</v>
      </c>
      <c r="N8107" s="188" t="b">
        <f t="shared" si="435"/>
        <v>0</v>
      </c>
      <c r="O8107" s="188" t="b">
        <f t="shared" si="436"/>
        <v>0</v>
      </c>
      <c r="Q8107" s="346"/>
      <c r="R8107" s="346"/>
    </row>
    <row r="8108" spans="5:18" s="341" customFormat="1">
      <c r="E8108" s="188">
        <v>587</v>
      </c>
      <c r="F8108" s="188">
        <v>7</v>
      </c>
      <c r="H8108" s="343" t="s">
        <v>208</v>
      </c>
      <c r="I8108" s="67" t="s">
        <v>862</v>
      </c>
      <c r="J8108" s="67" t="s">
        <v>206</v>
      </c>
      <c r="K8108" s="67" t="str">
        <f t="shared" si="434"/>
        <v>587 , 7</v>
      </c>
      <c r="L8108" s="344" t="s">
        <v>207</v>
      </c>
      <c r="N8108" s="188" t="b">
        <f t="shared" si="435"/>
        <v>0</v>
      </c>
      <c r="O8108" s="188" t="b">
        <f t="shared" si="436"/>
        <v>0</v>
      </c>
      <c r="Q8108" s="346"/>
      <c r="R8108" s="346"/>
    </row>
    <row r="8109" spans="5:18" s="341" customFormat="1">
      <c r="E8109" s="188">
        <v>587</v>
      </c>
      <c r="F8109" s="188">
        <v>8</v>
      </c>
      <c r="H8109" s="343" t="s">
        <v>208</v>
      </c>
      <c r="I8109" s="67" t="s">
        <v>862</v>
      </c>
      <c r="J8109" s="67" t="s">
        <v>206</v>
      </c>
      <c r="K8109" s="67" t="str">
        <f t="shared" si="434"/>
        <v>587 , 8</v>
      </c>
      <c r="L8109" s="344" t="s">
        <v>207</v>
      </c>
      <c r="N8109" s="188" t="b">
        <f t="shared" si="435"/>
        <v>0</v>
      </c>
      <c r="O8109" s="188" t="b">
        <f t="shared" si="436"/>
        <v>0</v>
      </c>
      <c r="Q8109" s="346"/>
      <c r="R8109" s="346"/>
    </row>
    <row r="8110" spans="5:18" s="341" customFormat="1">
      <c r="E8110" s="188">
        <v>587</v>
      </c>
      <c r="F8110" s="188">
        <v>9</v>
      </c>
      <c r="H8110" s="343" t="s">
        <v>208</v>
      </c>
      <c r="I8110" s="67" t="s">
        <v>862</v>
      </c>
      <c r="J8110" s="67" t="s">
        <v>206</v>
      </c>
      <c r="K8110" s="67" t="str">
        <f t="shared" si="434"/>
        <v>587 , 9</v>
      </c>
      <c r="L8110" s="344" t="s">
        <v>207</v>
      </c>
      <c r="N8110" s="188" t="b">
        <f t="shared" si="435"/>
        <v>0</v>
      </c>
      <c r="O8110" s="188" t="b">
        <f t="shared" si="436"/>
        <v>0</v>
      </c>
      <c r="Q8110" s="346"/>
      <c r="R8110" s="346"/>
    </row>
    <row r="8111" spans="5:18" s="341" customFormat="1">
      <c r="E8111" s="188">
        <v>587</v>
      </c>
      <c r="F8111" s="188">
        <v>11</v>
      </c>
      <c r="H8111" s="343" t="s">
        <v>208</v>
      </c>
      <c r="I8111" s="67" t="s">
        <v>862</v>
      </c>
      <c r="J8111" s="67" t="s">
        <v>206</v>
      </c>
      <c r="K8111" s="67" t="str">
        <f t="shared" si="434"/>
        <v>587 , 11</v>
      </c>
      <c r="L8111" s="344" t="s">
        <v>207</v>
      </c>
      <c r="N8111" s="188" t="b">
        <f t="shared" si="435"/>
        <v>0</v>
      </c>
      <c r="O8111" s="188" t="b">
        <f t="shared" si="436"/>
        <v>0</v>
      </c>
      <c r="Q8111" s="346"/>
      <c r="R8111" s="346"/>
    </row>
    <row r="8112" spans="5:18" s="341" customFormat="1">
      <c r="E8112" s="188">
        <v>587</v>
      </c>
      <c r="F8112" s="188">
        <v>12</v>
      </c>
      <c r="H8112" s="343" t="s">
        <v>208</v>
      </c>
      <c r="I8112" s="67" t="s">
        <v>862</v>
      </c>
      <c r="J8112" s="67" t="s">
        <v>206</v>
      </c>
      <c r="K8112" s="67" t="str">
        <f t="shared" si="434"/>
        <v>587 , 12</v>
      </c>
      <c r="L8112" s="344" t="s">
        <v>207</v>
      </c>
      <c r="N8112" s="188" t="b">
        <f t="shared" si="435"/>
        <v>0</v>
      </c>
      <c r="O8112" s="188" t="b">
        <f t="shared" si="436"/>
        <v>0</v>
      </c>
      <c r="Q8112" s="346"/>
      <c r="R8112" s="346"/>
    </row>
    <row r="8113" spans="5:18" s="341" customFormat="1">
      <c r="E8113" s="188">
        <v>587</v>
      </c>
      <c r="F8113" s="188">
        <v>13</v>
      </c>
      <c r="H8113" s="343" t="s">
        <v>208</v>
      </c>
      <c r="I8113" s="67" t="s">
        <v>862</v>
      </c>
      <c r="J8113" s="67" t="s">
        <v>206</v>
      </c>
      <c r="K8113" s="67" t="str">
        <f t="shared" si="434"/>
        <v>587 , 13</v>
      </c>
      <c r="L8113" s="344" t="s">
        <v>207</v>
      </c>
      <c r="N8113" s="188" t="b">
        <f t="shared" si="435"/>
        <v>0</v>
      </c>
      <c r="O8113" s="188" t="b">
        <f t="shared" si="436"/>
        <v>0</v>
      </c>
      <c r="Q8113" s="346"/>
      <c r="R8113" s="346"/>
    </row>
    <row r="8114" spans="5:18" s="341" customFormat="1">
      <c r="E8114" s="188">
        <v>587</v>
      </c>
      <c r="F8114" s="188">
        <v>14</v>
      </c>
      <c r="H8114" s="343" t="s">
        <v>208</v>
      </c>
      <c r="I8114" s="67" t="s">
        <v>862</v>
      </c>
      <c r="J8114" s="67" t="s">
        <v>206</v>
      </c>
      <c r="K8114" s="67" t="str">
        <f t="shared" si="434"/>
        <v>587 , 14</v>
      </c>
      <c r="L8114" s="344" t="s">
        <v>207</v>
      </c>
      <c r="N8114" s="188" t="b">
        <f t="shared" si="435"/>
        <v>0</v>
      </c>
      <c r="O8114" s="188" t="b">
        <f t="shared" si="436"/>
        <v>0</v>
      </c>
      <c r="Q8114" s="346"/>
      <c r="R8114" s="346"/>
    </row>
    <row r="8115" spans="5:18" s="341" customFormat="1">
      <c r="E8115" s="188">
        <v>587</v>
      </c>
      <c r="F8115" s="188">
        <v>15</v>
      </c>
      <c r="H8115" s="343" t="s">
        <v>208</v>
      </c>
      <c r="I8115" s="67" t="s">
        <v>862</v>
      </c>
      <c r="J8115" s="67" t="s">
        <v>206</v>
      </c>
      <c r="K8115" s="67" t="str">
        <f t="shared" si="434"/>
        <v>587 , 15</v>
      </c>
      <c r="L8115" s="344" t="s">
        <v>207</v>
      </c>
      <c r="N8115" s="188" t="b">
        <f t="shared" si="435"/>
        <v>0</v>
      </c>
      <c r="O8115" s="188" t="b">
        <f t="shared" si="436"/>
        <v>0</v>
      </c>
      <c r="Q8115" s="346"/>
      <c r="R8115" s="346"/>
    </row>
    <row r="8116" spans="5:18" s="341" customFormat="1">
      <c r="E8116" s="188">
        <v>587</v>
      </c>
      <c r="F8116" s="188">
        <v>16</v>
      </c>
      <c r="H8116" s="343" t="s">
        <v>208</v>
      </c>
      <c r="I8116" s="67" t="s">
        <v>862</v>
      </c>
      <c r="J8116" s="67" t="s">
        <v>206</v>
      </c>
      <c r="K8116" s="67" t="str">
        <f t="shared" si="434"/>
        <v>587 , 16</v>
      </c>
      <c r="L8116" s="344" t="s">
        <v>207</v>
      </c>
      <c r="N8116" s="188" t="b">
        <f t="shared" si="435"/>
        <v>0</v>
      </c>
      <c r="O8116" s="188" t="b">
        <f t="shared" si="436"/>
        <v>0</v>
      </c>
      <c r="Q8116" s="346"/>
      <c r="R8116" s="346"/>
    </row>
    <row r="8117" spans="5:18" s="341" customFormat="1">
      <c r="E8117" s="188">
        <v>588</v>
      </c>
      <c r="F8117" s="188">
        <v>1</v>
      </c>
      <c r="H8117" s="343" t="s">
        <v>208</v>
      </c>
      <c r="I8117" s="67" t="s">
        <v>862</v>
      </c>
      <c r="J8117" s="67" t="s">
        <v>206</v>
      </c>
      <c r="K8117" s="67" t="str">
        <f t="shared" si="434"/>
        <v>588 , 1</v>
      </c>
      <c r="L8117" s="344" t="s">
        <v>207</v>
      </c>
      <c r="N8117" s="188" t="b">
        <f t="shared" si="435"/>
        <v>0</v>
      </c>
      <c r="O8117" s="188" t="b">
        <f t="shared" si="436"/>
        <v>0</v>
      </c>
      <c r="Q8117" s="346"/>
      <c r="R8117" s="346"/>
    </row>
    <row r="8118" spans="5:18" s="341" customFormat="1">
      <c r="E8118" s="188">
        <v>588</v>
      </c>
      <c r="F8118" s="188">
        <v>4</v>
      </c>
      <c r="H8118" s="343" t="s">
        <v>208</v>
      </c>
      <c r="I8118" s="67" t="s">
        <v>862</v>
      </c>
      <c r="J8118" s="67" t="s">
        <v>206</v>
      </c>
      <c r="K8118" s="67" t="str">
        <f t="shared" si="434"/>
        <v>588 , 4</v>
      </c>
      <c r="L8118" s="344" t="s">
        <v>207</v>
      </c>
      <c r="N8118" s="188" t="b">
        <f t="shared" si="435"/>
        <v>0</v>
      </c>
      <c r="O8118" s="188" t="b">
        <f t="shared" si="436"/>
        <v>0</v>
      </c>
      <c r="Q8118" s="346"/>
      <c r="R8118" s="346"/>
    </row>
    <row r="8119" spans="5:18" s="341" customFormat="1">
      <c r="E8119" s="188">
        <v>588</v>
      </c>
      <c r="F8119" s="188">
        <v>5</v>
      </c>
      <c r="H8119" s="343" t="s">
        <v>208</v>
      </c>
      <c r="I8119" s="67" t="s">
        <v>862</v>
      </c>
      <c r="J8119" s="67" t="s">
        <v>206</v>
      </c>
      <c r="K8119" s="67" t="str">
        <f t="shared" si="434"/>
        <v>588 , 5</v>
      </c>
      <c r="L8119" s="344" t="s">
        <v>207</v>
      </c>
      <c r="N8119" s="188" t="b">
        <f t="shared" si="435"/>
        <v>0</v>
      </c>
      <c r="O8119" s="188" t="b">
        <f t="shared" si="436"/>
        <v>0</v>
      </c>
      <c r="Q8119" s="346"/>
      <c r="R8119" s="346"/>
    </row>
    <row r="8120" spans="5:18" s="341" customFormat="1">
      <c r="E8120" s="188">
        <v>588</v>
      </c>
      <c r="F8120" s="188">
        <v>7</v>
      </c>
      <c r="H8120" s="343" t="s">
        <v>208</v>
      </c>
      <c r="I8120" s="67" t="s">
        <v>862</v>
      </c>
      <c r="J8120" s="67" t="s">
        <v>206</v>
      </c>
      <c r="K8120" s="67" t="str">
        <f t="shared" si="434"/>
        <v>588 , 7</v>
      </c>
      <c r="L8120" s="344" t="s">
        <v>207</v>
      </c>
      <c r="N8120" s="188" t="b">
        <f t="shared" si="435"/>
        <v>0</v>
      </c>
      <c r="O8120" s="188" t="b">
        <f t="shared" si="436"/>
        <v>0</v>
      </c>
      <c r="Q8120" s="346"/>
      <c r="R8120" s="346"/>
    </row>
    <row r="8121" spans="5:18" s="341" customFormat="1">
      <c r="E8121" s="188">
        <v>588</v>
      </c>
      <c r="F8121" s="188">
        <v>8</v>
      </c>
      <c r="H8121" s="343" t="s">
        <v>208</v>
      </c>
      <c r="I8121" s="67" t="s">
        <v>862</v>
      </c>
      <c r="J8121" s="67" t="s">
        <v>206</v>
      </c>
      <c r="K8121" s="67" t="str">
        <f t="shared" si="434"/>
        <v>588 , 8</v>
      </c>
      <c r="L8121" s="344" t="s">
        <v>207</v>
      </c>
      <c r="N8121" s="188" t="b">
        <f t="shared" si="435"/>
        <v>0</v>
      </c>
      <c r="O8121" s="188" t="b">
        <f t="shared" si="436"/>
        <v>0</v>
      </c>
      <c r="Q8121" s="346"/>
      <c r="R8121" s="346"/>
    </row>
    <row r="8122" spans="5:18" s="341" customFormat="1">
      <c r="E8122" s="188">
        <v>588</v>
      </c>
      <c r="F8122" s="188">
        <v>9</v>
      </c>
      <c r="H8122" s="343" t="s">
        <v>208</v>
      </c>
      <c r="I8122" s="67" t="s">
        <v>862</v>
      </c>
      <c r="J8122" s="67" t="s">
        <v>206</v>
      </c>
      <c r="K8122" s="67" t="str">
        <f t="shared" si="434"/>
        <v>588 , 9</v>
      </c>
      <c r="L8122" s="344" t="s">
        <v>207</v>
      </c>
      <c r="N8122" s="188" t="b">
        <f t="shared" si="435"/>
        <v>0</v>
      </c>
      <c r="O8122" s="188" t="b">
        <f t="shared" si="436"/>
        <v>0</v>
      </c>
      <c r="Q8122" s="346"/>
      <c r="R8122" s="346"/>
    </row>
    <row r="8123" spans="5:18" s="341" customFormat="1">
      <c r="E8123" s="188">
        <v>588</v>
      </c>
      <c r="F8123" s="188">
        <v>11</v>
      </c>
      <c r="H8123" s="343" t="s">
        <v>208</v>
      </c>
      <c r="I8123" s="67" t="s">
        <v>862</v>
      </c>
      <c r="J8123" s="67" t="s">
        <v>206</v>
      </c>
      <c r="K8123" s="67" t="str">
        <f t="shared" si="434"/>
        <v>588 , 11</v>
      </c>
      <c r="L8123" s="344" t="s">
        <v>207</v>
      </c>
      <c r="N8123" s="188" t="b">
        <f t="shared" si="435"/>
        <v>0</v>
      </c>
      <c r="O8123" s="188" t="b">
        <f t="shared" si="436"/>
        <v>0</v>
      </c>
      <c r="Q8123" s="346"/>
      <c r="R8123" s="346"/>
    </row>
    <row r="8124" spans="5:18" s="341" customFormat="1">
      <c r="E8124" s="188">
        <v>588</v>
      </c>
      <c r="F8124" s="188">
        <v>12</v>
      </c>
      <c r="H8124" s="343" t="s">
        <v>208</v>
      </c>
      <c r="I8124" s="67" t="s">
        <v>862</v>
      </c>
      <c r="J8124" s="67" t="s">
        <v>206</v>
      </c>
      <c r="K8124" s="67" t="str">
        <f t="shared" si="434"/>
        <v>588 , 12</v>
      </c>
      <c r="L8124" s="344" t="s">
        <v>207</v>
      </c>
      <c r="N8124" s="188" t="b">
        <f t="shared" si="435"/>
        <v>0</v>
      </c>
      <c r="O8124" s="188" t="b">
        <f t="shared" si="436"/>
        <v>0</v>
      </c>
      <c r="Q8124" s="346"/>
      <c r="R8124" s="346"/>
    </row>
    <row r="8125" spans="5:18" s="341" customFormat="1">
      <c r="E8125" s="188">
        <v>588</v>
      </c>
      <c r="F8125" s="188">
        <v>13</v>
      </c>
      <c r="H8125" s="343" t="s">
        <v>208</v>
      </c>
      <c r="I8125" s="67" t="s">
        <v>862</v>
      </c>
      <c r="J8125" s="67" t="s">
        <v>206</v>
      </c>
      <c r="K8125" s="67" t="str">
        <f t="shared" ref="K8125:K8188" si="437">E8125&amp;" , "&amp;F8125</f>
        <v>588 , 13</v>
      </c>
      <c r="L8125" s="344" t="s">
        <v>207</v>
      </c>
      <c r="N8125" s="188" t="b">
        <f t="shared" ref="N8125:N8188" si="438">IF(E8125="","",EXACT(E8125,Q8125))</f>
        <v>0</v>
      </c>
      <c r="O8125" s="188" t="b">
        <f t="shared" ref="O8125:O8188" si="439">IF(F8125="","",EXACT(F8125,R8125))</f>
        <v>0</v>
      </c>
      <c r="Q8125" s="346"/>
      <c r="R8125" s="346"/>
    </row>
    <row r="8126" spans="5:18" s="341" customFormat="1">
      <c r="E8126" s="188">
        <v>588</v>
      </c>
      <c r="F8126" s="188">
        <v>14</v>
      </c>
      <c r="H8126" s="343" t="s">
        <v>208</v>
      </c>
      <c r="I8126" s="67" t="s">
        <v>862</v>
      </c>
      <c r="J8126" s="67" t="s">
        <v>206</v>
      </c>
      <c r="K8126" s="67" t="str">
        <f t="shared" si="437"/>
        <v>588 , 14</v>
      </c>
      <c r="L8126" s="344" t="s">
        <v>207</v>
      </c>
      <c r="N8126" s="188" t="b">
        <f t="shared" si="438"/>
        <v>0</v>
      </c>
      <c r="O8126" s="188" t="b">
        <f t="shared" si="439"/>
        <v>0</v>
      </c>
      <c r="Q8126" s="346"/>
      <c r="R8126" s="346"/>
    </row>
    <row r="8127" spans="5:18" s="341" customFormat="1">
      <c r="E8127" s="188">
        <v>588</v>
      </c>
      <c r="F8127" s="188">
        <v>15</v>
      </c>
      <c r="H8127" s="343" t="s">
        <v>208</v>
      </c>
      <c r="I8127" s="67" t="s">
        <v>862</v>
      </c>
      <c r="J8127" s="67" t="s">
        <v>206</v>
      </c>
      <c r="K8127" s="67" t="str">
        <f t="shared" si="437"/>
        <v>588 , 15</v>
      </c>
      <c r="L8127" s="344" t="s">
        <v>207</v>
      </c>
      <c r="N8127" s="188" t="b">
        <f t="shared" si="438"/>
        <v>0</v>
      </c>
      <c r="O8127" s="188" t="b">
        <f t="shared" si="439"/>
        <v>0</v>
      </c>
      <c r="Q8127" s="346"/>
      <c r="R8127" s="346"/>
    </row>
    <row r="8128" spans="5:18" s="341" customFormat="1">
      <c r="E8128" s="188">
        <v>588</v>
      </c>
      <c r="F8128" s="188">
        <v>16</v>
      </c>
      <c r="H8128" s="343" t="s">
        <v>208</v>
      </c>
      <c r="I8128" s="67" t="s">
        <v>862</v>
      </c>
      <c r="J8128" s="67" t="s">
        <v>206</v>
      </c>
      <c r="K8128" s="67" t="str">
        <f t="shared" si="437"/>
        <v>588 , 16</v>
      </c>
      <c r="L8128" s="344" t="s">
        <v>207</v>
      </c>
      <c r="N8128" s="188" t="b">
        <f t="shared" si="438"/>
        <v>0</v>
      </c>
      <c r="O8128" s="188" t="b">
        <f t="shared" si="439"/>
        <v>0</v>
      </c>
      <c r="Q8128" s="346"/>
      <c r="R8128" s="346"/>
    </row>
    <row r="8129" spans="5:18" s="341" customFormat="1">
      <c r="E8129" s="188">
        <v>589</v>
      </c>
      <c r="F8129" s="188">
        <v>1</v>
      </c>
      <c r="H8129" s="343" t="s">
        <v>208</v>
      </c>
      <c r="I8129" s="67" t="s">
        <v>862</v>
      </c>
      <c r="J8129" s="67" t="s">
        <v>206</v>
      </c>
      <c r="K8129" s="67" t="str">
        <f t="shared" si="437"/>
        <v>589 , 1</v>
      </c>
      <c r="L8129" s="344" t="s">
        <v>207</v>
      </c>
      <c r="N8129" s="188" t="b">
        <f t="shared" si="438"/>
        <v>0</v>
      </c>
      <c r="O8129" s="188" t="b">
        <f t="shared" si="439"/>
        <v>0</v>
      </c>
      <c r="Q8129" s="346"/>
      <c r="R8129" s="346"/>
    </row>
    <row r="8130" spans="5:18" s="341" customFormat="1">
      <c r="E8130" s="188">
        <v>589</v>
      </c>
      <c r="F8130" s="188">
        <v>4</v>
      </c>
      <c r="H8130" s="343" t="s">
        <v>208</v>
      </c>
      <c r="I8130" s="67" t="s">
        <v>862</v>
      </c>
      <c r="J8130" s="67" t="s">
        <v>206</v>
      </c>
      <c r="K8130" s="67" t="str">
        <f t="shared" si="437"/>
        <v>589 , 4</v>
      </c>
      <c r="L8130" s="344" t="s">
        <v>207</v>
      </c>
      <c r="N8130" s="188" t="b">
        <f t="shared" si="438"/>
        <v>0</v>
      </c>
      <c r="O8130" s="188" t="b">
        <f t="shared" si="439"/>
        <v>0</v>
      </c>
      <c r="Q8130" s="346"/>
      <c r="R8130" s="346"/>
    </row>
    <row r="8131" spans="5:18" s="341" customFormat="1">
      <c r="E8131" s="188">
        <v>589</v>
      </c>
      <c r="F8131" s="188">
        <v>5</v>
      </c>
      <c r="H8131" s="343" t="s">
        <v>208</v>
      </c>
      <c r="I8131" s="67" t="s">
        <v>862</v>
      </c>
      <c r="J8131" s="67" t="s">
        <v>206</v>
      </c>
      <c r="K8131" s="67" t="str">
        <f t="shared" si="437"/>
        <v>589 , 5</v>
      </c>
      <c r="L8131" s="344" t="s">
        <v>207</v>
      </c>
      <c r="N8131" s="188" t="b">
        <f t="shared" si="438"/>
        <v>0</v>
      </c>
      <c r="O8131" s="188" t="b">
        <f t="shared" si="439"/>
        <v>0</v>
      </c>
      <c r="Q8131" s="346"/>
      <c r="R8131" s="346"/>
    </row>
    <row r="8132" spans="5:18" s="341" customFormat="1">
      <c r="E8132" s="188">
        <v>589</v>
      </c>
      <c r="F8132" s="188">
        <v>7</v>
      </c>
      <c r="H8132" s="343" t="s">
        <v>208</v>
      </c>
      <c r="I8132" s="67" t="s">
        <v>862</v>
      </c>
      <c r="J8132" s="67" t="s">
        <v>206</v>
      </c>
      <c r="K8132" s="67" t="str">
        <f t="shared" si="437"/>
        <v>589 , 7</v>
      </c>
      <c r="L8132" s="344" t="s">
        <v>207</v>
      </c>
      <c r="N8132" s="188" t="b">
        <f t="shared" si="438"/>
        <v>0</v>
      </c>
      <c r="O8132" s="188" t="b">
        <f t="shared" si="439"/>
        <v>0</v>
      </c>
      <c r="Q8132" s="346"/>
      <c r="R8132" s="346"/>
    </row>
    <row r="8133" spans="5:18" s="341" customFormat="1">
      <c r="E8133" s="188">
        <v>589</v>
      </c>
      <c r="F8133" s="188">
        <v>8</v>
      </c>
      <c r="H8133" s="343" t="s">
        <v>208</v>
      </c>
      <c r="I8133" s="67" t="s">
        <v>862</v>
      </c>
      <c r="J8133" s="67" t="s">
        <v>206</v>
      </c>
      <c r="K8133" s="67" t="str">
        <f t="shared" si="437"/>
        <v>589 , 8</v>
      </c>
      <c r="L8133" s="344" t="s">
        <v>207</v>
      </c>
      <c r="N8133" s="188" t="b">
        <f t="shared" si="438"/>
        <v>0</v>
      </c>
      <c r="O8133" s="188" t="b">
        <f t="shared" si="439"/>
        <v>0</v>
      </c>
      <c r="Q8133" s="346"/>
      <c r="R8133" s="346"/>
    </row>
    <row r="8134" spans="5:18" s="341" customFormat="1">
      <c r="E8134" s="188">
        <v>589</v>
      </c>
      <c r="F8134" s="188">
        <v>9</v>
      </c>
      <c r="H8134" s="343" t="s">
        <v>208</v>
      </c>
      <c r="I8134" s="67" t="s">
        <v>862</v>
      </c>
      <c r="J8134" s="67" t="s">
        <v>206</v>
      </c>
      <c r="K8134" s="67" t="str">
        <f t="shared" si="437"/>
        <v>589 , 9</v>
      </c>
      <c r="L8134" s="344" t="s">
        <v>207</v>
      </c>
      <c r="N8134" s="188" t="b">
        <f t="shared" si="438"/>
        <v>0</v>
      </c>
      <c r="O8134" s="188" t="b">
        <f t="shared" si="439"/>
        <v>0</v>
      </c>
      <c r="Q8134" s="346"/>
      <c r="R8134" s="346"/>
    </row>
    <row r="8135" spans="5:18" s="341" customFormat="1">
      <c r="E8135" s="188">
        <v>589</v>
      </c>
      <c r="F8135" s="188">
        <v>11</v>
      </c>
      <c r="H8135" s="343" t="s">
        <v>208</v>
      </c>
      <c r="I8135" s="67" t="s">
        <v>862</v>
      </c>
      <c r="J8135" s="67" t="s">
        <v>206</v>
      </c>
      <c r="K8135" s="67" t="str">
        <f t="shared" si="437"/>
        <v>589 , 11</v>
      </c>
      <c r="L8135" s="344" t="s">
        <v>207</v>
      </c>
      <c r="N8135" s="188" t="b">
        <f t="shared" si="438"/>
        <v>0</v>
      </c>
      <c r="O8135" s="188" t="b">
        <f t="shared" si="439"/>
        <v>0</v>
      </c>
      <c r="Q8135" s="346"/>
      <c r="R8135" s="346"/>
    </row>
    <row r="8136" spans="5:18" s="341" customFormat="1">
      <c r="E8136" s="188">
        <v>589</v>
      </c>
      <c r="F8136" s="188">
        <v>12</v>
      </c>
      <c r="H8136" s="343" t="s">
        <v>208</v>
      </c>
      <c r="I8136" s="67" t="s">
        <v>862</v>
      </c>
      <c r="J8136" s="67" t="s">
        <v>206</v>
      </c>
      <c r="K8136" s="67" t="str">
        <f t="shared" si="437"/>
        <v>589 , 12</v>
      </c>
      <c r="L8136" s="344" t="s">
        <v>207</v>
      </c>
      <c r="N8136" s="188" t="b">
        <f t="shared" si="438"/>
        <v>0</v>
      </c>
      <c r="O8136" s="188" t="b">
        <f t="shared" si="439"/>
        <v>0</v>
      </c>
      <c r="Q8136" s="346"/>
      <c r="R8136" s="346"/>
    </row>
    <row r="8137" spans="5:18" s="341" customFormat="1">
      <c r="E8137" s="188">
        <v>589</v>
      </c>
      <c r="F8137" s="188">
        <v>13</v>
      </c>
      <c r="H8137" s="343" t="s">
        <v>208</v>
      </c>
      <c r="I8137" s="67" t="s">
        <v>862</v>
      </c>
      <c r="J8137" s="67" t="s">
        <v>206</v>
      </c>
      <c r="K8137" s="67" t="str">
        <f t="shared" si="437"/>
        <v>589 , 13</v>
      </c>
      <c r="L8137" s="344" t="s">
        <v>207</v>
      </c>
      <c r="N8137" s="188" t="b">
        <f t="shared" si="438"/>
        <v>0</v>
      </c>
      <c r="O8137" s="188" t="b">
        <f t="shared" si="439"/>
        <v>0</v>
      </c>
      <c r="Q8137" s="346"/>
      <c r="R8137" s="346"/>
    </row>
    <row r="8138" spans="5:18" s="341" customFormat="1">
      <c r="E8138" s="188">
        <v>589</v>
      </c>
      <c r="F8138" s="188">
        <v>14</v>
      </c>
      <c r="H8138" s="343" t="s">
        <v>208</v>
      </c>
      <c r="I8138" s="67" t="s">
        <v>862</v>
      </c>
      <c r="J8138" s="67" t="s">
        <v>206</v>
      </c>
      <c r="K8138" s="67" t="str">
        <f t="shared" si="437"/>
        <v>589 , 14</v>
      </c>
      <c r="L8138" s="344" t="s">
        <v>207</v>
      </c>
      <c r="N8138" s="188" t="b">
        <f t="shared" si="438"/>
        <v>0</v>
      </c>
      <c r="O8138" s="188" t="b">
        <f t="shared" si="439"/>
        <v>0</v>
      </c>
      <c r="Q8138" s="346"/>
      <c r="R8138" s="346"/>
    </row>
    <row r="8139" spans="5:18" s="341" customFormat="1">
      <c r="E8139" s="188">
        <v>589</v>
      </c>
      <c r="F8139" s="188">
        <v>15</v>
      </c>
      <c r="H8139" s="343" t="s">
        <v>208</v>
      </c>
      <c r="I8139" s="67" t="s">
        <v>862</v>
      </c>
      <c r="J8139" s="67" t="s">
        <v>206</v>
      </c>
      <c r="K8139" s="67" t="str">
        <f t="shared" si="437"/>
        <v>589 , 15</v>
      </c>
      <c r="L8139" s="344" t="s">
        <v>207</v>
      </c>
      <c r="N8139" s="188" t="b">
        <f t="shared" si="438"/>
        <v>0</v>
      </c>
      <c r="O8139" s="188" t="b">
        <f t="shared" si="439"/>
        <v>0</v>
      </c>
      <c r="Q8139" s="346"/>
      <c r="R8139" s="346"/>
    </row>
    <row r="8140" spans="5:18" s="341" customFormat="1">
      <c r="E8140" s="188">
        <v>589</v>
      </c>
      <c r="F8140" s="188">
        <v>16</v>
      </c>
      <c r="H8140" s="343" t="s">
        <v>208</v>
      </c>
      <c r="I8140" s="67" t="s">
        <v>862</v>
      </c>
      <c r="J8140" s="67" t="s">
        <v>206</v>
      </c>
      <c r="K8140" s="67" t="str">
        <f t="shared" si="437"/>
        <v>589 , 16</v>
      </c>
      <c r="L8140" s="344" t="s">
        <v>207</v>
      </c>
      <c r="N8140" s="188" t="b">
        <f t="shared" si="438"/>
        <v>0</v>
      </c>
      <c r="O8140" s="188" t="b">
        <f t="shared" si="439"/>
        <v>0</v>
      </c>
      <c r="Q8140" s="346"/>
      <c r="R8140" s="346"/>
    </row>
    <row r="8141" spans="5:18" s="341" customFormat="1">
      <c r="E8141" s="188">
        <v>590</v>
      </c>
      <c r="F8141" s="188">
        <v>1</v>
      </c>
      <c r="H8141" s="343" t="s">
        <v>208</v>
      </c>
      <c r="I8141" s="67" t="s">
        <v>862</v>
      </c>
      <c r="J8141" s="67" t="s">
        <v>206</v>
      </c>
      <c r="K8141" s="67" t="str">
        <f t="shared" si="437"/>
        <v>590 , 1</v>
      </c>
      <c r="L8141" s="344" t="s">
        <v>207</v>
      </c>
      <c r="N8141" s="188" t="b">
        <f t="shared" si="438"/>
        <v>0</v>
      </c>
      <c r="O8141" s="188" t="b">
        <f t="shared" si="439"/>
        <v>0</v>
      </c>
      <c r="Q8141" s="346"/>
      <c r="R8141" s="346"/>
    </row>
    <row r="8142" spans="5:18" s="341" customFormat="1">
      <c r="E8142" s="188">
        <v>590</v>
      </c>
      <c r="F8142" s="188">
        <v>4</v>
      </c>
      <c r="H8142" s="343" t="s">
        <v>208</v>
      </c>
      <c r="I8142" s="67" t="s">
        <v>862</v>
      </c>
      <c r="J8142" s="67" t="s">
        <v>206</v>
      </c>
      <c r="K8142" s="67" t="str">
        <f t="shared" si="437"/>
        <v>590 , 4</v>
      </c>
      <c r="L8142" s="344" t="s">
        <v>207</v>
      </c>
      <c r="N8142" s="188" t="b">
        <f t="shared" si="438"/>
        <v>0</v>
      </c>
      <c r="O8142" s="188" t="b">
        <f t="shared" si="439"/>
        <v>0</v>
      </c>
      <c r="Q8142" s="346"/>
      <c r="R8142" s="346"/>
    </row>
    <row r="8143" spans="5:18" s="341" customFormat="1">
      <c r="E8143" s="188">
        <v>590</v>
      </c>
      <c r="F8143" s="188">
        <v>5</v>
      </c>
      <c r="H8143" s="343" t="s">
        <v>208</v>
      </c>
      <c r="I8143" s="67" t="s">
        <v>862</v>
      </c>
      <c r="J8143" s="67" t="s">
        <v>206</v>
      </c>
      <c r="K8143" s="67" t="str">
        <f t="shared" si="437"/>
        <v>590 , 5</v>
      </c>
      <c r="L8143" s="344" t="s">
        <v>207</v>
      </c>
      <c r="N8143" s="188" t="b">
        <f t="shared" si="438"/>
        <v>0</v>
      </c>
      <c r="O8143" s="188" t="b">
        <f t="shared" si="439"/>
        <v>0</v>
      </c>
      <c r="Q8143" s="346"/>
      <c r="R8143" s="346"/>
    </row>
    <row r="8144" spans="5:18" s="341" customFormat="1">
      <c r="E8144" s="188">
        <v>590</v>
      </c>
      <c r="F8144" s="188">
        <v>7</v>
      </c>
      <c r="H8144" s="343" t="s">
        <v>208</v>
      </c>
      <c r="I8144" s="67" t="s">
        <v>862</v>
      </c>
      <c r="J8144" s="67" t="s">
        <v>206</v>
      </c>
      <c r="K8144" s="67" t="str">
        <f t="shared" si="437"/>
        <v>590 , 7</v>
      </c>
      <c r="L8144" s="344" t="s">
        <v>207</v>
      </c>
      <c r="N8144" s="188" t="b">
        <f t="shared" si="438"/>
        <v>0</v>
      </c>
      <c r="O8144" s="188" t="b">
        <f t="shared" si="439"/>
        <v>0</v>
      </c>
      <c r="Q8144" s="346"/>
      <c r="R8144" s="346"/>
    </row>
    <row r="8145" spans="5:18" s="341" customFormat="1">
      <c r="E8145" s="188">
        <v>590</v>
      </c>
      <c r="F8145" s="188">
        <v>8</v>
      </c>
      <c r="H8145" s="343" t="s">
        <v>208</v>
      </c>
      <c r="I8145" s="67" t="s">
        <v>862</v>
      </c>
      <c r="J8145" s="67" t="s">
        <v>206</v>
      </c>
      <c r="K8145" s="67" t="str">
        <f t="shared" si="437"/>
        <v>590 , 8</v>
      </c>
      <c r="L8145" s="344" t="s">
        <v>207</v>
      </c>
      <c r="N8145" s="188" t="b">
        <f t="shared" si="438"/>
        <v>0</v>
      </c>
      <c r="O8145" s="188" t="b">
        <f t="shared" si="439"/>
        <v>0</v>
      </c>
      <c r="Q8145" s="346"/>
      <c r="R8145" s="346"/>
    </row>
    <row r="8146" spans="5:18" s="341" customFormat="1">
      <c r="E8146" s="188">
        <v>590</v>
      </c>
      <c r="F8146" s="188">
        <v>9</v>
      </c>
      <c r="H8146" s="343" t="s">
        <v>208</v>
      </c>
      <c r="I8146" s="67" t="s">
        <v>862</v>
      </c>
      <c r="J8146" s="67" t="s">
        <v>206</v>
      </c>
      <c r="K8146" s="67" t="str">
        <f t="shared" si="437"/>
        <v>590 , 9</v>
      </c>
      <c r="L8146" s="344" t="s">
        <v>207</v>
      </c>
      <c r="N8146" s="188" t="b">
        <f t="shared" si="438"/>
        <v>0</v>
      </c>
      <c r="O8146" s="188" t="b">
        <f t="shared" si="439"/>
        <v>0</v>
      </c>
      <c r="Q8146" s="346"/>
      <c r="R8146" s="346"/>
    </row>
    <row r="8147" spans="5:18" s="341" customFormat="1">
      <c r="E8147" s="188">
        <v>590</v>
      </c>
      <c r="F8147" s="188">
        <v>11</v>
      </c>
      <c r="H8147" s="343" t="s">
        <v>208</v>
      </c>
      <c r="I8147" s="67" t="s">
        <v>862</v>
      </c>
      <c r="J8147" s="67" t="s">
        <v>206</v>
      </c>
      <c r="K8147" s="67" t="str">
        <f t="shared" si="437"/>
        <v>590 , 11</v>
      </c>
      <c r="L8147" s="344" t="s">
        <v>207</v>
      </c>
      <c r="N8147" s="188" t="b">
        <f t="shared" si="438"/>
        <v>0</v>
      </c>
      <c r="O8147" s="188" t="b">
        <f t="shared" si="439"/>
        <v>0</v>
      </c>
      <c r="Q8147" s="346"/>
      <c r="R8147" s="346"/>
    </row>
    <row r="8148" spans="5:18" s="341" customFormat="1">
      <c r="E8148" s="188">
        <v>590</v>
      </c>
      <c r="F8148" s="188">
        <v>12</v>
      </c>
      <c r="H8148" s="343" t="s">
        <v>208</v>
      </c>
      <c r="I8148" s="67" t="s">
        <v>862</v>
      </c>
      <c r="J8148" s="67" t="s">
        <v>206</v>
      </c>
      <c r="K8148" s="67" t="str">
        <f t="shared" si="437"/>
        <v>590 , 12</v>
      </c>
      <c r="L8148" s="344" t="s">
        <v>207</v>
      </c>
      <c r="N8148" s="188" t="b">
        <f t="shared" si="438"/>
        <v>0</v>
      </c>
      <c r="O8148" s="188" t="b">
        <f t="shared" si="439"/>
        <v>0</v>
      </c>
      <c r="Q8148" s="346"/>
      <c r="R8148" s="346"/>
    </row>
    <row r="8149" spans="5:18" s="341" customFormat="1">
      <c r="E8149" s="188">
        <v>590</v>
      </c>
      <c r="F8149" s="188">
        <v>13</v>
      </c>
      <c r="H8149" s="343" t="s">
        <v>208</v>
      </c>
      <c r="I8149" s="67" t="s">
        <v>862</v>
      </c>
      <c r="J8149" s="67" t="s">
        <v>206</v>
      </c>
      <c r="K8149" s="67" t="str">
        <f t="shared" si="437"/>
        <v>590 , 13</v>
      </c>
      <c r="L8149" s="344" t="s">
        <v>207</v>
      </c>
      <c r="N8149" s="188" t="b">
        <f t="shared" si="438"/>
        <v>0</v>
      </c>
      <c r="O8149" s="188" t="b">
        <f t="shared" si="439"/>
        <v>0</v>
      </c>
      <c r="Q8149" s="346"/>
      <c r="R8149" s="346"/>
    </row>
    <row r="8150" spans="5:18" s="341" customFormat="1">
      <c r="E8150" s="188">
        <v>590</v>
      </c>
      <c r="F8150" s="188">
        <v>14</v>
      </c>
      <c r="H8150" s="343" t="s">
        <v>208</v>
      </c>
      <c r="I8150" s="67" t="s">
        <v>862</v>
      </c>
      <c r="J8150" s="67" t="s">
        <v>206</v>
      </c>
      <c r="K8150" s="67" t="str">
        <f t="shared" si="437"/>
        <v>590 , 14</v>
      </c>
      <c r="L8150" s="344" t="s">
        <v>207</v>
      </c>
      <c r="N8150" s="188" t="b">
        <f t="shared" si="438"/>
        <v>0</v>
      </c>
      <c r="O8150" s="188" t="b">
        <f t="shared" si="439"/>
        <v>0</v>
      </c>
      <c r="Q8150" s="346"/>
      <c r="R8150" s="346"/>
    </row>
    <row r="8151" spans="5:18" s="341" customFormat="1">
      <c r="E8151" s="188">
        <v>590</v>
      </c>
      <c r="F8151" s="188">
        <v>15</v>
      </c>
      <c r="H8151" s="343" t="s">
        <v>208</v>
      </c>
      <c r="I8151" s="67" t="s">
        <v>862</v>
      </c>
      <c r="J8151" s="67" t="s">
        <v>206</v>
      </c>
      <c r="K8151" s="67" t="str">
        <f t="shared" si="437"/>
        <v>590 , 15</v>
      </c>
      <c r="L8151" s="344" t="s">
        <v>207</v>
      </c>
      <c r="N8151" s="188" t="b">
        <f t="shared" si="438"/>
        <v>0</v>
      </c>
      <c r="O8151" s="188" t="b">
        <f t="shared" si="439"/>
        <v>0</v>
      </c>
      <c r="Q8151" s="346"/>
      <c r="R8151" s="346"/>
    </row>
    <row r="8152" spans="5:18" s="341" customFormat="1">
      <c r="E8152" s="188">
        <v>590</v>
      </c>
      <c r="F8152" s="188">
        <v>16</v>
      </c>
      <c r="H8152" s="343" t="s">
        <v>208</v>
      </c>
      <c r="I8152" s="67" t="s">
        <v>862</v>
      </c>
      <c r="J8152" s="67" t="s">
        <v>206</v>
      </c>
      <c r="K8152" s="67" t="str">
        <f t="shared" si="437"/>
        <v>590 , 16</v>
      </c>
      <c r="L8152" s="344" t="s">
        <v>207</v>
      </c>
      <c r="N8152" s="188" t="b">
        <f t="shared" si="438"/>
        <v>0</v>
      </c>
      <c r="O8152" s="188" t="b">
        <f t="shared" si="439"/>
        <v>0</v>
      </c>
      <c r="Q8152" s="346"/>
      <c r="R8152" s="346"/>
    </row>
    <row r="8153" spans="5:18" s="341" customFormat="1">
      <c r="E8153" s="188">
        <v>591</v>
      </c>
      <c r="F8153" s="188">
        <v>1</v>
      </c>
      <c r="H8153" s="343" t="s">
        <v>208</v>
      </c>
      <c r="I8153" s="67" t="s">
        <v>862</v>
      </c>
      <c r="J8153" s="67" t="s">
        <v>206</v>
      </c>
      <c r="K8153" s="67" t="str">
        <f t="shared" si="437"/>
        <v>591 , 1</v>
      </c>
      <c r="L8153" s="344" t="s">
        <v>207</v>
      </c>
      <c r="N8153" s="188" t="b">
        <f t="shared" si="438"/>
        <v>0</v>
      </c>
      <c r="O8153" s="188" t="b">
        <f t="shared" si="439"/>
        <v>0</v>
      </c>
      <c r="Q8153" s="346"/>
      <c r="R8153" s="346"/>
    </row>
    <row r="8154" spans="5:18" s="341" customFormat="1">
      <c r="E8154" s="188">
        <v>591</v>
      </c>
      <c r="F8154" s="188">
        <v>4</v>
      </c>
      <c r="H8154" s="343" t="s">
        <v>208</v>
      </c>
      <c r="I8154" s="67" t="s">
        <v>862</v>
      </c>
      <c r="J8154" s="67" t="s">
        <v>206</v>
      </c>
      <c r="K8154" s="67" t="str">
        <f t="shared" si="437"/>
        <v>591 , 4</v>
      </c>
      <c r="L8154" s="344" t="s">
        <v>207</v>
      </c>
      <c r="N8154" s="188" t="b">
        <f t="shared" si="438"/>
        <v>0</v>
      </c>
      <c r="O8154" s="188" t="b">
        <f t="shared" si="439"/>
        <v>0</v>
      </c>
      <c r="Q8154" s="346"/>
      <c r="R8154" s="346"/>
    </row>
    <row r="8155" spans="5:18" s="341" customFormat="1">
      <c r="E8155" s="188">
        <v>591</v>
      </c>
      <c r="F8155" s="188">
        <v>5</v>
      </c>
      <c r="H8155" s="343" t="s">
        <v>208</v>
      </c>
      <c r="I8155" s="67" t="s">
        <v>862</v>
      </c>
      <c r="J8155" s="67" t="s">
        <v>206</v>
      </c>
      <c r="K8155" s="67" t="str">
        <f t="shared" si="437"/>
        <v>591 , 5</v>
      </c>
      <c r="L8155" s="344" t="s">
        <v>207</v>
      </c>
      <c r="N8155" s="188" t="b">
        <f t="shared" si="438"/>
        <v>0</v>
      </c>
      <c r="O8155" s="188" t="b">
        <f t="shared" si="439"/>
        <v>0</v>
      </c>
      <c r="Q8155" s="346"/>
      <c r="R8155" s="346"/>
    </row>
    <row r="8156" spans="5:18" s="341" customFormat="1">
      <c r="E8156" s="188">
        <v>591</v>
      </c>
      <c r="F8156" s="188">
        <v>7</v>
      </c>
      <c r="H8156" s="343" t="s">
        <v>208</v>
      </c>
      <c r="I8156" s="67" t="s">
        <v>862</v>
      </c>
      <c r="J8156" s="67" t="s">
        <v>206</v>
      </c>
      <c r="K8156" s="67" t="str">
        <f t="shared" si="437"/>
        <v>591 , 7</v>
      </c>
      <c r="L8156" s="344" t="s">
        <v>207</v>
      </c>
      <c r="N8156" s="188" t="b">
        <f t="shared" si="438"/>
        <v>0</v>
      </c>
      <c r="O8156" s="188" t="b">
        <f t="shared" si="439"/>
        <v>0</v>
      </c>
      <c r="Q8156" s="346"/>
      <c r="R8156" s="346"/>
    </row>
    <row r="8157" spans="5:18" s="341" customFormat="1">
      <c r="E8157" s="188">
        <v>591</v>
      </c>
      <c r="F8157" s="188">
        <v>8</v>
      </c>
      <c r="H8157" s="343" t="s">
        <v>208</v>
      </c>
      <c r="I8157" s="67" t="s">
        <v>862</v>
      </c>
      <c r="J8157" s="67" t="s">
        <v>206</v>
      </c>
      <c r="K8157" s="67" t="str">
        <f t="shared" si="437"/>
        <v>591 , 8</v>
      </c>
      <c r="L8157" s="344" t="s">
        <v>207</v>
      </c>
      <c r="N8157" s="188" t="b">
        <f t="shared" si="438"/>
        <v>0</v>
      </c>
      <c r="O8157" s="188" t="b">
        <f t="shared" si="439"/>
        <v>0</v>
      </c>
      <c r="Q8157" s="346"/>
      <c r="R8157" s="346"/>
    </row>
    <row r="8158" spans="5:18" s="341" customFormat="1">
      <c r="E8158" s="188">
        <v>591</v>
      </c>
      <c r="F8158" s="188">
        <v>9</v>
      </c>
      <c r="H8158" s="343" t="s">
        <v>208</v>
      </c>
      <c r="I8158" s="67" t="s">
        <v>862</v>
      </c>
      <c r="J8158" s="67" t="s">
        <v>206</v>
      </c>
      <c r="K8158" s="67" t="str">
        <f t="shared" si="437"/>
        <v>591 , 9</v>
      </c>
      <c r="L8158" s="344" t="s">
        <v>207</v>
      </c>
      <c r="N8158" s="188" t="b">
        <f t="shared" si="438"/>
        <v>0</v>
      </c>
      <c r="O8158" s="188" t="b">
        <f t="shared" si="439"/>
        <v>0</v>
      </c>
      <c r="Q8158" s="346"/>
      <c r="R8158" s="346"/>
    </row>
    <row r="8159" spans="5:18" s="341" customFormat="1">
      <c r="E8159" s="188">
        <v>591</v>
      </c>
      <c r="F8159" s="188">
        <v>11</v>
      </c>
      <c r="H8159" s="343" t="s">
        <v>208</v>
      </c>
      <c r="I8159" s="67" t="s">
        <v>862</v>
      </c>
      <c r="J8159" s="67" t="s">
        <v>206</v>
      </c>
      <c r="K8159" s="67" t="str">
        <f t="shared" si="437"/>
        <v>591 , 11</v>
      </c>
      <c r="L8159" s="344" t="s">
        <v>207</v>
      </c>
      <c r="N8159" s="188" t="b">
        <f t="shared" si="438"/>
        <v>0</v>
      </c>
      <c r="O8159" s="188" t="b">
        <f t="shared" si="439"/>
        <v>0</v>
      </c>
      <c r="Q8159" s="346"/>
      <c r="R8159" s="346"/>
    </row>
    <row r="8160" spans="5:18" s="341" customFormat="1">
      <c r="E8160" s="188">
        <v>591</v>
      </c>
      <c r="F8160" s="188">
        <v>12</v>
      </c>
      <c r="H8160" s="343" t="s">
        <v>208</v>
      </c>
      <c r="I8160" s="67" t="s">
        <v>862</v>
      </c>
      <c r="J8160" s="67" t="s">
        <v>206</v>
      </c>
      <c r="K8160" s="67" t="str">
        <f t="shared" si="437"/>
        <v>591 , 12</v>
      </c>
      <c r="L8160" s="344" t="s">
        <v>207</v>
      </c>
      <c r="N8160" s="188" t="b">
        <f t="shared" si="438"/>
        <v>0</v>
      </c>
      <c r="O8160" s="188" t="b">
        <f t="shared" si="439"/>
        <v>0</v>
      </c>
      <c r="Q8160" s="346"/>
      <c r="R8160" s="346"/>
    </row>
    <row r="8161" spans="5:18" s="341" customFormat="1">
      <c r="E8161" s="188">
        <v>591</v>
      </c>
      <c r="F8161" s="188">
        <v>13</v>
      </c>
      <c r="H8161" s="343" t="s">
        <v>208</v>
      </c>
      <c r="I8161" s="67" t="s">
        <v>862</v>
      </c>
      <c r="J8161" s="67" t="s">
        <v>206</v>
      </c>
      <c r="K8161" s="67" t="str">
        <f t="shared" si="437"/>
        <v>591 , 13</v>
      </c>
      <c r="L8161" s="344" t="s">
        <v>207</v>
      </c>
      <c r="N8161" s="188" t="b">
        <f t="shared" si="438"/>
        <v>0</v>
      </c>
      <c r="O8161" s="188" t="b">
        <f t="shared" si="439"/>
        <v>0</v>
      </c>
      <c r="Q8161" s="346"/>
      <c r="R8161" s="346"/>
    </row>
    <row r="8162" spans="5:18" s="341" customFormat="1">
      <c r="E8162" s="188">
        <v>591</v>
      </c>
      <c r="F8162" s="188">
        <v>14</v>
      </c>
      <c r="H8162" s="343" t="s">
        <v>208</v>
      </c>
      <c r="I8162" s="67" t="s">
        <v>862</v>
      </c>
      <c r="J8162" s="67" t="s">
        <v>206</v>
      </c>
      <c r="K8162" s="67" t="str">
        <f t="shared" si="437"/>
        <v>591 , 14</v>
      </c>
      <c r="L8162" s="344" t="s">
        <v>207</v>
      </c>
      <c r="N8162" s="188" t="b">
        <f t="shared" si="438"/>
        <v>0</v>
      </c>
      <c r="O8162" s="188" t="b">
        <f t="shared" si="439"/>
        <v>0</v>
      </c>
      <c r="Q8162" s="346"/>
      <c r="R8162" s="346"/>
    </row>
    <row r="8163" spans="5:18" s="341" customFormat="1">
      <c r="E8163" s="188">
        <v>591</v>
      </c>
      <c r="F8163" s="188">
        <v>15</v>
      </c>
      <c r="H8163" s="343" t="s">
        <v>208</v>
      </c>
      <c r="I8163" s="67" t="s">
        <v>862</v>
      </c>
      <c r="J8163" s="67" t="s">
        <v>206</v>
      </c>
      <c r="K8163" s="67" t="str">
        <f t="shared" si="437"/>
        <v>591 , 15</v>
      </c>
      <c r="L8163" s="344" t="s">
        <v>207</v>
      </c>
      <c r="N8163" s="188" t="b">
        <f t="shared" si="438"/>
        <v>0</v>
      </c>
      <c r="O8163" s="188" t="b">
        <f t="shared" si="439"/>
        <v>0</v>
      </c>
      <c r="Q8163" s="346"/>
      <c r="R8163" s="346"/>
    </row>
    <row r="8164" spans="5:18" s="341" customFormat="1">
      <c r="E8164" s="188">
        <v>591</v>
      </c>
      <c r="F8164" s="188">
        <v>16</v>
      </c>
      <c r="H8164" s="343" t="s">
        <v>208</v>
      </c>
      <c r="I8164" s="67" t="s">
        <v>862</v>
      </c>
      <c r="J8164" s="67" t="s">
        <v>206</v>
      </c>
      <c r="K8164" s="67" t="str">
        <f t="shared" si="437"/>
        <v>591 , 16</v>
      </c>
      <c r="L8164" s="344" t="s">
        <v>207</v>
      </c>
      <c r="N8164" s="188" t="b">
        <f t="shared" si="438"/>
        <v>0</v>
      </c>
      <c r="O8164" s="188" t="b">
        <f t="shared" si="439"/>
        <v>0</v>
      </c>
      <c r="Q8164" s="346"/>
      <c r="R8164" s="346"/>
    </row>
    <row r="8165" spans="5:18" s="341" customFormat="1">
      <c r="E8165" s="188">
        <v>592</v>
      </c>
      <c r="F8165" s="188">
        <v>1</v>
      </c>
      <c r="H8165" s="343" t="s">
        <v>208</v>
      </c>
      <c r="I8165" s="67" t="s">
        <v>862</v>
      </c>
      <c r="J8165" s="67" t="s">
        <v>206</v>
      </c>
      <c r="K8165" s="67" t="str">
        <f t="shared" si="437"/>
        <v>592 , 1</v>
      </c>
      <c r="L8165" s="344" t="s">
        <v>207</v>
      </c>
      <c r="N8165" s="188" t="b">
        <f t="shared" si="438"/>
        <v>0</v>
      </c>
      <c r="O8165" s="188" t="b">
        <f t="shared" si="439"/>
        <v>0</v>
      </c>
      <c r="Q8165" s="346"/>
      <c r="R8165" s="346"/>
    </row>
    <row r="8166" spans="5:18" s="341" customFormat="1">
      <c r="E8166" s="188">
        <v>592</v>
      </c>
      <c r="F8166" s="188">
        <v>4</v>
      </c>
      <c r="H8166" s="343" t="s">
        <v>208</v>
      </c>
      <c r="I8166" s="67" t="s">
        <v>862</v>
      </c>
      <c r="J8166" s="67" t="s">
        <v>206</v>
      </c>
      <c r="K8166" s="67" t="str">
        <f t="shared" si="437"/>
        <v>592 , 4</v>
      </c>
      <c r="L8166" s="344" t="s">
        <v>207</v>
      </c>
      <c r="N8166" s="188" t="b">
        <f t="shared" si="438"/>
        <v>0</v>
      </c>
      <c r="O8166" s="188" t="b">
        <f t="shared" si="439"/>
        <v>0</v>
      </c>
      <c r="Q8166" s="346"/>
      <c r="R8166" s="346"/>
    </row>
    <row r="8167" spans="5:18" s="341" customFormat="1">
      <c r="E8167" s="188">
        <v>592</v>
      </c>
      <c r="F8167" s="188">
        <v>5</v>
      </c>
      <c r="H8167" s="343" t="s">
        <v>208</v>
      </c>
      <c r="I8167" s="67" t="s">
        <v>862</v>
      </c>
      <c r="J8167" s="67" t="s">
        <v>206</v>
      </c>
      <c r="K8167" s="67" t="str">
        <f t="shared" si="437"/>
        <v>592 , 5</v>
      </c>
      <c r="L8167" s="344" t="s">
        <v>207</v>
      </c>
      <c r="N8167" s="188" t="b">
        <f t="shared" si="438"/>
        <v>0</v>
      </c>
      <c r="O8167" s="188" t="b">
        <f t="shared" si="439"/>
        <v>0</v>
      </c>
      <c r="Q8167" s="346"/>
      <c r="R8167" s="346"/>
    </row>
    <row r="8168" spans="5:18" s="341" customFormat="1">
      <c r="E8168" s="188">
        <v>592</v>
      </c>
      <c r="F8168" s="188">
        <v>7</v>
      </c>
      <c r="H8168" s="343" t="s">
        <v>208</v>
      </c>
      <c r="I8168" s="67" t="s">
        <v>862</v>
      </c>
      <c r="J8168" s="67" t="s">
        <v>206</v>
      </c>
      <c r="K8168" s="67" t="str">
        <f t="shared" si="437"/>
        <v>592 , 7</v>
      </c>
      <c r="L8168" s="344" t="s">
        <v>207</v>
      </c>
      <c r="N8168" s="188" t="b">
        <f t="shared" si="438"/>
        <v>0</v>
      </c>
      <c r="O8168" s="188" t="b">
        <f t="shared" si="439"/>
        <v>0</v>
      </c>
      <c r="Q8168" s="346"/>
      <c r="R8168" s="346"/>
    </row>
    <row r="8169" spans="5:18" s="341" customFormat="1">
      <c r="E8169" s="188">
        <v>592</v>
      </c>
      <c r="F8169" s="188">
        <v>8</v>
      </c>
      <c r="H8169" s="343" t="s">
        <v>208</v>
      </c>
      <c r="I8169" s="67" t="s">
        <v>862</v>
      </c>
      <c r="J8169" s="67" t="s">
        <v>206</v>
      </c>
      <c r="K8169" s="67" t="str">
        <f t="shared" si="437"/>
        <v>592 , 8</v>
      </c>
      <c r="L8169" s="344" t="s">
        <v>207</v>
      </c>
      <c r="N8169" s="188" t="b">
        <f t="shared" si="438"/>
        <v>0</v>
      </c>
      <c r="O8169" s="188" t="b">
        <f t="shared" si="439"/>
        <v>0</v>
      </c>
      <c r="Q8169" s="346"/>
      <c r="R8169" s="346"/>
    </row>
    <row r="8170" spans="5:18" s="341" customFormat="1">
      <c r="E8170" s="188">
        <v>592</v>
      </c>
      <c r="F8170" s="188">
        <v>9</v>
      </c>
      <c r="H8170" s="343" t="s">
        <v>208</v>
      </c>
      <c r="I8170" s="67" t="s">
        <v>862</v>
      </c>
      <c r="J8170" s="67" t="s">
        <v>206</v>
      </c>
      <c r="K8170" s="67" t="str">
        <f t="shared" si="437"/>
        <v>592 , 9</v>
      </c>
      <c r="L8170" s="344" t="s">
        <v>207</v>
      </c>
      <c r="N8170" s="188" t="b">
        <f t="shared" si="438"/>
        <v>0</v>
      </c>
      <c r="O8170" s="188" t="b">
        <f t="shared" si="439"/>
        <v>0</v>
      </c>
      <c r="Q8170" s="346"/>
      <c r="R8170" s="346"/>
    </row>
    <row r="8171" spans="5:18" s="341" customFormat="1">
      <c r="E8171" s="188">
        <v>592</v>
      </c>
      <c r="F8171" s="188">
        <v>11</v>
      </c>
      <c r="H8171" s="343" t="s">
        <v>208</v>
      </c>
      <c r="I8171" s="67" t="s">
        <v>862</v>
      </c>
      <c r="J8171" s="67" t="s">
        <v>206</v>
      </c>
      <c r="K8171" s="67" t="str">
        <f t="shared" si="437"/>
        <v>592 , 11</v>
      </c>
      <c r="L8171" s="344" t="s">
        <v>207</v>
      </c>
      <c r="N8171" s="188" t="b">
        <f t="shared" si="438"/>
        <v>0</v>
      </c>
      <c r="O8171" s="188" t="b">
        <f t="shared" si="439"/>
        <v>0</v>
      </c>
      <c r="Q8171" s="346"/>
      <c r="R8171" s="346"/>
    </row>
    <row r="8172" spans="5:18" s="341" customFormat="1">
      <c r="E8172" s="188">
        <v>592</v>
      </c>
      <c r="F8172" s="188">
        <v>12</v>
      </c>
      <c r="H8172" s="343" t="s">
        <v>208</v>
      </c>
      <c r="I8172" s="67" t="s">
        <v>862</v>
      </c>
      <c r="J8172" s="67" t="s">
        <v>206</v>
      </c>
      <c r="K8172" s="67" t="str">
        <f t="shared" si="437"/>
        <v>592 , 12</v>
      </c>
      <c r="L8172" s="344" t="s">
        <v>207</v>
      </c>
      <c r="N8172" s="188" t="b">
        <f t="shared" si="438"/>
        <v>0</v>
      </c>
      <c r="O8172" s="188" t="b">
        <f t="shared" si="439"/>
        <v>0</v>
      </c>
      <c r="Q8172" s="346"/>
      <c r="R8172" s="346"/>
    </row>
    <row r="8173" spans="5:18" s="341" customFormat="1">
      <c r="E8173" s="188">
        <v>592</v>
      </c>
      <c r="F8173" s="188">
        <v>13</v>
      </c>
      <c r="H8173" s="343" t="s">
        <v>208</v>
      </c>
      <c r="I8173" s="67" t="s">
        <v>862</v>
      </c>
      <c r="J8173" s="67" t="s">
        <v>206</v>
      </c>
      <c r="K8173" s="67" t="str">
        <f t="shared" si="437"/>
        <v>592 , 13</v>
      </c>
      <c r="L8173" s="344" t="s">
        <v>207</v>
      </c>
      <c r="N8173" s="188" t="b">
        <f t="shared" si="438"/>
        <v>0</v>
      </c>
      <c r="O8173" s="188" t="b">
        <f t="shared" si="439"/>
        <v>0</v>
      </c>
      <c r="Q8173" s="346"/>
      <c r="R8173" s="346"/>
    </row>
    <row r="8174" spans="5:18" s="341" customFormat="1">
      <c r="E8174" s="188">
        <v>592</v>
      </c>
      <c r="F8174" s="188">
        <v>14</v>
      </c>
      <c r="H8174" s="343" t="s">
        <v>208</v>
      </c>
      <c r="I8174" s="67" t="s">
        <v>862</v>
      </c>
      <c r="J8174" s="67" t="s">
        <v>206</v>
      </c>
      <c r="K8174" s="67" t="str">
        <f t="shared" si="437"/>
        <v>592 , 14</v>
      </c>
      <c r="L8174" s="344" t="s">
        <v>207</v>
      </c>
      <c r="N8174" s="188" t="b">
        <f t="shared" si="438"/>
        <v>0</v>
      </c>
      <c r="O8174" s="188" t="b">
        <f t="shared" si="439"/>
        <v>0</v>
      </c>
      <c r="Q8174" s="346"/>
      <c r="R8174" s="346"/>
    </row>
    <row r="8175" spans="5:18" s="341" customFormat="1">
      <c r="E8175" s="188">
        <v>592</v>
      </c>
      <c r="F8175" s="188">
        <v>15</v>
      </c>
      <c r="H8175" s="343" t="s">
        <v>208</v>
      </c>
      <c r="I8175" s="67" t="s">
        <v>862</v>
      </c>
      <c r="J8175" s="67" t="s">
        <v>206</v>
      </c>
      <c r="K8175" s="67" t="str">
        <f t="shared" si="437"/>
        <v>592 , 15</v>
      </c>
      <c r="L8175" s="344" t="s">
        <v>207</v>
      </c>
      <c r="N8175" s="188" t="b">
        <f t="shared" si="438"/>
        <v>0</v>
      </c>
      <c r="O8175" s="188" t="b">
        <f t="shared" si="439"/>
        <v>0</v>
      </c>
      <c r="Q8175" s="346"/>
      <c r="R8175" s="346"/>
    </row>
    <row r="8176" spans="5:18" s="341" customFormat="1">
      <c r="E8176" s="188">
        <v>592</v>
      </c>
      <c r="F8176" s="188">
        <v>16</v>
      </c>
      <c r="H8176" s="343" t="s">
        <v>208</v>
      </c>
      <c r="I8176" s="67" t="s">
        <v>862</v>
      </c>
      <c r="J8176" s="67" t="s">
        <v>206</v>
      </c>
      <c r="K8176" s="67" t="str">
        <f t="shared" si="437"/>
        <v>592 , 16</v>
      </c>
      <c r="L8176" s="344" t="s">
        <v>207</v>
      </c>
      <c r="N8176" s="188" t="b">
        <f t="shared" si="438"/>
        <v>0</v>
      </c>
      <c r="O8176" s="188" t="b">
        <f t="shared" si="439"/>
        <v>0</v>
      </c>
      <c r="Q8176" s="346"/>
      <c r="R8176" s="346"/>
    </row>
    <row r="8177" spans="5:18" s="341" customFormat="1">
      <c r="E8177" s="188">
        <v>593</v>
      </c>
      <c r="F8177" s="188">
        <v>1</v>
      </c>
      <c r="H8177" s="343" t="s">
        <v>208</v>
      </c>
      <c r="I8177" s="67" t="s">
        <v>862</v>
      </c>
      <c r="J8177" s="67" t="s">
        <v>206</v>
      </c>
      <c r="K8177" s="67" t="str">
        <f t="shared" si="437"/>
        <v>593 , 1</v>
      </c>
      <c r="L8177" s="344" t="s">
        <v>207</v>
      </c>
      <c r="N8177" s="188" t="b">
        <f t="shared" si="438"/>
        <v>0</v>
      </c>
      <c r="O8177" s="188" t="b">
        <f t="shared" si="439"/>
        <v>0</v>
      </c>
      <c r="Q8177" s="346"/>
      <c r="R8177" s="346"/>
    </row>
    <row r="8178" spans="5:18" s="341" customFormat="1">
      <c r="E8178" s="188">
        <v>593</v>
      </c>
      <c r="F8178" s="188">
        <v>4</v>
      </c>
      <c r="H8178" s="343" t="s">
        <v>208</v>
      </c>
      <c r="I8178" s="67" t="s">
        <v>862</v>
      </c>
      <c r="J8178" s="67" t="s">
        <v>206</v>
      </c>
      <c r="K8178" s="67" t="str">
        <f t="shared" si="437"/>
        <v>593 , 4</v>
      </c>
      <c r="L8178" s="344" t="s">
        <v>207</v>
      </c>
      <c r="N8178" s="188" t="b">
        <f t="shared" si="438"/>
        <v>0</v>
      </c>
      <c r="O8178" s="188" t="b">
        <f t="shared" si="439"/>
        <v>0</v>
      </c>
      <c r="Q8178" s="346"/>
      <c r="R8178" s="346"/>
    </row>
    <row r="8179" spans="5:18" s="341" customFormat="1">
      <c r="E8179" s="188">
        <v>593</v>
      </c>
      <c r="F8179" s="188">
        <v>5</v>
      </c>
      <c r="H8179" s="343" t="s">
        <v>208</v>
      </c>
      <c r="I8179" s="67" t="s">
        <v>862</v>
      </c>
      <c r="J8179" s="67" t="s">
        <v>206</v>
      </c>
      <c r="K8179" s="67" t="str">
        <f t="shared" si="437"/>
        <v>593 , 5</v>
      </c>
      <c r="L8179" s="344" t="s">
        <v>207</v>
      </c>
      <c r="N8179" s="188" t="b">
        <f t="shared" si="438"/>
        <v>0</v>
      </c>
      <c r="O8179" s="188" t="b">
        <f t="shared" si="439"/>
        <v>0</v>
      </c>
      <c r="Q8179" s="346"/>
      <c r="R8179" s="346"/>
    </row>
    <row r="8180" spans="5:18" s="341" customFormat="1">
      <c r="E8180" s="188">
        <v>593</v>
      </c>
      <c r="F8180" s="188">
        <v>7</v>
      </c>
      <c r="H8180" s="343" t="s">
        <v>208</v>
      </c>
      <c r="I8180" s="67" t="s">
        <v>862</v>
      </c>
      <c r="J8180" s="67" t="s">
        <v>206</v>
      </c>
      <c r="K8180" s="67" t="str">
        <f t="shared" si="437"/>
        <v>593 , 7</v>
      </c>
      <c r="L8180" s="344" t="s">
        <v>207</v>
      </c>
      <c r="N8180" s="188" t="b">
        <f t="shared" si="438"/>
        <v>0</v>
      </c>
      <c r="O8180" s="188" t="b">
        <f t="shared" si="439"/>
        <v>0</v>
      </c>
      <c r="Q8180" s="346"/>
      <c r="R8180" s="346"/>
    </row>
    <row r="8181" spans="5:18" s="341" customFormat="1">
      <c r="E8181" s="188">
        <v>593</v>
      </c>
      <c r="F8181" s="188">
        <v>8</v>
      </c>
      <c r="H8181" s="343" t="s">
        <v>208</v>
      </c>
      <c r="I8181" s="67" t="s">
        <v>862</v>
      </c>
      <c r="J8181" s="67" t="s">
        <v>206</v>
      </c>
      <c r="K8181" s="67" t="str">
        <f t="shared" si="437"/>
        <v>593 , 8</v>
      </c>
      <c r="L8181" s="344" t="s">
        <v>207</v>
      </c>
      <c r="N8181" s="188" t="b">
        <f t="shared" si="438"/>
        <v>0</v>
      </c>
      <c r="O8181" s="188" t="b">
        <f t="shared" si="439"/>
        <v>0</v>
      </c>
      <c r="Q8181" s="346"/>
      <c r="R8181" s="346"/>
    </row>
    <row r="8182" spans="5:18" s="341" customFormat="1">
      <c r="E8182" s="188">
        <v>593</v>
      </c>
      <c r="F8182" s="188">
        <v>9</v>
      </c>
      <c r="H8182" s="343" t="s">
        <v>208</v>
      </c>
      <c r="I8182" s="67" t="s">
        <v>862</v>
      </c>
      <c r="J8182" s="67" t="s">
        <v>206</v>
      </c>
      <c r="K8182" s="67" t="str">
        <f t="shared" si="437"/>
        <v>593 , 9</v>
      </c>
      <c r="L8182" s="344" t="s">
        <v>207</v>
      </c>
      <c r="N8182" s="188" t="b">
        <f t="shared" si="438"/>
        <v>0</v>
      </c>
      <c r="O8182" s="188" t="b">
        <f t="shared" si="439"/>
        <v>0</v>
      </c>
      <c r="Q8182" s="346"/>
      <c r="R8182" s="346"/>
    </row>
    <row r="8183" spans="5:18" s="341" customFormat="1">
      <c r="E8183" s="188">
        <v>593</v>
      </c>
      <c r="F8183" s="188">
        <v>11</v>
      </c>
      <c r="H8183" s="343" t="s">
        <v>208</v>
      </c>
      <c r="I8183" s="67" t="s">
        <v>862</v>
      </c>
      <c r="J8183" s="67" t="s">
        <v>206</v>
      </c>
      <c r="K8183" s="67" t="str">
        <f t="shared" si="437"/>
        <v>593 , 11</v>
      </c>
      <c r="L8183" s="344" t="s">
        <v>207</v>
      </c>
      <c r="N8183" s="188" t="b">
        <f t="shared" si="438"/>
        <v>0</v>
      </c>
      <c r="O8183" s="188" t="b">
        <f t="shared" si="439"/>
        <v>0</v>
      </c>
      <c r="Q8183" s="346"/>
      <c r="R8183" s="346"/>
    </row>
    <row r="8184" spans="5:18" s="341" customFormat="1">
      <c r="E8184" s="188">
        <v>593</v>
      </c>
      <c r="F8184" s="188">
        <v>12</v>
      </c>
      <c r="H8184" s="343" t="s">
        <v>208</v>
      </c>
      <c r="I8184" s="67" t="s">
        <v>862</v>
      </c>
      <c r="J8184" s="67" t="s">
        <v>206</v>
      </c>
      <c r="K8184" s="67" t="str">
        <f t="shared" si="437"/>
        <v>593 , 12</v>
      </c>
      <c r="L8184" s="344" t="s">
        <v>207</v>
      </c>
      <c r="N8184" s="188" t="b">
        <f t="shared" si="438"/>
        <v>0</v>
      </c>
      <c r="O8184" s="188" t="b">
        <f t="shared" si="439"/>
        <v>0</v>
      </c>
      <c r="Q8184" s="346"/>
      <c r="R8184" s="346"/>
    </row>
    <row r="8185" spans="5:18" s="341" customFormat="1">
      <c r="E8185" s="188">
        <v>593</v>
      </c>
      <c r="F8185" s="188">
        <v>13</v>
      </c>
      <c r="H8185" s="343" t="s">
        <v>208</v>
      </c>
      <c r="I8185" s="67" t="s">
        <v>862</v>
      </c>
      <c r="J8185" s="67" t="s">
        <v>206</v>
      </c>
      <c r="K8185" s="67" t="str">
        <f t="shared" si="437"/>
        <v>593 , 13</v>
      </c>
      <c r="L8185" s="344" t="s">
        <v>207</v>
      </c>
      <c r="N8185" s="188" t="b">
        <f t="shared" si="438"/>
        <v>0</v>
      </c>
      <c r="O8185" s="188" t="b">
        <f t="shared" si="439"/>
        <v>0</v>
      </c>
      <c r="Q8185" s="346"/>
      <c r="R8185" s="346"/>
    </row>
    <row r="8186" spans="5:18" s="341" customFormat="1">
      <c r="E8186" s="188">
        <v>593</v>
      </c>
      <c r="F8186" s="188">
        <v>14</v>
      </c>
      <c r="H8186" s="343" t="s">
        <v>208</v>
      </c>
      <c r="I8186" s="67" t="s">
        <v>862</v>
      </c>
      <c r="J8186" s="67" t="s">
        <v>206</v>
      </c>
      <c r="K8186" s="67" t="str">
        <f t="shared" si="437"/>
        <v>593 , 14</v>
      </c>
      <c r="L8186" s="344" t="s">
        <v>207</v>
      </c>
      <c r="N8186" s="188" t="b">
        <f t="shared" si="438"/>
        <v>0</v>
      </c>
      <c r="O8186" s="188" t="b">
        <f t="shared" si="439"/>
        <v>0</v>
      </c>
      <c r="Q8186" s="346"/>
      <c r="R8186" s="346"/>
    </row>
    <row r="8187" spans="5:18" s="341" customFormat="1">
      <c r="E8187" s="188">
        <v>593</v>
      </c>
      <c r="F8187" s="188">
        <v>15</v>
      </c>
      <c r="H8187" s="343" t="s">
        <v>208</v>
      </c>
      <c r="I8187" s="67" t="s">
        <v>862</v>
      </c>
      <c r="J8187" s="67" t="s">
        <v>206</v>
      </c>
      <c r="K8187" s="67" t="str">
        <f t="shared" si="437"/>
        <v>593 , 15</v>
      </c>
      <c r="L8187" s="344" t="s">
        <v>207</v>
      </c>
      <c r="N8187" s="188" t="b">
        <f t="shared" si="438"/>
        <v>0</v>
      </c>
      <c r="O8187" s="188" t="b">
        <f t="shared" si="439"/>
        <v>0</v>
      </c>
      <c r="Q8187" s="346"/>
      <c r="R8187" s="346"/>
    </row>
    <row r="8188" spans="5:18" s="341" customFormat="1">
      <c r="E8188" s="188">
        <v>593</v>
      </c>
      <c r="F8188" s="188">
        <v>16</v>
      </c>
      <c r="H8188" s="343" t="s">
        <v>208</v>
      </c>
      <c r="I8188" s="67" t="s">
        <v>862</v>
      </c>
      <c r="J8188" s="67" t="s">
        <v>206</v>
      </c>
      <c r="K8188" s="67" t="str">
        <f t="shared" si="437"/>
        <v>593 , 16</v>
      </c>
      <c r="L8188" s="344" t="s">
        <v>207</v>
      </c>
      <c r="N8188" s="188" t="b">
        <f t="shared" si="438"/>
        <v>0</v>
      </c>
      <c r="O8188" s="188" t="b">
        <f t="shared" si="439"/>
        <v>0</v>
      </c>
      <c r="Q8188" s="346"/>
      <c r="R8188" s="346"/>
    </row>
    <row r="8189" spans="5:18" s="341" customFormat="1">
      <c r="E8189" s="188">
        <v>594</v>
      </c>
      <c r="F8189" s="188">
        <v>1</v>
      </c>
      <c r="H8189" s="343" t="s">
        <v>208</v>
      </c>
      <c r="I8189" s="67" t="s">
        <v>862</v>
      </c>
      <c r="J8189" s="67" t="s">
        <v>206</v>
      </c>
      <c r="K8189" s="67" t="str">
        <f t="shared" ref="K8189:K8252" si="440">E8189&amp;" , "&amp;F8189</f>
        <v>594 , 1</v>
      </c>
      <c r="L8189" s="344" t="s">
        <v>207</v>
      </c>
      <c r="N8189" s="188" t="b">
        <f t="shared" ref="N8189:N8252" si="441">IF(E8189="","",EXACT(E8189,Q8189))</f>
        <v>0</v>
      </c>
      <c r="O8189" s="188" t="b">
        <f t="shared" ref="O8189:O8252" si="442">IF(F8189="","",EXACT(F8189,R8189))</f>
        <v>0</v>
      </c>
      <c r="Q8189" s="346"/>
      <c r="R8189" s="346"/>
    </row>
    <row r="8190" spans="5:18" s="341" customFormat="1">
      <c r="E8190" s="188">
        <v>594</v>
      </c>
      <c r="F8190" s="188">
        <v>4</v>
      </c>
      <c r="H8190" s="343" t="s">
        <v>208</v>
      </c>
      <c r="I8190" s="67" t="s">
        <v>862</v>
      </c>
      <c r="J8190" s="67" t="s">
        <v>206</v>
      </c>
      <c r="K8190" s="67" t="str">
        <f t="shared" si="440"/>
        <v>594 , 4</v>
      </c>
      <c r="L8190" s="344" t="s">
        <v>207</v>
      </c>
      <c r="N8190" s="188" t="b">
        <f t="shared" si="441"/>
        <v>0</v>
      </c>
      <c r="O8190" s="188" t="b">
        <f t="shared" si="442"/>
        <v>0</v>
      </c>
      <c r="Q8190" s="346"/>
      <c r="R8190" s="346"/>
    </row>
    <row r="8191" spans="5:18" s="341" customFormat="1">
      <c r="E8191" s="188">
        <v>594</v>
      </c>
      <c r="F8191" s="188">
        <v>5</v>
      </c>
      <c r="H8191" s="343" t="s">
        <v>208</v>
      </c>
      <c r="I8191" s="67" t="s">
        <v>862</v>
      </c>
      <c r="J8191" s="67" t="s">
        <v>206</v>
      </c>
      <c r="K8191" s="67" t="str">
        <f t="shared" si="440"/>
        <v>594 , 5</v>
      </c>
      <c r="L8191" s="344" t="s">
        <v>207</v>
      </c>
      <c r="N8191" s="188" t="b">
        <f t="shared" si="441"/>
        <v>0</v>
      </c>
      <c r="O8191" s="188" t="b">
        <f t="shared" si="442"/>
        <v>0</v>
      </c>
      <c r="Q8191" s="346"/>
      <c r="R8191" s="346"/>
    </row>
    <row r="8192" spans="5:18" s="341" customFormat="1">
      <c r="E8192" s="188">
        <v>594</v>
      </c>
      <c r="F8192" s="188">
        <v>7</v>
      </c>
      <c r="H8192" s="343" t="s">
        <v>208</v>
      </c>
      <c r="I8192" s="67" t="s">
        <v>862</v>
      </c>
      <c r="J8192" s="67" t="s">
        <v>206</v>
      </c>
      <c r="K8192" s="67" t="str">
        <f t="shared" si="440"/>
        <v>594 , 7</v>
      </c>
      <c r="L8192" s="344" t="s">
        <v>207</v>
      </c>
      <c r="N8192" s="188" t="b">
        <f t="shared" si="441"/>
        <v>0</v>
      </c>
      <c r="O8192" s="188" t="b">
        <f t="shared" si="442"/>
        <v>0</v>
      </c>
      <c r="Q8192" s="346"/>
      <c r="R8192" s="346"/>
    </row>
    <row r="8193" spans="5:18" s="341" customFormat="1">
      <c r="E8193" s="188">
        <v>594</v>
      </c>
      <c r="F8193" s="188">
        <v>8</v>
      </c>
      <c r="H8193" s="343" t="s">
        <v>208</v>
      </c>
      <c r="I8193" s="67" t="s">
        <v>862</v>
      </c>
      <c r="J8193" s="67" t="s">
        <v>206</v>
      </c>
      <c r="K8193" s="67" t="str">
        <f t="shared" si="440"/>
        <v>594 , 8</v>
      </c>
      <c r="L8193" s="344" t="s">
        <v>207</v>
      </c>
      <c r="N8193" s="188" t="b">
        <f t="shared" si="441"/>
        <v>0</v>
      </c>
      <c r="O8193" s="188" t="b">
        <f t="shared" si="442"/>
        <v>0</v>
      </c>
      <c r="Q8193" s="346"/>
      <c r="R8193" s="346"/>
    </row>
    <row r="8194" spans="5:18" s="341" customFormat="1">
      <c r="E8194" s="188">
        <v>594</v>
      </c>
      <c r="F8194" s="188">
        <v>9</v>
      </c>
      <c r="H8194" s="343" t="s">
        <v>208</v>
      </c>
      <c r="I8194" s="67" t="s">
        <v>862</v>
      </c>
      <c r="J8194" s="67" t="s">
        <v>206</v>
      </c>
      <c r="K8194" s="67" t="str">
        <f t="shared" si="440"/>
        <v>594 , 9</v>
      </c>
      <c r="L8194" s="344" t="s">
        <v>207</v>
      </c>
      <c r="N8194" s="188" t="b">
        <f t="shared" si="441"/>
        <v>0</v>
      </c>
      <c r="O8194" s="188" t="b">
        <f t="shared" si="442"/>
        <v>0</v>
      </c>
      <c r="Q8194" s="346"/>
      <c r="R8194" s="346"/>
    </row>
    <row r="8195" spans="5:18" s="341" customFormat="1">
      <c r="E8195" s="188">
        <v>594</v>
      </c>
      <c r="F8195" s="188">
        <v>11</v>
      </c>
      <c r="H8195" s="343" t="s">
        <v>208</v>
      </c>
      <c r="I8195" s="67" t="s">
        <v>862</v>
      </c>
      <c r="J8195" s="67" t="s">
        <v>206</v>
      </c>
      <c r="K8195" s="67" t="str">
        <f t="shared" si="440"/>
        <v>594 , 11</v>
      </c>
      <c r="L8195" s="344" t="s">
        <v>207</v>
      </c>
      <c r="N8195" s="188" t="b">
        <f t="shared" si="441"/>
        <v>0</v>
      </c>
      <c r="O8195" s="188" t="b">
        <f t="shared" si="442"/>
        <v>0</v>
      </c>
      <c r="Q8195" s="346"/>
      <c r="R8195" s="346"/>
    </row>
    <row r="8196" spans="5:18" s="341" customFormat="1">
      <c r="E8196" s="188">
        <v>594</v>
      </c>
      <c r="F8196" s="188">
        <v>12</v>
      </c>
      <c r="H8196" s="343" t="s">
        <v>208</v>
      </c>
      <c r="I8196" s="67" t="s">
        <v>862</v>
      </c>
      <c r="J8196" s="67" t="s">
        <v>206</v>
      </c>
      <c r="K8196" s="67" t="str">
        <f t="shared" si="440"/>
        <v>594 , 12</v>
      </c>
      <c r="L8196" s="344" t="s">
        <v>207</v>
      </c>
      <c r="N8196" s="188" t="b">
        <f t="shared" si="441"/>
        <v>0</v>
      </c>
      <c r="O8196" s="188" t="b">
        <f t="shared" si="442"/>
        <v>0</v>
      </c>
      <c r="Q8196" s="346"/>
      <c r="R8196" s="346"/>
    </row>
    <row r="8197" spans="5:18" s="341" customFormat="1">
      <c r="E8197" s="188">
        <v>594</v>
      </c>
      <c r="F8197" s="188">
        <v>13</v>
      </c>
      <c r="H8197" s="343" t="s">
        <v>208</v>
      </c>
      <c r="I8197" s="67" t="s">
        <v>862</v>
      </c>
      <c r="J8197" s="67" t="s">
        <v>206</v>
      </c>
      <c r="K8197" s="67" t="str">
        <f t="shared" si="440"/>
        <v>594 , 13</v>
      </c>
      <c r="L8197" s="344" t="s">
        <v>207</v>
      </c>
      <c r="N8197" s="188" t="b">
        <f t="shared" si="441"/>
        <v>0</v>
      </c>
      <c r="O8197" s="188" t="b">
        <f t="shared" si="442"/>
        <v>0</v>
      </c>
      <c r="Q8197" s="346"/>
      <c r="R8197" s="346"/>
    </row>
    <row r="8198" spans="5:18" s="341" customFormat="1">
      <c r="E8198" s="188">
        <v>594</v>
      </c>
      <c r="F8198" s="188">
        <v>14</v>
      </c>
      <c r="H8198" s="343" t="s">
        <v>208</v>
      </c>
      <c r="I8198" s="67" t="s">
        <v>862</v>
      </c>
      <c r="J8198" s="67" t="s">
        <v>206</v>
      </c>
      <c r="K8198" s="67" t="str">
        <f t="shared" si="440"/>
        <v>594 , 14</v>
      </c>
      <c r="L8198" s="344" t="s">
        <v>207</v>
      </c>
      <c r="N8198" s="188" t="b">
        <f t="shared" si="441"/>
        <v>0</v>
      </c>
      <c r="O8198" s="188" t="b">
        <f t="shared" si="442"/>
        <v>0</v>
      </c>
      <c r="Q8198" s="346"/>
      <c r="R8198" s="346"/>
    </row>
    <row r="8199" spans="5:18" s="341" customFormat="1">
      <c r="E8199" s="188">
        <v>594</v>
      </c>
      <c r="F8199" s="188">
        <v>15</v>
      </c>
      <c r="H8199" s="343" t="s">
        <v>208</v>
      </c>
      <c r="I8199" s="67" t="s">
        <v>862</v>
      </c>
      <c r="J8199" s="67" t="s">
        <v>206</v>
      </c>
      <c r="K8199" s="67" t="str">
        <f t="shared" si="440"/>
        <v>594 , 15</v>
      </c>
      <c r="L8199" s="344" t="s">
        <v>207</v>
      </c>
      <c r="N8199" s="188" t="b">
        <f t="shared" si="441"/>
        <v>0</v>
      </c>
      <c r="O8199" s="188" t="b">
        <f t="shared" si="442"/>
        <v>0</v>
      </c>
      <c r="Q8199" s="346"/>
      <c r="R8199" s="346"/>
    </row>
    <row r="8200" spans="5:18" s="341" customFormat="1">
      <c r="E8200" s="188">
        <v>594</v>
      </c>
      <c r="F8200" s="188">
        <v>16</v>
      </c>
      <c r="H8200" s="343" t="s">
        <v>208</v>
      </c>
      <c r="I8200" s="67" t="s">
        <v>862</v>
      </c>
      <c r="J8200" s="67" t="s">
        <v>206</v>
      </c>
      <c r="K8200" s="67" t="str">
        <f t="shared" si="440"/>
        <v>594 , 16</v>
      </c>
      <c r="L8200" s="344" t="s">
        <v>207</v>
      </c>
      <c r="N8200" s="188" t="b">
        <f t="shared" si="441"/>
        <v>0</v>
      </c>
      <c r="O8200" s="188" t="b">
        <f t="shared" si="442"/>
        <v>0</v>
      </c>
      <c r="Q8200" s="346"/>
      <c r="R8200" s="346"/>
    </row>
    <row r="8201" spans="5:18" s="341" customFormat="1">
      <c r="E8201" s="188">
        <v>595</v>
      </c>
      <c r="F8201" s="188">
        <v>1</v>
      </c>
      <c r="H8201" s="343" t="s">
        <v>208</v>
      </c>
      <c r="I8201" s="67" t="s">
        <v>862</v>
      </c>
      <c r="J8201" s="67" t="s">
        <v>206</v>
      </c>
      <c r="K8201" s="67" t="str">
        <f t="shared" si="440"/>
        <v>595 , 1</v>
      </c>
      <c r="L8201" s="344" t="s">
        <v>207</v>
      </c>
      <c r="N8201" s="188" t="b">
        <f t="shared" si="441"/>
        <v>0</v>
      </c>
      <c r="O8201" s="188" t="b">
        <f t="shared" si="442"/>
        <v>0</v>
      </c>
      <c r="Q8201" s="346"/>
      <c r="R8201" s="346"/>
    </row>
    <row r="8202" spans="5:18" s="341" customFormat="1">
      <c r="E8202" s="188">
        <v>595</v>
      </c>
      <c r="F8202" s="188">
        <v>4</v>
      </c>
      <c r="H8202" s="343" t="s">
        <v>208</v>
      </c>
      <c r="I8202" s="67" t="s">
        <v>862</v>
      </c>
      <c r="J8202" s="67" t="s">
        <v>206</v>
      </c>
      <c r="K8202" s="67" t="str">
        <f t="shared" si="440"/>
        <v>595 , 4</v>
      </c>
      <c r="L8202" s="344" t="s">
        <v>207</v>
      </c>
      <c r="N8202" s="188" t="b">
        <f t="shared" si="441"/>
        <v>0</v>
      </c>
      <c r="O8202" s="188" t="b">
        <f t="shared" si="442"/>
        <v>0</v>
      </c>
      <c r="Q8202" s="346"/>
      <c r="R8202" s="346"/>
    </row>
    <row r="8203" spans="5:18" s="341" customFormat="1">
      <c r="E8203" s="188">
        <v>595</v>
      </c>
      <c r="F8203" s="188">
        <v>5</v>
      </c>
      <c r="H8203" s="343" t="s">
        <v>208</v>
      </c>
      <c r="I8203" s="67" t="s">
        <v>862</v>
      </c>
      <c r="J8203" s="67" t="s">
        <v>206</v>
      </c>
      <c r="K8203" s="67" t="str">
        <f t="shared" si="440"/>
        <v>595 , 5</v>
      </c>
      <c r="L8203" s="344" t="s">
        <v>207</v>
      </c>
      <c r="N8203" s="188" t="b">
        <f t="shared" si="441"/>
        <v>0</v>
      </c>
      <c r="O8203" s="188" t="b">
        <f t="shared" si="442"/>
        <v>0</v>
      </c>
      <c r="Q8203" s="346"/>
      <c r="R8203" s="346"/>
    </row>
    <row r="8204" spans="5:18" s="341" customFormat="1">
      <c r="E8204" s="188">
        <v>595</v>
      </c>
      <c r="F8204" s="188">
        <v>7</v>
      </c>
      <c r="H8204" s="343" t="s">
        <v>208</v>
      </c>
      <c r="I8204" s="67" t="s">
        <v>862</v>
      </c>
      <c r="J8204" s="67" t="s">
        <v>206</v>
      </c>
      <c r="K8204" s="67" t="str">
        <f t="shared" si="440"/>
        <v>595 , 7</v>
      </c>
      <c r="L8204" s="344" t="s">
        <v>207</v>
      </c>
      <c r="N8204" s="188" t="b">
        <f t="shared" si="441"/>
        <v>0</v>
      </c>
      <c r="O8204" s="188" t="b">
        <f t="shared" si="442"/>
        <v>0</v>
      </c>
      <c r="Q8204" s="346"/>
      <c r="R8204" s="346"/>
    </row>
    <row r="8205" spans="5:18" s="341" customFormat="1">
      <c r="E8205" s="188">
        <v>595</v>
      </c>
      <c r="F8205" s="188">
        <v>8</v>
      </c>
      <c r="H8205" s="343" t="s">
        <v>208</v>
      </c>
      <c r="I8205" s="67" t="s">
        <v>862</v>
      </c>
      <c r="J8205" s="67" t="s">
        <v>206</v>
      </c>
      <c r="K8205" s="67" t="str">
        <f t="shared" si="440"/>
        <v>595 , 8</v>
      </c>
      <c r="L8205" s="344" t="s">
        <v>207</v>
      </c>
      <c r="N8205" s="188" t="b">
        <f t="shared" si="441"/>
        <v>0</v>
      </c>
      <c r="O8205" s="188" t="b">
        <f t="shared" si="442"/>
        <v>0</v>
      </c>
      <c r="Q8205" s="346"/>
      <c r="R8205" s="346"/>
    </row>
    <row r="8206" spans="5:18" s="341" customFormat="1">
      <c r="E8206" s="188">
        <v>595</v>
      </c>
      <c r="F8206" s="188">
        <v>9</v>
      </c>
      <c r="H8206" s="343" t="s">
        <v>208</v>
      </c>
      <c r="I8206" s="67" t="s">
        <v>862</v>
      </c>
      <c r="J8206" s="67" t="s">
        <v>206</v>
      </c>
      <c r="K8206" s="67" t="str">
        <f t="shared" si="440"/>
        <v>595 , 9</v>
      </c>
      <c r="L8206" s="344" t="s">
        <v>207</v>
      </c>
      <c r="N8206" s="188" t="b">
        <f t="shared" si="441"/>
        <v>0</v>
      </c>
      <c r="O8206" s="188" t="b">
        <f t="shared" si="442"/>
        <v>0</v>
      </c>
      <c r="Q8206" s="346"/>
      <c r="R8206" s="346"/>
    </row>
    <row r="8207" spans="5:18" s="341" customFormat="1">
      <c r="E8207" s="188">
        <v>595</v>
      </c>
      <c r="F8207" s="188">
        <v>11</v>
      </c>
      <c r="H8207" s="343" t="s">
        <v>208</v>
      </c>
      <c r="I8207" s="67" t="s">
        <v>862</v>
      </c>
      <c r="J8207" s="67" t="s">
        <v>206</v>
      </c>
      <c r="K8207" s="67" t="str">
        <f t="shared" si="440"/>
        <v>595 , 11</v>
      </c>
      <c r="L8207" s="344" t="s">
        <v>207</v>
      </c>
      <c r="N8207" s="188" t="b">
        <f t="shared" si="441"/>
        <v>0</v>
      </c>
      <c r="O8207" s="188" t="b">
        <f t="shared" si="442"/>
        <v>0</v>
      </c>
      <c r="Q8207" s="346"/>
      <c r="R8207" s="346"/>
    </row>
    <row r="8208" spans="5:18" s="341" customFormat="1">
      <c r="E8208" s="188">
        <v>595</v>
      </c>
      <c r="F8208" s="188">
        <v>12</v>
      </c>
      <c r="H8208" s="343" t="s">
        <v>208</v>
      </c>
      <c r="I8208" s="67" t="s">
        <v>862</v>
      </c>
      <c r="J8208" s="67" t="s">
        <v>206</v>
      </c>
      <c r="K8208" s="67" t="str">
        <f t="shared" si="440"/>
        <v>595 , 12</v>
      </c>
      <c r="L8208" s="344" t="s">
        <v>207</v>
      </c>
      <c r="N8208" s="188" t="b">
        <f t="shared" si="441"/>
        <v>0</v>
      </c>
      <c r="O8208" s="188" t="b">
        <f t="shared" si="442"/>
        <v>0</v>
      </c>
      <c r="Q8208" s="346"/>
      <c r="R8208" s="346"/>
    </row>
    <row r="8209" spans="5:18" s="341" customFormat="1">
      <c r="E8209" s="188">
        <v>595</v>
      </c>
      <c r="F8209" s="188">
        <v>13</v>
      </c>
      <c r="H8209" s="343" t="s">
        <v>208</v>
      </c>
      <c r="I8209" s="67" t="s">
        <v>862</v>
      </c>
      <c r="J8209" s="67" t="s">
        <v>206</v>
      </c>
      <c r="K8209" s="67" t="str">
        <f t="shared" si="440"/>
        <v>595 , 13</v>
      </c>
      <c r="L8209" s="344" t="s">
        <v>207</v>
      </c>
      <c r="N8209" s="188" t="b">
        <f t="shared" si="441"/>
        <v>0</v>
      </c>
      <c r="O8209" s="188" t="b">
        <f t="shared" si="442"/>
        <v>0</v>
      </c>
      <c r="Q8209" s="346"/>
      <c r="R8209" s="346"/>
    </row>
    <row r="8210" spans="5:18" s="341" customFormat="1">
      <c r="E8210" s="188">
        <v>595</v>
      </c>
      <c r="F8210" s="188">
        <v>14</v>
      </c>
      <c r="H8210" s="343" t="s">
        <v>208</v>
      </c>
      <c r="I8210" s="67" t="s">
        <v>862</v>
      </c>
      <c r="J8210" s="67" t="s">
        <v>206</v>
      </c>
      <c r="K8210" s="67" t="str">
        <f t="shared" si="440"/>
        <v>595 , 14</v>
      </c>
      <c r="L8210" s="344" t="s">
        <v>207</v>
      </c>
      <c r="N8210" s="188" t="b">
        <f t="shared" si="441"/>
        <v>0</v>
      </c>
      <c r="O8210" s="188" t="b">
        <f t="shared" si="442"/>
        <v>0</v>
      </c>
      <c r="Q8210" s="346"/>
      <c r="R8210" s="346"/>
    </row>
    <row r="8211" spans="5:18" s="341" customFormat="1">
      <c r="E8211" s="188">
        <v>595</v>
      </c>
      <c r="F8211" s="188">
        <v>15</v>
      </c>
      <c r="H8211" s="343" t="s">
        <v>208</v>
      </c>
      <c r="I8211" s="67" t="s">
        <v>862</v>
      </c>
      <c r="J8211" s="67" t="s">
        <v>206</v>
      </c>
      <c r="K8211" s="67" t="str">
        <f t="shared" si="440"/>
        <v>595 , 15</v>
      </c>
      <c r="L8211" s="344" t="s">
        <v>207</v>
      </c>
      <c r="N8211" s="188" t="b">
        <f t="shared" si="441"/>
        <v>0</v>
      </c>
      <c r="O8211" s="188" t="b">
        <f t="shared" si="442"/>
        <v>0</v>
      </c>
      <c r="Q8211" s="346"/>
      <c r="R8211" s="346"/>
    </row>
    <row r="8212" spans="5:18" s="341" customFormat="1">
      <c r="E8212" s="188">
        <v>595</v>
      </c>
      <c r="F8212" s="188">
        <v>16</v>
      </c>
      <c r="H8212" s="343" t="s">
        <v>208</v>
      </c>
      <c r="I8212" s="67" t="s">
        <v>862</v>
      </c>
      <c r="J8212" s="67" t="s">
        <v>206</v>
      </c>
      <c r="K8212" s="67" t="str">
        <f t="shared" si="440"/>
        <v>595 , 16</v>
      </c>
      <c r="L8212" s="344" t="s">
        <v>207</v>
      </c>
      <c r="N8212" s="188" t="b">
        <f t="shared" si="441"/>
        <v>0</v>
      </c>
      <c r="O8212" s="188" t="b">
        <f t="shared" si="442"/>
        <v>0</v>
      </c>
      <c r="Q8212" s="346"/>
      <c r="R8212" s="346"/>
    </row>
    <row r="8213" spans="5:18" s="341" customFormat="1">
      <c r="E8213" s="188">
        <v>596</v>
      </c>
      <c r="F8213" s="188">
        <v>1</v>
      </c>
      <c r="H8213" s="343" t="s">
        <v>208</v>
      </c>
      <c r="I8213" s="67" t="s">
        <v>862</v>
      </c>
      <c r="J8213" s="67" t="s">
        <v>206</v>
      </c>
      <c r="K8213" s="67" t="str">
        <f t="shared" si="440"/>
        <v>596 , 1</v>
      </c>
      <c r="L8213" s="344" t="s">
        <v>207</v>
      </c>
      <c r="N8213" s="188" t="b">
        <f t="shared" si="441"/>
        <v>0</v>
      </c>
      <c r="O8213" s="188" t="b">
        <f t="shared" si="442"/>
        <v>0</v>
      </c>
      <c r="Q8213" s="346"/>
      <c r="R8213" s="346"/>
    </row>
    <row r="8214" spans="5:18" s="341" customFormat="1">
      <c r="E8214" s="188">
        <v>596</v>
      </c>
      <c r="F8214" s="188">
        <v>4</v>
      </c>
      <c r="H8214" s="343" t="s">
        <v>208</v>
      </c>
      <c r="I8214" s="67" t="s">
        <v>862</v>
      </c>
      <c r="J8214" s="67" t="s">
        <v>206</v>
      </c>
      <c r="K8214" s="67" t="str">
        <f t="shared" si="440"/>
        <v>596 , 4</v>
      </c>
      <c r="L8214" s="344" t="s">
        <v>207</v>
      </c>
      <c r="N8214" s="188" t="b">
        <f t="shared" si="441"/>
        <v>0</v>
      </c>
      <c r="O8214" s="188" t="b">
        <f t="shared" si="442"/>
        <v>0</v>
      </c>
      <c r="Q8214" s="346"/>
      <c r="R8214" s="346"/>
    </row>
    <row r="8215" spans="5:18" s="341" customFormat="1">
      <c r="E8215" s="188">
        <v>596</v>
      </c>
      <c r="F8215" s="188">
        <v>5</v>
      </c>
      <c r="H8215" s="343" t="s">
        <v>208</v>
      </c>
      <c r="I8215" s="67" t="s">
        <v>862</v>
      </c>
      <c r="J8215" s="67" t="s">
        <v>206</v>
      </c>
      <c r="K8215" s="67" t="str">
        <f t="shared" si="440"/>
        <v>596 , 5</v>
      </c>
      <c r="L8215" s="344" t="s">
        <v>207</v>
      </c>
      <c r="N8215" s="188" t="b">
        <f t="shared" si="441"/>
        <v>0</v>
      </c>
      <c r="O8215" s="188" t="b">
        <f t="shared" si="442"/>
        <v>0</v>
      </c>
      <c r="Q8215" s="346"/>
      <c r="R8215" s="346"/>
    </row>
    <row r="8216" spans="5:18" s="341" customFormat="1">
      <c r="E8216" s="188">
        <v>596</v>
      </c>
      <c r="F8216" s="188">
        <v>7</v>
      </c>
      <c r="H8216" s="343" t="s">
        <v>208</v>
      </c>
      <c r="I8216" s="67" t="s">
        <v>862</v>
      </c>
      <c r="J8216" s="67" t="s">
        <v>206</v>
      </c>
      <c r="K8216" s="67" t="str">
        <f t="shared" si="440"/>
        <v>596 , 7</v>
      </c>
      <c r="L8216" s="344" t="s">
        <v>207</v>
      </c>
      <c r="N8216" s="188" t="b">
        <f t="shared" si="441"/>
        <v>0</v>
      </c>
      <c r="O8216" s="188" t="b">
        <f t="shared" si="442"/>
        <v>0</v>
      </c>
      <c r="Q8216" s="346"/>
      <c r="R8216" s="346"/>
    </row>
    <row r="8217" spans="5:18" s="341" customFormat="1">
      <c r="E8217" s="188">
        <v>596</v>
      </c>
      <c r="F8217" s="188">
        <v>8</v>
      </c>
      <c r="H8217" s="343" t="s">
        <v>208</v>
      </c>
      <c r="I8217" s="67" t="s">
        <v>862</v>
      </c>
      <c r="J8217" s="67" t="s">
        <v>206</v>
      </c>
      <c r="K8217" s="67" t="str">
        <f t="shared" si="440"/>
        <v>596 , 8</v>
      </c>
      <c r="L8217" s="344" t="s">
        <v>207</v>
      </c>
      <c r="N8217" s="188" t="b">
        <f t="shared" si="441"/>
        <v>0</v>
      </c>
      <c r="O8217" s="188" t="b">
        <f t="shared" si="442"/>
        <v>0</v>
      </c>
      <c r="Q8217" s="346"/>
      <c r="R8217" s="346"/>
    </row>
    <row r="8218" spans="5:18" s="341" customFormat="1">
      <c r="E8218" s="188">
        <v>596</v>
      </c>
      <c r="F8218" s="188">
        <v>9</v>
      </c>
      <c r="H8218" s="343" t="s">
        <v>208</v>
      </c>
      <c r="I8218" s="67" t="s">
        <v>862</v>
      </c>
      <c r="J8218" s="67" t="s">
        <v>206</v>
      </c>
      <c r="K8218" s="67" t="str">
        <f t="shared" si="440"/>
        <v>596 , 9</v>
      </c>
      <c r="L8218" s="344" t="s">
        <v>207</v>
      </c>
      <c r="N8218" s="188" t="b">
        <f t="shared" si="441"/>
        <v>0</v>
      </c>
      <c r="O8218" s="188" t="b">
        <f t="shared" si="442"/>
        <v>0</v>
      </c>
      <c r="Q8218" s="346"/>
      <c r="R8218" s="346"/>
    </row>
    <row r="8219" spans="5:18" s="341" customFormat="1">
      <c r="E8219" s="188">
        <v>596</v>
      </c>
      <c r="F8219" s="188">
        <v>11</v>
      </c>
      <c r="H8219" s="343" t="s">
        <v>208</v>
      </c>
      <c r="I8219" s="67" t="s">
        <v>862</v>
      </c>
      <c r="J8219" s="67" t="s">
        <v>206</v>
      </c>
      <c r="K8219" s="67" t="str">
        <f t="shared" si="440"/>
        <v>596 , 11</v>
      </c>
      <c r="L8219" s="344" t="s">
        <v>207</v>
      </c>
      <c r="N8219" s="188" t="b">
        <f t="shared" si="441"/>
        <v>0</v>
      </c>
      <c r="O8219" s="188" t="b">
        <f t="shared" si="442"/>
        <v>0</v>
      </c>
      <c r="Q8219" s="346"/>
      <c r="R8219" s="346"/>
    </row>
    <row r="8220" spans="5:18" s="341" customFormat="1">
      <c r="E8220" s="188">
        <v>596</v>
      </c>
      <c r="F8220" s="188">
        <v>12</v>
      </c>
      <c r="H8220" s="343" t="s">
        <v>208</v>
      </c>
      <c r="I8220" s="67" t="s">
        <v>862</v>
      </c>
      <c r="J8220" s="67" t="s">
        <v>206</v>
      </c>
      <c r="K8220" s="67" t="str">
        <f t="shared" si="440"/>
        <v>596 , 12</v>
      </c>
      <c r="L8220" s="344" t="s">
        <v>207</v>
      </c>
      <c r="N8220" s="188" t="b">
        <f t="shared" si="441"/>
        <v>0</v>
      </c>
      <c r="O8220" s="188" t="b">
        <f t="shared" si="442"/>
        <v>0</v>
      </c>
      <c r="Q8220" s="346"/>
      <c r="R8220" s="346"/>
    </row>
    <row r="8221" spans="5:18" s="341" customFormat="1">
      <c r="E8221" s="188">
        <v>596</v>
      </c>
      <c r="F8221" s="188">
        <v>13</v>
      </c>
      <c r="H8221" s="343" t="s">
        <v>208</v>
      </c>
      <c r="I8221" s="67" t="s">
        <v>862</v>
      </c>
      <c r="J8221" s="67" t="s">
        <v>206</v>
      </c>
      <c r="K8221" s="67" t="str">
        <f t="shared" si="440"/>
        <v>596 , 13</v>
      </c>
      <c r="L8221" s="344" t="s">
        <v>207</v>
      </c>
      <c r="N8221" s="188" t="b">
        <f t="shared" si="441"/>
        <v>0</v>
      </c>
      <c r="O8221" s="188" t="b">
        <f t="shared" si="442"/>
        <v>0</v>
      </c>
      <c r="Q8221" s="346"/>
      <c r="R8221" s="346"/>
    </row>
    <row r="8222" spans="5:18" s="341" customFormat="1">
      <c r="E8222" s="188">
        <v>596</v>
      </c>
      <c r="F8222" s="188">
        <v>14</v>
      </c>
      <c r="H8222" s="343" t="s">
        <v>208</v>
      </c>
      <c r="I8222" s="67" t="s">
        <v>862</v>
      </c>
      <c r="J8222" s="67" t="s">
        <v>206</v>
      </c>
      <c r="K8222" s="67" t="str">
        <f t="shared" si="440"/>
        <v>596 , 14</v>
      </c>
      <c r="L8222" s="344" t="s">
        <v>207</v>
      </c>
      <c r="N8222" s="188" t="b">
        <f t="shared" si="441"/>
        <v>0</v>
      </c>
      <c r="O8222" s="188" t="b">
        <f t="shared" si="442"/>
        <v>0</v>
      </c>
      <c r="Q8222" s="346"/>
      <c r="R8222" s="346"/>
    </row>
    <row r="8223" spans="5:18" s="341" customFormat="1">
      <c r="E8223" s="188">
        <v>596</v>
      </c>
      <c r="F8223" s="188">
        <v>15</v>
      </c>
      <c r="H8223" s="343" t="s">
        <v>208</v>
      </c>
      <c r="I8223" s="67" t="s">
        <v>862</v>
      </c>
      <c r="J8223" s="67" t="s">
        <v>206</v>
      </c>
      <c r="K8223" s="67" t="str">
        <f t="shared" si="440"/>
        <v>596 , 15</v>
      </c>
      <c r="L8223" s="344" t="s">
        <v>207</v>
      </c>
      <c r="N8223" s="188" t="b">
        <f t="shared" si="441"/>
        <v>0</v>
      </c>
      <c r="O8223" s="188" t="b">
        <f t="shared" si="442"/>
        <v>0</v>
      </c>
      <c r="Q8223" s="346"/>
      <c r="R8223" s="346"/>
    </row>
    <row r="8224" spans="5:18" s="341" customFormat="1">
      <c r="E8224" s="188">
        <v>596</v>
      </c>
      <c r="F8224" s="188">
        <v>16</v>
      </c>
      <c r="H8224" s="343" t="s">
        <v>208</v>
      </c>
      <c r="I8224" s="67" t="s">
        <v>862</v>
      </c>
      <c r="J8224" s="67" t="s">
        <v>206</v>
      </c>
      <c r="K8224" s="67" t="str">
        <f t="shared" si="440"/>
        <v>596 , 16</v>
      </c>
      <c r="L8224" s="344" t="s">
        <v>207</v>
      </c>
      <c r="N8224" s="188" t="b">
        <f t="shared" si="441"/>
        <v>0</v>
      </c>
      <c r="O8224" s="188" t="b">
        <f t="shared" si="442"/>
        <v>0</v>
      </c>
      <c r="Q8224" s="346"/>
      <c r="R8224" s="346"/>
    </row>
    <row r="8225" spans="5:18" s="341" customFormat="1">
      <c r="E8225" s="188">
        <v>597</v>
      </c>
      <c r="F8225" s="188">
        <v>1</v>
      </c>
      <c r="H8225" s="343" t="s">
        <v>208</v>
      </c>
      <c r="I8225" s="67" t="s">
        <v>862</v>
      </c>
      <c r="J8225" s="67" t="s">
        <v>206</v>
      </c>
      <c r="K8225" s="67" t="str">
        <f t="shared" si="440"/>
        <v>597 , 1</v>
      </c>
      <c r="L8225" s="344" t="s">
        <v>207</v>
      </c>
      <c r="N8225" s="188" t="b">
        <f t="shared" si="441"/>
        <v>0</v>
      </c>
      <c r="O8225" s="188" t="b">
        <f t="shared" si="442"/>
        <v>0</v>
      </c>
      <c r="Q8225" s="346"/>
      <c r="R8225" s="346"/>
    </row>
    <row r="8226" spans="5:18" s="341" customFormat="1">
      <c r="E8226" s="188">
        <v>597</v>
      </c>
      <c r="F8226" s="188">
        <v>4</v>
      </c>
      <c r="H8226" s="343" t="s">
        <v>208</v>
      </c>
      <c r="I8226" s="67" t="s">
        <v>862</v>
      </c>
      <c r="J8226" s="67" t="s">
        <v>206</v>
      </c>
      <c r="K8226" s="67" t="str">
        <f t="shared" si="440"/>
        <v>597 , 4</v>
      </c>
      <c r="L8226" s="344" t="s">
        <v>207</v>
      </c>
      <c r="N8226" s="188" t="b">
        <f t="shared" si="441"/>
        <v>0</v>
      </c>
      <c r="O8226" s="188" t="b">
        <f t="shared" si="442"/>
        <v>0</v>
      </c>
      <c r="Q8226" s="346"/>
      <c r="R8226" s="346"/>
    </row>
    <row r="8227" spans="5:18" s="341" customFormat="1">
      <c r="E8227" s="188">
        <v>597</v>
      </c>
      <c r="F8227" s="188">
        <v>5</v>
      </c>
      <c r="H8227" s="343" t="s">
        <v>208</v>
      </c>
      <c r="I8227" s="67" t="s">
        <v>862</v>
      </c>
      <c r="J8227" s="67" t="s">
        <v>206</v>
      </c>
      <c r="K8227" s="67" t="str">
        <f t="shared" si="440"/>
        <v>597 , 5</v>
      </c>
      <c r="L8227" s="344" t="s">
        <v>207</v>
      </c>
      <c r="N8227" s="188" t="b">
        <f t="shared" si="441"/>
        <v>0</v>
      </c>
      <c r="O8227" s="188" t="b">
        <f t="shared" si="442"/>
        <v>0</v>
      </c>
      <c r="Q8227" s="346"/>
      <c r="R8227" s="346"/>
    </row>
    <row r="8228" spans="5:18" s="341" customFormat="1">
      <c r="E8228" s="188">
        <v>597</v>
      </c>
      <c r="F8228" s="188">
        <v>7</v>
      </c>
      <c r="H8228" s="343" t="s">
        <v>208</v>
      </c>
      <c r="I8228" s="67" t="s">
        <v>862</v>
      </c>
      <c r="J8228" s="67" t="s">
        <v>206</v>
      </c>
      <c r="K8228" s="67" t="str">
        <f t="shared" si="440"/>
        <v>597 , 7</v>
      </c>
      <c r="L8228" s="344" t="s">
        <v>207</v>
      </c>
      <c r="N8228" s="188" t="b">
        <f t="shared" si="441"/>
        <v>0</v>
      </c>
      <c r="O8228" s="188" t="b">
        <f t="shared" si="442"/>
        <v>0</v>
      </c>
      <c r="Q8228" s="346"/>
      <c r="R8228" s="346"/>
    </row>
    <row r="8229" spans="5:18" s="341" customFormat="1">
      <c r="E8229" s="188">
        <v>597</v>
      </c>
      <c r="F8229" s="188">
        <v>8</v>
      </c>
      <c r="H8229" s="343" t="s">
        <v>208</v>
      </c>
      <c r="I8229" s="67" t="s">
        <v>862</v>
      </c>
      <c r="J8229" s="67" t="s">
        <v>206</v>
      </c>
      <c r="K8229" s="67" t="str">
        <f t="shared" si="440"/>
        <v>597 , 8</v>
      </c>
      <c r="L8229" s="344" t="s">
        <v>207</v>
      </c>
      <c r="N8229" s="188" t="b">
        <f t="shared" si="441"/>
        <v>0</v>
      </c>
      <c r="O8229" s="188" t="b">
        <f t="shared" si="442"/>
        <v>0</v>
      </c>
      <c r="Q8229" s="346"/>
      <c r="R8229" s="346"/>
    </row>
    <row r="8230" spans="5:18" s="341" customFormat="1">
      <c r="E8230" s="188">
        <v>597</v>
      </c>
      <c r="F8230" s="188">
        <v>9</v>
      </c>
      <c r="H8230" s="343" t="s">
        <v>208</v>
      </c>
      <c r="I8230" s="67" t="s">
        <v>862</v>
      </c>
      <c r="J8230" s="67" t="s">
        <v>206</v>
      </c>
      <c r="K8230" s="67" t="str">
        <f t="shared" si="440"/>
        <v>597 , 9</v>
      </c>
      <c r="L8230" s="344" t="s">
        <v>207</v>
      </c>
      <c r="N8230" s="188" t="b">
        <f t="shared" si="441"/>
        <v>0</v>
      </c>
      <c r="O8230" s="188" t="b">
        <f t="shared" si="442"/>
        <v>0</v>
      </c>
      <c r="Q8230" s="346"/>
      <c r="R8230" s="346"/>
    </row>
    <row r="8231" spans="5:18" s="341" customFormat="1">
      <c r="E8231" s="188">
        <v>597</v>
      </c>
      <c r="F8231" s="188">
        <v>11</v>
      </c>
      <c r="H8231" s="343" t="s">
        <v>208</v>
      </c>
      <c r="I8231" s="67" t="s">
        <v>862</v>
      </c>
      <c r="J8231" s="67" t="s">
        <v>206</v>
      </c>
      <c r="K8231" s="67" t="str">
        <f t="shared" si="440"/>
        <v>597 , 11</v>
      </c>
      <c r="L8231" s="344" t="s">
        <v>207</v>
      </c>
      <c r="N8231" s="188" t="b">
        <f t="shared" si="441"/>
        <v>0</v>
      </c>
      <c r="O8231" s="188" t="b">
        <f t="shared" si="442"/>
        <v>0</v>
      </c>
      <c r="Q8231" s="346"/>
      <c r="R8231" s="346"/>
    </row>
    <row r="8232" spans="5:18" s="341" customFormat="1">
      <c r="E8232" s="188">
        <v>597</v>
      </c>
      <c r="F8232" s="188">
        <v>12</v>
      </c>
      <c r="H8232" s="343" t="s">
        <v>208</v>
      </c>
      <c r="I8232" s="67" t="s">
        <v>862</v>
      </c>
      <c r="J8232" s="67" t="s">
        <v>206</v>
      </c>
      <c r="K8232" s="67" t="str">
        <f t="shared" si="440"/>
        <v>597 , 12</v>
      </c>
      <c r="L8232" s="344" t="s">
        <v>207</v>
      </c>
      <c r="N8232" s="188" t="b">
        <f t="shared" si="441"/>
        <v>0</v>
      </c>
      <c r="O8232" s="188" t="b">
        <f t="shared" si="442"/>
        <v>0</v>
      </c>
      <c r="Q8232" s="346"/>
      <c r="R8232" s="346"/>
    </row>
    <row r="8233" spans="5:18" s="341" customFormat="1">
      <c r="E8233" s="188">
        <v>597</v>
      </c>
      <c r="F8233" s="188">
        <v>13</v>
      </c>
      <c r="H8233" s="343" t="s">
        <v>208</v>
      </c>
      <c r="I8233" s="67" t="s">
        <v>862</v>
      </c>
      <c r="J8233" s="67" t="s">
        <v>206</v>
      </c>
      <c r="K8233" s="67" t="str">
        <f t="shared" si="440"/>
        <v>597 , 13</v>
      </c>
      <c r="L8233" s="344" t="s">
        <v>207</v>
      </c>
      <c r="N8233" s="188" t="b">
        <f t="shared" si="441"/>
        <v>0</v>
      </c>
      <c r="O8233" s="188" t="b">
        <f t="shared" si="442"/>
        <v>0</v>
      </c>
      <c r="Q8233" s="346"/>
      <c r="R8233" s="346"/>
    </row>
    <row r="8234" spans="5:18" s="341" customFormat="1">
      <c r="E8234" s="188">
        <v>597</v>
      </c>
      <c r="F8234" s="188">
        <v>14</v>
      </c>
      <c r="H8234" s="343" t="s">
        <v>208</v>
      </c>
      <c r="I8234" s="67" t="s">
        <v>862</v>
      </c>
      <c r="J8234" s="67" t="s">
        <v>206</v>
      </c>
      <c r="K8234" s="67" t="str">
        <f t="shared" si="440"/>
        <v>597 , 14</v>
      </c>
      <c r="L8234" s="344" t="s">
        <v>207</v>
      </c>
      <c r="N8234" s="188" t="b">
        <f t="shared" si="441"/>
        <v>0</v>
      </c>
      <c r="O8234" s="188" t="b">
        <f t="shared" si="442"/>
        <v>0</v>
      </c>
      <c r="Q8234" s="346"/>
      <c r="R8234" s="346"/>
    </row>
    <row r="8235" spans="5:18" s="341" customFormat="1">
      <c r="E8235" s="188">
        <v>597</v>
      </c>
      <c r="F8235" s="188">
        <v>15</v>
      </c>
      <c r="H8235" s="343" t="s">
        <v>208</v>
      </c>
      <c r="I8235" s="67" t="s">
        <v>862</v>
      </c>
      <c r="J8235" s="67" t="s">
        <v>206</v>
      </c>
      <c r="K8235" s="67" t="str">
        <f t="shared" si="440"/>
        <v>597 , 15</v>
      </c>
      <c r="L8235" s="344" t="s">
        <v>207</v>
      </c>
      <c r="N8235" s="188" t="b">
        <f t="shared" si="441"/>
        <v>0</v>
      </c>
      <c r="O8235" s="188" t="b">
        <f t="shared" si="442"/>
        <v>0</v>
      </c>
      <c r="Q8235" s="346"/>
      <c r="R8235" s="346"/>
    </row>
    <row r="8236" spans="5:18" s="341" customFormat="1">
      <c r="E8236" s="188">
        <v>597</v>
      </c>
      <c r="F8236" s="188">
        <v>16</v>
      </c>
      <c r="H8236" s="343" t="s">
        <v>208</v>
      </c>
      <c r="I8236" s="67" t="s">
        <v>862</v>
      </c>
      <c r="J8236" s="67" t="s">
        <v>206</v>
      </c>
      <c r="K8236" s="67" t="str">
        <f t="shared" si="440"/>
        <v>597 , 16</v>
      </c>
      <c r="L8236" s="344" t="s">
        <v>207</v>
      </c>
      <c r="N8236" s="188" t="b">
        <f t="shared" si="441"/>
        <v>0</v>
      </c>
      <c r="O8236" s="188" t="b">
        <f t="shared" si="442"/>
        <v>0</v>
      </c>
      <c r="Q8236" s="346"/>
      <c r="R8236" s="346"/>
    </row>
    <row r="8237" spans="5:18" s="341" customFormat="1">
      <c r="E8237" s="188">
        <v>598</v>
      </c>
      <c r="F8237" s="188">
        <v>1</v>
      </c>
      <c r="H8237" s="343" t="s">
        <v>208</v>
      </c>
      <c r="I8237" s="67" t="s">
        <v>862</v>
      </c>
      <c r="J8237" s="67" t="s">
        <v>206</v>
      </c>
      <c r="K8237" s="67" t="str">
        <f t="shared" si="440"/>
        <v>598 , 1</v>
      </c>
      <c r="L8237" s="344" t="s">
        <v>207</v>
      </c>
      <c r="N8237" s="188" t="b">
        <f t="shared" si="441"/>
        <v>0</v>
      </c>
      <c r="O8237" s="188" t="b">
        <f t="shared" si="442"/>
        <v>0</v>
      </c>
      <c r="Q8237" s="346"/>
      <c r="R8237" s="346"/>
    </row>
    <row r="8238" spans="5:18" s="341" customFormat="1">
      <c r="E8238" s="188">
        <v>598</v>
      </c>
      <c r="F8238" s="188">
        <v>4</v>
      </c>
      <c r="H8238" s="343" t="s">
        <v>208</v>
      </c>
      <c r="I8238" s="67" t="s">
        <v>862</v>
      </c>
      <c r="J8238" s="67" t="s">
        <v>206</v>
      </c>
      <c r="K8238" s="67" t="str">
        <f t="shared" si="440"/>
        <v>598 , 4</v>
      </c>
      <c r="L8238" s="344" t="s">
        <v>207</v>
      </c>
      <c r="N8238" s="188" t="b">
        <f t="shared" si="441"/>
        <v>0</v>
      </c>
      <c r="O8238" s="188" t="b">
        <f t="shared" si="442"/>
        <v>0</v>
      </c>
      <c r="Q8238" s="346"/>
      <c r="R8238" s="346"/>
    </row>
    <row r="8239" spans="5:18" s="341" customFormat="1">
      <c r="E8239" s="188">
        <v>598</v>
      </c>
      <c r="F8239" s="188">
        <v>5</v>
      </c>
      <c r="H8239" s="343" t="s">
        <v>208</v>
      </c>
      <c r="I8239" s="67" t="s">
        <v>862</v>
      </c>
      <c r="J8239" s="67" t="s">
        <v>206</v>
      </c>
      <c r="K8239" s="67" t="str">
        <f t="shared" si="440"/>
        <v>598 , 5</v>
      </c>
      <c r="L8239" s="344" t="s">
        <v>207</v>
      </c>
      <c r="N8239" s="188" t="b">
        <f t="shared" si="441"/>
        <v>0</v>
      </c>
      <c r="O8239" s="188" t="b">
        <f t="shared" si="442"/>
        <v>0</v>
      </c>
      <c r="Q8239" s="346"/>
      <c r="R8239" s="346"/>
    </row>
    <row r="8240" spans="5:18" s="341" customFormat="1">
      <c r="E8240" s="188">
        <v>598</v>
      </c>
      <c r="F8240" s="188">
        <v>7</v>
      </c>
      <c r="H8240" s="343" t="s">
        <v>208</v>
      </c>
      <c r="I8240" s="67" t="s">
        <v>862</v>
      </c>
      <c r="J8240" s="67" t="s">
        <v>206</v>
      </c>
      <c r="K8240" s="67" t="str">
        <f t="shared" si="440"/>
        <v>598 , 7</v>
      </c>
      <c r="L8240" s="344" t="s">
        <v>207</v>
      </c>
      <c r="N8240" s="188" t="b">
        <f t="shared" si="441"/>
        <v>0</v>
      </c>
      <c r="O8240" s="188" t="b">
        <f t="shared" si="442"/>
        <v>0</v>
      </c>
      <c r="Q8240" s="346"/>
      <c r="R8240" s="346"/>
    </row>
    <row r="8241" spans="5:18" s="341" customFormat="1">
      <c r="E8241" s="188">
        <v>598</v>
      </c>
      <c r="F8241" s="188">
        <v>8</v>
      </c>
      <c r="H8241" s="343" t="s">
        <v>208</v>
      </c>
      <c r="I8241" s="67" t="s">
        <v>862</v>
      </c>
      <c r="J8241" s="67" t="s">
        <v>206</v>
      </c>
      <c r="K8241" s="67" t="str">
        <f t="shared" si="440"/>
        <v>598 , 8</v>
      </c>
      <c r="L8241" s="344" t="s">
        <v>207</v>
      </c>
      <c r="N8241" s="188" t="b">
        <f t="shared" si="441"/>
        <v>0</v>
      </c>
      <c r="O8241" s="188" t="b">
        <f t="shared" si="442"/>
        <v>0</v>
      </c>
      <c r="Q8241" s="346"/>
      <c r="R8241" s="346"/>
    </row>
    <row r="8242" spans="5:18" s="341" customFormat="1">
      <c r="E8242" s="188">
        <v>598</v>
      </c>
      <c r="F8242" s="188">
        <v>9</v>
      </c>
      <c r="H8242" s="343" t="s">
        <v>208</v>
      </c>
      <c r="I8242" s="67" t="s">
        <v>862</v>
      </c>
      <c r="J8242" s="67" t="s">
        <v>206</v>
      </c>
      <c r="K8242" s="67" t="str">
        <f t="shared" si="440"/>
        <v>598 , 9</v>
      </c>
      <c r="L8242" s="344" t="s">
        <v>207</v>
      </c>
      <c r="N8242" s="188" t="b">
        <f t="shared" si="441"/>
        <v>0</v>
      </c>
      <c r="O8242" s="188" t="b">
        <f t="shared" si="442"/>
        <v>0</v>
      </c>
      <c r="Q8242" s="346"/>
      <c r="R8242" s="346"/>
    </row>
    <row r="8243" spans="5:18" s="341" customFormat="1">
      <c r="E8243" s="188">
        <v>598</v>
      </c>
      <c r="F8243" s="188">
        <v>11</v>
      </c>
      <c r="H8243" s="343" t="s">
        <v>208</v>
      </c>
      <c r="I8243" s="67" t="s">
        <v>862</v>
      </c>
      <c r="J8243" s="67" t="s">
        <v>206</v>
      </c>
      <c r="K8243" s="67" t="str">
        <f t="shared" si="440"/>
        <v>598 , 11</v>
      </c>
      <c r="L8243" s="344" t="s">
        <v>207</v>
      </c>
      <c r="N8243" s="188" t="b">
        <f t="shared" si="441"/>
        <v>0</v>
      </c>
      <c r="O8243" s="188" t="b">
        <f t="shared" si="442"/>
        <v>0</v>
      </c>
      <c r="Q8243" s="346"/>
      <c r="R8243" s="346"/>
    </row>
    <row r="8244" spans="5:18" s="341" customFormat="1">
      <c r="E8244" s="188">
        <v>598</v>
      </c>
      <c r="F8244" s="188">
        <v>12</v>
      </c>
      <c r="H8244" s="343" t="s">
        <v>208</v>
      </c>
      <c r="I8244" s="67" t="s">
        <v>862</v>
      </c>
      <c r="J8244" s="67" t="s">
        <v>206</v>
      </c>
      <c r="K8244" s="67" t="str">
        <f t="shared" si="440"/>
        <v>598 , 12</v>
      </c>
      <c r="L8244" s="344" t="s">
        <v>207</v>
      </c>
      <c r="N8244" s="188" t="b">
        <f t="shared" si="441"/>
        <v>0</v>
      </c>
      <c r="O8244" s="188" t="b">
        <f t="shared" si="442"/>
        <v>0</v>
      </c>
      <c r="Q8244" s="346"/>
      <c r="R8244" s="346"/>
    </row>
    <row r="8245" spans="5:18" s="341" customFormat="1">
      <c r="E8245" s="188">
        <v>598</v>
      </c>
      <c r="F8245" s="188">
        <v>13</v>
      </c>
      <c r="H8245" s="343" t="s">
        <v>208</v>
      </c>
      <c r="I8245" s="67" t="s">
        <v>862</v>
      </c>
      <c r="J8245" s="67" t="s">
        <v>206</v>
      </c>
      <c r="K8245" s="67" t="str">
        <f t="shared" si="440"/>
        <v>598 , 13</v>
      </c>
      <c r="L8245" s="344" t="s">
        <v>207</v>
      </c>
      <c r="N8245" s="188" t="b">
        <f t="shared" si="441"/>
        <v>0</v>
      </c>
      <c r="O8245" s="188" t="b">
        <f t="shared" si="442"/>
        <v>0</v>
      </c>
      <c r="Q8245" s="346"/>
      <c r="R8245" s="346"/>
    </row>
    <row r="8246" spans="5:18" s="341" customFormat="1">
      <c r="E8246" s="188">
        <v>598</v>
      </c>
      <c r="F8246" s="188">
        <v>14</v>
      </c>
      <c r="H8246" s="343" t="s">
        <v>208</v>
      </c>
      <c r="I8246" s="67" t="s">
        <v>862</v>
      </c>
      <c r="J8246" s="67" t="s">
        <v>206</v>
      </c>
      <c r="K8246" s="67" t="str">
        <f t="shared" si="440"/>
        <v>598 , 14</v>
      </c>
      <c r="L8246" s="344" t="s">
        <v>207</v>
      </c>
      <c r="N8246" s="188" t="b">
        <f t="shared" si="441"/>
        <v>0</v>
      </c>
      <c r="O8246" s="188" t="b">
        <f t="shared" si="442"/>
        <v>0</v>
      </c>
      <c r="Q8246" s="346"/>
      <c r="R8246" s="346"/>
    </row>
    <row r="8247" spans="5:18" s="341" customFormat="1">
      <c r="E8247" s="188">
        <v>598</v>
      </c>
      <c r="F8247" s="188">
        <v>15</v>
      </c>
      <c r="H8247" s="343" t="s">
        <v>208</v>
      </c>
      <c r="I8247" s="67" t="s">
        <v>862</v>
      </c>
      <c r="J8247" s="67" t="s">
        <v>206</v>
      </c>
      <c r="K8247" s="67" t="str">
        <f t="shared" si="440"/>
        <v>598 , 15</v>
      </c>
      <c r="L8247" s="344" t="s">
        <v>207</v>
      </c>
      <c r="N8247" s="188" t="b">
        <f t="shared" si="441"/>
        <v>0</v>
      </c>
      <c r="O8247" s="188" t="b">
        <f t="shared" si="442"/>
        <v>0</v>
      </c>
      <c r="Q8247" s="346"/>
      <c r="R8247" s="346"/>
    </row>
    <row r="8248" spans="5:18" s="341" customFormat="1">
      <c r="E8248" s="188">
        <v>598</v>
      </c>
      <c r="F8248" s="188">
        <v>16</v>
      </c>
      <c r="H8248" s="343" t="s">
        <v>208</v>
      </c>
      <c r="I8248" s="67" t="s">
        <v>862</v>
      </c>
      <c r="J8248" s="67" t="s">
        <v>206</v>
      </c>
      <c r="K8248" s="67" t="str">
        <f t="shared" si="440"/>
        <v>598 , 16</v>
      </c>
      <c r="L8248" s="344" t="s">
        <v>207</v>
      </c>
      <c r="N8248" s="188" t="b">
        <f t="shared" si="441"/>
        <v>0</v>
      </c>
      <c r="O8248" s="188" t="b">
        <f t="shared" si="442"/>
        <v>0</v>
      </c>
      <c r="Q8248" s="346"/>
      <c r="R8248" s="346"/>
    </row>
    <row r="8249" spans="5:18" s="341" customFormat="1">
      <c r="E8249" s="188">
        <v>599</v>
      </c>
      <c r="F8249" s="188">
        <v>1</v>
      </c>
      <c r="H8249" s="343" t="s">
        <v>208</v>
      </c>
      <c r="I8249" s="67" t="s">
        <v>862</v>
      </c>
      <c r="J8249" s="67" t="s">
        <v>206</v>
      </c>
      <c r="K8249" s="67" t="str">
        <f t="shared" si="440"/>
        <v>599 , 1</v>
      </c>
      <c r="L8249" s="344" t="s">
        <v>207</v>
      </c>
      <c r="N8249" s="188" t="b">
        <f t="shared" si="441"/>
        <v>0</v>
      </c>
      <c r="O8249" s="188" t="b">
        <f t="shared" si="442"/>
        <v>0</v>
      </c>
      <c r="Q8249" s="346"/>
      <c r="R8249" s="346"/>
    </row>
    <row r="8250" spans="5:18" s="341" customFormat="1">
      <c r="E8250" s="188">
        <v>599</v>
      </c>
      <c r="F8250" s="188">
        <v>4</v>
      </c>
      <c r="H8250" s="343" t="s">
        <v>208</v>
      </c>
      <c r="I8250" s="67" t="s">
        <v>862</v>
      </c>
      <c r="J8250" s="67" t="s">
        <v>206</v>
      </c>
      <c r="K8250" s="67" t="str">
        <f t="shared" si="440"/>
        <v>599 , 4</v>
      </c>
      <c r="L8250" s="344" t="s">
        <v>207</v>
      </c>
      <c r="N8250" s="188" t="b">
        <f t="shared" si="441"/>
        <v>0</v>
      </c>
      <c r="O8250" s="188" t="b">
        <f t="shared" si="442"/>
        <v>0</v>
      </c>
      <c r="Q8250" s="346"/>
      <c r="R8250" s="346"/>
    </row>
    <row r="8251" spans="5:18" s="341" customFormat="1">
      <c r="E8251" s="188">
        <v>599</v>
      </c>
      <c r="F8251" s="188">
        <v>5</v>
      </c>
      <c r="H8251" s="343" t="s">
        <v>208</v>
      </c>
      <c r="I8251" s="67" t="s">
        <v>862</v>
      </c>
      <c r="J8251" s="67" t="s">
        <v>206</v>
      </c>
      <c r="K8251" s="67" t="str">
        <f t="shared" si="440"/>
        <v>599 , 5</v>
      </c>
      <c r="L8251" s="344" t="s">
        <v>207</v>
      </c>
      <c r="N8251" s="188" t="b">
        <f t="shared" si="441"/>
        <v>0</v>
      </c>
      <c r="O8251" s="188" t="b">
        <f t="shared" si="442"/>
        <v>0</v>
      </c>
      <c r="Q8251" s="346"/>
      <c r="R8251" s="346"/>
    </row>
    <row r="8252" spans="5:18" s="341" customFormat="1">
      <c r="E8252" s="188">
        <v>599</v>
      </c>
      <c r="F8252" s="188">
        <v>7</v>
      </c>
      <c r="H8252" s="343" t="s">
        <v>208</v>
      </c>
      <c r="I8252" s="67" t="s">
        <v>862</v>
      </c>
      <c r="J8252" s="67" t="s">
        <v>206</v>
      </c>
      <c r="K8252" s="67" t="str">
        <f t="shared" si="440"/>
        <v>599 , 7</v>
      </c>
      <c r="L8252" s="344" t="s">
        <v>207</v>
      </c>
      <c r="N8252" s="188" t="b">
        <f t="shared" si="441"/>
        <v>0</v>
      </c>
      <c r="O8252" s="188" t="b">
        <f t="shared" si="442"/>
        <v>0</v>
      </c>
      <c r="Q8252" s="346"/>
      <c r="R8252" s="346"/>
    </row>
    <row r="8253" spans="5:18" s="341" customFormat="1">
      <c r="E8253" s="188">
        <v>599</v>
      </c>
      <c r="F8253" s="188">
        <v>8</v>
      </c>
      <c r="H8253" s="343" t="s">
        <v>208</v>
      </c>
      <c r="I8253" s="67" t="s">
        <v>862</v>
      </c>
      <c r="J8253" s="67" t="s">
        <v>206</v>
      </c>
      <c r="K8253" s="67" t="str">
        <f t="shared" ref="K8253:K8296" si="443">E8253&amp;" , "&amp;F8253</f>
        <v>599 , 8</v>
      </c>
      <c r="L8253" s="344" t="s">
        <v>207</v>
      </c>
      <c r="N8253" s="188" t="b">
        <f t="shared" ref="N8253:N8296" si="444">IF(E8253="","",EXACT(E8253,Q8253))</f>
        <v>0</v>
      </c>
      <c r="O8253" s="188" t="b">
        <f t="shared" ref="O8253:O8296" si="445">IF(F8253="","",EXACT(F8253,R8253))</f>
        <v>0</v>
      </c>
      <c r="Q8253" s="346"/>
      <c r="R8253" s="346"/>
    </row>
    <row r="8254" spans="5:18" s="341" customFormat="1">
      <c r="E8254" s="188">
        <v>599</v>
      </c>
      <c r="F8254" s="188">
        <v>9</v>
      </c>
      <c r="H8254" s="343" t="s">
        <v>208</v>
      </c>
      <c r="I8254" s="67" t="s">
        <v>862</v>
      </c>
      <c r="J8254" s="67" t="s">
        <v>206</v>
      </c>
      <c r="K8254" s="67" t="str">
        <f t="shared" si="443"/>
        <v>599 , 9</v>
      </c>
      <c r="L8254" s="344" t="s">
        <v>207</v>
      </c>
      <c r="N8254" s="188" t="b">
        <f t="shared" si="444"/>
        <v>0</v>
      </c>
      <c r="O8254" s="188" t="b">
        <f t="shared" si="445"/>
        <v>0</v>
      </c>
      <c r="Q8254" s="346"/>
      <c r="R8254" s="346"/>
    </row>
    <row r="8255" spans="5:18" s="341" customFormat="1">
      <c r="E8255" s="188">
        <v>599</v>
      </c>
      <c r="F8255" s="188">
        <v>11</v>
      </c>
      <c r="H8255" s="343" t="s">
        <v>208</v>
      </c>
      <c r="I8255" s="67" t="s">
        <v>862</v>
      </c>
      <c r="J8255" s="67" t="s">
        <v>206</v>
      </c>
      <c r="K8255" s="67" t="str">
        <f t="shared" si="443"/>
        <v>599 , 11</v>
      </c>
      <c r="L8255" s="344" t="s">
        <v>207</v>
      </c>
      <c r="N8255" s="188" t="b">
        <f t="shared" si="444"/>
        <v>0</v>
      </c>
      <c r="O8255" s="188" t="b">
        <f t="shared" si="445"/>
        <v>0</v>
      </c>
      <c r="Q8255" s="346"/>
      <c r="R8255" s="346"/>
    </row>
    <row r="8256" spans="5:18" s="341" customFormat="1">
      <c r="E8256" s="188">
        <v>599</v>
      </c>
      <c r="F8256" s="188">
        <v>12</v>
      </c>
      <c r="H8256" s="343" t="s">
        <v>208</v>
      </c>
      <c r="I8256" s="67" t="s">
        <v>862</v>
      </c>
      <c r="J8256" s="67" t="s">
        <v>206</v>
      </c>
      <c r="K8256" s="67" t="str">
        <f t="shared" si="443"/>
        <v>599 , 12</v>
      </c>
      <c r="L8256" s="344" t="s">
        <v>207</v>
      </c>
      <c r="N8256" s="188" t="b">
        <f t="shared" si="444"/>
        <v>0</v>
      </c>
      <c r="O8256" s="188" t="b">
        <f t="shared" si="445"/>
        <v>0</v>
      </c>
      <c r="Q8256" s="346"/>
      <c r="R8256" s="346"/>
    </row>
    <row r="8257" spans="5:18" s="341" customFormat="1">
      <c r="E8257" s="188">
        <v>599</v>
      </c>
      <c r="F8257" s="188">
        <v>13</v>
      </c>
      <c r="H8257" s="343" t="s">
        <v>208</v>
      </c>
      <c r="I8257" s="67" t="s">
        <v>862</v>
      </c>
      <c r="J8257" s="67" t="s">
        <v>206</v>
      </c>
      <c r="K8257" s="67" t="str">
        <f t="shared" si="443"/>
        <v>599 , 13</v>
      </c>
      <c r="L8257" s="344" t="s">
        <v>207</v>
      </c>
      <c r="N8257" s="188" t="b">
        <f t="shared" si="444"/>
        <v>0</v>
      </c>
      <c r="O8257" s="188" t="b">
        <f t="shared" si="445"/>
        <v>0</v>
      </c>
      <c r="Q8257" s="346"/>
      <c r="R8257" s="346"/>
    </row>
    <row r="8258" spans="5:18" s="341" customFormat="1">
      <c r="E8258" s="188">
        <v>599</v>
      </c>
      <c r="F8258" s="188">
        <v>14</v>
      </c>
      <c r="H8258" s="343" t="s">
        <v>208</v>
      </c>
      <c r="I8258" s="67" t="s">
        <v>862</v>
      </c>
      <c r="J8258" s="67" t="s">
        <v>206</v>
      </c>
      <c r="K8258" s="67" t="str">
        <f t="shared" si="443"/>
        <v>599 , 14</v>
      </c>
      <c r="L8258" s="344" t="s">
        <v>207</v>
      </c>
      <c r="N8258" s="188" t="b">
        <f t="shared" si="444"/>
        <v>0</v>
      </c>
      <c r="O8258" s="188" t="b">
        <f t="shared" si="445"/>
        <v>0</v>
      </c>
      <c r="Q8258" s="346"/>
      <c r="R8258" s="346"/>
    </row>
    <row r="8259" spans="5:18" s="341" customFormat="1">
      <c r="E8259" s="188">
        <v>599</v>
      </c>
      <c r="F8259" s="188">
        <v>15</v>
      </c>
      <c r="H8259" s="343" t="s">
        <v>208</v>
      </c>
      <c r="I8259" s="67" t="s">
        <v>862</v>
      </c>
      <c r="J8259" s="67" t="s">
        <v>206</v>
      </c>
      <c r="K8259" s="67" t="str">
        <f t="shared" si="443"/>
        <v>599 , 15</v>
      </c>
      <c r="L8259" s="344" t="s">
        <v>207</v>
      </c>
      <c r="N8259" s="188" t="b">
        <f t="shared" si="444"/>
        <v>0</v>
      </c>
      <c r="O8259" s="188" t="b">
        <f t="shared" si="445"/>
        <v>0</v>
      </c>
      <c r="Q8259" s="346"/>
      <c r="R8259" s="346"/>
    </row>
    <row r="8260" spans="5:18" s="341" customFormat="1">
      <c r="E8260" s="188">
        <v>599</v>
      </c>
      <c r="F8260" s="188">
        <v>16</v>
      </c>
      <c r="H8260" s="343" t="s">
        <v>208</v>
      </c>
      <c r="I8260" s="67" t="s">
        <v>862</v>
      </c>
      <c r="J8260" s="67" t="s">
        <v>206</v>
      </c>
      <c r="K8260" s="67" t="str">
        <f t="shared" si="443"/>
        <v>599 , 16</v>
      </c>
      <c r="L8260" s="344" t="s">
        <v>207</v>
      </c>
      <c r="N8260" s="188" t="b">
        <f t="shared" si="444"/>
        <v>0</v>
      </c>
      <c r="O8260" s="188" t="b">
        <f t="shared" si="445"/>
        <v>0</v>
      </c>
      <c r="Q8260" s="346"/>
      <c r="R8260" s="346"/>
    </row>
    <row r="8261" spans="5:18" s="341" customFormat="1">
      <c r="E8261" s="188">
        <v>600</v>
      </c>
      <c r="F8261" s="188">
        <v>1</v>
      </c>
      <c r="H8261" s="343" t="s">
        <v>208</v>
      </c>
      <c r="I8261" s="67" t="s">
        <v>862</v>
      </c>
      <c r="J8261" s="67" t="s">
        <v>206</v>
      </c>
      <c r="K8261" s="67" t="str">
        <f t="shared" si="443"/>
        <v>600 , 1</v>
      </c>
      <c r="L8261" s="344" t="s">
        <v>207</v>
      </c>
      <c r="N8261" s="188" t="b">
        <f t="shared" si="444"/>
        <v>0</v>
      </c>
      <c r="O8261" s="188" t="b">
        <f t="shared" si="445"/>
        <v>0</v>
      </c>
      <c r="Q8261" s="346"/>
      <c r="R8261" s="346"/>
    </row>
    <row r="8262" spans="5:18" s="341" customFormat="1">
      <c r="E8262" s="188">
        <v>600</v>
      </c>
      <c r="F8262" s="188">
        <v>4</v>
      </c>
      <c r="H8262" s="343" t="s">
        <v>208</v>
      </c>
      <c r="I8262" s="67" t="s">
        <v>862</v>
      </c>
      <c r="J8262" s="67" t="s">
        <v>206</v>
      </c>
      <c r="K8262" s="67" t="str">
        <f t="shared" si="443"/>
        <v>600 , 4</v>
      </c>
      <c r="L8262" s="344" t="s">
        <v>207</v>
      </c>
      <c r="N8262" s="188" t="b">
        <f t="shared" si="444"/>
        <v>0</v>
      </c>
      <c r="O8262" s="188" t="b">
        <f t="shared" si="445"/>
        <v>0</v>
      </c>
      <c r="Q8262" s="346"/>
      <c r="R8262" s="346"/>
    </row>
    <row r="8263" spans="5:18" s="341" customFormat="1">
      <c r="E8263" s="188">
        <v>600</v>
      </c>
      <c r="F8263" s="188">
        <v>5</v>
      </c>
      <c r="H8263" s="343" t="s">
        <v>208</v>
      </c>
      <c r="I8263" s="67" t="s">
        <v>862</v>
      </c>
      <c r="J8263" s="67" t="s">
        <v>206</v>
      </c>
      <c r="K8263" s="67" t="str">
        <f t="shared" si="443"/>
        <v>600 , 5</v>
      </c>
      <c r="L8263" s="344" t="s">
        <v>207</v>
      </c>
      <c r="N8263" s="188" t="b">
        <f t="shared" si="444"/>
        <v>0</v>
      </c>
      <c r="O8263" s="188" t="b">
        <f t="shared" si="445"/>
        <v>0</v>
      </c>
      <c r="Q8263" s="346"/>
      <c r="R8263" s="346"/>
    </row>
    <row r="8264" spans="5:18" s="341" customFormat="1">
      <c r="E8264" s="188">
        <v>600</v>
      </c>
      <c r="F8264" s="188">
        <v>7</v>
      </c>
      <c r="H8264" s="343" t="s">
        <v>208</v>
      </c>
      <c r="I8264" s="67" t="s">
        <v>862</v>
      </c>
      <c r="J8264" s="67" t="s">
        <v>206</v>
      </c>
      <c r="K8264" s="67" t="str">
        <f t="shared" si="443"/>
        <v>600 , 7</v>
      </c>
      <c r="L8264" s="344" t="s">
        <v>207</v>
      </c>
      <c r="N8264" s="188" t="b">
        <f t="shared" si="444"/>
        <v>0</v>
      </c>
      <c r="O8264" s="188" t="b">
        <f t="shared" si="445"/>
        <v>0</v>
      </c>
      <c r="Q8264" s="346"/>
      <c r="R8264" s="346"/>
    </row>
    <row r="8265" spans="5:18" s="341" customFormat="1">
      <c r="E8265" s="188">
        <v>600</v>
      </c>
      <c r="F8265" s="188">
        <v>8</v>
      </c>
      <c r="H8265" s="343" t="s">
        <v>208</v>
      </c>
      <c r="I8265" s="67" t="s">
        <v>862</v>
      </c>
      <c r="J8265" s="67" t="s">
        <v>206</v>
      </c>
      <c r="K8265" s="67" t="str">
        <f t="shared" si="443"/>
        <v>600 , 8</v>
      </c>
      <c r="L8265" s="344" t="s">
        <v>207</v>
      </c>
      <c r="N8265" s="188" t="b">
        <f t="shared" si="444"/>
        <v>0</v>
      </c>
      <c r="O8265" s="188" t="b">
        <f t="shared" si="445"/>
        <v>0</v>
      </c>
      <c r="Q8265" s="346"/>
      <c r="R8265" s="346"/>
    </row>
    <row r="8266" spans="5:18" s="341" customFormat="1">
      <c r="E8266" s="188">
        <v>600</v>
      </c>
      <c r="F8266" s="188">
        <v>9</v>
      </c>
      <c r="H8266" s="343" t="s">
        <v>208</v>
      </c>
      <c r="I8266" s="67" t="s">
        <v>862</v>
      </c>
      <c r="J8266" s="67" t="s">
        <v>206</v>
      </c>
      <c r="K8266" s="67" t="str">
        <f t="shared" si="443"/>
        <v>600 , 9</v>
      </c>
      <c r="L8266" s="344" t="s">
        <v>207</v>
      </c>
      <c r="N8266" s="188" t="b">
        <f t="shared" si="444"/>
        <v>0</v>
      </c>
      <c r="O8266" s="188" t="b">
        <f t="shared" si="445"/>
        <v>0</v>
      </c>
      <c r="Q8266" s="346"/>
      <c r="R8266" s="346"/>
    </row>
    <row r="8267" spans="5:18" s="341" customFormat="1">
      <c r="E8267" s="188">
        <v>600</v>
      </c>
      <c r="F8267" s="188">
        <v>11</v>
      </c>
      <c r="H8267" s="343" t="s">
        <v>208</v>
      </c>
      <c r="I8267" s="67" t="s">
        <v>862</v>
      </c>
      <c r="J8267" s="67" t="s">
        <v>206</v>
      </c>
      <c r="K8267" s="67" t="str">
        <f t="shared" si="443"/>
        <v>600 , 11</v>
      </c>
      <c r="L8267" s="344" t="s">
        <v>207</v>
      </c>
      <c r="N8267" s="188" t="b">
        <f t="shared" si="444"/>
        <v>0</v>
      </c>
      <c r="O8267" s="188" t="b">
        <f t="shared" si="445"/>
        <v>0</v>
      </c>
      <c r="Q8267" s="346"/>
      <c r="R8267" s="346"/>
    </row>
    <row r="8268" spans="5:18" s="341" customFormat="1">
      <c r="E8268" s="188">
        <v>600</v>
      </c>
      <c r="F8268" s="188">
        <v>12</v>
      </c>
      <c r="H8268" s="343" t="s">
        <v>208</v>
      </c>
      <c r="I8268" s="67" t="s">
        <v>862</v>
      </c>
      <c r="J8268" s="67" t="s">
        <v>206</v>
      </c>
      <c r="K8268" s="67" t="str">
        <f t="shared" si="443"/>
        <v>600 , 12</v>
      </c>
      <c r="L8268" s="344" t="s">
        <v>207</v>
      </c>
      <c r="N8268" s="188" t="b">
        <f t="shared" si="444"/>
        <v>0</v>
      </c>
      <c r="O8268" s="188" t="b">
        <f t="shared" si="445"/>
        <v>0</v>
      </c>
      <c r="Q8268" s="346"/>
      <c r="R8268" s="346"/>
    </row>
    <row r="8269" spans="5:18" s="341" customFormat="1">
      <c r="E8269" s="188">
        <v>600</v>
      </c>
      <c r="F8269" s="188">
        <v>13</v>
      </c>
      <c r="H8269" s="343" t="s">
        <v>208</v>
      </c>
      <c r="I8269" s="67" t="s">
        <v>862</v>
      </c>
      <c r="J8269" s="67" t="s">
        <v>206</v>
      </c>
      <c r="K8269" s="67" t="str">
        <f t="shared" si="443"/>
        <v>600 , 13</v>
      </c>
      <c r="L8269" s="344" t="s">
        <v>207</v>
      </c>
      <c r="N8269" s="188" t="b">
        <f t="shared" si="444"/>
        <v>0</v>
      </c>
      <c r="O8269" s="188" t="b">
        <f t="shared" si="445"/>
        <v>0</v>
      </c>
      <c r="Q8269" s="346"/>
      <c r="R8269" s="346"/>
    </row>
    <row r="8270" spans="5:18" s="341" customFormat="1">
      <c r="E8270" s="188">
        <v>600</v>
      </c>
      <c r="F8270" s="188">
        <v>14</v>
      </c>
      <c r="H8270" s="343" t="s">
        <v>208</v>
      </c>
      <c r="I8270" s="67" t="s">
        <v>862</v>
      </c>
      <c r="J8270" s="67" t="s">
        <v>206</v>
      </c>
      <c r="K8270" s="67" t="str">
        <f t="shared" si="443"/>
        <v>600 , 14</v>
      </c>
      <c r="L8270" s="344" t="s">
        <v>207</v>
      </c>
      <c r="N8270" s="188" t="b">
        <f t="shared" si="444"/>
        <v>0</v>
      </c>
      <c r="O8270" s="188" t="b">
        <f t="shared" si="445"/>
        <v>0</v>
      </c>
      <c r="Q8270" s="346"/>
      <c r="R8270" s="346"/>
    </row>
    <row r="8271" spans="5:18" s="341" customFormat="1">
      <c r="E8271" s="188">
        <v>600</v>
      </c>
      <c r="F8271" s="188">
        <v>15</v>
      </c>
      <c r="H8271" s="343" t="s">
        <v>208</v>
      </c>
      <c r="I8271" s="67" t="s">
        <v>862</v>
      </c>
      <c r="J8271" s="67" t="s">
        <v>206</v>
      </c>
      <c r="K8271" s="67" t="str">
        <f t="shared" si="443"/>
        <v>600 , 15</v>
      </c>
      <c r="L8271" s="344" t="s">
        <v>207</v>
      </c>
      <c r="N8271" s="188" t="b">
        <f t="shared" si="444"/>
        <v>0</v>
      </c>
      <c r="O8271" s="188" t="b">
        <f t="shared" si="445"/>
        <v>0</v>
      </c>
      <c r="Q8271" s="346"/>
      <c r="R8271" s="346"/>
    </row>
    <row r="8272" spans="5:18" s="341" customFormat="1">
      <c r="E8272" s="188">
        <v>600</v>
      </c>
      <c r="F8272" s="188">
        <v>16</v>
      </c>
      <c r="H8272" s="343" t="s">
        <v>208</v>
      </c>
      <c r="I8272" s="67" t="s">
        <v>862</v>
      </c>
      <c r="J8272" s="67" t="s">
        <v>206</v>
      </c>
      <c r="K8272" s="67" t="str">
        <f t="shared" si="443"/>
        <v>600 , 16</v>
      </c>
      <c r="L8272" s="344" t="s">
        <v>207</v>
      </c>
      <c r="N8272" s="188" t="b">
        <f t="shared" si="444"/>
        <v>0</v>
      </c>
      <c r="O8272" s="188" t="b">
        <f t="shared" si="445"/>
        <v>0</v>
      </c>
      <c r="Q8272" s="346"/>
      <c r="R8272" s="346"/>
    </row>
    <row r="8273" spans="5:18" s="341" customFormat="1">
      <c r="E8273" s="188">
        <v>601</v>
      </c>
      <c r="F8273" s="188">
        <v>1</v>
      </c>
      <c r="H8273" s="343" t="s">
        <v>208</v>
      </c>
      <c r="I8273" s="67" t="s">
        <v>862</v>
      </c>
      <c r="J8273" s="67" t="s">
        <v>206</v>
      </c>
      <c r="K8273" s="67" t="str">
        <f t="shared" si="443"/>
        <v>601 , 1</v>
      </c>
      <c r="L8273" s="344" t="s">
        <v>207</v>
      </c>
      <c r="N8273" s="188" t="b">
        <f t="shared" si="444"/>
        <v>0</v>
      </c>
      <c r="O8273" s="188" t="b">
        <f t="shared" si="445"/>
        <v>0</v>
      </c>
      <c r="Q8273" s="346"/>
      <c r="R8273" s="346"/>
    </row>
    <row r="8274" spans="5:18" s="341" customFormat="1">
      <c r="E8274" s="188">
        <v>601</v>
      </c>
      <c r="F8274" s="188">
        <v>4</v>
      </c>
      <c r="H8274" s="343" t="s">
        <v>208</v>
      </c>
      <c r="I8274" s="67" t="s">
        <v>862</v>
      </c>
      <c r="J8274" s="67" t="s">
        <v>206</v>
      </c>
      <c r="K8274" s="67" t="str">
        <f t="shared" si="443"/>
        <v>601 , 4</v>
      </c>
      <c r="L8274" s="344" t="s">
        <v>207</v>
      </c>
      <c r="N8274" s="188" t="b">
        <f t="shared" si="444"/>
        <v>0</v>
      </c>
      <c r="O8274" s="188" t="b">
        <f t="shared" si="445"/>
        <v>0</v>
      </c>
      <c r="Q8274" s="346"/>
      <c r="R8274" s="346"/>
    </row>
    <row r="8275" spans="5:18" s="341" customFormat="1">
      <c r="E8275" s="188">
        <v>601</v>
      </c>
      <c r="F8275" s="188">
        <v>5</v>
      </c>
      <c r="H8275" s="343" t="s">
        <v>208</v>
      </c>
      <c r="I8275" s="67" t="s">
        <v>862</v>
      </c>
      <c r="J8275" s="67" t="s">
        <v>206</v>
      </c>
      <c r="K8275" s="67" t="str">
        <f t="shared" si="443"/>
        <v>601 , 5</v>
      </c>
      <c r="L8275" s="344" t="s">
        <v>207</v>
      </c>
      <c r="N8275" s="188" t="b">
        <f t="shared" si="444"/>
        <v>0</v>
      </c>
      <c r="O8275" s="188" t="b">
        <f t="shared" si="445"/>
        <v>0</v>
      </c>
      <c r="Q8275" s="346"/>
      <c r="R8275" s="346"/>
    </row>
    <row r="8276" spans="5:18" s="341" customFormat="1">
      <c r="E8276" s="188">
        <v>601</v>
      </c>
      <c r="F8276" s="188">
        <v>7</v>
      </c>
      <c r="H8276" s="343" t="s">
        <v>208</v>
      </c>
      <c r="I8276" s="67" t="s">
        <v>862</v>
      </c>
      <c r="J8276" s="67" t="s">
        <v>206</v>
      </c>
      <c r="K8276" s="67" t="str">
        <f t="shared" si="443"/>
        <v>601 , 7</v>
      </c>
      <c r="L8276" s="344" t="s">
        <v>207</v>
      </c>
      <c r="N8276" s="188" t="b">
        <f t="shared" si="444"/>
        <v>0</v>
      </c>
      <c r="O8276" s="188" t="b">
        <f t="shared" si="445"/>
        <v>0</v>
      </c>
      <c r="Q8276" s="346"/>
      <c r="R8276" s="346"/>
    </row>
    <row r="8277" spans="5:18" s="341" customFormat="1">
      <c r="E8277" s="188">
        <v>601</v>
      </c>
      <c r="F8277" s="188">
        <v>8</v>
      </c>
      <c r="H8277" s="343" t="s">
        <v>208</v>
      </c>
      <c r="I8277" s="67" t="s">
        <v>862</v>
      </c>
      <c r="J8277" s="67" t="s">
        <v>206</v>
      </c>
      <c r="K8277" s="67" t="str">
        <f t="shared" si="443"/>
        <v>601 , 8</v>
      </c>
      <c r="L8277" s="344" t="s">
        <v>207</v>
      </c>
      <c r="N8277" s="188" t="b">
        <f t="shared" si="444"/>
        <v>0</v>
      </c>
      <c r="O8277" s="188" t="b">
        <f t="shared" si="445"/>
        <v>0</v>
      </c>
      <c r="Q8277" s="346"/>
      <c r="R8277" s="346"/>
    </row>
    <row r="8278" spans="5:18" s="341" customFormat="1">
      <c r="E8278" s="188">
        <v>601</v>
      </c>
      <c r="F8278" s="188">
        <v>9</v>
      </c>
      <c r="H8278" s="343" t="s">
        <v>208</v>
      </c>
      <c r="I8278" s="67" t="s">
        <v>862</v>
      </c>
      <c r="J8278" s="67" t="s">
        <v>206</v>
      </c>
      <c r="K8278" s="67" t="str">
        <f t="shared" si="443"/>
        <v>601 , 9</v>
      </c>
      <c r="L8278" s="344" t="s">
        <v>207</v>
      </c>
      <c r="N8278" s="188" t="b">
        <f t="shared" si="444"/>
        <v>0</v>
      </c>
      <c r="O8278" s="188" t="b">
        <f t="shared" si="445"/>
        <v>0</v>
      </c>
      <c r="Q8278" s="346"/>
      <c r="R8278" s="346"/>
    </row>
    <row r="8279" spans="5:18" s="341" customFormat="1">
      <c r="E8279" s="188">
        <v>601</v>
      </c>
      <c r="F8279" s="188">
        <v>11</v>
      </c>
      <c r="H8279" s="343" t="s">
        <v>208</v>
      </c>
      <c r="I8279" s="67" t="s">
        <v>862</v>
      </c>
      <c r="J8279" s="67" t="s">
        <v>206</v>
      </c>
      <c r="K8279" s="67" t="str">
        <f t="shared" si="443"/>
        <v>601 , 11</v>
      </c>
      <c r="L8279" s="344" t="s">
        <v>207</v>
      </c>
      <c r="N8279" s="188" t="b">
        <f t="shared" si="444"/>
        <v>0</v>
      </c>
      <c r="O8279" s="188" t="b">
        <f t="shared" si="445"/>
        <v>0</v>
      </c>
      <c r="Q8279" s="346"/>
      <c r="R8279" s="346"/>
    </row>
    <row r="8280" spans="5:18" s="341" customFormat="1">
      <c r="E8280" s="188">
        <v>601</v>
      </c>
      <c r="F8280" s="188">
        <v>12</v>
      </c>
      <c r="H8280" s="343" t="s">
        <v>208</v>
      </c>
      <c r="I8280" s="67" t="s">
        <v>862</v>
      </c>
      <c r="J8280" s="67" t="s">
        <v>206</v>
      </c>
      <c r="K8280" s="67" t="str">
        <f t="shared" si="443"/>
        <v>601 , 12</v>
      </c>
      <c r="L8280" s="344" t="s">
        <v>207</v>
      </c>
      <c r="N8280" s="188" t="b">
        <f t="shared" si="444"/>
        <v>0</v>
      </c>
      <c r="O8280" s="188" t="b">
        <f t="shared" si="445"/>
        <v>0</v>
      </c>
      <c r="Q8280" s="346"/>
      <c r="R8280" s="346"/>
    </row>
    <row r="8281" spans="5:18" s="341" customFormat="1">
      <c r="E8281" s="188">
        <v>601</v>
      </c>
      <c r="F8281" s="188">
        <v>13</v>
      </c>
      <c r="H8281" s="343" t="s">
        <v>208</v>
      </c>
      <c r="I8281" s="67" t="s">
        <v>862</v>
      </c>
      <c r="J8281" s="67" t="s">
        <v>206</v>
      </c>
      <c r="K8281" s="67" t="str">
        <f t="shared" si="443"/>
        <v>601 , 13</v>
      </c>
      <c r="L8281" s="344" t="s">
        <v>207</v>
      </c>
      <c r="N8281" s="188" t="b">
        <f t="shared" si="444"/>
        <v>0</v>
      </c>
      <c r="O8281" s="188" t="b">
        <f t="shared" si="445"/>
        <v>0</v>
      </c>
      <c r="Q8281" s="346"/>
      <c r="R8281" s="346"/>
    </row>
    <row r="8282" spans="5:18" s="341" customFormat="1">
      <c r="E8282" s="188">
        <v>601</v>
      </c>
      <c r="F8282" s="188">
        <v>14</v>
      </c>
      <c r="H8282" s="343" t="s">
        <v>208</v>
      </c>
      <c r="I8282" s="67" t="s">
        <v>862</v>
      </c>
      <c r="J8282" s="67" t="s">
        <v>206</v>
      </c>
      <c r="K8282" s="67" t="str">
        <f t="shared" si="443"/>
        <v>601 , 14</v>
      </c>
      <c r="L8282" s="344" t="s">
        <v>207</v>
      </c>
      <c r="N8282" s="188" t="b">
        <f t="shared" si="444"/>
        <v>0</v>
      </c>
      <c r="O8282" s="188" t="b">
        <f t="shared" si="445"/>
        <v>0</v>
      </c>
      <c r="Q8282" s="346"/>
      <c r="R8282" s="346"/>
    </row>
    <row r="8283" spans="5:18" s="341" customFormat="1">
      <c r="E8283" s="188">
        <v>601</v>
      </c>
      <c r="F8283" s="188">
        <v>15</v>
      </c>
      <c r="H8283" s="343" t="s">
        <v>208</v>
      </c>
      <c r="I8283" s="67" t="s">
        <v>862</v>
      </c>
      <c r="J8283" s="67" t="s">
        <v>206</v>
      </c>
      <c r="K8283" s="67" t="str">
        <f t="shared" si="443"/>
        <v>601 , 15</v>
      </c>
      <c r="L8283" s="344" t="s">
        <v>207</v>
      </c>
      <c r="N8283" s="188" t="b">
        <f t="shared" si="444"/>
        <v>0</v>
      </c>
      <c r="O8283" s="188" t="b">
        <f t="shared" si="445"/>
        <v>0</v>
      </c>
      <c r="Q8283" s="346"/>
      <c r="R8283" s="346"/>
    </row>
    <row r="8284" spans="5:18" s="341" customFormat="1">
      <c r="E8284" s="188">
        <v>601</v>
      </c>
      <c r="F8284" s="188">
        <v>16</v>
      </c>
      <c r="H8284" s="343" t="s">
        <v>208</v>
      </c>
      <c r="I8284" s="67" t="s">
        <v>862</v>
      </c>
      <c r="J8284" s="67" t="s">
        <v>206</v>
      </c>
      <c r="K8284" s="67" t="str">
        <f t="shared" si="443"/>
        <v>601 , 16</v>
      </c>
      <c r="L8284" s="344" t="s">
        <v>207</v>
      </c>
      <c r="N8284" s="188" t="b">
        <f t="shared" si="444"/>
        <v>0</v>
      </c>
      <c r="O8284" s="188" t="b">
        <f t="shared" si="445"/>
        <v>0</v>
      </c>
      <c r="Q8284" s="346"/>
      <c r="R8284" s="346"/>
    </row>
    <row r="8285" spans="5:18" s="341" customFormat="1">
      <c r="E8285" s="188">
        <v>602</v>
      </c>
      <c r="F8285" s="188">
        <v>1</v>
      </c>
      <c r="H8285" s="343" t="s">
        <v>208</v>
      </c>
      <c r="I8285" s="67" t="s">
        <v>862</v>
      </c>
      <c r="J8285" s="67" t="s">
        <v>206</v>
      </c>
      <c r="K8285" s="67" t="str">
        <f t="shared" si="443"/>
        <v>602 , 1</v>
      </c>
      <c r="L8285" s="344" t="s">
        <v>207</v>
      </c>
      <c r="N8285" s="188" t="b">
        <f t="shared" si="444"/>
        <v>0</v>
      </c>
      <c r="O8285" s="188" t="b">
        <f t="shared" si="445"/>
        <v>0</v>
      </c>
      <c r="Q8285" s="346"/>
      <c r="R8285" s="346"/>
    </row>
    <row r="8286" spans="5:18" s="341" customFormat="1">
      <c r="E8286" s="188">
        <v>602</v>
      </c>
      <c r="F8286" s="188">
        <v>4</v>
      </c>
      <c r="H8286" s="343" t="s">
        <v>208</v>
      </c>
      <c r="I8286" s="67" t="s">
        <v>862</v>
      </c>
      <c r="J8286" s="67" t="s">
        <v>206</v>
      </c>
      <c r="K8286" s="67" t="str">
        <f t="shared" si="443"/>
        <v>602 , 4</v>
      </c>
      <c r="L8286" s="344" t="s">
        <v>207</v>
      </c>
      <c r="N8286" s="188" t="b">
        <f t="shared" si="444"/>
        <v>0</v>
      </c>
      <c r="O8286" s="188" t="b">
        <f t="shared" si="445"/>
        <v>0</v>
      </c>
      <c r="Q8286" s="346"/>
      <c r="R8286" s="346"/>
    </row>
    <row r="8287" spans="5:18" s="341" customFormat="1">
      <c r="E8287" s="188">
        <v>602</v>
      </c>
      <c r="F8287" s="188">
        <v>5</v>
      </c>
      <c r="H8287" s="343" t="s">
        <v>208</v>
      </c>
      <c r="I8287" s="67" t="s">
        <v>862</v>
      </c>
      <c r="J8287" s="67" t="s">
        <v>206</v>
      </c>
      <c r="K8287" s="67" t="str">
        <f t="shared" si="443"/>
        <v>602 , 5</v>
      </c>
      <c r="L8287" s="344" t="s">
        <v>207</v>
      </c>
      <c r="N8287" s="188" t="b">
        <f t="shared" si="444"/>
        <v>0</v>
      </c>
      <c r="O8287" s="188" t="b">
        <f t="shared" si="445"/>
        <v>0</v>
      </c>
      <c r="Q8287" s="346"/>
      <c r="R8287" s="346"/>
    </row>
    <row r="8288" spans="5:18" s="341" customFormat="1">
      <c r="E8288" s="188">
        <v>602</v>
      </c>
      <c r="F8288" s="188">
        <v>7</v>
      </c>
      <c r="H8288" s="343" t="s">
        <v>208</v>
      </c>
      <c r="I8288" s="67" t="s">
        <v>862</v>
      </c>
      <c r="J8288" s="67" t="s">
        <v>206</v>
      </c>
      <c r="K8288" s="67" t="str">
        <f t="shared" si="443"/>
        <v>602 , 7</v>
      </c>
      <c r="L8288" s="344" t="s">
        <v>207</v>
      </c>
      <c r="N8288" s="188" t="b">
        <f t="shared" si="444"/>
        <v>0</v>
      </c>
      <c r="O8288" s="188" t="b">
        <f t="shared" si="445"/>
        <v>0</v>
      </c>
      <c r="Q8288" s="346"/>
      <c r="R8288" s="346"/>
    </row>
    <row r="8289" spans="5:18" s="341" customFormat="1">
      <c r="E8289" s="188">
        <v>602</v>
      </c>
      <c r="F8289" s="188">
        <v>8</v>
      </c>
      <c r="H8289" s="343" t="s">
        <v>208</v>
      </c>
      <c r="I8289" s="67" t="s">
        <v>862</v>
      </c>
      <c r="J8289" s="67" t="s">
        <v>206</v>
      </c>
      <c r="K8289" s="67" t="str">
        <f t="shared" si="443"/>
        <v>602 , 8</v>
      </c>
      <c r="L8289" s="344" t="s">
        <v>207</v>
      </c>
      <c r="N8289" s="188" t="b">
        <f t="shared" si="444"/>
        <v>0</v>
      </c>
      <c r="O8289" s="188" t="b">
        <f t="shared" si="445"/>
        <v>0</v>
      </c>
      <c r="Q8289" s="346"/>
      <c r="R8289" s="346"/>
    </row>
    <row r="8290" spans="5:18" s="341" customFormat="1">
      <c r="E8290" s="188">
        <v>602</v>
      </c>
      <c r="F8290" s="188">
        <v>9</v>
      </c>
      <c r="H8290" s="343" t="s">
        <v>208</v>
      </c>
      <c r="I8290" s="67" t="s">
        <v>862</v>
      </c>
      <c r="J8290" s="67" t="s">
        <v>206</v>
      </c>
      <c r="K8290" s="67" t="str">
        <f t="shared" si="443"/>
        <v>602 , 9</v>
      </c>
      <c r="L8290" s="344" t="s">
        <v>207</v>
      </c>
      <c r="N8290" s="188" t="b">
        <f t="shared" si="444"/>
        <v>0</v>
      </c>
      <c r="O8290" s="188" t="b">
        <f t="shared" si="445"/>
        <v>0</v>
      </c>
      <c r="Q8290" s="346"/>
      <c r="R8290" s="346"/>
    </row>
    <row r="8291" spans="5:18" s="341" customFormat="1">
      <c r="E8291" s="188">
        <v>602</v>
      </c>
      <c r="F8291" s="188">
        <v>11</v>
      </c>
      <c r="H8291" s="343" t="s">
        <v>208</v>
      </c>
      <c r="I8291" s="67" t="s">
        <v>862</v>
      </c>
      <c r="J8291" s="67" t="s">
        <v>206</v>
      </c>
      <c r="K8291" s="67" t="str">
        <f t="shared" si="443"/>
        <v>602 , 11</v>
      </c>
      <c r="L8291" s="344" t="s">
        <v>207</v>
      </c>
      <c r="N8291" s="188" t="b">
        <f t="shared" si="444"/>
        <v>0</v>
      </c>
      <c r="O8291" s="188" t="b">
        <f t="shared" si="445"/>
        <v>0</v>
      </c>
      <c r="Q8291" s="346"/>
      <c r="R8291" s="346"/>
    </row>
    <row r="8292" spans="5:18" s="341" customFormat="1">
      <c r="E8292" s="188">
        <v>602</v>
      </c>
      <c r="F8292" s="188">
        <v>12</v>
      </c>
      <c r="H8292" s="343" t="s">
        <v>208</v>
      </c>
      <c r="I8292" s="67" t="s">
        <v>862</v>
      </c>
      <c r="J8292" s="67" t="s">
        <v>206</v>
      </c>
      <c r="K8292" s="67" t="str">
        <f t="shared" si="443"/>
        <v>602 , 12</v>
      </c>
      <c r="L8292" s="344" t="s">
        <v>207</v>
      </c>
      <c r="N8292" s="188" t="b">
        <f t="shared" si="444"/>
        <v>0</v>
      </c>
      <c r="O8292" s="188" t="b">
        <f t="shared" si="445"/>
        <v>0</v>
      </c>
      <c r="Q8292" s="346"/>
      <c r="R8292" s="346"/>
    </row>
    <row r="8293" spans="5:18" s="341" customFormat="1">
      <c r="E8293" s="188">
        <v>602</v>
      </c>
      <c r="F8293" s="188">
        <v>13</v>
      </c>
      <c r="H8293" s="343" t="s">
        <v>208</v>
      </c>
      <c r="I8293" s="67" t="s">
        <v>862</v>
      </c>
      <c r="J8293" s="67" t="s">
        <v>206</v>
      </c>
      <c r="K8293" s="67" t="str">
        <f t="shared" si="443"/>
        <v>602 , 13</v>
      </c>
      <c r="L8293" s="344" t="s">
        <v>207</v>
      </c>
      <c r="N8293" s="188" t="b">
        <f t="shared" si="444"/>
        <v>0</v>
      </c>
      <c r="O8293" s="188" t="b">
        <f t="shared" si="445"/>
        <v>0</v>
      </c>
      <c r="Q8293" s="346"/>
      <c r="R8293" s="346"/>
    </row>
    <row r="8294" spans="5:18" s="341" customFormat="1">
      <c r="E8294" s="188">
        <v>602</v>
      </c>
      <c r="F8294" s="188">
        <v>14</v>
      </c>
      <c r="H8294" s="343" t="s">
        <v>208</v>
      </c>
      <c r="I8294" s="67" t="s">
        <v>862</v>
      </c>
      <c r="J8294" s="67" t="s">
        <v>206</v>
      </c>
      <c r="K8294" s="67" t="str">
        <f t="shared" si="443"/>
        <v>602 , 14</v>
      </c>
      <c r="L8294" s="344" t="s">
        <v>207</v>
      </c>
      <c r="N8294" s="188" t="b">
        <f t="shared" si="444"/>
        <v>0</v>
      </c>
      <c r="O8294" s="188" t="b">
        <f t="shared" si="445"/>
        <v>0</v>
      </c>
      <c r="Q8294" s="346"/>
      <c r="R8294" s="346"/>
    </row>
    <row r="8295" spans="5:18" s="341" customFormat="1">
      <c r="E8295" s="188">
        <v>602</v>
      </c>
      <c r="F8295" s="188">
        <v>15</v>
      </c>
      <c r="H8295" s="343" t="s">
        <v>208</v>
      </c>
      <c r="I8295" s="67" t="s">
        <v>862</v>
      </c>
      <c r="J8295" s="67" t="s">
        <v>206</v>
      </c>
      <c r="K8295" s="67" t="str">
        <f t="shared" si="443"/>
        <v>602 , 15</v>
      </c>
      <c r="L8295" s="344" t="s">
        <v>207</v>
      </c>
      <c r="N8295" s="188" t="b">
        <f t="shared" si="444"/>
        <v>0</v>
      </c>
      <c r="O8295" s="188" t="b">
        <f t="shared" si="445"/>
        <v>0</v>
      </c>
      <c r="Q8295" s="346"/>
      <c r="R8295" s="346"/>
    </row>
    <row r="8296" spans="5:18" s="341" customFormat="1">
      <c r="E8296" s="188">
        <v>602</v>
      </c>
      <c r="F8296" s="188">
        <v>16</v>
      </c>
      <c r="H8296" s="343" t="s">
        <v>208</v>
      </c>
      <c r="I8296" s="67" t="s">
        <v>862</v>
      </c>
      <c r="J8296" s="67" t="s">
        <v>206</v>
      </c>
      <c r="K8296" s="67" t="str">
        <f t="shared" si="443"/>
        <v>602 , 16</v>
      </c>
      <c r="L8296" s="344" t="s">
        <v>207</v>
      </c>
      <c r="N8296" s="188" t="b">
        <f t="shared" si="444"/>
        <v>0</v>
      </c>
      <c r="O8296" s="188" t="b">
        <f t="shared" si="445"/>
        <v>0</v>
      </c>
      <c r="Q8296" s="346"/>
      <c r="R8296" s="346"/>
    </row>
  </sheetData>
  <autoFilter ref="A2:R7996" xr:uid="{00000000-0001-0000-1A00-000000000000}"/>
  <mergeCells count="3">
    <mergeCell ref="E1:F1"/>
    <mergeCell ref="H1:L1"/>
    <mergeCell ref="A1:B1"/>
  </mergeCells>
  <phoneticPr fontId="3"/>
  <conditionalFormatting sqref="A1">
    <cfRule type="cellIs" dxfId="44" priority="1" stopIfTrue="1" operator="equal">
      <formula>"-設定しない-"</formula>
    </cfRule>
    <cfRule type="cellIs" dxfId="43" priority="2" stopIfTrue="1" operator="equal">
      <formula>"-ユーザ毎に設定が有効になる項目の為省略-"</formula>
    </cfRule>
    <cfRule type="cellIs" dxfId="42" priority="3" stopIfTrue="1" operator="equal">
      <formula>"□"</formula>
    </cfRule>
  </conditionalFormatting>
  <hyperlinks>
    <hyperlink ref="D1" location="テーブル一覧!A1" display="一覧へ" xr:uid="{8CBCBC33-6B70-43B9-9D06-972DE586DCB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W245"/>
  <sheetViews>
    <sheetView view="pageBreakPreview" zoomScaleNormal="85" zoomScaleSheetLayoutView="100" workbookViewId="0">
      <pane ySplit="2" topLeftCell="A159" activePane="bottomLeft" state="frozen"/>
      <selection sqref="A1:E1"/>
      <selection pane="bottomLeft" activeCell="F26" sqref="F26"/>
    </sheetView>
  </sheetViews>
  <sheetFormatPr defaultColWidth="9.140625" defaultRowHeight="12"/>
  <cols>
    <col min="1" max="1" width="15" style="2" bestFit="1" customWidth="1"/>
    <col min="2" max="2" width="10.42578125" style="2" bestFit="1" customWidth="1"/>
    <col min="3" max="3" width="17.42578125" style="2" bestFit="1" customWidth="1"/>
    <col min="4" max="4" width="13.5703125" style="2" bestFit="1" customWidth="1"/>
    <col min="5" max="5" width="9.42578125" style="2" bestFit="1" customWidth="1"/>
    <col min="6" max="6" width="15" style="2" bestFit="1" customWidth="1"/>
    <col min="7" max="7" width="10.42578125" style="2" bestFit="1" customWidth="1"/>
    <col min="8" max="8" width="17.42578125" style="2" bestFit="1" customWidth="1"/>
    <col min="9" max="10" width="9.140625" style="2"/>
    <col min="11" max="11" width="16" style="2" bestFit="1" customWidth="1"/>
    <col min="12" max="12" width="32" style="2" bestFit="1" customWidth="1"/>
    <col min="13" max="13" width="9.140625" style="2"/>
    <col min="14" max="14" width="22.85546875" style="2" customWidth="1"/>
    <col min="15" max="15" width="5.42578125" style="2" bestFit="1" customWidth="1"/>
    <col min="16" max="16" width="9.140625" style="2"/>
    <col min="17" max="17" width="14.5703125" style="2" customWidth="1"/>
    <col min="18" max="18" width="10.42578125" style="2" bestFit="1" customWidth="1"/>
    <col min="19" max="19" width="17.42578125" style="2" bestFit="1" customWidth="1"/>
    <col min="20" max="22" width="9.140625" style="2"/>
    <col min="23" max="23" width="13.42578125" style="2" customWidth="1"/>
    <col min="24" max="16384" width="9.140625" style="2"/>
  </cols>
  <sheetData>
    <row r="1" spans="1:23" ht="13.5">
      <c r="A1" s="378" t="s">
        <v>0</v>
      </c>
      <c r="B1" s="378"/>
      <c r="C1" s="378"/>
      <c r="D1" s="154"/>
      <c r="E1" s="30" t="s">
        <v>1138</v>
      </c>
      <c r="F1" s="379" t="str">
        <f>'1_プロファイルマスタ'!$H$1</f>
        <v>横浜銀行様用出荷設定</v>
      </c>
      <c r="G1" s="379"/>
      <c r="H1" s="379"/>
      <c r="I1" s="2" t="s">
        <v>859</v>
      </c>
      <c r="J1" s="2" t="s">
        <v>859</v>
      </c>
      <c r="K1" s="377" t="s">
        <v>205</v>
      </c>
      <c r="L1" s="377"/>
      <c r="M1" s="377"/>
      <c r="N1" s="377"/>
      <c r="O1" s="377"/>
      <c r="U1" s="35"/>
    </row>
    <row r="2" spans="1:23">
      <c r="A2" s="37" t="s">
        <v>397</v>
      </c>
      <c r="B2" s="37" t="s">
        <v>145</v>
      </c>
      <c r="C2" s="37" t="s">
        <v>392</v>
      </c>
      <c r="D2" s="129" t="s">
        <v>1131</v>
      </c>
      <c r="E2" s="29" t="s">
        <v>813</v>
      </c>
      <c r="F2" s="37" t="s">
        <v>397</v>
      </c>
      <c r="G2" s="37" t="s">
        <v>145</v>
      </c>
      <c r="H2" s="37" t="s">
        <v>392</v>
      </c>
      <c r="I2" s="2" t="s">
        <v>815</v>
      </c>
      <c r="J2" s="2" t="s">
        <v>815</v>
      </c>
      <c r="K2" s="143" t="s">
        <v>814</v>
      </c>
      <c r="L2" s="143" t="s">
        <v>814</v>
      </c>
      <c r="M2" s="143" t="s">
        <v>814</v>
      </c>
      <c r="N2" s="143" t="s">
        <v>815</v>
      </c>
      <c r="O2" s="143" t="s">
        <v>814</v>
      </c>
      <c r="Q2" s="3" t="s">
        <v>396</v>
      </c>
      <c r="R2" s="3" t="s">
        <v>144</v>
      </c>
      <c r="S2" s="3" t="s">
        <v>390</v>
      </c>
      <c r="U2" s="4"/>
      <c r="V2" s="4"/>
      <c r="W2" s="4"/>
    </row>
    <row r="3" spans="1:23">
      <c r="A3" s="36" t="s">
        <v>450</v>
      </c>
      <c r="B3" s="36" t="s">
        <v>451</v>
      </c>
      <c r="C3" s="36">
        <v>1</v>
      </c>
      <c r="D3" s="145" t="s">
        <v>1068</v>
      </c>
      <c r="E3" s="145" t="s">
        <v>43</v>
      </c>
      <c r="F3" s="36" t="s">
        <v>2056</v>
      </c>
      <c r="G3" s="36" t="s">
        <v>451</v>
      </c>
      <c r="H3" s="36">
        <v>1</v>
      </c>
      <c r="I3" s="2" t="str">
        <f>VLOOKUP(C3,'15_リスト発行元マスタ'!$A$3:$R$98,2,FALSE)</f>
        <v>OFAC</v>
      </c>
      <c r="J3" s="2" t="str">
        <f>VLOOKUP(H3,'15_リスト発行元マスタ'!$U$3:$AL$98,2,FALSE)</f>
        <v>OFAC</v>
      </c>
      <c r="K3" s="32" t="s">
        <v>208</v>
      </c>
      <c r="L3" s="33" t="s">
        <v>863</v>
      </c>
      <c r="M3" s="33" t="s">
        <v>206</v>
      </c>
      <c r="N3" s="33" t="str">
        <f t="shared" ref="N3" si="0">"'"&amp;F3&amp;"'"&amp;" , "&amp;"'"&amp;G3&amp;"'"&amp;" , "&amp;H3</f>
        <v>'A' , 'B' , 1</v>
      </c>
      <c r="O3" s="34" t="s">
        <v>207</v>
      </c>
      <c r="Q3" s="1" t="b">
        <f t="shared" ref="Q3" si="1">IF(F3="","",EXACT(F3,U3))</f>
        <v>0</v>
      </c>
      <c r="R3" s="1" t="b">
        <f t="shared" ref="R3" si="2">IF(G3="","",EXACT(G3,V3))</f>
        <v>0</v>
      </c>
      <c r="S3" s="1" t="b">
        <f t="shared" ref="S3" si="3">IF(H3="","",EXACT(H3,W3))</f>
        <v>0</v>
      </c>
      <c r="U3" s="1"/>
      <c r="V3" s="1"/>
      <c r="W3" s="1"/>
    </row>
    <row r="4" spans="1:23">
      <c r="A4" s="36" t="s">
        <v>450</v>
      </c>
      <c r="B4" s="36" t="s">
        <v>451</v>
      </c>
      <c r="C4" s="36">
        <v>2</v>
      </c>
      <c r="D4" s="145" t="s">
        <v>1077</v>
      </c>
      <c r="E4" s="145" t="s">
        <v>43</v>
      </c>
      <c r="F4" s="36" t="s">
        <v>2056</v>
      </c>
      <c r="G4" s="36" t="s">
        <v>451</v>
      </c>
      <c r="H4" s="36">
        <v>2</v>
      </c>
      <c r="I4" s="2" t="str">
        <f>VLOOKUP(C4,'15_リスト発行元マスタ'!$A$3:$R$98,2,FALSE)</f>
        <v>RefPEPs</v>
      </c>
      <c r="J4" s="2" t="str">
        <f>VLOOKUP(H4,'15_リスト発行元マスタ'!$U$3:$AL$98,2,FALSE)</f>
        <v>JP</v>
      </c>
      <c r="K4" s="32" t="s">
        <v>208</v>
      </c>
      <c r="L4" s="33" t="s">
        <v>863</v>
      </c>
      <c r="M4" s="33" t="s">
        <v>206</v>
      </c>
      <c r="N4" s="33" t="str">
        <f t="shared" ref="N4:N58" si="4">"'"&amp;F4&amp;"'"&amp;" , "&amp;"'"&amp;G4&amp;"'"&amp;" , "&amp;H4</f>
        <v>'A' , 'B' , 2</v>
      </c>
      <c r="O4" s="34" t="s">
        <v>207</v>
      </c>
      <c r="Q4" s="1" t="b">
        <f t="shared" ref="Q4:Q62" si="5">IF(F4="","",EXACT(F4,U4))</f>
        <v>0</v>
      </c>
      <c r="R4" s="1" t="b">
        <f t="shared" ref="R4:R62" si="6">IF(G4="","",EXACT(G4,V4))</f>
        <v>0</v>
      </c>
      <c r="S4" s="1" t="b">
        <f t="shared" ref="S4:S58" si="7">IF(H4="","",EXACT(H4,W4))</f>
        <v>0</v>
      </c>
      <c r="U4" s="1"/>
      <c r="V4" s="1"/>
      <c r="W4" s="1"/>
    </row>
    <row r="5" spans="1:23">
      <c r="A5" s="36" t="s">
        <v>450</v>
      </c>
      <c r="B5" s="36" t="s">
        <v>451</v>
      </c>
      <c r="C5" s="36">
        <v>3</v>
      </c>
      <c r="D5" s="145" t="s">
        <v>1077</v>
      </c>
      <c r="E5" s="145" t="s">
        <v>43</v>
      </c>
      <c r="F5" s="36" t="s">
        <v>2056</v>
      </c>
      <c r="G5" s="36" t="s">
        <v>451</v>
      </c>
      <c r="H5" s="36">
        <v>3</v>
      </c>
      <c r="I5" s="2" t="str">
        <f>VLOOKUP(C5,'15_リスト発行元マスタ'!$A$3:$R$98,2,FALSE)</f>
        <v>RefSANC</v>
      </c>
      <c r="J5" s="2" t="str">
        <f>VLOOKUP(H5,'15_リスト発行元マスタ'!$U$3:$AL$98,2,FALSE)</f>
        <v>MOF</v>
      </c>
      <c r="K5" s="32" t="s">
        <v>208</v>
      </c>
      <c r="L5" s="33" t="s">
        <v>863</v>
      </c>
      <c r="M5" s="33" t="s">
        <v>206</v>
      </c>
      <c r="N5" s="33" t="str">
        <f t="shared" si="4"/>
        <v>'A' , 'B' , 3</v>
      </c>
      <c r="O5" s="34" t="s">
        <v>207</v>
      </c>
      <c r="Q5" s="1" t="b">
        <f t="shared" si="5"/>
        <v>0</v>
      </c>
      <c r="R5" s="1" t="b">
        <f t="shared" si="6"/>
        <v>0</v>
      </c>
      <c r="S5" s="1" t="b">
        <f t="shared" si="7"/>
        <v>0</v>
      </c>
      <c r="U5" s="1"/>
      <c r="V5" s="1"/>
      <c r="W5" s="1"/>
    </row>
    <row r="6" spans="1:23">
      <c r="A6" s="36" t="s">
        <v>450</v>
      </c>
      <c r="B6" s="36" t="s">
        <v>451</v>
      </c>
      <c r="C6" s="36">
        <v>4</v>
      </c>
      <c r="D6" s="145" t="s">
        <v>1077</v>
      </c>
      <c r="E6" s="145" t="s">
        <v>43</v>
      </c>
      <c r="F6" s="36" t="s">
        <v>2056</v>
      </c>
      <c r="G6" s="36" t="s">
        <v>451</v>
      </c>
      <c r="H6" s="36">
        <v>4</v>
      </c>
      <c r="I6" s="2" t="str">
        <f>VLOOKUP(C6,'15_リスト発行元マスタ'!$A$3:$R$98,2,FALSE)</f>
        <v>FACTIVA</v>
      </c>
      <c r="J6" s="2" t="str">
        <f>VLOOKUP(H6,'15_リスト発行元マスタ'!$U$3:$AL$98,2,FALSE)</f>
        <v>NPA</v>
      </c>
      <c r="K6" s="32" t="s">
        <v>208</v>
      </c>
      <c r="L6" s="33" t="s">
        <v>863</v>
      </c>
      <c r="M6" s="33" t="s">
        <v>206</v>
      </c>
      <c r="N6" s="33" t="str">
        <f t="shared" si="4"/>
        <v>'A' , 'B' , 4</v>
      </c>
      <c r="O6" s="34" t="s">
        <v>207</v>
      </c>
      <c r="Q6" s="1" t="b">
        <f t="shared" si="5"/>
        <v>0</v>
      </c>
      <c r="R6" s="1" t="b">
        <f t="shared" si="6"/>
        <v>0</v>
      </c>
      <c r="S6" s="1" t="b">
        <f t="shared" si="7"/>
        <v>0</v>
      </c>
      <c r="U6" s="1"/>
      <c r="V6" s="1"/>
      <c r="W6" s="1"/>
    </row>
    <row r="7" spans="1:23">
      <c r="A7" s="36" t="s">
        <v>450</v>
      </c>
      <c r="B7" s="36" t="s">
        <v>451</v>
      </c>
      <c r="C7" s="36">
        <v>5</v>
      </c>
      <c r="D7" s="145" t="s">
        <v>1077</v>
      </c>
      <c r="E7" s="145" t="s">
        <v>43</v>
      </c>
      <c r="F7" s="36" t="s">
        <v>2056</v>
      </c>
      <c r="G7" s="36" t="s">
        <v>451</v>
      </c>
      <c r="H7" s="36">
        <v>5</v>
      </c>
      <c r="I7" s="2" t="str">
        <f>VLOOKUP(C7,'15_リスト発行元マスタ'!$A$3:$R$98,2,FALSE)</f>
        <v>FACTIVA_SANC</v>
      </c>
      <c r="J7" s="2" t="str">
        <f>VLOOKUP(H7,'15_リスト発行元マスタ'!$U$3:$AL$98,2,FALSE)</f>
        <v>NPC</v>
      </c>
      <c r="K7" s="32" t="s">
        <v>208</v>
      </c>
      <c r="L7" s="33" t="s">
        <v>863</v>
      </c>
      <c r="M7" s="33" t="s">
        <v>206</v>
      </c>
      <c r="N7" s="33" t="str">
        <f t="shared" si="4"/>
        <v>'A' , 'B' , 5</v>
      </c>
      <c r="O7" s="34" t="s">
        <v>207</v>
      </c>
      <c r="Q7" s="1" t="b">
        <f t="shared" si="5"/>
        <v>0</v>
      </c>
      <c r="R7" s="1" t="b">
        <f t="shared" si="6"/>
        <v>0</v>
      </c>
      <c r="S7" s="1" t="b">
        <f t="shared" si="7"/>
        <v>0</v>
      </c>
      <c r="U7" s="1"/>
      <c r="V7" s="1"/>
      <c r="W7" s="1"/>
    </row>
    <row r="8" spans="1:23">
      <c r="A8" s="36" t="s">
        <v>450</v>
      </c>
      <c r="B8" s="36" t="s">
        <v>451</v>
      </c>
      <c r="C8" s="36">
        <v>6</v>
      </c>
      <c r="D8" s="145" t="s">
        <v>1077</v>
      </c>
      <c r="E8" s="145" t="s">
        <v>43</v>
      </c>
      <c r="F8" s="36" t="s">
        <v>2056</v>
      </c>
      <c r="G8" s="36" t="s">
        <v>451</v>
      </c>
      <c s="36" r="H8">
        <v>7</v>
      </c>
      <c r="I8" s="2" t="str">
        <f>VLOOKUP(C8,'15_リスト発行元マスタ'!$A$3:$R$98,2,FALSE)</f>
        <v>MOF</v>
      </c>
      <c r="J8" s="2" t="str">
        <f>VLOOKUP(H8,'15_リスト発行元マスタ'!$U$3:$AL$98,2,FALSE)</f>
        <v>NPI</v>
      </c>
      <c r="K8" s="32" t="s">
        <v>208</v>
      </c>
      <c r="L8" s="33" t="s">
        <v>863</v>
      </c>
      <c r="M8" s="33" t="s">
        <v>206</v>
      </c>
      <c r="N8" s="33" t="str">
        <f t="shared" si="4"/>
        <v>'A' , 'B' , 6</v>
      </c>
      <c r="O8" s="34" t="s">
        <v>207</v>
      </c>
      <c r="Q8" s="1" t="b">
        <f t="shared" si="5"/>
        <v>0</v>
      </c>
      <c r="R8" s="1" t="b">
        <f t="shared" si="6"/>
        <v>0</v>
      </c>
      <c r="S8" s="1" t="b">
        <f t="shared" si="7"/>
        <v>0</v>
      </c>
      <c r="U8" s="1"/>
      <c r="V8" s="1"/>
      <c r="W8" s="1"/>
    </row>
    <row r="9" spans="1:23">
      <c r="A9" s="36" t="s">
        <v>450</v>
      </c>
      <c r="B9" s="36" t="s">
        <v>451</v>
      </c>
      <c r="C9" s="36">
        <v>8</v>
      </c>
      <c r="D9" s="145" t="s">
        <v>1077</v>
      </c>
      <c r="E9" s="145" t="s">
        <v>43</v>
      </c>
      <c r="F9" s="36" t="s">
        <v>2056</v>
      </c>
      <c r="G9" s="36" t="s">
        <v>451</v>
      </c>
      <c r="H9" s="36">
        <v>8</v>
      </c>
      <c r="I9" s="2" t="str">
        <f>VLOOKUP(C9,'15_リスト発行元マスタ'!$A$3:$R$98,2,FALSE)</f>
        <v>JU</v>
      </c>
      <c r="J9" s="2" t="str">
        <f>VLOOKUP(H9,'15_リスト発行元マスタ'!$U$3:$AL$98,2,FALSE)</f>
        <v>ASC</v>
      </c>
      <c r="K9" s="32" t="s">
        <v>208</v>
      </c>
      <c r="L9" s="33" t="s">
        <v>863</v>
      </c>
      <c r="M9" s="33" t="s">
        <v>206</v>
      </c>
      <c r="N9" s="33" t="str">
        <f t="shared" si="4"/>
        <v>'A' , 'B' , 8</v>
      </c>
      <c r="O9" s="34" t="s">
        <v>207</v>
      </c>
      <c r="Q9" s="1" t="b">
        <f t="shared" si="5"/>
        <v>0</v>
      </c>
      <c r="R9" s="1" t="b">
        <f t="shared" si="6"/>
        <v>0</v>
      </c>
      <c r="S9" s="1" t="b">
        <f t="shared" si="7"/>
        <v>0</v>
      </c>
      <c r="U9" s="1"/>
      <c r="V9" s="1"/>
      <c r="W9" s="1"/>
    </row>
    <row r="10" spans="1:23">
      <c r="A10" s="36" t="s">
        <v>450</v>
      </c>
      <c r="B10" s="36" t="s">
        <v>451</v>
      </c>
      <c r="C10" s="36">
        <v>9</v>
      </c>
      <c r="D10" s="145" t="s">
        <v>1077</v>
      </c>
      <c r="E10" s="145" t="s">
        <v>43</v>
      </c>
      <c r="F10" s="36" t="s">
        <v>2056</v>
      </c>
      <c r="G10" s="36" t="s">
        <v>451</v>
      </c>
      <c r="H10" s="36">
        <v>9</v>
      </c>
      <c r="I10" s="2" t="str">
        <f>VLOOKUP(C10,'15_リスト発行元マスタ'!$A$3:$R$98,2,FALSE)</f>
        <v>NPA</v>
      </c>
      <c r="J10" s="2" t="str">
        <f>VLOOKUP(H10,'15_リスト発行元マスタ'!$U$3:$AL$98,2,FALSE)</f>
        <v>DJ_SEISAI</v>
      </c>
      <c r="K10" s="32" t="s">
        <v>208</v>
      </c>
      <c r="L10" s="33" t="s">
        <v>863</v>
      </c>
      <c r="M10" s="33" t="s">
        <v>206</v>
      </c>
      <c r="N10" s="33" t="str">
        <f t="shared" si="4"/>
        <v>'A' , 'B' , 9</v>
      </c>
      <c r="O10" s="34" t="s">
        <v>207</v>
      </c>
      <c r="Q10" s="1" t="b">
        <f t="shared" si="5"/>
        <v>0</v>
      </c>
      <c r="R10" s="1" t="b">
        <f t="shared" si="6"/>
        <v>0</v>
      </c>
      <c r="S10" s="1" t="b">
        <f t="shared" si="7"/>
        <v>0</v>
      </c>
      <c r="U10" s="1"/>
      <c r="V10" s="1"/>
      <c r="W10" s="1"/>
    </row>
    <row r="11" spans="1:23">
      <c r="A11" s="36" t="s">
        <v>450</v>
      </c>
      <c r="B11" s="36" t="s">
        <v>451</v>
      </c>
      <c r="C11" s="36">
        <v>10</v>
      </c>
      <c r="D11" s="145" t="s">
        <v>1077</v>
      </c>
      <c r="E11" s="145" t="s">
        <v>43</v>
      </c>
      <c r="F11" s="36" t="s">
        <v>2056</v>
      </c>
      <c r="G11" s="36" t="s">
        <v>451</v>
      </c>
      <c r="H11" s="36">
        <v>10</v>
      </c>
      <c r="I11" s="2" t="str">
        <f>VLOOKUP(C11,'15_リスト発行元マスタ'!$A$3:$Q$98,2,FALSE)</f>
        <v>NPC</v>
      </c>
      <c r="J11" s="2" t="str">
        <f>VLOOKUP(H11,'15_リスト発行元マスタ'!$U$3:$AL$98,2,FALSE)</f>
        <v>DJ_SHIPS</v>
      </c>
      <c r="K11" s="32" t="s">
        <v>208</v>
      </c>
      <c r="L11" s="33" t="s">
        <v>863</v>
      </c>
      <c r="M11" s="33" t="s">
        <v>206</v>
      </c>
      <c r="N11" s="33" t="str">
        <f t="shared" si="4"/>
        <v>'A' , 'B' , 10</v>
      </c>
      <c r="O11" s="34" t="s">
        <v>207</v>
      </c>
      <c r="Q11" s="1" t="b">
        <f t="shared" si="5"/>
        <v>0</v>
      </c>
      <c r="R11" s="1" t="b">
        <f t="shared" si="6"/>
        <v>0</v>
      </c>
      <c r="S11" s="1" t="b">
        <f t="shared" si="7"/>
        <v>0</v>
      </c>
      <c r="U11" s="1"/>
      <c r="V11" s="1"/>
      <c r="W11" s="1"/>
    </row>
    <row r="12" spans="1:23">
      <c r="A12" s="36" t="s">
        <v>450</v>
      </c>
      <c r="B12" s="36" t="s">
        <v>451</v>
      </c>
      <c r="C12" s="36">
        <v>11</v>
      </c>
      <c r="D12" s="145" t="s">
        <v>1077</v>
      </c>
      <c r="E12" s="145" t="s">
        <v>43</v>
      </c>
      <c r="F12" s="36" t="s">
        <v>2056</v>
      </c>
      <c r="G12" s="36" t="s">
        <v>451</v>
      </c>
      <c r="H12" s="36">
        <v>11</v>
      </c>
      <c r="I12" s="2" t="str">
        <f>VLOOKUP(C12,'15_リスト発行元マスタ'!$A$3:$Q$98,2,FALSE)</f>
        <v>NPI</v>
      </c>
      <c r="J12" s="2" t="str">
        <f>VLOOKUP(H12,'15_リスト発行元マスタ'!$U$3:$AL$98,2,FALSE)</f>
        <v>DJ_GAIKOKU_PEPS</v>
      </c>
      <c r="K12" s="32" t="s">
        <v>208</v>
      </c>
      <c r="L12" s="33" t="s">
        <v>863</v>
      </c>
      <c r="M12" s="33" t="s">
        <v>206</v>
      </c>
      <c r="N12" s="33" t="str">
        <f t="shared" si="4"/>
        <v>'A' , 'B' , 11</v>
      </c>
      <c r="O12" s="34" t="s">
        <v>207</v>
      </c>
      <c r="Q12" s="1" t="b">
        <f t="shared" si="5"/>
        <v>0</v>
      </c>
      <c r="R12" s="1" t="b">
        <f t="shared" si="6"/>
        <v>0</v>
      </c>
      <c r="S12" s="1" t="b">
        <f t="shared" si="7"/>
        <v>0</v>
      </c>
      <c r="U12" s="1"/>
      <c r="V12" s="1"/>
      <c r="W12" s="1"/>
    </row>
    <row r="13" spans="1:23">
      <c r="A13" s="36" t="s">
        <v>450</v>
      </c>
      <c r="B13" s="36" t="s">
        <v>451</v>
      </c>
      <c r="C13" s="36">
        <v>12</v>
      </c>
      <c r="D13" s="145" t="s">
        <v>1077</v>
      </c>
      <c r="E13" s="145" t="s">
        <v>43</v>
      </c>
      <c r="F13" s="36" t="s">
        <v>2056</v>
      </c>
      <c r="G13" s="36" t="s">
        <v>451</v>
      </c>
      <c r="H13" s="36">
        <v>12</v>
      </c>
      <c r="I13" s="2" t="str">
        <f>VLOOKUP(C13,'15_リスト発行元マスタ'!$A$3:$Q$98,2,FALSE)</f>
        <v>ASI</v>
      </c>
      <c r="J13" s="2" t="str">
        <f>VLOOKUP(H13,'15_リスト発行元マスタ'!$U$3:$AL$98,2,FALSE)</f>
        <v>DJ_KOKUNAI_PEPS</v>
      </c>
      <c r="K13" s="32" t="s">
        <v>208</v>
      </c>
      <c r="L13" s="33" t="s">
        <v>863</v>
      </c>
      <c r="M13" s="33" t="s">
        <v>206</v>
      </c>
      <c r="N13" s="33" t="str">
        <f t="shared" si="4"/>
        <v>'A' , 'B' , 12</v>
      </c>
      <c r="O13" s="34" t="s">
        <v>207</v>
      </c>
      <c r="Q13" s="1" t="b">
        <f t="shared" si="5"/>
        <v>0</v>
      </c>
      <c r="R13" s="1" t="b">
        <f t="shared" si="6"/>
        <v>0</v>
      </c>
      <c r="S13" s="1" t="b">
        <f t="shared" si="7"/>
        <v>0</v>
      </c>
      <c r="U13" s="1"/>
      <c r="V13" s="1"/>
      <c r="W13" s="1"/>
    </row>
    <row r="14" spans="1:23">
      <c r="A14" s="36" t="s">
        <v>450</v>
      </c>
      <c r="B14" s="36" t="s">
        <v>451</v>
      </c>
      <c r="C14" s="36">
        <v>13</v>
      </c>
      <c r="D14" s="145" t="s">
        <v>1077</v>
      </c>
      <c r="E14" s="145" t="s">
        <v>43</v>
      </c>
      <c r="F14" s="36" t="s">
        <v>2056</v>
      </c>
      <c r="G14" s="36" t="s">
        <v>451</v>
      </c>
      <c r="H14" s="36">
        <v>13</v>
      </c>
      <c r="I14" s="2" t="str">
        <f>VLOOKUP(C14,'15_リスト発行元マスタ'!$A$3:$Q$98,2,FALSE)</f>
        <v>ASC</v>
      </c>
      <c r="J14" s="2" t="str">
        <f>VLOOKUP(H14,'15_リスト発行元マスタ'!$U$3:$AL$98,2,FALSE)</f>
        <v>ZENGIN_SEIHO</v>
      </c>
      <c r="K14" s="32" t="s">
        <v>208</v>
      </c>
      <c r="L14" s="33" t="s">
        <v>863</v>
      </c>
      <c r="M14" s="33" t="s">
        <v>206</v>
      </c>
      <c r="N14" s="33" t="str">
        <f t="shared" si="4"/>
        <v>'A' , 'B' , 13</v>
      </c>
      <c r="O14" s="34" t="s">
        <v>207</v>
      </c>
      <c r="Q14" s="1" t="b">
        <f t="shared" si="5"/>
        <v>0</v>
      </c>
      <c r="R14" s="1" t="b">
        <f t="shared" si="6"/>
        <v>0</v>
      </c>
      <c r="S14" s="1" t="b">
        <f t="shared" si="7"/>
        <v>0</v>
      </c>
      <c r="U14" s="1"/>
      <c r="V14" s="1"/>
      <c r="W14" s="1"/>
    </row>
    <row r="15" spans="1:23">
      <c r="A15" s="36" t="s">
        <v>450</v>
      </c>
      <c r="B15" s="36" t="s">
        <v>451</v>
      </c>
      <c r="C15" s="36">
        <v>14</v>
      </c>
      <c r="D15" s="145" t="s">
        <v>1077</v>
      </c>
      <c r="E15" s="145" t="s">
        <v>43</v>
      </c>
      <c r="F15" s="36" t="s">
        <v>2056</v>
      </c>
      <c r="G15" s="36" t="s">
        <v>451</v>
      </c>
      <c r="H15" s="36">
        <v>14</v>
      </c>
      <c r="I15" s="2" t="str">
        <f>VLOOKUP(C15,'15_リスト発行元マスタ'!$A$3:$Q$98,2,FALSE)</f>
        <v>ORG1</v>
      </c>
      <c r="J15" s="2" t="str">
        <f>VLOOKUP(H15,'15_リスト発行元マスタ'!$U$3:$AL$98,2,FALSE)</f>
        <v>ZENGIN_SONPO</v>
      </c>
      <c r="K15" s="32" t="s">
        <v>208</v>
      </c>
      <c r="L15" s="33" t="s">
        <v>863</v>
      </c>
      <c r="M15" s="33" t="s">
        <v>206</v>
      </c>
      <c r="N15" s="33" t="str">
        <f t="shared" si="4"/>
        <v>'A' , 'B' , 14</v>
      </c>
      <c r="O15" s="34" t="s">
        <v>207</v>
      </c>
      <c r="Q15" s="1" t="b">
        <f t="shared" si="5"/>
        <v>0</v>
      </c>
      <c r="R15" s="1" t="b">
        <f t="shared" si="6"/>
        <v>0</v>
      </c>
      <c r="S15" s="1" t="b">
        <f t="shared" si="7"/>
        <v>0</v>
      </c>
      <c r="U15" s="1"/>
      <c r="V15" s="1"/>
      <c r="W15" s="1"/>
    </row>
    <row r="16" spans="1:23">
      <c r="A16" s="36" t="s">
        <v>450</v>
      </c>
      <c r="B16" s="36" t="s">
        <v>148</v>
      </c>
      <c r="C16" s="36">
        <v>1</v>
      </c>
      <c r="D16" s="145" t="s">
        <v>1077</v>
      </c>
      <c r="E16" s="145" t="s">
        <v>43</v>
      </c>
      <c r="F16" s="36" t="s">
        <v>2056</v>
      </c>
      <c r="G16" s="36" t="s">
        <v>451</v>
      </c>
      <c r="H16" s="36">
        <v>15</v>
      </c>
      <c r="I16" s="2" t="str">
        <f>VLOOKUP(C16,'15_リスト発行元マスタ'!$A$3:$Q$98,2,FALSE)</f>
        <v>OFAC</v>
      </c>
      <c r="J16" s="2" t="str">
        <f>VLOOKUP(H16,'15_リスト発行元マスタ'!$U$3:$AL$98,2,FALSE)</f>
        <v>ORIGINAL</v>
      </c>
      <c r="K16" s="32" t="s">
        <v>208</v>
      </c>
      <c r="L16" s="33" t="s">
        <v>863</v>
      </c>
      <c r="M16" s="33" t="s">
        <v>206</v>
      </c>
      <c r="N16" s="33" t="str">
        <f t="shared" si="4"/>
        <v>'A' , 'B' , 15</v>
      </c>
      <c r="O16" s="34" t="s">
        <v>207</v>
      </c>
      <c r="Q16" s="1" t="b">
        <f t="shared" si="5"/>
        <v>0</v>
      </c>
      <c r="R16" s="1" t="b">
        <f t="shared" si="6"/>
        <v>0</v>
      </c>
      <c r="S16" s="1" t="b">
        <f t="shared" si="7"/>
        <v>0</v>
      </c>
      <c r="U16" s="1"/>
      <c r="V16" s="1"/>
      <c r="W16" s="1"/>
    </row>
    <row r="17" spans="1:23">
      <c r="A17" s="36" t="s">
        <v>450</v>
      </c>
      <c r="B17" s="36" t="s">
        <v>148</v>
      </c>
      <c r="C17" s="36">
        <v>2</v>
      </c>
      <c r="D17" s="145" t="s">
        <v>1077</v>
      </c>
      <c r="E17" s="145" t="s">
        <v>43</v>
      </c>
      <c r="F17" s="36" t="s">
        <v>2056</v>
      </c>
      <c r="G17" s="36" t="s">
        <v>732</v>
      </c>
      <c r="H17" s="36">
        <v>1</v>
      </c>
      <c r="I17" s="2" t="str">
        <f>VLOOKUP(C17,'15_リスト発行元マスタ'!$A$3:$Q$98,2,FALSE)</f>
        <v>RefPEPs</v>
      </c>
      <c r="J17" s="2" t="str">
        <f>VLOOKUP(H17,'15_リスト発行元マスタ'!$U$3:$AL$98,2,FALSE)</f>
        <v>OFAC</v>
      </c>
      <c r="K17" s="32" t="s">
        <v>208</v>
      </c>
      <c r="L17" s="33" t="s">
        <v>863</v>
      </c>
      <c r="M17" s="33" t="s">
        <v>206</v>
      </c>
      <c r="N17" s="33" t="str">
        <f t="shared" si="4"/>
        <v>'A' , 'C' , 1</v>
      </c>
      <c r="O17" s="34" t="s">
        <v>207</v>
      </c>
      <c r="Q17" s="1" t="b">
        <f t="shared" si="5"/>
        <v>0</v>
      </c>
      <c r="R17" s="1" t="b">
        <f t="shared" si="6"/>
        <v>0</v>
      </c>
      <c r="S17" s="1" t="b">
        <f t="shared" si="7"/>
        <v>0</v>
      </c>
      <c r="U17" s="1"/>
      <c r="V17" s="1"/>
      <c r="W17" s="1"/>
    </row>
    <row r="18" spans="1:23">
      <c r="A18" s="36" t="s">
        <v>450</v>
      </c>
      <c r="B18" s="36" t="s">
        <v>148</v>
      </c>
      <c r="C18" s="36">
        <v>3</v>
      </c>
      <c r="D18" s="145" t="s">
        <v>1077</v>
      </c>
      <c r="E18" s="145" t="s">
        <v>43</v>
      </c>
      <c r="F18" s="36" t="s">
        <v>2056</v>
      </c>
      <c r="G18" s="36" t="s">
        <v>732</v>
      </c>
      <c r="H18" s="36">
        <v>2</v>
      </c>
      <c r="I18" s="2" t="str">
        <f>VLOOKUP(C18,'15_リスト発行元マスタ'!$A$3:$Q$98,2,FALSE)</f>
        <v>RefSANC</v>
      </c>
      <c r="J18" s="2" t="str">
        <f>VLOOKUP(H18,'15_リスト発行元マスタ'!$U$3:$AL$98,2,FALSE)</f>
        <v>JP</v>
      </c>
      <c r="K18" s="32" t="s">
        <v>208</v>
      </c>
      <c r="L18" s="33" t="s">
        <v>863</v>
      </c>
      <c r="M18" s="33" t="s">
        <v>206</v>
      </c>
      <c r="N18" s="33" t="str">
        <f t="shared" si="4"/>
        <v>'A' , 'C' , 2</v>
      </c>
      <c r="O18" s="34" t="s">
        <v>207</v>
      </c>
      <c r="Q18" s="1" t="b">
        <f t="shared" si="5"/>
        <v>0</v>
      </c>
      <c r="R18" s="1" t="b">
        <f t="shared" si="6"/>
        <v>0</v>
      </c>
      <c r="S18" s="1" t="b">
        <f t="shared" si="7"/>
        <v>0</v>
      </c>
      <c r="U18" s="1"/>
      <c r="V18" s="1"/>
      <c r="W18" s="1"/>
    </row>
    <row r="19" spans="1:23">
      <c r="A19" s="36" t="s">
        <v>450</v>
      </c>
      <c r="B19" s="36" t="s">
        <v>148</v>
      </c>
      <c r="C19" s="36">
        <v>4</v>
      </c>
      <c r="D19" s="145" t="s">
        <v>1077</v>
      </c>
      <c r="E19" s="145" t="s">
        <v>43</v>
      </c>
      <c r="F19" s="36" t="s">
        <v>2056</v>
      </c>
      <c r="G19" s="36" t="s">
        <v>732</v>
      </c>
      <c r="H19" s="36">
        <v>3</v>
      </c>
      <c r="I19" s="2" t="str">
        <f>VLOOKUP(C19,'15_リスト発行元マスタ'!$A$3:$Q$98,2,FALSE)</f>
        <v>FACTIVA</v>
      </c>
      <c r="J19" s="2" t="str">
        <f>VLOOKUP(H19,'15_リスト発行元マスタ'!$U$3:$AL$98,2,FALSE)</f>
        <v>MOF</v>
      </c>
      <c r="K19" s="32" t="s">
        <v>208</v>
      </c>
      <c r="L19" s="33" t="s">
        <v>863</v>
      </c>
      <c r="M19" s="33" t="s">
        <v>206</v>
      </c>
      <c r="N19" s="33" t="str">
        <f t="shared" si="4"/>
        <v>'A' , 'C' , 3</v>
      </c>
      <c r="O19" s="34" t="s">
        <v>207</v>
      </c>
      <c r="Q19" s="1" t="b">
        <f t="shared" si="5"/>
        <v>0</v>
      </c>
      <c r="R19" s="1" t="b">
        <f t="shared" si="6"/>
        <v>0</v>
      </c>
      <c r="S19" s="1" t="b">
        <f t="shared" si="7"/>
        <v>0</v>
      </c>
      <c r="U19" s="1"/>
      <c r="V19" s="1"/>
      <c r="W19" s="1"/>
    </row>
    <row r="20" spans="1:23">
      <c r="A20" s="36" t="s">
        <v>450</v>
      </c>
      <c r="B20" s="36" t="s">
        <v>148</v>
      </c>
      <c r="C20" s="36">
        <v>5</v>
      </c>
      <c r="D20" s="145" t="s">
        <v>1077</v>
      </c>
      <c r="E20" s="145" t="s">
        <v>43</v>
      </c>
      <c r="F20" s="36" t="s">
        <v>2056</v>
      </c>
      <c r="G20" s="36" t="s">
        <v>732</v>
      </c>
      <c r="H20" s="36">
        <v>4</v>
      </c>
      <c r="I20" s="2" t="str">
        <f>VLOOKUP(C20,'15_リスト発行元マスタ'!$A$3:$Q$98,2,FALSE)</f>
        <v>FACTIVA_SANC</v>
      </c>
      <c r="J20" s="2" t="str">
        <f>VLOOKUP(H20,'15_リスト発行元マスタ'!$U$3:$AL$98,2,FALSE)</f>
        <v>NPA</v>
      </c>
      <c r="K20" s="32" t="s">
        <v>208</v>
      </c>
      <c r="L20" s="33" t="s">
        <v>863</v>
      </c>
      <c r="M20" s="33" t="s">
        <v>206</v>
      </c>
      <c r="N20" s="33" t="str">
        <f t="shared" si="4"/>
        <v>'A' , 'C' , 4</v>
      </c>
      <c r="O20" s="34" t="s">
        <v>207</v>
      </c>
      <c r="Q20" s="1" t="b">
        <f t="shared" si="5"/>
        <v>0</v>
      </c>
      <c r="R20" s="1" t="b">
        <f t="shared" si="6"/>
        <v>0</v>
      </c>
      <c r="S20" s="1" t="b">
        <f t="shared" si="7"/>
        <v>0</v>
      </c>
      <c r="U20" s="1"/>
      <c r="V20" s="1"/>
      <c r="W20" s="1"/>
    </row>
    <row r="21" spans="1:23">
      <c r="A21" s="36" t="s">
        <v>450</v>
      </c>
      <c r="B21" s="36" t="s">
        <v>148</v>
      </c>
      <c r="C21" s="36">
        <v>6</v>
      </c>
      <c r="D21" s="145" t="s">
        <v>1077</v>
      </c>
      <c r="E21" s="145" t="s">
        <v>43</v>
      </c>
      <c r="F21" s="36" t="s">
        <v>2056</v>
      </c>
      <c r="G21" s="36" t="s">
        <v>732</v>
      </c>
      <c r="H21" s="36">
        <v>5</v>
      </c>
      <c r="I21" s="2" t="str">
        <f>VLOOKUP(C21,'15_リスト発行元マスタ'!$A$3:$Q$98,2,FALSE)</f>
        <v>MOF</v>
      </c>
      <c r="J21" s="2" t="str">
        <f>VLOOKUP(H21,'15_リスト発行元マスタ'!$U$3:$AL$98,2,FALSE)</f>
        <v>NPC</v>
      </c>
      <c r="K21" s="32" t="s">
        <v>208</v>
      </c>
      <c r="L21" s="33" t="s">
        <v>863</v>
      </c>
      <c r="M21" s="33" t="s">
        <v>206</v>
      </c>
      <c r="N21" s="33" t="str">
        <f t="shared" si="4"/>
        <v>'A' , 'C' , 5</v>
      </c>
      <c r="O21" s="34" t="s">
        <v>207</v>
      </c>
      <c r="Q21" s="1" t="b">
        <f t="shared" si="5"/>
        <v>0</v>
      </c>
      <c r="R21" s="1" t="b">
        <f t="shared" si="6"/>
        <v>0</v>
      </c>
      <c r="S21" s="1" t="b">
        <f t="shared" si="7"/>
        <v>0</v>
      </c>
      <c r="U21" s="1"/>
      <c r="V21" s="1"/>
      <c r="W21" s="1"/>
    </row>
    <row r="22" spans="1:23">
      <c r="A22" s="36" t="s">
        <v>450</v>
      </c>
      <c r="B22" s="36" t="s">
        <v>148</v>
      </c>
      <c r="C22" s="36">
        <v>7</v>
      </c>
      <c r="D22" s="145" t="s">
        <v>1077</v>
      </c>
      <c r="E22" s="145" t="s">
        <v>43</v>
      </c>
      <c r="F22" s="36" t="s">
        <v>2056</v>
      </c>
      <c r="G22" s="36" t="s">
        <v>732</v>
      </c>
      <c s="36" r="H22">
        <v>7</v>
      </c>
      <c r="I22" s="2" t="str">
        <f>VLOOKUP(C22,'15_リスト発行元マスタ'!$A$3:$Q$98,2,FALSE)</f>
        <v>JP</v>
      </c>
      <c r="J22" s="2" t="str">
        <f>VLOOKUP(H22,'15_リスト発行元マスタ'!$U$3:$AL$98,2,FALSE)</f>
        <v>NPI</v>
      </c>
      <c r="K22" s="32" t="s">
        <v>208</v>
      </c>
      <c r="L22" s="33" t="s">
        <v>863</v>
      </c>
      <c r="M22" s="33" t="s">
        <v>206</v>
      </c>
      <c r="N22" s="33" t="str">
        <f t="shared" si="4"/>
        <v>'A' , 'C' , 6</v>
      </c>
      <c r="O22" s="34" t="s">
        <v>207</v>
      </c>
      <c r="Q22" s="1" t="b">
        <f t="shared" si="5"/>
        <v>0</v>
      </c>
      <c r="R22" s="1" t="b">
        <f t="shared" si="6"/>
        <v>0</v>
      </c>
      <c r="S22" s="1" t="b">
        <f t="shared" si="7"/>
        <v>0</v>
      </c>
      <c r="U22" s="1"/>
      <c r="V22" s="1"/>
      <c r="W22" s="1"/>
    </row>
    <row r="23" spans="1:23">
      <c r="A23" s="36" t="s">
        <v>450</v>
      </c>
      <c r="B23" s="36" t="s">
        <v>148</v>
      </c>
      <c r="C23" s="36">
        <v>9</v>
      </c>
      <c r="D23" s="145" t="s">
        <v>1077</v>
      </c>
      <c r="E23" s="145" t="s">
        <v>43</v>
      </c>
      <c r="F23" s="36" t="s">
        <v>2056</v>
      </c>
      <c r="G23" s="36" t="s">
        <v>732</v>
      </c>
      <c r="H23" s="36">
        <v>8</v>
      </c>
      <c r="I23" s="2" t="str">
        <f>VLOOKUP(C23,'15_リスト発行元マスタ'!$A$3:$Q$98,2,FALSE)</f>
        <v>NPA</v>
      </c>
      <c r="J23" s="2" t="str">
        <f>VLOOKUP(H23,'15_リスト発行元マスタ'!$U$3:$AL$98,2,FALSE)</f>
        <v>ASC</v>
      </c>
      <c r="K23" s="32" t="s">
        <v>208</v>
      </c>
      <c r="L23" s="33" t="s">
        <v>863</v>
      </c>
      <c r="M23" s="33" t="s">
        <v>206</v>
      </c>
      <c r="N23" s="33" t="str">
        <f t="shared" si="4"/>
        <v>'A' , 'C' , 8</v>
      </c>
      <c r="O23" s="34" t="s">
        <v>207</v>
      </c>
      <c r="Q23" s="1" t="b">
        <f t="shared" si="5"/>
        <v>0</v>
      </c>
      <c r="R23" s="1" t="b">
        <f t="shared" si="6"/>
        <v>0</v>
      </c>
      <c r="S23" s="1" t="b">
        <f t="shared" si="7"/>
        <v>0</v>
      </c>
      <c r="U23" s="1"/>
      <c r="V23" s="1"/>
      <c r="W23" s="1"/>
    </row>
    <row r="24" spans="1:23">
      <c r="A24" s="36" t="s">
        <v>450</v>
      </c>
      <c r="B24" s="36" t="s">
        <v>148</v>
      </c>
      <c r="C24" s="36">
        <v>10</v>
      </c>
      <c r="D24" s="145" t="s">
        <v>1077</v>
      </c>
      <c r="E24" s="145" t="s">
        <v>43</v>
      </c>
      <c r="F24" s="36" t="s">
        <v>2056</v>
      </c>
      <c r="G24" s="36" t="s">
        <v>732</v>
      </c>
      <c r="H24" s="36">
        <v>9</v>
      </c>
      <c r="I24" s="2" t="str">
        <f>VLOOKUP(C24,'15_リスト発行元マスタ'!$A$3:$Q$98,2,FALSE)</f>
        <v>NPC</v>
      </c>
      <c r="J24" s="2" t="str">
        <f>VLOOKUP(H24,'15_リスト発行元マスタ'!$U$3:$AL$98,2,FALSE)</f>
        <v>DJ_SEISAI</v>
      </c>
      <c r="K24" s="32" t="s">
        <v>208</v>
      </c>
      <c r="L24" s="33" t="s">
        <v>863</v>
      </c>
      <c r="M24" s="33" t="s">
        <v>206</v>
      </c>
      <c r="N24" s="33" t="str">
        <f t="shared" si="4"/>
        <v>'A' , 'C' , 9</v>
      </c>
      <c r="O24" s="34" t="s">
        <v>207</v>
      </c>
      <c r="Q24" s="1" t="b">
        <f t="shared" si="5"/>
        <v>0</v>
      </c>
      <c r="R24" s="1" t="b">
        <f t="shared" si="6"/>
        <v>0</v>
      </c>
      <c r="S24" s="1" t="b">
        <f t="shared" si="7"/>
        <v>0</v>
      </c>
      <c r="U24" s="1"/>
      <c r="V24" s="1"/>
      <c r="W24" s="1"/>
    </row>
    <row r="25" spans="1:23">
      <c r="A25" s="36" t="s">
        <v>450</v>
      </c>
      <c r="B25" s="36" t="s">
        <v>148</v>
      </c>
      <c r="C25" s="36">
        <v>11</v>
      </c>
      <c r="D25" s="145" t="s">
        <v>1077</v>
      </c>
      <c r="E25" s="145" t="s">
        <v>43</v>
      </c>
      <c r="F25" s="36" t="s">
        <v>2056</v>
      </c>
      <c r="G25" s="36" t="s">
        <v>732</v>
      </c>
      <c r="H25" s="36">
        <v>10</v>
      </c>
      <c r="I25" s="2" t="str">
        <f>VLOOKUP(C25,'15_リスト発行元マスタ'!$A$3:$Q$98,2,FALSE)</f>
        <v>NPI</v>
      </c>
      <c r="J25" s="2" t="str">
        <f>VLOOKUP(H25,'15_リスト発行元マスタ'!$U$3:$AL$98,2,FALSE)</f>
        <v>DJ_SHIPS</v>
      </c>
      <c r="K25" s="32" t="s">
        <v>208</v>
      </c>
      <c r="L25" s="33" t="s">
        <v>863</v>
      </c>
      <c r="M25" s="33" t="s">
        <v>206</v>
      </c>
      <c r="N25" s="33" t="str">
        <f t="shared" si="4"/>
        <v>'A' , 'C' , 10</v>
      </c>
      <c r="O25" s="34" t="s">
        <v>207</v>
      </c>
      <c r="Q25" s="1" t="b">
        <f t="shared" si="5"/>
        <v>0</v>
      </c>
      <c r="R25" s="1" t="b">
        <f t="shared" si="6"/>
        <v>0</v>
      </c>
      <c r="S25" s="1" t="b">
        <f t="shared" si="7"/>
        <v>0</v>
      </c>
      <c r="U25" s="1"/>
      <c r="V25" s="1"/>
      <c r="W25" s="1"/>
    </row>
    <row r="26" spans="1:23">
      <c r="A26" s="36" t="s">
        <v>450</v>
      </c>
      <c r="B26" s="36" t="s">
        <v>148</v>
      </c>
      <c r="C26" s="36">
        <v>12</v>
      </c>
      <c r="D26" s="145" t="s">
        <v>1077</v>
      </c>
      <c r="E26" s="145" t="s">
        <v>43</v>
      </c>
      <c r="F26" s="36" t="s">
        <v>2056</v>
      </c>
      <c r="G26" s="36" t="s">
        <v>732</v>
      </c>
      <c r="H26" s="36">
        <v>11</v>
      </c>
      <c r="I26" s="2" t="str">
        <f>VLOOKUP(C26,'15_リスト発行元マスタ'!$A$3:$Q$98,2,FALSE)</f>
        <v>ASI</v>
      </c>
      <c r="J26" s="2" t="str">
        <f>VLOOKUP(H26,'15_リスト発行元マスタ'!$U$3:$AL$98,2,FALSE)</f>
        <v>DJ_GAIKOKU_PEPS</v>
      </c>
      <c r="K26" s="32" t="s">
        <v>208</v>
      </c>
      <c r="L26" s="33" t="s">
        <v>863</v>
      </c>
      <c r="M26" s="33" t="s">
        <v>206</v>
      </c>
      <c r="N26" s="33" t="str">
        <f t="shared" si="4"/>
        <v>'A' , 'C' , 11</v>
      </c>
      <c r="O26" s="34" t="s">
        <v>207</v>
      </c>
      <c r="Q26" s="1" t="b">
        <f t="shared" si="5"/>
        <v>0</v>
      </c>
      <c r="R26" s="1" t="b">
        <f t="shared" si="6"/>
        <v>0</v>
      </c>
      <c r="S26" s="1" t="b">
        <f t="shared" si="7"/>
        <v>0</v>
      </c>
      <c r="U26" s="1"/>
      <c r="V26" s="1"/>
      <c r="W26" s="1"/>
    </row>
    <row r="27" spans="1:23">
      <c r="A27" s="36" t="s">
        <v>450</v>
      </c>
      <c r="B27" s="36" t="s">
        <v>148</v>
      </c>
      <c r="C27" s="36">
        <v>13</v>
      </c>
      <c r="D27" s="145" t="s">
        <v>1077</v>
      </c>
      <c r="E27" s="145" t="s">
        <v>43</v>
      </c>
      <c r="F27" s="36" t="s">
        <v>2056</v>
      </c>
      <c r="G27" s="36" t="s">
        <v>732</v>
      </c>
      <c r="H27" s="36">
        <v>12</v>
      </c>
      <c r="I27" s="2" t="str">
        <f>VLOOKUP(C27,'15_リスト発行元マスタ'!$A$3:$Q$98,2,FALSE)</f>
        <v>ASC</v>
      </c>
      <c r="J27" s="2" t="str">
        <f>VLOOKUP(H27,'15_リスト発行元マスタ'!$U$3:$AL$98,2,FALSE)</f>
        <v>DJ_KOKUNAI_PEPS</v>
      </c>
      <c r="K27" s="32" t="s">
        <v>208</v>
      </c>
      <c r="L27" s="33" t="s">
        <v>863</v>
      </c>
      <c r="M27" s="33" t="s">
        <v>206</v>
      </c>
      <c r="N27" s="33" t="str">
        <f t="shared" si="4"/>
        <v>'A' , 'C' , 12</v>
      </c>
      <c r="O27" s="34" t="s">
        <v>207</v>
      </c>
      <c r="Q27" s="1" t="b">
        <f t="shared" si="5"/>
        <v>0</v>
      </c>
      <c r="R27" s="1" t="b">
        <f t="shared" si="6"/>
        <v>0</v>
      </c>
      <c r="S27" s="1" t="b">
        <f t="shared" si="7"/>
        <v>0</v>
      </c>
      <c r="U27" s="1"/>
      <c r="V27" s="1"/>
      <c r="W27" s="1"/>
    </row>
    <row r="28" spans="1:23">
      <c r="A28" s="36" t="s">
        <v>450</v>
      </c>
      <c r="B28" s="36" t="s">
        <v>148</v>
      </c>
      <c r="C28" s="36">
        <v>14</v>
      </c>
      <c r="D28" s="145" t="s">
        <v>1077</v>
      </c>
      <c r="E28" s="145" t="s">
        <v>43</v>
      </c>
      <c r="F28" s="36" t="s">
        <v>2056</v>
      </c>
      <c r="G28" s="36" t="s">
        <v>732</v>
      </c>
      <c r="H28" s="36">
        <v>13</v>
      </c>
      <c r="I28" s="2" t="str">
        <f>VLOOKUP(C28,'15_リスト発行元マスタ'!$A$3:$Q$98,2,FALSE)</f>
        <v>ORG1</v>
      </c>
      <c r="J28" s="2" t="str">
        <f>VLOOKUP(H28,'15_リスト発行元マスタ'!$U$3:$AL$98,2,FALSE)</f>
        <v>ZENGIN_SEIHO</v>
      </c>
      <c r="K28" s="32" t="s">
        <v>208</v>
      </c>
      <c r="L28" s="33" t="s">
        <v>863</v>
      </c>
      <c r="M28" s="33" t="s">
        <v>206</v>
      </c>
      <c r="N28" s="33" t="str">
        <f t="shared" si="4"/>
        <v>'A' , 'C' , 13</v>
      </c>
      <c r="O28" s="34" t="s">
        <v>207</v>
      </c>
      <c r="Q28" s="1" t="b">
        <f t="shared" si="5"/>
        <v>0</v>
      </c>
      <c r="R28" s="1" t="b">
        <f t="shared" si="6"/>
        <v>0</v>
      </c>
      <c r="S28" s="1" t="b">
        <f t="shared" si="7"/>
        <v>0</v>
      </c>
      <c r="U28" s="1"/>
      <c r="V28" s="1"/>
      <c r="W28" s="1"/>
    </row>
    <row r="29" spans="1:23">
      <c r="A29" s="36" t="s">
        <v>450</v>
      </c>
      <c r="B29" s="36" t="s">
        <v>915</v>
      </c>
      <c r="C29" s="36">
        <v>1</v>
      </c>
      <c r="D29" s="145" t="s">
        <v>1077</v>
      </c>
      <c r="E29" s="145" t="s">
        <v>43</v>
      </c>
      <c r="F29" s="36" t="s">
        <v>2056</v>
      </c>
      <c r="G29" s="36" t="s">
        <v>732</v>
      </c>
      <c r="H29" s="36">
        <v>14</v>
      </c>
      <c r="I29" s="2" t="str">
        <f>VLOOKUP(C29,'15_リスト発行元マスタ'!$A$3:$Q$98,2,FALSE)</f>
        <v>OFAC</v>
      </c>
      <c r="J29" s="2" t="str">
        <f>VLOOKUP(H29,'15_リスト発行元マスタ'!$U$3:$AL$98,2,FALSE)</f>
        <v>ZENGIN_SONPO</v>
      </c>
      <c r="K29" s="32" t="s">
        <v>208</v>
      </c>
      <c r="L29" s="33" t="s">
        <v>863</v>
      </c>
      <c r="M29" s="33" t="s">
        <v>206</v>
      </c>
      <c r="N29" s="33" t="str">
        <f t="shared" si="4"/>
        <v>'A' , 'C' , 14</v>
      </c>
      <c r="O29" s="34" t="s">
        <v>207</v>
      </c>
      <c r="Q29" s="1" t="b">
        <f t="shared" si="5"/>
        <v>0</v>
      </c>
      <c r="R29" s="1" t="b">
        <f t="shared" si="6"/>
        <v>0</v>
      </c>
      <c r="S29" s="1" t="b">
        <f t="shared" si="7"/>
        <v>0</v>
      </c>
      <c r="U29" s="1"/>
      <c r="V29" s="1"/>
      <c r="W29" s="1"/>
    </row>
    <row r="30" spans="1:23">
      <c r="A30" s="36" t="s">
        <v>450</v>
      </c>
      <c r="B30" s="36" t="s">
        <v>915</v>
      </c>
      <c r="C30" s="36">
        <v>2</v>
      </c>
      <c r="D30" s="145" t="s">
        <v>1077</v>
      </c>
      <c r="E30" s="145" t="s">
        <v>43</v>
      </c>
      <c r="F30" s="36" t="s">
        <v>2056</v>
      </c>
      <c r="G30" s="36" t="s">
        <v>732</v>
      </c>
      <c r="H30" s="36">
        <v>15</v>
      </c>
      <c r="I30" s="2" t="str">
        <f>VLOOKUP(C30,'15_リスト発行元マスタ'!$A$3:$Q$98,2,FALSE)</f>
        <v>RefPEPs</v>
      </c>
      <c r="J30" s="2" t="str">
        <f>VLOOKUP(H30,'15_リスト発行元マスタ'!$U$3:$AL$98,2,FALSE)</f>
        <v>ORIGINAL</v>
      </c>
      <c r="K30" s="32" t="s">
        <v>208</v>
      </c>
      <c r="L30" s="33" t="s">
        <v>863</v>
      </c>
      <c r="M30" s="33" t="s">
        <v>206</v>
      </c>
      <c r="N30" s="33" t="str">
        <f t="shared" si="4"/>
        <v>'A' , 'C' , 15</v>
      </c>
      <c r="O30" s="34" t="s">
        <v>207</v>
      </c>
      <c r="Q30" s="1" t="b">
        <f t="shared" si="5"/>
        <v>0</v>
      </c>
      <c r="R30" s="1" t="b">
        <f t="shared" si="6"/>
        <v>0</v>
      </c>
      <c r="S30" s="1" t="b">
        <f t="shared" si="7"/>
        <v>0</v>
      </c>
      <c r="U30" s="1"/>
      <c r="V30" s="1"/>
      <c r="W30" s="1"/>
    </row>
    <row r="31" spans="1:23">
      <c r="A31" s="36" t="s">
        <v>450</v>
      </c>
      <c r="B31" s="36" t="s">
        <v>915</v>
      </c>
      <c r="C31" s="36">
        <v>3</v>
      </c>
      <c r="D31" s="145" t="s">
        <v>1077</v>
      </c>
      <c r="E31" s="145" t="s">
        <v>43</v>
      </c>
      <c r="F31" s="36" t="s">
        <v>2056</v>
      </c>
      <c r="G31" s="36" t="s">
        <v>404</v>
      </c>
      <c r="H31" s="36">
        <v>1</v>
      </c>
      <c r="I31" s="2" t="str">
        <f>VLOOKUP(C31,'15_リスト発行元マスタ'!$A$3:$Q$98,2,FALSE)</f>
        <v>RefSANC</v>
      </c>
      <c r="J31" s="2" t="str">
        <f>VLOOKUP(H31,'15_リスト発行元マスタ'!$U$3:$AL$98,2,FALSE)</f>
        <v>OFAC</v>
      </c>
      <c r="K31" s="32" t="s">
        <v>208</v>
      </c>
      <c r="L31" s="33" t="s">
        <v>863</v>
      </c>
      <c r="M31" s="33" t="s">
        <v>206</v>
      </c>
      <c r="N31" s="33" t="str">
        <f t="shared" si="4"/>
        <v>'A' , 'E' , 1</v>
      </c>
      <c r="O31" s="34" t="s">
        <v>207</v>
      </c>
      <c r="Q31" s="1" t="b">
        <f t="shared" si="5"/>
        <v>0</v>
      </c>
      <c r="R31" s="1" t="b">
        <f t="shared" si="6"/>
        <v>0</v>
      </c>
      <c r="S31" s="1" t="b">
        <f t="shared" si="7"/>
        <v>0</v>
      </c>
      <c r="U31" s="1"/>
      <c r="V31" s="1"/>
      <c r="W31" s="1"/>
    </row>
    <row r="32" spans="1:23">
      <c r="A32" s="36" t="s">
        <v>450</v>
      </c>
      <c r="B32" s="36" t="s">
        <v>915</v>
      </c>
      <c r="C32" s="36">
        <v>4</v>
      </c>
      <c r="D32" s="145" t="s">
        <v>1077</v>
      </c>
      <c r="E32" s="145" t="s">
        <v>43</v>
      </c>
      <c r="F32" s="36" t="s">
        <v>2056</v>
      </c>
      <c r="G32" s="36" t="s">
        <v>404</v>
      </c>
      <c r="H32" s="36">
        <v>2</v>
      </c>
      <c r="I32" s="2" t="str">
        <f>VLOOKUP(C32,'15_リスト発行元マスタ'!$A$3:$Q$98,2,FALSE)</f>
        <v>FACTIVA</v>
      </c>
      <c r="J32" s="2" t="str">
        <f>VLOOKUP(H32,'15_リスト発行元マスタ'!$U$3:$AL$98,2,FALSE)</f>
        <v>JP</v>
      </c>
      <c r="K32" s="32" t="s">
        <v>208</v>
      </c>
      <c r="L32" s="33" t="s">
        <v>863</v>
      </c>
      <c r="M32" s="33" t="s">
        <v>206</v>
      </c>
      <c r="N32" s="33" t="str">
        <f t="shared" si="4"/>
        <v>'A' , 'E' , 2</v>
      </c>
      <c r="O32" s="34" t="s">
        <v>207</v>
      </c>
      <c r="Q32" s="1" t="b">
        <f t="shared" si="5"/>
        <v>0</v>
      </c>
      <c r="R32" s="1" t="b">
        <f t="shared" si="6"/>
        <v>0</v>
      </c>
      <c r="S32" s="1" t="b">
        <f t="shared" si="7"/>
        <v>0</v>
      </c>
      <c r="U32" s="1"/>
      <c r="V32" s="1"/>
      <c r="W32" s="1"/>
    </row>
    <row r="33" spans="1:23">
      <c r="A33" s="36" t="s">
        <v>450</v>
      </c>
      <c r="B33" s="36" t="s">
        <v>915</v>
      </c>
      <c r="C33" s="36">
        <v>5</v>
      </c>
      <c r="D33" s="145" t="s">
        <v>1077</v>
      </c>
      <c r="E33" s="145" t="s">
        <v>43</v>
      </c>
      <c r="F33" s="36" t="s">
        <v>2056</v>
      </c>
      <c r="G33" s="36" t="s">
        <v>404</v>
      </c>
      <c r="H33" s="36">
        <v>3</v>
      </c>
      <c r="I33" s="2" t="str">
        <f>VLOOKUP(C33,'15_リスト発行元マスタ'!$A$3:$Q$98,2,FALSE)</f>
        <v>FACTIVA_SANC</v>
      </c>
      <c r="J33" s="2" t="str">
        <f>VLOOKUP(H33,'15_リスト発行元マスタ'!$U$3:$AL$98,2,FALSE)</f>
        <v>MOF</v>
      </c>
      <c r="K33" s="32" t="s">
        <v>208</v>
      </c>
      <c r="L33" s="33" t="s">
        <v>863</v>
      </c>
      <c r="M33" s="33" t="s">
        <v>206</v>
      </c>
      <c r="N33" s="33" t="str">
        <f t="shared" si="4"/>
        <v>'A' , 'E' , 3</v>
      </c>
      <c r="O33" s="34" t="s">
        <v>207</v>
      </c>
      <c r="Q33" s="1" t="b">
        <f t="shared" si="5"/>
        <v>0</v>
      </c>
      <c r="R33" s="1" t="b">
        <f t="shared" si="6"/>
        <v>0</v>
      </c>
      <c r="S33" s="1" t="b">
        <f t="shared" si="7"/>
        <v>0</v>
      </c>
      <c r="U33" s="1"/>
      <c r="V33" s="1"/>
      <c r="W33" s="1"/>
    </row>
    <row r="34" spans="1:23">
      <c r="A34" s="36" t="s">
        <v>450</v>
      </c>
      <c r="B34" s="36" t="s">
        <v>915</v>
      </c>
      <c r="C34" s="36">
        <v>6</v>
      </c>
      <c r="D34" s="145" t="s">
        <v>1077</v>
      </c>
      <c r="E34" s="145" t="s">
        <v>43</v>
      </c>
      <c r="F34" s="36" t="s">
        <v>2056</v>
      </c>
      <c r="G34" s="36" t="s">
        <v>404</v>
      </c>
      <c r="H34" s="36">
        <v>4</v>
      </c>
      <c r="I34" s="2" t="str">
        <f>VLOOKUP(C34,'15_リスト発行元マスタ'!$A$3:$Q$98,2,FALSE)</f>
        <v>MOF</v>
      </c>
      <c r="J34" s="2" t="str">
        <f>VLOOKUP(H34,'15_リスト発行元マスタ'!$U$3:$AL$98,2,FALSE)</f>
        <v>NPA</v>
      </c>
      <c r="K34" s="32" t="s">
        <v>208</v>
      </c>
      <c r="L34" s="33" t="s">
        <v>863</v>
      </c>
      <c r="M34" s="33" t="s">
        <v>206</v>
      </c>
      <c r="N34" s="33" t="str">
        <f t="shared" si="4"/>
        <v>'A' , 'E' , 4</v>
      </c>
      <c r="O34" s="34" t="s">
        <v>207</v>
      </c>
      <c r="Q34" s="1" t="b">
        <f t="shared" si="5"/>
        <v>0</v>
      </c>
      <c r="R34" s="1" t="b">
        <f t="shared" si="6"/>
        <v>0</v>
      </c>
      <c r="S34" s="1" t="b">
        <f t="shared" si="7"/>
        <v>0</v>
      </c>
      <c r="U34" s="1"/>
      <c r="V34" s="1"/>
      <c r="W34" s="1"/>
    </row>
    <row r="35" spans="1:23">
      <c r="A35" s="36" t="s">
        <v>450</v>
      </c>
      <c r="B35" s="36" t="s">
        <v>915</v>
      </c>
      <c r="C35" s="36">
        <v>7</v>
      </c>
      <c r="D35" s="145" t="s">
        <v>1077</v>
      </c>
      <c r="E35" s="145" t="s">
        <v>43</v>
      </c>
      <c r="F35" s="36" t="s">
        <v>2056</v>
      </c>
      <c r="G35" s="36" t="s">
        <v>404</v>
      </c>
      <c r="H35" s="36">
        <v>5</v>
      </c>
      <c r="I35" s="2" t="str">
        <f>VLOOKUP(C35,'15_リスト発行元マスタ'!$A$3:$Q$98,2,FALSE)</f>
        <v>JP</v>
      </c>
      <c r="J35" s="2" t="str">
        <f>VLOOKUP(H35,'15_リスト発行元マスタ'!$U$3:$AL$98,2,FALSE)</f>
        <v>NPC</v>
      </c>
      <c r="K35" s="32" t="s">
        <v>208</v>
      </c>
      <c r="L35" s="33" t="s">
        <v>863</v>
      </c>
      <c r="M35" s="33" t="s">
        <v>206</v>
      </c>
      <c r="N35" s="33" t="str">
        <f t="shared" si="4"/>
        <v>'A' , 'E' , 5</v>
      </c>
      <c r="O35" s="34" t="s">
        <v>207</v>
      </c>
      <c r="Q35" s="1" t="b">
        <f t="shared" si="5"/>
        <v>0</v>
      </c>
      <c r="R35" s="1" t="b">
        <f t="shared" si="6"/>
        <v>0</v>
      </c>
      <c r="S35" s="1" t="b">
        <f t="shared" si="7"/>
        <v>0</v>
      </c>
      <c r="U35" s="1"/>
      <c r="V35" s="1"/>
      <c r="W35" s="1"/>
    </row>
    <row r="36" spans="1:23">
      <c r="A36" s="36" t="s">
        <v>450</v>
      </c>
      <c r="B36" s="36" t="s">
        <v>915</v>
      </c>
      <c r="C36" s="36">
        <v>8</v>
      </c>
      <c r="D36" s="145" t="s">
        <v>1077</v>
      </c>
      <c r="E36" s="145" t="s">
        <v>43</v>
      </c>
      <c r="F36" s="36" t="s">
        <v>2056</v>
      </c>
      <c r="G36" s="36" t="s">
        <v>404</v>
      </c>
      <c s="36" r="H36">
        <v>7</v>
      </c>
      <c r="I36" s="2" t="str">
        <f>VLOOKUP(C36,'15_リスト発行元マスタ'!$A$3:$Q$98,2,FALSE)</f>
        <v>JU</v>
      </c>
      <c r="J36" s="2" t="str">
        <f>VLOOKUP(H36,'15_リスト発行元マスタ'!$U$3:$AL$98,2,FALSE)</f>
        <v>NPI</v>
      </c>
      <c r="K36" s="32" t="s">
        <v>208</v>
      </c>
      <c r="L36" s="33" t="s">
        <v>863</v>
      </c>
      <c r="M36" s="33" t="s">
        <v>206</v>
      </c>
      <c r="N36" s="33" t="str">
        <f t="shared" si="4"/>
        <v>'A' , 'E' , 6</v>
      </c>
      <c r="O36" s="34" t="s">
        <v>207</v>
      </c>
      <c r="Q36" s="1" t="b">
        <f t="shared" si="5"/>
        <v>0</v>
      </c>
      <c r="R36" s="1" t="b">
        <f t="shared" si="6"/>
        <v>0</v>
      </c>
      <c r="S36" s="1" t="b">
        <f t="shared" si="7"/>
        <v>0</v>
      </c>
      <c r="U36" s="1"/>
      <c r="V36" s="1"/>
      <c r="W36" s="1"/>
    </row>
    <row r="37" spans="1:23">
      <c r="A37" s="36" t="s">
        <v>450</v>
      </c>
      <c r="B37" s="36" t="s">
        <v>915</v>
      </c>
      <c r="C37" s="36">
        <v>10</v>
      </c>
      <c r="D37" s="145" t="s">
        <v>1077</v>
      </c>
      <c r="E37" s="145" t="s">
        <v>43</v>
      </c>
      <c r="F37" s="36" t="s">
        <v>2056</v>
      </c>
      <c r="G37" s="36" t="s">
        <v>404</v>
      </c>
      <c r="H37" s="36">
        <v>8</v>
      </c>
      <c r="I37" s="2" t="str">
        <f>VLOOKUP(C37,'15_リスト発行元マスタ'!$A$3:$Q$98,2,FALSE)</f>
        <v>NPC</v>
      </c>
      <c r="J37" s="2" t="str">
        <f>VLOOKUP(H37,'15_リスト発行元マスタ'!$U$3:$AL$98,2,FALSE)</f>
        <v>ASC</v>
      </c>
      <c r="K37" s="32" t="s">
        <v>208</v>
      </c>
      <c r="L37" s="33" t="s">
        <v>863</v>
      </c>
      <c r="M37" s="33" t="s">
        <v>206</v>
      </c>
      <c r="N37" s="33" t="str">
        <f t="shared" si="4"/>
        <v>'A' , 'E' , 8</v>
      </c>
      <c r="O37" s="34" t="s">
        <v>207</v>
      </c>
      <c r="Q37" s="1" t="b">
        <f t="shared" si="5"/>
        <v>0</v>
      </c>
      <c r="R37" s="1" t="b">
        <f t="shared" si="6"/>
        <v>0</v>
      </c>
      <c r="S37" s="1" t="b">
        <f t="shared" si="7"/>
        <v>0</v>
      </c>
      <c r="U37" s="1"/>
      <c r="V37" s="1"/>
      <c r="W37" s="1"/>
    </row>
    <row r="38" spans="1:23">
      <c r="A38" s="36" t="s">
        <v>450</v>
      </c>
      <c r="B38" s="36" t="s">
        <v>915</v>
      </c>
      <c r="C38" s="36">
        <v>11</v>
      </c>
      <c r="D38" s="145" t="s">
        <v>1077</v>
      </c>
      <c r="E38" s="145" t="s">
        <v>43</v>
      </c>
      <c r="F38" s="36" t="s">
        <v>2056</v>
      </c>
      <c r="G38" s="36" t="s">
        <v>404</v>
      </c>
      <c r="H38" s="36">
        <v>9</v>
      </c>
      <c r="I38" s="2" t="str">
        <f>VLOOKUP(C38,'15_リスト発行元マスタ'!$A$3:$Q$98,2,FALSE)</f>
        <v>NPI</v>
      </c>
      <c r="J38" s="2" t="str">
        <f>VLOOKUP(H38,'15_リスト発行元マスタ'!$U$3:$AL$98,2,FALSE)</f>
        <v>DJ_SEISAI</v>
      </c>
      <c r="K38" s="32" t="s">
        <v>208</v>
      </c>
      <c r="L38" s="33" t="s">
        <v>863</v>
      </c>
      <c r="M38" s="33" t="s">
        <v>206</v>
      </c>
      <c r="N38" s="33" t="str">
        <f t="shared" si="4"/>
        <v>'A' , 'E' , 9</v>
      </c>
      <c r="O38" s="34" t="s">
        <v>207</v>
      </c>
      <c r="Q38" s="1" t="b">
        <f t="shared" si="5"/>
        <v>0</v>
      </c>
      <c r="R38" s="1" t="b">
        <f t="shared" si="6"/>
        <v>0</v>
      </c>
      <c r="S38" s="1" t="b">
        <f t="shared" si="7"/>
        <v>0</v>
      </c>
      <c r="U38" s="1"/>
      <c r="V38" s="1"/>
      <c r="W38" s="1"/>
    </row>
    <row r="39" spans="1:23">
      <c r="A39" s="36" t="s">
        <v>450</v>
      </c>
      <c r="B39" s="36" t="s">
        <v>915</v>
      </c>
      <c r="C39" s="36">
        <v>12</v>
      </c>
      <c r="D39" s="145" t="s">
        <v>1077</v>
      </c>
      <c r="E39" s="145" t="s">
        <v>43</v>
      </c>
      <c r="F39" s="36" t="s">
        <v>2056</v>
      </c>
      <c r="G39" s="36" t="s">
        <v>404</v>
      </c>
      <c r="H39" s="36">
        <v>10</v>
      </c>
      <c r="I39" s="2" t="str">
        <f>VLOOKUP(C39,'15_リスト発行元マスタ'!$A$3:$Q$98,2,FALSE)</f>
        <v>ASI</v>
      </c>
      <c r="J39" s="2" t="str">
        <f>VLOOKUP(H39,'15_リスト発行元マスタ'!$U$3:$AL$98,2,FALSE)</f>
        <v>DJ_SHIPS</v>
      </c>
      <c r="K39" s="32" t="s">
        <v>208</v>
      </c>
      <c r="L39" s="33" t="s">
        <v>863</v>
      </c>
      <c r="M39" s="33" t="s">
        <v>206</v>
      </c>
      <c r="N39" s="33" t="str">
        <f t="shared" si="4"/>
        <v>'A' , 'E' , 10</v>
      </c>
      <c r="O39" s="34" t="s">
        <v>207</v>
      </c>
      <c r="Q39" s="1" t="b">
        <f t="shared" si="5"/>
        <v>0</v>
      </c>
      <c r="R39" s="1" t="b">
        <f t="shared" si="6"/>
        <v>0</v>
      </c>
      <c r="S39" s="1" t="b">
        <f t="shared" si="7"/>
        <v>0</v>
      </c>
      <c r="U39" s="1"/>
      <c r="V39" s="1"/>
      <c r="W39" s="1"/>
    </row>
    <row r="40" spans="1:23">
      <c r="A40" s="36" t="s">
        <v>450</v>
      </c>
      <c r="B40" s="36" t="s">
        <v>915</v>
      </c>
      <c r="C40" s="36">
        <v>13</v>
      </c>
      <c r="D40" s="145" t="s">
        <v>1077</v>
      </c>
      <c r="E40" s="145" t="s">
        <v>43</v>
      </c>
      <c r="F40" s="36" t="s">
        <v>2056</v>
      </c>
      <c r="G40" s="36" t="s">
        <v>404</v>
      </c>
      <c r="H40" s="36">
        <v>11</v>
      </c>
      <c r="I40" s="2" t="str">
        <f>VLOOKUP(C40,'15_リスト発行元マスタ'!$A$3:$Q$98,2,FALSE)</f>
        <v>ASC</v>
      </c>
      <c r="J40" s="2" t="str">
        <f>VLOOKUP(H40,'15_リスト発行元マスタ'!$U$3:$AL$98,2,FALSE)</f>
        <v>DJ_GAIKOKU_PEPS</v>
      </c>
      <c r="K40" s="32" t="s">
        <v>208</v>
      </c>
      <c r="L40" s="33" t="s">
        <v>863</v>
      </c>
      <c r="M40" s="33" t="s">
        <v>206</v>
      </c>
      <c r="N40" s="33" t="str">
        <f t="shared" si="4"/>
        <v>'A' , 'E' , 11</v>
      </c>
      <c r="O40" s="34" t="s">
        <v>207</v>
      </c>
      <c r="Q40" s="1" t="b">
        <f t="shared" si="5"/>
        <v>0</v>
      </c>
      <c r="R40" s="1" t="b">
        <f t="shared" si="6"/>
        <v>0</v>
      </c>
      <c r="S40" s="1" t="b">
        <f t="shared" si="7"/>
        <v>0</v>
      </c>
      <c r="U40" s="1"/>
      <c r="V40" s="1"/>
      <c r="W40" s="1"/>
    </row>
    <row r="41" spans="1:23">
      <c r="A41" s="36" t="s">
        <v>450</v>
      </c>
      <c r="B41" s="36" t="s">
        <v>915</v>
      </c>
      <c r="C41" s="36">
        <v>14</v>
      </c>
      <c r="D41" s="145" t="s">
        <v>1077</v>
      </c>
      <c r="E41" s="145" t="s">
        <v>43</v>
      </c>
      <c r="F41" s="36" t="s">
        <v>2056</v>
      </c>
      <c r="G41" s="36" t="s">
        <v>404</v>
      </c>
      <c r="H41" s="36">
        <v>12</v>
      </c>
      <c r="I41" s="2" t="str">
        <f>VLOOKUP(C41,'15_リスト発行元マスタ'!$A$3:$Q$98,2,FALSE)</f>
        <v>ORG1</v>
      </c>
      <c r="J41" s="2" t="str">
        <f>VLOOKUP(H41,'15_リスト発行元マスタ'!$U$3:$AL$98,2,FALSE)</f>
        <v>DJ_KOKUNAI_PEPS</v>
      </c>
      <c r="K41" s="32" t="s">
        <v>208</v>
      </c>
      <c r="L41" s="33" t="s">
        <v>863</v>
      </c>
      <c r="M41" s="33" t="s">
        <v>206</v>
      </c>
      <c r="N41" s="33" t="str">
        <f t="shared" si="4"/>
        <v>'A' , 'E' , 12</v>
      </c>
      <c r="O41" s="34" t="s">
        <v>207</v>
      </c>
      <c r="Q41" s="1" t="b">
        <f t="shared" si="5"/>
        <v>0</v>
      </c>
      <c r="R41" s="1" t="b">
        <f t="shared" si="6"/>
        <v>0</v>
      </c>
      <c r="S41" s="1" t="b">
        <f t="shared" si="7"/>
        <v>0</v>
      </c>
      <c r="U41" s="1"/>
      <c r="V41" s="1"/>
      <c r="W41" s="1"/>
    </row>
    <row r="42" spans="1:23">
      <c r="E42" s="145" t="s">
        <v>43</v>
      </c>
      <c r="F42" s="36" t="s">
        <v>2056</v>
      </c>
      <c r="G42" s="36" t="s">
        <v>404</v>
      </c>
      <c r="H42" s="36">
        <v>13</v>
      </c>
      <c r="I42" s="2" t="e">
        <f>VLOOKUP(C42,'15_リスト発行元マスタ'!$A$3:$Q$98,2,FALSE)</f>
        <v>#N/A</v>
      </c>
      <c r="J42" s="2" t="str">
        <f>VLOOKUP(H42,'15_リスト発行元マスタ'!$U$3:$AL$98,2,FALSE)</f>
        <v>ZENGIN_SEIHO</v>
      </c>
      <c r="K42" s="32" t="s">
        <v>208</v>
      </c>
      <c r="L42" s="33" t="s">
        <v>863</v>
      </c>
      <c r="M42" s="33" t="s">
        <v>206</v>
      </c>
      <c r="N42" s="33" t="str">
        <f t="shared" si="4"/>
        <v>'A' , 'E' , 13</v>
      </c>
      <c r="O42" s="34" t="s">
        <v>207</v>
      </c>
      <c r="Q42" s="1" t="b">
        <f t="shared" si="5"/>
        <v>0</v>
      </c>
      <c r="R42" s="1" t="b">
        <f t="shared" si="6"/>
        <v>0</v>
      </c>
      <c r="S42" s="1" t="b">
        <f t="shared" si="7"/>
        <v>0</v>
      </c>
      <c r="U42" s="1"/>
      <c r="V42" s="1"/>
      <c r="W42" s="1"/>
    </row>
    <row r="43" spans="1:23">
      <c r="E43" s="145" t="s">
        <v>43</v>
      </c>
      <c r="F43" s="36" t="s">
        <v>2056</v>
      </c>
      <c r="G43" s="36" t="s">
        <v>404</v>
      </c>
      <c r="H43" s="36">
        <v>14</v>
      </c>
      <c r="I43" s="2" t="e">
        <f>VLOOKUP(C43,'15_リスト発行元マスタ'!$A$3:$Q$98,2,FALSE)</f>
        <v>#N/A</v>
      </c>
      <c r="J43" s="2" t="str">
        <f>VLOOKUP(H43,'15_リスト発行元マスタ'!$U$3:$AL$98,2,FALSE)</f>
        <v>ZENGIN_SONPO</v>
      </c>
      <c r="K43" s="32" t="s">
        <v>208</v>
      </c>
      <c r="L43" s="33" t="s">
        <v>863</v>
      </c>
      <c r="M43" s="33" t="s">
        <v>206</v>
      </c>
      <c r="N43" s="33" t="str">
        <f t="shared" si="4"/>
        <v>'A' , 'E' , 14</v>
      </c>
      <c r="O43" s="34" t="s">
        <v>207</v>
      </c>
      <c r="Q43" s="1" t="b">
        <f t="shared" si="5"/>
        <v>0</v>
      </c>
      <c r="R43" s="1" t="b">
        <f t="shared" si="6"/>
        <v>0</v>
      </c>
      <c r="S43" s="1" t="b">
        <f t="shared" si="7"/>
        <v>0</v>
      </c>
      <c r="U43" s="1"/>
      <c r="V43" s="1"/>
      <c r="W43" s="1"/>
    </row>
    <row r="44" spans="1:23">
      <c r="E44" s="145" t="s">
        <v>43</v>
      </c>
      <c r="F44" s="36" t="s">
        <v>2056</v>
      </c>
      <c r="G44" s="36" t="s">
        <v>404</v>
      </c>
      <c r="H44" s="36">
        <v>15</v>
      </c>
      <c r="I44" s="2" t="e">
        <f>VLOOKUP(C44,'15_リスト発行元マスタ'!$A$3:$Q$98,2,FALSE)</f>
        <v>#N/A</v>
      </c>
      <c r="J44" s="2" t="str">
        <f>VLOOKUP(H44,'15_リスト発行元マスタ'!$U$3:$AL$98,2,FALSE)</f>
        <v>ORIGINAL</v>
      </c>
      <c r="K44" s="32" t="s">
        <v>208</v>
      </c>
      <c r="L44" s="33" t="s">
        <v>863</v>
      </c>
      <c r="M44" s="33" t="s">
        <v>206</v>
      </c>
      <c r="N44" s="33" t="str">
        <f t="shared" si="4"/>
        <v>'A' , 'E' , 15</v>
      </c>
      <c r="O44" s="34" t="s">
        <v>207</v>
      </c>
      <c r="Q44" s="1" t="b">
        <f t="shared" si="5"/>
        <v>0</v>
      </c>
      <c r="R44" s="1" t="b">
        <f t="shared" si="6"/>
        <v>0</v>
      </c>
      <c r="S44" s="1" t="b">
        <f t="shared" si="7"/>
        <v>0</v>
      </c>
      <c r="U44" s="1"/>
      <c r="V44" s="1"/>
      <c r="W44" s="1"/>
    </row>
    <row r="45" spans="1:23">
      <c r="E45" s="145" t="s">
        <v>43</v>
      </c>
      <c r="F45" s="36" t="s">
        <v>2056</v>
      </c>
      <c r="G45" s="36" t="s">
        <v>2217</v>
      </c>
      <c r="H45" s="36">
        <v>1</v>
      </c>
      <c r="I45" s="2" t="e">
        <f>VLOOKUP(C45,'15_リスト発行元マスタ'!$A$3:$Q$98,2,FALSE)</f>
        <v>#N/A</v>
      </c>
      <c r="J45" s="2" t="str">
        <f>VLOOKUP(H45,'15_リスト発行元マスタ'!$U$3:$AL$98,2,FALSE)</f>
        <v>OFAC</v>
      </c>
      <c r="K45" s="32" t="s">
        <v>208</v>
      </c>
      <c r="L45" s="33" t="s">
        <v>863</v>
      </c>
      <c r="M45" s="33" t="s">
        <v>206</v>
      </c>
      <c r="N45" s="33" t="str">
        <f>"'"&amp;F45&amp;"'"&amp;" , "&amp;"'"&amp;G45&amp;"'"&amp;" , "&amp;H45</f>
        <v>'A' , 'F' , 1</v>
      </c>
      <c r="O45" s="34" t="s">
        <v>207</v>
      </c>
      <c r="Q45" s="1" t="b">
        <f t="shared" ref="Q45:Q48" si="8">IF(F45="","",EXACT(F45,U45))</f>
        <v>0</v>
      </c>
      <c r="R45" s="1" t="b">
        <f t="shared" ref="R45:R48" si="9">IF(G45="","",EXACT(G45,V45))</f>
        <v>0</v>
      </c>
      <c r="S45" s="1" t="b">
        <f>IF(H45="","",EXACT(H45,W45))</f>
        <v>0</v>
      </c>
      <c r="U45" s="1"/>
      <c r="V45" s="1"/>
      <c r="W45" s="1"/>
    </row>
    <row r="46" spans="1:23">
      <c r="E46" s="145" t="s">
        <v>43</v>
      </c>
      <c r="F46" s="36" t="s">
        <v>2056</v>
      </c>
      <c r="G46" s="36" t="s">
        <v>2217</v>
      </c>
      <c r="H46" s="36">
        <v>2</v>
      </c>
      <c r="I46" s="2" t="e">
        <f>VLOOKUP(C46,'15_リスト発行元マスタ'!$A$3:$Q$98,2,FALSE)</f>
        <v>#N/A</v>
      </c>
      <c r="J46" s="2" t="str">
        <f>VLOOKUP(H46,'15_リスト発行元マスタ'!$U$3:$AL$98,2,FALSE)</f>
        <v>JP</v>
      </c>
      <c r="K46" s="32" t="s">
        <v>208</v>
      </c>
      <c r="L46" s="33" t="s">
        <v>863</v>
      </c>
      <c r="M46" s="33" t="s">
        <v>206</v>
      </c>
      <c r="N46" s="33" t="str">
        <f>"'"&amp;F46&amp;"'"&amp;" , "&amp;"'"&amp;G46&amp;"'"&amp;" , "&amp;H46</f>
        <v>'A' , 'F' , 2</v>
      </c>
      <c r="O46" s="34" t="s">
        <v>207</v>
      </c>
      <c r="Q46" s="1" t="b">
        <f t="shared" si="8"/>
        <v>0</v>
      </c>
      <c r="R46" s="1" t="b">
        <f t="shared" si="9"/>
        <v>0</v>
      </c>
      <c r="S46" s="1" t="b">
        <f>IF(H46="","",EXACT(H46,W46))</f>
        <v>0</v>
      </c>
      <c r="U46" s="1"/>
      <c r="V46" s="1"/>
      <c r="W46" s="1"/>
    </row>
    <row r="47" spans="1:23">
      <c r="E47" s="145" t="s">
        <v>43</v>
      </c>
      <c r="F47" s="36" t="s">
        <v>2056</v>
      </c>
      <c r="G47" s="36" t="s">
        <v>2217</v>
      </c>
      <c r="H47" s="36">
        <v>3</v>
      </c>
      <c r="I47" s="2" t="e">
        <f>VLOOKUP(C47,'15_リスト発行元マスタ'!$A$3:$Q$98,2,FALSE)</f>
        <v>#N/A</v>
      </c>
      <c r="J47" s="2" t="str">
        <f>VLOOKUP(H47,'15_リスト発行元マスタ'!$U$3:$AL$98,2,FALSE)</f>
        <v>MOF</v>
      </c>
      <c r="K47" s="32" t="s">
        <v>208</v>
      </c>
      <c r="L47" s="33" t="s">
        <v>863</v>
      </c>
      <c r="M47" s="33" t="s">
        <v>206</v>
      </c>
      <c r="N47" s="33" t="str">
        <f t="shared" ref="N47:N48" si="10">"'"&amp;F47&amp;"'"&amp;" , "&amp;"'"&amp;G47&amp;"'"&amp;" , "&amp;H47</f>
        <v>'A' , 'F' , 3</v>
      </c>
      <c r="O47" s="34" t="s">
        <v>207</v>
      </c>
      <c r="Q47" s="1" t="b">
        <f t="shared" si="8"/>
        <v>0</v>
      </c>
      <c r="R47" s="1" t="b">
        <f t="shared" si="9"/>
        <v>0</v>
      </c>
      <c r="S47" s="1" t="b">
        <f t="shared" ref="S47:S48" si="11">IF(H47="","",EXACT(H47,W47))</f>
        <v>0</v>
      </c>
      <c r="U47" s="1"/>
      <c r="V47" s="1"/>
      <c r="W47" s="1"/>
    </row>
    <row r="48" spans="1:23">
      <c r="E48" s="145" t="s">
        <v>43</v>
      </c>
      <c r="F48" s="36" t="s">
        <v>2056</v>
      </c>
      <c r="G48" s="36" t="s">
        <v>2217</v>
      </c>
      <c r="H48" s="36">
        <v>4</v>
      </c>
      <c r="I48" s="2" t="e">
        <f>VLOOKUP(C48,'15_リスト発行元マスタ'!$A$3:$Q$98,2,FALSE)</f>
        <v>#N/A</v>
      </c>
      <c r="J48" s="2" t="str">
        <f>VLOOKUP(H48,'15_リスト発行元マスタ'!$U$3:$AL$98,2,FALSE)</f>
        <v>NPA</v>
      </c>
      <c r="K48" s="32" t="s">
        <v>208</v>
      </c>
      <c r="L48" s="33" t="s">
        <v>863</v>
      </c>
      <c r="M48" s="33" t="s">
        <v>206</v>
      </c>
      <c r="N48" s="33" t="str">
        <f t="shared" si="10"/>
        <v>'A' , 'F' , 4</v>
      </c>
      <c r="O48" s="34" t="s">
        <v>207</v>
      </c>
      <c r="Q48" s="1" t="b">
        <f t="shared" si="8"/>
        <v>0</v>
      </c>
      <c r="R48" s="1" t="b">
        <f t="shared" si="9"/>
        <v>0</v>
      </c>
      <c r="S48" s="1" t="b">
        <f t="shared" si="11"/>
        <v>0</v>
      </c>
      <c r="U48" s="1"/>
      <c r="V48" s="1"/>
      <c r="W48" s="1"/>
    </row>
    <row r="49" spans="5:23">
      <c r="E49" s="145" t="s">
        <v>43</v>
      </c>
      <c r="F49" s="36" t="s">
        <v>2056</v>
      </c>
      <c r="G49" s="36" t="s">
        <v>2217</v>
      </c>
      <c r="H49" s="36">
        <v>5</v>
      </c>
      <c r="I49" s="2" t="e">
        <f>VLOOKUP(C49,'15_リスト発行元マスタ'!$A$3:$Q$98,2,FALSE)</f>
        <v>#N/A</v>
      </c>
      <c r="J49" s="2" t="str">
        <f>VLOOKUP(H49,'15_リスト発行元マスタ'!$U$3:$AL$98,2,FALSE)</f>
        <v>NPC</v>
      </c>
      <c r="K49" s="32" t="s">
        <v>208</v>
      </c>
      <c r="L49" s="33" t="s">
        <v>863</v>
      </c>
      <c r="M49" s="33" t="s">
        <v>206</v>
      </c>
      <c r="N49" s="33" t="str">
        <f t="shared" si="4"/>
        <v>'A' , 'F' , 5</v>
      </c>
      <c r="O49" s="34" t="s">
        <v>207</v>
      </c>
      <c r="Q49" s="1" t="b">
        <f t="shared" si="5"/>
        <v>0</v>
      </c>
      <c r="R49" s="1" t="b">
        <f t="shared" si="6"/>
        <v>0</v>
      </c>
      <c r="S49" s="1" t="b">
        <f t="shared" si="7"/>
        <v>0</v>
      </c>
      <c r="U49" s="1"/>
      <c r="V49" s="1"/>
      <c r="W49" s="1"/>
    </row>
    <row r="50" spans="5:23">
      <c r="E50" s="145" t="s">
        <v>43</v>
      </c>
      <c r="F50" s="36" t="s">
        <v>2056</v>
      </c>
      <c r="G50" s="36" t="s">
        <v>2217</v>
      </c>
      <c s="36" r="H50">
        <v>7</v>
      </c>
      <c r="I50" s="2" t="e">
        <f>VLOOKUP(C50,'15_リスト発行元マスタ'!$A$3:$Q$98,2,FALSE)</f>
        <v>#N/A</v>
      </c>
      <c r="J50" s="2" t="str">
        <f>VLOOKUP(H50,'15_リスト発行元マスタ'!$U$3:$AL$98,2,FALSE)</f>
        <v>NPI</v>
      </c>
      <c r="K50" s="32" t="s">
        <v>208</v>
      </c>
      <c r="L50" s="33" t="s">
        <v>863</v>
      </c>
      <c r="M50" s="33" t="s">
        <v>206</v>
      </c>
      <c r="N50" s="33" t="str">
        <f t="shared" si="4"/>
        <v>'A' , 'F' , 6</v>
      </c>
      <c r="O50" s="34" t="s">
        <v>207</v>
      </c>
      <c r="Q50" s="1" t="b">
        <f t="shared" si="5"/>
        <v>0</v>
      </c>
      <c r="R50" s="1" t="b">
        <f t="shared" si="6"/>
        <v>0</v>
      </c>
      <c r="S50" s="1" t="b">
        <f t="shared" si="7"/>
        <v>0</v>
      </c>
      <c r="U50" s="1"/>
      <c r="V50" s="1"/>
      <c r="W50" s="1"/>
    </row>
    <row r="51" spans="5:23">
      <c r="E51" s="145" t="s">
        <v>43</v>
      </c>
      <c r="F51" s="36" t="s">
        <v>2056</v>
      </c>
      <c r="G51" s="36" t="s">
        <v>2217</v>
      </c>
      <c r="H51" s="36">
        <v>8</v>
      </c>
      <c r="I51" s="2" t="e">
        <f>VLOOKUP(C51,'15_リスト発行元マスタ'!$A$3:$Q$98,2,FALSE)</f>
        <v>#N/A</v>
      </c>
      <c r="J51" s="2" t="str">
        <f>VLOOKUP(H51,'15_リスト発行元マスタ'!$U$3:$AL$98,2,FALSE)</f>
        <v>ASC</v>
      </c>
      <c r="K51" s="32" t="s">
        <v>208</v>
      </c>
      <c r="L51" s="33" t="s">
        <v>863</v>
      </c>
      <c r="M51" s="33" t="s">
        <v>206</v>
      </c>
      <c r="N51" s="33" t="str">
        <f t="shared" si="4"/>
        <v>'A' , 'F' , 8</v>
      </c>
      <c r="O51" s="34" t="s">
        <v>207</v>
      </c>
      <c r="Q51" s="1" t="b">
        <f t="shared" si="5"/>
        <v>0</v>
      </c>
      <c r="R51" s="1" t="b">
        <f t="shared" si="6"/>
        <v>0</v>
      </c>
      <c r="S51" s="1" t="b">
        <f t="shared" si="7"/>
        <v>0</v>
      </c>
      <c r="U51" s="1"/>
      <c r="V51" s="1"/>
      <c r="W51" s="1"/>
    </row>
    <row r="52" spans="5:23">
      <c r="E52" s="145" t="s">
        <v>43</v>
      </c>
      <c r="F52" s="36" t="s">
        <v>2056</v>
      </c>
      <c r="G52" s="36" t="s">
        <v>2217</v>
      </c>
      <c r="H52" s="36">
        <v>9</v>
      </c>
      <c r="I52" s="2" t="e">
        <f>VLOOKUP(C52,'15_リスト発行元マスタ'!$A$3:$Q$98,2,FALSE)</f>
        <v>#N/A</v>
      </c>
      <c r="J52" s="2" t="str">
        <f>VLOOKUP(H52,'15_リスト発行元マスタ'!$U$3:$AL$98,2,FALSE)</f>
        <v>DJ_SEISAI</v>
      </c>
      <c r="K52" s="32" t="s">
        <v>208</v>
      </c>
      <c r="L52" s="33" t="s">
        <v>863</v>
      </c>
      <c r="M52" s="33" t="s">
        <v>206</v>
      </c>
      <c r="N52" s="33" t="str">
        <f t="shared" ref="N52:N55" si="12">"'"&amp;F52&amp;"'"&amp;" , "&amp;"'"&amp;G52&amp;"'"&amp;" , "&amp;H52</f>
        <v>'A' , 'F' , 9</v>
      </c>
      <c r="O52" s="34" t="s">
        <v>207</v>
      </c>
      <c r="Q52" s="1" t="b">
        <f t="shared" ref="Q52:Q55" si="13">IF(F52="","",EXACT(F52,U52))</f>
        <v>0</v>
      </c>
      <c r="R52" s="1" t="b">
        <f t="shared" ref="R52:R55" si="14">IF(G52="","",EXACT(G52,V52))</f>
        <v>0</v>
      </c>
      <c r="S52" s="1" t="b">
        <f t="shared" ref="S52:S55" si="15">IF(H52="","",EXACT(H52,W52))</f>
        <v>0</v>
      </c>
      <c r="U52" s="1"/>
      <c r="V52" s="1"/>
      <c r="W52" s="1"/>
    </row>
    <row r="53" spans="5:23">
      <c r="E53" s="145" t="s">
        <v>43</v>
      </c>
      <c r="F53" s="36" t="s">
        <v>2056</v>
      </c>
      <c r="G53" s="36" t="s">
        <v>2217</v>
      </c>
      <c r="H53" s="36">
        <v>10</v>
      </c>
      <c r="I53" s="2" t="e">
        <f>VLOOKUP(C53,'15_リスト発行元マスタ'!$A$3:$Q$98,2,FALSE)</f>
        <v>#N/A</v>
      </c>
      <c r="J53" s="2" t="str">
        <f>VLOOKUP(H53,'15_リスト発行元マスタ'!$U$3:$AL$98,2,FALSE)</f>
        <v>DJ_SHIPS</v>
      </c>
      <c r="K53" s="32" t="s">
        <v>208</v>
      </c>
      <c r="L53" s="33" t="s">
        <v>863</v>
      </c>
      <c r="M53" s="33" t="s">
        <v>206</v>
      </c>
      <c r="N53" s="33" t="str">
        <f t="shared" si="12"/>
        <v>'A' , 'F' , 10</v>
      </c>
      <c r="O53" s="34" t="s">
        <v>207</v>
      </c>
      <c r="Q53" s="1" t="b">
        <f t="shared" si="13"/>
        <v>0</v>
      </c>
      <c r="R53" s="1" t="b">
        <f t="shared" si="14"/>
        <v>0</v>
      </c>
      <c r="S53" s="1" t="b">
        <f t="shared" si="15"/>
        <v>0</v>
      </c>
      <c r="U53" s="1"/>
      <c r="V53" s="1"/>
      <c r="W53" s="1"/>
    </row>
    <row r="54" spans="5:23">
      <c r="E54" s="145" t="s">
        <v>43</v>
      </c>
      <c r="F54" s="36" t="s">
        <v>2056</v>
      </c>
      <c r="G54" s="36" t="s">
        <v>2217</v>
      </c>
      <c r="H54" s="36">
        <v>11</v>
      </c>
      <c r="I54" s="2" t="e">
        <f>VLOOKUP(C54,'15_リスト発行元マスタ'!$A$3:$Q$98,2,FALSE)</f>
        <v>#N/A</v>
      </c>
      <c r="J54" s="2" t="str">
        <f>VLOOKUP(H54,'15_リスト発行元マスタ'!$U$3:$AL$98,2,FALSE)</f>
        <v>DJ_GAIKOKU_PEPS</v>
      </c>
      <c r="K54" s="32" t="s">
        <v>208</v>
      </c>
      <c r="L54" s="33" t="s">
        <v>863</v>
      </c>
      <c r="M54" s="33" t="s">
        <v>206</v>
      </c>
      <c r="N54" s="33" t="str">
        <f t="shared" si="12"/>
        <v>'A' , 'F' , 11</v>
      </c>
      <c r="O54" s="34" t="s">
        <v>207</v>
      </c>
      <c r="Q54" s="1" t="b">
        <f t="shared" si="13"/>
        <v>0</v>
      </c>
      <c r="R54" s="1" t="b">
        <f t="shared" si="14"/>
        <v>0</v>
      </c>
      <c r="S54" s="1" t="b">
        <f t="shared" si="15"/>
        <v>0</v>
      </c>
      <c r="U54" s="1"/>
      <c r="V54" s="1"/>
      <c r="W54" s="1"/>
    </row>
    <row r="55" spans="5:23">
      <c r="E55" s="145" t="s">
        <v>43</v>
      </c>
      <c r="F55" s="36" t="s">
        <v>2056</v>
      </c>
      <c r="G55" s="36" t="s">
        <v>2217</v>
      </c>
      <c r="H55" s="36">
        <v>12</v>
      </c>
      <c r="I55" s="2" t="e">
        <f>VLOOKUP(C55,'15_リスト発行元マスタ'!$A$3:$Q$98,2,FALSE)</f>
        <v>#N/A</v>
      </c>
      <c r="J55" s="2" t="str">
        <f>VLOOKUP(H55,'15_リスト発行元マスタ'!$U$3:$AL$98,2,FALSE)</f>
        <v>DJ_KOKUNAI_PEPS</v>
      </c>
      <c r="K55" s="32" t="s">
        <v>208</v>
      </c>
      <c r="L55" s="33" t="s">
        <v>863</v>
      </c>
      <c r="M55" s="33" t="s">
        <v>206</v>
      </c>
      <c r="N55" s="33" t="str">
        <f t="shared" si="12"/>
        <v>'A' , 'F' , 12</v>
      </c>
      <c r="O55" s="34" t="s">
        <v>207</v>
      </c>
      <c r="Q55" s="1" t="b">
        <f t="shared" si="13"/>
        <v>0</v>
      </c>
      <c r="R55" s="1" t="b">
        <f t="shared" si="14"/>
        <v>0</v>
      </c>
      <c r="S55" s="1" t="b">
        <f t="shared" si="15"/>
        <v>0</v>
      </c>
      <c r="U55" s="1"/>
      <c r="V55" s="1"/>
      <c r="W55" s="1"/>
    </row>
    <row r="56" spans="5:23">
      <c r="E56" s="145" t="s">
        <v>43</v>
      </c>
      <c r="F56" s="36" t="s">
        <v>2056</v>
      </c>
      <c r="G56" s="36" t="s">
        <v>2217</v>
      </c>
      <c r="H56" s="36">
        <v>13</v>
      </c>
      <c r="I56" s="2" t="e">
        <f>VLOOKUP(C56,'15_リスト発行元マスタ'!$A$3:$Q$98,2,FALSE)</f>
        <v>#N/A</v>
      </c>
      <c r="J56" s="2" t="str">
        <f>VLOOKUP(H56,'15_リスト発行元マスタ'!$U$3:$AL$98,2,FALSE)</f>
        <v>ZENGIN_SEIHO</v>
      </c>
      <c r="K56" s="32" t="s">
        <v>208</v>
      </c>
      <c r="L56" s="33" t="s">
        <v>863</v>
      </c>
      <c r="M56" s="33" t="s">
        <v>206</v>
      </c>
      <c r="N56" s="33" t="str">
        <f t="shared" si="4"/>
        <v>'A' , 'F' , 13</v>
      </c>
      <c r="O56" s="34" t="s">
        <v>207</v>
      </c>
      <c r="Q56" s="1" t="b">
        <f t="shared" si="5"/>
        <v>0</v>
      </c>
      <c r="R56" s="1" t="b">
        <f t="shared" si="6"/>
        <v>0</v>
      </c>
      <c r="S56" s="1" t="b">
        <f t="shared" si="7"/>
        <v>0</v>
      </c>
      <c r="U56" s="1"/>
      <c r="V56" s="1"/>
      <c r="W56" s="1"/>
    </row>
    <row r="57" spans="5:23">
      <c r="E57" s="145" t="s">
        <v>43</v>
      </c>
      <c r="F57" s="36" t="s">
        <v>2056</v>
      </c>
      <c r="G57" s="36" t="s">
        <v>2217</v>
      </c>
      <c r="H57" s="36">
        <v>14</v>
      </c>
      <c r="I57" s="2" t="e">
        <f>VLOOKUP(C57,'15_リスト発行元マスタ'!$A$3:$Q$98,2,FALSE)</f>
        <v>#N/A</v>
      </c>
      <c r="J57" s="2" t="str">
        <f>VLOOKUP(H57,'15_リスト発行元マスタ'!$U$3:$AL$98,2,FALSE)</f>
        <v>ZENGIN_SONPO</v>
      </c>
      <c r="K57" s="32" t="s">
        <v>208</v>
      </c>
      <c r="L57" s="33" t="s">
        <v>863</v>
      </c>
      <c r="M57" s="33" t="s">
        <v>206</v>
      </c>
      <c r="N57" s="33" t="str">
        <f t="shared" si="4"/>
        <v>'A' , 'F' , 14</v>
      </c>
      <c r="O57" s="34" t="s">
        <v>207</v>
      </c>
      <c r="Q57" s="1" t="b">
        <f t="shared" si="5"/>
        <v>0</v>
      </c>
      <c r="R57" s="1" t="b">
        <f t="shared" si="6"/>
        <v>0</v>
      </c>
      <c r="S57" s="1" t="b">
        <f t="shared" si="7"/>
        <v>0</v>
      </c>
      <c r="U57" s="1"/>
      <c r="V57" s="1"/>
      <c r="W57" s="1"/>
    </row>
    <row r="58" spans="5:23">
      <c r="E58" s="145" t="s">
        <v>43</v>
      </c>
      <c r="F58" s="36" t="s">
        <v>2056</v>
      </c>
      <c r="G58" s="36" t="s">
        <v>2217</v>
      </c>
      <c r="H58" s="36">
        <v>15</v>
      </c>
      <c r="I58" s="2" t="e">
        <f>VLOOKUP(C58,'15_リスト発行元マスタ'!$A$3:$Q$98,2,FALSE)</f>
        <v>#N/A</v>
      </c>
      <c r="J58" s="2" t="str">
        <f>VLOOKUP(H58,'15_リスト発行元マスタ'!$U$3:$AL$98,2,FALSE)</f>
        <v>ORIGINAL</v>
      </c>
      <c r="K58" s="32" t="s">
        <v>208</v>
      </c>
      <c r="L58" s="33" t="s">
        <v>863</v>
      </c>
      <c r="M58" s="33" t="s">
        <v>206</v>
      </c>
      <c r="N58" s="33" t="str">
        <f t="shared" si="4"/>
        <v>'A' , 'F' , 15</v>
      </c>
      <c r="O58" s="34" t="s">
        <v>207</v>
      </c>
      <c r="Q58" s="1" t="b">
        <f t="shared" si="5"/>
        <v>0</v>
      </c>
      <c r="R58" s="1" t="b">
        <f t="shared" si="6"/>
        <v>0</v>
      </c>
      <c r="S58" s="1" t="b">
        <f t="shared" si="7"/>
        <v>0</v>
      </c>
      <c r="U58" s="1"/>
      <c r="V58" s="1"/>
      <c r="W58" s="1"/>
    </row>
    <row r="59" spans="5:23">
      <c r="E59" s="145" t="s">
        <v>43</v>
      </c>
      <c r="F59" s="36" t="s">
        <v>2056</v>
      </c>
      <c r="G59" s="36" t="s">
        <v>2224</v>
      </c>
      <c r="H59" s="36">
        <v>1</v>
      </c>
      <c r="I59" s="2" t="e">
        <f>VLOOKUP(C59,'15_リスト発行元マスタ'!$A$3:$Q$98,2,FALSE)</f>
        <v>#N/A</v>
      </c>
      <c r="J59" s="2" t="str">
        <f>VLOOKUP(H59,'15_リスト発行元マスタ'!$U$3:$AL$98,2,FALSE)</f>
        <v>OFAC</v>
      </c>
      <c r="K59" s="32" t="s">
        <v>208</v>
      </c>
      <c r="L59" s="33" t="s">
        <v>863</v>
      </c>
      <c r="M59" s="33" t="s">
        <v>206</v>
      </c>
      <c r="N59" s="33" t="str">
        <f>"'"&amp;F59&amp;"'"&amp;" , "&amp;"'"&amp;G59&amp;"'"&amp;" , "&amp;H59</f>
        <v>'A' , 'G' , 1</v>
      </c>
      <c r="O59" s="34" t="s">
        <v>207</v>
      </c>
      <c r="Q59" s="1" t="b">
        <f t="shared" si="5"/>
        <v>0</v>
      </c>
      <c r="R59" s="1" t="b">
        <f t="shared" si="6"/>
        <v>0</v>
      </c>
      <c r="S59" s="1" t="b">
        <f>IF(H59="","",EXACT(H59,W59))</f>
        <v>0</v>
      </c>
      <c r="U59" s="1"/>
      <c r="V59" s="1"/>
      <c r="W59" s="1"/>
    </row>
    <row r="60" spans="5:23">
      <c r="E60" s="145" t="s">
        <v>43</v>
      </c>
      <c r="F60" s="36" t="s">
        <v>2056</v>
      </c>
      <c r="G60" s="36" t="s">
        <v>2224</v>
      </c>
      <c r="H60" s="36">
        <v>2</v>
      </c>
      <c r="I60" s="2" t="e">
        <f>VLOOKUP(C60,'15_リスト発行元マスタ'!$A$3:$Q$98,2,FALSE)</f>
        <v>#N/A</v>
      </c>
      <c r="J60" s="2" t="str">
        <f>VLOOKUP(H60,'15_リスト発行元マスタ'!$U$3:$AL$98,2,FALSE)</f>
        <v>JP</v>
      </c>
      <c r="K60" s="32" t="s">
        <v>208</v>
      </c>
      <c r="L60" s="33" t="s">
        <v>863</v>
      </c>
      <c r="M60" s="33" t="s">
        <v>206</v>
      </c>
      <c r="N60" s="33" t="str">
        <f>"'"&amp;F60&amp;"'"&amp;" , "&amp;"'"&amp;G60&amp;"'"&amp;" , "&amp;H60</f>
        <v>'A' , 'G' , 2</v>
      </c>
      <c r="O60" s="34" t="s">
        <v>207</v>
      </c>
      <c r="Q60" s="1" t="b">
        <f t="shared" si="5"/>
        <v>0</v>
      </c>
      <c r="R60" s="1" t="b">
        <f t="shared" si="6"/>
        <v>0</v>
      </c>
      <c r="S60" s="1" t="b">
        <f>IF(H60="","",EXACT(H60,W60))</f>
        <v>0</v>
      </c>
      <c r="U60" s="1"/>
      <c r="V60" s="1"/>
      <c r="W60" s="1"/>
    </row>
    <row r="61" spans="5:23">
      <c r="E61" s="145" t="s">
        <v>43</v>
      </c>
      <c r="F61" s="36" t="s">
        <v>2056</v>
      </c>
      <c r="G61" s="36" t="s">
        <v>2224</v>
      </c>
      <c r="H61" s="36">
        <v>3</v>
      </c>
      <c r="I61" s="2" t="e">
        <f>VLOOKUP(C61,'15_リスト発行元マスタ'!$A$3:$Q$98,2,FALSE)</f>
        <v>#N/A</v>
      </c>
      <c r="J61" s="2" t="str">
        <f>VLOOKUP(H61,'15_リスト発行元マスタ'!$U$3:$AL$98,2,FALSE)</f>
        <v>MOF</v>
      </c>
      <c r="K61" s="32" t="s">
        <v>208</v>
      </c>
      <c r="L61" s="33" t="s">
        <v>863</v>
      </c>
      <c r="M61" s="33" t="s">
        <v>206</v>
      </c>
      <c r="N61" s="33" t="str">
        <f t="shared" ref="N61:N72" si="16">"'"&amp;F61&amp;"'"&amp;" , "&amp;"'"&amp;G61&amp;"'"&amp;" , "&amp;H61</f>
        <v>'A' , 'G' , 3</v>
      </c>
      <c r="O61" s="34" t="s">
        <v>207</v>
      </c>
      <c r="Q61" s="1" t="b">
        <f t="shared" si="5"/>
        <v>0</v>
      </c>
      <c r="R61" s="1" t="b">
        <f t="shared" si="6"/>
        <v>0</v>
      </c>
      <c r="S61" s="1" t="b">
        <f t="shared" ref="S61:S72" si="17">IF(H61="","",EXACT(H61,W61))</f>
        <v>0</v>
      </c>
      <c r="U61" s="1"/>
      <c r="V61" s="1"/>
      <c r="W61" s="1"/>
    </row>
    <row r="62" spans="5:23">
      <c r="E62" s="145" t="s">
        <v>43</v>
      </c>
      <c r="F62" s="36" t="s">
        <v>2056</v>
      </c>
      <c r="G62" s="36" t="s">
        <v>2224</v>
      </c>
      <c r="H62" s="36">
        <v>4</v>
      </c>
      <c r="I62" s="2" t="e">
        <f>VLOOKUP(C62,'15_リスト発行元マスタ'!$A$3:$Q$98,2,FALSE)</f>
        <v>#N/A</v>
      </c>
      <c r="J62" s="2" t="str">
        <f>VLOOKUP(H62,'15_リスト発行元マスタ'!$U$3:$AL$98,2,FALSE)</f>
        <v>NPA</v>
      </c>
      <c r="K62" s="32" t="s">
        <v>208</v>
      </c>
      <c r="L62" s="33" t="s">
        <v>863</v>
      </c>
      <c r="M62" s="33" t="s">
        <v>206</v>
      </c>
      <c r="N62" s="33" t="str">
        <f t="shared" si="16"/>
        <v>'A' , 'G' , 4</v>
      </c>
      <c r="O62" s="34" t="s">
        <v>207</v>
      </c>
      <c r="Q62" s="1" t="b">
        <f t="shared" si="5"/>
        <v>0</v>
      </c>
      <c r="R62" s="1" t="b">
        <f t="shared" si="6"/>
        <v>0</v>
      </c>
      <c r="S62" s="1" t="b">
        <f t="shared" si="17"/>
        <v>0</v>
      </c>
      <c r="U62" s="1"/>
      <c r="V62" s="1"/>
      <c r="W62" s="1"/>
    </row>
    <row r="63" spans="5:23">
      <c r="E63" s="145" t="s">
        <v>43</v>
      </c>
      <c r="F63" s="36" t="s">
        <v>2056</v>
      </c>
      <c r="G63" s="36" t="s">
        <v>2224</v>
      </c>
      <c r="H63" s="36">
        <v>5</v>
      </c>
      <c r="I63" s="2" t="e">
        <f>VLOOKUP(C63,'15_リスト発行元マスタ'!$A$3:$Q$98,2,FALSE)</f>
        <v>#N/A</v>
      </c>
      <c r="J63" s="2" t="str">
        <f>VLOOKUP(H63,'15_リスト発行元マスタ'!$U$3:$AL$98,2,FALSE)</f>
        <v>NPC</v>
      </c>
      <c r="K63" s="32" t="s">
        <v>208</v>
      </c>
      <c r="L63" s="33" t="s">
        <v>863</v>
      </c>
      <c r="M63" s="33" t="s">
        <v>206</v>
      </c>
      <c r="N63" s="33" t="str">
        <f t="shared" si="16"/>
        <v>'A' , 'G' , 5</v>
      </c>
      <c r="O63" s="34" t="s">
        <v>207</v>
      </c>
      <c r="Q63" s="1" t="b">
        <f t="shared" ref="Q63:Q75" si="18">IF(F63="","",EXACT(F63,U63))</f>
        <v>0</v>
      </c>
      <c r="R63" s="1" t="b">
        <f t="shared" ref="R63:R75" si="19">IF(G63="","",EXACT(G63,V63))</f>
        <v>0</v>
      </c>
      <c r="S63" s="1" t="b">
        <f t="shared" si="17"/>
        <v>0</v>
      </c>
      <c r="U63" s="1"/>
      <c r="V63" s="1"/>
      <c r="W63" s="1"/>
    </row>
    <row r="64" spans="5:23">
      <c r="E64" s="145" t="s">
        <v>43</v>
      </c>
      <c r="F64" s="36" t="s">
        <v>2056</v>
      </c>
      <c r="G64" s="36" t="s">
        <v>2224</v>
      </c>
      <c s="36" r="H64">
        <v>7</v>
      </c>
      <c r="I64" s="2" t="e">
        <f>VLOOKUP(C64,'15_リスト発行元マスタ'!$A$3:$Q$98,2,FALSE)</f>
        <v>#N/A</v>
      </c>
      <c r="J64" s="2" t="str">
        <f>VLOOKUP(H64,'15_リスト発行元マスタ'!$U$3:$AL$98,2,FALSE)</f>
        <v>NPI</v>
      </c>
      <c r="K64" s="32" t="s">
        <v>208</v>
      </c>
      <c r="L64" s="33" t="s">
        <v>863</v>
      </c>
      <c r="M64" s="33" t="s">
        <v>206</v>
      </c>
      <c r="N64" s="33" t="str">
        <f t="shared" si="16"/>
        <v>'A' , 'G' , 6</v>
      </c>
      <c r="O64" s="34" t="s">
        <v>207</v>
      </c>
      <c r="Q64" s="1" t="b">
        <f t="shared" si="18"/>
        <v>0</v>
      </c>
      <c r="R64" s="1" t="b">
        <f t="shared" si="19"/>
        <v>0</v>
      </c>
      <c r="S64" s="1" t="b">
        <f t="shared" si="17"/>
        <v>0</v>
      </c>
      <c r="U64" s="1"/>
      <c r="V64" s="1"/>
      <c r="W64" s="1"/>
    </row>
    <row r="65" spans="5:23">
      <c r="E65" s="145" t="s">
        <v>43</v>
      </c>
      <c r="F65" s="36" t="s">
        <v>2056</v>
      </c>
      <c r="G65" s="36" t="s">
        <v>2224</v>
      </c>
      <c r="H65" s="36">
        <v>8</v>
      </c>
      <c r="I65" s="2" t="e">
        <f>VLOOKUP(C65,'15_リスト発行元マスタ'!$A$3:$Q$98,2,FALSE)</f>
        <v>#N/A</v>
      </c>
      <c r="J65" s="2" t="str">
        <f>VLOOKUP(H65,'15_リスト発行元マスタ'!$U$3:$AL$98,2,FALSE)</f>
        <v>ASC</v>
      </c>
      <c r="K65" s="32" t="s">
        <v>208</v>
      </c>
      <c r="L65" s="33" t="s">
        <v>863</v>
      </c>
      <c r="M65" s="33" t="s">
        <v>206</v>
      </c>
      <c r="N65" s="33" t="str">
        <f t="shared" si="16"/>
        <v>'A' , 'G' , 8</v>
      </c>
      <c r="O65" s="34" t="s">
        <v>207</v>
      </c>
      <c r="Q65" s="1" t="b">
        <f t="shared" si="18"/>
        <v>0</v>
      </c>
      <c r="R65" s="1" t="b">
        <f t="shared" si="19"/>
        <v>0</v>
      </c>
      <c r="S65" s="1" t="b">
        <f t="shared" si="17"/>
        <v>0</v>
      </c>
      <c r="U65" s="1"/>
      <c r="V65" s="1"/>
      <c r="W65" s="1"/>
    </row>
    <row r="66" spans="5:23">
      <c r="E66" s="145" t="s">
        <v>43</v>
      </c>
      <c r="F66" s="36" t="s">
        <v>2056</v>
      </c>
      <c r="G66" s="36" t="s">
        <v>2224</v>
      </c>
      <c r="H66" s="36">
        <v>9</v>
      </c>
      <c r="I66" s="2" t="e">
        <f>VLOOKUP(C66,'15_リスト発行元マスタ'!$A$3:$Q$98,2,FALSE)</f>
        <v>#N/A</v>
      </c>
      <c r="J66" s="2" t="str">
        <f>VLOOKUP(H66,'15_リスト発行元マスタ'!$U$3:$AL$98,2,FALSE)</f>
        <v>DJ_SEISAI</v>
      </c>
      <c r="K66" s="32" t="s">
        <v>208</v>
      </c>
      <c r="L66" s="33" t="s">
        <v>863</v>
      </c>
      <c r="M66" s="33" t="s">
        <v>206</v>
      </c>
      <c r="N66" s="33" t="str">
        <f t="shared" si="16"/>
        <v>'A' , 'G' , 9</v>
      </c>
      <c r="O66" s="34" t="s">
        <v>207</v>
      </c>
      <c r="Q66" s="1" t="b">
        <f t="shared" si="18"/>
        <v>0</v>
      </c>
      <c r="R66" s="1" t="b">
        <f t="shared" si="19"/>
        <v>0</v>
      </c>
      <c r="S66" s="1" t="b">
        <f t="shared" si="17"/>
        <v>0</v>
      </c>
      <c r="U66" s="1"/>
      <c r="V66" s="1"/>
      <c r="W66" s="1"/>
    </row>
    <row r="67" spans="5:23">
      <c r="E67" s="145" t="s">
        <v>43</v>
      </c>
      <c r="F67" s="36" t="s">
        <v>2056</v>
      </c>
      <c r="G67" s="36" t="s">
        <v>2224</v>
      </c>
      <c r="H67" s="36">
        <v>10</v>
      </c>
      <c r="I67" s="2" t="e">
        <f>VLOOKUP(C67,'15_リスト発行元マスタ'!$A$3:$Q$98,2,FALSE)</f>
        <v>#N/A</v>
      </c>
      <c r="J67" s="2" t="str">
        <f>VLOOKUP(H67,'15_リスト発行元マスタ'!$U$3:$AL$98,2,FALSE)</f>
        <v>DJ_SHIPS</v>
      </c>
      <c r="K67" s="32" t="s">
        <v>208</v>
      </c>
      <c r="L67" s="33" t="s">
        <v>863</v>
      </c>
      <c r="M67" s="33" t="s">
        <v>206</v>
      </c>
      <c r="N67" s="33" t="str">
        <f t="shared" si="16"/>
        <v>'A' , 'G' , 10</v>
      </c>
      <c r="O67" s="34" t="s">
        <v>207</v>
      </c>
      <c r="Q67" s="1" t="b">
        <f t="shared" si="18"/>
        <v>0</v>
      </c>
      <c r="R67" s="1" t="b">
        <f t="shared" si="19"/>
        <v>0</v>
      </c>
      <c r="S67" s="1" t="b">
        <f t="shared" si="17"/>
        <v>0</v>
      </c>
      <c r="U67" s="1"/>
      <c r="V67" s="1"/>
      <c r="W67" s="1"/>
    </row>
    <row r="68" spans="5:23">
      <c r="E68" s="145" t="s">
        <v>43</v>
      </c>
      <c r="F68" s="36" t="s">
        <v>2056</v>
      </c>
      <c r="G68" s="36" t="s">
        <v>2224</v>
      </c>
      <c r="H68" s="36">
        <v>11</v>
      </c>
      <c r="I68" s="2" t="e">
        <f>VLOOKUP(C68,'15_リスト発行元マスタ'!$A$3:$Q$98,2,FALSE)</f>
        <v>#N/A</v>
      </c>
      <c r="J68" s="2" t="str">
        <f>VLOOKUP(H68,'15_リスト発行元マスタ'!$U$3:$AL$98,2,FALSE)</f>
        <v>DJ_GAIKOKU_PEPS</v>
      </c>
      <c r="K68" s="32" t="s">
        <v>208</v>
      </c>
      <c r="L68" s="33" t="s">
        <v>863</v>
      </c>
      <c r="M68" s="33" t="s">
        <v>206</v>
      </c>
      <c r="N68" s="33" t="str">
        <f t="shared" si="16"/>
        <v>'A' , 'G' , 11</v>
      </c>
      <c r="O68" s="34" t="s">
        <v>207</v>
      </c>
      <c r="Q68" s="1" t="b">
        <f t="shared" si="18"/>
        <v>0</v>
      </c>
      <c r="R68" s="1" t="b">
        <f t="shared" si="19"/>
        <v>0</v>
      </c>
      <c r="S68" s="1" t="b">
        <f t="shared" si="17"/>
        <v>0</v>
      </c>
      <c r="U68" s="1"/>
      <c r="V68" s="1"/>
      <c r="W68" s="1"/>
    </row>
    <row r="69" spans="5:23">
      <c r="E69" s="145" t="s">
        <v>43</v>
      </c>
      <c r="F69" s="36" t="s">
        <v>2056</v>
      </c>
      <c r="G69" s="36" t="s">
        <v>2224</v>
      </c>
      <c r="H69" s="36">
        <v>12</v>
      </c>
      <c r="I69" s="2" t="e">
        <f>VLOOKUP(C69,'15_リスト発行元マスタ'!$A$3:$Q$98,2,FALSE)</f>
        <v>#N/A</v>
      </c>
      <c r="J69" s="2" t="str">
        <f>VLOOKUP(H69,'15_リスト発行元マスタ'!$U$3:$AL$98,2,FALSE)</f>
        <v>DJ_KOKUNAI_PEPS</v>
      </c>
      <c r="K69" s="32" t="s">
        <v>208</v>
      </c>
      <c r="L69" s="33" t="s">
        <v>863</v>
      </c>
      <c r="M69" s="33" t="s">
        <v>206</v>
      </c>
      <c r="N69" s="33" t="str">
        <f t="shared" si="16"/>
        <v>'A' , 'G' , 12</v>
      </c>
      <c r="O69" s="34" t="s">
        <v>207</v>
      </c>
      <c r="Q69" s="1" t="b">
        <f t="shared" si="18"/>
        <v>0</v>
      </c>
      <c r="R69" s="1" t="b">
        <f t="shared" si="19"/>
        <v>0</v>
      </c>
      <c r="S69" s="1" t="b">
        <f t="shared" si="17"/>
        <v>0</v>
      </c>
      <c r="U69" s="1"/>
      <c r="V69" s="1"/>
      <c r="W69" s="1"/>
    </row>
    <row r="70" spans="5:23">
      <c r="E70" s="145" t="s">
        <v>43</v>
      </c>
      <c r="F70" s="36" t="s">
        <v>2056</v>
      </c>
      <c r="G70" s="36" t="s">
        <v>2224</v>
      </c>
      <c r="H70" s="36">
        <v>13</v>
      </c>
      <c r="I70" s="2" t="e">
        <f>VLOOKUP(C70,'15_リスト発行元マスタ'!$A$3:$Q$98,2,FALSE)</f>
        <v>#N/A</v>
      </c>
      <c r="J70" s="2" t="str">
        <f>VLOOKUP(H70,'15_リスト発行元マスタ'!$U$3:$AL$98,2,FALSE)</f>
        <v>ZENGIN_SEIHO</v>
      </c>
      <c r="K70" s="32" t="s">
        <v>208</v>
      </c>
      <c r="L70" s="33" t="s">
        <v>863</v>
      </c>
      <c r="M70" s="33" t="s">
        <v>206</v>
      </c>
      <c r="N70" s="33" t="str">
        <f t="shared" si="16"/>
        <v>'A' , 'G' , 13</v>
      </c>
      <c r="O70" s="34" t="s">
        <v>207</v>
      </c>
      <c r="Q70" s="1" t="b">
        <f t="shared" si="18"/>
        <v>0</v>
      </c>
      <c r="R70" s="1" t="b">
        <f t="shared" si="19"/>
        <v>0</v>
      </c>
      <c r="S70" s="1" t="b">
        <f t="shared" si="17"/>
        <v>0</v>
      </c>
      <c r="U70" s="1"/>
      <c r="V70" s="1"/>
      <c r="W70" s="1"/>
    </row>
    <row r="71" spans="5:23">
      <c r="E71" s="145" t="s">
        <v>43</v>
      </c>
      <c r="F71" s="36" t="s">
        <v>2056</v>
      </c>
      <c r="G71" s="36" t="s">
        <v>2224</v>
      </c>
      <c r="H71" s="36">
        <v>14</v>
      </c>
      <c r="I71" s="2" t="e">
        <f>VLOOKUP(C71,'15_リスト発行元マスタ'!$A$3:$Q$98,2,FALSE)</f>
        <v>#N/A</v>
      </c>
      <c r="J71" s="2" t="str">
        <f>VLOOKUP(H71,'15_リスト発行元マスタ'!$U$3:$AL$98,2,FALSE)</f>
        <v>ZENGIN_SONPO</v>
      </c>
      <c r="K71" s="32" t="s">
        <v>208</v>
      </c>
      <c r="L71" s="33" t="s">
        <v>863</v>
      </c>
      <c r="M71" s="33" t="s">
        <v>206</v>
      </c>
      <c r="N71" s="33" t="str">
        <f t="shared" si="16"/>
        <v>'A' , 'G' , 14</v>
      </c>
      <c r="O71" s="34" t="s">
        <v>207</v>
      </c>
      <c r="Q71" s="1" t="b">
        <f t="shared" si="18"/>
        <v>0</v>
      </c>
      <c r="R71" s="1" t="b">
        <f t="shared" si="19"/>
        <v>0</v>
      </c>
      <c r="S71" s="1" t="b">
        <f t="shared" si="17"/>
        <v>0</v>
      </c>
      <c r="U71" s="1"/>
      <c r="V71" s="1"/>
      <c r="W71" s="1"/>
    </row>
    <row r="72" spans="5:23">
      <c r="E72" s="145" t="s">
        <v>43</v>
      </c>
      <c r="F72" s="36" t="s">
        <v>2056</v>
      </c>
      <c r="G72" s="36" t="s">
        <v>2224</v>
      </c>
      <c r="H72" s="36">
        <v>15</v>
      </c>
      <c r="I72" s="2" t="e">
        <f>VLOOKUP(C72,'15_リスト発行元マスタ'!$A$3:$Q$98,2,FALSE)</f>
        <v>#N/A</v>
      </c>
      <c r="J72" s="2" t="str">
        <f>VLOOKUP(H72,'15_リスト発行元マスタ'!$U$3:$AL$98,2,FALSE)</f>
        <v>ORIGINAL</v>
      </c>
      <c r="K72" s="32" t="s">
        <v>208</v>
      </c>
      <c r="L72" s="33" t="s">
        <v>863</v>
      </c>
      <c r="M72" s="33" t="s">
        <v>206</v>
      </c>
      <c r="N72" s="33" t="str">
        <f t="shared" si="16"/>
        <v>'A' , 'G' , 15</v>
      </c>
      <c r="O72" s="34" t="s">
        <v>207</v>
      </c>
      <c r="Q72" s="1" t="b">
        <f t="shared" si="18"/>
        <v>0</v>
      </c>
      <c r="R72" s="1" t="b">
        <f t="shared" si="19"/>
        <v>0</v>
      </c>
      <c r="S72" s="1" t="b">
        <f t="shared" si="17"/>
        <v>0</v>
      </c>
      <c r="U72" s="1"/>
      <c r="V72" s="1"/>
      <c r="W72" s="1"/>
    </row>
    <row r="73" spans="5:23">
      <c r="E73" s="145" t="s">
        <v>43</v>
      </c>
      <c r="F73" s="36" t="s">
        <v>2056</v>
      </c>
      <c r="G73" s="36" t="s">
        <v>2219</v>
      </c>
      <c r="H73" s="36">
        <v>1</v>
      </c>
      <c r="I73" s="2" t="e">
        <f>VLOOKUP(C73,'15_リスト発行元マスタ'!$A$3:$Q$98,2,FALSE)</f>
        <v>#N/A</v>
      </c>
      <c r="J73" s="2" t="str">
        <f>VLOOKUP(H73,'15_リスト発行元マスタ'!$U$3:$AL$98,2,FALSE)</f>
        <v>OFAC</v>
      </c>
      <c r="K73" s="32" t="s">
        <v>208</v>
      </c>
      <c r="L73" s="33" t="s">
        <v>863</v>
      </c>
      <c r="M73" s="33" t="s">
        <v>206</v>
      </c>
      <c r="N73" s="33" t="str">
        <f>"'"&amp;F73&amp;"'"&amp;" , "&amp;"'"&amp;G73&amp;"'"&amp;" , "&amp;H73</f>
        <v>'A' , 'H' , 1</v>
      </c>
      <c r="O73" s="34" t="s">
        <v>207</v>
      </c>
      <c r="Q73" s="1" t="b">
        <f t="shared" si="18"/>
        <v>0</v>
      </c>
      <c r="R73" s="1" t="b">
        <f t="shared" si="19"/>
        <v>0</v>
      </c>
      <c r="S73" s="1" t="b">
        <f>IF(H73="","",EXACT(H73,W73))</f>
        <v>0</v>
      </c>
      <c r="U73" s="1"/>
      <c r="V73" s="1"/>
      <c r="W73" s="1"/>
    </row>
    <row r="74" spans="5:23">
      <c r="E74" s="145" t="s">
        <v>43</v>
      </c>
      <c r="F74" s="36" t="s">
        <v>2056</v>
      </c>
      <c r="G74" s="36" t="s">
        <v>2219</v>
      </c>
      <c r="H74" s="36">
        <v>2</v>
      </c>
      <c r="I74" s="2" t="e">
        <f>VLOOKUP(C74,'15_リスト発行元マスタ'!$A$3:$Q$98,2,FALSE)</f>
        <v>#N/A</v>
      </c>
      <c r="J74" s="2" t="str">
        <f>VLOOKUP(H74,'15_リスト発行元マスタ'!$U$3:$AL$98,2,FALSE)</f>
        <v>JP</v>
      </c>
      <c r="K74" s="32" t="s">
        <v>208</v>
      </c>
      <c r="L74" s="33" t="s">
        <v>863</v>
      </c>
      <c r="M74" s="33" t="s">
        <v>206</v>
      </c>
      <c r="N74" s="33" t="str">
        <f t="shared" ref="N74:N85" si="20">"'"&amp;F74&amp;"'"&amp;" , "&amp;"'"&amp;G74&amp;"'"&amp;" , "&amp;H74</f>
        <v>'A' , 'H' , 2</v>
      </c>
      <c r="O74" s="34" t="s">
        <v>207</v>
      </c>
      <c r="Q74" s="1" t="b">
        <f t="shared" si="18"/>
        <v>0</v>
      </c>
      <c r="R74" s="1" t="b">
        <f t="shared" si="19"/>
        <v>0</v>
      </c>
      <c r="S74" s="1" t="b">
        <f t="shared" ref="S74:S85" si="21">IF(H74="","",EXACT(H74,W74))</f>
        <v>0</v>
      </c>
      <c r="U74" s="1"/>
      <c r="V74" s="1"/>
      <c r="W74" s="1"/>
    </row>
    <row r="75" spans="5:23">
      <c r="E75" s="145" t="s">
        <v>43</v>
      </c>
      <c r="F75" s="36" t="s">
        <v>2056</v>
      </c>
      <c r="G75" s="36" t="s">
        <v>2219</v>
      </c>
      <c r="H75" s="36">
        <v>3</v>
      </c>
      <c r="I75" s="2" t="e">
        <f>VLOOKUP(C75,'15_リスト発行元マスタ'!$A$3:$Q$98,2,FALSE)</f>
        <v>#N/A</v>
      </c>
      <c r="J75" s="2" t="str">
        <f>VLOOKUP(H75,'15_リスト発行元マスタ'!$U$3:$AL$98,2,FALSE)</f>
        <v>MOF</v>
      </c>
      <c r="K75" s="32" t="s">
        <v>208</v>
      </c>
      <c r="L75" s="33" t="s">
        <v>863</v>
      </c>
      <c r="M75" s="33" t="s">
        <v>206</v>
      </c>
      <c r="N75" s="33" t="str">
        <f t="shared" si="20"/>
        <v>'A' , 'H' , 3</v>
      </c>
      <c r="O75" s="34" t="s">
        <v>207</v>
      </c>
      <c r="Q75" s="1" t="b">
        <f t="shared" si="18"/>
        <v>0</v>
      </c>
      <c r="R75" s="1" t="b">
        <f t="shared" si="19"/>
        <v>0</v>
      </c>
      <c r="S75" s="1" t="b">
        <f t="shared" si="21"/>
        <v>0</v>
      </c>
      <c r="U75" s="1"/>
      <c r="V75" s="1"/>
      <c r="W75" s="1"/>
    </row>
    <row r="76" spans="5:23">
      <c r="E76" s="145" t="s">
        <v>43</v>
      </c>
      <c r="F76" s="36" t="s">
        <v>2056</v>
      </c>
      <c r="G76" s="36" t="s">
        <v>2219</v>
      </c>
      <c r="H76" s="36">
        <v>4</v>
      </c>
      <c r="I76" s="2" t="e">
        <f>VLOOKUP(C76,'15_リスト発行元マスタ'!$A$3:$Q$98,2,FALSE)</f>
        <v>#N/A</v>
      </c>
      <c r="J76" s="2" t="str">
        <f>VLOOKUP(H76,'15_リスト発行元マスタ'!$U$3:$AL$98,2,FALSE)</f>
        <v>NPA</v>
      </c>
      <c r="K76" s="32" t="s">
        <v>208</v>
      </c>
      <c r="L76" s="33" t="s">
        <v>863</v>
      </c>
      <c r="M76" s="33" t="s">
        <v>206</v>
      </c>
      <c r="N76" s="33" t="str">
        <f t="shared" si="20"/>
        <v>'A' , 'H' , 4</v>
      </c>
      <c r="O76" s="34" t="s">
        <v>207</v>
      </c>
      <c r="Q76" s="1" t="b">
        <f t="shared" ref="Q76:Q113" si="22">IF(F76="","",EXACT(F76,U76))</f>
        <v>0</v>
      </c>
      <c r="R76" s="1" t="b">
        <f t="shared" ref="R76:R113" si="23">IF(G76="","",EXACT(G76,V76))</f>
        <v>0</v>
      </c>
      <c r="S76" s="1" t="b">
        <f t="shared" si="21"/>
        <v>0</v>
      </c>
      <c r="U76" s="1"/>
      <c r="V76" s="1"/>
      <c r="W76" s="1"/>
    </row>
    <row r="77" spans="5:23">
      <c r="E77" s="145" t="s">
        <v>43</v>
      </c>
      <c r="F77" s="36" t="s">
        <v>2056</v>
      </c>
      <c r="G77" s="36" t="s">
        <v>2219</v>
      </c>
      <c r="H77" s="36">
        <v>5</v>
      </c>
      <c r="I77" s="2" t="e">
        <f>VLOOKUP(C77,'15_リスト発行元マスタ'!$A$3:$Q$98,2,FALSE)</f>
        <v>#N/A</v>
      </c>
      <c r="J77" s="2" t="str">
        <f>VLOOKUP(H77,'15_リスト発行元マスタ'!$U$3:$AL$98,2,FALSE)</f>
        <v>NPC</v>
      </c>
      <c r="K77" s="32" t="s">
        <v>208</v>
      </c>
      <c r="L77" s="33" t="s">
        <v>863</v>
      </c>
      <c r="M77" s="33" t="s">
        <v>206</v>
      </c>
      <c r="N77" s="33" t="str">
        <f t="shared" si="20"/>
        <v>'A' , 'H' , 5</v>
      </c>
      <c r="O77" s="34" t="s">
        <v>207</v>
      </c>
      <c r="Q77" s="1" t="b">
        <f t="shared" si="22"/>
        <v>0</v>
      </c>
      <c r="R77" s="1" t="b">
        <f t="shared" si="23"/>
        <v>0</v>
      </c>
      <c r="S77" s="1" t="b">
        <f t="shared" si="21"/>
        <v>0</v>
      </c>
      <c r="U77" s="1"/>
      <c r="V77" s="1"/>
      <c r="W77" s="1"/>
    </row>
    <row r="78" spans="5:23">
      <c r="E78" s="145" t="s">
        <v>43</v>
      </c>
      <c r="F78" s="36" t="s">
        <v>2056</v>
      </c>
      <c r="G78" s="36" t="s">
        <v>2219</v>
      </c>
      <c s="36" r="H78">
        <v>7</v>
      </c>
      <c r="I78" s="2" t="e">
        <f>VLOOKUP(C78,'15_リスト発行元マスタ'!$A$3:$Q$98,2,FALSE)</f>
        <v>#N/A</v>
      </c>
      <c r="J78" s="2" t="str">
        <f>VLOOKUP(H78,'15_リスト発行元マスタ'!$U$3:$AL$98,2,FALSE)</f>
        <v>NPI</v>
      </c>
      <c r="K78" s="32" t="s">
        <v>208</v>
      </c>
      <c r="L78" s="33" t="s">
        <v>863</v>
      </c>
      <c r="M78" s="33" t="s">
        <v>206</v>
      </c>
      <c r="N78" s="33" t="str">
        <f t="shared" si="20"/>
        <v>'A' , 'H' , 6</v>
      </c>
      <c r="O78" s="34" t="s">
        <v>207</v>
      </c>
      <c r="Q78" s="1" t="b">
        <f t="shared" si="22"/>
        <v>0</v>
      </c>
      <c r="R78" s="1" t="b">
        <f t="shared" si="23"/>
        <v>0</v>
      </c>
      <c r="S78" s="1" t="b">
        <f t="shared" si="21"/>
        <v>0</v>
      </c>
      <c r="U78" s="1"/>
      <c r="V78" s="1"/>
      <c r="W78" s="1"/>
    </row>
    <row r="79" spans="5:23">
      <c r="E79" s="145" t="s">
        <v>43</v>
      </c>
      <c r="F79" s="36" t="s">
        <v>2056</v>
      </c>
      <c r="G79" s="36" t="s">
        <v>2219</v>
      </c>
      <c r="H79" s="36">
        <v>8</v>
      </c>
      <c r="I79" s="2" t="e">
        <f>VLOOKUP(C79,'15_リスト発行元マスタ'!$A$3:$Q$98,2,FALSE)</f>
        <v>#N/A</v>
      </c>
      <c r="J79" s="2" t="str">
        <f>VLOOKUP(H79,'15_リスト発行元マスタ'!$U$3:$AL$98,2,FALSE)</f>
        <v>ASC</v>
      </c>
      <c r="K79" s="32" t="s">
        <v>208</v>
      </c>
      <c r="L79" s="33" t="s">
        <v>863</v>
      </c>
      <c r="M79" s="33" t="s">
        <v>206</v>
      </c>
      <c r="N79" s="33" t="str">
        <f t="shared" si="20"/>
        <v>'A' , 'H' , 8</v>
      </c>
      <c r="O79" s="34" t="s">
        <v>207</v>
      </c>
      <c r="Q79" s="1" t="b">
        <f t="shared" si="22"/>
        <v>0</v>
      </c>
      <c r="R79" s="1" t="b">
        <f t="shared" si="23"/>
        <v>0</v>
      </c>
      <c r="S79" s="1" t="b">
        <f t="shared" si="21"/>
        <v>0</v>
      </c>
      <c r="U79" s="1"/>
      <c r="V79" s="1"/>
      <c r="W79" s="1"/>
    </row>
    <row r="80" spans="5:23">
      <c r="E80" s="145" t="s">
        <v>43</v>
      </c>
      <c r="F80" s="36" t="s">
        <v>2056</v>
      </c>
      <c r="G80" s="36" t="s">
        <v>2219</v>
      </c>
      <c r="H80" s="36">
        <v>9</v>
      </c>
      <c r="I80" s="2" t="e">
        <f>VLOOKUP(C80,'15_リスト発行元マスタ'!$A$3:$Q$98,2,FALSE)</f>
        <v>#N/A</v>
      </c>
      <c r="J80" s="2" t="str">
        <f>VLOOKUP(H80,'15_リスト発行元マスタ'!$U$3:$AL$98,2,FALSE)</f>
        <v>DJ_SEISAI</v>
      </c>
      <c r="K80" s="32" t="s">
        <v>208</v>
      </c>
      <c r="L80" s="33" t="s">
        <v>863</v>
      </c>
      <c r="M80" s="33" t="s">
        <v>206</v>
      </c>
      <c r="N80" s="33" t="str">
        <f t="shared" si="20"/>
        <v>'A' , 'H' , 9</v>
      </c>
      <c r="O80" s="34" t="s">
        <v>207</v>
      </c>
      <c r="Q80" s="1" t="b">
        <f t="shared" si="22"/>
        <v>0</v>
      </c>
      <c r="R80" s="1" t="b">
        <f t="shared" si="23"/>
        <v>0</v>
      </c>
      <c r="S80" s="1" t="b">
        <f t="shared" si="21"/>
        <v>0</v>
      </c>
      <c r="U80" s="1"/>
      <c r="V80" s="1"/>
      <c r="W80" s="1"/>
    </row>
    <row r="81" spans="5:23">
      <c r="E81" s="145" t="s">
        <v>43</v>
      </c>
      <c r="F81" s="36" t="s">
        <v>2056</v>
      </c>
      <c r="G81" s="36" t="s">
        <v>2219</v>
      </c>
      <c r="H81" s="36">
        <v>10</v>
      </c>
      <c r="I81" s="2" t="e">
        <f>VLOOKUP(C81,'15_リスト発行元マスタ'!$A$3:$Q$98,2,FALSE)</f>
        <v>#N/A</v>
      </c>
      <c r="J81" s="2" t="str">
        <f>VLOOKUP(H81,'15_リスト発行元マスタ'!$U$3:$AL$98,2,FALSE)</f>
        <v>DJ_SHIPS</v>
      </c>
      <c r="K81" s="32" t="s">
        <v>208</v>
      </c>
      <c r="L81" s="33" t="s">
        <v>863</v>
      </c>
      <c r="M81" s="33" t="s">
        <v>206</v>
      </c>
      <c r="N81" s="33" t="str">
        <f t="shared" si="20"/>
        <v>'A' , 'H' , 10</v>
      </c>
      <c r="O81" s="34" t="s">
        <v>207</v>
      </c>
      <c r="Q81" s="1" t="b">
        <f t="shared" si="22"/>
        <v>0</v>
      </c>
      <c r="R81" s="1" t="b">
        <f t="shared" si="23"/>
        <v>0</v>
      </c>
      <c r="S81" s="1" t="b">
        <f t="shared" si="21"/>
        <v>0</v>
      </c>
      <c r="U81" s="1"/>
      <c r="V81" s="1"/>
      <c r="W81" s="1"/>
    </row>
    <row r="82" spans="5:23">
      <c r="E82" s="145" t="s">
        <v>43</v>
      </c>
      <c r="F82" s="36" t="s">
        <v>2056</v>
      </c>
      <c r="G82" s="36" t="s">
        <v>2219</v>
      </c>
      <c r="H82" s="36">
        <v>11</v>
      </c>
      <c r="I82" s="2" t="e">
        <f>VLOOKUP(C82,'15_リスト発行元マスタ'!$A$3:$Q$98,2,FALSE)</f>
        <v>#N/A</v>
      </c>
      <c r="J82" s="2" t="str">
        <f>VLOOKUP(H82,'15_リスト発行元マスタ'!$U$3:$AL$98,2,FALSE)</f>
        <v>DJ_GAIKOKU_PEPS</v>
      </c>
      <c r="K82" s="32" t="s">
        <v>208</v>
      </c>
      <c r="L82" s="33" t="s">
        <v>863</v>
      </c>
      <c r="M82" s="33" t="s">
        <v>206</v>
      </c>
      <c r="N82" s="33" t="str">
        <f t="shared" si="20"/>
        <v>'A' , 'H' , 11</v>
      </c>
      <c r="O82" s="34" t="s">
        <v>207</v>
      </c>
      <c r="Q82" s="1" t="b">
        <f t="shared" si="22"/>
        <v>0</v>
      </c>
      <c r="R82" s="1" t="b">
        <f t="shared" si="23"/>
        <v>0</v>
      </c>
      <c r="S82" s="1" t="b">
        <f t="shared" si="21"/>
        <v>0</v>
      </c>
      <c r="U82" s="1"/>
      <c r="V82" s="1"/>
      <c r="W82" s="1"/>
    </row>
    <row r="83" spans="5:23">
      <c r="E83" s="145" t="s">
        <v>43</v>
      </c>
      <c r="F83" s="36" t="s">
        <v>2056</v>
      </c>
      <c r="G83" s="36" t="s">
        <v>2219</v>
      </c>
      <c r="H83" s="36">
        <v>12</v>
      </c>
      <c r="I83" s="2" t="e">
        <f>VLOOKUP(C83,'15_リスト発行元マスタ'!$A$3:$Q$98,2,FALSE)</f>
        <v>#N/A</v>
      </c>
      <c r="J83" s="2" t="str">
        <f>VLOOKUP(H83,'15_リスト発行元マスタ'!$U$3:$AL$98,2,FALSE)</f>
        <v>DJ_KOKUNAI_PEPS</v>
      </c>
      <c r="K83" s="32" t="s">
        <v>208</v>
      </c>
      <c r="L83" s="33" t="s">
        <v>863</v>
      </c>
      <c r="M83" s="33" t="s">
        <v>206</v>
      </c>
      <c r="N83" s="33" t="str">
        <f t="shared" si="20"/>
        <v>'A' , 'H' , 12</v>
      </c>
      <c r="O83" s="34" t="s">
        <v>207</v>
      </c>
      <c r="Q83" s="1" t="b">
        <f t="shared" si="22"/>
        <v>0</v>
      </c>
      <c r="R83" s="1" t="b">
        <f t="shared" si="23"/>
        <v>0</v>
      </c>
      <c r="S83" s="1" t="b">
        <f t="shared" si="21"/>
        <v>0</v>
      </c>
      <c r="U83" s="1"/>
      <c r="V83" s="1"/>
      <c r="W83" s="1"/>
    </row>
    <row r="84" spans="5:23">
      <c r="E84" s="145" t="s">
        <v>43</v>
      </c>
      <c r="F84" s="36" t="s">
        <v>2056</v>
      </c>
      <c r="G84" s="36" t="s">
        <v>2219</v>
      </c>
      <c r="H84" s="36">
        <v>13</v>
      </c>
      <c r="I84" s="2" t="e">
        <f>VLOOKUP(C84,'15_リスト発行元マスタ'!$A$3:$Q$98,2,FALSE)</f>
        <v>#N/A</v>
      </c>
      <c r="J84" s="2" t="str">
        <f>VLOOKUP(H84,'15_リスト発行元マスタ'!$U$3:$AL$98,2,FALSE)</f>
        <v>ZENGIN_SEIHO</v>
      </c>
      <c r="K84" s="32" t="s">
        <v>208</v>
      </c>
      <c r="L84" s="33" t="s">
        <v>863</v>
      </c>
      <c r="M84" s="33" t="s">
        <v>206</v>
      </c>
      <c r="N84" s="33" t="str">
        <f t="shared" si="20"/>
        <v>'A' , 'H' , 13</v>
      </c>
      <c r="O84" s="34" t="s">
        <v>207</v>
      </c>
      <c r="Q84" s="1" t="b">
        <f t="shared" si="22"/>
        <v>0</v>
      </c>
      <c r="R84" s="1" t="b">
        <f t="shared" si="23"/>
        <v>0</v>
      </c>
      <c r="S84" s="1" t="b">
        <f t="shared" si="21"/>
        <v>0</v>
      </c>
      <c r="U84" s="1"/>
      <c r="V84" s="1"/>
      <c r="W84" s="1"/>
    </row>
    <row r="85" spans="5:23">
      <c r="E85" s="145" t="s">
        <v>43</v>
      </c>
      <c r="F85" s="36" t="s">
        <v>2056</v>
      </c>
      <c r="G85" s="36" t="s">
        <v>2219</v>
      </c>
      <c r="H85" s="36">
        <v>14</v>
      </c>
      <c r="I85" s="2" t="e">
        <f>VLOOKUP(C85,'15_リスト発行元マスタ'!$A$3:$Q$98,2,FALSE)</f>
        <v>#N/A</v>
      </c>
      <c r="J85" s="2" t="str">
        <f>VLOOKUP(H85,'15_リスト発行元マスタ'!$U$3:$AL$98,2,FALSE)</f>
        <v>ZENGIN_SONPO</v>
      </c>
      <c r="K85" s="32" t="s">
        <v>208</v>
      </c>
      <c r="L85" s="33" t="s">
        <v>863</v>
      </c>
      <c r="M85" s="33" t="s">
        <v>206</v>
      </c>
      <c r="N85" s="33" t="str">
        <f t="shared" si="20"/>
        <v>'A' , 'H' , 14</v>
      </c>
      <c r="O85" s="34" t="s">
        <v>207</v>
      </c>
      <c r="Q85" s="1" t="b">
        <f t="shared" si="22"/>
        <v>0</v>
      </c>
      <c r="R85" s="1" t="b">
        <f t="shared" si="23"/>
        <v>0</v>
      </c>
      <c r="S85" s="1" t="b">
        <f t="shared" si="21"/>
        <v>0</v>
      </c>
      <c r="U85" s="1"/>
      <c r="V85" s="1"/>
      <c r="W85" s="1"/>
    </row>
    <row r="86" spans="5:23">
      <c r="E86" s="145" t="s">
        <v>43</v>
      </c>
      <c r="F86" s="36" t="s">
        <v>2056</v>
      </c>
      <c r="G86" s="36" t="s">
        <v>2219</v>
      </c>
      <c r="H86" s="36">
        <v>15</v>
      </c>
      <c r="I86" s="2" t="e">
        <f>VLOOKUP(C86,'15_リスト発行元マスタ'!$A$3:$Q$98,2,FALSE)</f>
        <v>#N/A</v>
      </c>
      <c r="J86" s="2" t="str">
        <f>VLOOKUP(H86,'15_リスト発行元マスタ'!$U$3:$AL$98,2,FALSE)</f>
        <v>ORIGINAL</v>
      </c>
      <c r="K86" s="32" t="s">
        <v>208</v>
      </c>
      <c r="L86" s="33" t="s">
        <v>863</v>
      </c>
      <c r="M86" s="33" t="s">
        <v>206</v>
      </c>
      <c r="N86" s="33" t="str">
        <f>"'"&amp;F86&amp;"'"&amp;" , "&amp;"'"&amp;G86&amp;"'"&amp;" , "&amp;H86</f>
        <v>'A' , 'H' , 15</v>
      </c>
      <c r="O86" s="34" t="s">
        <v>207</v>
      </c>
      <c r="Q86" s="1" t="b">
        <f t="shared" si="22"/>
        <v>0</v>
      </c>
      <c r="R86" s="1" t="b">
        <f t="shared" si="23"/>
        <v>0</v>
      </c>
      <c r="S86" s="1" t="b">
        <f>IF(H86="","",EXACT(H86,W86))</f>
        <v>0</v>
      </c>
      <c r="U86" s="1"/>
      <c r="V86" s="1"/>
      <c r="W86" s="1"/>
    </row>
    <row r="87" spans="5:23">
      <c r="E87" s="145" t="s">
        <v>43</v>
      </c>
      <c r="F87" s="36" t="s">
        <v>2056</v>
      </c>
      <c r="G87" s="36" t="s">
        <v>2238</v>
      </c>
      <c r="H87" s="36">
        <v>1</v>
      </c>
      <c r="I87" s="2" t="e">
        <f>VLOOKUP(C87,'15_リスト発行元マスタ'!$A$3:$Q$98,2,FALSE)</f>
        <v>#N/A</v>
      </c>
      <c r="J87" s="2" t="str">
        <f>VLOOKUP(H87,'15_リスト発行元マスタ'!$U$3:$AL$98,2,FALSE)</f>
        <v>OFAC</v>
      </c>
      <c r="K87" s="32" t="s">
        <v>208</v>
      </c>
      <c r="L87" s="33" t="s">
        <v>863</v>
      </c>
      <c r="M87" s="33" t="s">
        <v>206</v>
      </c>
      <c r="N87" s="33" t="str">
        <f t="shared" ref="N87:N99" si="24">"'"&amp;F87&amp;"'"&amp;" , "&amp;"'"&amp;G87&amp;"'"&amp;" , "&amp;H87</f>
        <v>'A' , 'I' , 1</v>
      </c>
      <c r="O87" s="34" t="s">
        <v>207</v>
      </c>
      <c r="Q87" s="1" t="b">
        <f t="shared" ref="Q87:Q99" si="25">IF(F87="","",EXACT(F87,U87))</f>
        <v>0</v>
      </c>
      <c r="R87" s="1" t="b">
        <f t="shared" ref="R87:R99" si="26">IF(G87="","",EXACT(G87,V87))</f>
        <v>0</v>
      </c>
      <c r="S87" s="1" t="b">
        <f t="shared" ref="S87:S99" si="27">IF(H87="","",EXACT(H87,W87))</f>
        <v>0</v>
      </c>
      <c r="U87" s="1"/>
      <c r="V87" s="1"/>
      <c r="W87" s="1"/>
    </row>
    <row r="88" spans="5:23">
      <c r="E88" s="145" t="s">
        <v>43</v>
      </c>
      <c r="F88" s="36" t="s">
        <v>2056</v>
      </c>
      <c r="G88" s="36" t="s">
        <v>2238</v>
      </c>
      <c r="H88" s="36">
        <v>2</v>
      </c>
      <c r="I88" s="2" t="e">
        <f>VLOOKUP(C88,'15_リスト発行元マスタ'!$A$3:$Q$98,2,FALSE)</f>
        <v>#N/A</v>
      </c>
      <c r="J88" s="2" t="str">
        <f>VLOOKUP(H88,'15_リスト発行元マスタ'!$U$3:$AL$98,2,FALSE)</f>
        <v>JP</v>
      </c>
      <c r="K88" s="32" t="s">
        <v>208</v>
      </c>
      <c r="L88" s="33" t="s">
        <v>863</v>
      </c>
      <c r="M88" s="33" t="s">
        <v>206</v>
      </c>
      <c r="N88" s="33" t="str">
        <f t="shared" si="24"/>
        <v>'A' , 'I' , 2</v>
      </c>
      <c r="O88" s="34" t="s">
        <v>207</v>
      </c>
      <c r="Q88" s="1" t="b">
        <f t="shared" si="25"/>
        <v>0</v>
      </c>
      <c r="R88" s="1" t="b">
        <f t="shared" si="26"/>
        <v>0</v>
      </c>
      <c r="S88" s="1" t="b">
        <f t="shared" si="27"/>
        <v>0</v>
      </c>
      <c r="U88" s="1"/>
      <c r="V88" s="1"/>
      <c r="W88" s="1"/>
    </row>
    <row r="89" spans="5:23">
      <c r="E89" s="145" t="s">
        <v>43</v>
      </c>
      <c r="F89" s="36" t="s">
        <v>2056</v>
      </c>
      <c r="G89" s="36" t="s">
        <v>2238</v>
      </c>
      <c r="H89" s="36">
        <v>3</v>
      </c>
      <c r="I89" s="2" t="e">
        <f>VLOOKUP(C89,'15_リスト発行元マスタ'!$A$3:$Q$98,2,FALSE)</f>
        <v>#N/A</v>
      </c>
      <c r="J89" s="2" t="str">
        <f>VLOOKUP(H89,'15_リスト発行元マスタ'!$U$3:$AL$98,2,FALSE)</f>
        <v>MOF</v>
      </c>
      <c r="K89" s="32" t="s">
        <v>208</v>
      </c>
      <c r="L89" s="33" t="s">
        <v>863</v>
      </c>
      <c r="M89" s="33" t="s">
        <v>206</v>
      </c>
      <c r="N89" s="33" t="str">
        <f t="shared" si="24"/>
        <v>'A' , 'I' , 3</v>
      </c>
      <c r="O89" s="34" t="s">
        <v>207</v>
      </c>
      <c r="Q89" s="1" t="b">
        <f t="shared" si="25"/>
        <v>0</v>
      </c>
      <c r="R89" s="1" t="b">
        <f t="shared" si="26"/>
        <v>0</v>
      </c>
      <c r="S89" s="1" t="b">
        <f t="shared" si="27"/>
        <v>0</v>
      </c>
      <c r="U89" s="1"/>
      <c r="V89" s="1"/>
      <c r="W89" s="1"/>
    </row>
    <row r="90" spans="5:23">
      <c r="E90" s="145" t="s">
        <v>43</v>
      </c>
      <c r="F90" s="36" t="s">
        <v>2056</v>
      </c>
      <c r="G90" s="36" t="s">
        <v>2238</v>
      </c>
      <c r="H90" s="36">
        <v>4</v>
      </c>
      <c r="I90" s="2" t="e">
        <f>VLOOKUP(C90,'15_リスト発行元マスタ'!$A$3:$Q$98,2,FALSE)</f>
        <v>#N/A</v>
      </c>
      <c r="J90" s="2" t="str">
        <f>VLOOKUP(H90,'15_リスト発行元マスタ'!$U$3:$AL$98,2,FALSE)</f>
        <v>NPA</v>
      </c>
      <c r="K90" s="32" t="s">
        <v>208</v>
      </c>
      <c r="L90" s="33" t="s">
        <v>863</v>
      </c>
      <c r="M90" s="33" t="s">
        <v>206</v>
      </c>
      <c r="N90" s="33" t="str">
        <f t="shared" si="24"/>
        <v>'A' , 'I' , 4</v>
      </c>
      <c r="O90" s="34" t="s">
        <v>207</v>
      </c>
      <c r="Q90" s="1" t="b">
        <f t="shared" si="25"/>
        <v>0</v>
      </c>
      <c r="R90" s="1" t="b">
        <f t="shared" si="26"/>
        <v>0</v>
      </c>
      <c r="S90" s="1" t="b">
        <f t="shared" si="27"/>
        <v>0</v>
      </c>
      <c r="U90" s="1"/>
      <c r="V90" s="1"/>
      <c r="W90" s="1"/>
    </row>
    <row r="91" spans="5:23">
      <c r="E91" s="145" t="s">
        <v>43</v>
      </c>
      <c r="F91" s="36" t="s">
        <v>2056</v>
      </c>
      <c r="G91" s="36" t="s">
        <v>2238</v>
      </c>
      <c r="H91" s="36">
        <v>5</v>
      </c>
      <c r="I91" s="2" t="e">
        <f>VLOOKUP(C91,'15_リスト発行元マスタ'!$A$3:$Q$98,2,FALSE)</f>
        <v>#N/A</v>
      </c>
      <c r="J91" s="2" t="str">
        <f>VLOOKUP(H91,'15_リスト発行元マスタ'!$U$3:$AL$98,2,FALSE)</f>
        <v>NPC</v>
      </c>
      <c r="K91" s="32" t="s">
        <v>208</v>
      </c>
      <c r="L91" s="33" t="s">
        <v>863</v>
      </c>
      <c r="M91" s="33" t="s">
        <v>206</v>
      </c>
      <c r="N91" s="33" t="str">
        <f t="shared" si="24"/>
        <v>'A' , 'I' , 5</v>
      </c>
      <c r="O91" s="34" t="s">
        <v>207</v>
      </c>
      <c r="Q91" s="1" t="b">
        <f t="shared" si="25"/>
        <v>0</v>
      </c>
      <c r="R91" s="1" t="b">
        <f t="shared" si="26"/>
        <v>0</v>
      </c>
      <c r="S91" s="1" t="b">
        <f t="shared" si="27"/>
        <v>0</v>
      </c>
      <c r="U91" s="1"/>
      <c r="V91" s="1"/>
      <c r="W91" s="1"/>
    </row>
    <row r="92" spans="5:23">
      <c r="E92" s="145" t="s">
        <v>43</v>
      </c>
      <c r="F92" s="36" t="s">
        <v>2056</v>
      </c>
      <c r="G92" s="36" t="s">
        <v>2238</v>
      </c>
      <c s="36" r="H92">
        <v>7</v>
      </c>
      <c r="I92" s="2" t="e">
        <f>VLOOKUP(C92,'15_リスト発行元マスタ'!$A$3:$Q$98,2,FALSE)</f>
        <v>#N/A</v>
      </c>
      <c r="J92" s="2" t="str">
        <f>VLOOKUP(H92,'15_リスト発行元マスタ'!$U$3:$AL$98,2,FALSE)</f>
        <v>NPI</v>
      </c>
      <c r="K92" s="32" t="s">
        <v>208</v>
      </c>
      <c r="L92" s="33" t="s">
        <v>863</v>
      </c>
      <c r="M92" s="33" t="s">
        <v>206</v>
      </c>
      <c r="N92" s="33" t="str">
        <f t="shared" si="24"/>
        <v>'A' , 'I' , 6</v>
      </c>
      <c r="O92" s="34" t="s">
        <v>207</v>
      </c>
      <c r="Q92" s="1" t="b">
        <f t="shared" si="25"/>
        <v>0</v>
      </c>
      <c r="R92" s="1" t="b">
        <f t="shared" si="26"/>
        <v>0</v>
      </c>
      <c r="S92" s="1" t="b">
        <f t="shared" si="27"/>
        <v>0</v>
      </c>
      <c r="U92" s="1"/>
      <c r="V92" s="1"/>
      <c r="W92" s="1"/>
    </row>
    <row r="93" spans="5:23">
      <c r="E93" s="145" t="s">
        <v>43</v>
      </c>
      <c r="F93" s="36" t="s">
        <v>2056</v>
      </c>
      <c r="G93" s="36" t="s">
        <v>2238</v>
      </c>
      <c r="H93" s="36">
        <v>8</v>
      </c>
      <c r="I93" s="2" t="e">
        <f>VLOOKUP(C93,'15_リスト発行元マスタ'!$A$3:$Q$98,2,FALSE)</f>
        <v>#N/A</v>
      </c>
      <c r="J93" s="2" t="str">
        <f>VLOOKUP(H93,'15_リスト発行元マスタ'!$U$3:$AL$98,2,FALSE)</f>
        <v>ASC</v>
      </c>
      <c r="K93" s="32" t="s">
        <v>208</v>
      </c>
      <c r="L93" s="33" t="s">
        <v>863</v>
      </c>
      <c r="M93" s="33" t="s">
        <v>206</v>
      </c>
      <c r="N93" s="33" t="str">
        <f t="shared" si="24"/>
        <v>'A' , 'I' , 8</v>
      </c>
      <c r="O93" s="34" t="s">
        <v>207</v>
      </c>
      <c r="Q93" s="1" t="b">
        <f t="shared" si="25"/>
        <v>0</v>
      </c>
      <c r="R93" s="1" t="b">
        <f t="shared" si="26"/>
        <v>0</v>
      </c>
      <c r="S93" s="1" t="b">
        <f t="shared" si="27"/>
        <v>0</v>
      </c>
      <c r="U93" s="1"/>
      <c r="V93" s="1"/>
      <c r="W93" s="1"/>
    </row>
    <row r="94" spans="5:23">
      <c r="E94" s="145" t="s">
        <v>43</v>
      </c>
      <c r="F94" s="36" t="s">
        <v>2056</v>
      </c>
      <c r="G94" s="36" t="s">
        <v>2238</v>
      </c>
      <c r="H94" s="36">
        <v>9</v>
      </c>
      <c r="I94" s="2" t="e">
        <f>VLOOKUP(C94,'15_リスト発行元マスタ'!$A$3:$Q$98,2,FALSE)</f>
        <v>#N/A</v>
      </c>
      <c r="J94" s="2" t="str">
        <f>VLOOKUP(H94,'15_リスト発行元マスタ'!$U$3:$AL$98,2,FALSE)</f>
        <v>DJ_SEISAI</v>
      </c>
      <c r="K94" s="32" t="s">
        <v>208</v>
      </c>
      <c r="L94" s="33" t="s">
        <v>863</v>
      </c>
      <c r="M94" s="33" t="s">
        <v>206</v>
      </c>
      <c r="N94" s="33" t="str">
        <f t="shared" si="24"/>
        <v>'A' , 'I' , 9</v>
      </c>
      <c r="O94" s="34" t="s">
        <v>207</v>
      </c>
      <c r="Q94" s="1" t="b">
        <f t="shared" si="25"/>
        <v>0</v>
      </c>
      <c r="R94" s="1" t="b">
        <f t="shared" si="26"/>
        <v>0</v>
      </c>
      <c r="S94" s="1" t="b">
        <f t="shared" si="27"/>
        <v>0</v>
      </c>
      <c r="U94" s="1"/>
      <c r="V94" s="1"/>
      <c r="W94" s="1"/>
    </row>
    <row r="95" spans="5:23">
      <c r="E95" s="145" t="s">
        <v>43</v>
      </c>
      <c r="F95" s="36" t="s">
        <v>2056</v>
      </c>
      <c r="G95" s="36" t="s">
        <v>2238</v>
      </c>
      <c r="H95" s="36">
        <v>10</v>
      </c>
      <c r="I95" s="2" t="e">
        <f>VLOOKUP(C95,'15_リスト発行元マスタ'!$A$3:$Q$98,2,FALSE)</f>
        <v>#N/A</v>
      </c>
      <c r="J95" s="2" t="str">
        <f>VLOOKUP(H95,'15_リスト発行元マスタ'!$U$3:$AL$98,2,FALSE)</f>
        <v>DJ_SHIPS</v>
      </c>
      <c r="K95" s="32" t="s">
        <v>208</v>
      </c>
      <c r="L95" s="33" t="s">
        <v>863</v>
      </c>
      <c r="M95" s="33" t="s">
        <v>206</v>
      </c>
      <c r="N95" s="33" t="str">
        <f t="shared" si="24"/>
        <v>'A' , 'I' , 10</v>
      </c>
      <c r="O95" s="34" t="s">
        <v>207</v>
      </c>
      <c r="Q95" s="1" t="b">
        <f t="shared" si="25"/>
        <v>0</v>
      </c>
      <c r="R95" s="1" t="b">
        <f t="shared" si="26"/>
        <v>0</v>
      </c>
      <c r="S95" s="1" t="b">
        <f t="shared" si="27"/>
        <v>0</v>
      </c>
      <c r="U95" s="1"/>
      <c r="V95" s="1"/>
      <c r="W95" s="1"/>
    </row>
    <row r="96" spans="5:23">
      <c r="E96" s="145" t="s">
        <v>43</v>
      </c>
      <c r="F96" s="36" t="s">
        <v>2056</v>
      </c>
      <c r="G96" s="36" t="s">
        <v>2238</v>
      </c>
      <c r="H96" s="36">
        <v>11</v>
      </c>
      <c r="I96" s="2" t="e">
        <f>VLOOKUP(C96,'15_リスト発行元マスタ'!$A$3:$Q$98,2,FALSE)</f>
        <v>#N/A</v>
      </c>
      <c r="J96" s="2" t="str">
        <f>VLOOKUP(H96,'15_リスト発行元マスタ'!$U$3:$AL$98,2,FALSE)</f>
        <v>DJ_GAIKOKU_PEPS</v>
      </c>
      <c r="K96" s="32" t="s">
        <v>208</v>
      </c>
      <c r="L96" s="33" t="s">
        <v>863</v>
      </c>
      <c r="M96" s="33" t="s">
        <v>206</v>
      </c>
      <c r="N96" s="33" t="str">
        <f t="shared" si="24"/>
        <v>'A' , 'I' , 11</v>
      </c>
      <c r="O96" s="34" t="s">
        <v>207</v>
      </c>
      <c r="Q96" s="1" t="b">
        <f t="shared" si="25"/>
        <v>0</v>
      </c>
      <c r="R96" s="1" t="b">
        <f t="shared" si="26"/>
        <v>0</v>
      </c>
      <c r="S96" s="1" t="b">
        <f t="shared" si="27"/>
        <v>0</v>
      </c>
      <c r="U96" s="1"/>
      <c r="V96" s="1"/>
      <c r="W96" s="1"/>
    </row>
    <row r="97" spans="5:23">
      <c r="E97" s="145" t="s">
        <v>43</v>
      </c>
      <c r="F97" s="36" t="s">
        <v>2056</v>
      </c>
      <c r="G97" s="36" t="s">
        <v>2238</v>
      </c>
      <c r="H97" s="36">
        <v>12</v>
      </c>
      <c r="I97" s="2" t="e">
        <f>VLOOKUP(C97,'15_リスト発行元マスタ'!$A$3:$Q$98,2,FALSE)</f>
        <v>#N/A</v>
      </c>
      <c r="J97" s="2" t="str">
        <f>VLOOKUP(H97,'15_リスト発行元マスタ'!$U$3:$AL$98,2,FALSE)</f>
        <v>DJ_KOKUNAI_PEPS</v>
      </c>
      <c r="K97" s="32" t="s">
        <v>208</v>
      </c>
      <c r="L97" s="33" t="s">
        <v>863</v>
      </c>
      <c r="M97" s="33" t="s">
        <v>206</v>
      </c>
      <c r="N97" s="33" t="str">
        <f t="shared" si="24"/>
        <v>'A' , 'I' , 12</v>
      </c>
      <c r="O97" s="34" t="s">
        <v>207</v>
      </c>
      <c r="Q97" s="1" t="b">
        <f t="shared" si="25"/>
        <v>0</v>
      </c>
      <c r="R97" s="1" t="b">
        <f t="shared" si="26"/>
        <v>0</v>
      </c>
      <c r="S97" s="1" t="b">
        <f t="shared" si="27"/>
        <v>0</v>
      </c>
      <c r="U97" s="1"/>
      <c r="V97" s="1"/>
      <c r="W97" s="1"/>
    </row>
    <row r="98" spans="5:23">
      <c r="E98" s="145" t="s">
        <v>43</v>
      </c>
      <c r="F98" s="36" t="s">
        <v>2056</v>
      </c>
      <c r="G98" s="36" t="s">
        <v>2238</v>
      </c>
      <c r="H98" s="36">
        <v>13</v>
      </c>
      <c r="I98" s="2" t="e">
        <f>VLOOKUP(C98,'15_リスト発行元マスタ'!$A$3:$Q$98,2,FALSE)</f>
        <v>#N/A</v>
      </c>
      <c r="J98" s="2" t="str">
        <f>VLOOKUP(H98,'15_リスト発行元マスタ'!$U$3:$AL$98,2,FALSE)</f>
        <v>ZENGIN_SEIHO</v>
      </c>
      <c r="K98" s="32" t="s">
        <v>208</v>
      </c>
      <c r="L98" s="33" t="s">
        <v>863</v>
      </c>
      <c r="M98" s="33" t="s">
        <v>206</v>
      </c>
      <c r="N98" s="33" t="str">
        <f t="shared" si="24"/>
        <v>'A' , 'I' , 13</v>
      </c>
      <c r="O98" s="34" t="s">
        <v>207</v>
      </c>
      <c r="Q98" s="1" t="b">
        <f t="shared" si="25"/>
        <v>0</v>
      </c>
      <c r="R98" s="1" t="b">
        <f t="shared" si="26"/>
        <v>0</v>
      </c>
      <c r="S98" s="1" t="b">
        <f t="shared" si="27"/>
        <v>0</v>
      </c>
      <c r="U98" s="1"/>
      <c r="V98" s="1"/>
      <c r="W98" s="1"/>
    </row>
    <row r="99" spans="5:23">
      <c r="E99" s="145" t="s">
        <v>43</v>
      </c>
      <c r="F99" s="36" t="s">
        <v>2056</v>
      </c>
      <c r="G99" s="36" t="s">
        <v>2238</v>
      </c>
      <c r="H99" s="36">
        <v>14</v>
      </c>
      <c r="I99" s="2" t="e">
        <f>VLOOKUP(C99,'15_リスト発行元マスタ'!$A$3:$Q$98,2,FALSE)</f>
        <v>#N/A</v>
      </c>
      <c r="J99" s="2" t="str">
        <f>VLOOKUP(H99,'15_リスト発行元マスタ'!$U$3:$AL$98,2,FALSE)</f>
        <v>ZENGIN_SONPO</v>
      </c>
      <c r="K99" s="32" t="s">
        <v>208</v>
      </c>
      <c r="L99" s="33" t="s">
        <v>863</v>
      </c>
      <c r="M99" s="33" t="s">
        <v>206</v>
      </c>
      <c r="N99" s="33" t="str">
        <f t="shared" si="24"/>
        <v>'A' , 'I' , 14</v>
      </c>
      <c r="O99" s="34" t="s">
        <v>207</v>
      </c>
      <c r="Q99" s="1" t="b">
        <f t="shared" si="25"/>
        <v>0</v>
      </c>
      <c r="R99" s="1" t="b">
        <f t="shared" si="26"/>
        <v>0</v>
      </c>
      <c r="S99" s="1" t="b">
        <f t="shared" si="27"/>
        <v>0</v>
      </c>
      <c r="U99" s="1"/>
      <c r="V99" s="1"/>
      <c r="W99" s="1"/>
    </row>
    <row r="100" spans="5:23">
      <c r="E100" s="145" t="s">
        <v>43</v>
      </c>
      <c r="F100" s="36" t="s">
        <v>2056</v>
      </c>
      <c r="G100" s="36" t="s">
        <v>2238</v>
      </c>
      <c r="H100" s="36">
        <v>15</v>
      </c>
      <c r="I100" s="2" t="e">
        <f>VLOOKUP(C100,'15_リスト発行元マスタ'!$A$3:$Q$98,2,FALSE)</f>
        <v>#N/A</v>
      </c>
      <c r="J100" s="2" t="str">
        <f>VLOOKUP(H100,'15_リスト発行元マスタ'!$U$3:$AL$98,2,FALSE)</f>
        <v>ORIGINAL</v>
      </c>
      <c r="K100" s="32" t="s">
        <v>208</v>
      </c>
      <c r="L100" s="33" t="s">
        <v>863</v>
      </c>
      <c r="M100" s="33" t="s">
        <v>206</v>
      </c>
      <c r="N100" s="33" t="str">
        <f t="shared" ref="N100:N113" si="28">"'"&amp;F100&amp;"'"&amp;" , "&amp;"'"&amp;G100&amp;"'"&amp;" , "&amp;H100</f>
        <v>'A' , 'I' , 15</v>
      </c>
      <c r="O100" s="34" t="s">
        <v>207</v>
      </c>
      <c r="Q100" s="1" t="b">
        <f t="shared" si="22"/>
        <v>0</v>
      </c>
      <c r="R100" s="1" t="b">
        <f t="shared" si="23"/>
        <v>0</v>
      </c>
      <c r="S100" s="1" t="b">
        <f t="shared" ref="S100:S113" si="29">IF(H100="","",EXACT(H100,W100))</f>
        <v>0</v>
      </c>
      <c r="U100" s="1"/>
      <c r="V100" s="1"/>
      <c r="W100" s="1"/>
    </row>
    <row r="101" spans="5:23">
      <c r="E101" s="145" t="s">
        <v>43</v>
      </c>
      <c r="F101" s="36" t="s">
        <v>2056</v>
      </c>
      <c r="G101" s="36" t="s">
        <v>2239</v>
      </c>
      <c r="H101" s="36">
        <v>1</v>
      </c>
      <c r="I101" s="2" t="e">
        <f>VLOOKUP(C101,'15_リスト発行元マスタ'!$A$3:$Q$98,2,FALSE)</f>
        <v>#N/A</v>
      </c>
      <c r="J101" s="2" t="str">
        <f>VLOOKUP(H101,'15_リスト発行元マスタ'!$U$3:$AL$98,2,FALSE)</f>
        <v>OFAC</v>
      </c>
      <c r="K101" s="32" t="s">
        <v>208</v>
      </c>
      <c r="L101" s="33" t="s">
        <v>863</v>
      </c>
      <c r="M101" s="33" t="s">
        <v>206</v>
      </c>
      <c r="N101" s="33" t="str">
        <f t="shared" si="28"/>
        <v>'A' , 'J' , 1</v>
      </c>
      <c r="O101" s="34" t="s">
        <v>207</v>
      </c>
      <c r="Q101" s="1" t="b">
        <f t="shared" si="22"/>
        <v>0</v>
      </c>
      <c r="R101" s="1" t="b">
        <f t="shared" si="23"/>
        <v>0</v>
      </c>
      <c r="S101" s="1" t="b">
        <f t="shared" si="29"/>
        <v>0</v>
      </c>
      <c r="U101" s="1"/>
      <c r="V101" s="1"/>
      <c r="W101" s="1"/>
    </row>
    <row r="102" spans="5:23">
      <c r="E102" s="145" t="s">
        <v>43</v>
      </c>
      <c r="F102" s="36" t="s">
        <v>2056</v>
      </c>
      <c r="G102" s="36" t="s">
        <v>2239</v>
      </c>
      <c r="H102" s="36">
        <v>2</v>
      </c>
      <c r="I102" s="2" t="e">
        <f>VLOOKUP(C102,'15_リスト発行元マスタ'!$A$3:$Q$98,2,FALSE)</f>
        <v>#N/A</v>
      </c>
      <c r="J102" s="2" t="str">
        <f>VLOOKUP(H102,'15_リスト発行元マスタ'!$U$3:$AL$98,2,FALSE)</f>
        <v>JP</v>
      </c>
      <c r="K102" s="32" t="s">
        <v>208</v>
      </c>
      <c r="L102" s="33" t="s">
        <v>863</v>
      </c>
      <c r="M102" s="33" t="s">
        <v>206</v>
      </c>
      <c r="N102" s="33" t="str">
        <f t="shared" si="28"/>
        <v>'A' , 'J' , 2</v>
      </c>
      <c r="O102" s="34" t="s">
        <v>207</v>
      </c>
      <c r="Q102" s="1" t="b">
        <f t="shared" si="22"/>
        <v>0</v>
      </c>
      <c r="R102" s="1" t="b">
        <f t="shared" si="23"/>
        <v>0</v>
      </c>
      <c r="S102" s="1" t="b">
        <f t="shared" si="29"/>
        <v>0</v>
      </c>
      <c r="U102" s="1"/>
      <c r="V102" s="1"/>
      <c r="W102" s="1"/>
    </row>
    <row r="103" spans="5:23">
      <c r="E103" s="145" t="s">
        <v>43</v>
      </c>
      <c r="F103" s="36" t="s">
        <v>2056</v>
      </c>
      <c r="G103" s="36" t="s">
        <v>2239</v>
      </c>
      <c r="H103" s="36">
        <v>3</v>
      </c>
      <c r="I103" s="2" t="e">
        <f>VLOOKUP(C103,'15_リスト発行元マスタ'!$A$3:$Q$98,2,FALSE)</f>
        <v>#N/A</v>
      </c>
      <c r="J103" s="2" t="str">
        <f>VLOOKUP(H103,'15_リスト発行元マスタ'!$U$3:$AL$98,2,FALSE)</f>
        <v>MOF</v>
      </c>
      <c r="K103" s="32" t="s">
        <v>208</v>
      </c>
      <c r="L103" s="33" t="s">
        <v>863</v>
      </c>
      <c r="M103" s="33" t="s">
        <v>206</v>
      </c>
      <c r="N103" s="33" t="str">
        <f t="shared" si="28"/>
        <v>'A' , 'J' , 3</v>
      </c>
      <c r="O103" s="34" t="s">
        <v>207</v>
      </c>
      <c r="Q103" s="1" t="b">
        <f t="shared" si="22"/>
        <v>0</v>
      </c>
      <c r="R103" s="1" t="b">
        <f t="shared" si="23"/>
        <v>0</v>
      </c>
      <c r="S103" s="1" t="b">
        <f t="shared" si="29"/>
        <v>0</v>
      </c>
      <c r="U103" s="1"/>
      <c r="V103" s="1"/>
      <c r="W103" s="1"/>
    </row>
    <row r="104" spans="5:23">
      <c r="E104" s="145" t="s">
        <v>43</v>
      </c>
      <c r="F104" s="36" t="s">
        <v>2056</v>
      </c>
      <c r="G104" s="36" t="s">
        <v>2239</v>
      </c>
      <c r="H104" s="36">
        <v>4</v>
      </c>
      <c r="I104" s="2" t="e">
        <f>VLOOKUP(C104,'15_リスト発行元マスタ'!$A$3:$Q$98,2,FALSE)</f>
        <v>#N/A</v>
      </c>
      <c r="J104" s="2" t="str">
        <f>VLOOKUP(H104,'15_リスト発行元マスタ'!$U$3:$AL$98,2,FALSE)</f>
        <v>NPA</v>
      </c>
      <c r="K104" s="32" t="s">
        <v>208</v>
      </c>
      <c r="L104" s="33" t="s">
        <v>863</v>
      </c>
      <c r="M104" s="33" t="s">
        <v>206</v>
      </c>
      <c r="N104" s="33" t="str">
        <f t="shared" si="28"/>
        <v>'A' , 'J' , 4</v>
      </c>
      <c r="O104" s="34" t="s">
        <v>207</v>
      </c>
      <c r="Q104" s="1" t="b">
        <f t="shared" si="22"/>
        <v>0</v>
      </c>
      <c r="R104" s="1" t="b">
        <f t="shared" si="23"/>
        <v>0</v>
      </c>
      <c r="S104" s="1" t="b">
        <f t="shared" si="29"/>
        <v>0</v>
      </c>
      <c r="U104" s="1"/>
      <c r="V104" s="1"/>
      <c r="W104" s="1"/>
    </row>
    <row r="105" spans="5:23">
      <c r="E105" s="145" t="s">
        <v>43</v>
      </c>
      <c r="F105" s="36" t="s">
        <v>2056</v>
      </c>
      <c r="G105" s="36" t="s">
        <v>2239</v>
      </c>
      <c r="H105" s="36">
        <v>5</v>
      </c>
      <c r="I105" s="2" t="e">
        <f>VLOOKUP(C105,'15_リスト発行元マスタ'!$A$3:$Q$98,2,FALSE)</f>
        <v>#N/A</v>
      </c>
      <c r="J105" s="2" t="str">
        <f>VLOOKUP(H105,'15_リスト発行元マスタ'!$U$3:$AL$98,2,FALSE)</f>
        <v>NPC</v>
      </c>
      <c r="K105" s="32" t="s">
        <v>208</v>
      </c>
      <c r="L105" s="33" t="s">
        <v>863</v>
      </c>
      <c r="M105" s="33" t="s">
        <v>206</v>
      </c>
      <c r="N105" s="33" t="str">
        <f t="shared" si="28"/>
        <v>'A' , 'J' , 5</v>
      </c>
      <c r="O105" s="34" t="s">
        <v>207</v>
      </c>
      <c r="Q105" s="1" t="b">
        <f t="shared" si="22"/>
        <v>0</v>
      </c>
      <c r="R105" s="1" t="b">
        <f t="shared" si="23"/>
        <v>0</v>
      </c>
      <c r="S105" s="1" t="b">
        <f t="shared" si="29"/>
        <v>0</v>
      </c>
      <c r="U105" s="1"/>
      <c r="V105" s="1"/>
      <c r="W105" s="1"/>
    </row>
    <row r="106" spans="5:23">
      <c r="E106" s="145" t="s">
        <v>43</v>
      </c>
      <c r="F106" s="36" t="s">
        <v>2056</v>
      </c>
      <c r="G106" s="36" t="s">
        <v>2239</v>
      </c>
      <c s="36" r="H106">
        <v>7</v>
      </c>
      <c r="I106" s="2" t="e">
        <f>VLOOKUP(C106,'15_リスト発行元マスタ'!$A$3:$Q$98,2,FALSE)</f>
        <v>#N/A</v>
      </c>
      <c r="J106" s="2" t="str">
        <f>VLOOKUP(H106,'15_リスト発行元マスタ'!$U$3:$AL$98,2,FALSE)</f>
        <v>NPI</v>
      </c>
      <c r="K106" s="32" t="s">
        <v>208</v>
      </c>
      <c r="L106" s="33" t="s">
        <v>863</v>
      </c>
      <c r="M106" s="33" t="s">
        <v>206</v>
      </c>
      <c r="N106" s="33" t="str">
        <f t="shared" si="28"/>
        <v>'A' , 'J' , 6</v>
      </c>
      <c r="O106" s="34" t="s">
        <v>207</v>
      </c>
      <c r="Q106" s="1" t="b">
        <f t="shared" si="22"/>
        <v>0</v>
      </c>
      <c r="R106" s="1" t="b">
        <f t="shared" si="23"/>
        <v>0</v>
      </c>
      <c r="S106" s="1" t="b">
        <f t="shared" si="29"/>
        <v>0</v>
      </c>
      <c r="U106" s="1"/>
      <c r="V106" s="1"/>
      <c r="W106" s="1"/>
    </row>
    <row r="107" spans="5:23">
      <c r="E107" s="145" t="s">
        <v>43</v>
      </c>
      <c r="F107" s="36" t="s">
        <v>2056</v>
      </c>
      <c r="G107" s="36" t="s">
        <v>2239</v>
      </c>
      <c r="H107" s="36">
        <v>8</v>
      </c>
      <c r="I107" s="2" t="e">
        <f>VLOOKUP(C107,'15_リスト発行元マスタ'!$A$3:$Q$98,2,FALSE)</f>
        <v>#N/A</v>
      </c>
      <c r="J107" s="2" t="str">
        <f>VLOOKUP(H107,'15_リスト発行元マスタ'!$U$3:$AL$98,2,FALSE)</f>
        <v>ASC</v>
      </c>
      <c r="K107" s="32" t="s">
        <v>208</v>
      </c>
      <c r="L107" s="33" t="s">
        <v>863</v>
      </c>
      <c r="M107" s="33" t="s">
        <v>206</v>
      </c>
      <c r="N107" s="33" t="str">
        <f t="shared" si="28"/>
        <v>'A' , 'J' , 8</v>
      </c>
      <c r="O107" s="34" t="s">
        <v>207</v>
      </c>
      <c r="Q107" s="1" t="b">
        <f t="shared" si="22"/>
        <v>0</v>
      </c>
      <c r="R107" s="1" t="b">
        <f t="shared" si="23"/>
        <v>0</v>
      </c>
      <c r="S107" s="1" t="b">
        <f t="shared" si="29"/>
        <v>0</v>
      </c>
      <c r="U107" s="1"/>
      <c r="V107" s="1"/>
      <c r="W107" s="1"/>
    </row>
    <row r="108" spans="5:23">
      <c r="E108" s="145" t="s">
        <v>43</v>
      </c>
      <c r="F108" s="36" t="s">
        <v>2056</v>
      </c>
      <c r="G108" s="36" t="s">
        <v>2239</v>
      </c>
      <c r="H108" s="36">
        <v>9</v>
      </c>
      <c r="I108" s="2" t="e">
        <f>VLOOKUP(C108,'15_リスト発行元マスタ'!$A$3:$Q$98,2,FALSE)</f>
        <v>#N/A</v>
      </c>
      <c r="J108" s="2" t="str">
        <f>VLOOKUP(H108,'15_リスト発行元マスタ'!$U$3:$AL$98,2,FALSE)</f>
        <v>DJ_SEISAI</v>
      </c>
      <c r="K108" s="32" t="s">
        <v>208</v>
      </c>
      <c r="L108" s="33" t="s">
        <v>863</v>
      </c>
      <c r="M108" s="33" t="s">
        <v>206</v>
      </c>
      <c r="N108" s="33" t="str">
        <f t="shared" si="28"/>
        <v>'A' , 'J' , 9</v>
      </c>
      <c r="O108" s="34" t="s">
        <v>207</v>
      </c>
      <c r="Q108" s="1" t="b">
        <f t="shared" si="22"/>
        <v>0</v>
      </c>
      <c r="R108" s="1" t="b">
        <f t="shared" si="23"/>
        <v>0</v>
      </c>
      <c r="S108" s="1" t="b">
        <f t="shared" si="29"/>
        <v>0</v>
      </c>
      <c r="U108" s="1"/>
      <c r="V108" s="1"/>
      <c r="W108" s="1"/>
    </row>
    <row r="109" spans="5:23">
      <c r="E109" s="145" t="s">
        <v>43</v>
      </c>
      <c r="F109" s="36" t="s">
        <v>2056</v>
      </c>
      <c r="G109" s="36" t="s">
        <v>2239</v>
      </c>
      <c r="H109" s="36">
        <v>10</v>
      </c>
      <c r="I109" s="2" t="e">
        <f>VLOOKUP(C109,'15_リスト発行元マスタ'!$A$3:$Q$98,2,FALSE)</f>
        <v>#N/A</v>
      </c>
      <c r="J109" s="2" t="str">
        <f>VLOOKUP(H109,'15_リスト発行元マスタ'!$U$3:$AL$98,2,FALSE)</f>
        <v>DJ_SHIPS</v>
      </c>
      <c r="K109" s="32" t="s">
        <v>208</v>
      </c>
      <c r="L109" s="33" t="s">
        <v>863</v>
      </c>
      <c r="M109" s="33" t="s">
        <v>206</v>
      </c>
      <c r="N109" s="33" t="str">
        <f t="shared" si="28"/>
        <v>'A' , 'J' , 10</v>
      </c>
      <c r="O109" s="34" t="s">
        <v>207</v>
      </c>
      <c r="Q109" s="1" t="b">
        <f t="shared" si="22"/>
        <v>0</v>
      </c>
      <c r="R109" s="1" t="b">
        <f t="shared" si="23"/>
        <v>0</v>
      </c>
      <c r="S109" s="1" t="b">
        <f t="shared" si="29"/>
        <v>0</v>
      </c>
      <c r="U109" s="1"/>
      <c r="V109" s="1"/>
      <c r="W109" s="1"/>
    </row>
    <row r="110" spans="5:23">
      <c r="E110" s="145" t="s">
        <v>43</v>
      </c>
      <c r="F110" s="36" t="s">
        <v>2056</v>
      </c>
      <c r="G110" s="36" t="s">
        <v>2239</v>
      </c>
      <c r="H110" s="36">
        <v>11</v>
      </c>
      <c r="I110" s="2" t="e">
        <f>VLOOKUP(C110,'15_リスト発行元マスタ'!$A$3:$Q$98,2,FALSE)</f>
        <v>#N/A</v>
      </c>
      <c r="J110" s="2" t="str">
        <f>VLOOKUP(H110,'15_リスト発行元マスタ'!$U$3:$AL$98,2,FALSE)</f>
        <v>DJ_GAIKOKU_PEPS</v>
      </c>
      <c r="K110" s="32" t="s">
        <v>208</v>
      </c>
      <c r="L110" s="33" t="s">
        <v>863</v>
      </c>
      <c r="M110" s="33" t="s">
        <v>206</v>
      </c>
      <c r="N110" s="33" t="str">
        <f t="shared" si="28"/>
        <v>'A' , 'J' , 11</v>
      </c>
      <c r="O110" s="34" t="s">
        <v>207</v>
      </c>
      <c r="Q110" s="1" t="b">
        <f t="shared" si="22"/>
        <v>0</v>
      </c>
      <c r="R110" s="1" t="b">
        <f t="shared" si="23"/>
        <v>0</v>
      </c>
      <c r="S110" s="1" t="b">
        <f t="shared" si="29"/>
        <v>0</v>
      </c>
      <c r="U110" s="1"/>
      <c r="V110" s="1"/>
      <c r="W110" s="1"/>
    </row>
    <row r="111" spans="5:23">
      <c r="E111" s="145" t="s">
        <v>43</v>
      </c>
      <c r="F111" s="36" t="s">
        <v>2056</v>
      </c>
      <c r="G111" s="36" t="s">
        <v>2239</v>
      </c>
      <c r="H111" s="36">
        <v>12</v>
      </c>
      <c r="I111" s="2" t="e">
        <f>VLOOKUP(C111,'15_リスト発行元マスタ'!$A$3:$Q$98,2,FALSE)</f>
        <v>#N/A</v>
      </c>
      <c r="J111" s="2" t="str">
        <f>VLOOKUP(H111,'15_リスト発行元マスタ'!$U$3:$AL$98,2,FALSE)</f>
        <v>DJ_KOKUNAI_PEPS</v>
      </c>
      <c r="K111" s="32" t="s">
        <v>208</v>
      </c>
      <c r="L111" s="33" t="s">
        <v>863</v>
      </c>
      <c r="M111" s="33" t="s">
        <v>206</v>
      </c>
      <c r="N111" s="33" t="str">
        <f t="shared" si="28"/>
        <v>'A' , 'J' , 12</v>
      </c>
      <c r="O111" s="34" t="s">
        <v>207</v>
      </c>
      <c r="Q111" s="1" t="b">
        <f t="shared" si="22"/>
        <v>0</v>
      </c>
      <c r="R111" s="1" t="b">
        <f t="shared" si="23"/>
        <v>0</v>
      </c>
      <c r="S111" s="1" t="b">
        <f t="shared" si="29"/>
        <v>0</v>
      </c>
      <c r="U111" s="1"/>
      <c r="V111" s="1"/>
      <c r="W111" s="1"/>
    </row>
    <row r="112" spans="5:23">
      <c r="E112" s="145" t="s">
        <v>43</v>
      </c>
      <c r="F112" s="36" t="s">
        <v>2056</v>
      </c>
      <c r="G112" s="36" t="s">
        <v>2239</v>
      </c>
      <c r="H112" s="36">
        <v>13</v>
      </c>
      <c r="I112" s="2" t="e">
        <f>VLOOKUP(C112,'15_リスト発行元マスタ'!$A$3:$Q$98,2,FALSE)</f>
        <v>#N/A</v>
      </c>
      <c r="J112" s="2" t="str">
        <f>VLOOKUP(H112,'15_リスト発行元マスタ'!$U$3:$AL$98,2,FALSE)</f>
        <v>ZENGIN_SEIHO</v>
      </c>
      <c r="K112" s="32" t="s">
        <v>208</v>
      </c>
      <c r="L112" s="33" t="s">
        <v>863</v>
      </c>
      <c r="M112" s="33" t="s">
        <v>206</v>
      </c>
      <c r="N112" s="33" t="str">
        <f t="shared" si="28"/>
        <v>'A' , 'J' , 13</v>
      </c>
      <c r="O112" s="34" t="s">
        <v>207</v>
      </c>
      <c r="Q112" s="1" t="b">
        <f t="shared" si="22"/>
        <v>0</v>
      </c>
      <c r="R112" s="1" t="b">
        <f t="shared" si="23"/>
        <v>0</v>
      </c>
      <c r="S112" s="1" t="b">
        <f t="shared" si="29"/>
        <v>0</v>
      </c>
      <c r="U112" s="1"/>
      <c r="V112" s="1"/>
      <c r="W112" s="1"/>
    </row>
    <row r="113" spans="5:23">
      <c r="E113" s="145" t="s">
        <v>43</v>
      </c>
      <c r="F113" s="36" t="s">
        <v>2056</v>
      </c>
      <c r="G113" s="36" t="s">
        <v>2239</v>
      </c>
      <c r="H113" s="36">
        <v>14</v>
      </c>
      <c r="I113" s="2" t="e">
        <f>VLOOKUP(C113,'15_リスト発行元マスタ'!$A$3:$Q$98,2,FALSE)</f>
        <v>#N/A</v>
      </c>
      <c r="J113" s="2" t="str">
        <f>VLOOKUP(H113,'15_リスト発行元マスタ'!$U$3:$AL$98,2,FALSE)</f>
        <v>ZENGIN_SONPO</v>
      </c>
      <c r="K113" s="32" t="s">
        <v>208</v>
      </c>
      <c r="L113" s="33" t="s">
        <v>863</v>
      </c>
      <c r="M113" s="33" t="s">
        <v>206</v>
      </c>
      <c r="N113" s="33" t="str">
        <f t="shared" si="28"/>
        <v>'A' , 'J' , 14</v>
      </c>
      <c r="O113" s="34" t="s">
        <v>207</v>
      </c>
      <c r="Q113" s="1" t="b">
        <f t="shared" si="22"/>
        <v>0</v>
      </c>
      <c r="R113" s="1" t="b">
        <f t="shared" si="23"/>
        <v>0</v>
      </c>
      <c r="S113" s="1" t="b">
        <f t="shared" si="29"/>
        <v>0</v>
      </c>
      <c r="U113" s="1"/>
      <c r="V113" s="1"/>
      <c r="W113" s="1"/>
    </row>
    <row r="114" spans="5:23">
      <c r="E114" s="145" t="s">
        <v>43</v>
      </c>
      <c r="F114" s="36" t="s">
        <v>2056</v>
      </c>
      <c r="G114" s="36" t="s">
        <v>2239</v>
      </c>
      <c r="H114" s="36">
        <v>15</v>
      </c>
      <c r="I114" s="2" t="e">
        <f>VLOOKUP(C114,'15_リスト発行元マスタ'!$A$3:$Q$98,2,FALSE)</f>
        <v>#N/A</v>
      </c>
      <c r="J114" s="2" t="str">
        <f>VLOOKUP(H114,'15_リスト発行元マスタ'!$U$3:$AL$98,2,FALSE)</f>
        <v>ORIGINAL</v>
      </c>
      <c r="K114" s="32" t="s">
        <v>208</v>
      </c>
      <c r="L114" s="33" t="s">
        <v>863</v>
      </c>
      <c r="M114" s="33" t="s">
        <v>206</v>
      </c>
      <c r="N114" s="33" t="str">
        <f t="shared" ref="N114:N127" si="30">"'"&amp;F114&amp;"'"&amp;" , "&amp;"'"&amp;G114&amp;"'"&amp;" , "&amp;H114</f>
        <v>'A' , 'J' , 15</v>
      </c>
      <c r="O114" s="34" t="s">
        <v>207</v>
      </c>
      <c r="Q114" s="1" t="b">
        <f t="shared" ref="Q114:Q127" si="31">IF(F114="","",EXACT(F114,U114))</f>
        <v>0</v>
      </c>
      <c r="R114" s="1" t="b">
        <f t="shared" ref="R114:R127" si="32">IF(G114="","",EXACT(G114,V114))</f>
        <v>0</v>
      </c>
      <c r="S114" s="1" t="b">
        <f t="shared" ref="S114:S127" si="33">IF(H114="","",EXACT(H114,W114))</f>
        <v>0</v>
      </c>
      <c r="U114" s="1"/>
      <c r="V114" s="1"/>
      <c r="W114" s="1"/>
    </row>
    <row r="115" spans="5:23">
      <c r="E115" s="145" t="s">
        <v>43</v>
      </c>
      <c r="F115" s="36" t="s">
        <v>2056</v>
      </c>
      <c r="G115" s="36" t="s">
        <v>2240</v>
      </c>
      <c r="H115" s="36">
        <v>1</v>
      </c>
      <c r="I115" s="2" t="e">
        <f>VLOOKUP(C115,'15_リスト発行元マスタ'!$A$3:$Q$98,2,FALSE)</f>
        <v>#N/A</v>
      </c>
      <c r="J115" s="2" t="str">
        <f>VLOOKUP(H115,'15_リスト発行元マスタ'!$U$3:$AL$98,2,FALSE)</f>
        <v>OFAC</v>
      </c>
      <c r="K115" s="32" t="s">
        <v>208</v>
      </c>
      <c r="L115" s="33" t="s">
        <v>863</v>
      </c>
      <c r="M115" s="33" t="s">
        <v>206</v>
      </c>
      <c r="N115" s="33" t="str">
        <f t="shared" si="30"/>
        <v>'A' , 'K' , 1</v>
      </c>
      <c r="O115" s="34" t="s">
        <v>207</v>
      </c>
      <c r="Q115" s="1" t="b">
        <f t="shared" si="31"/>
        <v>0</v>
      </c>
      <c r="R115" s="1" t="b">
        <f t="shared" si="32"/>
        <v>0</v>
      </c>
      <c r="S115" s="1" t="b">
        <f t="shared" si="33"/>
        <v>0</v>
      </c>
      <c r="U115" s="1"/>
      <c r="V115" s="1"/>
      <c r="W115" s="1"/>
    </row>
    <row r="116" spans="5:23">
      <c r="E116" s="145" t="s">
        <v>43</v>
      </c>
      <c r="F116" s="36" t="s">
        <v>2056</v>
      </c>
      <c r="G116" s="36" t="s">
        <v>2240</v>
      </c>
      <c r="H116" s="36">
        <v>2</v>
      </c>
      <c r="I116" s="2" t="e">
        <f>VLOOKUP(C116,'15_リスト発行元マスタ'!$A$3:$Q$98,2,FALSE)</f>
        <v>#N/A</v>
      </c>
      <c r="J116" s="2" t="str">
        <f>VLOOKUP(H116,'15_リスト発行元マスタ'!$U$3:$AL$98,2,FALSE)</f>
        <v>JP</v>
      </c>
      <c r="K116" s="32" t="s">
        <v>208</v>
      </c>
      <c r="L116" s="33" t="s">
        <v>863</v>
      </c>
      <c r="M116" s="33" t="s">
        <v>206</v>
      </c>
      <c r="N116" s="33" t="str">
        <f t="shared" si="30"/>
        <v>'A' , 'K' , 2</v>
      </c>
      <c r="O116" s="34" t="s">
        <v>207</v>
      </c>
      <c r="Q116" s="1" t="b">
        <f t="shared" si="31"/>
        <v>0</v>
      </c>
      <c r="R116" s="1" t="b">
        <f t="shared" si="32"/>
        <v>0</v>
      </c>
      <c r="S116" s="1" t="b">
        <f t="shared" si="33"/>
        <v>0</v>
      </c>
      <c r="U116" s="1"/>
      <c r="V116" s="1"/>
      <c r="W116" s="1"/>
    </row>
    <row r="117" spans="5:23">
      <c r="E117" s="145" t="s">
        <v>43</v>
      </c>
      <c r="F117" s="36" t="s">
        <v>2056</v>
      </c>
      <c r="G117" s="36" t="s">
        <v>2240</v>
      </c>
      <c r="H117" s="36">
        <v>3</v>
      </c>
      <c r="I117" s="2" t="e">
        <f>VLOOKUP(C117,'15_リスト発行元マスタ'!$A$3:$Q$98,2,FALSE)</f>
        <v>#N/A</v>
      </c>
      <c r="J117" s="2" t="str">
        <f>VLOOKUP(H117,'15_リスト発行元マスタ'!$U$3:$AL$98,2,FALSE)</f>
        <v>MOF</v>
      </c>
      <c r="K117" s="32" t="s">
        <v>208</v>
      </c>
      <c r="L117" s="33" t="s">
        <v>863</v>
      </c>
      <c r="M117" s="33" t="s">
        <v>206</v>
      </c>
      <c r="N117" s="33" t="str">
        <f t="shared" si="30"/>
        <v>'A' , 'K' , 3</v>
      </c>
      <c r="O117" s="34" t="s">
        <v>207</v>
      </c>
      <c r="Q117" s="1" t="b">
        <f t="shared" si="31"/>
        <v>0</v>
      </c>
      <c r="R117" s="1" t="b">
        <f t="shared" si="32"/>
        <v>0</v>
      </c>
      <c r="S117" s="1" t="b">
        <f t="shared" si="33"/>
        <v>0</v>
      </c>
      <c r="U117" s="1"/>
      <c r="V117" s="1"/>
      <c r="W117" s="1"/>
    </row>
    <row r="118" spans="5:23">
      <c r="E118" s="145" t="s">
        <v>43</v>
      </c>
      <c r="F118" s="36" t="s">
        <v>2056</v>
      </c>
      <c r="G118" s="36" t="s">
        <v>2240</v>
      </c>
      <c r="H118" s="36">
        <v>4</v>
      </c>
      <c r="I118" s="2" t="e">
        <f>VLOOKUP(C118,'15_リスト発行元マスタ'!$A$3:$Q$98,2,FALSE)</f>
        <v>#N/A</v>
      </c>
      <c r="J118" s="2" t="str">
        <f>VLOOKUP(H118,'15_リスト発行元マスタ'!$U$3:$AL$98,2,FALSE)</f>
        <v>NPA</v>
      </c>
      <c r="K118" s="32" t="s">
        <v>208</v>
      </c>
      <c r="L118" s="33" t="s">
        <v>863</v>
      </c>
      <c r="M118" s="33" t="s">
        <v>206</v>
      </c>
      <c r="N118" s="33" t="str">
        <f t="shared" si="30"/>
        <v>'A' , 'K' , 4</v>
      </c>
      <c r="O118" s="34" t="s">
        <v>207</v>
      </c>
      <c r="Q118" s="1" t="b">
        <f t="shared" si="31"/>
        <v>0</v>
      </c>
      <c r="R118" s="1" t="b">
        <f t="shared" si="32"/>
        <v>0</v>
      </c>
      <c r="S118" s="1" t="b">
        <f t="shared" si="33"/>
        <v>0</v>
      </c>
      <c r="U118" s="1"/>
      <c r="V118" s="1"/>
      <c r="W118" s="1"/>
    </row>
    <row r="119" spans="5:23">
      <c r="E119" s="145" t="s">
        <v>43</v>
      </c>
      <c r="F119" s="36" t="s">
        <v>2056</v>
      </c>
      <c r="G119" s="36" t="s">
        <v>2240</v>
      </c>
      <c r="H119" s="36">
        <v>5</v>
      </c>
      <c r="I119" s="2" t="e">
        <f>VLOOKUP(C119,'15_リスト発行元マスタ'!$A$3:$Q$98,2,FALSE)</f>
        <v>#N/A</v>
      </c>
      <c r="J119" s="2" t="str">
        <f>VLOOKUP(H119,'15_リスト発行元マスタ'!$U$3:$AL$98,2,FALSE)</f>
        <v>NPC</v>
      </c>
      <c r="K119" s="32" t="s">
        <v>208</v>
      </c>
      <c r="L119" s="33" t="s">
        <v>863</v>
      </c>
      <c r="M119" s="33" t="s">
        <v>206</v>
      </c>
      <c r="N119" s="33" t="str">
        <f t="shared" si="30"/>
        <v>'A' , 'K' , 5</v>
      </c>
      <c r="O119" s="34" t="s">
        <v>207</v>
      </c>
      <c r="Q119" s="1" t="b">
        <f t="shared" si="31"/>
        <v>0</v>
      </c>
      <c r="R119" s="1" t="b">
        <f t="shared" si="32"/>
        <v>0</v>
      </c>
      <c r="S119" s="1" t="b">
        <f t="shared" si="33"/>
        <v>0</v>
      </c>
      <c r="U119" s="1"/>
      <c r="V119" s="1"/>
      <c r="W119" s="1"/>
    </row>
    <row r="120" spans="5:23">
      <c r="E120" s="145" t="s">
        <v>43</v>
      </c>
      <c r="F120" s="36" t="s">
        <v>2056</v>
      </c>
      <c r="G120" s="36" t="s">
        <v>2240</v>
      </c>
      <c s="36" r="H120">
        <v>7</v>
      </c>
      <c r="I120" s="2" t="e">
        <f>VLOOKUP(C120,'15_リスト発行元マスタ'!$A$3:$Q$98,2,FALSE)</f>
        <v>#N/A</v>
      </c>
      <c r="J120" s="2" t="str">
        <f>VLOOKUP(H120,'15_リスト発行元マスタ'!$U$3:$AL$98,2,FALSE)</f>
        <v>NPI</v>
      </c>
      <c r="K120" s="32" t="s">
        <v>208</v>
      </c>
      <c r="L120" s="33" t="s">
        <v>863</v>
      </c>
      <c r="M120" s="33" t="s">
        <v>206</v>
      </c>
      <c r="N120" s="33" t="str">
        <f t="shared" si="30"/>
        <v>'A' , 'K' , 6</v>
      </c>
      <c r="O120" s="34" t="s">
        <v>207</v>
      </c>
      <c r="Q120" s="1" t="b">
        <f t="shared" si="31"/>
        <v>0</v>
      </c>
      <c r="R120" s="1" t="b">
        <f t="shared" si="32"/>
        <v>0</v>
      </c>
      <c r="S120" s="1" t="b">
        <f t="shared" si="33"/>
        <v>0</v>
      </c>
      <c r="U120" s="1"/>
      <c r="V120" s="1"/>
      <c r="W120" s="1"/>
    </row>
    <row r="121" spans="5:23">
      <c r="E121" s="145" t="s">
        <v>43</v>
      </c>
      <c r="F121" s="36" t="s">
        <v>2056</v>
      </c>
      <c r="G121" s="36" t="s">
        <v>2240</v>
      </c>
      <c r="H121" s="36">
        <v>8</v>
      </c>
      <c r="I121" s="2" t="e">
        <f>VLOOKUP(C121,'15_リスト発行元マスタ'!$A$3:$Q$98,2,FALSE)</f>
        <v>#N/A</v>
      </c>
      <c r="J121" s="2" t="str">
        <f>VLOOKUP(H121,'15_リスト発行元マスタ'!$U$3:$AL$98,2,FALSE)</f>
        <v>ASC</v>
      </c>
      <c r="K121" s="32" t="s">
        <v>208</v>
      </c>
      <c r="L121" s="33" t="s">
        <v>863</v>
      </c>
      <c r="M121" s="33" t="s">
        <v>206</v>
      </c>
      <c r="N121" s="33" t="str">
        <f t="shared" si="30"/>
        <v>'A' , 'K' , 8</v>
      </c>
      <c r="O121" s="34" t="s">
        <v>207</v>
      </c>
      <c r="Q121" s="1" t="b">
        <f t="shared" si="31"/>
        <v>0</v>
      </c>
      <c r="R121" s="1" t="b">
        <f t="shared" si="32"/>
        <v>0</v>
      </c>
      <c r="S121" s="1" t="b">
        <f t="shared" si="33"/>
        <v>0</v>
      </c>
      <c r="U121" s="1"/>
      <c r="V121" s="1"/>
      <c r="W121" s="1"/>
    </row>
    <row r="122" spans="5:23">
      <c r="E122" s="145" t="s">
        <v>43</v>
      </c>
      <c r="F122" s="36" t="s">
        <v>2056</v>
      </c>
      <c r="G122" s="36" t="s">
        <v>2240</v>
      </c>
      <c r="H122" s="36">
        <v>9</v>
      </c>
      <c r="I122" s="2" t="e">
        <f>VLOOKUP(C122,'15_リスト発行元マスタ'!$A$3:$Q$98,2,FALSE)</f>
        <v>#N/A</v>
      </c>
      <c r="J122" s="2" t="str">
        <f>VLOOKUP(H122,'15_リスト発行元マスタ'!$U$3:$AL$98,2,FALSE)</f>
        <v>DJ_SEISAI</v>
      </c>
      <c r="K122" s="32" t="s">
        <v>208</v>
      </c>
      <c r="L122" s="33" t="s">
        <v>863</v>
      </c>
      <c r="M122" s="33" t="s">
        <v>206</v>
      </c>
      <c r="N122" s="33" t="str">
        <f t="shared" si="30"/>
        <v>'A' , 'K' , 9</v>
      </c>
      <c r="O122" s="34" t="s">
        <v>207</v>
      </c>
      <c r="Q122" s="1" t="b">
        <f t="shared" si="31"/>
        <v>0</v>
      </c>
      <c r="R122" s="1" t="b">
        <f t="shared" si="32"/>
        <v>0</v>
      </c>
      <c r="S122" s="1" t="b">
        <f t="shared" si="33"/>
        <v>0</v>
      </c>
      <c r="U122" s="1"/>
      <c r="V122" s="1"/>
      <c r="W122" s="1"/>
    </row>
    <row r="123" spans="5:23">
      <c r="E123" s="145" t="s">
        <v>43</v>
      </c>
      <c r="F123" s="36" t="s">
        <v>2056</v>
      </c>
      <c r="G123" s="36" t="s">
        <v>2240</v>
      </c>
      <c r="H123" s="36">
        <v>10</v>
      </c>
      <c r="I123" s="2" t="e">
        <f>VLOOKUP(C123,'15_リスト発行元マスタ'!$A$3:$Q$98,2,FALSE)</f>
        <v>#N/A</v>
      </c>
      <c r="J123" s="2" t="str">
        <f>VLOOKUP(H123,'15_リスト発行元マスタ'!$U$3:$AL$98,2,FALSE)</f>
        <v>DJ_SHIPS</v>
      </c>
      <c r="K123" s="32" t="s">
        <v>208</v>
      </c>
      <c r="L123" s="33" t="s">
        <v>863</v>
      </c>
      <c r="M123" s="33" t="s">
        <v>206</v>
      </c>
      <c r="N123" s="33" t="str">
        <f t="shared" si="30"/>
        <v>'A' , 'K' , 10</v>
      </c>
      <c r="O123" s="34" t="s">
        <v>207</v>
      </c>
      <c r="Q123" s="1" t="b">
        <f t="shared" si="31"/>
        <v>0</v>
      </c>
      <c r="R123" s="1" t="b">
        <f t="shared" si="32"/>
        <v>0</v>
      </c>
      <c r="S123" s="1" t="b">
        <f t="shared" si="33"/>
        <v>0</v>
      </c>
      <c r="U123" s="1"/>
      <c r="V123" s="1"/>
      <c r="W123" s="1"/>
    </row>
    <row r="124" spans="5:23">
      <c r="E124" s="145" t="s">
        <v>43</v>
      </c>
      <c r="F124" s="36" t="s">
        <v>2056</v>
      </c>
      <c r="G124" s="36" t="s">
        <v>2240</v>
      </c>
      <c r="H124" s="36">
        <v>11</v>
      </c>
      <c r="I124" s="2" t="e">
        <f>VLOOKUP(C124,'15_リスト発行元マスタ'!$A$3:$Q$98,2,FALSE)</f>
        <v>#N/A</v>
      </c>
      <c r="J124" s="2" t="str">
        <f>VLOOKUP(H124,'15_リスト発行元マスタ'!$U$3:$AL$98,2,FALSE)</f>
        <v>DJ_GAIKOKU_PEPS</v>
      </c>
      <c r="K124" s="32" t="s">
        <v>208</v>
      </c>
      <c r="L124" s="33" t="s">
        <v>863</v>
      </c>
      <c r="M124" s="33" t="s">
        <v>206</v>
      </c>
      <c r="N124" s="33" t="str">
        <f t="shared" si="30"/>
        <v>'A' , 'K' , 11</v>
      </c>
      <c r="O124" s="34" t="s">
        <v>207</v>
      </c>
      <c r="Q124" s="1" t="b">
        <f t="shared" si="31"/>
        <v>0</v>
      </c>
      <c r="R124" s="1" t="b">
        <f t="shared" si="32"/>
        <v>0</v>
      </c>
      <c r="S124" s="1" t="b">
        <f t="shared" si="33"/>
        <v>0</v>
      </c>
      <c r="U124" s="1"/>
      <c r="V124" s="1"/>
      <c r="W124" s="1"/>
    </row>
    <row r="125" spans="5:23">
      <c r="E125" s="145" t="s">
        <v>43</v>
      </c>
      <c r="F125" s="36" t="s">
        <v>2056</v>
      </c>
      <c r="G125" s="36" t="s">
        <v>2240</v>
      </c>
      <c r="H125" s="36">
        <v>12</v>
      </c>
      <c r="I125" s="2" t="e">
        <f>VLOOKUP(C125,'15_リスト発行元マスタ'!$A$3:$Q$98,2,FALSE)</f>
        <v>#N/A</v>
      </c>
      <c r="J125" s="2" t="str">
        <f>VLOOKUP(H125,'15_リスト発行元マスタ'!$U$3:$AL$98,2,FALSE)</f>
        <v>DJ_KOKUNAI_PEPS</v>
      </c>
      <c r="K125" s="32" t="s">
        <v>208</v>
      </c>
      <c r="L125" s="33" t="s">
        <v>863</v>
      </c>
      <c r="M125" s="33" t="s">
        <v>206</v>
      </c>
      <c r="N125" s="33" t="str">
        <f t="shared" si="30"/>
        <v>'A' , 'K' , 12</v>
      </c>
      <c r="O125" s="34" t="s">
        <v>207</v>
      </c>
      <c r="Q125" s="1" t="b">
        <f t="shared" si="31"/>
        <v>0</v>
      </c>
      <c r="R125" s="1" t="b">
        <f t="shared" si="32"/>
        <v>0</v>
      </c>
      <c r="S125" s="1" t="b">
        <f t="shared" si="33"/>
        <v>0</v>
      </c>
      <c r="U125" s="1"/>
      <c r="V125" s="1"/>
      <c r="W125" s="1"/>
    </row>
    <row r="126" spans="5:23">
      <c r="E126" s="145" t="s">
        <v>43</v>
      </c>
      <c r="F126" s="36" t="s">
        <v>2056</v>
      </c>
      <c r="G126" s="36" t="s">
        <v>2240</v>
      </c>
      <c r="H126" s="36">
        <v>13</v>
      </c>
      <c r="I126" s="2" t="e">
        <f>VLOOKUP(C126,'15_リスト発行元マスタ'!$A$3:$Q$98,2,FALSE)</f>
        <v>#N/A</v>
      </c>
      <c r="J126" s="2" t="str">
        <f>VLOOKUP(H126,'15_リスト発行元マスタ'!$U$3:$AL$98,2,FALSE)</f>
        <v>ZENGIN_SEIHO</v>
      </c>
      <c r="K126" s="32" t="s">
        <v>208</v>
      </c>
      <c r="L126" s="33" t="s">
        <v>863</v>
      </c>
      <c r="M126" s="33" t="s">
        <v>206</v>
      </c>
      <c r="N126" s="33" t="str">
        <f t="shared" si="30"/>
        <v>'A' , 'K' , 13</v>
      </c>
      <c r="O126" s="34" t="s">
        <v>207</v>
      </c>
      <c r="Q126" s="1" t="b">
        <f t="shared" si="31"/>
        <v>0</v>
      </c>
      <c r="R126" s="1" t="b">
        <f t="shared" si="32"/>
        <v>0</v>
      </c>
      <c r="S126" s="1" t="b">
        <f t="shared" si="33"/>
        <v>0</v>
      </c>
      <c r="U126" s="1"/>
      <c r="V126" s="1"/>
      <c r="W126" s="1"/>
    </row>
    <row r="127" spans="5:23">
      <c r="E127" s="145" t="s">
        <v>43</v>
      </c>
      <c r="F127" s="36" t="s">
        <v>2056</v>
      </c>
      <c r="G127" s="36" t="s">
        <v>2240</v>
      </c>
      <c r="H127" s="36">
        <v>14</v>
      </c>
      <c r="I127" s="2" t="e">
        <f>VLOOKUP(C127,'15_リスト発行元マスタ'!$A$3:$Q$98,2,FALSE)</f>
        <v>#N/A</v>
      </c>
      <c r="J127" s="2" t="str">
        <f>VLOOKUP(H127,'15_リスト発行元マスタ'!$U$3:$AL$98,2,FALSE)</f>
        <v>ZENGIN_SONPO</v>
      </c>
      <c r="K127" s="32" t="s">
        <v>208</v>
      </c>
      <c r="L127" s="33" t="s">
        <v>863</v>
      </c>
      <c r="M127" s="33" t="s">
        <v>206</v>
      </c>
      <c r="N127" s="33" t="str">
        <f t="shared" si="30"/>
        <v>'A' , 'K' , 14</v>
      </c>
      <c r="O127" s="34" t="s">
        <v>207</v>
      </c>
      <c r="Q127" s="1" t="b">
        <f t="shared" si="31"/>
        <v>0</v>
      </c>
      <c r="R127" s="1" t="b">
        <f t="shared" si="32"/>
        <v>0</v>
      </c>
      <c r="S127" s="1" t="b">
        <f t="shared" si="33"/>
        <v>0</v>
      </c>
      <c r="U127" s="1"/>
      <c r="V127" s="1"/>
      <c r="W127" s="1"/>
    </row>
    <row r="128" spans="5:23">
      <c r="E128" s="145" t="s">
        <v>43</v>
      </c>
      <c r="F128" s="36" t="s">
        <v>2056</v>
      </c>
      <c r="G128" s="36" t="s">
        <v>2240</v>
      </c>
      <c r="H128" s="36">
        <v>15</v>
      </c>
      <c r="I128" s="2" t="e">
        <f>VLOOKUP(C128,'15_リスト発行元マスタ'!$A$3:$Q$98,2,FALSE)</f>
        <v>#N/A</v>
      </c>
      <c r="J128" s="2" t="str">
        <f>VLOOKUP(H128,'15_リスト発行元マスタ'!$U$3:$AL$98,2,FALSE)</f>
        <v>ORIGINAL</v>
      </c>
      <c r="K128" s="32" t="s">
        <v>208</v>
      </c>
      <c r="L128" s="33" t="s">
        <v>863</v>
      </c>
      <c r="M128" s="33" t="s">
        <v>206</v>
      </c>
      <c r="N128" s="33" t="str">
        <f t="shared" ref="N128:N141" si="34">"'"&amp;F128&amp;"'"&amp;" , "&amp;"'"&amp;G128&amp;"'"&amp;" , "&amp;H128</f>
        <v>'A' , 'K' , 15</v>
      </c>
      <c r="O128" s="34" t="s">
        <v>207</v>
      </c>
      <c r="Q128" s="1" t="b">
        <f t="shared" ref="Q128:Q141" si="35">IF(F128="","",EXACT(F128,U128))</f>
        <v>0</v>
      </c>
      <c r="R128" s="1" t="b">
        <f t="shared" ref="R128:R141" si="36">IF(G128="","",EXACT(G128,V128))</f>
        <v>0</v>
      </c>
      <c r="S128" s="1" t="b">
        <f t="shared" ref="S128:S141" si="37">IF(H128="","",EXACT(H128,W128))</f>
        <v>0</v>
      </c>
      <c r="U128" s="1"/>
      <c r="V128" s="1"/>
      <c r="W128" s="1"/>
    </row>
    <row r="129" spans="5:23">
      <c r="E129" s="145" t="s">
        <v>43</v>
      </c>
      <c r="F129" s="36" t="s">
        <v>2056</v>
      </c>
      <c r="G129" s="36" t="s">
        <v>2241</v>
      </c>
      <c r="H129" s="36">
        <v>1</v>
      </c>
      <c r="I129" s="2" t="e">
        <f>VLOOKUP(C129,'15_リスト発行元マスタ'!$A$3:$Q$98,2,FALSE)</f>
        <v>#N/A</v>
      </c>
      <c r="J129" s="2" t="str">
        <f>VLOOKUP(H129,'15_リスト発行元マスタ'!$U$3:$AL$98,2,FALSE)</f>
        <v>OFAC</v>
      </c>
      <c r="K129" s="32" t="s">
        <v>208</v>
      </c>
      <c r="L129" s="33" t="s">
        <v>863</v>
      </c>
      <c r="M129" s="33" t="s">
        <v>206</v>
      </c>
      <c r="N129" s="33" t="str">
        <f t="shared" si="34"/>
        <v>'A' , 'L' , 1</v>
      </c>
      <c r="O129" s="34" t="s">
        <v>207</v>
      </c>
      <c r="Q129" s="1" t="b">
        <f t="shared" si="35"/>
        <v>0</v>
      </c>
      <c r="R129" s="1" t="b">
        <f t="shared" si="36"/>
        <v>0</v>
      </c>
      <c r="S129" s="1" t="b">
        <f t="shared" si="37"/>
        <v>0</v>
      </c>
      <c r="U129" s="1"/>
      <c r="V129" s="1"/>
      <c r="W129" s="1"/>
    </row>
    <row r="130" spans="5:23">
      <c r="E130" s="145" t="s">
        <v>43</v>
      </c>
      <c r="F130" s="36" t="s">
        <v>2056</v>
      </c>
      <c r="G130" s="36" t="s">
        <v>2241</v>
      </c>
      <c r="H130" s="36">
        <v>2</v>
      </c>
      <c r="I130" s="2" t="e">
        <f>VLOOKUP(C130,'15_リスト発行元マスタ'!$A$3:$Q$98,2,FALSE)</f>
        <v>#N/A</v>
      </c>
      <c r="J130" s="2" t="str">
        <f>VLOOKUP(H130,'15_リスト発行元マスタ'!$U$3:$AL$98,2,FALSE)</f>
        <v>JP</v>
      </c>
      <c r="K130" s="32" t="s">
        <v>208</v>
      </c>
      <c r="L130" s="33" t="s">
        <v>863</v>
      </c>
      <c r="M130" s="33" t="s">
        <v>206</v>
      </c>
      <c r="N130" s="33" t="str">
        <f t="shared" si="34"/>
        <v>'A' , 'L' , 2</v>
      </c>
      <c r="O130" s="34" t="s">
        <v>207</v>
      </c>
      <c r="Q130" s="1" t="b">
        <f t="shared" si="35"/>
        <v>0</v>
      </c>
      <c r="R130" s="1" t="b">
        <f t="shared" si="36"/>
        <v>0</v>
      </c>
      <c r="S130" s="1" t="b">
        <f t="shared" si="37"/>
        <v>0</v>
      </c>
      <c r="U130" s="1"/>
      <c r="V130" s="1"/>
      <c r="W130" s="1"/>
    </row>
    <row r="131" spans="5:23">
      <c r="E131" s="145" t="s">
        <v>43</v>
      </c>
      <c r="F131" s="36" t="s">
        <v>2056</v>
      </c>
      <c r="G131" s="36" t="s">
        <v>2241</v>
      </c>
      <c r="H131" s="36">
        <v>3</v>
      </c>
      <c r="I131" s="2" t="e">
        <f>VLOOKUP(C131,'15_リスト発行元マスタ'!$A$3:$Q$98,2,FALSE)</f>
        <v>#N/A</v>
      </c>
      <c r="J131" s="2" t="str">
        <f>VLOOKUP(H131,'15_リスト発行元マスタ'!$U$3:$AL$98,2,FALSE)</f>
        <v>MOF</v>
      </c>
      <c r="K131" s="32" t="s">
        <v>208</v>
      </c>
      <c r="L131" s="33" t="s">
        <v>863</v>
      </c>
      <c r="M131" s="33" t="s">
        <v>206</v>
      </c>
      <c r="N131" s="33" t="str">
        <f t="shared" si="34"/>
        <v>'A' , 'L' , 3</v>
      </c>
      <c r="O131" s="34" t="s">
        <v>207</v>
      </c>
      <c r="Q131" s="1" t="b">
        <f t="shared" si="35"/>
        <v>0</v>
      </c>
      <c r="R131" s="1" t="b">
        <f t="shared" si="36"/>
        <v>0</v>
      </c>
      <c r="S131" s="1" t="b">
        <f t="shared" si="37"/>
        <v>0</v>
      </c>
      <c r="U131" s="1"/>
      <c r="V131" s="1"/>
      <c r="W131" s="1"/>
    </row>
    <row r="132" spans="5:23">
      <c r="E132" s="145" t="s">
        <v>43</v>
      </c>
      <c r="F132" s="36" t="s">
        <v>2056</v>
      </c>
      <c r="G132" s="36" t="s">
        <v>2241</v>
      </c>
      <c r="H132" s="36">
        <v>4</v>
      </c>
      <c r="I132" s="2" t="e">
        <f>VLOOKUP(C132,'15_リスト発行元マスタ'!$A$3:$Q$98,2,FALSE)</f>
        <v>#N/A</v>
      </c>
      <c r="J132" s="2" t="str">
        <f>VLOOKUP(H132,'15_リスト発行元マスタ'!$U$3:$AL$98,2,FALSE)</f>
        <v>NPA</v>
      </c>
      <c r="K132" s="32" t="s">
        <v>208</v>
      </c>
      <c r="L132" s="33" t="s">
        <v>863</v>
      </c>
      <c r="M132" s="33" t="s">
        <v>206</v>
      </c>
      <c r="N132" s="33" t="str">
        <f t="shared" si="34"/>
        <v>'A' , 'L' , 4</v>
      </c>
      <c r="O132" s="34" t="s">
        <v>207</v>
      </c>
      <c r="Q132" s="1" t="b">
        <f t="shared" si="35"/>
        <v>0</v>
      </c>
      <c r="R132" s="1" t="b">
        <f t="shared" si="36"/>
        <v>0</v>
      </c>
      <c r="S132" s="1" t="b">
        <f t="shared" si="37"/>
        <v>0</v>
      </c>
      <c r="U132" s="1"/>
      <c r="V132" s="1"/>
      <c r="W132" s="1"/>
    </row>
    <row r="133" spans="5:23">
      <c r="E133" s="145" t="s">
        <v>43</v>
      </c>
      <c r="F133" s="36" t="s">
        <v>2056</v>
      </c>
      <c r="G133" s="36" t="s">
        <v>2241</v>
      </c>
      <c r="H133" s="36">
        <v>5</v>
      </c>
      <c r="I133" s="2" t="e">
        <f>VLOOKUP(C133,'15_リスト発行元マスタ'!$A$3:$Q$98,2,FALSE)</f>
        <v>#N/A</v>
      </c>
      <c r="J133" s="2" t="str">
        <f>VLOOKUP(H133,'15_リスト発行元マスタ'!$U$3:$AL$98,2,FALSE)</f>
        <v>NPC</v>
      </c>
      <c r="K133" s="32" t="s">
        <v>208</v>
      </c>
      <c r="L133" s="33" t="s">
        <v>863</v>
      </c>
      <c r="M133" s="33" t="s">
        <v>206</v>
      </c>
      <c r="N133" s="33" t="str">
        <f t="shared" si="34"/>
        <v>'A' , 'L' , 5</v>
      </c>
      <c r="O133" s="34" t="s">
        <v>207</v>
      </c>
      <c r="Q133" s="1" t="b">
        <f t="shared" si="35"/>
        <v>0</v>
      </c>
      <c r="R133" s="1" t="b">
        <f t="shared" si="36"/>
        <v>0</v>
      </c>
      <c r="S133" s="1" t="b">
        <f t="shared" si="37"/>
        <v>0</v>
      </c>
      <c r="U133" s="1"/>
      <c r="V133" s="1"/>
      <c r="W133" s="1"/>
    </row>
    <row r="134" spans="5:23">
      <c r="E134" s="145" t="s">
        <v>43</v>
      </c>
      <c r="F134" s="36" t="s">
        <v>2056</v>
      </c>
      <c r="G134" s="36" t="s">
        <v>2241</v>
      </c>
      <c s="36" r="H134">
        <v>7</v>
      </c>
      <c r="I134" s="2" t="e">
        <f>VLOOKUP(C134,'15_リスト発行元マスタ'!$A$3:$Q$98,2,FALSE)</f>
        <v>#N/A</v>
      </c>
      <c r="J134" s="2" t="str">
        <f>VLOOKUP(H134,'15_リスト発行元マスタ'!$U$3:$AL$98,2,FALSE)</f>
        <v>NPI</v>
      </c>
      <c r="K134" s="32" t="s">
        <v>208</v>
      </c>
      <c r="L134" s="33" t="s">
        <v>863</v>
      </c>
      <c r="M134" s="33" t="s">
        <v>206</v>
      </c>
      <c r="N134" s="33" t="str">
        <f t="shared" si="34"/>
        <v>'A' , 'L' , 6</v>
      </c>
      <c r="O134" s="34" t="s">
        <v>207</v>
      </c>
      <c r="Q134" s="1" t="b">
        <f t="shared" si="35"/>
        <v>0</v>
      </c>
      <c r="R134" s="1" t="b">
        <f t="shared" si="36"/>
        <v>0</v>
      </c>
      <c r="S134" s="1" t="b">
        <f t="shared" si="37"/>
        <v>0</v>
      </c>
      <c r="U134" s="1"/>
      <c r="V134" s="1"/>
      <c r="W134" s="1"/>
    </row>
    <row r="135" spans="5:23">
      <c r="E135" s="145" t="s">
        <v>43</v>
      </c>
      <c r="F135" s="36" t="s">
        <v>2056</v>
      </c>
      <c r="G135" s="36" t="s">
        <v>2241</v>
      </c>
      <c r="H135" s="36">
        <v>8</v>
      </c>
      <c r="I135" s="2" t="e">
        <f>VLOOKUP(C135,'15_リスト発行元マスタ'!$A$3:$Q$98,2,FALSE)</f>
        <v>#N/A</v>
      </c>
      <c r="J135" s="2" t="str">
        <f>VLOOKUP(H135,'15_リスト発行元マスタ'!$U$3:$AL$98,2,FALSE)</f>
        <v>ASC</v>
      </c>
      <c r="K135" s="32" t="s">
        <v>208</v>
      </c>
      <c r="L135" s="33" t="s">
        <v>863</v>
      </c>
      <c r="M135" s="33" t="s">
        <v>206</v>
      </c>
      <c r="N135" s="33" t="str">
        <f t="shared" si="34"/>
        <v>'A' , 'L' , 8</v>
      </c>
      <c r="O135" s="34" t="s">
        <v>207</v>
      </c>
      <c r="Q135" s="1" t="b">
        <f t="shared" si="35"/>
        <v>0</v>
      </c>
      <c r="R135" s="1" t="b">
        <f t="shared" si="36"/>
        <v>0</v>
      </c>
      <c r="S135" s="1" t="b">
        <f t="shared" si="37"/>
        <v>0</v>
      </c>
      <c r="U135" s="1"/>
      <c r="V135" s="1"/>
      <c r="W135" s="1"/>
    </row>
    <row r="136" spans="5:23">
      <c r="E136" s="145" t="s">
        <v>43</v>
      </c>
      <c r="F136" s="36" t="s">
        <v>2056</v>
      </c>
      <c r="G136" s="36" t="s">
        <v>2241</v>
      </c>
      <c r="H136" s="36">
        <v>9</v>
      </c>
      <c r="I136" s="2" t="e">
        <f>VLOOKUP(C136,'15_リスト発行元マスタ'!$A$3:$Q$98,2,FALSE)</f>
        <v>#N/A</v>
      </c>
      <c r="J136" s="2" t="str">
        <f>VLOOKUP(H136,'15_リスト発行元マスタ'!$U$3:$AL$98,2,FALSE)</f>
        <v>DJ_SEISAI</v>
      </c>
      <c r="K136" s="32" t="s">
        <v>208</v>
      </c>
      <c r="L136" s="33" t="s">
        <v>863</v>
      </c>
      <c r="M136" s="33" t="s">
        <v>206</v>
      </c>
      <c r="N136" s="33" t="str">
        <f t="shared" si="34"/>
        <v>'A' , 'L' , 9</v>
      </c>
      <c r="O136" s="34" t="s">
        <v>207</v>
      </c>
      <c r="Q136" s="1" t="b">
        <f t="shared" si="35"/>
        <v>0</v>
      </c>
      <c r="R136" s="1" t="b">
        <f t="shared" si="36"/>
        <v>0</v>
      </c>
      <c r="S136" s="1" t="b">
        <f t="shared" si="37"/>
        <v>0</v>
      </c>
      <c r="U136" s="1"/>
      <c r="V136" s="1"/>
      <c r="W136" s="1"/>
    </row>
    <row r="137" spans="5:23">
      <c r="E137" s="145" t="s">
        <v>43</v>
      </c>
      <c r="F137" s="36" t="s">
        <v>2056</v>
      </c>
      <c r="G137" s="36" t="s">
        <v>2241</v>
      </c>
      <c r="H137" s="36">
        <v>10</v>
      </c>
      <c r="I137" s="2" t="e">
        <f>VLOOKUP(C137,'15_リスト発行元マスタ'!$A$3:$Q$98,2,FALSE)</f>
        <v>#N/A</v>
      </c>
      <c r="J137" s="2" t="str">
        <f>VLOOKUP(H137,'15_リスト発行元マスタ'!$U$3:$AL$98,2,FALSE)</f>
        <v>DJ_SHIPS</v>
      </c>
      <c r="K137" s="32" t="s">
        <v>208</v>
      </c>
      <c r="L137" s="33" t="s">
        <v>863</v>
      </c>
      <c r="M137" s="33" t="s">
        <v>206</v>
      </c>
      <c r="N137" s="33" t="str">
        <f t="shared" si="34"/>
        <v>'A' , 'L' , 10</v>
      </c>
      <c r="O137" s="34" t="s">
        <v>207</v>
      </c>
      <c r="Q137" s="1" t="b">
        <f t="shared" si="35"/>
        <v>0</v>
      </c>
      <c r="R137" s="1" t="b">
        <f t="shared" si="36"/>
        <v>0</v>
      </c>
      <c r="S137" s="1" t="b">
        <f t="shared" si="37"/>
        <v>0</v>
      </c>
      <c r="U137" s="1"/>
      <c r="V137" s="1"/>
      <c r="W137" s="1"/>
    </row>
    <row r="138" spans="5:23">
      <c r="E138" s="145" t="s">
        <v>43</v>
      </c>
      <c r="F138" s="36" t="s">
        <v>2056</v>
      </c>
      <c r="G138" s="36" t="s">
        <v>2241</v>
      </c>
      <c r="H138" s="36">
        <v>11</v>
      </c>
      <c r="I138" s="2" t="e">
        <f>VLOOKUP(C138,'15_リスト発行元マスタ'!$A$3:$Q$98,2,FALSE)</f>
        <v>#N/A</v>
      </c>
      <c r="J138" s="2" t="str">
        <f>VLOOKUP(H138,'15_リスト発行元マスタ'!$U$3:$AL$98,2,FALSE)</f>
        <v>DJ_GAIKOKU_PEPS</v>
      </c>
      <c r="K138" s="32" t="s">
        <v>208</v>
      </c>
      <c r="L138" s="33" t="s">
        <v>863</v>
      </c>
      <c r="M138" s="33" t="s">
        <v>206</v>
      </c>
      <c r="N138" s="33" t="str">
        <f t="shared" si="34"/>
        <v>'A' , 'L' , 11</v>
      </c>
      <c r="O138" s="34" t="s">
        <v>207</v>
      </c>
      <c r="Q138" s="1" t="b">
        <f t="shared" si="35"/>
        <v>0</v>
      </c>
      <c r="R138" s="1" t="b">
        <f t="shared" si="36"/>
        <v>0</v>
      </c>
      <c r="S138" s="1" t="b">
        <f t="shared" si="37"/>
        <v>0</v>
      </c>
      <c r="U138" s="1"/>
      <c r="V138" s="1"/>
      <c r="W138" s="1"/>
    </row>
    <row r="139" spans="5:23">
      <c r="E139" s="145" t="s">
        <v>43</v>
      </c>
      <c r="F139" s="36" t="s">
        <v>2056</v>
      </c>
      <c r="G139" s="36" t="s">
        <v>2241</v>
      </c>
      <c r="H139" s="36">
        <v>12</v>
      </c>
      <c r="I139" s="2" t="e">
        <f>VLOOKUP(C139,'15_リスト発行元マスタ'!$A$3:$Q$98,2,FALSE)</f>
        <v>#N/A</v>
      </c>
      <c r="J139" s="2" t="str">
        <f>VLOOKUP(H139,'15_リスト発行元マスタ'!$U$3:$AL$98,2,FALSE)</f>
        <v>DJ_KOKUNAI_PEPS</v>
      </c>
      <c r="K139" s="32" t="s">
        <v>208</v>
      </c>
      <c r="L139" s="33" t="s">
        <v>863</v>
      </c>
      <c r="M139" s="33" t="s">
        <v>206</v>
      </c>
      <c r="N139" s="33" t="str">
        <f t="shared" si="34"/>
        <v>'A' , 'L' , 12</v>
      </c>
      <c r="O139" s="34" t="s">
        <v>207</v>
      </c>
      <c r="Q139" s="1" t="b">
        <f t="shared" si="35"/>
        <v>0</v>
      </c>
      <c r="R139" s="1" t="b">
        <f t="shared" si="36"/>
        <v>0</v>
      </c>
      <c r="S139" s="1" t="b">
        <f t="shared" si="37"/>
        <v>0</v>
      </c>
      <c r="U139" s="1"/>
      <c r="V139" s="1"/>
      <c r="W139" s="1"/>
    </row>
    <row r="140" spans="5:23">
      <c r="E140" s="145" t="s">
        <v>43</v>
      </c>
      <c r="F140" s="36" t="s">
        <v>2056</v>
      </c>
      <c r="G140" s="36" t="s">
        <v>2241</v>
      </c>
      <c r="H140" s="36">
        <v>13</v>
      </c>
      <c r="I140" s="2" t="e">
        <f>VLOOKUP(C140,'15_リスト発行元マスタ'!$A$3:$Q$98,2,FALSE)</f>
        <v>#N/A</v>
      </c>
      <c r="J140" s="2" t="str">
        <f>VLOOKUP(H140,'15_リスト発行元マスタ'!$U$3:$AL$98,2,FALSE)</f>
        <v>ZENGIN_SEIHO</v>
      </c>
      <c r="K140" s="32" t="s">
        <v>208</v>
      </c>
      <c r="L140" s="33" t="s">
        <v>863</v>
      </c>
      <c r="M140" s="33" t="s">
        <v>206</v>
      </c>
      <c r="N140" s="33" t="str">
        <f t="shared" si="34"/>
        <v>'A' , 'L' , 13</v>
      </c>
      <c r="O140" s="34" t="s">
        <v>207</v>
      </c>
      <c r="Q140" s="1" t="b">
        <f t="shared" si="35"/>
        <v>0</v>
      </c>
      <c r="R140" s="1" t="b">
        <f t="shared" si="36"/>
        <v>0</v>
      </c>
      <c r="S140" s="1" t="b">
        <f t="shared" si="37"/>
        <v>0</v>
      </c>
      <c r="U140" s="1"/>
      <c r="V140" s="1"/>
      <c r="W140" s="1"/>
    </row>
    <row r="141" spans="5:23">
      <c r="E141" s="145" t="s">
        <v>43</v>
      </c>
      <c r="F141" s="36" t="s">
        <v>2056</v>
      </c>
      <c r="G141" s="36" t="s">
        <v>2241</v>
      </c>
      <c r="H141" s="36">
        <v>14</v>
      </c>
      <c r="I141" s="2" t="e">
        <f>VLOOKUP(C141,'15_リスト発行元マスタ'!$A$3:$Q$98,2,FALSE)</f>
        <v>#N/A</v>
      </c>
      <c r="J141" s="2" t="str">
        <f>VLOOKUP(H141,'15_リスト発行元マスタ'!$U$3:$AL$98,2,FALSE)</f>
        <v>ZENGIN_SONPO</v>
      </c>
      <c r="K141" s="32" t="s">
        <v>208</v>
      </c>
      <c r="L141" s="33" t="s">
        <v>863</v>
      </c>
      <c r="M141" s="33" t="s">
        <v>206</v>
      </c>
      <c r="N141" s="33" t="str">
        <f t="shared" si="34"/>
        <v>'A' , 'L' , 14</v>
      </c>
      <c r="O141" s="34" t="s">
        <v>207</v>
      </c>
      <c r="Q141" s="1" t="b">
        <f t="shared" si="35"/>
        <v>0</v>
      </c>
      <c r="R141" s="1" t="b">
        <f t="shared" si="36"/>
        <v>0</v>
      </c>
      <c r="S141" s="1" t="b">
        <f t="shared" si="37"/>
        <v>0</v>
      </c>
      <c r="U141" s="1"/>
      <c r="V141" s="1"/>
      <c r="W141" s="1"/>
    </row>
    <row r="142" spans="5:23">
      <c r="E142" s="145" t="s">
        <v>43</v>
      </c>
      <c r="F142" s="36" t="s">
        <v>2056</v>
      </c>
      <c r="G142" s="36" t="s">
        <v>2241</v>
      </c>
      <c r="H142" s="36">
        <v>15</v>
      </c>
      <c r="I142" s="2" t="e">
        <f>VLOOKUP(C142,'15_リスト発行元マスタ'!$A$3:$Q$98,2,FALSE)</f>
        <v>#N/A</v>
      </c>
      <c r="J142" s="2" t="str">
        <f>VLOOKUP(H142,'15_リスト発行元マスタ'!$U$3:$AL$98,2,FALSE)</f>
        <v>ORIGINAL</v>
      </c>
      <c r="K142" s="32" t="s">
        <v>208</v>
      </c>
      <c r="L142" s="33" t="s">
        <v>863</v>
      </c>
      <c r="M142" s="33" t="s">
        <v>206</v>
      </c>
      <c r="N142" s="33" t="str">
        <f t="shared" ref="N142:N155" si="38">"'"&amp;F142&amp;"'"&amp;" , "&amp;"'"&amp;G142&amp;"'"&amp;" , "&amp;H142</f>
        <v>'A' , 'L' , 15</v>
      </c>
      <c r="O142" s="34" t="s">
        <v>207</v>
      </c>
      <c r="Q142" s="1" t="b">
        <f t="shared" ref="Q142:Q155" si="39">IF(F142="","",EXACT(F142,U142))</f>
        <v>0</v>
      </c>
      <c r="R142" s="1" t="b">
        <f t="shared" ref="R142:R155" si="40">IF(G142="","",EXACT(G142,V142))</f>
        <v>0</v>
      </c>
      <c r="S142" s="1" t="b">
        <f t="shared" ref="S142:S155" si="41">IF(H142="","",EXACT(H142,W142))</f>
        <v>0</v>
      </c>
      <c r="U142" s="1"/>
      <c r="V142" s="1"/>
      <c r="W142" s="1"/>
    </row>
    <row r="143" spans="5:23">
      <c r="E143" s="145" t="s">
        <v>43</v>
      </c>
      <c r="F143" s="36" t="s">
        <v>2056</v>
      </c>
      <c r="G143" s="36" t="s">
        <v>2242</v>
      </c>
      <c r="H143" s="36">
        <v>1</v>
      </c>
      <c r="I143" s="2" t="e">
        <f>VLOOKUP(C143,'15_リスト発行元マスタ'!$A$3:$Q$98,2,FALSE)</f>
        <v>#N/A</v>
      </c>
      <c r="J143" s="2" t="str">
        <f>VLOOKUP(H143,'15_リスト発行元マスタ'!$U$3:$AL$98,2,FALSE)</f>
        <v>OFAC</v>
      </c>
      <c r="K143" s="32" t="s">
        <v>208</v>
      </c>
      <c r="L143" s="33" t="s">
        <v>863</v>
      </c>
      <c r="M143" s="33" t="s">
        <v>206</v>
      </c>
      <c r="N143" s="33" t="str">
        <f t="shared" si="38"/>
        <v>'A' , 'M' , 1</v>
      </c>
      <c r="O143" s="34" t="s">
        <v>207</v>
      </c>
      <c r="Q143" s="1" t="b">
        <f t="shared" si="39"/>
        <v>0</v>
      </c>
      <c r="R143" s="1" t="b">
        <f t="shared" si="40"/>
        <v>0</v>
      </c>
      <c r="S143" s="1" t="b">
        <f t="shared" si="41"/>
        <v>0</v>
      </c>
      <c r="U143" s="1"/>
      <c r="V143" s="1"/>
      <c r="W143" s="1"/>
    </row>
    <row r="144" spans="5:23">
      <c r="E144" s="145" t="s">
        <v>43</v>
      </c>
      <c r="F144" s="36" t="s">
        <v>2056</v>
      </c>
      <c r="G144" s="36" t="s">
        <v>2242</v>
      </c>
      <c r="H144" s="36">
        <v>2</v>
      </c>
      <c r="I144" s="2" t="e">
        <f>VLOOKUP(C144,'15_リスト発行元マスタ'!$A$3:$Q$98,2,FALSE)</f>
        <v>#N/A</v>
      </c>
      <c r="J144" s="2" t="str">
        <f>VLOOKUP(H144,'15_リスト発行元マスタ'!$U$3:$AL$98,2,FALSE)</f>
        <v>JP</v>
      </c>
      <c r="K144" s="32" t="s">
        <v>208</v>
      </c>
      <c r="L144" s="33" t="s">
        <v>863</v>
      </c>
      <c r="M144" s="33" t="s">
        <v>206</v>
      </c>
      <c r="N144" s="33" t="str">
        <f t="shared" si="38"/>
        <v>'A' , 'M' , 2</v>
      </c>
      <c r="O144" s="34" t="s">
        <v>207</v>
      </c>
      <c r="Q144" s="1" t="b">
        <f t="shared" si="39"/>
        <v>0</v>
      </c>
      <c r="R144" s="1" t="b">
        <f t="shared" si="40"/>
        <v>0</v>
      </c>
      <c r="S144" s="1" t="b">
        <f t="shared" si="41"/>
        <v>0</v>
      </c>
      <c r="U144" s="1"/>
      <c r="V144" s="1"/>
      <c r="W144" s="1"/>
    </row>
    <row r="145" spans="5:23">
      <c r="E145" s="145" t="s">
        <v>43</v>
      </c>
      <c r="F145" s="36" t="s">
        <v>2056</v>
      </c>
      <c r="G145" s="36" t="s">
        <v>2242</v>
      </c>
      <c r="H145" s="36">
        <v>3</v>
      </c>
      <c r="I145" s="2" t="e">
        <f>VLOOKUP(C145,'15_リスト発行元マスタ'!$A$3:$Q$98,2,FALSE)</f>
        <v>#N/A</v>
      </c>
      <c r="J145" s="2" t="str">
        <f>VLOOKUP(H145,'15_リスト発行元マスタ'!$U$3:$AL$98,2,FALSE)</f>
        <v>MOF</v>
      </c>
      <c r="K145" s="32" t="s">
        <v>208</v>
      </c>
      <c r="L145" s="33" t="s">
        <v>863</v>
      </c>
      <c r="M145" s="33" t="s">
        <v>206</v>
      </c>
      <c r="N145" s="33" t="str">
        <f t="shared" si="38"/>
        <v>'A' , 'M' , 3</v>
      </c>
      <c r="O145" s="34" t="s">
        <v>207</v>
      </c>
      <c r="Q145" s="1" t="b">
        <f t="shared" si="39"/>
        <v>0</v>
      </c>
      <c r="R145" s="1" t="b">
        <f t="shared" si="40"/>
        <v>0</v>
      </c>
      <c r="S145" s="1" t="b">
        <f t="shared" si="41"/>
        <v>0</v>
      </c>
      <c r="U145" s="1"/>
      <c r="V145" s="1"/>
      <c r="W145" s="1"/>
    </row>
    <row r="146" spans="5:23">
      <c r="E146" s="145" t="s">
        <v>43</v>
      </c>
      <c r="F146" s="36" t="s">
        <v>2056</v>
      </c>
      <c r="G146" s="36" t="s">
        <v>2242</v>
      </c>
      <c r="H146" s="36">
        <v>4</v>
      </c>
      <c r="I146" s="2" t="e">
        <f>VLOOKUP(C146,'15_リスト発行元マスタ'!$A$3:$Q$98,2,FALSE)</f>
        <v>#N/A</v>
      </c>
      <c r="J146" s="2" t="str">
        <f>VLOOKUP(H146,'15_リスト発行元マスタ'!$U$3:$AL$98,2,FALSE)</f>
        <v>NPA</v>
      </c>
      <c r="K146" s="32" t="s">
        <v>208</v>
      </c>
      <c r="L146" s="33" t="s">
        <v>863</v>
      </c>
      <c r="M146" s="33" t="s">
        <v>206</v>
      </c>
      <c r="N146" s="33" t="str">
        <f t="shared" si="38"/>
        <v>'A' , 'M' , 4</v>
      </c>
      <c r="O146" s="34" t="s">
        <v>207</v>
      </c>
      <c r="Q146" s="1" t="b">
        <f t="shared" si="39"/>
        <v>0</v>
      </c>
      <c r="R146" s="1" t="b">
        <f t="shared" si="40"/>
        <v>0</v>
      </c>
      <c r="S146" s="1" t="b">
        <f t="shared" si="41"/>
        <v>0</v>
      </c>
      <c r="U146" s="1"/>
      <c r="V146" s="1"/>
      <c r="W146" s="1"/>
    </row>
    <row r="147" spans="5:23">
      <c r="E147" s="145" t="s">
        <v>43</v>
      </c>
      <c r="F147" s="36" t="s">
        <v>2056</v>
      </c>
      <c r="G147" s="36" t="s">
        <v>2242</v>
      </c>
      <c r="H147" s="36">
        <v>5</v>
      </c>
      <c r="I147" s="2" t="e">
        <f>VLOOKUP(C147,'15_リスト発行元マスタ'!$A$3:$Q$98,2,FALSE)</f>
        <v>#N/A</v>
      </c>
      <c r="J147" s="2" t="str">
        <f>VLOOKUP(H147,'15_リスト発行元マスタ'!$U$3:$AL$98,2,FALSE)</f>
        <v>NPC</v>
      </c>
      <c r="K147" s="32" t="s">
        <v>208</v>
      </c>
      <c r="L147" s="33" t="s">
        <v>863</v>
      </c>
      <c r="M147" s="33" t="s">
        <v>206</v>
      </c>
      <c r="N147" s="33" t="str">
        <f t="shared" si="38"/>
        <v>'A' , 'M' , 5</v>
      </c>
      <c r="O147" s="34" t="s">
        <v>207</v>
      </c>
      <c r="Q147" s="1" t="b">
        <f t="shared" si="39"/>
        <v>0</v>
      </c>
      <c r="R147" s="1" t="b">
        <f t="shared" si="40"/>
        <v>0</v>
      </c>
      <c r="S147" s="1" t="b">
        <f t="shared" si="41"/>
        <v>0</v>
      </c>
      <c r="U147" s="1"/>
      <c r="V147" s="1"/>
      <c r="W147" s="1"/>
    </row>
    <row r="148" spans="5:23">
      <c r="E148" s="145" t="s">
        <v>43</v>
      </c>
      <c r="F148" s="36" t="s">
        <v>2056</v>
      </c>
      <c r="G148" s="36" t="s">
        <v>2242</v>
      </c>
      <c s="36" r="H148">
        <v>7</v>
      </c>
      <c r="I148" s="2" t="e">
        <f>VLOOKUP(C148,'15_リスト発行元マスタ'!$A$3:$Q$98,2,FALSE)</f>
        <v>#N/A</v>
      </c>
      <c r="J148" s="2" t="str">
        <f>VLOOKUP(H148,'15_リスト発行元マスタ'!$U$3:$AL$98,2,FALSE)</f>
        <v>NPI</v>
      </c>
      <c r="K148" s="32" t="s">
        <v>208</v>
      </c>
      <c r="L148" s="33" t="s">
        <v>863</v>
      </c>
      <c r="M148" s="33" t="s">
        <v>206</v>
      </c>
      <c r="N148" s="33" t="str">
        <f t="shared" si="38"/>
        <v>'A' , 'M' , 6</v>
      </c>
      <c r="O148" s="34" t="s">
        <v>207</v>
      </c>
      <c r="Q148" s="1" t="b">
        <f t="shared" si="39"/>
        <v>0</v>
      </c>
      <c r="R148" s="1" t="b">
        <f t="shared" si="40"/>
        <v>0</v>
      </c>
      <c r="S148" s="1" t="b">
        <f t="shared" si="41"/>
        <v>0</v>
      </c>
      <c r="U148" s="1"/>
      <c r="V148" s="1"/>
      <c r="W148" s="1"/>
    </row>
    <row r="149" spans="5:23">
      <c r="E149" s="145" t="s">
        <v>43</v>
      </c>
      <c r="F149" s="36" t="s">
        <v>2056</v>
      </c>
      <c r="G149" s="36" t="s">
        <v>2242</v>
      </c>
      <c r="H149" s="36">
        <v>8</v>
      </c>
      <c r="I149" s="2" t="e">
        <f>VLOOKUP(C149,'15_リスト発行元マスタ'!$A$3:$Q$98,2,FALSE)</f>
        <v>#N/A</v>
      </c>
      <c r="J149" s="2" t="str">
        <f>VLOOKUP(H149,'15_リスト発行元マスタ'!$U$3:$AL$98,2,FALSE)</f>
        <v>ASC</v>
      </c>
      <c r="K149" s="32" t="s">
        <v>208</v>
      </c>
      <c r="L149" s="33" t="s">
        <v>863</v>
      </c>
      <c r="M149" s="33" t="s">
        <v>206</v>
      </c>
      <c r="N149" s="33" t="str">
        <f t="shared" si="38"/>
        <v>'A' , 'M' , 8</v>
      </c>
      <c r="O149" s="34" t="s">
        <v>207</v>
      </c>
      <c r="Q149" s="1" t="b">
        <f t="shared" si="39"/>
        <v>0</v>
      </c>
      <c r="R149" s="1" t="b">
        <f t="shared" si="40"/>
        <v>0</v>
      </c>
      <c r="S149" s="1" t="b">
        <f t="shared" si="41"/>
        <v>0</v>
      </c>
      <c r="U149" s="1"/>
      <c r="V149" s="1"/>
      <c r="W149" s="1"/>
    </row>
    <row r="150" spans="5:23">
      <c r="E150" s="145" t="s">
        <v>43</v>
      </c>
      <c r="F150" s="36" t="s">
        <v>2056</v>
      </c>
      <c r="G150" s="36" t="s">
        <v>2242</v>
      </c>
      <c r="H150" s="36">
        <v>9</v>
      </c>
      <c r="I150" s="2" t="e">
        <f>VLOOKUP(C150,'15_リスト発行元マスタ'!$A$3:$Q$98,2,FALSE)</f>
        <v>#N/A</v>
      </c>
      <c r="J150" s="2" t="str">
        <f>VLOOKUP(H150,'15_リスト発行元マスタ'!$U$3:$AL$98,2,FALSE)</f>
        <v>DJ_SEISAI</v>
      </c>
      <c r="K150" s="32" t="s">
        <v>208</v>
      </c>
      <c r="L150" s="33" t="s">
        <v>863</v>
      </c>
      <c r="M150" s="33" t="s">
        <v>206</v>
      </c>
      <c r="N150" s="33" t="str">
        <f t="shared" si="38"/>
        <v>'A' , 'M' , 9</v>
      </c>
      <c r="O150" s="34" t="s">
        <v>207</v>
      </c>
      <c r="Q150" s="1" t="b">
        <f t="shared" si="39"/>
        <v>0</v>
      </c>
      <c r="R150" s="1" t="b">
        <f t="shared" si="40"/>
        <v>0</v>
      </c>
      <c r="S150" s="1" t="b">
        <f t="shared" si="41"/>
        <v>0</v>
      </c>
      <c r="U150" s="1"/>
      <c r="V150" s="1"/>
      <c r="W150" s="1"/>
    </row>
    <row r="151" spans="5:23">
      <c r="E151" s="145" t="s">
        <v>43</v>
      </c>
      <c r="F151" s="36" t="s">
        <v>2056</v>
      </c>
      <c r="G151" s="36" t="s">
        <v>2242</v>
      </c>
      <c r="H151" s="36">
        <v>10</v>
      </c>
      <c r="I151" s="2" t="e">
        <f>VLOOKUP(C151,'15_リスト発行元マスタ'!$A$3:$Q$98,2,FALSE)</f>
        <v>#N/A</v>
      </c>
      <c r="J151" s="2" t="str">
        <f>VLOOKUP(H151,'15_リスト発行元マスタ'!$U$3:$AL$98,2,FALSE)</f>
        <v>DJ_SHIPS</v>
      </c>
      <c r="K151" s="32" t="s">
        <v>208</v>
      </c>
      <c r="L151" s="33" t="s">
        <v>863</v>
      </c>
      <c r="M151" s="33" t="s">
        <v>206</v>
      </c>
      <c r="N151" s="33" t="str">
        <f t="shared" si="38"/>
        <v>'A' , 'M' , 10</v>
      </c>
      <c r="O151" s="34" t="s">
        <v>207</v>
      </c>
      <c r="Q151" s="1" t="b">
        <f t="shared" si="39"/>
        <v>0</v>
      </c>
      <c r="R151" s="1" t="b">
        <f t="shared" si="40"/>
        <v>0</v>
      </c>
      <c r="S151" s="1" t="b">
        <f t="shared" si="41"/>
        <v>0</v>
      </c>
      <c r="U151" s="1"/>
      <c r="V151" s="1"/>
      <c r="W151" s="1"/>
    </row>
    <row r="152" spans="5:23">
      <c r="E152" s="145" t="s">
        <v>43</v>
      </c>
      <c r="F152" s="36" t="s">
        <v>2056</v>
      </c>
      <c r="G152" s="36" t="s">
        <v>2242</v>
      </c>
      <c r="H152" s="36">
        <v>11</v>
      </c>
      <c r="I152" s="2" t="e">
        <f>VLOOKUP(C152,'15_リスト発行元マスタ'!$A$3:$Q$98,2,FALSE)</f>
        <v>#N/A</v>
      </c>
      <c r="J152" s="2" t="str">
        <f>VLOOKUP(H152,'15_リスト発行元マスタ'!$U$3:$AL$98,2,FALSE)</f>
        <v>DJ_GAIKOKU_PEPS</v>
      </c>
      <c r="K152" s="32" t="s">
        <v>208</v>
      </c>
      <c r="L152" s="33" t="s">
        <v>863</v>
      </c>
      <c r="M152" s="33" t="s">
        <v>206</v>
      </c>
      <c r="N152" s="33" t="str">
        <f t="shared" si="38"/>
        <v>'A' , 'M' , 11</v>
      </c>
      <c r="O152" s="34" t="s">
        <v>207</v>
      </c>
      <c r="Q152" s="1" t="b">
        <f t="shared" si="39"/>
        <v>0</v>
      </c>
      <c r="R152" s="1" t="b">
        <f t="shared" si="40"/>
        <v>0</v>
      </c>
      <c r="S152" s="1" t="b">
        <f t="shared" si="41"/>
        <v>0</v>
      </c>
      <c r="U152" s="1"/>
      <c r="V152" s="1"/>
      <c r="W152" s="1"/>
    </row>
    <row r="153" spans="5:23">
      <c r="E153" s="145" t="s">
        <v>43</v>
      </c>
      <c r="F153" s="36" t="s">
        <v>2056</v>
      </c>
      <c r="G153" s="36" t="s">
        <v>2242</v>
      </c>
      <c r="H153" s="36">
        <v>12</v>
      </c>
      <c r="I153" s="2" t="e">
        <f>VLOOKUP(C153,'15_リスト発行元マスタ'!$A$3:$Q$98,2,FALSE)</f>
        <v>#N/A</v>
      </c>
      <c r="J153" s="2" t="str">
        <f>VLOOKUP(H153,'15_リスト発行元マスタ'!$U$3:$AL$98,2,FALSE)</f>
        <v>DJ_KOKUNAI_PEPS</v>
      </c>
      <c r="K153" s="32" t="s">
        <v>208</v>
      </c>
      <c r="L153" s="33" t="s">
        <v>863</v>
      </c>
      <c r="M153" s="33" t="s">
        <v>206</v>
      </c>
      <c r="N153" s="33" t="str">
        <f t="shared" si="38"/>
        <v>'A' , 'M' , 12</v>
      </c>
      <c r="O153" s="34" t="s">
        <v>207</v>
      </c>
      <c r="Q153" s="1" t="b">
        <f t="shared" si="39"/>
        <v>0</v>
      </c>
      <c r="R153" s="1" t="b">
        <f t="shared" si="40"/>
        <v>0</v>
      </c>
      <c r="S153" s="1" t="b">
        <f t="shared" si="41"/>
        <v>0</v>
      </c>
      <c r="U153" s="1"/>
      <c r="V153" s="1"/>
      <c r="W153" s="1"/>
    </row>
    <row r="154" spans="5:23">
      <c r="E154" s="145" t="s">
        <v>43</v>
      </c>
      <c r="F154" s="36" t="s">
        <v>2056</v>
      </c>
      <c r="G154" s="36" t="s">
        <v>2242</v>
      </c>
      <c r="H154" s="36">
        <v>13</v>
      </c>
      <c r="I154" s="2" t="e">
        <f>VLOOKUP(C154,'15_リスト発行元マスタ'!$A$3:$Q$98,2,FALSE)</f>
        <v>#N/A</v>
      </c>
      <c r="J154" s="2" t="str">
        <f>VLOOKUP(H154,'15_リスト発行元マスタ'!$U$3:$AL$98,2,FALSE)</f>
        <v>ZENGIN_SEIHO</v>
      </c>
      <c r="K154" s="32" t="s">
        <v>208</v>
      </c>
      <c r="L154" s="33" t="s">
        <v>863</v>
      </c>
      <c r="M154" s="33" t="s">
        <v>206</v>
      </c>
      <c r="N154" s="33" t="str">
        <f t="shared" si="38"/>
        <v>'A' , 'M' , 13</v>
      </c>
      <c r="O154" s="34" t="s">
        <v>207</v>
      </c>
      <c r="Q154" s="1" t="b">
        <f t="shared" si="39"/>
        <v>0</v>
      </c>
      <c r="R154" s="1" t="b">
        <f t="shared" si="40"/>
        <v>0</v>
      </c>
      <c r="S154" s="1" t="b">
        <f t="shared" si="41"/>
        <v>0</v>
      </c>
      <c r="U154" s="1"/>
      <c r="V154" s="1"/>
      <c r="W154" s="1"/>
    </row>
    <row r="155" spans="5:23">
      <c r="E155" s="145" t="s">
        <v>43</v>
      </c>
      <c r="F155" s="36" t="s">
        <v>2056</v>
      </c>
      <c r="G155" s="36" t="s">
        <v>2242</v>
      </c>
      <c r="H155" s="36">
        <v>14</v>
      </c>
      <c r="I155" s="2" t="e">
        <f>VLOOKUP(C155,'15_リスト発行元マスタ'!$A$3:$Q$98,2,FALSE)</f>
        <v>#N/A</v>
      </c>
      <c r="J155" s="2" t="str">
        <f>VLOOKUP(H155,'15_リスト発行元マスタ'!$U$3:$AL$98,2,FALSE)</f>
        <v>ZENGIN_SONPO</v>
      </c>
      <c r="K155" s="32" t="s">
        <v>208</v>
      </c>
      <c r="L155" s="33" t="s">
        <v>863</v>
      </c>
      <c r="M155" s="33" t="s">
        <v>206</v>
      </c>
      <c r="N155" s="33" t="str">
        <f t="shared" si="38"/>
        <v>'A' , 'M' , 14</v>
      </c>
      <c r="O155" s="34" t="s">
        <v>207</v>
      </c>
      <c r="Q155" s="1" t="b">
        <f t="shared" si="39"/>
        <v>0</v>
      </c>
      <c r="R155" s="1" t="b">
        <f t="shared" si="40"/>
        <v>0</v>
      </c>
      <c r="S155" s="1" t="b">
        <f t="shared" si="41"/>
        <v>0</v>
      </c>
      <c r="U155" s="1"/>
      <c r="V155" s="1"/>
      <c r="W155" s="1"/>
    </row>
    <row r="156" spans="5:23">
      <c r="E156" s="145" t="s">
        <v>43</v>
      </c>
      <c r="F156" s="36" t="s">
        <v>2056</v>
      </c>
      <c r="G156" s="36" t="s">
        <v>2242</v>
      </c>
      <c r="H156" s="36">
        <v>15</v>
      </c>
      <c r="I156" s="2" t="e">
        <f>VLOOKUP(C156,'15_リスト発行元マスタ'!$A$3:$Q$98,2,FALSE)</f>
        <v>#N/A</v>
      </c>
      <c r="J156" s="2" t="str">
        <f>VLOOKUP(H156,'15_リスト発行元マスタ'!$U$3:$AL$98,2,FALSE)</f>
        <v>ORIGINAL</v>
      </c>
      <c r="K156" s="32" t="s">
        <v>208</v>
      </c>
      <c r="L156" s="33" t="s">
        <v>863</v>
      </c>
      <c r="M156" s="33" t="s">
        <v>206</v>
      </c>
      <c r="N156" s="33" t="str">
        <f t="shared" ref="N156:N169" si="42">"'"&amp;F156&amp;"'"&amp;" , "&amp;"'"&amp;G156&amp;"'"&amp;" , "&amp;H156</f>
        <v>'A' , 'M' , 15</v>
      </c>
      <c r="O156" s="34" t="s">
        <v>207</v>
      </c>
      <c r="Q156" s="1" t="b">
        <f t="shared" ref="Q156:Q169" si="43">IF(F156="","",EXACT(F156,U156))</f>
        <v>0</v>
      </c>
      <c r="R156" s="1" t="b">
        <f t="shared" ref="R156:R169" si="44">IF(G156="","",EXACT(G156,V156))</f>
        <v>0</v>
      </c>
      <c r="S156" s="1" t="b">
        <f t="shared" ref="S156:S169" si="45">IF(H156="","",EXACT(H156,W156))</f>
        <v>0</v>
      </c>
      <c r="U156" s="1"/>
      <c r="V156" s="1"/>
      <c r="W156" s="1"/>
    </row>
    <row r="157" spans="5:23">
      <c r="E157" s="145" t="s">
        <v>43</v>
      </c>
      <c r="F157" s="36" t="s">
        <v>2056</v>
      </c>
      <c r="G157" s="36" t="s">
        <v>2243</v>
      </c>
      <c r="H157" s="36">
        <v>1</v>
      </c>
      <c r="I157" s="2" t="e">
        <f>VLOOKUP(C157,'15_リスト発行元マスタ'!$A$3:$Q$98,2,FALSE)</f>
        <v>#N/A</v>
      </c>
      <c r="J157" s="2" t="str">
        <f>VLOOKUP(H157,'15_リスト発行元マスタ'!$U$3:$AL$98,2,FALSE)</f>
        <v>OFAC</v>
      </c>
      <c r="K157" s="32" t="s">
        <v>208</v>
      </c>
      <c r="L157" s="33" t="s">
        <v>863</v>
      </c>
      <c r="M157" s="33" t="s">
        <v>206</v>
      </c>
      <c r="N157" s="33" t="str">
        <f t="shared" si="42"/>
        <v>'A' , 'N' , 1</v>
      </c>
      <c r="O157" s="34" t="s">
        <v>207</v>
      </c>
      <c r="Q157" s="1" t="b">
        <f t="shared" si="43"/>
        <v>0</v>
      </c>
      <c r="R157" s="1" t="b">
        <f t="shared" si="44"/>
        <v>0</v>
      </c>
      <c r="S157" s="1" t="b">
        <f t="shared" si="45"/>
        <v>0</v>
      </c>
      <c r="U157" s="1"/>
      <c r="V157" s="1"/>
      <c r="W157" s="1"/>
    </row>
    <row r="158" spans="5:23">
      <c r="E158" s="145" t="s">
        <v>43</v>
      </c>
      <c r="F158" s="36" t="s">
        <v>2056</v>
      </c>
      <c r="G158" s="36" t="s">
        <v>2243</v>
      </c>
      <c r="H158" s="36">
        <v>2</v>
      </c>
      <c r="I158" s="2" t="e">
        <f>VLOOKUP(C158,'15_リスト発行元マスタ'!$A$3:$Q$98,2,FALSE)</f>
        <v>#N/A</v>
      </c>
      <c r="J158" s="2" t="str">
        <f>VLOOKUP(H158,'15_リスト発行元マスタ'!$U$3:$AL$98,2,FALSE)</f>
        <v>JP</v>
      </c>
      <c r="K158" s="32" t="s">
        <v>208</v>
      </c>
      <c r="L158" s="33" t="s">
        <v>863</v>
      </c>
      <c r="M158" s="33" t="s">
        <v>206</v>
      </c>
      <c r="N158" s="33" t="str">
        <f t="shared" si="42"/>
        <v>'A' , 'N' , 2</v>
      </c>
      <c r="O158" s="34" t="s">
        <v>207</v>
      </c>
      <c r="Q158" s="1" t="b">
        <f t="shared" si="43"/>
        <v>0</v>
      </c>
      <c r="R158" s="1" t="b">
        <f t="shared" si="44"/>
        <v>0</v>
      </c>
      <c r="S158" s="1" t="b">
        <f t="shared" si="45"/>
        <v>0</v>
      </c>
      <c r="U158" s="1"/>
      <c r="V158" s="1"/>
      <c r="W158" s="1"/>
    </row>
    <row r="159" spans="5:23">
      <c r="E159" s="145" t="s">
        <v>43</v>
      </c>
      <c r="F159" s="36" t="s">
        <v>2056</v>
      </c>
      <c r="G159" s="36" t="s">
        <v>2243</v>
      </c>
      <c r="H159" s="36">
        <v>3</v>
      </c>
      <c r="I159" s="2" t="e">
        <f>VLOOKUP(C159,'15_リスト発行元マスタ'!$A$3:$Q$98,2,FALSE)</f>
        <v>#N/A</v>
      </c>
      <c r="J159" s="2" t="str">
        <f>VLOOKUP(H159,'15_リスト発行元マスタ'!$U$3:$AL$98,2,FALSE)</f>
        <v>MOF</v>
      </c>
      <c r="K159" s="32" t="s">
        <v>208</v>
      </c>
      <c r="L159" s="33" t="s">
        <v>863</v>
      </c>
      <c r="M159" s="33" t="s">
        <v>206</v>
      </c>
      <c r="N159" s="33" t="str">
        <f t="shared" si="42"/>
        <v>'A' , 'N' , 3</v>
      </c>
      <c r="O159" s="34" t="s">
        <v>207</v>
      </c>
      <c r="Q159" s="1" t="b">
        <f t="shared" si="43"/>
        <v>0</v>
      </c>
      <c r="R159" s="1" t="b">
        <f t="shared" si="44"/>
        <v>0</v>
      </c>
      <c r="S159" s="1" t="b">
        <f t="shared" si="45"/>
        <v>0</v>
      </c>
      <c r="U159" s="1"/>
      <c r="V159" s="1"/>
      <c r="W159" s="1"/>
    </row>
    <row r="160" spans="5:23">
      <c r="E160" s="145" t="s">
        <v>43</v>
      </c>
      <c r="F160" s="36" t="s">
        <v>2056</v>
      </c>
      <c r="G160" s="36" t="s">
        <v>2243</v>
      </c>
      <c r="H160" s="36">
        <v>4</v>
      </c>
      <c r="I160" s="2" t="e">
        <f>VLOOKUP(C160,'15_リスト発行元マスタ'!$A$3:$Q$98,2,FALSE)</f>
        <v>#N/A</v>
      </c>
      <c r="J160" s="2" t="str">
        <f>VLOOKUP(H160,'15_リスト発行元マスタ'!$U$3:$AL$98,2,FALSE)</f>
        <v>NPA</v>
      </c>
      <c r="K160" s="32" t="s">
        <v>208</v>
      </c>
      <c r="L160" s="33" t="s">
        <v>863</v>
      </c>
      <c r="M160" s="33" t="s">
        <v>206</v>
      </c>
      <c r="N160" s="33" t="str">
        <f t="shared" si="42"/>
        <v>'A' , 'N' , 4</v>
      </c>
      <c r="O160" s="34" t="s">
        <v>207</v>
      </c>
      <c r="Q160" s="1" t="b">
        <f t="shared" si="43"/>
        <v>0</v>
      </c>
      <c r="R160" s="1" t="b">
        <f t="shared" si="44"/>
        <v>0</v>
      </c>
      <c r="S160" s="1" t="b">
        <f t="shared" si="45"/>
        <v>0</v>
      </c>
      <c r="U160" s="1"/>
      <c r="V160" s="1"/>
      <c r="W160" s="1"/>
    </row>
    <row r="161" spans="5:23">
      <c r="E161" s="145" t="s">
        <v>43</v>
      </c>
      <c r="F161" s="36" t="s">
        <v>2056</v>
      </c>
      <c r="G161" s="36" t="s">
        <v>2243</v>
      </c>
      <c r="H161" s="36">
        <v>5</v>
      </c>
      <c r="I161" s="2" t="e">
        <f>VLOOKUP(C161,'15_リスト発行元マスタ'!$A$3:$Q$98,2,FALSE)</f>
        <v>#N/A</v>
      </c>
      <c r="J161" s="2" t="str">
        <f>VLOOKUP(H161,'15_リスト発行元マスタ'!$U$3:$AL$98,2,FALSE)</f>
        <v>NPC</v>
      </c>
      <c r="K161" s="32" t="s">
        <v>208</v>
      </c>
      <c r="L161" s="33" t="s">
        <v>863</v>
      </c>
      <c r="M161" s="33" t="s">
        <v>206</v>
      </c>
      <c r="N161" s="33" t="str">
        <f t="shared" si="42"/>
        <v>'A' , 'N' , 5</v>
      </c>
      <c r="O161" s="34" t="s">
        <v>207</v>
      </c>
      <c r="Q161" s="1" t="b">
        <f t="shared" si="43"/>
        <v>0</v>
      </c>
      <c r="R161" s="1" t="b">
        <f t="shared" si="44"/>
        <v>0</v>
      </c>
      <c r="S161" s="1" t="b">
        <f t="shared" si="45"/>
        <v>0</v>
      </c>
      <c r="U161" s="1"/>
      <c r="V161" s="1"/>
      <c r="W161" s="1"/>
    </row>
    <row r="162" spans="5:23">
      <c r="E162" s="145" t="s">
        <v>43</v>
      </c>
      <c r="F162" s="36" t="s">
        <v>2056</v>
      </c>
      <c r="G162" s="36" t="s">
        <v>2243</v>
      </c>
      <c s="36" r="H162">
        <v>7</v>
      </c>
      <c r="I162" s="2" t="e">
        <f>VLOOKUP(C162,'15_リスト発行元マスタ'!$A$3:$Q$98,2,FALSE)</f>
        <v>#N/A</v>
      </c>
      <c r="J162" s="2" t="str">
        <f>VLOOKUP(H162,'15_リスト発行元マスタ'!$U$3:$AL$98,2,FALSE)</f>
        <v>NPI</v>
      </c>
      <c r="K162" s="32" t="s">
        <v>208</v>
      </c>
      <c r="L162" s="33" t="s">
        <v>863</v>
      </c>
      <c r="M162" s="33" t="s">
        <v>206</v>
      </c>
      <c r="N162" s="33" t="str">
        <f t="shared" si="42"/>
        <v>'A' , 'N' , 6</v>
      </c>
      <c r="O162" s="34" t="s">
        <v>207</v>
      </c>
      <c r="Q162" s="1" t="b">
        <f t="shared" si="43"/>
        <v>0</v>
      </c>
      <c r="R162" s="1" t="b">
        <f t="shared" si="44"/>
        <v>0</v>
      </c>
      <c r="S162" s="1" t="b">
        <f t="shared" si="45"/>
        <v>0</v>
      </c>
      <c r="U162" s="1"/>
      <c r="V162" s="1"/>
      <c r="W162" s="1"/>
    </row>
    <row r="163" spans="5:23">
      <c r="E163" s="145" t="s">
        <v>43</v>
      </c>
      <c r="F163" s="36" t="s">
        <v>2056</v>
      </c>
      <c r="G163" s="36" t="s">
        <v>2243</v>
      </c>
      <c r="H163" s="36">
        <v>8</v>
      </c>
      <c r="I163" s="2" t="e">
        <f>VLOOKUP(C163,'15_リスト発行元マスタ'!$A$3:$Q$98,2,FALSE)</f>
        <v>#N/A</v>
      </c>
      <c r="J163" s="2" t="str">
        <f>VLOOKUP(H163,'15_リスト発行元マスタ'!$U$3:$AL$98,2,FALSE)</f>
        <v>ASC</v>
      </c>
      <c r="K163" s="32" t="s">
        <v>208</v>
      </c>
      <c r="L163" s="33" t="s">
        <v>863</v>
      </c>
      <c r="M163" s="33" t="s">
        <v>206</v>
      </c>
      <c r="N163" s="33" t="str">
        <f t="shared" si="42"/>
        <v>'A' , 'N' , 8</v>
      </c>
      <c r="O163" s="34" t="s">
        <v>207</v>
      </c>
      <c r="Q163" s="1" t="b">
        <f t="shared" si="43"/>
        <v>0</v>
      </c>
      <c r="R163" s="1" t="b">
        <f t="shared" si="44"/>
        <v>0</v>
      </c>
      <c r="S163" s="1" t="b">
        <f t="shared" si="45"/>
        <v>0</v>
      </c>
      <c r="U163" s="1"/>
      <c r="V163" s="1"/>
      <c r="W163" s="1"/>
    </row>
    <row r="164" spans="5:23">
      <c r="E164" s="145" t="s">
        <v>43</v>
      </c>
      <c r="F164" s="36" t="s">
        <v>2056</v>
      </c>
      <c r="G164" s="36" t="s">
        <v>2243</v>
      </c>
      <c r="H164" s="36">
        <v>9</v>
      </c>
      <c r="I164" s="2" t="e">
        <f>VLOOKUP(C164,'15_リスト発行元マスタ'!$A$3:$Q$98,2,FALSE)</f>
        <v>#N/A</v>
      </c>
      <c r="J164" s="2" t="str">
        <f>VLOOKUP(H164,'15_リスト発行元マスタ'!$U$3:$AL$98,2,FALSE)</f>
        <v>DJ_SEISAI</v>
      </c>
      <c r="K164" s="32" t="s">
        <v>208</v>
      </c>
      <c r="L164" s="33" t="s">
        <v>863</v>
      </c>
      <c r="M164" s="33" t="s">
        <v>206</v>
      </c>
      <c r="N164" s="33" t="str">
        <f t="shared" si="42"/>
        <v>'A' , 'N' , 9</v>
      </c>
      <c r="O164" s="34" t="s">
        <v>207</v>
      </c>
      <c r="Q164" s="1" t="b">
        <f t="shared" si="43"/>
        <v>0</v>
      </c>
      <c r="R164" s="1" t="b">
        <f t="shared" si="44"/>
        <v>0</v>
      </c>
      <c r="S164" s="1" t="b">
        <f t="shared" si="45"/>
        <v>0</v>
      </c>
      <c r="U164" s="1"/>
      <c r="V164" s="1"/>
      <c r="W164" s="1"/>
    </row>
    <row r="165" spans="5:23">
      <c r="E165" s="145" t="s">
        <v>43</v>
      </c>
      <c r="F165" s="36" t="s">
        <v>2056</v>
      </c>
      <c r="G165" s="36" t="s">
        <v>2243</v>
      </c>
      <c r="H165" s="36">
        <v>10</v>
      </c>
      <c r="I165" s="2" t="e">
        <f>VLOOKUP(C165,'15_リスト発行元マスタ'!$A$3:$Q$98,2,FALSE)</f>
        <v>#N/A</v>
      </c>
      <c r="J165" s="2" t="str">
        <f>VLOOKUP(H165,'15_リスト発行元マスタ'!$U$3:$AL$98,2,FALSE)</f>
        <v>DJ_SHIPS</v>
      </c>
      <c r="K165" s="32" t="s">
        <v>208</v>
      </c>
      <c r="L165" s="33" t="s">
        <v>863</v>
      </c>
      <c r="M165" s="33" t="s">
        <v>206</v>
      </c>
      <c r="N165" s="33" t="str">
        <f t="shared" si="42"/>
        <v>'A' , 'N' , 10</v>
      </c>
      <c r="O165" s="34" t="s">
        <v>207</v>
      </c>
      <c r="Q165" s="1" t="b">
        <f t="shared" si="43"/>
        <v>0</v>
      </c>
      <c r="R165" s="1" t="b">
        <f t="shared" si="44"/>
        <v>0</v>
      </c>
      <c r="S165" s="1" t="b">
        <f t="shared" si="45"/>
        <v>0</v>
      </c>
      <c r="U165" s="1"/>
      <c r="V165" s="1"/>
      <c r="W165" s="1"/>
    </row>
    <row r="166" spans="5:23">
      <c r="E166" s="145" t="s">
        <v>43</v>
      </c>
      <c r="F166" s="36" t="s">
        <v>2056</v>
      </c>
      <c r="G166" s="36" t="s">
        <v>2243</v>
      </c>
      <c r="H166" s="36">
        <v>11</v>
      </c>
      <c r="I166" s="2" t="e">
        <f>VLOOKUP(C166,'15_リスト発行元マスタ'!$A$3:$Q$98,2,FALSE)</f>
        <v>#N/A</v>
      </c>
      <c r="J166" s="2" t="str">
        <f>VLOOKUP(H166,'15_リスト発行元マスタ'!$U$3:$AL$98,2,FALSE)</f>
        <v>DJ_GAIKOKU_PEPS</v>
      </c>
      <c r="K166" s="32" t="s">
        <v>208</v>
      </c>
      <c r="L166" s="33" t="s">
        <v>863</v>
      </c>
      <c r="M166" s="33" t="s">
        <v>206</v>
      </c>
      <c r="N166" s="33" t="str">
        <f t="shared" si="42"/>
        <v>'A' , 'N' , 11</v>
      </c>
      <c r="O166" s="34" t="s">
        <v>207</v>
      </c>
      <c r="Q166" s="1" t="b">
        <f t="shared" si="43"/>
        <v>0</v>
      </c>
      <c r="R166" s="1" t="b">
        <f t="shared" si="44"/>
        <v>0</v>
      </c>
      <c r="S166" s="1" t="b">
        <f t="shared" si="45"/>
        <v>0</v>
      </c>
      <c r="U166" s="1"/>
      <c r="V166" s="1"/>
      <c r="W166" s="1"/>
    </row>
    <row r="167" spans="5:23">
      <c r="E167" s="145" t="s">
        <v>43</v>
      </c>
      <c r="F167" s="36" t="s">
        <v>2056</v>
      </c>
      <c r="G167" s="36" t="s">
        <v>2243</v>
      </c>
      <c r="H167" s="36">
        <v>12</v>
      </c>
      <c r="I167" s="2" t="e">
        <f>VLOOKUP(C167,'15_リスト発行元マスタ'!$A$3:$Q$98,2,FALSE)</f>
        <v>#N/A</v>
      </c>
      <c r="J167" s="2" t="str">
        <f>VLOOKUP(H167,'15_リスト発行元マスタ'!$U$3:$AL$98,2,FALSE)</f>
        <v>DJ_KOKUNAI_PEPS</v>
      </c>
      <c r="K167" s="32" t="s">
        <v>208</v>
      </c>
      <c r="L167" s="33" t="s">
        <v>863</v>
      </c>
      <c r="M167" s="33" t="s">
        <v>206</v>
      </c>
      <c r="N167" s="33" t="str">
        <f t="shared" si="42"/>
        <v>'A' , 'N' , 12</v>
      </c>
      <c r="O167" s="34" t="s">
        <v>207</v>
      </c>
      <c r="Q167" s="1" t="b">
        <f t="shared" si="43"/>
        <v>0</v>
      </c>
      <c r="R167" s="1" t="b">
        <f t="shared" si="44"/>
        <v>0</v>
      </c>
      <c r="S167" s="1" t="b">
        <f t="shared" si="45"/>
        <v>0</v>
      </c>
      <c r="U167" s="1"/>
      <c r="V167" s="1"/>
      <c r="W167" s="1"/>
    </row>
    <row r="168" spans="5:23">
      <c r="E168" s="145" t="s">
        <v>43</v>
      </c>
      <c r="F168" s="36" t="s">
        <v>2056</v>
      </c>
      <c r="G168" s="36" t="s">
        <v>2243</v>
      </c>
      <c r="H168" s="36">
        <v>13</v>
      </c>
      <c r="I168" s="2" t="e">
        <f>VLOOKUP(C168,'15_リスト発行元マスタ'!$A$3:$Q$98,2,FALSE)</f>
        <v>#N/A</v>
      </c>
      <c r="J168" s="2" t="str">
        <f>VLOOKUP(H168,'15_リスト発行元マスタ'!$U$3:$AL$98,2,FALSE)</f>
        <v>ZENGIN_SEIHO</v>
      </c>
      <c r="K168" s="32" t="s">
        <v>208</v>
      </c>
      <c r="L168" s="33" t="s">
        <v>863</v>
      </c>
      <c r="M168" s="33" t="s">
        <v>206</v>
      </c>
      <c r="N168" s="33" t="str">
        <f t="shared" si="42"/>
        <v>'A' , 'N' , 13</v>
      </c>
      <c r="O168" s="34" t="s">
        <v>207</v>
      </c>
      <c r="Q168" s="1" t="b">
        <f t="shared" si="43"/>
        <v>0</v>
      </c>
      <c r="R168" s="1" t="b">
        <f t="shared" si="44"/>
        <v>0</v>
      </c>
      <c r="S168" s="1" t="b">
        <f t="shared" si="45"/>
        <v>0</v>
      </c>
      <c r="U168" s="1"/>
      <c r="V168" s="1"/>
      <c r="W168" s="1"/>
    </row>
    <row r="169" spans="5:23">
      <c r="E169" s="145" t="s">
        <v>43</v>
      </c>
      <c r="F169" s="36" t="s">
        <v>2056</v>
      </c>
      <c r="G169" s="36" t="s">
        <v>2243</v>
      </c>
      <c r="H169" s="36">
        <v>14</v>
      </c>
      <c r="I169" s="2" t="e">
        <f>VLOOKUP(C169,'15_リスト発行元マスタ'!$A$3:$Q$98,2,FALSE)</f>
        <v>#N/A</v>
      </c>
      <c r="J169" s="2" t="str">
        <f>VLOOKUP(H169,'15_リスト発行元マスタ'!$U$3:$AL$98,2,FALSE)</f>
        <v>ZENGIN_SONPO</v>
      </c>
      <c r="K169" s="32" t="s">
        <v>208</v>
      </c>
      <c r="L169" s="33" t="s">
        <v>863</v>
      </c>
      <c r="M169" s="33" t="s">
        <v>206</v>
      </c>
      <c r="N169" s="33" t="str">
        <f t="shared" si="42"/>
        <v>'A' , 'N' , 14</v>
      </c>
      <c r="O169" s="34" t="s">
        <v>207</v>
      </c>
      <c r="Q169" s="1" t="b">
        <f t="shared" si="43"/>
        <v>0</v>
      </c>
      <c r="R169" s="1" t="b">
        <f t="shared" si="44"/>
        <v>0</v>
      </c>
      <c r="S169" s="1" t="b">
        <f t="shared" si="45"/>
        <v>0</v>
      </c>
      <c r="U169" s="1"/>
      <c r="V169" s="1"/>
      <c r="W169" s="1"/>
    </row>
    <row r="170" spans="5:23">
      <c r="E170" s="145" t="s">
        <v>43</v>
      </c>
      <c r="F170" s="36" t="s">
        <v>2056</v>
      </c>
      <c r="G170" s="36" t="s">
        <v>2243</v>
      </c>
      <c r="H170" s="36">
        <v>15</v>
      </c>
      <c r="I170" s="2" t="e">
        <f>VLOOKUP(C170,'15_リスト発行元マスタ'!$A$3:$Q$98,2,FALSE)</f>
        <v>#N/A</v>
      </c>
      <c r="J170" s="2" t="str">
        <f>VLOOKUP(H170,'15_リスト発行元マスタ'!$U$3:$AL$98,2,FALSE)</f>
        <v>ORIGINAL</v>
      </c>
      <c r="K170" s="32" t="s">
        <v>208</v>
      </c>
      <c r="L170" s="33" t="s">
        <v>863</v>
      </c>
      <c r="M170" s="33" t="s">
        <v>206</v>
      </c>
      <c r="N170" s="33" t="str">
        <f t="shared" ref="N170:N183" si="46">"'"&amp;F170&amp;"'"&amp;" , "&amp;"'"&amp;G170&amp;"'"&amp;" , "&amp;H170</f>
        <v>'A' , 'N' , 15</v>
      </c>
      <c r="O170" s="34" t="s">
        <v>207</v>
      </c>
      <c r="Q170" s="1" t="b">
        <f t="shared" ref="Q170:Q183" si="47">IF(F170="","",EXACT(F170,U170))</f>
        <v>0</v>
      </c>
      <c r="R170" s="1" t="b">
        <f t="shared" ref="R170:R183" si="48">IF(G170="","",EXACT(G170,V170))</f>
        <v>0</v>
      </c>
      <c r="S170" s="1" t="b">
        <f t="shared" ref="S170:S183" si="49">IF(H170="","",EXACT(H170,W170))</f>
        <v>0</v>
      </c>
      <c r="U170" s="1"/>
      <c r="V170" s="1"/>
      <c r="W170" s="1"/>
    </row>
    <row r="171" spans="5:23" s="341" customFormat="1">
      <c r="E171" s="342" t="s">
        <v>43</v>
      </c>
      <c r="F171" s="66" t="s">
        <v>2056</v>
      </c>
      <c r="G171" s="66" t="s">
        <v>192</v>
      </c>
      <c r="H171" s="66">
        <v>16</v>
      </c>
      <c r="I171" s="341" t="e">
        <f>VLOOKUP(C171,'15_リスト発行元マスタ'!$A$3:$Q$98,2,FALSE)</f>
        <v>#N/A</v>
      </c>
      <c r="J171" s="341" t="str">
        <f>VLOOKUP(H171,'15_リスト発行元マスタ'!$U$3:$AL$98,2,FALSE)</f>
        <v>BFILE_CINFO</v>
      </c>
      <c r="K171" s="343" t="s">
        <v>208</v>
      </c>
      <c r="L171" s="67" t="s">
        <v>863</v>
      </c>
      <c r="M171" s="67" t="s">
        <v>206</v>
      </c>
      <c r="N171" s="67" t="str">
        <f t="shared" si="46"/>
        <v>'A' , 'B' , 16</v>
      </c>
      <c r="O171" s="344" t="s">
        <v>207</v>
      </c>
      <c r="Q171" s="188" t="b">
        <f t="shared" si="47"/>
        <v>0</v>
      </c>
      <c r="R171" s="188" t="b">
        <f t="shared" si="48"/>
        <v>0</v>
      </c>
      <c r="S171" s="188" t="b">
        <f t="shared" si="49"/>
        <v>0</v>
      </c>
      <c r="U171" s="188"/>
      <c r="V171" s="188"/>
      <c r="W171" s="188"/>
    </row>
    <row r="172" spans="5:23" s="341" customFormat="1">
      <c r="E172" s="342" t="s">
        <v>43</v>
      </c>
      <c r="F172" s="66" t="s">
        <v>2056</v>
      </c>
      <c r="G172" s="66" t="s">
        <v>148</v>
      </c>
      <c r="H172" s="66">
        <v>16</v>
      </c>
      <c r="I172" s="341" t="e">
        <f>VLOOKUP(C172,'15_リスト発行元マスタ'!$A$3:$Q$98,2,FALSE)</f>
        <v>#N/A</v>
      </c>
      <c r="J172" s="341" t="str">
        <f>VLOOKUP(H172,'15_リスト発行元マスタ'!$U$3:$AL$98,2,FALSE)</f>
        <v>BFILE_CINFO</v>
      </c>
      <c r="K172" s="343" t="s">
        <v>208</v>
      </c>
      <c r="L172" s="67" t="s">
        <v>863</v>
      </c>
      <c r="M172" s="67" t="s">
        <v>206</v>
      </c>
      <c r="N172" s="67" t="str">
        <f t="shared" ref="N172" si="50">"'"&amp;F172&amp;"'"&amp;" , "&amp;"'"&amp;G172&amp;"'"&amp;" , "&amp;H172</f>
        <v>'A' , 'C' , 16</v>
      </c>
      <c r="O172" s="344" t="s">
        <v>207</v>
      </c>
      <c r="Q172" s="188" t="b">
        <f t="shared" ref="Q172" si="51">IF(F172="","",EXACT(F172,U172))</f>
        <v>0</v>
      </c>
      <c r="R172" s="188" t="b">
        <f t="shared" ref="R172" si="52">IF(G172="","",EXACT(G172,V172))</f>
        <v>0</v>
      </c>
      <c r="S172" s="188" t="b">
        <f t="shared" ref="S172" si="53">IF(H172="","",EXACT(H172,W172))</f>
        <v>0</v>
      </c>
      <c r="U172" s="188"/>
      <c r="V172" s="188"/>
      <c r="W172" s="188"/>
    </row>
    <row r="173" spans="5:23" s="341" customFormat="1">
      <c r="E173" s="342" t="s">
        <v>43</v>
      </c>
      <c r="F173" s="66" t="s">
        <v>2056</v>
      </c>
      <c r="G173" s="66" t="s">
        <v>645</v>
      </c>
      <c r="H173" s="66">
        <v>1</v>
      </c>
      <c r="I173" s="341" t="e">
        <f>VLOOKUP(C173,'15_リスト発行元マスタ'!$A$3:$Q$98,2,FALSE)</f>
        <v>#N/A</v>
      </c>
      <c r="J173" s="341" t="str">
        <f>VLOOKUP(H173,'15_リスト発行元マスタ'!$U$3:$AL$98,2,FALSE)</f>
        <v>OFAC</v>
      </c>
      <c r="K173" s="343" t="s">
        <v>208</v>
      </c>
      <c r="L173" s="67" t="s">
        <v>863</v>
      </c>
      <c r="M173" s="67" t="s">
        <v>206</v>
      </c>
      <c r="N173" s="67" t="str">
        <f t="shared" si="46"/>
        <v>'A' , 'O' , 1</v>
      </c>
      <c r="O173" s="344" t="s">
        <v>207</v>
      </c>
      <c r="Q173" s="188" t="b">
        <f t="shared" si="47"/>
        <v>0</v>
      </c>
      <c r="R173" s="188" t="b">
        <f t="shared" si="48"/>
        <v>0</v>
      </c>
      <c r="S173" s="188" t="b">
        <f t="shared" si="49"/>
        <v>0</v>
      </c>
      <c r="U173" s="188"/>
      <c r="V173" s="188"/>
      <c r="W173" s="188"/>
    </row>
    <row r="174" spans="5:23" s="341" customFormat="1">
      <c r="E174" s="342" t="s">
        <v>43</v>
      </c>
      <c r="F174" s="66" t="s">
        <v>2056</v>
      </c>
      <c r="G174" s="66" t="s">
        <v>645</v>
      </c>
      <c r="H174" s="66">
        <v>4</v>
      </c>
      <c r="I174" s="341" t="e">
        <f>VLOOKUP(C174,'15_リスト発行元マスタ'!$A$3:$Q$98,2,FALSE)</f>
        <v>#N/A</v>
      </c>
      <c r="J174" s="341" t="str">
        <f>VLOOKUP(H174,'15_リスト発行元マスタ'!$U$3:$AL$98,2,FALSE)</f>
        <v>NPA</v>
      </c>
      <c r="K174" s="343" t="s">
        <v>208</v>
      </c>
      <c r="L174" s="67" t="s">
        <v>863</v>
      </c>
      <c r="M174" s="67" t="s">
        <v>206</v>
      </c>
      <c r="N174" s="67" t="str">
        <f t="shared" si="46"/>
        <v>'A' , 'O' , 4</v>
      </c>
      <c r="O174" s="344" t="s">
        <v>207</v>
      </c>
      <c r="Q174" s="188" t="b">
        <f t="shared" si="47"/>
        <v>0</v>
      </c>
      <c r="R174" s="188" t="b">
        <f t="shared" si="48"/>
        <v>0</v>
      </c>
      <c r="S174" s="188" t="b">
        <f t="shared" si="49"/>
        <v>0</v>
      </c>
      <c r="U174" s="188"/>
      <c r="V174" s="188"/>
      <c r="W174" s="188"/>
    </row>
    <row r="175" spans="5:23" s="341" customFormat="1">
      <c r="E175" s="342" t="s">
        <v>43</v>
      </c>
      <c r="F175" s="66" t="s">
        <v>2056</v>
      </c>
      <c r="G175" s="66" t="s">
        <v>645</v>
      </c>
      <c r="H175" s="66">
        <v>5</v>
      </c>
      <c r="I175" s="341" t="e">
        <f>VLOOKUP(C175,'15_リスト発行元マスタ'!$A$3:$Q$98,2,FALSE)</f>
        <v>#N/A</v>
      </c>
      <c r="J175" s="341" t="str">
        <f>VLOOKUP(H175,'15_リスト発行元マスタ'!$U$3:$AL$98,2,FALSE)</f>
        <v>NPC</v>
      </c>
      <c r="K175" s="343" t="s">
        <v>208</v>
      </c>
      <c r="L175" s="67" t="s">
        <v>863</v>
      </c>
      <c r="M175" s="67" t="s">
        <v>206</v>
      </c>
      <c r="N175" s="67" t="str">
        <f t="shared" si="46"/>
        <v>'A' , 'O' , 5</v>
      </c>
      <c r="O175" s="344" t="s">
        <v>207</v>
      </c>
      <c r="Q175" s="188" t="b">
        <f t="shared" si="47"/>
        <v>0</v>
      </c>
      <c r="R175" s="188" t="b">
        <f t="shared" si="48"/>
        <v>0</v>
      </c>
      <c r="S175" s="188" t="b">
        <f t="shared" si="49"/>
        <v>0</v>
      </c>
      <c r="U175" s="188"/>
      <c r="V175" s="188"/>
      <c r="W175" s="188"/>
    </row>
    <row r="176" spans="5:23" s="341" customFormat="1">
      <c r="E176" s="342" t="s">
        <v>43</v>
      </c>
      <c r="F176" s="66" t="s">
        <v>2056</v>
      </c>
      <c r="G176" s="66" t="s">
        <v>645</v>
      </c>
      <c s="66" r="H176">
        <v>7</v>
      </c>
      <c r="I176" s="341" t="e">
        <f>VLOOKUP(C176,'15_リスト発行元マスタ'!$A$3:$Q$98,2,FALSE)</f>
        <v>#N/A</v>
      </c>
      <c r="J176" s="341" t="str">
        <f>VLOOKUP(H176,'15_リスト発行元マスタ'!$U$3:$AL$98,2,FALSE)</f>
        <v>NPI</v>
      </c>
      <c r="K176" s="343" t="s">
        <v>208</v>
      </c>
      <c r="L176" s="67" t="s">
        <v>863</v>
      </c>
      <c r="M176" s="67" t="s">
        <v>206</v>
      </c>
      <c r="N176" s="67" t="str">
        <f t="shared" si="46"/>
        <v>'A' , 'O' , 6</v>
      </c>
      <c r="O176" s="344" t="s">
        <v>207</v>
      </c>
      <c r="Q176" s="188" t="b">
        <f t="shared" si="47"/>
        <v>0</v>
      </c>
      <c r="R176" s="188" t="b">
        <f t="shared" si="48"/>
        <v>0</v>
      </c>
      <c r="S176" s="188" t="b">
        <f t="shared" si="49"/>
        <v>0</v>
      </c>
      <c r="U176" s="188"/>
      <c r="V176" s="188"/>
      <c r="W176" s="188"/>
    </row>
    <row r="177" spans="5:23" s="341" customFormat="1">
      <c r="E177" s="342" t="s">
        <v>43</v>
      </c>
      <c r="F177" s="66" t="s">
        <v>2056</v>
      </c>
      <c r="G177" s="66" t="s">
        <v>645</v>
      </c>
      <c r="H177" s="66">
        <v>8</v>
      </c>
      <c r="I177" s="341" t="e">
        <f>VLOOKUP(C177,'15_リスト発行元マスタ'!$A$3:$Q$98,2,FALSE)</f>
        <v>#N/A</v>
      </c>
      <c r="J177" s="341" t="str">
        <f>VLOOKUP(H177,'15_リスト発行元マスタ'!$U$3:$AL$98,2,FALSE)</f>
        <v>ASC</v>
      </c>
      <c r="K177" s="343" t="s">
        <v>208</v>
      </c>
      <c r="L177" s="67" t="s">
        <v>863</v>
      </c>
      <c r="M177" s="67" t="s">
        <v>206</v>
      </c>
      <c r="N177" s="67" t="str">
        <f t="shared" si="46"/>
        <v>'A' , 'O' , 8</v>
      </c>
      <c r="O177" s="344" t="s">
        <v>207</v>
      </c>
      <c r="Q177" s="188" t="b">
        <f t="shared" si="47"/>
        <v>0</v>
      </c>
      <c r="R177" s="188" t="b">
        <f t="shared" si="48"/>
        <v>0</v>
      </c>
      <c r="S177" s="188" t="b">
        <f t="shared" si="49"/>
        <v>0</v>
      </c>
      <c r="U177" s="188"/>
      <c r="V177" s="188"/>
      <c r="W177" s="188"/>
    </row>
    <row r="178" spans="5:23" s="341" customFormat="1">
      <c r="E178" s="342" t="s">
        <v>43</v>
      </c>
      <c r="F178" s="66" t="s">
        <v>2056</v>
      </c>
      <c r="G178" s="66" t="s">
        <v>645</v>
      </c>
      <c r="H178" s="66">
        <v>9</v>
      </c>
      <c r="I178" s="341" t="e">
        <f>VLOOKUP(C178,'15_リスト発行元マスタ'!$A$3:$Q$98,2,FALSE)</f>
        <v>#N/A</v>
      </c>
      <c r="J178" s="341" t="str">
        <f>VLOOKUP(H178,'15_リスト発行元マスタ'!$U$3:$AL$98,2,FALSE)</f>
        <v>DJ_SEISAI</v>
      </c>
      <c r="K178" s="343" t="s">
        <v>208</v>
      </c>
      <c r="L178" s="67" t="s">
        <v>863</v>
      </c>
      <c r="M178" s="67" t="s">
        <v>206</v>
      </c>
      <c r="N178" s="67" t="str">
        <f t="shared" si="46"/>
        <v>'A' , 'O' , 9</v>
      </c>
      <c r="O178" s="344" t="s">
        <v>207</v>
      </c>
      <c r="Q178" s="188" t="b">
        <f t="shared" si="47"/>
        <v>0</v>
      </c>
      <c r="R178" s="188" t="b">
        <f t="shared" si="48"/>
        <v>0</v>
      </c>
      <c r="S178" s="188" t="b">
        <f t="shared" si="49"/>
        <v>0</v>
      </c>
      <c r="U178" s="188"/>
      <c r="V178" s="188"/>
      <c r="W178" s="188"/>
    </row>
    <row r="179" spans="5:23" s="341" customFormat="1">
      <c r="E179" s="342" t="s">
        <v>43</v>
      </c>
      <c r="F179" s="66" t="s">
        <v>2056</v>
      </c>
      <c r="G179" s="66" t="s">
        <v>645</v>
      </c>
      <c r="H179" s="66">
        <v>11</v>
      </c>
      <c r="I179" s="341" t="e">
        <f>VLOOKUP(C179,'15_リスト発行元マスタ'!$A$3:$Q$98,2,FALSE)</f>
        <v>#N/A</v>
      </c>
      <c r="J179" s="341" t="str">
        <f>VLOOKUP(H179,'15_リスト発行元マスタ'!$U$3:$AL$98,2,FALSE)</f>
        <v>DJ_GAIKOKU_PEPS</v>
      </c>
      <c r="K179" s="343" t="s">
        <v>208</v>
      </c>
      <c r="L179" s="67" t="s">
        <v>863</v>
      </c>
      <c r="M179" s="67" t="s">
        <v>206</v>
      </c>
      <c r="N179" s="67" t="str">
        <f t="shared" si="46"/>
        <v>'A' , 'O' , 11</v>
      </c>
      <c r="O179" s="344" t="s">
        <v>207</v>
      </c>
      <c r="Q179" s="188" t="b">
        <f t="shared" si="47"/>
        <v>0</v>
      </c>
      <c r="R179" s="188" t="b">
        <f t="shared" si="48"/>
        <v>0</v>
      </c>
      <c r="S179" s="188" t="b">
        <f t="shared" si="49"/>
        <v>0</v>
      </c>
      <c r="U179" s="188"/>
      <c r="V179" s="188"/>
      <c r="W179" s="188"/>
    </row>
    <row r="180" spans="5:23" s="341" customFormat="1">
      <c r="E180" s="342" t="s">
        <v>43</v>
      </c>
      <c r="F180" s="66" t="s">
        <v>2056</v>
      </c>
      <c r="G180" s="66" t="s">
        <v>645</v>
      </c>
      <c r="H180" s="66">
        <v>12</v>
      </c>
      <c r="I180" s="341" t="e">
        <f>VLOOKUP(C180,'15_リスト発行元マスタ'!$A$3:$Q$98,2,FALSE)</f>
        <v>#N/A</v>
      </c>
      <c r="J180" s="341" t="str">
        <f>VLOOKUP(H180,'15_リスト発行元マスタ'!$U$3:$AL$98,2,FALSE)</f>
        <v>DJ_KOKUNAI_PEPS</v>
      </c>
      <c r="K180" s="343" t="s">
        <v>208</v>
      </c>
      <c r="L180" s="67" t="s">
        <v>863</v>
      </c>
      <c r="M180" s="67" t="s">
        <v>206</v>
      </c>
      <c r="N180" s="67" t="str">
        <f t="shared" si="46"/>
        <v>'A' , 'O' , 12</v>
      </c>
      <c r="O180" s="344" t="s">
        <v>207</v>
      </c>
      <c r="Q180" s="188" t="b">
        <f t="shared" si="47"/>
        <v>0</v>
      </c>
      <c r="R180" s="188" t="b">
        <f t="shared" si="48"/>
        <v>0</v>
      </c>
      <c r="S180" s="188" t="b">
        <f t="shared" si="49"/>
        <v>0</v>
      </c>
      <c r="U180" s="188"/>
      <c r="V180" s="188"/>
      <c r="W180" s="188"/>
    </row>
    <row r="181" spans="5:23" s="341" customFormat="1">
      <c r="E181" s="342" t="s">
        <v>43</v>
      </c>
      <c r="F181" s="66" t="s">
        <v>2056</v>
      </c>
      <c r="G181" s="66" t="s">
        <v>645</v>
      </c>
      <c r="H181" s="66">
        <v>13</v>
      </c>
      <c r="I181" s="341" t="e">
        <f>VLOOKUP(C181,'15_リスト発行元マスタ'!$A$3:$Q$98,2,FALSE)</f>
        <v>#N/A</v>
      </c>
      <c r="J181" s="341" t="str">
        <f>VLOOKUP(H181,'15_リスト発行元マスタ'!$U$3:$AL$98,2,FALSE)</f>
        <v>ZENGIN_SEIHO</v>
      </c>
      <c r="K181" s="343" t="s">
        <v>208</v>
      </c>
      <c r="L181" s="67" t="s">
        <v>863</v>
      </c>
      <c r="M181" s="67" t="s">
        <v>206</v>
      </c>
      <c r="N181" s="67" t="str">
        <f t="shared" si="46"/>
        <v>'A' , 'O' , 13</v>
      </c>
      <c r="O181" s="344" t="s">
        <v>207</v>
      </c>
      <c r="Q181" s="188" t="b">
        <f t="shared" si="47"/>
        <v>0</v>
      </c>
      <c r="R181" s="188" t="b">
        <f t="shared" si="48"/>
        <v>0</v>
      </c>
      <c r="S181" s="188" t="b">
        <f t="shared" si="49"/>
        <v>0</v>
      </c>
      <c r="U181" s="188"/>
      <c r="V181" s="188"/>
      <c r="W181" s="188"/>
    </row>
    <row r="182" spans="5:23" s="341" customFormat="1">
      <c r="E182" s="342" t="s">
        <v>43</v>
      </c>
      <c r="F182" s="66" t="s">
        <v>2056</v>
      </c>
      <c r="G182" s="66" t="s">
        <v>645</v>
      </c>
      <c r="H182" s="66">
        <v>14</v>
      </c>
      <c r="I182" s="341" t="e">
        <f>VLOOKUP(C182,'15_リスト発行元マスタ'!$A$3:$Q$98,2,FALSE)</f>
        <v>#N/A</v>
      </c>
      <c r="J182" s="341" t="str">
        <f>VLOOKUP(H182,'15_リスト発行元マスタ'!$U$3:$AL$98,2,FALSE)</f>
        <v>ZENGIN_SONPO</v>
      </c>
      <c r="K182" s="343" t="s">
        <v>208</v>
      </c>
      <c r="L182" s="67" t="s">
        <v>863</v>
      </c>
      <c r="M182" s="67" t="s">
        <v>206</v>
      </c>
      <c r="N182" s="67" t="str">
        <f t="shared" si="46"/>
        <v>'A' , 'O' , 14</v>
      </c>
      <c r="O182" s="344" t="s">
        <v>207</v>
      </c>
      <c r="Q182" s="188" t="b">
        <f t="shared" si="47"/>
        <v>0</v>
      </c>
      <c r="R182" s="188" t="b">
        <f t="shared" si="48"/>
        <v>0</v>
      </c>
      <c r="S182" s="188" t="b">
        <f t="shared" si="49"/>
        <v>0</v>
      </c>
      <c r="U182" s="188"/>
      <c r="V182" s="188"/>
      <c r="W182" s="188"/>
    </row>
    <row r="183" spans="5:23" s="341" customFormat="1">
      <c r="E183" s="342" t="s">
        <v>43</v>
      </c>
      <c r="F183" s="66" t="s">
        <v>2056</v>
      </c>
      <c r="G183" s="66" t="s">
        <v>645</v>
      </c>
      <c r="H183" s="66">
        <v>15</v>
      </c>
      <c r="I183" s="341" t="e">
        <f>VLOOKUP(C183,'15_リスト発行元マスタ'!$A$3:$Q$98,2,FALSE)</f>
        <v>#N/A</v>
      </c>
      <c r="J183" s="341" t="str">
        <f>VLOOKUP(H183,'15_リスト発行元マスタ'!$U$3:$AL$98,2,FALSE)</f>
        <v>ORIGINAL</v>
      </c>
      <c r="K183" s="343" t="s">
        <v>208</v>
      </c>
      <c r="L183" s="67" t="s">
        <v>863</v>
      </c>
      <c r="M183" s="67" t="s">
        <v>206</v>
      </c>
      <c r="N183" s="67" t="str">
        <f t="shared" si="46"/>
        <v>'A' , 'O' , 15</v>
      </c>
      <c r="O183" s="344" t="s">
        <v>207</v>
      </c>
      <c r="Q183" s="188" t="b">
        <f t="shared" si="47"/>
        <v>0</v>
      </c>
      <c r="R183" s="188" t="b">
        <f t="shared" si="48"/>
        <v>0</v>
      </c>
      <c r="S183" s="188" t="b">
        <f t="shared" si="49"/>
        <v>0</v>
      </c>
      <c r="U183" s="188"/>
      <c r="V183" s="188"/>
      <c r="W183" s="188"/>
    </row>
    <row r="184" spans="5:23" s="341" customFormat="1">
      <c r="E184" s="342" t="s">
        <v>43</v>
      </c>
      <c r="F184" s="66" t="s">
        <v>2056</v>
      </c>
      <c r="G184" s="66" t="s">
        <v>645</v>
      </c>
      <c r="H184" s="66">
        <v>16</v>
      </c>
      <c r="I184" s="341" t="e">
        <f>VLOOKUP(C184,'15_リスト発行元マスタ'!$A$3:$Q$98,2,FALSE)</f>
        <v>#N/A</v>
      </c>
      <c r="J184" s="341" t="str">
        <f>VLOOKUP(H184,'15_リスト発行元マスタ'!$U$3:$AL$98,2,FALSE)</f>
        <v>BFILE_CINFO</v>
      </c>
      <c r="K184" s="343" t="s">
        <v>208</v>
      </c>
      <c r="L184" s="67" t="s">
        <v>863</v>
      </c>
      <c r="M184" s="67" t="s">
        <v>206</v>
      </c>
      <c r="N184" s="67" t="str">
        <f t="shared" ref="N184:N195" si="54">"'"&amp;F184&amp;"'"&amp;" , "&amp;"'"&amp;G184&amp;"'"&amp;" , "&amp;H184</f>
        <v>'A' , 'O' , 16</v>
      </c>
      <c r="O184" s="344" t="s">
        <v>207</v>
      </c>
      <c r="Q184" s="188" t="b">
        <f t="shared" ref="Q184:Q195" si="55">IF(F184="","",EXACT(F184,U184))</f>
        <v>0</v>
      </c>
      <c r="R184" s="188" t="b">
        <f t="shared" ref="R184:R195" si="56">IF(G184="","",EXACT(G184,V184))</f>
        <v>0</v>
      </c>
      <c r="S184" s="188" t="b">
        <f t="shared" ref="S184:S195" si="57">IF(H184="","",EXACT(H184,W184))</f>
        <v>0</v>
      </c>
      <c r="U184" s="188"/>
      <c r="V184" s="188"/>
      <c r="W184" s="188"/>
    </row>
    <row r="185" spans="5:23" s="341" customFormat="1">
      <c r="E185" s="342" t="s">
        <v>43</v>
      </c>
      <c r="F185" s="66" t="s">
        <v>2056</v>
      </c>
      <c r="G185" s="66" t="s">
        <v>14</v>
      </c>
      <c r="H185" s="66">
        <v>1</v>
      </c>
      <c r="I185" s="341" t="e">
        <f>VLOOKUP(C185,'15_リスト発行元マスタ'!$A$3:$Q$98,2,FALSE)</f>
        <v>#N/A</v>
      </c>
      <c r="J185" s="341" t="str">
        <f>VLOOKUP(H185,'15_リスト発行元マスタ'!$U$3:$AL$98,2,FALSE)</f>
        <v>OFAC</v>
      </c>
      <c r="K185" s="343" t="s">
        <v>208</v>
      </c>
      <c r="L185" s="67" t="s">
        <v>863</v>
      </c>
      <c r="M185" s="67" t="s">
        <v>206</v>
      </c>
      <c r="N185" s="67" t="str">
        <f t="shared" si="54"/>
        <v>'A' , 'P' , 1</v>
      </c>
      <c r="O185" s="344" t="s">
        <v>207</v>
      </c>
      <c r="Q185" s="188" t="b">
        <f t="shared" si="55"/>
        <v>0</v>
      </c>
      <c r="R185" s="188" t="b">
        <f t="shared" si="56"/>
        <v>0</v>
      </c>
      <c r="S185" s="188" t="b">
        <f t="shared" si="57"/>
        <v>0</v>
      </c>
      <c r="U185" s="188"/>
      <c r="V185" s="188"/>
      <c r="W185" s="188"/>
    </row>
    <row r="186" spans="5:23" s="341" customFormat="1">
      <c r="E186" s="342" t="s">
        <v>43</v>
      </c>
      <c r="F186" s="66" t="s">
        <v>2056</v>
      </c>
      <c r="G186" s="66" t="s">
        <v>14</v>
      </c>
      <c r="H186" s="66">
        <v>4</v>
      </c>
      <c r="I186" s="341" t="e">
        <f>VLOOKUP(C186,'15_リスト発行元マスタ'!$A$3:$Q$98,2,FALSE)</f>
        <v>#N/A</v>
      </c>
      <c r="J186" s="341" t="str">
        <f>VLOOKUP(H186,'15_リスト発行元マスタ'!$U$3:$AL$98,2,FALSE)</f>
        <v>NPA</v>
      </c>
      <c r="K186" s="343" t="s">
        <v>208</v>
      </c>
      <c r="L186" s="67" t="s">
        <v>863</v>
      </c>
      <c r="M186" s="67" t="s">
        <v>206</v>
      </c>
      <c r="N186" s="67" t="str">
        <f t="shared" si="54"/>
        <v>'A' , 'P' , 4</v>
      </c>
      <c r="O186" s="344" t="s">
        <v>207</v>
      </c>
      <c r="Q186" s="188" t="b">
        <f t="shared" si="55"/>
        <v>0</v>
      </c>
      <c r="R186" s="188" t="b">
        <f t="shared" si="56"/>
        <v>0</v>
      </c>
      <c r="S186" s="188" t="b">
        <f t="shared" si="57"/>
        <v>0</v>
      </c>
      <c r="U186" s="188"/>
      <c r="V186" s="188"/>
      <c r="W186" s="188"/>
    </row>
    <row r="187" spans="5:23" s="341" customFormat="1">
      <c r="E187" s="342" t="s">
        <v>43</v>
      </c>
      <c r="F187" s="66" t="s">
        <v>2056</v>
      </c>
      <c r="G187" s="66" t="s">
        <v>14</v>
      </c>
      <c r="H187" s="66">
        <v>5</v>
      </c>
      <c r="I187" s="341" t="e">
        <f>VLOOKUP(C187,'15_リスト発行元マスタ'!$A$3:$Q$98,2,FALSE)</f>
        <v>#N/A</v>
      </c>
      <c r="J187" s="341" t="str">
        <f>VLOOKUP(H187,'15_リスト発行元マスタ'!$U$3:$AL$98,2,FALSE)</f>
        <v>NPC</v>
      </c>
      <c r="K187" s="343" t="s">
        <v>208</v>
      </c>
      <c r="L187" s="67" t="s">
        <v>863</v>
      </c>
      <c r="M187" s="67" t="s">
        <v>206</v>
      </c>
      <c r="N187" s="67" t="str">
        <f t="shared" si="54"/>
        <v>'A' , 'P' , 5</v>
      </c>
      <c r="O187" s="344" t="s">
        <v>207</v>
      </c>
      <c r="Q187" s="188" t="b">
        <f t="shared" si="55"/>
        <v>0</v>
      </c>
      <c r="R187" s="188" t="b">
        <f t="shared" si="56"/>
        <v>0</v>
      </c>
      <c r="S187" s="188" t="b">
        <f t="shared" si="57"/>
        <v>0</v>
      </c>
      <c r="U187" s="188"/>
      <c r="V187" s="188"/>
      <c r="W187" s="188"/>
    </row>
    <row r="188" spans="5:23" s="341" customFormat="1">
      <c r="E188" s="342" t="s">
        <v>43</v>
      </c>
      <c r="F188" s="66" t="s">
        <v>2056</v>
      </c>
      <c r="G188" s="66" t="s">
        <v>14</v>
      </c>
      <c s="66" r="H188">
        <v>7</v>
      </c>
      <c r="I188" s="341" t="e">
        <f>VLOOKUP(C188,'15_リスト発行元マスタ'!$A$3:$Q$98,2,FALSE)</f>
        <v>#N/A</v>
      </c>
      <c r="J188" s="341" t="str">
        <f>VLOOKUP(H188,'15_リスト発行元マスタ'!$U$3:$AL$98,2,FALSE)</f>
        <v>NPI</v>
      </c>
      <c r="K188" s="343" t="s">
        <v>208</v>
      </c>
      <c r="L188" s="67" t="s">
        <v>863</v>
      </c>
      <c r="M188" s="67" t="s">
        <v>206</v>
      </c>
      <c r="N188" s="67" t="str">
        <f t="shared" si="54"/>
        <v>'A' , 'P' , 6</v>
      </c>
      <c r="O188" s="344" t="s">
        <v>207</v>
      </c>
      <c r="Q188" s="188" t="b">
        <f t="shared" si="55"/>
        <v>0</v>
      </c>
      <c r="R188" s="188" t="b">
        <f t="shared" si="56"/>
        <v>0</v>
      </c>
      <c r="S188" s="188" t="b">
        <f t="shared" si="57"/>
        <v>0</v>
      </c>
      <c r="U188" s="188"/>
      <c r="V188" s="188"/>
      <c r="W188" s="188"/>
    </row>
    <row r="189" spans="5:23" s="341" customFormat="1">
      <c r="E189" s="342" t="s">
        <v>43</v>
      </c>
      <c r="F189" s="66" t="s">
        <v>2056</v>
      </c>
      <c r="G189" s="66" t="s">
        <v>14</v>
      </c>
      <c r="H189" s="66">
        <v>8</v>
      </c>
      <c r="I189" s="341" t="e">
        <f>VLOOKUP(C189,'15_リスト発行元マスタ'!$A$3:$Q$98,2,FALSE)</f>
        <v>#N/A</v>
      </c>
      <c r="J189" s="341" t="str">
        <f>VLOOKUP(H189,'15_リスト発行元マスタ'!$U$3:$AL$98,2,FALSE)</f>
        <v>ASC</v>
      </c>
      <c r="K189" s="343" t="s">
        <v>208</v>
      </c>
      <c r="L189" s="67" t="s">
        <v>863</v>
      </c>
      <c r="M189" s="67" t="s">
        <v>206</v>
      </c>
      <c r="N189" s="67" t="str">
        <f t="shared" si="54"/>
        <v>'A' , 'P' , 8</v>
      </c>
      <c r="O189" s="344" t="s">
        <v>207</v>
      </c>
      <c r="Q189" s="188" t="b">
        <f t="shared" si="55"/>
        <v>0</v>
      </c>
      <c r="R189" s="188" t="b">
        <f t="shared" si="56"/>
        <v>0</v>
      </c>
      <c r="S189" s="188" t="b">
        <f t="shared" si="57"/>
        <v>0</v>
      </c>
      <c r="U189" s="188"/>
      <c r="V189" s="188"/>
      <c r="W189" s="188"/>
    </row>
    <row r="190" spans="5:23" s="341" customFormat="1">
      <c r="E190" s="342" t="s">
        <v>43</v>
      </c>
      <c r="F190" s="66" t="s">
        <v>2056</v>
      </c>
      <c r="G190" s="66" t="s">
        <v>14</v>
      </c>
      <c r="H190" s="66">
        <v>9</v>
      </c>
      <c r="I190" s="341" t="e">
        <f>VLOOKUP(C190,'15_リスト発行元マスタ'!$A$3:$Q$98,2,FALSE)</f>
        <v>#N/A</v>
      </c>
      <c r="J190" s="341" t="str">
        <f>VLOOKUP(H190,'15_リスト発行元マスタ'!$U$3:$AL$98,2,FALSE)</f>
        <v>DJ_SEISAI</v>
      </c>
      <c r="K190" s="343" t="s">
        <v>208</v>
      </c>
      <c r="L190" s="67" t="s">
        <v>863</v>
      </c>
      <c r="M190" s="67" t="s">
        <v>206</v>
      </c>
      <c r="N190" s="67" t="str">
        <f t="shared" si="54"/>
        <v>'A' , 'P' , 9</v>
      </c>
      <c r="O190" s="344" t="s">
        <v>207</v>
      </c>
      <c r="Q190" s="188" t="b">
        <f t="shared" si="55"/>
        <v>0</v>
      </c>
      <c r="R190" s="188" t="b">
        <f t="shared" si="56"/>
        <v>0</v>
      </c>
      <c r="S190" s="188" t="b">
        <f t="shared" si="57"/>
        <v>0</v>
      </c>
      <c r="U190" s="188"/>
      <c r="V190" s="188"/>
      <c r="W190" s="188"/>
    </row>
    <row r="191" spans="5:23" s="341" customFormat="1">
      <c r="E191" s="342" t="s">
        <v>43</v>
      </c>
      <c r="F191" s="66" t="s">
        <v>2056</v>
      </c>
      <c r="G191" s="66" t="s">
        <v>14</v>
      </c>
      <c r="H191" s="66">
        <v>11</v>
      </c>
      <c r="I191" s="341" t="e">
        <f>VLOOKUP(C191,'15_リスト発行元マスタ'!$A$3:$Q$98,2,FALSE)</f>
        <v>#N/A</v>
      </c>
      <c r="J191" s="341" t="str">
        <f>VLOOKUP(H191,'15_リスト発行元マスタ'!$U$3:$AL$98,2,FALSE)</f>
        <v>DJ_GAIKOKU_PEPS</v>
      </c>
      <c r="K191" s="343" t="s">
        <v>208</v>
      </c>
      <c r="L191" s="67" t="s">
        <v>863</v>
      </c>
      <c r="M191" s="67" t="s">
        <v>206</v>
      </c>
      <c r="N191" s="67" t="str">
        <f t="shared" si="54"/>
        <v>'A' , 'P' , 11</v>
      </c>
      <c r="O191" s="344" t="s">
        <v>207</v>
      </c>
      <c r="Q191" s="188" t="b">
        <f t="shared" si="55"/>
        <v>0</v>
      </c>
      <c r="R191" s="188" t="b">
        <f t="shared" si="56"/>
        <v>0</v>
      </c>
      <c r="S191" s="188" t="b">
        <f t="shared" si="57"/>
        <v>0</v>
      </c>
      <c r="U191" s="188"/>
      <c r="V191" s="188"/>
      <c r="W191" s="188"/>
    </row>
    <row r="192" spans="5:23" s="341" customFormat="1">
      <c r="E192" s="342" t="s">
        <v>43</v>
      </c>
      <c r="F192" s="66" t="s">
        <v>2056</v>
      </c>
      <c r="G192" s="66" t="s">
        <v>14</v>
      </c>
      <c r="H192" s="66">
        <v>12</v>
      </c>
      <c r="I192" s="341" t="e">
        <f>VLOOKUP(C192,'15_リスト発行元マスタ'!$A$3:$Q$98,2,FALSE)</f>
        <v>#N/A</v>
      </c>
      <c r="J192" s="341" t="str">
        <f>VLOOKUP(H192,'15_リスト発行元マスタ'!$U$3:$AL$98,2,FALSE)</f>
        <v>DJ_KOKUNAI_PEPS</v>
      </c>
      <c r="K192" s="343" t="s">
        <v>208</v>
      </c>
      <c r="L192" s="67" t="s">
        <v>863</v>
      </c>
      <c r="M192" s="67" t="s">
        <v>206</v>
      </c>
      <c r="N192" s="67" t="str">
        <f t="shared" si="54"/>
        <v>'A' , 'P' , 12</v>
      </c>
      <c r="O192" s="344" t="s">
        <v>207</v>
      </c>
      <c r="Q192" s="188" t="b">
        <f t="shared" si="55"/>
        <v>0</v>
      </c>
      <c r="R192" s="188" t="b">
        <f t="shared" si="56"/>
        <v>0</v>
      </c>
      <c r="S192" s="188" t="b">
        <f t="shared" si="57"/>
        <v>0</v>
      </c>
      <c r="U192" s="188"/>
      <c r="V192" s="188"/>
      <c r="W192" s="188"/>
    </row>
    <row r="193" spans="5:23" s="341" customFormat="1">
      <c r="E193" s="342" t="s">
        <v>43</v>
      </c>
      <c r="F193" s="66" t="s">
        <v>2056</v>
      </c>
      <c r="G193" s="66" t="s">
        <v>14</v>
      </c>
      <c r="H193" s="66">
        <v>13</v>
      </c>
      <c r="I193" s="341" t="e">
        <f>VLOOKUP(C193,'15_リスト発行元マスタ'!$A$3:$Q$98,2,FALSE)</f>
        <v>#N/A</v>
      </c>
      <c r="J193" s="341" t="str">
        <f>VLOOKUP(H193,'15_リスト発行元マスタ'!$U$3:$AL$98,2,FALSE)</f>
        <v>ZENGIN_SEIHO</v>
      </c>
      <c r="K193" s="343" t="s">
        <v>208</v>
      </c>
      <c r="L193" s="67" t="s">
        <v>863</v>
      </c>
      <c r="M193" s="67" t="s">
        <v>206</v>
      </c>
      <c r="N193" s="67" t="str">
        <f t="shared" si="54"/>
        <v>'A' , 'P' , 13</v>
      </c>
      <c r="O193" s="344" t="s">
        <v>207</v>
      </c>
      <c r="Q193" s="188" t="b">
        <f t="shared" si="55"/>
        <v>0</v>
      </c>
      <c r="R193" s="188" t="b">
        <f t="shared" si="56"/>
        <v>0</v>
      </c>
      <c r="S193" s="188" t="b">
        <f t="shared" si="57"/>
        <v>0</v>
      </c>
      <c r="U193" s="188"/>
      <c r="V193" s="188"/>
      <c r="W193" s="188"/>
    </row>
    <row r="194" spans="5:23" s="341" customFormat="1">
      <c r="E194" s="342" t="s">
        <v>43</v>
      </c>
      <c r="F194" s="66" t="s">
        <v>2056</v>
      </c>
      <c r="G194" s="66" t="s">
        <v>14</v>
      </c>
      <c r="H194" s="66">
        <v>14</v>
      </c>
      <c r="I194" s="341" t="e">
        <f>VLOOKUP(C194,'15_リスト発行元マスタ'!$A$3:$Q$98,2,FALSE)</f>
        <v>#N/A</v>
      </c>
      <c r="J194" s="341" t="str">
        <f>VLOOKUP(H194,'15_リスト発行元マスタ'!$U$3:$AL$98,2,FALSE)</f>
        <v>ZENGIN_SONPO</v>
      </c>
      <c r="K194" s="343" t="s">
        <v>208</v>
      </c>
      <c r="L194" s="67" t="s">
        <v>863</v>
      </c>
      <c r="M194" s="67" t="s">
        <v>206</v>
      </c>
      <c r="N194" s="67" t="str">
        <f t="shared" si="54"/>
        <v>'A' , 'P' , 14</v>
      </c>
      <c r="O194" s="344" t="s">
        <v>207</v>
      </c>
      <c r="Q194" s="188" t="b">
        <f t="shared" si="55"/>
        <v>0</v>
      </c>
      <c r="R194" s="188" t="b">
        <f t="shared" si="56"/>
        <v>0</v>
      </c>
      <c r="S194" s="188" t="b">
        <f t="shared" si="57"/>
        <v>0</v>
      </c>
      <c r="U194" s="188"/>
      <c r="V194" s="188"/>
      <c r="W194" s="188"/>
    </row>
    <row r="195" spans="5:23" s="341" customFormat="1">
      <c r="E195" s="342" t="s">
        <v>43</v>
      </c>
      <c r="F195" s="66" t="s">
        <v>2056</v>
      </c>
      <c r="G195" s="66" t="s">
        <v>14</v>
      </c>
      <c r="H195" s="66">
        <v>15</v>
      </c>
      <c r="I195" s="341" t="e">
        <f>VLOOKUP(C195,'15_リスト発行元マスタ'!$A$3:$Q$98,2,FALSE)</f>
        <v>#N/A</v>
      </c>
      <c r="J195" s="341" t="str">
        <f>VLOOKUP(H195,'15_リスト発行元マスタ'!$U$3:$AL$98,2,FALSE)</f>
        <v>ORIGINAL</v>
      </c>
      <c r="K195" s="343" t="s">
        <v>208</v>
      </c>
      <c r="L195" s="67" t="s">
        <v>863</v>
      </c>
      <c r="M195" s="67" t="s">
        <v>206</v>
      </c>
      <c r="N195" s="67" t="str">
        <f t="shared" si="54"/>
        <v>'A' , 'P' , 15</v>
      </c>
      <c r="O195" s="344" t="s">
        <v>207</v>
      </c>
      <c r="Q195" s="188" t="b">
        <f t="shared" si="55"/>
        <v>0</v>
      </c>
      <c r="R195" s="188" t="b">
        <f t="shared" si="56"/>
        <v>0</v>
      </c>
      <c r="S195" s="188" t="b">
        <f t="shared" si="57"/>
        <v>0</v>
      </c>
      <c r="U195" s="188"/>
      <c r="V195" s="188"/>
      <c r="W195" s="188"/>
    </row>
    <row r="196" spans="5:23" s="341" customFormat="1">
      <c r="E196" s="342" t="s">
        <v>43</v>
      </c>
      <c r="F196" s="66" t="s">
        <v>2056</v>
      </c>
      <c r="G196" s="66" t="s">
        <v>14</v>
      </c>
      <c r="H196" s="66">
        <v>16</v>
      </c>
      <c r="I196" s="341" t="e">
        <f>VLOOKUP(C196,'15_リスト発行元マスタ'!$A$3:$Q$98,2,FALSE)</f>
        <v>#N/A</v>
      </c>
      <c r="J196" s="341" t="str">
        <f>VLOOKUP(H196,'15_リスト発行元マスタ'!$U$3:$AL$98,2,FALSE)</f>
        <v>BFILE_CINFO</v>
      </c>
      <c r="K196" s="343" t="s">
        <v>208</v>
      </c>
      <c r="L196" s="67" t="s">
        <v>863</v>
      </c>
      <c r="M196" s="67" t="s">
        <v>206</v>
      </c>
      <c r="N196" s="67" t="str">
        <f t="shared" ref="N196:N207" si="58">"'"&amp;F196&amp;"'"&amp;" , "&amp;"'"&amp;G196&amp;"'"&amp;" , "&amp;H196</f>
        <v>'A' , 'P' , 16</v>
      </c>
      <c r="O196" s="344" t="s">
        <v>207</v>
      </c>
      <c r="Q196" s="188" t="b">
        <f t="shared" ref="Q196:Q207" si="59">IF(F196="","",EXACT(F196,U196))</f>
        <v>0</v>
      </c>
      <c r="R196" s="188" t="b">
        <f t="shared" ref="R196:R207" si="60">IF(G196="","",EXACT(G196,V196))</f>
        <v>0</v>
      </c>
      <c r="S196" s="188" t="b">
        <f t="shared" ref="S196:S207" si="61">IF(H196="","",EXACT(H196,W196))</f>
        <v>0</v>
      </c>
      <c r="U196" s="188"/>
      <c r="V196" s="188"/>
      <c r="W196" s="188"/>
    </row>
    <row r="197" spans="5:23" s="341" customFormat="1">
      <c r="E197" s="342" t="s">
        <v>43</v>
      </c>
      <c r="F197" s="66" t="s">
        <v>2056</v>
      </c>
      <c r="G197" s="66" t="s">
        <v>2374</v>
      </c>
      <c r="H197" s="66">
        <v>1</v>
      </c>
      <c r="I197" s="341" t="e">
        <f>VLOOKUP(C197,'15_リスト発行元マスタ'!$A$3:$Q$98,2,FALSE)</f>
        <v>#N/A</v>
      </c>
      <c r="J197" s="341" t="str">
        <f>VLOOKUP(H197,'15_リスト発行元マスタ'!$U$3:$AL$98,2,FALSE)</f>
        <v>OFAC</v>
      </c>
      <c r="K197" s="343" t="s">
        <v>208</v>
      </c>
      <c r="L197" s="67" t="s">
        <v>863</v>
      </c>
      <c r="M197" s="67" t="s">
        <v>206</v>
      </c>
      <c r="N197" s="67" t="str">
        <f t="shared" si="58"/>
        <v>'A' , 'Q' , 1</v>
      </c>
      <c r="O197" s="344" t="s">
        <v>207</v>
      </c>
      <c r="Q197" s="188" t="b">
        <f t="shared" si="59"/>
        <v>0</v>
      </c>
      <c r="R197" s="188" t="b">
        <f t="shared" si="60"/>
        <v>0</v>
      </c>
      <c r="S197" s="188" t="b">
        <f t="shared" si="61"/>
        <v>0</v>
      </c>
      <c r="U197" s="188"/>
      <c r="V197" s="188"/>
      <c r="W197" s="188"/>
    </row>
    <row r="198" spans="5:23" s="341" customFormat="1">
      <c r="E198" s="342" t="s">
        <v>43</v>
      </c>
      <c r="F198" s="66" t="s">
        <v>2056</v>
      </c>
      <c r="G198" s="66" t="s">
        <v>2374</v>
      </c>
      <c r="H198" s="66">
        <v>4</v>
      </c>
      <c r="I198" s="341" t="e">
        <f>VLOOKUP(C198,'15_リスト発行元マスタ'!$A$3:$Q$98,2,FALSE)</f>
        <v>#N/A</v>
      </c>
      <c r="J198" s="341" t="str">
        <f>VLOOKUP(H198,'15_リスト発行元マスタ'!$U$3:$AL$98,2,FALSE)</f>
        <v>NPA</v>
      </c>
      <c r="K198" s="343" t="s">
        <v>208</v>
      </c>
      <c r="L198" s="67" t="s">
        <v>863</v>
      </c>
      <c r="M198" s="67" t="s">
        <v>206</v>
      </c>
      <c r="N198" s="67" t="str">
        <f t="shared" si="58"/>
        <v>'A' , 'Q' , 4</v>
      </c>
      <c r="O198" s="344" t="s">
        <v>207</v>
      </c>
      <c r="Q198" s="188" t="b">
        <f t="shared" si="59"/>
        <v>0</v>
      </c>
      <c r="R198" s="188" t="b">
        <f t="shared" si="60"/>
        <v>0</v>
      </c>
      <c r="S198" s="188" t="b">
        <f t="shared" si="61"/>
        <v>0</v>
      </c>
      <c r="U198" s="188"/>
      <c r="V198" s="188"/>
      <c r="W198" s="188"/>
    </row>
    <row r="199" spans="5:23" s="341" customFormat="1">
      <c r="E199" s="342" t="s">
        <v>43</v>
      </c>
      <c r="F199" s="66" t="s">
        <v>2056</v>
      </c>
      <c r="G199" s="66" t="s">
        <v>2374</v>
      </c>
      <c r="H199" s="66">
        <v>5</v>
      </c>
      <c r="I199" s="341" t="e">
        <f>VLOOKUP(C199,'15_リスト発行元マスタ'!$A$3:$Q$98,2,FALSE)</f>
        <v>#N/A</v>
      </c>
      <c r="J199" s="341" t="str">
        <f>VLOOKUP(H199,'15_リスト発行元マスタ'!$U$3:$AL$98,2,FALSE)</f>
        <v>NPC</v>
      </c>
      <c r="K199" s="343" t="s">
        <v>208</v>
      </c>
      <c r="L199" s="67" t="s">
        <v>863</v>
      </c>
      <c r="M199" s="67" t="s">
        <v>206</v>
      </c>
      <c r="N199" s="67" t="str">
        <f t="shared" si="58"/>
        <v>'A' , 'Q' , 5</v>
      </c>
      <c r="O199" s="344" t="s">
        <v>207</v>
      </c>
      <c r="Q199" s="188" t="b">
        <f t="shared" si="59"/>
        <v>0</v>
      </c>
      <c r="R199" s="188" t="b">
        <f t="shared" si="60"/>
        <v>0</v>
      </c>
      <c r="S199" s="188" t="b">
        <f t="shared" si="61"/>
        <v>0</v>
      </c>
      <c r="U199" s="188"/>
      <c r="V199" s="188"/>
      <c r="W199" s="188"/>
    </row>
    <row r="200" spans="5:23" s="341" customFormat="1">
      <c r="E200" s="342" t="s">
        <v>43</v>
      </c>
      <c r="F200" s="66" t="s">
        <v>2056</v>
      </c>
      <c r="G200" s="66" t="s">
        <v>2374</v>
      </c>
      <c s="66" r="H200">
        <v>7</v>
      </c>
      <c r="I200" s="341" t="e">
        <f>VLOOKUP(C200,'15_リスト発行元マスタ'!$A$3:$Q$98,2,FALSE)</f>
        <v>#N/A</v>
      </c>
      <c r="J200" s="341" t="str">
        <f>VLOOKUP(H200,'15_リスト発行元マスタ'!$U$3:$AL$98,2,FALSE)</f>
        <v>NPI</v>
      </c>
      <c r="K200" s="343" t="s">
        <v>208</v>
      </c>
      <c r="L200" s="67" t="s">
        <v>863</v>
      </c>
      <c r="M200" s="67" t="s">
        <v>206</v>
      </c>
      <c r="N200" s="67" t="str">
        <f t="shared" si="58"/>
        <v>'A' , 'Q' , 6</v>
      </c>
      <c r="O200" s="344" t="s">
        <v>207</v>
      </c>
      <c r="Q200" s="188" t="b">
        <f t="shared" si="59"/>
        <v>0</v>
      </c>
      <c r="R200" s="188" t="b">
        <f t="shared" si="60"/>
        <v>0</v>
      </c>
      <c r="S200" s="188" t="b">
        <f t="shared" si="61"/>
        <v>0</v>
      </c>
      <c r="U200" s="188"/>
      <c r="V200" s="188"/>
      <c r="W200" s="188"/>
    </row>
    <row r="201" spans="5:23" s="341" customFormat="1">
      <c r="E201" s="342" t="s">
        <v>43</v>
      </c>
      <c r="F201" s="66" t="s">
        <v>2056</v>
      </c>
      <c r="G201" s="66" t="s">
        <v>2374</v>
      </c>
      <c r="H201" s="66">
        <v>8</v>
      </c>
      <c r="I201" s="341" t="e">
        <f>VLOOKUP(C201,'15_リスト発行元マスタ'!$A$3:$Q$98,2,FALSE)</f>
        <v>#N/A</v>
      </c>
      <c r="J201" s="341" t="str">
        <f>VLOOKUP(H201,'15_リスト発行元マスタ'!$U$3:$AL$98,2,FALSE)</f>
        <v>ASC</v>
      </c>
      <c r="K201" s="343" t="s">
        <v>208</v>
      </c>
      <c r="L201" s="67" t="s">
        <v>863</v>
      </c>
      <c r="M201" s="67" t="s">
        <v>206</v>
      </c>
      <c r="N201" s="67" t="str">
        <f t="shared" si="58"/>
        <v>'A' , 'Q' , 8</v>
      </c>
      <c r="O201" s="344" t="s">
        <v>207</v>
      </c>
      <c r="Q201" s="188" t="b">
        <f t="shared" si="59"/>
        <v>0</v>
      </c>
      <c r="R201" s="188" t="b">
        <f t="shared" si="60"/>
        <v>0</v>
      </c>
      <c r="S201" s="188" t="b">
        <f t="shared" si="61"/>
        <v>0</v>
      </c>
      <c r="U201" s="188"/>
      <c r="V201" s="188"/>
      <c r="W201" s="188"/>
    </row>
    <row r="202" spans="5:23" s="341" customFormat="1">
      <c r="E202" s="342" t="s">
        <v>43</v>
      </c>
      <c r="F202" s="66" t="s">
        <v>2056</v>
      </c>
      <c r="G202" s="66" t="s">
        <v>2374</v>
      </c>
      <c r="H202" s="66">
        <v>9</v>
      </c>
      <c r="I202" s="341" t="e">
        <f>VLOOKUP(C202,'15_リスト発行元マスタ'!$A$3:$Q$98,2,FALSE)</f>
        <v>#N/A</v>
      </c>
      <c r="J202" s="341" t="str">
        <f>VLOOKUP(H202,'15_リスト発行元マスタ'!$U$3:$AL$98,2,FALSE)</f>
        <v>DJ_SEISAI</v>
      </c>
      <c r="K202" s="343" t="s">
        <v>208</v>
      </c>
      <c r="L202" s="67" t="s">
        <v>863</v>
      </c>
      <c r="M202" s="67" t="s">
        <v>206</v>
      </c>
      <c r="N202" s="67" t="str">
        <f t="shared" si="58"/>
        <v>'A' , 'Q' , 9</v>
      </c>
      <c r="O202" s="344" t="s">
        <v>207</v>
      </c>
      <c r="Q202" s="188" t="b">
        <f t="shared" si="59"/>
        <v>0</v>
      </c>
      <c r="R202" s="188" t="b">
        <f t="shared" si="60"/>
        <v>0</v>
      </c>
      <c r="S202" s="188" t="b">
        <f t="shared" si="61"/>
        <v>0</v>
      </c>
      <c r="U202" s="188"/>
      <c r="V202" s="188"/>
      <c r="W202" s="188"/>
    </row>
    <row r="203" spans="5:23" s="341" customFormat="1">
      <c r="E203" s="342" t="s">
        <v>43</v>
      </c>
      <c r="F203" s="66" t="s">
        <v>2056</v>
      </c>
      <c r="G203" s="66" t="s">
        <v>2374</v>
      </c>
      <c r="H203" s="66">
        <v>11</v>
      </c>
      <c r="I203" s="341" t="e">
        <f>VLOOKUP(C203,'15_リスト発行元マスタ'!$A$3:$Q$98,2,FALSE)</f>
        <v>#N/A</v>
      </c>
      <c r="J203" s="341" t="str">
        <f>VLOOKUP(H203,'15_リスト発行元マスタ'!$U$3:$AL$98,2,FALSE)</f>
        <v>DJ_GAIKOKU_PEPS</v>
      </c>
      <c r="K203" s="343" t="s">
        <v>208</v>
      </c>
      <c r="L203" s="67" t="s">
        <v>863</v>
      </c>
      <c r="M203" s="67" t="s">
        <v>206</v>
      </c>
      <c r="N203" s="67" t="str">
        <f t="shared" si="58"/>
        <v>'A' , 'Q' , 11</v>
      </c>
      <c r="O203" s="344" t="s">
        <v>207</v>
      </c>
      <c r="Q203" s="188" t="b">
        <f t="shared" si="59"/>
        <v>0</v>
      </c>
      <c r="R203" s="188" t="b">
        <f t="shared" si="60"/>
        <v>0</v>
      </c>
      <c r="S203" s="188" t="b">
        <f t="shared" si="61"/>
        <v>0</v>
      </c>
      <c r="U203" s="188"/>
      <c r="V203" s="188"/>
      <c r="W203" s="188"/>
    </row>
    <row r="204" spans="5:23" s="341" customFormat="1">
      <c r="E204" s="342" t="s">
        <v>43</v>
      </c>
      <c r="F204" s="66" t="s">
        <v>2056</v>
      </c>
      <c r="G204" s="66" t="s">
        <v>2374</v>
      </c>
      <c r="H204" s="66">
        <v>12</v>
      </c>
      <c r="I204" s="341" t="e">
        <f>VLOOKUP(C204,'15_リスト発行元マスタ'!$A$3:$Q$98,2,FALSE)</f>
        <v>#N/A</v>
      </c>
      <c r="J204" s="341" t="str">
        <f>VLOOKUP(H204,'15_リスト発行元マスタ'!$U$3:$AL$98,2,FALSE)</f>
        <v>DJ_KOKUNAI_PEPS</v>
      </c>
      <c r="K204" s="343" t="s">
        <v>208</v>
      </c>
      <c r="L204" s="67" t="s">
        <v>863</v>
      </c>
      <c r="M204" s="67" t="s">
        <v>206</v>
      </c>
      <c r="N204" s="67" t="str">
        <f t="shared" si="58"/>
        <v>'A' , 'Q' , 12</v>
      </c>
      <c r="O204" s="344" t="s">
        <v>207</v>
      </c>
      <c r="Q204" s="188" t="b">
        <f t="shared" si="59"/>
        <v>0</v>
      </c>
      <c r="R204" s="188" t="b">
        <f t="shared" si="60"/>
        <v>0</v>
      </c>
      <c r="S204" s="188" t="b">
        <f t="shared" si="61"/>
        <v>0</v>
      </c>
      <c r="U204" s="188"/>
      <c r="V204" s="188"/>
      <c r="W204" s="188"/>
    </row>
    <row r="205" spans="5:23" s="341" customFormat="1">
      <c r="E205" s="342" t="s">
        <v>43</v>
      </c>
      <c r="F205" s="66" t="s">
        <v>2056</v>
      </c>
      <c r="G205" s="66" t="s">
        <v>2374</v>
      </c>
      <c r="H205" s="66">
        <v>13</v>
      </c>
      <c r="I205" s="341" t="e">
        <f>VLOOKUP(C205,'15_リスト発行元マスタ'!$A$3:$Q$98,2,FALSE)</f>
        <v>#N/A</v>
      </c>
      <c r="J205" s="341" t="str">
        <f>VLOOKUP(H205,'15_リスト発行元マスタ'!$U$3:$AL$98,2,FALSE)</f>
        <v>ZENGIN_SEIHO</v>
      </c>
      <c r="K205" s="343" t="s">
        <v>208</v>
      </c>
      <c r="L205" s="67" t="s">
        <v>863</v>
      </c>
      <c r="M205" s="67" t="s">
        <v>206</v>
      </c>
      <c r="N205" s="67" t="str">
        <f t="shared" si="58"/>
        <v>'A' , 'Q' , 13</v>
      </c>
      <c r="O205" s="344" t="s">
        <v>207</v>
      </c>
      <c r="Q205" s="188" t="b">
        <f t="shared" si="59"/>
        <v>0</v>
      </c>
      <c r="R205" s="188" t="b">
        <f t="shared" si="60"/>
        <v>0</v>
      </c>
      <c r="S205" s="188" t="b">
        <f t="shared" si="61"/>
        <v>0</v>
      </c>
      <c r="U205" s="188"/>
      <c r="V205" s="188"/>
      <c r="W205" s="188"/>
    </row>
    <row r="206" spans="5:23" s="341" customFormat="1">
      <c r="E206" s="342" t="s">
        <v>43</v>
      </c>
      <c r="F206" s="66" t="s">
        <v>2056</v>
      </c>
      <c r="G206" s="66" t="s">
        <v>2374</v>
      </c>
      <c r="H206" s="66">
        <v>14</v>
      </c>
      <c r="I206" s="341" t="e">
        <f>VLOOKUP(C206,'15_リスト発行元マスタ'!$A$3:$Q$98,2,FALSE)</f>
        <v>#N/A</v>
      </c>
      <c r="J206" s="341" t="str">
        <f>VLOOKUP(H206,'15_リスト発行元マスタ'!$U$3:$AL$98,2,FALSE)</f>
        <v>ZENGIN_SONPO</v>
      </c>
      <c r="K206" s="343" t="s">
        <v>208</v>
      </c>
      <c r="L206" s="67" t="s">
        <v>863</v>
      </c>
      <c r="M206" s="67" t="s">
        <v>206</v>
      </c>
      <c r="N206" s="67" t="str">
        <f t="shared" si="58"/>
        <v>'A' , 'Q' , 14</v>
      </c>
      <c r="O206" s="344" t="s">
        <v>207</v>
      </c>
      <c r="Q206" s="188" t="b">
        <f t="shared" si="59"/>
        <v>0</v>
      </c>
      <c r="R206" s="188" t="b">
        <f t="shared" si="60"/>
        <v>0</v>
      </c>
      <c r="S206" s="188" t="b">
        <f t="shared" si="61"/>
        <v>0</v>
      </c>
      <c r="U206" s="188"/>
      <c r="V206" s="188"/>
      <c r="W206" s="188"/>
    </row>
    <row r="207" spans="5:23" s="341" customFormat="1">
      <c r="E207" s="342" t="s">
        <v>43</v>
      </c>
      <c r="F207" s="66" t="s">
        <v>2056</v>
      </c>
      <c r="G207" s="66" t="s">
        <v>2374</v>
      </c>
      <c r="H207" s="66">
        <v>15</v>
      </c>
      <c r="I207" s="341" t="e">
        <f>VLOOKUP(C207,'15_リスト発行元マスタ'!$A$3:$Q$98,2,FALSE)</f>
        <v>#N/A</v>
      </c>
      <c r="J207" s="341" t="str">
        <f>VLOOKUP(H207,'15_リスト発行元マスタ'!$U$3:$AL$98,2,FALSE)</f>
        <v>ORIGINAL</v>
      </c>
      <c r="K207" s="343" t="s">
        <v>208</v>
      </c>
      <c r="L207" s="67" t="s">
        <v>863</v>
      </c>
      <c r="M207" s="67" t="s">
        <v>206</v>
      </c>
      <c r="N207" s="67" t="str">
        <f t="shared" si="58"/>
        <v>'A' , 'Q' , 15</v>
      </c>
      <c r="O207" s="344" t="s">
        <v>207</v>
      </c>
      <c r="Q207" s="188" t="b">
        <f t="shared" si="59"/>
        <v>0</v>
      </c>
      <c r="R207" s="188" t="b">
        <f t="shared" si="60"/>
        <v>0</v>
      </c>
      <c r="S207" s="188" t="b">
        <f t="shared" si="61"/>
        <v>0</v>
      </c>
      <c r="U207" s="188"/>
      <c r="V207" s="188"/>
      <c r="W207" s="188"/>
    </row>
    <row r="208" spans="5:23" s="341" customFormat="1">
      <c r="E208" s="342" t="s">
        <v>43</v>
      </c>
      <c r="F208" s="66" t="s">
        <v>2056</v>
      </c>
      <c r="G208" s="66" t="s">
        <v>2374</v>
      </c>
      <c r="H208" s="66">
        <v>16</v>
      </c>
      <c r="I208" s="341" t="e">
        <f>VLOOKUP(C208,'15_リスト発行元マスタ'!$A$3:$Q$98,2,FALSE)</f>
        <v>#N/A</v>
      </c>
      <c r="J208" s="341" t="str">
        <f>VLOOKUP(H208,'15_リスト発行元マスタ'!$U$3:$AL$98,2,FALSE)</f>
        <v>BFILE_CINFO</v>
      </c>
      <c r="K208" s="343" t="s">
        <v>208</v>
      </c>
      <c r="L208" s="67" t="s">
        <v>863</v>
      </c>
      <c r="M208" s="67" t="s">
        <v>206</v>
      </c>
      <c r="N208" s="67" t="str">
        <f t="shared" ref="N208:N219" si="62">"'"&amp;F208&amp;"'"&amp;" , "&amp;"'"&amp;G208&amp;"'"&amp;" , "&amp;H208</f>
        <v>'A' , 'Q' , 16</v>
      </c>
      <c r="O208" s="344" t="s">
        <v>207</v>
      </c>
      <c r="Q208" s="188" t="b">
        <f t="shared" ref="Q208:Q219" si="63">IF(F208="","",EXACT(F208,U208))</f>
        <v>0</v>
      </c>
      <c r="R208" s="188" t="b">
        <f t="shared" ref="R208:R219" si="64">IF(G208="","",EXACT(G208,V208))</f>
        <v>0</v>
      </c>
      <c r="S208" s="188" t="b">
        <f t="shared" ref="S208:S219" si="65">IF(H208="","",EXACT(H208,W208))</f>
        <v>0</v>
      </c>
      <c r="U208" s="188"/>
      <c r="V208" s="188"/>
      <c r="W208" s="188"/>
    </row>
    <row r="209" spans="5:23" s="341" customFormat="1">
      <c r="E209" s="342" t="s">
        <v>43</v>
      </c>
      <c r="F209" s="66" t="s">
        <v>2056</v>
      </c>
      <c r="G209" s="66" t="s">
        <v>2375</v>
      </c>
      <c r="H209" s="66">
        <v>1</v>
      </c>
      <c r="I209" s="341" t="e">
        <f>VLOOKUP(C209,'15_リスト発行元マスタ'!$A$3:$Q$98,2,FALSE)</f>
        <v>#N/A</v>
      </c>
      <c r="J209" s="341" t="str">
        <f>VLOOKUP(H209,'15_リスト発行元マスタ'!$U$3:$AL$98,2,FALSE)</f>
        <v>OFAC</v>
      </c>
      <c r="K209" s="343" t="s">
        <v>208</v>
      </c>
      <c r="L209" s="67" t="s">
        <v>863</v>
      </c>
      <c r="M209" s="67" t="s">
        <v>206</v>
      </c>
      <c r="N209" s="67" t="str">
        <f t="shared" si="62"/>
        <v>'A' , 'R' , 1</v>
      </c>
      <c r="O209" s="344" t="s">
        <v>207</v>
      </c>
      <c r="Q209" s="188" t="b">
        <f t="shared" si="63"/>
        <v>0</v>
      </c>
      <c r="R209" s="188" t="b">
        <f t="shared" si="64"/>
        <v>0</v>
      </c>
      <c r="S209" s="188" t="b">
        <f t="shared" si="65"/>
        <v>0</v>
      </c>
      <c r="U209" s="188"/>
      <c r="V209" s="188"/>
      <c r="W209" s="188"/>
    </row>
    <row r="210" spans="5:23" s="341" customFormat="1">
      <c r="E210" s="342" t="s">
        <v>43</v>
      </c>
      <c r="F210" s="66" t="s">
        <v>2056</v>
      </c>
      <c r="G210" s="66" t="s">
        <v>2375</v>
      </c>
      <c r="H210" s="66">
        <v>4</v>
      </c>
      <c r="I210" s="341" t="e">
        <f>VLOOKUP(C210,'15_リスト発行元マスタ'!$A$3:$Q$98,2,FALSE)</f>
        <v>#N/A</v>
      </c>
      <c r="J210" s="341" t="str">
        <f>VLOOKUP(H210,'15_リスト発行元マスタ'!$U$3:$AL$98,2,FALSE)</f>
        <v>NPA</v>
      </c>
      <c r="K210" s="343" t="s">
        <v>208</v>
      </c>
      <c r="L210" s="67" t="s">
        <v>863</v>
      </c>
      <c r="M210" s="67" t="s">
        <v>206</v>
      </c>
      <c r="N210" s="67" t="str">
        <f t="shared" si="62"/>
        <v>'A' , 'R' , 4</v>
      </c>
      <c r="O210" s="344" t="s">
        <v>207</v>
      </c>
      <c r="Q210" s="188" t="b">
        <f t="shared" si="63"/>
        <v>0</v>
      </c>
      <c r="R210" s="188" t="b">
        <f t="shared" si="64"/>
        <v>0</v>
      </c>
      <c r="S210" s="188" t="b">
        <f t="shared" si="65"/>
        <v>0</v>
      </c>
      <c r="U210" s="188"/>
      <c r="V210" s="188"/>
      <c r="W210" s="188"/>
    </row>
    <row r="211" spans="5:23" s="341" customFormat="1">
      <c r="E211" s="342" t="s">
        <v>43</v>
      </c>
      <c r="F211" s="66" t="s">
        <v>2056</v>
      </c>
      <c r="G211" s="66" t="s">
        <v>2375</v>
      </c>
      <c r="H211" s="66">
        <v>5</v>
      </c>
      <c r="I211" s="341" t="e">
        <f>VLOOKUP(C211,'15_リスト発行元マスタ'!$A$3:$Q$98,2,FALSE)</f>
        <v>#N/A</v>
      </c>
      <c r="J211" s="341" t="str">
        <f>VLOOKUP(H211,'15_リスト発行元マスタ'!$U$3:$AL$98,2,FALSE)</f>
        <v>NPC</v>
      </c>
      <c r="K211" s="343" t="s">
        <v>208</v>
      </c>
      <c r="L211" s="67" t="s">
        <v>863</v>
      </c>
      <c r="M211" s="67" t="s">
        <v>206</v>
      </c>
      <c r="N211" s="67" t="str">
        <f t="shared" si="62"/>
        <v>'A' , 'R' , 5</v>
      </c>
      <c r="O211" s="344" t="s">
        <v>207</v>
      </c>
      <c r="Q211" s="188" t="b">
        <f t="shared" si="63"/>
        <v>0</v>
      </c>
      <c r="R211" s="188" t="b">
        <f t="shared" si="64"/>
        <v>0</v>
      </c>
      <c r="S211" s="188" t="b">
        <f t="shared" si="65"/>
        <v>0</v>
      </c>
      <c r="U211" s="188"/>
      <c r="V211" s="188"/>
      <c r="W211" s="188"/>
    </row>
    <row r="212" spans="5:23" s="341" customFormat="1">
      <c r="E212" s="342" t="s">
        <v>43</v>
      </c>
      <c r="F212" s="66" t="s">
        <v>2056</v>
      </c>
      <c r="G212" s="66" t="s">
        <v>2375</v>
      </c>
      <c s="66" r="H212">
        <v>7</v>
      </c>
      <c r="I212" s="341" t="e">
        <f>VLOOKUP(C212,'15_リスト発行元マスタ'!$A$3:$Q$98,2,FALSE)</f>
        <v>#N/A</v>
      </c>
      <c r="J212" s="341" t="str">
        <f>VLOOKUP(H212,'15_リスト発行元マスタ'!$U$3:$AL$98,2,FALSE)</f>
        <v>NPI</v>
      </c>
      <c r="K212" s="343" t="s">
        <v>208</v>
      </c>
      <c r="L212" s="67" t="s">
        <v>863</v>
      </c>
      <c r="M212" s="67" t="s">
        <v>206</v>
      </c>
      <c r="N212" s="67" t="str">
        <f t="shared" si="62"/>
        <v>'A' , 'R' , 6</v>
      </c>
      <c r="O212" s="344" t="s">
        <v>207</v>
      </c>
      <c r="Q212" s="188" t="b">
        <f t="shared" si="63"/>
        <v>0</v>
      </c>
      <c r="R212" s="188" t="b">
        <f t="shared" si="64"/>
        <v>0</v>
      </c>
      <c r="S212" s="188" t="b">
        <f t="shared" si="65"/>
        <v>0</v>
      </c>
      <c r="U212" s="188"/>
      <c r="V212" s="188"/>
      <c r="W212" s="188"/>
    </row>
    <row r="213" spans="5:23" s="341" customFormat="1">
      <c r="E213" s="342" t="s">
        <v>43</v>
      </c>
      <c r="F213" s="66" t="s">
        <v>2056</v>
      </c>
      <c r="G213" s="66" t="s">
        <v>2375</v>
      </c>
      <c r="H213" s="66">
        <v>8</v>
      </c>
      <c r="I213" s="341" t="e">
        <f>VLOOKUP(C213,'15_リスト発行元マスタ'!$A$3:$Q$98,2,FALSE)</f>
        <v>#N/A</v>
      </c>
      <c r="J213" s="341" t="str">
        <f>VLOOKUP(H213,'15_リスト発行元マスタ'!$U$3:$AL$98,2,FALSE)</f>
        <v>ASC</v>
      </c>
      <c r="K213" s="343" t="s">
        <v>208</v>
      </c>
      <c r="L213" s="67" t="s">
        <v>863</v>
      </c>
      <c r="M213" s="67" t="s">
        <v>206</v>
      </c>
      <c r="N213" s="67" t="str">
        <f t="shared" si="62"/>
        <v>'A' , 'R' , 8</v>
      </c>
      <c r="O213" s="344" t="s">
        <v>207</v>
      </c>
      <c r="Q213" s="188" t="b">
        <f t="shared" si="63"/>
        <v>0</v>
      </c>
      <c r="R213" s="188" t="b">
        <f t="shared" si="64"/>
        <v>0</v>
      </c>
      <c r="S213" s="188" t="b">
        <f t="shared" si="65"/>
        <v>0</v>
      </c>
      <c r="U213" s="188"/>
      <c r="V213" s="188"/>
      <c r="W213" s="188"/>
    </row>
    <row r="214" spans="5:23" s="341" customFormat="1">
      <c r="E214" s="342" t="s">
        <v>43</v>
      </c>
      <c r="F214" s="66" t="s">
        <v>2056</v>
      </c>
      <c r="G214" s="66" t="s">
        <v>2375</v>
      </c>
      <c r="H214" s="66">
        <v>9</v>
      </c>
      <c r="I214" s="341" t="e">
        <f>VLOOKUP(C214,'15_リスト発行元マスタ'!$A$3:$Q$98,2,FALSE)</f>
        <v>#N/A</v>
      </c>
      <c r="J214" s="341" t="str">
        <f>VLOOKUP(H214,'15_リスト発行元マスタ'!$U$3:$AL$98,2,FALSE)</f>
        <v>DJ_SEISAI</v>
      </c>
      <c r="K214" s="343" t="s">
        <v>208</v>
      </c>
      <c r="L214" s="67" t="s">
        <v>863</v>
      </c>
      <c r="M214" s="67" t="s">
        <v>206</v>
      </c>
      <c r="N214" s="67" t="str">
        <f t="shared" si="62"/>
        <v>'A' , 'R' , 9</v>
      </c>
      <c r="O214" s="344" t="s">
        <v>207</v>
      </c>
      <c r="Q214" s="188" t="b">
        <f t="shared" si="63"/>
        <v>0</v>
      </c>
      <c r="R214" s="188" t="b">
        <f t="shared" si="64"/>
        <v>0</v>
      </c>
      <c r="S214" s="188" t="b">
        <f t="shared" si="65"/>
        <v>0</v>
      </c>
      <c r="U214" s="188"/>
      <c r="V214" s="188"/>
      <c r="W214" s="188"/>
    </row>
    <row r="215" spans="5:23" s="341" customFormat="1">
      <c r="E215" s="342" t="s">
        <v>43</v>
      </c>
      <c r="F215" s="66" t="s">
        <v>2056</v>
      </c>
      <c r="G215" s="66" t="s">
        <v>2375</v>
      </c>
      <c r="H215" s="66">
        <v>11</v>
      </c>
      <c r="I215" s="341" t="e">
        <f>VLOOKUP(C215,'15_リスト発行元マスタ'!$A$3:$Q$98,2,FALSE)</f>
        <v>#N/A</v>
      </c>
      <c r="J215" s="341" t="str">
        <f>VLOOKUP(H215,'15_リスト発行元マスタ'!$U$3:$AL$98,2,FALSE)</f>
        <v>DJ_GAIKOKU_PEPS</v>
      </c>
      <c r="K215" s="343" t="s">
        <v>208</v>
      </c>
      <c r="L215" s="67" t="s">
        <v>863</v>
      </c>
      <c r="M215" s="67" t="s">
        <v>206</v>
      </c>
      <c r="N215" s="67" t="str">
        <f t="shared" si="62"/>
        <v>'A' , 'R' , 11</v>
      </c>
      <c r="O215" s="344" t="s">
        <v>207</v>
      </c>
      <c r="Q215" s="188" t="b">
        <f t="shared" si="63"/>
        <v>0</v>
      </c>
      <c r="R215" s="188" t="b">
        <f t="shared" si="64"/>
        <v>0</v>
      </c>
      <c r="S215" s="188" t="b">
        <f t="shared" si="65"/>
        <v>0</v>
      </c>
      <c r="U215" s="188"/>
      <c r="V215" s="188"/>
      <c r="W215" s="188"/>
    </row>
    <row r="216" spans="5:23" s="341" customFormat="1">
      <c r="E216" s="342" t="s">
        <v>43</v>
      </c>
      <c r="F216" s="66" t="s">
        <v>2056</v>
      </c>
      <c r="G216" s="66" t="s">
        <v>2375</v>
      </c>
      <c r="H216" s="66">
        <v>12</v>
      </c>
      <c r="I216" s="341" t="e">
        <f>VLOOKUP(C216,'15_リスト発行元マスタ'!$A$3:$Q$98,2,FALSE)</f>
        <v>#N/A</v>
      </c>
      <c r="J216" s="341" t="str">
        <f>VLOOKUP(H216,'15_リスト発行元マスタ'!$U$3:$AL$98,2,FALSE)</f>
        <v>DJ_KOKUNAI_PEPS</v>
      </c>
      <c r="K216" s="343" t="s">
        <v>208</v>
      </c>
      <c r="L216" s="67" t="s">
        <v>863</v>
      </c>
      <c r="M216" s="67" t="s">
        <v>206</v>
      </c>
      <c r="N216" s="67" t="str">
        <f t="shared" si="62"/>
        <v>'A' , 'R' , 12</v>
      </c>
      <c r="O216" s="344" t="s">
        <v>207</v>
      </c>
      <c r="Q216" s="188" t="b">
        <f t="shared" si="63"/>
        <v>0</v>
      </c>
      <c r="R216" s="188" t="b">
        <f t="shared" si="64"/>
        <v>0</v>
      </c>
      <c r="S216" s="188" t="b">
        <f t="shared" si="65"/>
        <v>0</v>
      </c>
      <c r="U216" s="188"/>
      <c r="V216" s="188"/>
      <c r="W216" s="188"/>
    </row>
    <row r="217" spans="5:23" s="341" customFormat="1">
      <c r="E217" s="342" t="s">
        <v>43</v>
      </c>
      <c r="F217" s="66" t="s">
        <v>2056</v>
      </c>
      <c r="G217" s="66" t="s">
        <v>2375</v>
      </c>
      <c r="H217" s="66">
        <v>13</v>
      </c>
      <c r="I217" s="341" t="e">
        <f>VLOOKUP(C217,'15_リスト発行元マスタ'!$A$3:$Q$98,2,FALSE)</f>
        <v>#N/A</v>
      </c>
      <c r="J217" s="341" t="str">
        <f>VLOOKUP(H217,'15_リスト発行元マスタ'!$U$3:$AL$98,2,FALSE)</f>
        <v>ZENGIN_SEIHO</v>
      </c>
      <c r="K217" s="343" t="s">
        <v>208</v>
      </c>
      <c r="L217" s="67" t="s">
        <v>863</v>
      </c>
      <c r="M217" s="67" t="s">
        <v>206</v>
      </c>
      <c r="N217" s="67" t="str">
        <f t="shared" si="62"/>
        <v>'A' , 'R' , 13</v>
      </c>
      <c r="O217" s="344" t="s">
        <v>207</v>
      </c>
      <c r="Q217" s="188" t="b">
        <f t="shared" si="63"/>
        <v>0</v>
      </c>
      <c r="R217" s="188" t="b">
        <f t="shared" si="64"/>
        <v>0</v>
      </c>
      <c r="S217" s="188" t="b">
        <f t="shared" si="65"/>
        <v>0</v>
      </c>
      <c r="U217" s="188"/>
      <c r="V217" s="188"/>
      <c r="W217" s="188"/>
    </row>
    <row r="218" spans="5:23" s="341" customFormat="1">
      <c r="E218" s="342" t="s">
        <v>43</v>
      </c>
      <c r="F218" s="66" t="s">
        <v>2056</v>
      </c>
      <c r="G218" s="66" t="s">
        <v>2375</v>
      </c>
      <c r="H218" s="66">
        <v>14</v>
      </c>
      <c r="I218" s="341" t="e">
        <f>VLOOKUP(C218,'15_リスト発行元マスタ'!$A$3:$Q$98,2,FALSE)</f>
        <v>#N/A</v>
      </c>
      <c r="J218" s="341" t="str">
        <f>VLOOKUP(H218,'15_リスト発行元マスタ'!$U$3:$AL$98,2,FALSE)</f>
        <v>ZENGIN_SONPO</v>
      </c>
      <c r="K218" s="343" t="s">
        <v>208</v>
      </c>
      <c r="L218" s="67" t="s">
        <v>863</v>
      </c>
      <c r="M218" s="67" t="s">
        <v>206</v>
      </c>
      <c r="N218" s="67" t="str">
        <f t="shared" si="62"/>
        <v>'A' , 'R' , 14</v>
      </c>
      <c r="O218" s="344" t="s">
        <v>207</v>
      </c>
      <c r="Q218" s="188" t="b">
        <f t="shared" si="63"/>
        <v>0</v>
      </c>
      <c r="R218" s="188" t="b">
        <f t="shared" si="64"/>
        <v>0</v>
      </c>
      <c r="S218" s="188" t="b">
        <f t="shared" si="65"/>
        <v>0</v>
      </c>
      <c r="U218" s="188"/>
      <c r="V218" s="188"/>
      <c r="W218" s="188"/>
    </row>
    <row r="219" spans="5:23" s="341" customFormat="1">
      <c r="E219" s="342" t="s">
        <v>43</v>
      </c>
      <c r="F219" s="66" t="s">
        <v>2056</v>
      </c>
      <c r="G219" s="66" t="s">
        <v>2375</v>
      </c>
      <c r="H219" s="66">
        <v>15</v>
      </c>
      <c r="I219" s="341" t="e">
        <f>VLOOKUP(C219,'15_リスト発行元マスタ'!$A$3:$Q$98,2,FALSE)</f>
        <v>#N/A</v>
      </c>
      <c r="J219" s="341" t="str">
        <f>VLOOKUP(H219,'15_リスト発行元マスタ'!$U$3:$AL$98,2,FALSE)</f>
        <v>ORIGINAL</v>
      </c>
      <c r="K219" s="343" t="s">
        <v>208</v>
      </c>
      <c r="L219" s="67" t="s">
        <v>863</v>
      </c>
      <c r="M219" s="67" t="s">
        <v>206</v>
      </c>
      <c r="N219" s="67" t="str">
        <f t="shared" si="62"/>
        <v>'A' , 'R' , 15</v>
      </c>
      <c r="O219" s="344" t="s">
        <v>207</v>
      </c>
      <c r="Q219" s="188" t="b">
        <f t="shared" si="63"/>
        <v>0</v>
      </c>
      <c r="R219" s="188" t="b">
        <f t="shared" si="64"/>
        <v>0</v>
      </c>
      <c r="S219" s="188" t="b">
        <f t="shared" si="65"/>
        <v>0</v>
      </c>
      <c r="U219" s="188"/>
      <c r="V219" s="188"/>
      <c r="W219" s="188"/>
    </row>
    <row r="220" spans="5:23" s="341" customFormat="1">
      <c r="E220" s="342" t="s">
        <v>43</v>
      </c>
      <c r="F220" s="66" t="s">
        <v>2056</v>
      </c>
      <c r="G220" s="66" t="s">
        <v>2375</v>
      </c>
      <c r="H220" s="66">
        <v>16</v>
      </c>
      <c r="I220" s="341" t="e">
        <f>VLOOKUP(C220,'15_リスト発行元マスタ'!$A$3:$Q$98,2,FALSE)</f>
        <v>#N/A</v>
      </c>
      <c r="J220" s="341" t="str">
        <f>VLOOKUP(H220,'15_リスト発行元マスタ'!$U$3:$AL$98,2,FALSE)</f>
        <v>BFILE_CINFO</v>
      </c>
      <c r="K220" s="343" t="s">
        <v>208</v>
      </c>
      <c r="L220" s="67" t="s">
        <v>863</v>
      </c>
      <c r="M220" s="67" t="s">
        <v>206</v>
      </c>
      <c r="N220" s="67" t="str">
        <f t="shared" ref="N220:N231" si="66">"'"&amp;F220&amp;"'"&amp;" , "&amp;"'"&amp;G220&amp;"'"&amp;" , "&amp;H220</f>
        <v>'A' , 'R' , 16</v>
      </c>
      <c r="O220" s="344" t="s">
        <v>207</v>
      </c>
      <c r="Q220" s="188" t="b">
        <f t="shared" ref="Q220:Q231" si="67">IF(F220="","",EXACT(F220,U220))</f>
        <v>0</v>
      </c>
      <c r="R220" s="188" t="b">
        <f t="shared" ref="R220:R231" si="68">IF(G220="","",EXACT(G220,V220))</f>
        <v>0</v>
      </c>
      <c r="S220" s="188" t="b">
        <f t="shared" ref="S220:S231" si="69">IF(H220="","",EXACT(H220,W220))</f>
        <v>0</v>
      </c>
      <c r="U220" s="188"/>
      <c r="V220" s="188"/>
      <c r="W220" s="188"/>
    </row>
    <row r="221" spans="5:23" s="341" customFormat="1">
      <c r="E221" s="342" t="s">
        <v>43</v>
      </c>
      <c r="F221" s="66" t="s">
        <v>2056</v>
      </c>
      <c r="G221" s="66" t="s">
        <v>2376</v>
      </c>
      <c r="H221" s="66">
        <v>1</v>
      </c>
      <c r="I221" s="341" t="e">
        <f>VLOOKUP(C221,'15_リスト発行元マスタ'!$A$3:$Q$98,2,FALSE)</f>
        <v>#N/A</v>
      </c>
      <c r="J221" s="341" t="str">
        <f>VLOOKUP(H221,'15_リスト発行元マスタ'!$U$3:$AL$98,2,FALSE)</f>
        <v>OFAC</v>
      </c>
      <c r="K221" s="343" t="s">
        <v>208</v>
      </c>
      <c r="L221" s="67" t="s">
        <v>863</v>
      </c>
      <c r="M221" s="67" t="s">
        <v>206</v>
      </c>
      <c r="N221" s="67" t="str">
        <f t="shared" si="66"/>
        <v>'A' , 'S' , 1</v>
      </c>
      <c r="O221" s="344" t="s">
        <v>207</v>
      </c>
      <c r="Q221" s="188" t="b">
        <f t="shared" si="67"/>
        <v>0</v>
      </c>
      <c r="R221" s="188" t="b">
        <f t="shared" si="68"/>
        <v>0</v>
      </c>
      <c r="S221" s="188" t="b">
        <f t="shared" si="69"/>
        <v>0</v>
      </c>
      <c r="U221" s="188"/>
      <c r="V221" s="188"/>
      <c r="W221" s="188"/>
    </row>
    <row r="222" spans="5:23" s="341" customFormat="1">
      <c r="E222" s="342" t="s">
        <v>43</v>
      </c>
      <c r="F222" s="66" t="s">
        <v>2056</v>
      </c>
      <c r="G222" s="66" t="s">
        <v>2376</v>
      </c>
      <c r="H222" s="66">
        <v>4</v>
      </c>
      <c r="I222" s="341" t="e">
        <f>VLOOKUP(C222,'15_リスト発行元マスタ'!$A$3:$Q$98,2,FALSE)</f>
        <v>#N/A</v>
      </c>
      <c r="J222" s="341" t="str">
        <f>VLOOKUP(H222,'15_リスト発行元マスタ'!$U$3:$AL$98,2,FALSE)</f>
        <v>NPA</v>
      </c>
      <c r="K222" s="343" t="s">
        <v>208</v>
      </c>
      <c r="L222" s="67" t="s">
        <v>863</v>
      </c>
      <c r="M222" s="67" t="s">
        <v>206</v>
      </c>
      <c r="N222" s="67" t="str">
        <f t="shared" si="66"/>
        <v>'A' , 'S' , 4</v>
      </c>
      <c r="O222" s="344" t="s">
        <v>207</v>
      </c>
      <c r="Q222" s="188" t="b">
        <f t="shared" si="67"/>
        <v>0</v>
      </c>
      <c r="R222" s="188" t="b">
        <f t="shared" si="68"/>
        <v>0</v>
      </c>
      <c r="S222" s="188" t="b">
        <f t="shared" si="69"/>
        <v>0</v>
      </c>
      <c r="U222" s="188"/>
      <c r="V222" s="188"/>
      <c r="W222" s="188"/>
    </row>
    <row r="223" spans="5:23" s="341" customFormat="1">
      <c r="E223" s="342" t="s">
        <v>43</v>
      </c>
      <c r="F223" s="66" t="s">
        <v>2056</v>
      </c>
      <c r="G223" s="66" t="s">
        <v>2376</v>
      </c>
      <c r="H223" s="66">
        <v>5</v>
      </c>
      <c r="I223" s="341" t="e">
        <f>VLOOKUP(C223,'15_リスト発行元マスタ'!$A$3:$Q$98,2,FALSE)</f>
        <v>#N/A</v>
      </c>
      <c r="J223" s="341" t="str">
        <f>VLOOKUP(H223,'15_リスト発行元マスタ'!$U$3:$AL$98,2,FALSE)</f>
        <v>NPC</v>
      </c>
      <c r="K223" s="343" t="s">
        <v>208</v>
      </c>
      <c r="L223" s="67" t="s">
        <v>863</v>
      </c>
      <c r="M223" s="67" t="s">
        <v>206</v>
      </c>
      <c r="N223" s="67" t="str">
        <f t="shared" si="66"/>
        <v>'A' , 'S' , 5</v>
      </c>
      <c r="O223" s="344" t="s">
        <v>207</v>
      </c>
      <c r="Q223" s="188" t="b">
        <f t="shared" si="67"/>
        <v>0</v>
      </c>
      <c r="R223" s="188" t="b">
        <f t="shared" si="68"/>
        <v>0</v>
      </c>
      <c r="S223" s="188" t="b">
        <f t="shared" si="69"/>
        <v>0</v>
      </c>
      <c r="U223" s="188"/>
      <c r="V223" s="188"/>
      <c r="W223" s="188"/>
    </row>
    <row r="224" spans="5:23" s="341" customFormat="1">
      <c r="E224" s="342" t="s">
        <v>43</v>
      </c>
      <c r="F224" s="66" t="s">
        <v>2056</v>
      </c>
      <c r="G224" s="66" t="s">
        <v>2376</v>
      </c>
      <c s="66" r="H224">
        <v>7</v>
      </c>
      <c r="I224" s="341" t="e">
        <f>VLOOKUP(C224,'15_リスト発行元マスタ'!$A$3:$Q$98,2,FALSE)</f>
        <v>#N/A</v>
      </c>
      <c r="J224" s="341" t="str">
        <f>VLOOKUP(H224,'15_リスト発行元マスタ'!$U$3:$AL$98,2,FALSE)</f>
        <v>NPI</v>
      </c>
      <c r="K224" s="343" t="s">
        <v>208</v>
      </c>
      <c r="L224" s="67" t="s">
        <v>863</v>
      </c>
      <c r="M224" s="67" t="s">
        <v>206</v>
      </c>
      <c r="N224" s="67" t="str">
        <f t="shared" si="66"/>
        <v>'A' , 'S' , 6</v>
      </c>
      <c r="O224" s="344" t="s">
        <v>207</v>
      </c>
      <c r="Q224" s="188" t="b">
        <f t="shared" si="67"/>
        <v>0</v>
      </c>
      <c r="R224" s="188" t="b">
        <f t="shared" si="68"/>
        <v>0</v>
      </c>
      <c r="S224" s="188" t="b">
        <f t="shared" si="69"/>
        <v>0</v>
      </c>
      <c r="U224" s="188"/>
      <c r="V224" s="188"/>
      <c r="W224" s="188"/>
    </row>
    <row r="225" spans="5:23" s="341" customFormat="1">
      <c r="E225" s="342" t="s">
        <v>43</v>
      </c>
      <c r="F225" s="66" t="s">
        <v>2056</v>
      </c>
      <c r="G225" s="66" t="s">
        <v>2376</v>
      </c>
      <c r="H225" s="66">
        <v>8</v>
      </c>
      <c r="I225" s="341" t="e">
        <f>VLOOKUP(C225,'15_リスト発行元マスタ'!$A$3:$Q$98,2,FALSE)</f>
        <v>#N/A</v>
      </c>
      <c r="J225" s="341" t="str">
        <f>VLOOKUP(H225,'15_リスト発行元マスタ'!$U$3:$AL$98,2,FALSE)</f>
        <v>ASC</v>
      </c>
      <c r="K225" s="343" t="s">
        <v>208</v>
      </c>
      <c r="L225" s="67" t="s">
        <v>863</v>
      </c>
      <c r="M225" s="67" t="s">
        <v>206</v>
      </c>
      <c r="N225" s="67" t="str">
        <f t="shared" si="66"/>
        <v>'A' , 'S' , 8</v>
      </c>
      <c r="O225" s="344" t="s">
        <v>207</v>
      </c>
      <c r="Q225" s="188" t="b">
        <f t="shared" si="67"/>
        <v>0</v>
      </c>
      <c r="R225" s="188" t="b">
        <f t="shared" si="68"/>
        <v>0</v>
      </c>
      <c r="S225" s="188" t="b">
        <f t="shared" si="69"/>
        <v>0</v>
      </c>
      <c r="U225" s="188"/>
      <c r="V225" s="188"/>
      <c r="W225" s="188"/>
    </row>
    <row r="226" spans="5:23" s="341" customFormat="1">
      <c r="E226" s="342" t="s">
        <v>43</v>
      </c>
      <c r="F226" s="66" t="s">
        <v>2056</v>
      </c>
      <c r="G226" s="66" t="s">
        <v>2376</v>
      </c>
      <c r="H226" s="66">
        <v>9</v>
      </c>
      <c r="I226" s="341" t="e">
        <f>VLOOKUP(C226,'15_リスト発行元マスタ'!$A$3:$Q$98,2,FALSE)</f>
        <v>#N/A</v>
      </c>
      <c r="J226" s="341" t="str">
        <f>VLOOKUP(H226,'15_リスト発行元マスタ'!$U$3:$AL$98,2,FALSE)</f>
        <v>DJ_SEISAI</v>
      </c>
      <c r="K226" s="343" t="s">
        <v>208</v>
      </c>
      <c r="L226" s="67" t="s">
        <v>863</v>
      </c>
      <c r="M226" s="67" t="s">
        <v>206</v>
      </c>
      <c r="N226" s="67" t="str">
        <f t="shared" si="66"/>
        <v>'A' , 'S' , 9</v>
      </c>
      <c r="O226" s="344" t="s">
        <v>207</v>
      </c>
      <c r="Q226" s="188" t="b">
        <f t="shared" si="67"/>
        <v>0</v>
      </c>
      <c r="R226" s="188" t="b">
        <f t="shared" si="68"/>
        <v>0</v>
      </c>
      <c r="S226" s="188" t="b">
        <f t="shared" si="69"/>
        <v>0</v>
      </c>
      <c r="U226" s="188"/>
      <c r="V226" s="188"/>
      <c r="W226" s="188"/>
    </row>
    <row r="227" spans="5:23" s="341" customFormat="1">
      <c r="E227" s="342" t="s">
        <v>43</v>
      </c>
      <c r="F227" s="66" t="s">
        <v>2056</v>
      </c>
      <c r="G227" s="66" t="s">
        <v>2376</v>
      </c>
      <c r="H227" s="66">
        <v>11</v>
      </c>
      <c r="I227" s="341" t="e">
        <f>VLOOKUP(C227,'15_リスト発行元マスタ'!$A$3:$Q$98,2,FALSE)</f>
        <v>#N/A</v>
      </c>
      <c r="J227" s="341" t="str">
        <f>VLOOKUP(H227,'15_リスト発行元マスタ'!$U$3:$AL$98,2,FALSE)</f>
        <v>DJ_GAIKOKU_PEPS</v>
      </c>
      <c r="K227" s="343" t="s">
        <v>208</v>
      </c>
      <c r="L227" s="67" t="s">
        <v>863</v>
      </c>
      <c r="M227" s="67" t="s">
        <v>206</v>
      </c>
      <c r="N227" s="67" t="str">
        <f t="shared" si="66"/>
        <v>'A' , 'S' , 11</v>
      </c>
      <c r="O227" s="344" t="s">
        <v>207</v>
      </c>
      <c r="Q227" s="188" t="b">
        <f t="shared" si="67"/>
        <v>0</v>
      </c>
      <c r="R227" s="188" t="b">
        <f t="shared" si="68"/>
        <v>0</v>
      </c>
      <c r="S227" s="188" t="b">
        <f t="shared" si="69"/>
        <v>0</v>
      </c>
      <c r="U227" s="188"/>
      <c r="V227" s="188"/>
      <c r="W227" s="188"/>
    </row>
    <row r="228" spans="5:23" s="341" customFormat="1">
      <c r="E228" s="342" t="s">
        <v>43</v>
      </c>
      <c r="F228" s="66" t="s">
        <v>2056</v>
      </c>
      <c r="G228" s="66" t="s">
        <v>2376</v>
      </c>
      <c r="H228" s="66">
        <v>12</v>
      </c>
      <c r="I228" s="341" t="e">
        <f>VLOOKUP(C228,'15_リスト発行元マスタ'!$A$3:$Q$98,2,FALSE)</f>
        <v>#N/A</v>
      </c>
      <c r="J228" s="341" t="str">
        <f>VLOOKUP(H228,'15_リスト発行元マスタ'!$U$3:$AL$98,2,FALSE)</f>
        <v>DJ_KOKUNAI_PEPS</v>
      </c>
      <c r="K228" s="343" t="s">
        <v>208</v>
      </c>
      <c r="L228" s="67" t="s">
        <v>863</v>
      </c>
      <c r="M228" s="67" t="s">
        <v>206</v>
      </c>
      <c r="N228" s="67" t="str">
        <f t="shared" si="66"/>
        <v>'A' , 'S' , 12</v>
      </c>
      <c r="O228" s="344" t="s">
        <v>207</v>
      </c>
      <c r="Q228" s="188" t="b">
        <f t="shared" si="67"/>
        <v>0</v>
      </c>
      <c r="R228" s="188" t="b">
        <f t="shared" si="68"/>
        <v>0</v>
      </c>
      <c r="S228" s="188" t="b">
        <f t="shared" si="69"/>
        <v>0</v>
      </c>
      <c r="U228" s="188"/>
      <c r="V228" s="188"/>
      <c r="W228" s="188"/>
    </row>
    <row r="229" spans="5:23" s="341" customFormat="1">
      <c r="E229" s="342" t="s">
        <v>43</v>
      </c>
      <c r="F229" s="66" t="s">
        <v>2056</v>
      </c>
      <c r="G229" s="66" t="s">
        <v>2376</v>
      </c>
      <c r="H229" s="66">
        <v>13</v>
      </c>
      <c r="I229" s="341" t="e">
        <f>VLOOKUP(C229,'15_リスト発行元マスタ'!$A$3:$Q$98,2,FALSE)</f>
        <v>#N/A</v>
      </c>
      <c r="J229" s="341" t="str">
        <f>VLOOKUP(H229,'15_リスト発行元マスタ'!$U$3:$AL$98,2,FALSE)</f>
        <v>ZENGIN_SEIHO</v>
      </c>
      <c r="K229" s="343" t="s">
        <v>208</v>
      </c>
      <c r="L229" s="67" t="s">
        <v>863</v>
      </c>
      <c r="M229" s="67" t="s">
        <v>206</v>
      </c>
      <c r="N229" s="67" t="str">
        <f t="shared" si="66"/>
        <v>'A' , 'S' , 13</v>
      </c>
      <c r="O229" s="344" t="s">
        <v>207</v>
      </c>
      <c r="Q229" s="188" t="b">
        <f t="shared" si="67"/>
        <v>0</v>
      </c>
      <c r="R229" s="188" t="b">
        <f t="shared" si="68"/>
        <v>0</v>
      </c>
      <c r="S229" s="188" t="b">
        <f t="shared" si="69"/>
        <v>0</v>
      </c>
      <c r="U229" s="188"/>
      <c r="V229" s="188"/>
      <c r="W229" s="188"/>
    </row>
    <row r="230" spans="5:23" s="341" customFormat="1">
      <c r="E230" s="342" t="s">
        <v>43</v>
      </c>
      <c r="F230" s="66" t="s">
        <v>2056</v>
      </c>
      <c r="G230" s="66" t="s">
        <v>2376</v>
      </c>
      <c r="H230" s="66">
        <v>14</v>
      </c>
      <c r="I230" s="341" t="e">
        <f>VLOOKUP(C230,'15_リスト発行元マスタ'!$A$3:$Q$98,2,FALSE)</f>
        <v>#N/A</v>
      </c>
      <c r="J230" s="341" t="str">
        <f>VLOOKUP(H230,'15_リスト発行元マスタ'!$U$3:$AL$98,2,FALSE)</f>
        <v>ZENGIN_SONPO</v>
      </c>
      <c r="K230" s="343" t="s">
        <v>208</v>
      </c>
      <c r="L230" s="67" t="s">
        <v>863</v>
      </c>
      <c r="M230" s="67" t="s">
        <v>206</v>
      </c>
      <c r="N230" s="67" t="str">
        <f t="shared" si="66"/>
        <v>'A' , 'S' , 14</v>
      </c>
      <c r="O230" s="344" t="s">
        <v>207</v>
      </c>
      <c r="Q230" s="188" t="b">
        <f t="shared" si="67"/>
        <v>0</v>
      </c>
      <c r="R230" s="188" t="b">
        <f t="shared" si="68"/>
        <v>0</v>
      </c>
      <c r="S230" s="188" t="b">
        <f t="shared" si="69"/>
        <v>0</v>
      </c>
      <c r="U230" s="188"/>
      <c r="V230" s="188"/>
      <c r="W230" s="188"/>
    </row>
    <row r="231" spans="5:23" s="341" customFormat="1">
      <c r="E231" s="342" t="s">
        <v>43</v>
      </c>
      <c r="F231" s="66" t="s">
        <v>2056</v>
      </c>
      <c r="G231" s="66" t="s">
        <v>2376</v>
      </c>
      <c r="H231" s="66">
        <v>15</v>
      </c>
      <c r="I231" s="341" t="e">
        <f>VLOOKUP(C231,'15_リスト発行元マスタ'!$A$3:$Q$98,2,FALSE)</f>
        <v>#N/A</v>
      </c>
      <c r="J231" s="341" t="str">
        <f>VLOOKUP(H231,'15_リスト発行元マスタ'!$U$3:$AL$98,2,FALSE)</f>
        <v>ORIGINAL</v>
      </c>
      <c r="K231" s="343" t="s">
        <v>208</v>
      </c>
      <c r="L231" s="67" t="s">
        <v>863</v>
      </c>
      <c r="M231" s="67" t="s">
        <v>206</v>
      </c>
      <c r="N231" s="67" t="str">
        <f t="shared" si="66"/>
        <v>'A' , 'S' , 15</v>
      </c>
      <c r="O231" s="344" t="s">
        <v>207</v>
      </c>
      <c r="Q231" s="188" t="b">
        <f t="shared" si="67"/>
        <v>0</v>
      </c>
      <c r="R231" s="188" t="b">
        <f t="shared" si="68"/>
        <v>0</v>
      </c>
      <c r="S231" s="188" t="b">
        <f t="shared" si="69"/>
        <v>0</v>
      </c>
      <c r="U231" s="188"/>
      <c r="V231" s="188"/>
      <c r="W231" s="188"/>
    </row>
    <row r="232" spans="5:23" s="341" customFormat="1">
      <c r="E232" s="342" t="s">
        <v>43</v>
      </c>
      <c r="F232" s="66" t="s">
        <v>2056</v>
      </c>
      <c r="G232" s="66" t="s">
        <v>2376</v>
      </c>
      <c r="H232" s="66">
        <v>16</v>
      </c>
      <c r="I232" s="341" t="e">
        <f>VLOOKUP(C232,'15_リスト発行元マスタ'!$A$3:$Q$98,2,FALSE)</f>
        <v>#N/A</v>
      </c>
      <c r="J232" s="341" t="str">
        <f>VLOOKUP(H232,'15_リスト発行元マスタ'!$U$3:$AL$98,2,FALSE)</f>
        <v>BFILE_CINFO</v>
      </c>
      <c r="K232" s="343" t="s">
        <v>208</v>
      </c>
      <c r="L232" s="67" t="s">
        <v>863</v>
      </c>
      <c r="M232" s="67" t="s">
        <v>206</v>
      </c>
      <c r="N232" s="67" t="str">
        <f t="shared" ref="N232:N243" si="70">"'"&amp;F232&amp;"'"&amp;" , "&amp;"'"&amp;G232&amp;"'"&amp;" , "&amp;H232</f>
        <v>'A' , 'S' , 16</v>
      </c>
      <c r="O232" s="344" t="s">
        <v>207</v>
      </c>
      <c r="Q232" s="188" t="b">
        <f t="shared" ref="Q232:Q243" si="71">IF(F232="","",EXACT(F232,U232))</f>
        <v>0</v>
      </c>
      <c r="R232" s="188" t="b">
        <f t="shared" ref="R232:R243" si="72">IF(G232="","",EXACT(G232,V232))</f>
        <v>0</v>
      </c>
      <c r="S232" s="188" t="b">
        <f t="shared" ref="S232:S243" si="73">IF(H232="","",EXACT(H232,W232))</f>
        <v>0</v>
      </c>
      <c r="U232" s="188"/>
      <c r="V232" s="188"/>
      <c r="W232" s="188"/>
    </row>
    <row r="233" spans="5:23" s="341" customFormat="1">
      <c r="E233" s="342" t="s">
        <v>43</v>
      </c>
      <c r="F233" s="66" t="s">
        <v>2056</v>
      </c>
      <c r="G233" s="66" t="s">
        <v>2377</v>
      </c>
      <c r="H233" s="66">
        <v>1</v>
      </c>
      <c r="I233" s="341" t="e">
        <f>VLOOKUP(C233,'15_リスト発行元マスタ'!$A$3:$Q$98,2,FALSE)</f>
        <v>#N/A</v>
      </c>
      <c r="J233" s="341" t="str">
        <f>VLOOKUP(H233,'15_リスト発行元マスタ'!$U$3:$AL$98,2,FALSE)</f>
        <v>OFAC</v>
      </c>
      <c r="K233" s="343" t="s">
        <v>208</v>
      </c>
      <c r="L233" s="67" t="s">
        <v>863</v>
      </c>
      <c r="M233" s="67" t="s">
        <v>206</v>
      </c>
      <c r="N233" s="67" t="str">
        <f t="shared" si="70"/>
        <v>'A' , 'T' , 1</v>
      </c>
      <c r="O233" s="344" t="s">
        <v>207</v>
      </c>
      <c r="Q233" s="188" t="b">
        <f t="shared" si="71"/>
        <v>0</v>
      </c>
      <c r="R233" s="188" t="b">
        <f t="shared" si="72"/>
        <v>0</v>
      </c>
      <c r="S233" s="188" t="b">
        <f t="shared" si="73"/>
        <v>0</v>
      </c>
      <c r="U233" s="188"/>
      <c r="V233" s="188"/>
      <c r="W233" s="188"/>
    </row>
    <row r="234" spans="5:23" s="341" customFormat="1">
      <c r="E234" s="342" t="s">
        <v>43</v>
      </c>
      <c r="F234" s="66" t="s">
        <v>2056</v>
      </c>
      <c r="G234" s="66" t="s">
        <v>2377</v>
      </c>
      <c r="H234" s="66">
        <v>4</v>
      </c>
      <c r="I234" s="341" t="e">
        <f>VLOOKUP(C234,'15_リスト発行元マスタ'!$A$3:$Q$98,2,FALSE)</f>
        <v>#N/A</v>
      </c>
      <c r="J234" s="341" t="str">
        <f>VLOOKUP(H234,'15_リスト発行元マスタ'!$U$3:$AL$98,2,FALSE)</f>
        <v>NPA</v>
      </c>
      <c r="K234" s="343" t="s">
        <v>208</v>
      </c>
      <c r="L234" s="67" t="s">
        <v>863</v>
      </c>
      <c r="M234" s="67" t="s">
        <v>206</v>
      </c>
      <c r="N234" s="67" t="str">
        <f t="shared" si="70"/>
        <v>'A' , 'T' , 4</v>
      </c>
      <c r="O234" s="344" t="s">
        <v>207</v>
      </c>
      <c r="Q234" s="188" t="b">
        <f t="shared" si="71"/>
        <v>0</v>
      </c>
      <c r="R234" s="188" t="b">
        <f t="shared" si="72"/>
        <v>0</v>
      </c>
      <c r="S234" s="188" t="b">
        <f t="shared" si="73"/>
        <v>0</v>
      </c>
      <c r="U234" s="188"/>
      <c r="V234" s="188"/>
      <c r="W234" s="188"/>
    </row>
    <row r="235" spans="5:23" s="341" customFormat="1">
      <c r="E235" s="342" t="s">
        <v>43</v>
      </c>
      <c r="F235" s="66" t="s">
        <v>2056</v>
      </c>
      <c r="G235" s="66" t="s">
        <v>2377</v>
      </c>
      <c r="H235" s="66">
        <v>5</v>
      </c>
      <c r="I235" s="341" t="e">
        <f>VLOOKUP(C235,'15_リスト発行元マスタ'!$A$3:$Q$98,2,FALSE)</f>
        <v>#N/A</v>
      </c>
      <c r="J235" s="341" t="str">
        <f>VLOOKUP(H235,'15_リスト発行元マスタ'!$U$3:$AL$98,2,FALSE)</f>
        <v>NPC</v>
      </c>
      <c r="K235" s="343" t="s">
        <v>208</v>
      </c>
      <c r="L235" s="67" t="s">
        <v>863</v>
      </c>
      <c r="M235" s="67" t="s">
        <v>206</v>
      </c>
      <c r="N235" s="67" t="str">
        <f t="shared" si="70"/>
        <v>'A' , 'T' , 5</v>
      </c>
      <c r="O235" s="344" t="s">
        <v>207</v>
      </c>
      <c r="Q235" s="188" t="b">
        <f t="shared" si="71"/>
        <v>0</v>
      </c>
      <c r="R235" s="188" t="b">
        <f t="shared" si="72"/>
        <v>0</v>
      </c>
      <c r="S235" s="188" t="b">
        <f t="shared" si="73"/>
        <v>0</v>
      </c>
      <c r="U235" s="188"/>
      <c r="V235" s="188"/>
      <c r="W235" s="188"/>
    </row>
    <row r="236" spans="5:23" s="341" customFormat="1">
      <c r="E236" s="342" t="s">
        <v>43</v>
      </c>
      <c r="F236" s="66" t="s">
        <v>2056</v>
      </c>
      <c r="G236" s="66" t="s">
        <v>2377</v>
      </c>
      <c s="66" r="H236">
        <v>7</v>
      </c>
      <c r="I236" s="341" t="e">
        <f>VLOOKUP(C236,'15_リスト発行元マスタ'!$A$3:$Q$98,2,FALSE)</f>
        <v>#N/A</v>
      </c>
      <c r="J236" s="341" t="str">
        <f>VLOOKUP(H236,'15_リスト発行元マスタ'!$U$3:$AL$98,2,FALSE)</f>
        <v>NPI</v>
      </c>
      <c r="K236" s="343" t="s">
        <v>208</v>
      </c>
      <c r="L236" s="67" t="s">
        <v>863</v>
      </c>
      <c r="M236" s="67" t="s">
        <v>206</v>
      </c>
      <c r="N236" s="67" t="str">
        <f t="shared" si="70"/>
        <v>'A' , 'T' , 6</v>
      </c>
      <c r="O236" s="344" t="s">
        <v>207</v>
      </c>
      <c r="Q236" s="188" t="b">
        <f t="shared" si="71"/>
        <v>0</v>
      </c>
      <c r="R236" s="188" t="b">
        <f t="shared" si="72"/>
        <v>0</v>
      </c>
      <c r="S236" s="188" t="b">
        <f t="shared" si="73"/>
        <v>0</v>
      </c>
      <c r="U236" s="188"/>
      <c r="V236" s="188"/>
      <c r="W236" s="188"/>
    </row>
    <row r="237" spans="5:23" s="341" customFormat="1">
      <c r="E237" s="342" t="s">
        <v>43</v>
      </c>
      <c r="F237" s="66" t="s">
        <v>2056</v>
      </c>
      <c r="G237" s="66" t="s">
        <v>2377</v>
      </c>
      <c r="H237" s="66">
        <v>8</v>
      </c>
      <c r="I237" s="341" t="e">
        <f>VLOOKUP(C237,'15_リスト発行元マスタ'!$A$3:$Q$98,2,FALSE)</f>
        <v>#N/A</v>
      </c>
      <c r="J237" s="341" t="str">
        <f>VLOOKUP(H237,'15_リスト発行元マスタ'!$U$3:$AL$98,2,FALSE)</f>
        <v>ASC</v>
      </c>
      <c r="K237" s="343" t="s">
        <v>208</v>
      </c>
      <c r="L237" s="67" t="s">
        <v>863</v>
      </c>
      <c r="M237" s="67" t="s">
        <v>206</v>
      </c>
      <c r="N237" s="67" t="str">
        <f t="shared" si="70"/>
        <v>'A' , 'T' , 8</v>
      </c>
      <c r="O237" s="344" t="s">
        <v>207</v>
      </c>
      <c r="Q237" s="188" t="b">
        <f t="shared" si="71"/>
        <v>0</v>
      </c>
      <c r="R237" s="188" t="b">
        <f t="shared" si="72"/>
        <v>0</v>
      </c>
      <c r="S237" s="188" t="b">
        <f t="shared" si="73"/>
        <v>0</v>
      </c>
      <c r="U237" s="188"/>
      <c r="V237" s="188"/>
      <c r="W237" s="188"/>
    </row>
    <row r="238" spans="5:23" s="341" customFormat="1">
      <c r="E238" s="342" t="s">
        <v>43</v>
      </c>
      <c r="F238" s="66" t="s">
        <v>2056</v>
      </c>
      <c r="G238" s="66" t="s">
        <v>2377</v>
      </c>
      <c r="H238" s="66">
        <v>9</v>
      </c>
      <c r="I238" s="341" t="e">
        <f>VLOOKUP(C238,'15_リスト発行元マスタ'!$A$3:$Q$98,2,FALSE)</f>
        <v>#N/A</v>
      </c>
      <c r="J238" s="341" t="str">
        <f>VLOOKUP(H238,'15_リスト発行元マスタ'!$U$3:$AL$98,2,FALSE)</f>
        <v>DJ_SEISAI</v>
      </c>
      <c r="K238" s="343" t="s">
        <v>208</v>
      </c>
      <c r="L238" s="67" t="s">
        <v>863</v>
      </c>
      <c r="M238" s="67" t="s">
        <v>206</v>
      </c>
      <c r="N238" s="67" t="str">
        <f t="shared" si="70"/>
        <v>'A' , 'T' , 9</v>
      </c>
      <c r="O238" s="344" t="s">
        <v>207</v>
      </c>
      <c r="Q238" s="188" t="b">
        <f t="shared" si="71"/>
        <v>0</v>
      </c>
      <c r="R238" s="188" t="b">
        <f t="shared" si="72"/>
        <v>0</v>
      </c>
      <c r="S238" s="188" t="b">
        <f t="shared" si="73"/>
        <v>0</v>
      </c>
      <c r="U238" s="188"/>
      <c r="V238" s="188"/>
      <c r="W238" s="188"/>
    </row>
    <row r="239" spans="5:23" s="341" customFormat="1">
      <c r="E239" s="342" t="s">
        <v>43</v>
      </c>
      <c r="F239" s="66" t="s">
        <v>2056</v>
      </c>
      <c r="G239" s="66" t="s">
        <v>2377</v>
      </c>
      <c r="H239" s="66">
        <v>11</v>
      </c>
      <c r="I239" s="341" t="e">
        <f>VLOOKUP(C239,'15_リスト発行元マスタ'!$A$3:$Q$98,2,FALSE)</f>
        <v>#N/A</v>
      </c>
      <c r="J239" s="341" t="str">
        <f>VLOOKUP(H239,'15_リスト発行元マスタ'!$U$3:$AL$98,2,FALSE)</f>
        <v>DJ_GAIKOKU_PEPS</v>
      </c>
      <c r="K239" s="343" t="s">
        <v>208</v>
      </c>
      <c r="L239" s="67" t="s">
        <v>863</v>
      </c>
      <c r="M239" s="67" t="s">
        <v>206</v>
      </c>
      <c r="N239" s="67" t="str">
        <f t="shared" si="70"/>
        <v>'A' , 'T' , 11</v>
      </c>
      <c r="O239" s="344" t="s">
        <v>207</v>
      </c>
      <c r="Q239" s="188" t="b">
        <f t="shared" si="71"/>
        <v>0</v>
      </c>
      <c r="R239" s="188" t="b">
        <f t="shared" si="72"/>
        <v>0</v>
      </c>
      <c r="S239" s="188" t="b">
        <f t="shared" si="73"/>
        <v>0</v>
      </c>
      <c r="U239" s="188"/>
      <c r="V239" s="188"/>
      <c r="W239" s="188"/>
    </row>
    <row r="240" spans="5:23" s="341" customFormat="1">
      <c r="E240" s="342" t="s">
        <v>43</v>
      </c>
      <c r="F240" s="66" t="s">
        <v>2056</v>
      </c>
      <c r="G240" s="66" t="s">
        <v>2377</v>
      </c>
      <c r="H240" s="66">
        <v>12</v>
      </c>
      <c r="I240" s="341" t="e">
        <f>VLOOKUP(C240,'15_リスト発行元マスタ'!$A$3:$Q$98,2,FALSE)</f>
        <v>#N/A</v>
      </c>
      <c r="J240" s="341" t="str">
        <f>VLOOKUP(H240,'15_リスト発行元マスタ'!$U$3:$AL$98,2,FALSE)</f>
        <v>DJ_KOKUNAI_PEPS</v>
      </c>
      <c r="K240" s="343" t="s">
        <v>208</v>
      </c>
      <c r="L240" s="67" t="s">
        <v>863</v>
      </c>
      <c r="M240" s="67" t="s">
        <v>206</v>
      </c>
      <c r="N240" s="67" t="str">
        <f t="shared" si="70"/>
        <v>'A' , 'T' , 12</v>
      </c>
      <c r="O240" s="344" t="s">
        <v>207</v>
      </c>
      <c r="Q240" s="188" t="b">
        <f t="shared" si="71"/>
        <v>0</v>
      </c>
      <c r="R240" s="188" t="b">
        <f t="shared" si="72"/>
        <v>0</v>
      </c>
      <c r="S240" s="188" t="b">
        <f t="shared" si="73"/>
        <v>0</v>
      </c>
      <c r="U240" s="188"/>
      <c r="V240" s="188"/>
      <c r="W240" s="188"/>
    </row>
    <row r="241" spans="5:23" s="341" customFormat="1">
      <c r="E241" s="342" t="s">
        <v>43</v>
      </c>
      <c r="F241" s="66" t="s">
        <v>2056</v>
      </c>
      <c r="G241" s="66" t="s">
        <v>2377</v>
      </c>
      <c r="H241" s="66">
        <v>13</v>
      </c>
      <c r="I241" s="341" t="e">
        <f>VLOOKUP(C241,'15_リスト発行元マスタ'!$A$3:$Q$98,2,FALSE)</f>
        <v>#N/A</v>
      </c>
      <c r="J241" s="341" t="str">
        <f>VLOOKUP(H241,'15_リスト発行元マスタ'!$U$3:$AL$98,2,FALSE)</f>
        <v>ZENGIN_SEIHO</v>
      </c>
      <c r="K241" s="343" t="s">
        <v>208</v>
      </c>
      <c r="L241" s="67" t="s">
        <v>863</v>
      </c>
      <c r="M241" s="67" t="s">
        <v>206</v>
      </c>
      <c r="N241" s="67" t="str">
        <f t="shared" si="70"/>
        <v>'A' , 'T' , 13</v>
      </c>
      <c r="O241" s="344" t="s">
        <v>207</v>
      </c>
      <c r="Q241" s="188" t="b">
        <f t="shared" si="71"/>
        <v>0</v>
      </c>
      <c r="R241" s="188" t="b">
        <f t="shared" si="72"/>
        <v>0</v>
      </c>
      <c r="S241" s="188" t="b">
        <f t="shared" si="73"/>
        <v>0</v>
      </c>
      <c r="U241" s="188"/>
      <c r="V241" s="188"/>
      <c r="W241" s="188"/>
    </row>
    <row r="242" spans="5:23" s="341" customFormat="1">
      <c r="E242" s="342" t="s">
        <v>43</v>
      </c>
      <c r="F242" s="66" t="s">
        <v>2056</v>
      </c>
      <c r="G242" s="66" t="s">
        <v>2377</v>
      </c>
      <c r="H242" s="66">
        <v>14</v>
      </c>
      <c r="I242" s="341" t="e">
        <f>VLOOKUP(C242,'15_リスト発行元マスタ'!$A$3:$Q$98,2,FALSE)</f>
        <v>#N/A</v>
      </c>
      <c r="J242" s="341" t="str">
        <f>VLOOKUP(H242,'15_リスト発行元マスタ'!$U$3:$AL$98,2,FALSE)</f>
        <v>ZENGIN_SONPO</v>
      </c>
      <c r="K242" s="343" t="s">
        <v>208</v>
      </c>
      <c r="L242" s="67" t="s">
        <v>863</v>
      </c>
      <c r="M242" s="67" t="s">
        <v>206</v>
      </c>
      <c r="N242" s="67" t="str">
        <f t="shared" si="70"/>
        <v>'A' , 'T' , 14</v>
      </c>
      <c r="O242" s="344" t="s">
        <v>207</v>
      </c>
      <c r="Q242" s="188" t="b">
        <f t="shared" si="71"/>
        <v>0</v>
      </c>
      <c r="R242" s="188" t="b">
        <f t="shared" si="72"/>
        <v>0</v>
      </c>
      <c r="S242" s="188" t="b">
        <f t="shared" si="73"/>
        <v>0</v>
      </c>
      <c r="U242" s="188"/>
      <c r="V242" s="188"/>
      <c r="W242" s="188"/>
    </row>
    <row r="243" spans="5:23" s="341" customFormat="1">
      <c r="E243" s="342" t="s">
        <v>43</v>
      </c>
      <c r="F243" s="66" t="s">
        <v>2056</v>
      </c>
      <c r="G243" s="66" t="s">
        <v>2377</v>
      </c>
      <c r="H243" s="66">
        <v>15</v>
      </c>
      <c r="I243" s="341" t="e">
        <f>VLOOKUP(C243,'15_リスト発行元マスタ'!$A$3:$Q$98,2,FALSE)</f>
        <v>#N/A</v>
      </c>
      <c r="J243" s="341" t="str">
        <f>VLOOKUP(H243,'15_リスト発行元マスタ'!$U$3:$AL$98,2,FALSE)</f>
        <v>ORIGINAL</v>
      </c>
      <c r="K243" s="343" t="s">
        <v>208</v>
      </c>
      <c r="L243" s="67" t="s">
        <v>863</v>
      </c>
      <c r="M243" s="67" t="s">
        <v>206</v>
      </c>
      <c r="N243" s="67" t="str">
        <f t="shared" si="70"/>
        <v>'A' , 'T' , 15</v>
      </c>
      <c r="O243" s="344" t="s">
        <v>207</v>
      </c>
      <c r="Q243" s="188" t="b">
        <f t="shared" si="71"/>
        <v>0</v>
      </c>
      <c r="R243" s="188" t="b">
        <f t="shared" si="72"/>
        <v>0</v>
      </c>
      <c r="S243" s="188" t="b">
        <f t="shared" si="73"/>
        <v>0</v>
      </c>
      <c r="U243" s="188"/>
      <c r="V243" s="188"/>
      <c r="W243" s="188"/>
    </row>
    <row r="244" spans="5:23" s="341" customFormat="1">
      <c r="E244" s="342" t="s">
        <v>43</v>
      </c>
      <c r="F244" s="66" t="s">
        <v>2056</v>
      </c>
      <c r="G244" s="66" t="s">
        <v>2377</v>
      </c>
      <c r="H244" s="66">
        <v>16</v>
      </c>
      <c r="I244" s="341" t="e">
        <f>VLOOKUP(C244,'15_リスト発行元マスタ'!$A$3:$Q$98,2,FALSE)</f>
        <v>#N/A</v>
      </c>
      <c r="J244" s="341" t="str">
        <f>VLOOKUP(H244,'15_リスト発行元マスタ'!$U$3:$AL$98,2,FALSE)</f>
        <v>BFILE_CINFO</v>
      </c>
      <c r="K244" s="343" t="s">
        <v>208</v>
      </c>
      <c r="L244" s="67" t="s">
        <v>863</v>
      </c>
      <c r="M244" s="67" t="s">
        <v>206</v>
      </c>
      <c r="N244" s="67" t="str">
        <f t="shared" ref="N244" si="74">"'"&amp;F244&amp;"'"&amp;" , "&amp;"'"&amp;G244&amp;"'"&amp;" , "&amp;H244</f>
        <v>'A' , 'T' , 16</v>
      </c>
      <c r="O244" s="344" t="s">
        <v>207</v>
      </c>
      <c r="Q244" s="188" t="b">
        <f t="shared" ref="Q244" si="75">IF(F244="","",EXACT(F244,U244))</f>
        <v>0</v>
      </c>
      <c r="R244" s="188" t="b">
        <f t="shared" ref="R244" si="76">IF(G244="","",EXACT(G244,V244))</f>
        <v>0</v>
      </c>
      <c r="S244" s="188" t="b">
        <f t="shared" ref="S244" si="77">IF(H244="","",EXACT(H244,W244))</f>
        <v>0</v>
      </c>
      <c r="U244" s="188"/>
      <c r="V244" s="188"/>
      <c r="W244" s="188"/>
    </row>
    <row r="245" spans="5:23" ht="10.5" customHeight="1"/>
  </sheetData>
  <autoFilter ref="A2:W170" xr:uid="{00000000-0001-0000-1B00-000000000000}"/>
  <sortState xmlns:xlrd2="http://schemas.microsoft.com/office/spreadsheetml/2017/richdata2" ref="H28:H170">
    <sortCondition ref="H28:H170"/>
  </sortState>
  <mergeCells count="3">
    <mergeCell ref="A1:C1"/>
    <mergeCell ref="F1:H1"/>
    <mergeCell ref="K1:O1"/>
  </mergeCells>
  <phoneticPr fontId="3"/>
  <conditionalFormatting sqref="A1">
    <cfRule type="cellIs" dxfId="41" priority="1" stopIfTrue="1" operator="equal">
      <formula>"-設定しない-"</formula>
    </cfRule>
    <cfRule type="cellIs" dxfId="40" priority="2" stopIfTrue="1" operator="equal">
      <formula>"-ユーザ毎に設定が有効になる項目の為省略-"</formula>
    </cfRule>
    <cfRule type="cellIs" dxfId="39" priority="3" stopIfTrue="1" operator="equal">
      <formula>"□"</formula>
    </cfRule>
  </conditionalFormatting>
  <hyperlinks>
    <hyperlink ref="E1" location="テーブル一覧!A1" display="一覧へ" xr:uid="{8775BBC8-0E6A-427A-8B01-96072EC89AB4}"/>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5" max="1048575" man="1"/>
  </colBreaks>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Q19"/>
  <sheetViews>
    <sheetView view="pageBreakPreview" zoomScaleNormal="85" zoomScaleSheetLayoutView="100" workbookViewId="0">
      <selection sqref="A1:B1"/>
    </sheetView>
  </sheetViews>
  <sheetFormatPr defaultColWidth="9.140625" defaultRowHeight="12"/>
  <cols>
    <col min="1" max="1" width="17.85546875" style="2" bestFit="1" customWidth="1"/>
    <col min="2" max="2" width="40.5703125" style="2" customWidth="1"/>
    <col min="3" max="3" width="9.42578125" style="2" bestFit="1" customWidth="1"/>
    <col min="4" max="4" width="17.85546875" style="2" bestFit="1" customWidth="1"/>
    <col min="5" max="5" width="40.5703125" style="2" customWidth="1"/>
    <col min="6" max="6" width="9.140625" style="2"/>
    <col min="7" max="7" width="16" style="2" bestFit="1" customWidth="1"/>
    <col min="8" max="8" width="28" style="2" bestFit="1" customWidth="1"/>
    <col min="9" max="9" width="9.140625" style="2"/>
    <col min="10" max="10" width="27.5703125" style="2" customWidth="1"/>
    <col min="11" max="11" width="5.42578125" style="2" bestFit="1" customWidth="1"/>
    <col min="12" max="12" width="9.140625" style="2"/>
    <col min="13" max="13" width="17.85546875" style="2" customWidth="1"/>
    <col min="14" max="14" width="17.42578125" style="2" bestFit="1" customWidth="1"/>
    <col min="15" max="15" width="9.140625" style="2"/>
    <col min="16" max="17" width="17.85546875" style="2" customWidth="1"/>
    <col min="18" max="16384" width="9.140625" style="2"/>
  </cols>
  <sheetData>
    <row r="1" spans="1:17" ht="13.5">
      <c r="A1" s="371" t="s">
        <v>0</v>
      </c>
      <c r="B1" s="373"/>
      <c r="C1" s="30" t="s">
        <v>1138</v>
      </c>
      <c r="D1" s="379" t="str">
        <f>'1_プロファイルマスタ'!$H$1</f>
        <v>横浜銀行様用出荷設定</v>
      </c>
      <c r="E1" s="379"/>
      <c r="G1" s="377" t="s">
        <v>205</v>
      </c>
      <c r="H1" s="377"/>
      <c r="I1" s="377"/>
      <c r="J1" s="377"/>
      <c r="K1" s="377"/>
      <c r="P1" s="35"/>
    </row>
    <row r="2" spans="1:17">
      <c r="A2" s="37" t="s">
        <v>484</v>
      </c>
      <c r="B2" s="37" t="s">
        <v>485</v>
      </c>
      <c r="C2" s="26" t="s">
        <v>813</v>
      </c>
      <c r="D2" s="37" t="s">
        <v>484</v>
      </c>
      <c r="E2" s="37" t="s">
        <v>485</v>
      </c>
      <c r="G2" s="143" t="s">
        <v>814</v>
      </c>
      <c r="H2" s="143" t="s">
        <v>814</v>
      </c>
      <c r="I2" s="143" t="s">
        <v>814</v>
      </c>
      <c r="J2" s="143" t="s">
        <v>815</v>
      </c>
      <c r="K2" s="143" t="s">
        <v>814</v>
      </c>
      <c r="M2" s="3" t="s">
        <v>375</v>
      </c>
      <c r="N2" s="3" t="s">
        <v>390</v>
      </c>
      <c r="P2" s="4"/>
      <c r="Q2" s="4"/>
    </row>
    <row r="3" spans="1:17">
      <c r="C3" s="145" t="s">
        <v>43</v>
      </c>
      <c r="D3" s="36"/>
      <c r="E3" s="36"/>
      <c r="G3" s="32" t="s">
        <v>486</v>
      </c>
      <c r="H3" s="33" t="s">
        <v>495</v>
      </c>
      <c r="I3" s="33" t="s">
        <v>206</v>
      </c>
      <c r="J3" s="33" t="str">
        <f>D3&amp;" , "&amp;E3</f>
        <v xml:space="preserve"> , </v>
      </c>
      <c r="K3" s="34" t="s">
        <v>207</v>
      </c>
      <c r="M3" s="1" t="str">
        <f>IF(D3="","",EXACT(D3,P3))</f>
        <v/>
      </c>
      <c r="N3" s="1" t="str">
        <f>IF(E3="","",EXACT(E3,Q3))</f>
        <v/>
      </c>
      <c r="P3" s="4"/>
      <c r="Q3" s="4"/>
    </row>
    <row r="4" spans="1:17">
      <c r="C4" s="145" t="s">
        <v>43</v>
      </c>
      <c r="D4" s="36"/>
      <c r="E4" s="36"/>
      <c r="G4" s="32" t="s">
        <v>208</v>
      </c>
      <c r="H4" s="33" t="s">
        <v>495</v>
      </c>
      <c r="I4" s="33" t="s">
        <v>206</v>
      </c>
      <c r="J4" s="33" t="str">
        <f t="shared" ref="J4:J19" si="0">D4&amp;" , "&amp;E4</f>
        <v xml:space="preserve"> , </v>
      </c>
      <c r="K4" s="34" t="s">
        <v>207</v>
      </c>
      <c r="M4" s="1" t="str">
        <f t="shared" ref="M4:M19" si="1">IF(D4="","",EXACT(D4,P4))</f>
        <v/>
      </c>
      <c r="N4" s="1" t="str">
        <f t="shared" ref="N4:N19" si="2">IF(E4="","",EXACT(E4,Q4))</f>
        <v/>
      </c>
    </row>
    <row r="5" spans="1:17">
      <c r="C5" s="145" t="s">
        <v>43</v>
      </c>
      <c r="D5" s="36"/>
      <c r="E5" s="36"/>
      <c r="G5" s="32" t="s">
        <v>208</v>
      </c>
      <c r="H5" s="33" t="s">
        <v>495</v>
      </c>
      <c r="I5" s="33" t="s">
        <v>206</v>
      </c>
      <c r="J5" s="33" t="str">
        <f t="shared" si="0"/>
        <v xml:space="preserve"> , </v>
      </c>
      <c r="K5" s="34" t="s">
        <v>207</v>
      </c>
      <c r="M5" s="1" t="str">
        <f t="shared" si="1"/>
        <v/>
      </c>
      <c r="N5" s="1" t="str">
        <f t="shared" si="2"/>
        <v/>
      </c>
    </row>
    <row r="6" spans="1:17">
      <c r="C6" s="145" t="s">
        <v>43</v>
      </c>
      <c r="D6" s="36"/>
      <c r="E6" s="36"/>
      <c r="G6" s="32" t="s">
        <v>208</v>
      </c>
      <c r="H6" s="33" t="s">
        <v>495</v>
      </c>
      <c r="I6" s="33" t="s">
        <v>206</v>
      </c>
      <c r="J6" s="33" t="str">
        <f t="shared" si="0"/>
        <v xml:space="preserve"> , </v>
      </c>
      <c r="K6" s="34" t="s">
        <v>207</v>
      </c>
      <c r="M6" s="1" t="str">
        <f t="shared" si="1"/>
        <v/>
      </c>
      <c r="N6" s="1" t="str">
        <f t="shared" si="2"/>
        <v/>
      </c>
    </row>
    <row r="7" spans="1:17">
      <c r="C7" s="145" t="s">
        <v>43</v>
      </c>
      <c r="D7" s="36"/>
      <c r="E7" s="36"/>
      <c r="G7" s="32" t="s">
        <v>208</v>
      </c>
      <c r="H7" s="33" t="s">
        <v>495</v>
      </c>
      <c r="I7" s="33" t="s">
        <v>206</v>
      </c>
      <c r="J7" s="33" t="str">
        <f t="shared" si="0"/>
        <v xml:space="preserve"> , </v>
      </c>
      <c r="K7" s="34" t="s">
        <v>207</v>
      </c>
      <c r="M7" s="1" t="str">
        <f t="shared" si="1"/>
        <v/>
      </c>
      <c r="N7" s="1" t="str">
        <f t="shared" si="2"/>
        <v/>
      </c>
    </row>
    <row r="8" spans="1:17">
      <c r="C8" s="145" t="s">
        <v>43</v>
      </c>
      <c r="D8" s="36"/>
      <c r="E8" s="36"/>
      <c r="G8" s="32" t="s">
        <v>208</v>
      </c>
      <c r="H8" s="33" t="s">
        <v>495</v>
      </c>
      <c r="I8" s="33" t="s">
        <v>206</v>
      </c>
      <c r="J8" s="33" t="str">
        <f t="shared" si="0"/>
        <v xml:space="preserve"> , </v>
      </c>
      <c r="K8" s="34" t="s">
        <v>207</v>
      </c>
      <c r="M8" s="1" t="str">
        <f t="shared" si="1"/>
        <v/>
      </c>
      <c r="N8" s="1" t="str">
        <f t="shared" si="2"/>
        <v/>
      </c>
    </row>
    <row r="9" spans="1:17">
      <c r="C9" s="145" t="s">
        <v>43</v>
      </c>
      <c r="D9" s="36"/>
      <c r="E9" s="36"/>
      <c r="G9" s="32" t="s">
        <v>208</v>
      </c>
      <c r="H9" s="33" t="s">
        <v>495</v>
      </c>
      <c r="I9" s="33" t="s">
        <v>206</v>
      </c>
      <c r="J9" s="33" t="str">
        <f t="shared" si="0"/>
        <v xml:space="preserve"> , </v>
      </c>
      <c r="K9" s="34" t="s">
        <v>207</v>
      </c>
      <c r="M9" s="1" t="str">
        <f t="shared" si="1"/>
        <v/>
      </c>
      <c r="N9" s="1" t="str">
        <f t="shared" si="2"/>
        <v/>
      </c>
    </row>
    <row r="10" spans="1:17">
      <c r="C10" s="145" t="s">
        <v>43</v>
      </c>
      <c r="D10" s="36"/>
      <c r="E10" s="36"/>
      <c r="G10" s="32" t="s">
        <v>208</v>
      </c>
      <c r="H10" s="33" t="s">
        <v>495</v>
      </c>
      <c r="I10" s="33" t="s">
        <v>206</v>
      </c>
      <c r="J10" s="33" t="str">
        <f t="shared" si="0"/>
        <v xml:space="preserve"> , </v>
      </c>
      <c r="K10" s="34" t="s">
        <v>207</v>
      </c>
      <c r="M10" s="1" t="str">
        <f t="shared" si="1"/>
        <v/>
      </c>
      <c r="N10" s="1" t="str">
        <f t="shared" si="2"/>
        <v/>
      </c>
    </row>
    <row r="11" spans="1:17">
      <c r="C11" s="145" t="s">
        <v>43</v>
      </c>
      <c r="D11" s="36"/>
      <c r="E11" s="36"/>
      <c r="G11" s="32" t="s">
        <v>208</v>
      </c>
      <c r="H11" s="33" t="s">
        <v>495</v>
      </c>
      <c r="I11" s="33" t="s">
        <v>206</v>
      </c>
      <c r="J11" s="33" t="str">
        <f t="shared" si="0"/>
        <v xml:space="preserve"> , </v>
      </c>
      <c r="K11" s="34" t="s">
        <v>207</v>
      </c>
      <c r="M11" s="1" t="str">
        <f t="shared" si="1"/>
        <v/>
      </c>
      <c r="N11" s="1" t="str">
        <f t="shared" si="2"/>
        <v/>
      </c>
    </row>
    <row r="12" spans="1:17">
      <c r="C12" s="145" t="s">
        <v>43</v>
      </c>
      <c r="D12" s="36"/>
      <c r="E12" s="36"/>
      <c r="G12" s="32" t="s">
        <v>208</v>
      </c>
      <c r="H12" s="33" t="s">
        <v>495</v>
      </c>
      <c r="I12" s="33" t="s">
        <v>206</v>
      </c>
      <c r="J12" s="33" t="str">
        <f t="shared" si="0"/>
        <v xml:space="preserve"> , </v>
      </c>
      <c r="K12" s="34" t="s">
        <v>207</v>
      </c>
      <c r="M12" s="1" t="str">
        <f t="shared" si="1"/>
        <v/>
      </c>
      <c r="N12" s="1" t="str">
        <f t="shared" si="2"/>
        <v/>
      </c>
    </row>
    <row r="13" spans="1:17">
      <c r="C13" s="145" t="s">
        <v>43</v>
      </c>
      <c r="D13" s="36"/>
      <c r="E13" s="36"/>
      <c r="G13" s="32" t="s">
        <v>208</v>
      </c>
      <c r="H13" s="33" t="s">
        <v>495</v>
      </c>
      <c r="I13" s="33" t="s">
        <v>206</v>
      </c>
      <c r="J13" s="33" t="str">
        <f t="shared" si="0"/>
        <v xml:space="preserve"> , </v>
      </c>
      <c r="K13" s="34" t="s">
        <v>207</v>
      </c>
      <c r="M13" s="1" t="str">
        <f t="shared" si="1"/>
        <v/>
      </c>
      <c r="N13" s="1" t="str">
        <f t="shared" si="2"/>
        <v/>
      </c>
    </row>
    <row r="14" spans="1:17">
      <c r="C14" s="145" t="s">
        <v>43</v>
      </c>
      <c r="D14" s="36"/>
      <c r="E14" s="36"/>
      <c r="G14" s="32" t="s">
        <v>208</v>
      </c>
      <c r="H14" s="33" t="s">
        <v>495</v>
      </c>
      <c r="I14" s="33" t="s">
        <v>206</v>
      </c>
      <c r="J14" s="33" t="str">
        <f t="shared" si="0"/>
        <v xml:space="preserve"> , </v>
      </c>
      <c r="K14" s="34" t="s">
        <v>207</v>
      </c>
      <c r="M14" s="1" t="str">
        <f t="shared" si="1"/>
        <v/>
      </c>
      <c r="N14" s="1" t="str">
        <f t="shared" si="2"/>
        <v/>
      </c>
    </row>
    <row r="15" spans="1:17">
      <c r="C15" s="145" t="s">
        <v>43</v>
      </c>
      <c r="D15" s="36"/>
      <c r="E15" s="36"/>
      <c r="G15" s="32" t="s">
        <v>208</v>
      </c>
      <c r="H15" s="33" t="s">
        <v>495</v>
      </c>
      <c r="I15" s="33" t="s">
        <v>206</v>
      </c>
      <c r="J15" s="33" t="str">
        <f t="shared" si="0"/>
        <v xml:space="preserve"> , </v>
      </c>
      <c r="K15" s="34" t="s">
        <v>207</v>
      </c>
      <c r="M15" s="1" t="str">
        <f t="shared" si="1"/>
        <v/>
      </c>
      <c r="N15" s="1" t="str">
        <f t="shared" si="2"/>
        <v/>
      </c>
    </row>
    <row r="16" spans="1:17">
      <c r="C16" s="145" t="s">
        <v>43</v>
      </c>
      <c r="D16" s="36"/>
      <c r="E16" s="36"/>
      <c r="G16" s="32" t="s">
        <v>208</v>
      </c>
      <c r="H16" s="33" t="s">
        <v>495</v>
      </c>
      <c r="I16" s="33" t="s">
        <v>206</v>
      </c>
      <c r="J16" s="33" t="str">
        <f t="shared" si="0"/>
        <v xml:space="preserve"> , </v>
      </c>
      <c r="K16" s="34" t="s">
        <v>207</v>
      </c>
      <c r="M16" s="1" t="str">
        <f t="shared" si="1"/>
        <v/>
      </c>
      <c r="N16" s="1" t="str">
        <f t="shared" si="2"/>
        <v/>
      </c>
    </row>
    <row r="17" spans="3:14">
      <c r="C17" s="145" t="s">
        <v>43</v>
      </c>
      <c r="D17" s="36"/>
      <c r="E17" s="36"/>
      <c r="G17" s="32" t="s">
        <v>208</v>
      </c>
      <c r="H17" s="33" t="s">
        <v>495</v>
      </c>
      <c r="I17" s="33" t="s">
        <v>206</v>
      </c>
      <c r="J17" s="33" t="str">
        <f t="shared" si="0"/>
        <v xml:space="preserve"> , </v>
      </c>
      <c r="K17" s="34" t="s">
        <v>207</v>
      </c>
      <c r="M17" s="1" t="str">
        <f t="shared" si="1"/>
        <v/>
      </c>
      <c r="N17" s="1" t="str">
        <f t="shared" si="2"/>
        <v/>
      </c>
    </row>
    <row r="18" spans="3:14">
      <c r="C18" s="145" t="s">
        <v>43</v>
      </c>
      <c r="D18" s="36"/>
      <c r="E18" s="36"/>
      <c r="G18" s="32" t="s">
        <v>208</v>
      </c>
      <c r="H18" s="33" t="s">
        <v>495</v>
      </c>
      <c r="I18" s="33" t="s">
        <v>206</v>
      </c>
      <c r="J18" s="33" t="str">
        <f t="shared" si="0"/>
        <v xml:space="preserve"> , </v>
      </c>
      <c r="K18" s="34" t="s">
        <v>207</v>
      </c>
      <c r="M18" s="1" t="str">
        <f t="shared" si="1"/>
        <v/>
      </c>
      <c r="N18" s="1" t="str">
        <f t="shared" si="2"/>
        <v/>
      </c>
    </row>
    <row r="19" spans="3:14">
      <c r="C19" s="145" t="s">
        <v>43</v>
      </c>
      <c r="D19" s="36"/>
      <c r="E19" s="36"/>
      <c r="G19" s="32" t="s">
        <v>208</v>
      </c>
      <c r="H19" s="33" t="s">
        <v>495</v>
      </c>
      <c r="I19" s="33" t="s">
        <v>206</v>
      </c>
      <c r="J19" s="33" t="str">
        <f t="shared" si="0"/>
        <v xml:space="preserve"> , </v>
      </c>
      <c r="K19" s="34" t="s">
        <v>207</v>
      </c>
      <c r="M19" s="1" t="str">
        <f t="shared" si="1"/>
        <v/>
      </c>
      <c r="N19" s="1" t="str">
        <f t="shared" si="2"/>
        <v/>
      </c>
    </row>
  </sheetData>
  <mergeCells count="3">
    <mergeCell ref="D1:E1"/>
    <mergeCell ref="G1:K1"/>
    <mergeCell ref="A1:B1"/>
  </mergeCells>
  <phoneticPr fontId="3"/>
  <conditionalFormatting sqref="A1">
    <cfRule type="cellIs" dxfId="38" priority="1" stopIfTrue="1" operator="equal">
      <formula>"-設定しない-"</formula>
    </cfRule>
    <cfRule type="cellIs" dxfId="37" priority="2" stopIfTrue="1" operator="equal">
      <formula>"-ユーザ毎に設定が有効になる項目の為省略-"</formula>
    </cfRule>
    <cfRule type="cellIs" dxfId="36" priority="3" stopIfTrue="1" operator="equal">
      <formula>"□"</formula>
    </cfRule>
  </conditionalFormatting>
  <hyperlinks>
    <hyperlink ref="C1" location="テーブル一覧!A1" display="一覧へ" xr:uid="{8A4D1BBB-9650-4980-8D05-9F580AEC0D1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5" max="1048575" man="1"/>
    <brk id="11" max="1048575" man="1"/>
  </colBreaks>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99CCFF"/>
  </sheetPr>
  <dimension ref="A1:Z38"/>
  <sheetViews>
    <sheetView view="pageBreakPreview" zoomScaleNormal="100" zoomScaleSheetLayoutView="100" workbookViewId="0">
      <pane ySplit="2" topLeftCell="A3" activePane="bottomLeft" state="frozen"/>
      <selection sqref="A1:E1"/>
      <selection pane="bottomLeft" sqref="A1:D1"/>
    </sheetView>
  </sheetViews>
  <sheetFormatPr defaultColWidth="9.140625" defaultRowHeight="12"/>
  <cols>
    <col min="1" max="1" width="10.85546875" style="2" bestFit="1" customWidth="1"/>
    <col min="2" max="2" width="51.85546875" style="2" bestFit="1" customWidth="1"/>
    <col min="3" max="3" width="54.140625" style="2" bestFit="1" customWidth="1"/>
    <col min="4" max="4" width="8.5703125" style="2" bestFit="1" customWidth="1"/>
    <col min="5" max="5" width="13.5703125" style="2" bestFit="1" customWidth="1"/>
    <col min="6" max="6" width="9.42578125" style="2" bestFit="1" customWidth="1"/>
    <col min="7" max="7" width="10.85546875" style="2" bestFit="1" customWidth="1"/>
    <col min="8" max="8" width="52.42578125" style="2" bestFit="1" customWidth="1"/>
    <col min="9" max="9" width="50.42578125" style="2" bestFit="1" customWidth="1"/>
    <col min="10" max="10" width="8.5703125" style="2" bestFit="1" customWidth="1"/>
    <col min="11" max="11" width="9.140625" style="2"/>
    <col min="12" max="12" width="16" style="2" bestFit="1" customWidth="1"/>
    <col min="13" max="13" width="20.42578125" style="2" customWidth="1"/>
    <col min="14" max="14" width="9.140625" style="2"/>
    <col min="15" max="15" width="109" style="2" customWidth="1"/>
    <col min="16" max="16" width="6" style="2" bestFit="1" customWidth="1"/>
    <col min="17" max="17" width="9.140625" style="2"/>
    <col min="18" max="18" width="14.5703125" style="2" customWidth="1"/>
    <col min="19" max="19" width="10.42578125" style="2" bestFit="1" customWidth="1"/>
    <col min="20" max="21" width="17.42578125" style="2" bestFit="1" customWidth="1"/>
    <col min="22" max="24" width="9.140625" style="2"/>
    <col min="25" max="26" width="13.42578125" style="2" customWidth="1"/>
    <col min="27"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538</v>
      </c>
      <c r="B2" s="37" t="s">
        <v>384</v>
      </c>
      <c r="C2" s="37" t="s">
        <v>540</v>
      </c>
      <c r="D2" s="37" t="s">
        <v>478</v>
      </c>
      <c r="E2" s="129" t="s">
        <v>1131</v>
      </c>
      <c r="F2" s="26" t="s">
        <v>813</v>
      </c>
      <c r="G2" s="37" t="s">
        <v>538</v>
      </c>
      <c r="H2" s="37" t="s">
        <v>384</v>
      </c>
      <c r="I2" s="37" t="s">
        <v>540</v>
      </c>
      <c r="J2" s="37" t="s">
        <v>478</v>
      </c>
      <c r="L2" s="143" t="s">
        <v>814</v>
      </c>
      <c r="M2" s="143" t="s">
        <v>814</v>
      </c>
      <c r="N2" s="143" t="s">
        <v>814</v>
      </c>
      <c r="O2" s="143" t="s">
        <v>815</v>
      </c>
      <c r="P2" s="143" t="s">
        <v>814</v>
      </c>
      <c r="R2" s="3" t="s">
        <v>538</v>
      </c>
      <c r="S2" s="3" t="s">
        <v>539</v>
      </c>
      <c r="T2" s="3" t="s">
        <v>540</v>
      </c>
      <c r="U2" s="3" t="s">
        <v>478</v>
      </c>
      <c r="W2" s="4"/>
      <c r="X2" s="4"/>
      <c r="Y2" s="4"/>
      <c r="Z2" s="4"/>
    </row>
    <row r="3" spans="1:26">
      <c r="A3" s="36">
        <v>1</v>
      </c>
      <c r="B3" s="47" t="s">
        <v>1041</v>
      </c>
      <c r="C3" s="48" t="s">
        <v>2131</v>
      </c>
      <c r="D3" s="36">
        <v>70000</v>
      </c>
      <c r="E3" s="155" t="s">
        <v>1068</v>
      </c>
      <c r="F3" s="145" t="s">
        <v>43</v>
      </c>
      <c r="G3" s="36">
        <v>1</v>
      </c>
      <c r="H3" s="47" t="s">
        <v>2191</v>
      </c>
      <c r="I3" s="47" t="s">
        <v>2155</v>
      </c>
      <c r="J3" s="36">
        <v>70000</v>
      </c>
      <c r="L3" s="32" t="s">
        <v>208</v>
      </c>
      <c r="M3" s="33" t="s">
        <v>865</v>
      </c>
      <c r="N3" s="33" t="s">
        <v>206</v>
      </c>
      <c r="O3" s="33" t="str">
        <f>G3&amp;" , "&amp;"'"&amp;H3&amp;"'"&amp;" , "&amp;"'"&amp;I3&amp;"'"&amp;" , "&amp;J3</f>
        <v>1 , 'C:\sim_filter\list\watchList\exec\OFAC_integratedList.txt' , 'C:\sim_filter\parm\aml01\combi_OFAC_aml01_batch.csv' , 70000</v>
      </c>
      <c r="P3" s="34" t="s">
        <v>207</v>
      </c>
      <c r="R3" s="1" t="b">
        <f>IF(G3="","",EXACT(G3,W3))</f>
        <v>0</v>
      </c>
      <c r="S3" s="1" t="b">
        <f>IF(H3="","",EXACT(H3,X3))</f>
        <v>0</v>
      </c>
      <c r="T3" s="1" t="b">
        <f>IF(I3="","",EXACT(I3,Y3))</f>
        <v>0</v>
      </c>
      <c r="U3" s="1" t="b">
        <f>IF(J3="","",EXACT(J3,Z3))</f>
        <v>0</v>
      </c>
      <c r="W3" s="4"/>
      <c r="X3" s="4"/>
      <c r="Y3" s="4"/>
      <c r="Z3" s="4"/>
    </row>
    <row r="4" spans="1:26">
      <c r="A4" s="36">
        <v>2</v>
      </c>
      <c r="B4" s="156" t="s">
        <v>1042</v>
      </c>
      <c r="C4" s="157" t="s">
        <v>541</v>
      </c>
      <c r="D4" s="147">
        <v>70000</v>
      </c>
      <c r="E4" s="148" t="s">
        <v>1137</v>
      </c>
      <c r="F4" s="145" t="s">
        <v>43</v>
      </c>
      <c r="G4" s="36">
        <v>2</v>
      </c>
      <c r="H4" s="47" t="s">
        <v>1047</v>
      </c>
      <c r="I4" s="47" t="s">
        <v>546</v>
      </c>
      <c r="J4" s="36">
        <v>70000</v>
      </c>
      <c r="L4" s="32" t="s">
        <v>208</v>
      </c>
      <c r="M4" s="33" t="s">
        <v>865</v>
      </c>
      <c r="N4" s="33" t="s">
        <v>206</v>
      </c>
      <c r="O4" s="33" t="str">
        <f t="shared" ref="O4:O16" si="0">G4&amp;" , "&amp;"'"&amp;H4&amp;"'"&amp;" , "&amp;"'"&amp;I4&amp;"'"&amp;" , "&amp;J4</f>
        <v>2 , 'C:\sim_filter\list\watchList\exec\JP_integratedList.txt' , 'C:\sim_filter\parm\aml01\combi_JP_aml01_batch.csv' , 70000</v>
      </c>
      <c r="P4" s="34" t="s">
        <v>207</v>
      </c>
      <c r="R4" s="1" t="b">
        <f t="shared" ref="R4:U16" si="1">IF(G4="","",EXACT(G4,W4))</f>
        <v>0</v>
      </c>
      <c r="S4" s="1" t="b">
        <f t="shared" si="1"/>
        <v>0</v>
      </c>
      <c r="T4" s="1" t="b">
        <f t="shared" si="1"/>
        <v>0</v>
      </c>
      <c r="U4" s="1" t="b">
        <f t="shared" si="1"/>
        <v>0</v>
      </c>
      <c r="W4" s="4"/>
      <c r="X4" s="4"/>
      <c r="Y4" s="4"/>
      <c r="Z4" s="4"/>
    </row>
    <row r="5" spans="1:26">
      <c r="A5" s="36">
        <v>3</v>
      </c>
      <c r="B5" s="156" t="s">
        <v>1043</v>
      </c>
      <c r="C5" s="157" t="s">
        <v>542</v>
      </c>
      <c r="D5" s="147">
        <v>70000</v>
      </c>
      <c r="E5" s="148" t="s">
        <v>1137</v>
      </c>
      <c r="F5" s="145" t="s">
        <v>43</v>
      </c>
      <c r="G5" s="36">
        <v>3</v>
      </c>
      <c r="H5" s="47" t="s">
        <v>2200</v>
      </c>
      <c r="I5" s="47" t="s">
        <v>2201</v>
      </c>
      <c r="J5" s="36">
        <v>70000</v>
      </c>
      <c r="L5" s="32" t="s">
        <v>208</v>
      </c>
      <c r="M5" s="33" t="s">
        <v>865</v>
      </c>
      <c r="N5" s="33" t="s">
        <v>206</v>
      </c>
      <c r="O5" s="33" t="str">
        <f t="shared" si="0"/>
        <v>3 , 'C:\sim_filter\list\watchList\exec\MOF_integratedList.txt' , 'C:\sim_filter\parm\aml01\combi_MOF_aml01_batch.csv' , 70000</v>
      </c>
      <c r="P5" s="34" t="s">
        <v>207</v>
      </c>
      <c r="R5" s="1" t="b">
        <f t="shared" si="1"/>
        <v>0</v>
      </c>
      <c r="S5" s="1" t="b">
        <f t="shared" si="1"/>
        <v>0</v>
      </c>
      <c r="T5" s="1" t="b">
        <f t="shared" si="1"/>
        <v>0</v>
      </c>
      <c r="U5" s="1" t="b">
        <f t="shared" si="1"/>
        <v>0</v>
      </c>
      <c r="W5" s="4"/>
      <c r="X5" s="4"/>
      <c r="Y5" s="4"/>
      <c r="Z5" s="4"/>
    </row>
    <row r="6" spans="1:26">
      <c r="A6" s="36">
        <v>4</v>
      </c>
      <c r="B6" s="47" t="s">
        <v>1044</v>
      </c>
      <c r="C6" s="48" t="s">
        <v>543</v>
      </c>
      <c r="D6" s="36">
        <v>70000</v>
      </c>
      <c r="E6" s="155" t="s">
        <v>1068</v>
      </c>
      <c r="F6" s="145" t="s">
        <v>43</v>
      </c>
      <c r="G6" s="36">
        <v>4</v>
      </c>
      <c r="H6" s="47" t="s">
        <v>1049</v>
      </c>
      <c r="I6" s="47" t="s">
        <v>547</v>
      </c>
      <c r="J6" s="36">
        <v>70000</v>
      </c>
      <c r="L6" s="32" t="s">
        <v>208</v>
      </c>
      <c r="M6" s="33" t="s">
        <v>865</v>
      </c>
      <c r="N6" s="33" t="s">
        <v>206</v>
      </c>
      <c r="O6" s="33" t="str">
        <f t="shared" si="0"/>
        <v>4 , 'C:\sim_filter\list\watchList\exec\NPA_integratedList.txt' , 'C:\sim_filter\parm\aml01\combi_NPA_aml01_batch.csv' , 70000</v>
      </c>
      <c r="P6" s="34" t="s">
        <v>207</v>
      </c>
      <c r="R6" s="1" t="b">
        <f t="shared" si="1"/>
        <v>0</v>
      </c>
      <c r="S6" s="1" t="b">
        <f t="shared" si="1"/>
        <v>0</v>
      </c>
      <c r="T6" s="1" t="b">
        <f t="shared" si="1"/>
        <v>0</v>
      </c>
      <c r="U6" s="1" t="b">
        <f t="shared" si="1"/>
        <v>0</v>
      </c>
      <c r="W6" s="4"/>
      <c r="X6" s="4"/>
      <c r="Y6" s="4"/>
      <c r="Z6" s="4"/>
    </row>
    <row r="7" spans="1:26">
      <c r="A7" s="36">
        <v>5</v>
      </c>
      <c r="B7" s="47" t="s">
        <v>1045</v>
      </c>
      <c r="C7" s="47" t="s">
        <v>544</v>
      </c>
      <c r="D7" s="36">
        <v>70000</v>
      </c>
      <c r="E7" s="155" t="s">
        <v>1068</v>
      </c>
      <c r="F7" s="145" t="s">
        <v>43</v>
      </c>
      <c r="G7" s="36">
        <v>5</v>
      </c>
      <c r="H7" s="47" t="s">
        <v>1050</v>
      </c>
      <c r="I7" s="47" t="s">
        <v>548</v>
      </c>
      <c r="J7" s="36">
        <v>70000</v>
      </c>
      <c r="L7" s="32" t="s">
        <v>208</v>
      </c>
      <c r="M7" s="33" t="s">
        <v>865</v>
      </c>
      <c r="N7" s="33" t="s">
        <v>206</v>
      </c>
      <c r="O7" s="33" t="str">
        <f t="shared" si="0"/>
        <v>5 , 'C:\sim_filter\list\watchList\exec\NPC_integratedList.txt' , 'C:\sim_filter\parm\aml01\combi_NPC_aml01_batch.csv' , 70000</v>
      </c>
      <c r="P7" s="34" t="s">
        <v>207</v>
      </c>
      <c r="R7" s="1" t="b">
        <f t="shared" si="1"/>
        <v>0</v>
      </c>
      <c r="S7" s="1" t="b">
        <f t="shared" si="1"/>
        <v>0</v>
      </c>
      <c r="T7" s="1" t="b">
        <f t="shared" si="1"/>
        <v>0</v>
      </c>
      <c r="U7" s="1" t="b">
        <f t="shared" si="1"/>
        <v>0</v>
      </c>
      <c r="W7" s="4"/>
      <c r="X7" s="4"/>
      <c r="Y7" s="4"/>
      <c r="Z7" s="4"/>
    </row>
    <row r="8" spans="1:26">
      <c r="A8" s="36">
        <v>6</v>
      </c>
      <c r="B8" s="47" t="s">
        <v>1046</v>
      </c>
      <c r="C8" s="48" t="s">
        <v>545</v>
      </c>
      <c r="D8" s="36">
        <v>70000</v>
      </c>
      <c r="E8" s="155" t="s">
        <v>1068</v>
      </c>
      <c r="F8" s="145" t="s">
        <v>43</v>
      </c>
      <c r="G8" s="36">
        <v>6</v>
      </c>
      <c r="H8" s="47" t="s">
        <v>1051</v>
      </c>
      <c r="I8" s="47" t="s">
        <v>549</v>
      </c>
      <c r="J8" s="36">
        <v>70000</v>
      </c>
      <c r="L8" s="32" t="s">
        <v>208</v>
      </c>
      <c r="M8" s="33" t="s">
        <v>865</v>
      </c>
      <c r="N8" s="33" t="s">
        <v>206</v>
      </c>
      <c r="O8" s="33" t="str">
        <f t="shared" si="0"/>
        <v>6 , 'C:\sim_filter\list\watchList\exec\NPI_integratedList.txt' , 'C:\sim_filter\parm\aml01\combi_NPI_aml01_batch.csv' , 70000</v>
      </c>
      <c r="P8" s="34" t="s">
        <v>207</v>
      </c>
      <c r="R8" s="1" t="b">
        <f t="shared" si="1"/>
        <v>0</v>
      </c>
      <c r="S8" s="1" t="b">
        <f t="shared" si="1"/>
        <v>0</v>
      </c>
      <c r="T8" s="1" t="b">
        <f t="shared" si="1"/>
        <v>0</v>
      </c>
      <c r="U8" s="1" t="b">
        <f t="shared" si="1"/>
        <v>0</v>
      </c>
      <c r="W8" s="4"/>
      <c r="X8" s="4"/>
      <c r="Y8" s="4"/>
      <c r="Z8" s="4"/>
    </row>
    <row r="9" spans="1:26">
      <c r="A9" s="36">
        <v>7</v>
      </c>
      <c r="B9" s="47" t="s">
        <v>1047</v>
      </c>
      <c r="C9" s="48" t="s">
        <v>546</v>
      </c>
      <c r="D9" s="36">
        <v>70000</v>
      </c>
      <c r="E9" s="155" t="s">
        <v>1068</v>
      </c>
      <c r="F9" s="145" t="s">
        <v>43</v>
      </c>
      <c r="G9" s="36">
        <v>7</v>
      </c>
      <c r="H9" s="47" t="s">
        <v>1052</v>
      </c>
      <c r="I9" s="47" t="s">
        <v>550</v>
      </c>
      <c r="J9" s="36">
        <v>70000</v>
      </c>
      <c r="L9" s="32" t="s">
        <v>208</v>
      </c>
      <c r="M9" s="33" t="s">
        <v>865</v>
      </c>
      <c r="N9" s="33" t="s">
        <v>206</v>
      </c>
      <c r="O9" s="33" t="str">
        <f t="shared" si="0"/>
        <v>7 , 'C:\sim_filter\list\watchList\exec\ASI_integratedList.txt' , 'C:\sim_filter\parm\aml01\combi_ASI_aml01_batch.csv' , 70000</v>
      </c>
      <c r="P9" s="34" t="s">
        <v>207</v>
      </c>
      <c r="R9" s="1" t="b">
        <f t="shared" si="1"/>
        <v>0</v>
      </c>
      <c r="S9" s="1" t="b">
        <f t="shared" si="1"/>
        <v>0</v>
      </c>
      <c r="T9" s="1" t="b">
        <f t="shared" si="1"/>
        <v>0</v>
      </c>
      <c r="U9" s="1" t="b">
        <f t="shared" si="1"/>
        <v>0</v>
      </c>
      <c r="W9" s="4"/>
      <c r="X9" s="4"/>
      <c r="Y9" s="4"/>
      <c r="Z9" s="4"/>
    </row>
    <row r="10" spans="1:26">
      <c r="A10" s="36">
        <v>8</v>
      </c>
      <c r="B10" s="47" t="s">
        <v>1048</v>
      </c>
      <c r="C10" s="48" t="s">
        <v>553</v>
      </c>
      <c r="D10" s="36">
        <v>70000</v>
      </c>
      <c r="E10" s="155" t="s">
        <v>1068</v>
      </c>
      <c r="F10" s="145" t="s">
        <v>43</v>
      </c>
      <c r="G10" s="36">
        <v>8</v>
      </c>
      <c r="H10" s="47" t="s">
        <v>1053</v>
      </c>
      <c r="I10" s="47" t="s">
        <v>551</v>
      </c>
      <c r="J10" s="36">
        <v>70000</v>
      </c>
      <c r="L10" s="32" t="s">
        <v>208</v>
      </c>
      <c r="M10" s="33" t="s">
        <v>865</v>
      </c>
      <c r="N10" s="33" t="s">
        <v>206</v>
      </c>
      <c r="O10" s="33" t="str">
        <f t="shared" si="0"/>
        <v>8 , 'C:\sim_filter\list\watchList\exec\ASC_integratedList.txt' , 'C:\sim_filter\parm\aml01\combi_ASC_aml01_batch.csv' , 70000</v>
      </c>
      <c r="P10" s="34" t="s">
        <v>207</v>
      </c>
      <c r="R10" s="1" t="b">
        <f t="shared" si="1"/>
        <v>0</v>
      </c>
      <c r="S10" s="1" t="b">
        <f t="shared" si="1"/>
        <v>0</v>
      </c>
      <c r="T10" s="1" t="b">
        <f t="shared" si="1"/>
        <v>0</v>
      </c>
      <c r="U10" s="1" t="b">
        <f t="shared" si="1"/>
        <v>0</v>
      </c>
      <c r="W10" s="4"/>
      <c r="X10" s="4"/>
      <c r="Y10" s="4"/>
      <c r="Z10" s="4"/>
    </row>
    <row r="11" spans="1:26">
      <c r="A11" s="36">
        <v>9</v>
      </c>
      <c r="B11" s="47" t="s">
        <v>1049</v>
      </c>
      <c r="C11" s="48" t="s">
        <v>547</v>
      </c>
      <c r="D11" s="36">
        <v>70000</v>
      </c>
      <c r="E11" s="155" t="s">
        <v>1068</v>
      </c>
      <c r="F11" s="145" t="s">
        <v>43</v>
      </c>
      <c r="G11" s="36">
        <v>9</v>
      </c>
      <c r="H11" s="47" t="s">
        <v>2057</v>
      </c>
      <c r="I11" s="47" t="s">
        <v>2148</v>
      </c>
      <c r="J11" s="36">
        <v>70000</v>
      </c>
      <c r="L11" s="32" t="s">
        <v>208</v>
      </c>
      <c r="M11" s="33" t="s">
        <v>865</v>
      </c>
      <c r="N11" s="33" t="s">
        <v>206</v>
      </c>
      <c r="O11" s="33" t="str">
        <f t="shared" si="0"/>
        <v>9 , 'C:\sim_filter\list\watchList\exec\DSE_integratedList.txt' , 'C:\sim_filter\parm\aml01\combi_DSE_aml01_batch.csv' , 70000</v>
      </c>
      <c r="P11" s="34" t="s">
        <v>207</v>
      </c>
      <c r="R11" s="1" t="b">
        <f t="shared" si="1"/>
        <v>0</v>
      </c>
      <c r="S11" s="1" t="b">
        <f t="shared" si="1"/>
        <v>0</v>
      </c>
      <c r="T11" s="1" t="b">
        <f t="shared" si="1"/>
        <v>0</v>
      </c>
      <c r="U11" s="1" t="b">
        <f t="shared" si="1"/>
        <v>0</v>
      </c>
      <c r="W11" s="4"/>
      <c r="X11" s="4"/>
      <c r="Y11" s="4"/>
      <c r="Z11" s="4"/>
    </row>
    <row r="12" spans="1:26">
      <c r="A12" s="36">
        <v>10</v>
      </c>
      <c r="B12" s="47" t="s">
        <v>1050</v>
      </c>
      <c r="C12" s="48" t="s">
        <v>548</v>
      </c>
      <c r="D12" s="36">
        <v>70000</v>
      </c>
      <c r="E12" s="155" t="s">
        <v>1068</v>
      </c>
      <c r="F12" s="145" t="s">
        <v>43</v>
      </c>
      <c r="G12" s="36">
        <v>10</v>
      </c>
      <c r="H12" s="47" t="s">
        <v>2058</v>
      </c>
      <c r="I12" s="47" t="s">
        <v>2149</v>
      </c>
      <c r="J12" s="36">
        <v>70000</v>
      </c>
      <c r="L12" s="32" t="s">
        <v>208</v>
      </c>
      <c r="M12" s="33" t="s">
        <v>865</v>
      </c>
      <c r="N12" s="33" t="s">
        <v>206</v>
      </c>
      <c r="O12" s="33" t="str">
        <f t="shared" si="0"/>
        <v>10 , 'C:\sim_filter\list\watchList\exec\DSH_integratedList.txt' , 'C:\sim_filter\parm\aml01\combi_DSH_aml01_batch.csv' , 70000</v>
      </c>
      <c r="P12" s="34" t="s">
        <v>207</v>
      </c>
      <c r="R12" s="1" t="b">
        <f t="shared" si="1"/>
        <v>0</v>
      </c>
      <c r="S12" s="1" t="b">
        <f t="shared" si="1"/>
        <v>0</v>
      </c>
      <c r="T12" s="1" t="b">
        <f t="shared" si="1"/>
        <v>0</v>
      </c>
      <c r="U12" s="1" t="b">
        <f t="shared" si="1"/>
        <v>0</v>
      </c>
      <c r="W12" s="4"/>
      <c r="X12" s="4"/>
      <c r="Y12" s="4"/>
      <c r="Z12" s="4"/>
    </row>
    <row r="13" spans="1:26">
      <c r="A13" s="36">
        <v>11</v>
      </c>
      <c r="B13" s="47" t="s">
        <v>1051</v>
      </c>
      <c r="C13" s="48" t="s">
        <v>549</v>
      </c>
      <c r="D13" s="36">
        <v>70000</v>
      </c>
      <c r="E13" s="155" t="s">
        <v>1068</v>
      </c>
      <c r="F13" s="145" t="s">
        <v>43</v>
      </c>
      <c r="G13" s="36">
        <v>11</v>
      </c>
      <c r="H13" s="47" t="s">
        <v>2059</v>
      </c>
      <c r="I13" s="47" t="s">
        <v>2150</v>
      </c>
      <c r="J13" s="36">
        <v>70000</v>
      </c>
      <c r="L13" s="32" t="s">
        <v>208</v>
      </c>
      <c r="M13" s="33" t="s">
        <v>865</v>
      </c>
      <c r="N13" s="33" t="s">
        <v>206</v>
      </c>
      <c r="O13" s="33" t="str">
        <f t="shared" si="0"/>
        <v>11 , 'C:\sim_filter\list\watchList\exec\DGP_integratedList.txt' , 'C:\sim_filter\parm\aml01\combi_DGP_aml01_batch.csv' , 70000</v>
      </c>
      <c r="P13" s="34" t="s">
        <v>207</v>
      </c>
      <c r="R13" s="1" t="b">
        <f t="shared" si="1"/>
        <v>0</v>
      </c>
      <c r="S13" s="1" t="b">
        <f t="shared" si="1"/>
        <v>0</v>
      </c>
      <c r="T13" s="1" t="b">
        <f t="shared" si="1"/>
        <v>0</v>
      </c>
      <c r="U13" s="1" t="b">
        <f t="shared" si="1"/>
        <v>0</v>
      </c>
      <c r="W13" s="4"/>
      <c r="X13" s="4"/>
      <c r="Y13" s="4"/>
      <c r="Z13" s="4"/>
    </row>
    <row r="14" spans="1:26">
      <c r="A14" s="36">
        <v>12</v>
      </c>
      <c r="B14" s="47" t="s">
        <v>1052</v>
      </c>
      <c r="C14" s="48" t="s">
        <v>550</v>
      </c>
      <c r="D14" s="36">
        <v>70000</v>
      </c>
      <c r="E14" s="155" t="s">
        <v>1068</v>
      </c>
      <c r="F14" s="145" t="s">
        <v>43</v>
      </c>
      <c r="G14" s="36">
        <v>12</v>
      </c>
      <c r="H14" s="47" t="s">
        <v>2060</v>
      </c>
      <c r="I14" s="47" t="s">
        <v>2151</v>
      </c>
      <c r="J14" s="36">
        <v>70000</v>
      </c>
      <c r="L14" s="32" t="s">
        <v>208</v>
      </c>
      <c r="M14" s="33" t="s">
        <v>865</v>
      </c>
      <c r="N14" s="33" t="s">
        <v>206</v>
      </c>
      <c r="O14" s="33" t="str">
        <f t="shared" si="0"/>
        <v>12 , 'C:\sim_filter\list\watchList\exec\DKP_integratedList.txt' , 'C:\sim_filter\parm\aml01\combi_DKP_aml01_batch.csv' , 70000</v>
      </c>
      <c r="P14" s="34" t="s">
        <v>207</v>
      </c>
      <c r="R14" s="1" t="b">
        <f t="shared" si="1"/>
        <v>0</v>
      </c>
      <c r="S14" s="1" t="b">
        <f t="shared" si="1"/>
        <v>0</v>
      </c>
      <c r="T14" s="1" t="b">
        <f t="shared" si="1"/>
        <v>0</v>
      </c>
      <c r="U14" s="1" t="b">
        <f t="shared" si="1"/>
        <v>0</v>
      </c>
      <c r="W14" s="4"/>
      <c r="X14" s="4"/>
      <c r="Y14" s="4"/>
      <c r="Z14" s="4"/>
    </row>
    <row r="15" spans="1:26">
      <c r="A15" s="36">
        <v>13</v>
      </c>
      <c r="B15" s="47" t="s">
        <v>1053</v>
      </c>
      <c r="C15" s="48" t="s">
        <v>551</v>
      </c>
      <c r="D15" s="36">
        <v>70000</v>
      </c>
      <c r="E15" s="155" t="s">
        <v>1068</v>
      </c>
      <c r="F15" s="145" t="s">
        <v>43</v>
      </c>
      <c r="G15" s="36">
        <v>13</v>
      </c>
      <c r="H15" s="47" t="s">
        <v>2061</v>
      </c>
      <c r="I15" s="47" t="s">
        <v>2152</v>
      </c>
      <c r="J15" s="36">
        <v>70000</v>
      </c>
      <c r="L15" s="32" t="s">
        <v>208</v>
      </c>
      <c r="M15" s="33" t="s">
        <v>865</v>
      </c>
      <c r="N15" s="33" t="s">
        <v>206</v>
      </c>
      <c r="O15" s="33" t="str">
        <f t="shared" si="0"/>
        <v>13 , 'C:\sim_filter\list\watchList\exec\ZSE_integratedList.txt' , 'C:\sim_filter\parm\aml01\combi_ZSE_aml01_batch.csv' , 70000</v>
      </c>
      <c r="P15" s="34" t="s">
        <v>207</v>
      </c>
      <c r="R15" s="1" t="b">
        <f t="shared" si="1"/>
        <v>0</v>
      </c>
      <c r="S15" s="1" t="b">
        <f t="shared" si="1"/>
        <v>0</v>
      </c>
      <c r="T15" s="1" t="b">
        <f t="shared" si="1"/>
        <v>0</v>
      </c>
      <c r="U15" s="1" t="b">
        <f t="shared" si="1"/>
        <v>0</v>
      </c>
      <c r="W15" s="4"/>
      <c r="X15" s="4"/>
      <c r="Y15" s="4"/>
      <c r="Z15" s="4"/>
    </row>
    <row r="16" spans="1:26">
      <c r="A16" s="36">
        <v>14</v>
      </c>
      <c r="B16" s="47" t="s">
        <v>2163</v>
      </c>
      <c r="C16" s="47" t="s">
        <v>909</v>
      </c>
      <c r="D16" s="36">
        <v>70000</v>
      </c>
      <c r="E16" s="155" t="s">
        <v>1068</v>
      </c>
      <c r="F16" s="145" t="s">
        <v>43</v>
      </c>
      <c r="G16" s="36">
        <v>14</v>
      </c>
      <c r="H16" s="47" t="s">
        <v>2062</v>
      </c>
      <c r="I16" s="47" t="s">
        <v>2153</v>
      </c>
      <c r="J16" s="36">
        <v>70000</v>
      </c>
      <c r="L16" s="32" t="s">
        <v>208</v>
      </c>
      <c r="M16" s="33" t="s">
        <v>865</v>
      </c>
      <c r="N16" s="33" t="s">
        <v>206</v>
      </c>
      <c r="O16" s="33" t="str">
        <f t="shared" si="0"/>
        <v>14 , 'C:\sim_filter\list\watchList\exec\ZSO_integratedList.txt' , 'C:\sim_filter\parm\aml01\combi_ZSO_aml01_batch.csv' , 70000</v>
      </c>
      <c r="P16" s="34" t="s">
        <v>207</v>
      </c>
      <c r="R16" s="1" t="b">
        <f t="shared" si="1"/>
        <v>0</v>
      </c>
      <c r="S16" s="1" t="b">
        <f t="shared" si="1"/>
        <v>0</v>
      </c>
      <c r="T16" s="1" t="b">
        <f t="shared" si="1"/>
        <v>0</v>
      </c>
      <c r="U16" s="1" t="b">
        <f t="shared" si="1"/>
        <v>0</v>
      </c>
      <c r="W16" s="4"/>
      <c r="X16" s="4"/>
      <c r="Y16" s="4"/>
      <c r="Z16" s="4"/>
    </row>
    <row r="17" spans="7:26">
      <c r="G17" s="36">
        <v>15</v>
      </c>
      <c r="H17" s="48" t="s">
        <v>2063</v>
      </c>
      <c r="I17" s="47" t="s">
        <v>2154</v>
      </c>
      <c r="J17" s="36">
        <v>70000</v>
      </c>
      <c r="L17" s="32" t="s">
        <v>208</v>
      </c>
      <c r="M17" s="33" t="s">
        <v>865</v>
      </c>
      <c r="N17" s="33" t="s">
        <v>206</v>
      </c>
      <c r="O17" s="33" t="str">
        <f t="shared" ref="O17:O38" si="2">G17&amp;" , "&amp;"'"&amp;H17&amp;"'"&amp;" , "&amp;"'"&amp;I17&amp;"'"&amp;" , "&amp;J17</f>
        <v>15 , 'C:\sim_filter\list\watchList\exec\ORG_integratedList.txt' , 'C:\sim_filter\parm\aml01\combi_ORG_aml01_batch.csv' , 70000</v>
      </c>
      <c r="P17" s="34" t="s">
        <v>207</v>
      </c>
      <c r="R17" s="1" t="b">
        <f t="shared" ref="R17:R38" si="3">IF(G17="","",EXACT(G17,W17))</f>
        <v>0</v>
      </c>
      <c r="S17" s="1" t="b">
        <f t="shared" ref="S17:S38" si="4">IF(H17="","",EXACT(H17,X17))</f>
        <v>0</v>
      </c>
      <c r="T17" s="1" t="b">
        <f t="shared" ref="T17:T38" si="5">IF(I17="","",EXACT(I17,Y17))</f>
        <v>0</v>
      </c>
      <c r="U17" s="1" t="b">
        <f t="shared" ref="U17:U38" si="6">IF(J17="","",EXACT(J17,Z17))</f>
        <v>0</v>
      </c>
      <c r="W17" s="4"/>
      <c r="X17" s="4"/>
      <c r="Y17" s="4"/>
      <c r="Z17" s="4"/>
    </row>
    <row r="18" spans="7:26" s="341" customFormat="1">
      <c r="G18" s="66">
        <v>16</v>
      </c>
      <c r="H18" s="190" t="s">
        <v>2378</v>
      </c>
      <c r="I18" s="345" t="s">
        <v>2379</v>
      </c>
      <c r="J18" s="66">
        <v>70000</v>
      </c>
      <c r="L18" s="343" t="s">
        <v>208</v>
      </c>
      <c r="M18" s="67" t="s">
        <v>865</v>
      </c>
      <c r="N18" s="67" t="s">
        <v>206</v>
      </c>
      <c r="O18" s="67" t="str">
        <f t="shared" si="2"/>
        <v>16 , 'C:\sim_filter\list\watchList\exec\BC_integratedList.txt' , 'C:\sim_filter\parm\aml01\combi_BC_aml01_batch.csv' , 70000</v>
      </c>
      <c r="P18" s="344" t="s">
        <v>207</v>
      </c>
      <c r="R18" s="188" t="b">
        <f t="shared" si="3"/>
        <v>0</v>
      </c>
      <c r="S18" s="188" t="b">
        <f t="shared" si="4"/>
        <v>0</v>
      </c>
      <c r="T18" s="188" t="b">
        <f t="shared" si="5"/>
        <v>0</v>
      </c>
      <c r="U18" s="188" t="b">
        <f t="shared" si="6"/>
        <v>0</v>
      </c>
      <c r="W18" s="346"/>
      <c r="X18" s="346"/>
      <c r="Y18" s="346"/>
      <c r="Z18" s="346"/>
    </row>
    <row r="19" spans="7:26">
      <c r="G19" s="36"/>
      <c r="H19" s="48"/>
      <c r="I19" s="47"/>
      <c r="J19" s="36"/>
      <c r="L19" s="32" t="s">
        <v>208</v>
      </c>
      <c r="M19" s="33" t="s">
        <v>865</v>
      </c>
      <c r="N19" s="33" t="s">
        <v>206</v>
      </c>
      <c r="O19" s="33" t="str">
        <f t="shared" si="2"/>
        <v xml:space="preserve"> , '' , '' , </v>
      </c>
      <c r="P19" s="34" t="s">
        <v>207</v>
      </c>
      <c r="R19" s="1" t="str">
        <f t="shared" si="3"/>
        <v/>
      </c>
      <c r="S19" s="1" t="str">
        <f t="shared" si="4"/>
        <v/>
      </c>
      <c r="T19" s="1" t="str">
        <f t="shared" si="5"/>
        <v/>
      </c>
      <c r="U19" s="1" t="str">
        <f t="shared" si="6"/>
        <v/>
      </c>
      <c r="W19" s="4"/>
      <c r="X19" s="4"/>
      <c r="Y19" s="4"/>
      <c r="Z19" s="4"/>
    </row>
    <row r="20" spans="7:26">
      <c r="G20" s="36"/>
      <c r="H20" s="48"/>
      <c r="I20" s="47"/>
      <c r="J20" s="36"/>
      <c r="L20" s="32" t="s">
        <v>208</v>
      </c>
      <c r="M20" s="33" t="s">
        <v>865</v>
      </c>
      <c r="N20" s="33" t="s">
        <v>206</v>
      </c>
      <c r="O20" s="33" t="str">
        <f t="shared" si="2"/>
        <v xml:space="preserve"> , '' , '' , </v>
      </c>
      <c r="P20" s="34" t="s">
        <v>207</v>
      </c>
      <c r="R20" s="1" t="str">
        <f t="shared" si="3"/>
        <v/>
      </c>
      <c r="S20" s="1" t="str">
        <f t="shared" si="4"/>
        <v/>
      </c>
      <c r="T20" s="1" t="str">
        <f t="shared" si="5"/>
        <v/>
      </c>
      <c r="U20" s="1" t="str">
        <f t="shared" si="6"/>
        <v/>
      </c>
      <c r="W20" s="4"/>
      <c r="X20" s="4"/>
      <c r="Y20" s="4"/>
      <c r="Z20" s="4"/>
    </row>
    <row r="21" spans="7:26">
      <c r="G21" s="36"/>
      <c r="H21" s="48"/>
      <c r="I21" s="47"/>
      <c r="J21" s="36"/>
      <c r="L21" s="32" t="s">
        <v>208</v>
      </c>
      <c r="M21" s="33" t="s">
        <v>865</v>
      </c>
      <c r="N21" s="33" t="s">
        <v>206</v>
      </c>
      <c r="O21" s="33" t="str">
        <f t="shared" si="2"/>
        <v xml:space="preserve"> , '' , '' , </v>
      </c>
      <c r="P21" s="34" t="s">
        <v>207</v>
      </c>
      <c r="R21" s="1" t="str">
        <f t="shared" si="3"/>
        <v/>
      </c>
      <c r="S21" s="1" t="str">
        <f t="shared" si="4"/>
        <v/>
      </c>
      <c r="T21" s="1" t="str">
        <f t="shared" si="5"/>
        <v/>
      </c>
      <c r="U21" s="1" t="str">
        <f t="shared" si="6"/>
        <v/>
      </c>
      <c r="W21" s="4"/>
      <c r="X21" s="4"/>
      <c r="Y21" s="4"/>
      <c r="Z21" s="4"/>
    </row>
    <row r="22" spans="7:26">
      <c r="G22" s="36"/>
      <c r="H22" s="48"/>
      <c r="I22" s="47"/>
      <c r="J22" s="36"/>
      <c r="L22" s="32" t="s">
        <v>208</v>
      </c>
      <c r="M22" s="33" t="s">
        <v>865</v>
      </c>
      <c r="N22" s="33" t="s">
        <v>206</v>
      </c>
      <c r="O22" s="33" t="str">
        <f t="shared" si="2"/>
        <v xml:space="preserve"> , '' , '' , </v>
      </c>
      <c r="P22" s="34" t="s">
        <v>207</v>
      </c>
      <c r="R22" s="1" t="str">
        <f t="shared" si="3"/>
        <v/>
      </c>
      <c r="S22" s="1" t="str">
        <f t="shared" si="4"/>
        <v/>
      </c>
      <c r="T22" s="1" t="str">
        <f t="shared" si="5"/>
        <v/>
      </c>
      <c r="U22" s="1" t="str">
        <f t="shared" si="6"/>
        <v/>
      </c>
      <c r="W22" s="4"/>
      <c r="X22" s="4"/>
      <c r="Y22" s="4"/>
      <c r="Z22" s="4"/>
    </row>
    <row r="23" spans="7:26">
      <c r="G23" s="36"/>
      <c r="H23" s="48"/>
      <c r="I23" s="47"/>
      <c r="J23" s="36"/>
      <c r="L23" s="32" t="s">
        <v>208</v>
      </c>
      <c r="M23" s="33" t="s">
        <v>865</v>
      </c>
      <c r="N23" s="33" t="s">
        <v>206</v>
      </c>
      <c r="O23" s="33" t="str">
        <f t="shared" si="2"/>
        <v xml:space="preserve"> , '' , '' , </v>
      </c>
      <c r="P23" s="34" t="s">
        <v>207</v>
      </c>
      <c r="R23" s="1" t="str">
        <f t="shared" si="3"/>
        <v/>
      </c>
      <c r="S23" s="1" t="str">
        <f t="shared" si="4"/>
        <v/>
      </c>
      <c r="T23" s="1" t="str">
        <f t="shared" si="5"/>
        <v/>
      </c>
      <c r="U23" s="1" t="str">
        <f t="shared" si="6"/>
        <v/>
      </c>
      <c r="W23" s="4"/>
      <c r="X23" s="4"/>
      <c r="Y23" s="4"/>
      <c r="Z23" s="4"/>
    </row>
    <row r="24" spans="7:26">
      <c r="G24" s="36"/>
      <c r="H24" s="48"/>
      <c r="I24" s="47"/>
      <c r="J24" s="36"/>
      <c r="L24" s="32" t="s">
        <v>208</v>
      </c>
      <c r="M24" s="33" t="s">
        <v>865</v>
      </c>
      <c r="N24" s="33" t="s">
        <v>206</v>
      </c>
      <c r="O24" s="33" t="str">
        <f t="shared" si="2"/>
        <v xml:space="preserve"> , '' , '' , </v>
      </c>
      <c r="P24" s="34" t="s">
        <v>207</v>
      </c>
      <c r="R24" s="1" t="str">
        <f t="shared" si="3"/>
        <v/>
      </c>
      <c r="S24" s="1" t="str">
        <f t="shared" si="4"/>
        <v/>
      </c>
      <c r="T24" s="1" t="str">
        <f t="shared" si="5"/>
        <v/>
      </c>
      <c r="U24" s="1" t="str">
        <f t="shared" si="6"/>
        <v/>
      </c>
      <c r="W24" s="4"/>
      <c r="X24" s="4"/>
      <c r="Y24" s="4"/>
      <c r="Z24" s="4"/>
    </row>
    <row r="25" spans="7:26">
      <c r="G25" s="36"/>
      <c r="H25" s="48"/>
      <c r="I25" s="47"/>
      <c r="J25" s="36"/>
      <c r="L25" s="32" t="s">
        <v>208</v>
      </c>
      <c r="M25" s="33" t="s">
        <v>865</v>
      </c>
      <c r="N25" s="33" t="s">
        <v>206</v>
      </c>
      <c r="O25" s="33" t="str">
        <f t="shared" si="2"/>
        <v xml:space="preserve"> , '' , '' , </v>
      </c>
      <c r="P25" s="34" t="s">
        <v>207</v>
      </c>
      <c r="R25" s="1" t="str">
        <f t="shared" si="3"/>
        <v/>
      </c>
      <c r="S25" s="1" t="str">
        <f t="shared" si="4"/>
        <v/>
      </c>
      <c r="T25" s="1" t="str">
        <f t="shared" si="5"/>
        <v/>
      </c>
      <c r="U25" s="1" t="str">
        <f t="shared" si="6"/>
        <v/>
      </c>
      <c r="W25" s="4"/>
      <c r="X25" s="4"/>
      <c r="Y25" s="4"/>
      <c r="Z25" s="4"/>
    </row>
    <row r="26" spans="7:26">
      <c r="G26" s="36"/>
      <c r="H26" s="48"/>
      <c r="I26" s="47"/>
      <c r="J26" s="36"/>
      <c r="L26" s="32" t="s">
        <v>208</v>
      </c>
      <c r="M26" s="33" t="s">
        <v>865</v>
      </c>
      <c r="N26" s="33" t="s">
        <v>206</v>
      </c>
      <c r="O26" s="33" t="str">
        <f t="shared" si="2"/>
        <v xml:space="preserve"> , '' , '' , </v>
      </c>
      <c r="P26" s="34" t="s">
        <v>207</v>
      </c>
      <c r="R26" s="1" t="str">
        <f t="shared" si="3"/>
        <v/>
      </c>
      <c r="S26" s="1" t="str">
        <f t="shared" si="4"/>
        <v/>
      </c>
      <c r="T26" s="1" t="str">
        <f t="shared" si="5"/>
        <v/>
      </c>
      <c r="U26" s="1" t="str">
        <f t="shared" si="6"/>
        <v/>
      </c>
      <c r="W26" s="4"/>
      <c r="X26" s="4"/>
      <c r="Y26" s="4"/>
      <c r="Z26" s="4"/>
    </row>
    <row r="27" spans="7:26">
      <c r="G27" s="36"/>
      <c r="H27" s="48"/>
      <c r="I27" s="47"/>
      <c r="J27" s="36"/>
      <c r="L27" s="32" t="s">
        <v>208</v>
      </c>
      <c r="M27" s="33" t="s">
        <v>865</v>
      </c>
      <c r="N27" s="33" t="s">
        <v>206</v>
      </c>
      <c r="O27" s="33" t="str">
        <f t="shared" si="2"/>
        <v xml:space="preserve"> , '' , '' , </v>
      </c>
      <c r="P27" s="34" t="s">
        <v>207</v>
      </c>
      <c r="R27" s="1" t="str">
        <f t="shared" si="3"/>
        <v/>
      </c>
      <c r="S27" s="1" t="str">
        <f t="shared" si="4"/>
        <v/>
      </c>
      <c r="T27" s="1" t="str">
        <f t="shared" si="5"/>
        <v/>
      </c>
      <c r="U27" s="1" t="str">
        <f t="shared" si="6"/>
        <v/>
      </c>
      <c r="W27" s="4"/>
      <c r="X27" s="4"/>
      <c r="Y27" s="4"/>
      <c r="Z27" s="4"/>
    </row>
    <row r="28" spans="7:26">
      <c r="G28" s="36"/>
      <c r="H28" s="48"/>
      <c r="I28" s="47"/>
      <c r="J28" s="36"/>
      <c r="L28" s="32" t="s">
        <v>208</v>
      </c>
      <c r="M28" s="33" t="s">
        <v>865</v>
      </c>
      <c r="N28" s="33" t="s">
        <v>206</v>
      </c>
      <c r="O28" s="33" t="str">
        <f t="shared" ref="O28:O33" si="7">G28&amp;" , "&amp;"'"&amp;H28&amp;"'"&amp;" , "&amp;"'"&amp;I28&amp;"'"&amp;" , "&amp;J28</f>
        <v xml:space="preserve"> , '' , '' , </v>
      </c>
      <c r="P28" s="34" t="s">
        <v>207</v>
      </c>
      <c r="R28" s="1" t="str">
        <f t="shared" ref="R28:R33" si="8">IF(G28="","",EXACT(G28,W28))</f>
        <v/>
      </c>
      <c r="S28" s="1" t="str">
        <f t="shared" ref="S28:S33" si="9">IF(H28="","",EXACT(H28,X28))</f>
        <v/>
      </c>
      <c r="T28" s="1" t="str">
        <f t="shared" ref="T28:T33" si="10">IF(I28="","",EXACT(I28,Y28))</f>
        <v/>
      </c>
      <c r="U28" s="1" t="str">
        <f t="shared" ref="U28:U33" si="11">IF(J28="","",EXACT(J28,Z28))</f>
        <v/>
      </c>
      <c r="W28" s="4"/>
      <c r="X28" s="4"/>
      <c r="Y28" s="4"/>
      <c r="Z28" s="4"/>
    </row>
    <row r="29" spans="7:26">
      <c r="G29" s="36"/>
      <c r="H29" s="48"/>
      <c r="I29" s="47"/>
      <c r="J29" s="36"/>
      <c r="L29" s="32" t="s">
        <v>208</v>
      </c>
      <c r="M29" s="33" t="s">
        <v>865</v>
      </c>
      <c r="N29" s="33" t="s">
        <v>206</v>
      </c>
      <c r="O29" s="33" t="str">
        <f t="shared" si="7"/>
        <v xml:space="preserve"> , '' , '' , </v>
      </c>
      <c r="P29" s="34" t="s">
        <v>207</v>
      </c>
      <c r="R29" s="1" t="str">
        <f t="shared" si="8"/>
        <v/>
      </c>
      <c r="S29" s="1" t="str">
        <f t="shared" si="9"/>
        <v/>
      </c>
      <c r="T29" s="1" t="str">
        <f t="shared" si="10"/>
        <v/>
      </c>
      <c r="U29" s="1" t="str">
        <f t="shared" si="11"/>
        <v/>
      </c>
      <c r="W29" s="4"/>
      <c r="X29" s="4"/>
      <c r="Y29" s="4"/>
      <c r="Z29" s="4"/>
    </row>
    <row r="30" spans="7:26">
      <c r="G30" s="36"/>
      <c r="H30" s="48"/>
      <c r="I30" s="47"/>
      <c r="J30" s="36"/>
      <c r="L30" s="32" t="s">
        <v>208</v>
      </c>
      <c r="M30" s="33" t="s">
        <v>865</v>
      </c>
      <c r="N30" s="33" t="s">
        <v>206</v>
      </c>
      <c r="O30" s="33" t="str">
        <f t="shared" si="7"/>
        <v xml:space="preserve"> , '' , '' , </v>
      </c>
      <c r="P30" s="34" t="s">
        <v>207</v>
      </c>
      <c r="R30" s="1" t="str">
        <f t="shared" si="8"/>
        <v/>
      </c>
      <c r="S30" s="1" t="str">
        <f t="shared" si="9"/>
        <v/>
      </c>
      <c r="T30" s="1" t="str">
        <f t="shared" si="10"/>
        <v/>
      </c>
      <c r="U30" s="1" t="str">
        <f t="shared" si="11"/>
        <v/>
      </c>
      <c r="W30" s="4"/>
      <c r="X30" s="4"/>
      <c r="Y30" s="4"/>
      <c r="Z30" s="4"/>
    </row>
    <row r="31" spans="7:26">
      <c r="G31" s="36"/>
      <c r="H31" s="48"/>
      <c r="I31" s="47"/>
      <c r="J31" s="36"/>
      <c r="L31" s="32" t="s">
        <v>208</v>
      </c>
      <c r="M31" s="33" t="s">
        <v>865</v>
      </c>
      <c r="N31" s="33" t="s">
        <v>206</v>
      </c>
      <c r="O31" s="33" t="str">
        <f t="shared" si="7"/>
        <v xml:space="preserve"> , '' , '' , </v>
      </c>
      <c r="P31" s="34" t="s">
        <v>207</v>
      </c>
      <c r="R31" s="1" t="str">
        <f t="shared" si="8"/>
        <v/>
      </c>
      <c r="S31" s="1" t="str">
        <f t="shared" si="9"/>
        <v/>
      </c>
      <c r="T31" s="1" t="str">
        <f t="shared" si="10"/>
        <v/>
      </c>
      <c r="U31" s="1" t="str">
        <f t="shared" si="11"/>
        <v/>
      </c>
      <c r="W31" s="4"/>
      <c r="X31" s="4"/>
      <c r="Y31" s="4"/>
      <c r="Z31" s="4"/>
    </row>
    <row r="32" spans="7:26">
      <c r="G32" s="36"/>
      <c r="H32" s="48"/>
      <c r="I32" s="47"/>
      <c r="J32" s="36"/>
      <c r="L32" s="32" t="s">
        <v>208</v>
      </c>
      <c r="M32" s="33" t="s">
        <v>865</v>
      </c>
      <c r="N32" s="33" t="s">
        <v>206</v>
      </c>
      <c r="O32" s="33" t="str">
        <f t="shared" si="7"/>
        <v xml:space="preserve"> , '' , '' , </v>
      </c>
      <c r="P32" s="34" t="s">
        <v>207</v>
      </c>
      <c r="R32" s="1" t="str">
        <f t="shared" si="8"/>
        <v/>
      </c>
      <c r="S32" s="1" t="str">
        <f t="shared" si="9"/>
        <v/>
      </c>
      <c r="T32" s="1" t="str">
        <f t="shared" si="10"/>
        <v/>
      </c>
      <c r="U32" s="1" t="str">
        <f t="shared" si="11"/>
        <v/>
      </c>
      <c r="W32" s="4"/>
      <c r="X32" s="4"/>
      <c r="Y32" s="4"/>
      <c r="Z32" s="4"/>
    </row>
    <row r="33" spans="7:26">
      <c r="G33" s="36"/>
      <c r="H33" s="48"/>
      <c r="I33" s="47"/>
      <c r="J33" s="36"/>
      <c r="L33" s="32" t="s">
        <v>208</v>
      </c>
      <c r="M33" s="33" t="s">
        <v>865</v>
      </c>
      <c r="N33" s="33" t="s">
        <v>206</v>
      </c>
      <c r="O33" s="33" t="str">
        <f t="shared" si="7"/>
        <v xml:space="preserve"> , '' , '' , </v>
      </c>
      <c r="P33" s="34" t="s">
        <v>207</v>
      </c>
      <c r="R33" s="1" t="str">
        <f t="shared" si="8"/>
        <v/>
      </c>
      <c r="S33" s="1" t="str">
        <f t="shared" si="9"/>
        <v/>
      </c>
      <c r="T33" s="1" t="str">
        <f t="shared" si="10"/>
        <v/>
      </c>
      <c r="U33" s="1" t="str">
        <f t="shared" si="11"/>
        <v/>
      </c>
      <c r="W33" s="4"/>
      <c r="X33" s="4"/>
      <c r="Y33" s="4"/>
      <c r="Z33" s="4"/>
    </row>
    <row r="34" spans="7:26">
      <c r="G34" s="36"/>
      <c r="H34" s="48"/>
      <c r="I34" s="47"/>
      <c r="J34" s="36"/>
      <c r="L34" s="32" t="s">
        <v>208</v>
      </c>
      <c r="M34" s="33" t="s">
        <v>865</v>
      </c>
      <c r="N34" s="33" t="s">
        <v>206</v>
      </c>
      <c r="O34" s="33" t="str">
        <f t="shared" si="2"/>
        <v xml:space="preserve"> , '' , '' , </v>
      </c>
      <c r="P34" s="34" t="s">
        <v>207</v>
      </c>
      <c r="R34" s="1" t="str">
        <f t="shared" si="3"/>
        <v/>
      </c>
      <c r="S34" s="1" t="str">
        <f t="shared" si="4"/>
        <v/>
      </c>
      <c r="T34" s="1" t="str">
        <f t="shared" si="5"/>
        <v/>
      </c>
      <c r="U34" s="1" t="str">
        <f t="shared" si="6"/>
        <v/>
      </c>
      <c r="W34" s="4"/>
      <c r="X34" s="4"/>
      <c r="Y34" s="4"/>
      <c r="Z34" s="4"/>
    </row>
    <row r="35" spans="7:26">
      <c r="G35" s="36"/>
      <c r="H35" s="48"/>
      <c r="I35" s="47"/>
      <c r="J35" s="36"/>
      <c r="L35" s="32" t="s">
        <v>208</v>
      </c>
      <c r="M35" s="33" t="s">
        <v>865</v>
      </c>
      <c r="N35" s="33" t="s">
        <v>206</v>
      </c>
      <c r="O35" s="33" t="str">
        <f t="shared" si="2"/>
        <v xml:space="preserve"> , '' , '' , </v>
      </c>
      <c r="P35" s="34" t="s">
        <v>207</v>
      </c>
      <c r="R35" s="1" t="str">
        <f t="shared" si="3"/>
        <v/>
      </c>
      <c r="S35" s="1" t="str">
        <f t="shared" si="4"/>
        <v/>
      </c>
      <c r="T35" s="1" t="str">
        <f t="shared" si="5"/>
        <v/>
      </c>
      <c r="U35" s="1" t="str">
        <f t="shared" si="6"/>
        <v/>
      </c>
      <c r="W35" s="4"/>
      <c r="X35" s="4"/>
      <c r="Y35" s="4"/>
      <c r="Z35" s="4"/>
    </row>
    <row r="36" spans="7:26">
      <c r="G36" s="36"/>
      <c r="H36" s="48"/>
      <c r="I36" s="47"/>
      <c r="J36" s="36"/>
      <c r="L36" s="32" t="s">
        <v>208</v>
      </c>
      <c r="M36" s="33" t="s">
        <v>865</v>
      </c>
      <c r="N36" s="33" t="s">
        <v>206</v>
      </c>
      <c r="O36" s="33" t="str">
        <f t="shared" si="2"/>
        <v xml:space="preserve"> , '' , '' , </v>
      </c>
      <c r="P36" s="34" t="s">
        <v>207</v>
      </c>
      <c r="R36" s="1" t="str">
        <f t="shared" si="3"/>
        <v/>
      </c>
      <c r="S36" s="1" t="str">
        <f t="shared" si="4"/>
        <v/>
      </c>
      <c r="T36" s="1" t="str">
        <f t="shared" si="5"/>
        <v/>
      </c>
      <c r="U36" s="1" t="str">
        <f t="shared" si="6"/>
        <v/>
      </c>
      <c r="W36" s="4"/>
      <c r="X36" s="4"/>
      <c r="Y36" s="4"/>
      <c r="Z36" s="4"/>
    </row>
    <row r="37" spans="7:26">
      <c r="G37" s="36"/>
      <c r="H37" s="48"/>
      <c r="I37" s="47"/>
      <c r="J37" s="36"/>
      <c r="L37" s="32" t="s">
        <v>208</v>
      </c>
      <c r="M37" s="33" t="s">
        <v>865</v>
      </c>
      <c r="N37" s="33" t="s">
        <v>206</v>
      </c>
      <c r="O37" s="33" t="str">
        <f t="shared" si="2"/>
        <v xml:space="preserve"> , '' , '' , </v>
      </c>
      <c r="P37" s="34" t="s">
        <v>207</v>
      </c>
      <c r="R37" s="1" t="str">
        <f t="shared" si="3"/>
        <v/>
      </c>
      <c r="S37" s="1" t="str">
        <f t="shared" si="4"/>
        <v/>
      </c>
      <c r="T37" s="1" t="str">
        <f t="shared" si="5"/>
        <v/>
      </c>
      <c r="U37" s="1" t="str">
        <f t="shared" si="6"/>
        <v/>
      </c>
      <c r="W37" s="4"/>
      <c r="X37" s="4"/>
      <c r="Y37" s="4"/>
      <c r="Z37" s="4"/>
    </row>
    <row r="38" spans="7:26">
      <c r="G38" s="36"/>
      <c r="H38" s="48"/>
      <c r="I38" s="47"/>
      <c r="J38" s="36"/>
      <c r="L38" s="32" t="s">
        <v>208</v>
      </c>
      <c r="M38" s="33" t="s">
        <v>865</v>
      </c>
      <c r="N38" s="33" t="s">
        <v>206</v>
      </c>
      <c r="O38" s="33" t="str">
        <f t="shared" si="2"/>
        <v xml:space="preserve"> , '' , '' , </v>
      </c>
      <c r="P38" s="34" t="s">
        <v>207</v>
      </c>
      <c r="R38" s="1" t="str">
        <f t="shared" si="3"/>
        <v/>
      </c>
      <c r="S38" s="1" t="str">
        <f t="shared" si="4"/>
        <v/>
      </c>
      <c r="T38" s="1" t="str">
        <f t="shared" si="5"/>
        <v/>
      </c>
      <c r="U38" s="1" t="str">
        <f t="shared" si="6"/>
        <v/>
      </c>
      <c r="W38" s="4"/>
      <c r="X38" s="4"/>
      <c r="Y38" s="4"/>
      <c r="Z38" s="4"/>
    </row>
  </sheetData>
  <autoFilter ref="A2:Z2" xr:uid="{00000000-0001-0000-1D00-000000000000}"/>
  <mergeCells count="3">
    <mergeCell ref="A1:D1"/>
    <mergeCell ref="G1:J1"/>
    <mergeCell ref="L1:P1"/>
  </mergeCells>
  <phoneticPr fontId="3"/>
  <conditionalFormatting sqref="A1">
    <cfRule type="cellIs" dxfId="35" priority="4" stopIfTrue="1" operator="equal">
      <formula>"-設定しない-"</formula>
    </cfRule>
    <cfRule type="cellIs" dxfId="34" priority="5" stopIfTrue="1" operator="equal">
      <formula>"-ユーザ毎に設定が有効になる項目の為省略-"</formula>
    </cfRule>
    <cfRule type="cellIs" dxfId="33" priority="6" stopIfTrue="1" operator="equal">
      <formula>"□"</formula>
    </cfRule>
  </conditionalFormatting>
  <hyperlinks>
    <hyperlink ref="F1" location="テーブル一覧!A1" display="一覧へ" xr:uid="{BE7003AB-D027-4AB3-ADE5-25220A1EB7DF}"/>
  </hyperlinks>
  <pageMargins left="0.7" right="0.7" top="0.75" bottom="0.75" header="0.3" footer="0.3"/>
  <pageSetup paperSize="9" scale="25" orientation="portrait" horizontalDpi="1200" verticalDpi="1200" r:id="rId1"/>
  <colBreaks count="2" manualBreakCount="2">
    <brk id="10" max="1048575" man="1"/>
    <brk id="16" max="1048575" man="1"/>
  </colBreaks>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BI88"/>
  <sheetViews>
    <sheetView view="pageBreakPreview" zoomScaleNormal="85" zoomScaleSheetLayoutView="100" workbookViewId="0">
      <pane ySplit="2" topLeftCell="A3" activePane="bottomLeft" state="frozen"/>
      <selection sqref="A1:E1"/>
      <selection pane="bottomLeft" sqref="A1:L1"/>
    </sheetView>
  </sheetViews>
  <sheetFormatPr defaultColWidth="9.140625" defaultRowHeight="12"/>
  <cols>
    <col min="1" max="1" width="7.5703125" style="2" bestFit="1" customWidth="1"/>
    <col min="2" max="2" width="7.42578125" style="2" bestFit="1" customWidth="1"/>
    <col min="3" max="11" width="8.5703125" style="2" customWidth="1"/>
    <col min="12" max="12" width="19.5703125" style="2" bestFit="1" customWidth="1"/>
    <col min="13" max="13" width="14.28515625" style="2" bestFit="1" customWidth="1"/>
    <col min="14" max="14" width="9.42578125" style="2" bestFit="1" customWidth="1"/>
    <col min="15" max="15" width="7.5703125" style="2" bestFit="1" customWidth="1"/>
    <col min="16" max="16" width="7.42578125" style="2" bestFit="1" customWidth="1"/>
    <col min="17" max="25" width="8.5703125" style="2" customWidth="1"/>
    <col min="26" max="26" width="19.5703125" style="2" bestFit="1" customWidth="1"/>
    <col min="27" max="27" width="17.85546875" style="2" bestFit="1" customWidth="1"/>
    <col min="28" max="28" width="15.5703125" style="2" bestFit="1" customWidth="1"/>
    <col min="29" max="29" width="29.140625" style="2" bestFit="1" customWidth="1"/>
    <col min="30" max="30" width="15.5703125" style="2" bestFit="1" customWidth="1"/>
    <col min="31" max="31" width="12.85546875" style="2" bestFit="1" customWidth="1"/>
    <col min="32" max="32" width="19.5703125" style="2" bestFit="1" customWidth="1"/>
    <col min="33" max="33" width="9.140625" style="2"/>
    <col min="34" max="34" width="23.5703125" style="2" customWidth="1"/>
    <col min="35" max="35" width="8.42578125" style="2" bestFit="1" customWidth="1"/>
    <col min="36" max="36" width="9.140625" style="2"/>
    <col min="37" max="37" width="17.85546875" style="2" customWidth="1"/>
    <col min="38" max="38" width="17.42578125" style="2" bestFit="1" customWidth="1"/>
    <col min="39" max="48" width="17.42578125" style="2" customWidth="1"/>
    <col min="49" max="49" width="9.140625" style="2"/>
    <col min="50" max="51" width="9.140625" style="2" customWidth="1"/>
    <col min="52" max="16384" width="9.140625" style="2"/>
  </cols>
  <sheetData>
    <row r="1" spans="1:61" ht="13.5">
      <c r="A1" s="371" t="s">
        <v>0</v>
      </c>
      <c r="B1" s="372"/>
      <c r="C1" s="372"/>
      <c r="D1" s="372"/>
      <c r="E1" s="372"/>
      <c r="F1" s="372"/>
      <c r="G1" s="372"/>
      <c r="H1" s="372"/>
      <c r="I1" s="372"/>
      <c r="J1" s="372"/>
      <c r="K1" s="372"/>
      <c r="L1" s="373"/>
      <c r="M1" s="154"/>
      <c r="N1" s="30" t="s">
        <v>1138</v>
      </c>
      <c r="O1" s="379" t="str">
        <f>'1_プロファイルマスタ'!$H$1</f>
        <v>横浜銀行様用出荷設定</v>
      </c>
      <c r="P1" s="379"/>
      <c r="Q1" s="379"/>
      <c r="R1" s="379"/>
      <c r="S1" s="379"/>
      <c r="T1" s="379"/>
      <c r="U1" s="379"/>
      <c r="V1" s="379"/>
      <c r="W1" s="379"/>
      <c r="X1" s="379"/>
      <c r="Y1" s="379"/>
      <c r="Z1" s="379"/>
      <c r="AA1" s="2" t="s">
        <v>867</v>
      </c>
      <c r="AB1" s="2" t="s">
        <v>859</v>
      </c>
      <c r="AC1" s="2" t="s">
        <v>867</v>
      </c>
      <c r="AD1" s="2" t="s">
        <v>859</v>
      </c>
      <c r="AE1" s="377" t="s">
        <v>205</v>
      </c>
      <c r="AF1" s="377"/>
      <c r="AG1" s="377"/>
      <c r="AH1" s="377"/>
      <c r="AI1" s="377"/>
      <c r="AX1" s="35"/>
    </row>
    <row r="2" spans="1:61" ht="36">
      <c r="A2" s="5" t="s">
        <v>141</v>
      </c>
      <c r="B2" s="5" t="s">
        <v>179</v>
      </c>
      <c r="C2" s="5" t="s">
        <v>669</v>
      </c>
      <c r="D2" s="5" t="s">
        <v>670</v>
      </c>
      <c r="E2" s="5" t="s">
        <v>671</v>
      </c>
      <c r="F2" s="5" t="s">
        <v>672</v>
      </c>
      <c r="G2" s="5" t="s">
        <v>673</v>
      </c>
      <c r="H2" s="5" t="s">
        <v>674</v>
      </c>
      <c r="I2" s="5" t="s">
        <v>675</v>
      </c>
      <c r="J2" s="5" t="s">
        <v>676</v>
      </c>
      <c r="K2" s="5" t="s">
        <v>677</v>
      </c>
      <c r="L2" s="5" t="s">
        <v>40</v>
      </c>
      <c r="M2" s="129" t="s">
        <v>1131</v>
      </c>
      <c r="N2" s="26" t="s">
        <v>813</v>
      </c>
      <c r="O2" s="5" t="s">
        <v>141</v>
      </c>
      <c r="P2" s="5" t="s">
        <v>179</v>
      </c>
      <c r="Q2" s="5" t="s">
        <v>669</v>
      </c>
      <c r="R2" s="5" t="s">
        <v>670</v>
      </c>
      <c r="S2" s="5" t="s">
        <v>671</v>
      </c>
      <c r="T2" s="5" t="s">
        <v>672</v>
      </c>
      <c r="U2" s="5" t="s">
        <v>673</v>
      </c>
      <c r="V2" s="5" t="s">
        <v>674</v>
      </c>
      <c r="W2" s="5" t="s">
        <v>675</v>
      </c>
      <c r="X2" s="5" t="s">
        <v>676</v>
      </c>
      <c r="Y2" s="5" t="s">
        <v>677</v>
      </c>
      <c r="Z2" s="5" t="s">
        <v>40</v>
      </c>
      <c r="AA2" s="2" t="s">
        <v>815</v>
      </c>
      <c r="AB2" s="2" t="s">
        <v>815</v>
      </c>
      <c r="AC2" s="2" t="s">
        <v>815</v>
      </c>
      <c r="AD2" s="2" t="s">
        <v>815</v>
      </c>
      <c r="AE2" s="143" t="s">
        <v>814</v>
      </c>
      <c r="AF2" s="143" t="s">
        <v>814</v>
      </c>
      <c r="AG2" s="143" t="s">
        <v>814</v>
      </c>
      <c r="AH2" s="143" t="s">
        <v>815</v>
      </c>
      <c r="AI2" s="143" t="s">
        <v>814</v>
      </c>
      <c r="AK2" s="3" t="s">
        <v>2</v>
      </c>
      <c r="AL2" s="3" t="s">
        <v>153</v>
      </c>
      <c r="AM2" s="3" t="s">
        <v>678</v>
      </c>
      <c r="AN2" s="3" t="s">
        <v>679</v>
      </c>
      <c r="AO2" s="3" t="s">
        <v>680</v>
      </c>
      <c r="AP2" s="3" t="s">
        <v>681</v>
      </c>
      <c r="AQ2" s="3" t="s">
        <v>682</v>
      </c>
      <c r="AR2" s="3" t="s">
        <v>683</v>
      </c>
      <c r="AS2" s="3" t="s">
        <v>684</v>
      </c>
      <c r="AT2" s="3" t="s">
        <v>685</v>
      </c>
      <c r="AU2" s="3" t="s">
        <v>686</v>
      </c>
      <c r="AV2" s="3" t="s">
        <v>6</v>
      </c>
      <c r="AX2" s="1"/>
      <c r="AY2" s="1"/>
      <c r="AZ2" s="1"/>
      <c r="BA2" s="1"/>
      <c r="BB2" s="1"/>
      <c r="BC2" s="1"/>
      <c r="BD2" s="1"/>
      <c r="BE2" s="1"/>
      <c r="BF2" s="1"/>
      <c r="BG2" s="1"/>
      <c r="BH2" s="1"/>
      <c r="BI2" s="1"/>
    </row>
    <row r="3" spans="1:61">
      <c r="A3" s="36">
        <v>2</v>
      </c>
      <c r="B3" s="36">
        <v>1</v>
      </c>
      <c r="C3" s="36" t="s">
        <v>30</v>
      </c>
      <c r="D3" s="36" t="s">
        <v>403</v>
      </c>
      <c r="E3" s="36" t="s">
        <v>403</v>
      </c>
      <c r="F3" s="36" t="s">
        <v>403</v>
      </c>
      <c r="G3" s="36" t="s">
        <v>403</v>
      </c>
      <c r="H3" s="36" t="s">
        <v>403</v>
      </c>
      <c r="I3" s="36" t="s">
        <v>403</v>
      </c>
      <c r="J3" s="36" t="s">
        <v>403</v>
      </c>
      <c r="K3" s="36" t="s">
        <v>403</v>
      </c>
      <c r="L3" s="31" t="s">
        <v>729</v>
      </c>
      <c r="M3" s="145" t="s">
        <v>1068</v>
      </c>
      <c r="N3" s="145" t="s">
        <v>43</v>
      </c>
      <c r="O3" s="130">
        <v>2</v>
      </c>
      <c r="P3" s="130">
        <v>1</v>
      </c>
      <c r="Q3" s="130" t="s">
        <v>403</v>
      </c>
      <c r="R3" s="130" t="s">
        <v>403</v>
      </c>
      <c r="S3" s="130" t="s">
        <v>403</v>
      </c>
      <c r="T3" s="130" t="s">
        <v>403</v>
      </c>
      <c r="U3" s="130" t="s">
        <v>403</v>
      </c>
      <c r="V3" s="130" t="s">
        <v>403</v>
      </c>
      <c r="W3" s="130" t="s">
        <v>403</v>
      </c>
      <c r="X3" s="130" t="s">
        <v>403</v>
      </c>
      <c r="Y3" s="130" t="s">
        <v>403</v>
      </c>
      <c r="Z3" s="131" t="s">
        <v>2064</v>
      </c>
      <c r="AA3" s="2" t="str">
        <f>VLOOKUP(A3,'1_プロファイルマスタ'!$A$3:$E$90,3,FALSE)</f>
        <v>管理者(全店)</v>
      </c>
      <c r="AB3" s="2" t="str">
        <f>VLOOKUP(B3,'15_リスト発行元マスタ'!$A$3:$Q$98,2,FALSE)</f>
        <v>OFAC</v>
      </c>
      <c r="AC3" s="2" t="str">
        <f>VLOOKUP(O3,'1_プロファイルマスタ'!$H$3:$L$90,3,FALSE)</f>
        <v>リスク管理部門（役席）</v>
      </c>
      <c r="AD3" s="2" t="str">
        <f>VLOOKUP(P3,'15_リスト発行元マスタ'!$U$3:$AK$98,2,FALSE)</f>
        <v>OFAC</v>
      </c>
      <c r="AE3" s="32" t="s">
        <v>208</v>
      </c>
      <c r="AF3" s="33" t="s">
        <v>866</v>
      </c>
      <c r="AG3" s="33" t="s">
        <v>206</v>
      </c>
      <c r="AH3" s="33" t="str">
        <f t="shared" ref="AH3" si="0">O3&amp;","&amp;P3&amp;", "&amp;"'"&amp;Q3&amp;"'"&amp;","&amp;"'"&amp;R3&amp;"'"&amp;","&amp;"'"&amp;S3&amp;"'"&amp;","&amp;"'"&amp;T3&amp;"'"&amp;","&amp;"'"&amp;U3&amp;"'"&amp;","&amp;"'"&amp;V3&amp;"'"&amp;","&amp;"'"&amp;W3&amp;"'"&amp;","&amp;"'"&amp;X3&amp;"'"&amp;","&amp;"'"&amp;Y3&amp;"'"&amp;", "&amp;"to_timestamp('"&amp;Z3&amp;"'"&amp;" , "&amp;"'yyyy/MM/dd hh24:mi:ss')"</f>
        <v>2,1, 'Y','Y','Y','Y','Y','Y','Y','Y','Y', to_timestamp('2022/01/01 0:00:00' , 'yyyy/MM/dd hh24:mi:ss')</v>
      </c>
      <c r="AI3" s="34" t="s">
        <v>207</v>
      </c>
      <c r="AK3" s="1" t="b">
        <f t="shared" ref="AK3" si="1">IF(O3="","",EXACT(O3,AX3))</f>
        <v>0</v>
      </c>
      <c r="AL3" s="1" t="b">
        <f t="shared" ref="AL3" si="2">IF(P3="","",EXACT(P3,AY3))</f>
        <v>0</v>
      </c>
      <c r="AM3" s="1" t="b">
        <f t="shared" ref="AM3" si="3">IF(Q3="","",EXACT(Q3,AZ3))</f>
        <v>0</v>
      </c>
      <c r="AN3" s="1" t="b">
        <f t="shared" ref="AN3" si="4">IF(R3="","",EXACT(R3,BA3))</f>
        <v>0</v>
      </c>
      <c r="AO3" s="1" t="b">
        <f t="shared" ref="AO3" si="5">IF(S3="","",EXACT(S3,BB3))</f>
        <v>0</v>
      </c>
      <c r="AP3" s="1" t="b">
        <f t="shared" ref="AP3" si="6">IF(T3="","",EXACT(T3,BC3))</f>
        <v>0</v>
      </c>
      <c r="AQ3" s="1" t="b">
        <f t="shared" ref="AQ3" si="7">IF(U3="","",EXACT(U3,BD3))</f>
        <v>0</v>
      </c>
      <c r="AR3" s="1" t="b">
        <f t="shared" ref="AR3" si="8">IF(V3="","",EXACT(V3,BE3))</f>
        <v>0</v>
      </c>
      <c r="AS3" s="1" t="b">
        <f t="shared" ref="AS3" si="9">IF(W3="","",EXACT(W3,BF3))</f>
        <v>0</v>
      </c>
      <c r="AT3" s="1" t="b">
        <f t="shared" ref="AT3" si="10">IF(X3="","",EXACT(X3,BG3))</f>
        <v>0</v>
      </c>
      <c r="AU3" s="1" t="b">
        <f t="shared" ref="AU3" si="11">IF(Y3="","",EXACT(Y3,BH3))</f>
        <v>0</v>
      </c>
      <c r="AV3" s="1" t="b">
        <f t="shared" ref="AV3" si="12">IF(Z3="","",EXACT(Z3,BI3))</f>
        <v>0</v>
      </c>
      <c r="AX3" s="1"/>
      <c r="AY3" s="1"/>
      <c r="AZ3" s="1"/>
      <c r="BA3" s="1"/>
      <c r="BB3" s="1"/>
      <c r="BC3" s="1"/>
      <c r="BD3" s="1"/>
      <c r="BE3" s="1"/>
      <c r="BF3" s="1"/>
      <c r="BG3" s="1"/>
      <c r="BH3" s="1"/>
      <c r="BI3" s="4"/>
    </row>
    <row r="4" spans="1:61">
      <c r="A4" s="36">
        <v>2</v>
      </c>
      <c r="B4" s="36">
        <v>2</v>
      </c>
      <c r="C4" s="36" t="s">
        <v>403</v>
      </c>
      <c r="D4" s="36" t="s">
        <v>403</v>
      </c>
      <c r="E4" s="36" t="s">
        <v>403</v>
      </c>
      <c r="F4" s="36" t="s">
        <v>403</v>
      </c>
      <c r="G4" s="36" t="s">
        <v>403</v>
      </c>
      <c r="H4" s="36" t="s">
        <v>403</v>
      </c>
      <c r="I4" s="36" t="s">
        <v>403</v>
      </c>
      <c r="J4" s="36" t="s">
        <v>403</v>
      </c>
      <c r="K4" s="36" t="s">
        <v>403</v>
      </c>
      <c r="L4" s="31" t="s">
        <v>729</v>
      </c>
      <c r="M4" s="145" t="s">
        <v>1068</v>
      </c>
      <c r="N4" s="145" t="s">
        <v>43</v>
      </c>
      <c r="O4" s="130">
        <v>2</v>
      </c>
      <c r="P4" s="130">
        <v>2</v>
      </c>
      <c r="Q4" s="130" t="s">
        <v>403</v>
      </c>
      <c r="R4" s="130" t="s">
        <v>403</v>
      </c>
      <c r="S4" s="130" t="s">
        <v>403</v>
      </c>
      <c r="T4" s="130" t="s">
        <v>403</v>
      </c>
      <c r="U4" s="130" t="s">
        <v>403</v>
      </c>
      <c r="V4" s="130" t="s">
        <v>403</v>
      </c>
      <c r="W4" s="130" t="s">
        <v>403</v>
      </c>
      <c r="X4" s="130" t="s">
        <v>403</v>
      </c>
      <c r="Y4" s="130" t="s">
        <v>403</v>
      </c>
      <c r="Z4" s="131" t="s">
        <v>2064</v>
      </c>
      <c r="AA4" s="2" t="str">
        <f>VLOOKUP(A4,'1_プロファイルマスタ'!$A$3:$E$90,3,FALSE)</f>
        <v>管理者(全店)</v>
      </c>
      <c r="AB4" s="2" t="str">
        <f>VLOOKUP(B4,'15_リスト発行元マスタ'!$A$3:$Q$98,2,FALSE)</f>
        <v>RefPEPs</v>
      </c>
      <c r="AC4" s="2" t="str">
        <f>VLOOKUP(O4,'1_プロファイルマスタ'!$H$3:$L$90,3,FALSE)</f>
        <v>リスク管理部門（役席）</v>
      </c>
      <c r="AD4" s="2" t="str">
        <f>VLOOKUP(P4,'15_リスト発行元マスタ'!$U$3:$AK$98,2,FALSE)</f>
        <v>JP</v>
      </c>
      <c r="AE4" s="32" t="s">
        <v>208</v>
      </c>
      <c r="AF4" s="33" t="s">
        <v>866</v>
      </c>
      <c r="AG4" s="33" t="s">
        <v>206</v>
      </c>
      <c r="AH4" s="33" t="str">
        <f t="shared" ref="AH4:AH62" si="13">O4&amp;","&amp;P4&amp;", "&amp;"'"&amp;Q4&amp;"'"&amp;","&amp;"'"&amp;R4&amp;"'"&amp;","&amp;"'"&amp;S4&amp;"'"&amp;","&amp;"'"&amp;T4&amp;"'"&amp;","&amp;"'"&amp;U4&amp;"'"&amp;","&amp;"'"&amp;V4&amp;"'"&amp;","&amp;"'"&amp;W4&amp;"'"&amp;","&amp;"'"&amp;X4&amp;"'"&amp;","&amp;"'"&amp;Y4&amp;"'"&amp;", "&amp;"to_timestamp('"&amp;Z4&amp;"'"&amp;" , "&amp;"'yyyy/MM/dd hh24:mi:ss')"</f>
        <v>2,2, 'Y','Y','Y','Y','Y','Y','Y','Y','Y', to_timestamp('2022/01/01 0:00:00' , 'yyyy/MM/dd hh24:mi:ss')</v>
      </c>
      <c r="AI4" s="34" t="s">
        <v>207</v>
      </c>
      <c r="AK4" s="1" t="b">
        <f t="shared" ref="AK4:AK62" si="14">IF(O4="","",EXACT(O4,AX4))</f>
        <v>0</v>
      </c>
      <c r="AL4" s="1" t="b">
        <f t="shared" ref="AL4:AL62" si="15">IF(P4="","",EXACT(P4,AY4))</f>
        <v>0</v>
      </c>
      <c r="AM4" s="1" t="b">
        <f t="shared" ref="AM4:AM62" si="16">IF(Q4="","",EXACT(Q4,AZ4))</f>
        <v>0</v>
      </c>
      <c r="AN4" s="1" t="b">
        <f t="shared" ref="AN4:AN62" si="17">IF(R4="","",EXACT(R4,BA4))</f>
        <v>0</v>
      </c>
      <c r="AO4" s="1" t="b">
        <f t="shared" ref="AO4:AO62" si="18">IF(S4="","",EXACT(S4,BB4))</f>
        <v>0</v>
      </c>
      <c r="AP4" s="1" t="b">
        <f t="shared" ref="AP4:AP62" si="19">IF(T4="","",EXACT(T4,BC4))</f>
        <v>0</v>
      </c>
      <c r="AQ4" s="1" t="b">
        <f t="shared" ref="AQ4:AQ62" si="20">IF(U4="","",EXACT(U4,BD4))</f>
        <v>0</v>
      </c>
      <c r="AR4" s="1" t="b">
        <f t="shared" ref="AR4:AR62" si="21">IF(V4="","",EXACT(V4,BE4))</f>
        <v>0</v>
      </c>
      <c r="AS4" s="1" t="b">
        <f t="shared" ref="AS4:AS62" si="22">IF(W4="","",EXACT(W4,BF4))</f>
        <v>0</v>
      </c>
      <c r="AT4" s="1" t="b">
        <f t="shared" ref="AT4:AT62" si="23">IF(X4="","",EXACT(X4,BG4))</f>
        <v>0</v>
      </c>
      <c r="AU4" s="1" t="b">
        <f t="shared" ref="AU4:AU62" si="24">IF(Y4="","",EXACT(Y4,BH4))</f>
        <v>0</v>
      </c>
      <c r="AV4" s="1" t="b">
        <f t="shared" ref="AV4:AV62" si="25">IF(Z4="","",EXACT(Z4,BI4))</f>
        <v>0</v>
      </c>
      <c r="AX4" s="1"/>
      <c r="AY4" s="1"/>
      <c r="AZ4" s="1"/>
      <c r="BA4" s="1"/>
      <c r="BB4" s="1"/>
      <c r="BC4" s="1"/>
      <c r="BD4" s="1"/>
      <c r="BE4" s="1"/>
      <c r="BF4" s="1"/>
      <c r="BG4" s="1"/>
      <c r="BH4" s="1"/>
      <c r="BI4" s="4"/>
    </row>
    <row r="5" spans="1:61">
      <c r="A5" s="36">
        <v>2</v>
      </c>
      <c r="B5" s="36">
        <v>3</v>
      </c>
      <c r="C5" s="36" t="s">
        <v>403</v>
      </c>
      <c r="D5" s="36" t="s">
        <v>403</v>
      </c>
      <c r="E5" s="36" t="s">
        <v>403</v>
      </c>
      <c r="F5" s="36" t="s">
        <v>403</v>
      </c>
      <c r="G5" s="36" t="s">
        <v>403</v>
      </c>
      <c r="H5" s="36" t="s">
        <v>403</v>
      </c>
      <c r="I5" s="36" t="s">
        <v>403</v>
      </c>
      <c r="J5" s="36" t="s">
        <v>403</v>
      </c>
      <c r="K5" s="36" t="s">
        <v>403</v>
      </c>
      <c r="L5" s="31" t="s">
        <v>729</v>
      </c>
      <c r="M5" s="145" t="s">
        <v>1068</v>
      </c>
      <c r="N5" s="145" t="s">
        <v>43</v>
      </c>
      <c r="O5" s="130">
        <v>2</v>
      </c>
      <c r="P5" s="130">
        <v>3</v>
      </c>
      <c r="Q5" s="130" t="s">
        <v>403</v>
      </c>
      <c r="R5" s="130" t="s">
        <v>403</v>
      </c>
      <c r="S5" s="130" t="s">
        <v>403</v>
      </c>
      <c r="T5" s="130" t="s">
        <v>403</v>
      </c>
      <c r="U5" s="130" t="s">
        <v>403</v>
      </c>
      <c r="V5" s="130" t="s">
        <v>403</v>
      </c>
      <c r="W5" s="130" t="s">
        <v>403</v>
      </c>
      <c r="X5" s="130" t="s">
        <v>403</v>
      </c>
      <c r="Y5" s="130" t="s">
        <v>403</v>
      </c>
      <c r="Z5" s="131" t="s">
        <v>2064</v>
      </c>
      <c r="AA5" s="2" t="str">
        <f>VLOOKUP(A5,'1_プロファイルマスタ'!$A$3:$E$90,3,FALSE)</f>
        <v>管理者(全店)</v>
      </c>
      <c r="AB5" s="2" t="str">
        <f>VLOOKUP(B5,'15_リスト発行元マスタ'!$A$3:$Q$98,2,FALSE)</f>
        <v>RefSANC</v>
      </c>
      <c r="AC5" s="2" t="str">
        <f>VLOOKUP(O5,'1_プロファイルマスタ'!$H$3:$L$90,3,FALSE)</f>
        <v>リスク管理部門（役席）</v>
      </c>
      <c r="AD5" s="2" t="str">
        <f>VLOOKUP(P5,'15_リスト発行元マスタ'!$U$3:$AK$98,2,FALSE)</f>
        <v>MOF</v>
      </c>
      <c r="AE5" s="32" t="s">
        <v>208</v>
      </c>
      <c r="AF5" s="33" t="s">
        <v>866</v>
      </c>
      <c r="AG5" s="33" t="s">
        <v>206</v>
      </c>
      <c r="AH5" s="33" t="str">
        <f t="shared" si="13"/>
        <v>2,3, 'Y','Y','Y','Y','Y','Y','Y','Y','Y', to_timestamp('2022/01/01 0:00:00' , 'yyyy/MM/dd hh24:mi:ss')</v>
      </c>
      <c r="AI5" s="34" t="s">
        <v>207</v>
      </c>
      <c r="AK5" s="1" t="b">
        <f t="shared" si="14"/>
        <v>0</v>
      </c>
      <c r="AL5" s="1" t="b">
        <f t="shared" si="15"/>
        <v>0</v>
      </c>
      <c r="AM5" s="1" t="b">
        <f t="shared" si="16"/>
        <v>0</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X5" s="1"/>
      <c r="AY5" s="1"/>
      <c r="AZ5" s="1"/>
      <c r="BA5" s="1"/>
      <c r="BB5" s="1"/>
      <c r="BC5" s="1"/>
      <c r="BD5" s="1"/>
      <c r="BE5" s="1"/>
      <c r="BF5" s="1"/>
      <c r="BG5" s="1"/>
      <c r="BH5" s="1"/>
      <c r="BI5" s="4"/>
    </row>
    <row r="6" spans="1:61">
      <c r="A6" s="36">
        <v>2</v>
      </c>
      <c r="B6" s="36">
        <v>4</v>
      </c>
      <c r="C6" s="36" t="s">
        <v>403</v>
      </c>
      <c r="D6" s="36" t="s">
        <v>403</v>
      </c>
      <c r="E6" s="36" t="s">
        <v>403</v>
      </c>
      <c r="F6" s="36" t="s">
        <v>403</v>
      </c>
      <c r="G6" s="36" t="s">
        <v>403</v>
      </c>
      <c r="H6" s="36" t="s">
        <v>403</v>
      </c>
      <c r="I6" s="36" t="s">
        <v>403</v>
      </c>
      <c r="J6" s="36" t="s">
        <v>403</v>
      </c>
      <c r="K6" s="36" t="s">
        <v>403</v>
      </c>
      <c r="L6" s="31" t="s">
        <v>729</v>
      </c>
      <c r="M6" s="145" t="s">
        <v>1068</v>
      </c>
      <c r="N6" s="145" t="s">
        <v>43</v>
      </c>
      <c r="O6" s="130">
        <v>2</v>
      </c>
      <c r="P6" s="130">
        <v>4</v>
      </c>
      <c r="Q6" s="130" t="s">
        <v>403</v>
      </c>
      <c r="R6" s="130" t="s">
        <v>403</v>
      </c>
      <c r="S6" s="130" t="s">
        <v>403</v>
      </c>
      <c r="T6" s="130" t="s">
        <v>403</v>
      </c>
      <c r="U6" s="130" t="s">
        <v>403</v>
      </c>
      <c r="V6" s="130" t="s">
        <v>403</v>
      </c>
      <c r="W6" s="130" t="s">
        <v>403</v>
      </c>
      <c r="X6" s="130" t="s">
        <v>403</v>
      </c>
      <c r="Y6" s="130" t="s">
        <v>403</v>
      </c>
      <c r="Z6" s="131" t="s">
        <v>2064</v>
      </c>
      <c r="AA6" s="2" t="str">
        <f>VLOOKUP(A6,'1_プロファイルマスタ'!$A$3:$E$90,3,FALSE)</f>
        <v>管理者(全店)</v>
      </c>
      <c r="AB6" s="2" t="str">
        <f>VLOOKUP(B6,'15_リスト発行元マスタ'!$A$3:$Q$98,2,FALSE)</f>
        <v>FACTIVA</v>
      </c>
      <c r="AC6" s="2" t="str">
        <f>VLOOKUP(O6,'1_プロファイルマスタ'!$H$3:$L$90,3,FALSE)</f>
        <v>リスク管理部門（役席）</v>
      </c>
      <c r="AD6" s="2" t="str">
        <f>VLOOKUP(P6,'15_リスト発行元マスタ'!$U$3:$AK$98,2,FALSE)</f>
        <v>NPA</v>
      </c>
      <c r="AE6" s="32" t="s">
        <v>208</v>
      </c>
      <c r="AF6" s="33" t="s">
        <v>866</v>
      </c>
      <c r="AG6" s="33" t="s">
        <v>206</v>
      </c>
      <c r="AH6" s="33" t="str">
        <f t="shared" si="13"/>
        <v>2,4, 'Y','Y','Y','Y','Y','Y','Y','Y','Y', to_timestamp('2022/01/01 0:00:00' , 'yyyy/MM/dd hh24:mi:ss')</v>
      </c>
      <c r="AI6" s="34" t="s">
        <v>207</v>
      </c>
      <c r="AK6" s="1" t="b">
        <f t="shared" si="14"/>
        <v>0</v>
      </c>
      <c r="AL6" s="1" t="b">
        <f t="shared" si="15"/>
        <v>0</v>
      </c>
      <c r="AM6" s="1" t="b">
        <f t="shared" si="16"/>
        <v>0</v>
      </c>
      <c r="AN6" s="1" t="b">
        <f t="shared" si="17"/>
        <v>0</v>
      </c>
      <c r="AO6" s="1" t="b">
        <f t="shared" si="18"/>
        <v>0</v>
      </c>
      <c r="AP6" s="1" t="b">
        <f t="shared" si="19"/>
        <v>0</v>
      </c>
      <c r="AQ6" s="1" t="b">
        <f t="shared" si="20"/>
        <v>0</v>
      </c>
      <c r="AR6" s="1" t="b">
        <f t="shared" si="21"/>
        <v>0</v>
      </c>
      <c r="AS6" s="1" t="b">
        <f t="shared" si="22"/>
        <v>0</v>
      </c>
      <c r="AT6" s="1" t="b">
        <f t="shared" si="23"/>
        <v>0</v>
      </c>
      <c r="AU6" s="1" t="b">
        <f t="shared" si="24"/>
        <v>0</v>
      </c>
      <c r="AV6" s="1" t="b">
        <f t="shared" si="25"/>
        <v>0</v>
      </c>
      <c r="AX6" s="1"/>
      <c r="AY6" s="1"/>
      <c r="AZ6" s="1"/>
      <c r="BA6" s="1"/>
      <c r="BB6" s="1"/>
      <c r="BC6" s="1"/>
      <c r="BD6" s="1"/>
      <c r="BE6" s="1"/>
      <c r="BF6" s="1"/>
      <c r="BG6" s="1"/>
      <c r="BH6" s="1"/>
      <c r="BI6" s="4"/>
    </row>
    <row r="7" spans="1:61">
      <c r="A7" s="36">
        <v>2</v>
      </c>
      <c r="B7" s="36">
        <v>5</v>
      </c>
      <c r="C7" s="36" t="s">
        <v>403</v>
      </c>
      <c r="D7" s="36" t="s">
        <v>403</v>
      </c>
      <c r="E7" s="36" t="s">
        <v>403</v>
      </c>
      <c r="F7" s="36" t="s">
        <v>403</v>
      </c>
      <c r="G7" s="36" t="s">
        <v>403</v>
      </c>
      <c r="H7" s="36" t="s">
        <v>403</v>
      </c>
      <c r="I7" s="36" t="s">
        <v>403</v>
      </c>
      <c r="J7" s="36" t="s">
        <v>403</v>
      </c>
      <c r="K7" s="36" t="s">
        <v>403</v>
      </c>
      <c r="L7" s="31" t="s">
        <v>729</v>
      </c>
      <c r="M7" s="145" t="s">
        <v>1068</v>
      </c>
      <c r="N7" s="145" t="s">
        <v>43</v>
      </c>
      <c r="O7" s="130">
        <v>2</v>
      </c>
      <c r="P7" s="130">
        <v>5</v>
      </c>
      <c r="Q7" s="130" t="s">
        <v>403</v>
      </c>
      <c r="R7" s="130" t="s">
        <v>403</v>
      </c>
      <c r="S7" s="130" t="s">
        <v>403</v>
      </c>
      <c r="T7" s="130" t="s">
        <v>403</v>
      </c>
      <c r="U7" s="130" t="s">
        <v>403</v>
      </c>
      <c r="V7" s="130" t="s">
        <v>403</v>
      </c>
      <c r="W7" s="130" t="s">
        <v>403</v>
      </c>
      <c r="X7" s="130" t="s">
        <v>403</v>
      </c>
      <c r="Y7" s="130" t="s">
        <v>403</v>
      </c>
      <c r="Z7" s="131" t="s">
        <v>2064</v>
      </c>
      <c r="AA7" s="2" t="str">
        <f>VLOOKUP(A7,'1_プロファイルマスタ'!$A$3:$E$90,3,FALSE)</f>
        <v>管理者(全店)</v>
      </c>
      <c r="AB7" s="2" t="str">
        <f>VLOOKUP(B7,'15_リスト発行元マスタ'!$A$3:$Q$98,2,FALSE)</f>
        <v>FACTIVA_SANC</v>
      </c>
      <c r="AC7" s="2" t="str">
        <f>VLOOKUP(O7,'1_プロファイルマスタ'!$H$3:$L$90,3,FALSE)</f>
        <v>リスク管理部門（役席）</v>
      </c>
      <c r="AD7" s="2" t="str">
        <f>VLOOKUP(P7,'15_リスト発行元マスタ'!$U$3:$AK$98,2,FALSE)</f>
        <v>NPC</v>
      </c>
      <c r="AE7" s="32" t="s">
        <v>208</v>
      </c>
      <c r="AF7" s="33" t="s">
        <v>866</v>
      </c>
      <c r="AG7" s="33" t="s">
        <v>206</v>
      </c>
      <c r="AH7" s="33" t="str">
        <f t="shared" si="13"/>
        <v>2,5, 'Y','Y','Y','Y','Y','Y','Y','Y','Y', to_timestamp('2022/01/01 0:00:00' , 'yyyy/MM/dd hh24:mi:ss')</v>
      </c>
      <c r="AI7" s="34" t="s">
        <v>207</v>
      </c>
      <c r="AK7" s="1" t="b">
        <f t="shared" si="14"/>
        <v>0</v>
      </c>
      <c r="AL7" s="1" t="b">
        <f t="shared" si="15"/>
        <v>0</v>
      </c>
      <c r="AM7" s="1" t="b">
        <f t="shared" si="16"/>
        <v>0</v>
      </c>
      <c r="AN7" s="1" t="b">
        <f t="shared" si="17"/>
        <v>0</v>
      </c>
      <c r="AO7" s="1" t="b">
        <f t="shared" si="18"/>
        <v>0</v>
      </c>
      <c r="AP7" s="1" t="b">
        <f t="shared" si="19"/>
        <v>0</v>
      </c>
      <c r="AQ7" s="1" t="b">
        <f t="shared" si="20"/>
        <v>0</v>
      </c>
      <c r="AR7" s="1" t="b">
        <f t="shared" si="21"/>
        <v>0</v>
      </c>
      <c r="AS7" s="1" t="b">
        <f t="shared" si="22"/>
        <v>0</v>
      </c>
      <c r="AT7" s="1" t="b">
        <f t="shared" si="23"/>
        <v>0</v>
      </c>
      <c r="AU7" s="1" t="b">
        <f t="shared" si="24"/>
        <v>0</v>
      </c>
      <c r="AV7" s="1" t="b">
        <f t="shared" si="25"/>
        <v>0</v>
      </c>
      <c r="AX7" s="1"/>
      <c r="AY7" s="1"/>
      <c r="AZ7" s="1"/>
      <c r="BA7" s="1"/>
      <c r="BB7" s="1"/>
      <c r="BC7" s="1"/>
      <c r="BD7" s="1"/>
      <c r="BE7" s="1"/>
      <c r="BF7" s="1"/>
      <c r="BG7" s="1"/>
      <c r="BH7" s="1"/>
      <c r="BI7" s="4"/>
    </row>
    <row r="8" spans="1:61">
      <c r="A8" s="36">
        <v>2</v>
      </c>
      <c r="B8" s="36">
        <v>6</v>
      </c>
      <c r="C8" s="36" t="s">
        <v>403</v>
      </c>
      <c r="D8" s="36" t="s">
        <v>403</v>
      </c>
      <c r="E8" s="36" t="s">
        <v>403</v>
      </c>
      <c r="F8" s="36" t="s">
        <v>403</v>
      </c>
      <c r="G8" s="36" t="s">
        <v>403</v>
      </c>
      <c r="H8" s="36" t="s">
        <v>403</v>
      </c>
      <c r="I8" s="36" t="s">
        <v>403</v>
      </c>
      <c r="J8" s="36" t="s">
        <v>403</v>
      </c>
      <c r="K8" s="36" t="s">
        <v>403</v>
      </c>
      <c r="L8" s="31" t="s">
        <v>729</v>
      </c>
      <c r="M8" s="145" t="s">
        <v>1068</v>
      </c>
      <c r="N8" s="145" t="s">
        <v>43</v>
      </c>
      <c r="O8" s="130">
        <v>2</v>
      </c>
      <c r="P8" s="130">
        <v>6</v>
      </c>
      <c r="Q8" s="130" t="s">
        <v>403</v>
      </c>
      <c r="R8" s="130" t="s">
        <v>403</v>
      </c>
      <c r="S8" s="130" t="s">
        <v>403</v>
      </c>
      <c r="T8" s="130" t="s">
        <v>403</v>
      </c>
      <c r="U8" s="130" t="s">
        <v>403</v>
      </c>
      <c r="V8" s="130" t="s">
        <v>403</v>
      </c>
      <c r="W8" s="130" t="s">
        <v>403</v>
      </c>
      <c r="X8" s="130" t="s">
        <v>24</v>
      </c>
      <c r="Y8" s="130" t="s">
        <v>403</v>
      </c>
      <c r="Z8" s="131" t="s">
        <v>2064</v>
      </c>
      <c r="AA8" s="2" t="str">
        <f>VLOOKUP(A8,'1_プロファイルマスタ'!$A$3:$E$90,3,FALSE)</f>
        <v>管理者(全店)</v>
      </c>
      <c r="AB8" s="2" t="str">
        <f>VLOOKUP(B8,'15_リスト発行元マスタ'!$A$3:$Q$98,2,FALSE)</f>
        <v>MOF</v>
      </c>
      <c r="AC8" s="2" t="str">
        <f>VLOOKUP(O8,'1_プロファイルマスタ'!$H$3:$L$90,3,FALSE)</f>
        <v>リスク管理部門（役席）</v>
      </c>
      <c r="AD8" s="2" t="str">
        <f>VLOOKUP(P8,'15_リスト発行元マスタ'!$U$3:$AK$98,2,FALSE)</f>
        <v>NPI</v>
      </c>
      <c r="AE8" s="32" t="s">
        <v>208</v>
      </c>
      <c r="AF8" s="33" t="s">
        <v>866</v>
      </c>
      <c r="AG8" s="33" t="s">
        <v>206</v>
      </c>
      <c r="AH8" s="33" t="str">
        <f t="shared" si="13"/>
        <v>2,6, 'Y','Y','Y','Y','Y','Y','Y','N','Y', to_timestamp('2022/01/01 0:00:00' , 'yyyy/MM/dd hh24:mi:ss')</v>
      </c>
      <c r="AI8" s="34" t="s">
        <v>207</v>
      </c>
      <c r="AK8" s="1" t="b">
        <f t="shared" si="14"/>
        <v>0</v>
      </c>
      <c r="AL8" s="1" t="b">
        <f t="shared" si="15"/>
        <v>0</v>
      </c>
      <c r="AM8" s="1" t="b">
        <f t="shared" si="16"/>
        <v>0</v>
      </c>
      <c r="AN8" s="1" t="b">
        <f t="shared" si="17"/>
        <v>0</v>
      </c>
      <c r="AO8" s="1" t="b">
        <f t="shared" si="18"/>
        <v>0</v>
      </c>
      <c r="AP8" s="1" t="b">
        <f t="shared" si="19"/>
        <v>0</v>
      </c>
      <c r="AQ8" s="1" t="b">
        <f t="shared" si="20"/>
        <v>0</v>
      </c>
      <c r="AR8" s="1" t="b">
        <f t="shared" si="21"/>
        <v>0</v>
      </c>
      <c r="AS8" s="1" t="b">
        <f t="shared" si="22"/>
        <v>0</v>
      </c>
      <c r="AT8" s="1" t="b">
        <f t="shared" si="23"/>
        <v>0</v>
      </c>
      <c r="AU8" s="1" t="b">
        <f t="shared" si="24"/>
        <v>0</v>
      </c>
      <c r="AV8" s="1" t="b">
        <f t="shared" si="25"/>
        <v>0</v>
      </c>
      <c r="AX8" s="1"/>
      <c r="AY8" s="1"/>
      <c r="AZ8" s="1"/>
      <c r="BA8" s="1"/>
      <c r="BB8" s="1"/>
      <c r="BC8" s="1"/>
      <c r="BD8" s="1"/>
      <c r="BE8" s="1"/>
      <c r="BF8" s="1"/>
      <c r="BG8" s="1"/>
      <c r="BH8" s="1"/>
      <c r="BI8" s="4"/>
    </row>
    <row r="9" spans="1:61">
      <c r="A9" s="36">
        <v>2</v>
      </c>
      <c r="B9" s="36">
        <v>7</v>
      </c>
      <c r="C9" s="36" t="s">
        <v>403</v>
      </c>
      <c r="D9" s="36" t="s">
        <v>403</v>
      </c>
      <c r="E9" s="36" t="s">
        <v>403</v>
      </c>
      <c r="F9" s="36" t="s">
        <v>403</v>
      </c>
      <c r="G9" s="36" t="s">
        <v>403</v>
      </c>
      <c r="H9" s="36" t="s">
        <v>403</v>
      </c>
      <c r="I9" s="36" t="s">
        <v>403</v>
      </c>
      <c r="J9" s="36" t="s">
        <v>403</v>
      </c>
      <c r="K9" s="36" t="s">
        <v>403</v>
      </c>
      <c r="L9" s="31" t="s">
        <v>729</v>
      </c>
      <c r="M9" s="145" t="s">
        <v>1068</v>
      </c>
      <c r="N9" s="145" t="s">
        <v>43</v>
      </c>
      <c r="O9" s="130">
        <v>2</v>
      </c>
      <c r="P9" s="130">
        <v>7</v>
      </c>
      <c r="Q9" s="130" t="s">
        <v>403</v>
      </c>
      <c r="R9" s="130" t="s">
        <v>403</v>
      </c>
      <c r="S9" s="130" t="s">
        <v>403</v>
      </c>
      <c r="T9" s="130" t="s">
        <v>403</v>
      </c>
      <c r="U9" s="130" t="s">
        <v>403</v>
      </c>
      <c r="V9" s="130" t="s">
        <v>403</v>
      </c>
      <c r="W9" s="130" t="s">
        <v>403</v>
      </c>
      <c r="X9" s="130" t="s">
        <v>403</v>
      </c>
      <c r="Y9" s="130" t="s">
        <v>403</v>
      </c>
      <c r="Z9" s="131" t="s">
        <v>2064</v>
      </c>
      <c r="AA9" s="2" t="str">
        <f>VLOOKUP(A9,'1_プロファイルマスタ'!$A$3:$E$90,3,FALSE)</f>
        <v>管理者(全店)</v>
      </c>
      <c r="AB9" s="2" t="str">
        <f>VLOOKUP(B9,'15_リスト発行元マスタ'!$A$3:$Q$98,2,FALSE)</f>
        <v>JP</v>
      </c>
      <c r="AC9" s="2" t="str">
        <f>VLOOKUP(O9,'1_プロファイルマスタ'!$H$3:$L$90,3,FALSE)</f>
        <v>リスク管理部門（役席）</v>
      </c>
      <c r="AD9" s="2" t="str">
        <f>VLOOKUP(P9,'15_リスト発行元マスタ'!$U$3:$AK$98,2,FALSE)</f>
        <v>ASI</v>
      </c>
      <c r="AE9" s="32" t="s">
        <v>208</v>
      </c>
      <c r="AF9" s="33" t="s">
        <v>866</v>
      </c>
      <c r="AG9" s="33" t="s">
        <v>206</v>
      </c>
      <c r="AH9" s="33" t="str">
        <f>O9&amp;","&amp;P9&amp;", "&amp;"'"&amp;Q9&amp;"'"&amp;","&amp;"'"&amp;R9&amp;"'"&amp;","&amp;"'"&amp;S9&amp;"'"&amp;","&amp;"'"&amp;T9&amp;"'"&amp;","&amp;"'"&amp;U9&amp;"'"&amp;","&amp;"'"&amp;V9&amp;"'"&amp;","&amp;"'"&amp;W9&amp;"'"&amp;","&amp;"'"&amp;X9&amp;"'"&amp;","&amp;"'"&amp;Y9&amp;"'"&amp;", "&amp;"to_timestamp('"&amp;Z9&amp;"'"&amp;" , "&amp;"'yyyy/MM/dd hh24:mi:ss')"</f>
        <v>2,7, 'Y','Y','Y','Y','Y','Y','Y','Y','Y', to_timestamp('2022/01/01 0:00:00' , 'yyyy/MM/dd hh24:mi:ss')</v>
      </c>
      <c r="AI9" s="34" t="s">
        <v>207</v>
      </c>
      <c r="AK9" s="1" t="b">
        <f t="shared" si="14"/>
        <v>0</v>
      </c>
      <c r="AL9" s="1" t="b">
        <f t="shared" si="15"/>
        <v>0</v>
      </c>
      <c r="AM9" s="1" t="b">
        <f t="shared" si="16"/>
        <v>0</v>
      </c>
      <c r="AN9" s="1" t="b">
        <f t="shared" si="17"/>
        <v>0</v>
      </c>
      <c r="AO9" s="1" t="b">
        <f t="shared" si="18"/>
        <v>0</v>
      </c>
      <c r="AP9" s="1" t="b">
        <f t="shared" si="19"/>
        <v>0</v>
      </c>
      <c r="AQ9" s="1" t="b">
        <f t="shared" si="20"/>
        <v>0</v>
      </c>
      <c r="AR9" s="1" t="b">
        <f t="shared" si="21"/>
        <v>0</v>
      </c>
      <c r="AS9" s="1" t="b">
        <f>IF(W9="","",EXACT(W9,BF9))</f>
        <v>0</v>
      </c>
      <c r="AT9" s="1" t="b">
        <f>IF(X9="","",EXACT(X9,BG9))</f>
        <v>0</v>
      </c>
      <c r="AU9" s="1" t="b">
        <f t="shared" si="24"/>
        <v>0</v>
      </c>
      <c r="AV9" s="1" t="b">
        <f t="shared" si="25"/>
        <v>0</v>
      </c>
      <c r="AX9" s="1"/>
      <c r="AY9" s="1"/>
      <c r="AZ9" s="1"/>
      <c r="BA9" s="1"/>
      <c r="BB9" s="1"/>
      <c r="BC9" s="1"/>
      <c r="BD9" s="1"/>
      <c r="BE9" s="1"/>
      <c r="BF9" s="1"/>
      <c r="BG9" s="1"/>
      <c r="BH9" s="1"/>
      <c r="BI9" s="4"/>
    </row>
    <row r="10" spans="1:61">
      <c r="A10" s="36">
        <v>2</v>
      </c>
      <c r="B10" s="36">
        <v>8</v>
      </c>
      <c r="C10" s="36" t="s">
        <v>403</v>
      </c>
      <c r="D10" s="36" t="s">
        <v>403</v>
      </c>
      <c r="E10" s="36" t="s">
        <v>403</v>
      </c>
      <c r="F10" s="36" t="s">
        <v>403</v>
      </c>
      <c r="G10" s="36" t="s">
        <v>403</v>
      </c>
      <c r="H10" s="36" t="s">
        <v>403</v>
      </c>
      <c r="I10" s="36" t="s">
        <v>403</v>
      </c>
      <c r="J10" s="36" t="s">
        <v>403</v>
      </c>
      <c r="K10" s="36" t="s">
        <v>403</v>
      </c>
      <c r="L10" s="31" t="s">
        <v>729</v>
      </c>
      <c r="M10" s="145" t="s">
        <v>1068</v>
      </c>
      <c r="N10" s="145" t="s">
        <v>43</v>
      </c>
      <c r="O10" s="130">
        <v>2</v>
      </c>
      <c r="P10" s="130">
        <v>8</v>
      </c>
      <c r="Q10" s="130" t="s">
        <v>403</v>
      </c>
      <c r="R10" s="130" t="s">
        <v>403</v>
      </c>
      <c r="S10" s="130" t="s">
        <v>403</v>
      </c>
      <c r="T10" s="130" t="s">
        <v>403</v>
      </c>
      <c r="U10" s="130" t="s">
        <v>403</v>
      </c>
      <c r="V10" s="130" t="s">
        <v>403</v>
      </c>
      <c r="W10" s="130" t="s">
        <v>403</v>
      </c>
      <c r="X10" s="130" t="s">
        <v>403</v>
      </c>
      <c r="Y10" s="130" t="s">
        <v>403</v>
      </c>
      <c r="Z10" s="131" t="s">
        <v>2064</v>
      </c>
      <c r="AA10" s="2" t="str">
        <f>VLOOKUP(A10,'1_プロファイルマスタ'!$A$3:$E$90,3,FALSE)</f>
        <v>管理者(全店)</v>
      </c>
      <c r="AB10" s="2" t="str">
        <f>VLOOKUP(B10,'15_リスト発行元マスタ'!$A$3:$Q$98,2,FALSE)</f>
        <v>JU</v>
      </c>
      <c r="AC10" s="2" t="str">
        <f>VLOOKUP(O10,'1_プロファイルマスタ'!$H$3:$L$90,3,FALSE)</f>
        <v>リスク管理部門（役席）</v>
      </c>
      <c r="AD10" s="2" t="str">
        <f>VLOOKUP(P10,'15_リスト発行元マスタ'!$U$3:$AK$98,2,FALSE)</f>
        <v>ASC</v>
      </c>
      <c r="AE10" s="32" t="s">
        <v>208</v>
      </c>
      <c r="AF10" s="33" t="s">
        <v>866</v>
      </c>
      <c r="AG10" s="33" t="s">
        <v>206</v>
      </c>
      <c r="AH10" s="33" t="str">
        <f t="shared" si="13"/>
        <v>2,8, 'Y','Y','Y','Y','Y','Y','Y','Y','Y', to_timestamp('2022/01/01 0:00:00' , 'yyyy/MM/dd hh24:mi:ss')</v>
      </c>
      <c r="AI10" s="34" t="s">
        <v>207</v>
      </c>
      <c r="AK10" s="1" t="b">
        <f t="shared" si="14"/>
        <v>0</v>
      </c>
      <c r="AL10" s="1" t="b">
        <f t="shared" si="15"/>
        <v>0</v>
      </c>
      <c r="AM10" s="1" t="b">
        <f t="shared" si="16"/>
        <v>0</v>
      </c>
      <c r="AN10" s="1" t="b">
        <f t="shared" si="17"/>
        <v>0</v>
      </c>
      <c r="AO10" s="1" t="b">
        <f t="shared" si="18"/>
        <v>0</v>
      </c>
      <c r="AP10" s="1" t="b">
        <f t="shared" si="19"/>
        <v>0</v>
      </c>
      <c r="AQ10" s="1" t="b">
        <f t="shared" si="20"/>
        <v>0</v>
      </c>
      <c r="AR10" s="1" t="b">
        <f t="shared" si="21"/>
        <v>0</v>
      </c>
      <c r="AS10" s="1" t="b">
        <f t="shared" si="22"/>
        <v>0</v>
      </c>
      <c r="AT10" s="1" t="b">
        <f t="shared" si="23"/>
        <v>0</v>
      </c>
      <c r="AU10" s="1" t="b">
        <f t="shared" si="24"/>
        <v>0</v>
      </c>
      <c r="AV10" s="1" t="b">
        <f t="shared" si="25"/>
        <v>0</v>
      </c>
      <c r="AX10" s="1"/>
      <c r="AY10" s="1"/>
      <c r="AZ10" s="1"/>
      <c r="BA10" s="1"/>
      <c r="BB10" s="1"/>
      <c r="BC10" s="1"/>
      <c r="BD10" s="1"/>
      <c r="BE10" s="1"/>
      <c r="BF10" s="1"/>
      <c r="BG10" s="1"/>
      <c r="BH10" s="1"/>
      <c r="BI10" s="4"/>
    </row>
    <row r="11" spans="1:61">
      <c r="A11" s="36">
        <v>2</v>
      </c>
      <c r="B11" s="36">
        <v>9</v>
      </c>
      <c r="C11" s="36" t="s">
        <v>403</v>
      </c>
      <c r="D11" s="36" t="s">
        <v>403</v>
      </c>
      <c r="E11" s="36" t="s">
        <v>403</v>
      </c>
      <c r="F11" s="36" t="s">
        <v>403</v>
      </c>
      <c r="G11" s="36" t="s">
        <v>403</v>
      </c>
      <c r="H11" s="36" t="s">
        <v>403</v>
      </c>
      <c r="I11" s="36" t="s">
        <v>403</v>
      </c>
      <c r="J11" s="36" t="s">
        <v>403</v>
      </c>
      <c r="K11" s="36" t="s">
        <v>403</v>
      </c>
      <c r="L11" s="31" t="s">
        <v>729</v>
      </c>
      <c r="M11" s="145" t="s">
        <v>1068</v>
      </c>
      <c r="N11" s="145" t="s">
        <v>43</v>
      </c>
      <c r="O11" s="130">
        <v>2</v>
      </c>
      <c r="P11" s="130">
        <v>9</v>
      </c>
      <c r="Q11" s="130" t="s">
        <v>403</v>
      </c>
      <c r="R11" s="130" t="s">
        <v>403</v>
      </c>
      <c r="S11" s="130" t="s">
        <v>403</v>
      </c>
      <c r="T11" s="130" t="s">
        <v>403</v>
      </c>
      <c r="U11" s="130" t="s">
        <v>403</v>
      </c>
      <c r="V11" s="130" t="s">
        <v>403</v>
      </c>
      <c r="W11" s="130" t="s">
        <v>403</v>
      </c>
      <c r="X11" s="130" t="s">
        <v>403</v>
      </c>
      <c r="Y11" s="130" t="s">
        <v>403</v>
      </c>
      <c r="Z11" s="131" t="s">
        <v>2064</v>
      </c>
      <c r="AA11" s="2" t="str">
        <f>VLOOKUP(A11,'1_プロファイルマスタ'!$A$3:$E$90,3,FALSE)</f>
        <v>管理者(全店)</v>
      </c>
      <c r="AB11" s="2" t="str">
        <f>VLOOKUP(B11,'15_リスト発行元マスタ'!$A$3:$Q$98,2,FALSE)</f>
        <v>NPA</v>
      </c>
      <c r="AC11" s="2" t="str">
        <f>VLOOKUP(O11,'1_プロファイルマスタ'!$H$3:$L$90,3,FALSE)</f>
        <v>リスク管理部門（役席）</v>
      </c>
      <c r="AD11" s="2" t="str">
        <f>VLOOKUP(P11,'15_リスト発行元マスタ'!$U$3:$AK$98,2,FALSE)</f>
        <v>DJ_SEISAI</v>
      </c>
      <c r="AE11" s="32" t="s">
        <v>208</v>
      </c>
      <c r="AF11" s="33" t="s">
        <v>866</v>
      </c>
      <c r="AG11" s="33" t="s">
        <v>206</v>
      </c>
      <c r="AH11" s="33" t="str">
        <f t="shared" si="13"/>
        <v>2,9, 'Y','Y','Y','Y','Y','Y','Y','Y','Y', to_timestamp('2022/01/01 0:00:00' , 'yyyy/MM/dd hh24:mi:ss')</v>
      </c>
      <c r="AI11" s="34" t="s">
        <v>207</v>
      </c>
      <c r="AK11" s="1" t="b">
        <f t="shared" si="14"/>
        <v>0</v>
      </c>
      <c r="AL11" s="1" t="b">
        <f t="shared" si="15"/>
        <v>0</v>
      </c>
      <c r="AM11" s="1" t="b">
        <f t="shared" si="16"/>
        <v>0</v>
      </c>
      <c r="AN11" s="1" t="b">
        <f t="shared" si="17"/>
        <v>0</v>
      </c>
      <c r="AO11" s="1" t="b">
        <f t="shared" si="18"/>
        <v>0</v>
      </c>
      <c r="AP11" s="1" t="b">
        <f t="shared" si="19"/>
        <v>0</v>
      </c>
      <c r="AQ11" s="1" t="b">
        <f t="shared" si="20"/>
        <v>0</v>
      </c>
      <c r="AR11" s="1" t="b">
        <f t="shared" si="21"/>
        <v>0</v>
      </c>
      <c r="AS11" s="1" t="b">
        <f t="shared" si="22"/>
        <v>0</v>
      </c>
      <c r="AT11" s="1" t="b">
        <f t="shared" si="23"/>
        <v>0</v>
      </c>
      <c r="AU11" s="1" t="b">
        <f t="shared" si="24"/>
        <v>0</v>
      </c>
      <c r="AV11" s="1" t="b">
        <f t="shared" si="25"/>
        <v>0</v>
      </c>
      <c r="AX11" s="1"/>
      <c r="AY11" s="1"/>
      <c r="AZ11" s="1"/>
      <c r="BA11" s="1"/>
      <c r="BB11" s="1"/>
      <c r="BC11" s="1"/>
      <c r="BD11" s="1"/>
      <c r="BE11" s="1"/>
      <c r="BF11" s="1"/>
      <c r="BG11" s="1"/>
      <c r="BH11" s="1"/>
      <c r="BI11" s="4"/>
    </row>
    <row r="12" spans="1:61">
      <c r="A12" s="36">
        <v>2</v>
      </c>
      <c r="B12" s="36">
        <v>10</v>
      </c>
      <c r="C12" s="36" t="s">
        <v>403</v>
      </c>
      <c r="D12" s="36" t="s">
        <v>403</v>
      </c>
      <c r="E12" s="36" t="s">
        <v>403</v>
      </c>
      <c r="F12" s="36" t="s">
        <v>403</v>
      </c>
      <c r="G12" s="36" t="s">
        <v>403</v>
      </c>
      <c r="H12" s="36" t="s">
        <v>403</v>
      </c>
      <c r="I12" s="36" t="s">
        <v>403</v>
      </c>
      <c r="J12" s="36" t="s">
        <v>403</v>
      </c>
      <c r="K12" s="36" t="s">
        <v>403</v>
      </c>
      <c r="L12" s="31" t="s">
        <v>729</v>
      </c>
      <c r="M12" s="145" t="s">
        <v>1068</v>
      </c>
      <c r="N12" s="145" t="s">
        <v>43</v>
      </c>
      <c r="O12" s="130">
        <v>2</v>
      </c>
      <c r="P12" s="130">
        <v>10</v>
      </c>
      <c r="Q12" s="130" t="s">
        <v>403</v>
      </c>
      <c r="R12" s="130" t="s">
        <v>403</v>
      </c>
      <c r="S12" s="130" t="s">
        <v>403</v>
      </c>
      <c r="T12" s="130" t="s">
        <v>403</v>
      </c>
      <c r="U12" s="130" t="s">
        <v>403</v>
      </c>
      <c r="V12" s="130" t="s">
        <v>403</v>
      </c>
      <c r="W12" s="130" t="s">
        <v>403</v>
      </c>
      <c r="X12" s="130" t="s">
        <v>403</v>
      </c>
      <c r="Y12" s="130" t="s">
        <v>403</v>
      </c>
      <c r="Z12" s="131" t="s">
        <v>2064</v>
      </c>
      <c r="AA12" s="2" t="str">
        <f>VLOOKUP(A12,'1_プロファイルマスタ'!$A$3:$E$90,3,FALSE)</f>
        <v>管理者(全店)</v>
      </c>
      <c r="AB12" s="2" t="str">
        <f>VLOOKUP(B12,'15_リスト発行元マスタ'!$A$3:$Q$98,2,FALSE)</f>
        <v>NPC</v>
      </c>
      <c r="AC12" s="2" t="str">
        <f>VLOOKUP(O12,'1_プロファイルマスタ'!$H$3:$L$90,3,FALSE)</f>
        <v>リスク管理部門（役席）</v>
      </c>
      <c r="AD12" s="2" t="str">
        <f>VLOOKUP(P12,'15_リスト発行元マスタ'!$U$3:$AK$98,2,FALSE)</f>
        <v>DJ_SHIPS</v>
      </c>
      <c r="AE12" s="32" t="s">
        <v>208</v>
      </c>
      <c r="AF12" s="33" t="s">
        <v>866</v>
      </c>
      <c r="AG12" s="33" t="s">
        <v>206</v>
      </c>
      <c r="AH12" s="33" t="str">
        <f t="shared" si="13"/>
        <v>2,10, 'Y','Y','Y','Y','Y','Y','Y','Y','Y', to_timestamp('2022/01/01 0:00:00' , 'yyyy/MM/dd hh24:mi:ss')</v>
      </c>
      <c r="AI12" s="34" t="s">
        <v>207</v>
      </c>
      <c r="AK12" s="1" t="b">
        <f t="shared" si="14"/>
        <v>0</v>
      </c>
      <c r="AL12" s="1" t="b">
        <f t="shared" si="15"/>
        <v>0</v>
      </c>
      <c r="AM12" s="1" t="b">
        <f t="shared" si="16"/>
        <v>0</v>
      </c>
      <c r="AN12" s="1" t="b">
        <f t="shared" si="17"/>
        <v>0</v>
      </c>
      <c r="AO12" s="1" t="b">
        <f t="shared" si="18"/>
        <v>0</v>
      </c>
      <c r="AP12" s="1" t="b">
        <f t="shared" si="19"/>
        <v>0</v>
      </c>
      <c r="AQ12" s="1" t="b">
        <f t="shared" si="20"/>
        <v>0</v>
      </c>
      <c r="AR12" s="1" t="b">
        <f t="shared" si="21"/>
        <v>0</v>
      </c>
      <c r="AS12" s="1" t="b">
        <f t="shared" si="22"/>
        <v>0</v>
      </c>
      <c r="AT12" s="1" t="b">
        <f t="shared" si="23"/>
        <v>0</v>
      </c>
      <c r="AU12" s="1" t="b">
        <f t="shared" si="24"/>
        <v>0</v>
      </c>
      <c r="AV12" s="1" t="b">
        <f t="shared" si="25"/>
        <v>0</v>
      </c>
      <c r="AX12" s="1"/>
      <c r="AY12" s="1"/>
      <c r="AZ12" s="1"/>
      <c r="BA12" s="1"/>
      <c r="BB12" s="1"/>
      <c r="BC12" s="1"/>
      <c r="BD12" s="1"/>
      <c r="BE12" s="1"/>
      <c r="BF12" s="1"/>
      <c r="BG12" s="1"/>
      <c r="BH12" s="1"/>
      <c r="BI12" s="4"/>
    </row>
    <row r="13" spans="1:61">
      <c r="A13" s="36">
        <v>2</v>
      </c>
      <c r="B13" s="36">
        <v>11</v>
      </c>
      <c r="C13" s="36" t="s">
        <v>403</v>
      </c>
      <c r="D13" s="36" t="s">
        <v>403</v>
      </c>
      <c r="E13" s="36" t="s">
        <v>403</v>
      </c>
      <c r="F13" s="36" t="s">
        <v>403</v>
      </c>
      <c r="G13" s="36" t="s">
        <v>403</v>
      </c>
      <c r="H13" s="36" t="s">
        <v>403</v>
      </c>
      <c r="I13" s="36" t="s">
        <v>403</v>
      </c>
      <c r="J13" s="36" t="s">
        <v>403</v>
      </c>
      <c r="K13" s="36" t="s">
        <v>403</v>
      </c>
      <c r="L13" s="31" t="s">
        <v>729</v>
      </c>
      <c r="M13" s="145" t="s">
        <v>1068</v>
      </c>
      <c r="N13" s="145" t="s">
        <v>43</v>
      </c>
      <c r="O13" s="130">
        <v>2</v>
      </c>
      <c r="P13" s="130">
        <v>11</v>
      </c>
      <c r="Q13" s="130" t="s">
        <v>403</v>
      </c>
      <c r="R13" s="130" t="s">
        <v>403</v>
      </c>
      <c r="S13" s="130" t="s">
        <v>403</v>
      </c>
      <c r="T13" s="130" t="s">
        <v>403</v>
      </c>
      <c r="U13" s="130" t="s">
        <v>403</v>
      </c>
      <c r="V13" s="130" t="s">
        <v>403</v>
      </c>
      <c r="W13" s="130" t="s">
        <v>403</v>
      </c>
      <c r="X13" s="130" t="s">
        <v>403</v>
      </c>
      <c r="Y13" s="130" t="s">
        <v>403</v>
      </c>
      <c r="Z13" s="131" t="s">
        <v>2064</v>
      </c>
      <c r="AA13" s="2" t="str">
        <f>VLOOKUP(A13,'1_プロファイルマスタ'!$A$3:$E$90,3,FALSE)</f>
        <v>管理者(全店)</v>
      </c>
      <c r="AB13" s="2" t="str">
        <f>VLOOKUP(B13,'15_リスト発行元マスタ'!$A$3:$Q$98,2,FALSE)</f>
        <v>NPI</v>
      </c>
      <c r="AC13" s="2" t="str">
        <f>VLOOKUP(O13,'1_プロファイルマスタ'!$H$3:$L$90,3,FALSE)</f>
        <v>リスク管理部門（役席）</v>
      </c>
      <c r="AD13" s="2" t="str">
        <f>VLOOKUP(P13,'15_リスト発行元マスタ'!$U$3:$AK$98,2,FALSE)</f>
        <v>DJ_GAIKOKU_PEPS</v>
      </c>
      <c r="AE13" s="32" t="s">
        <v>208</v>
      </c>
      <c r="AF13" s="33" t="s">
        <v>866</v>
      </c>
      <c r="AG13" s="33" t="s">
        <v>206</v>
      </c>
      <c r="AH13" s="33" t="str">
        <f t="shared" si="13"/>
        <v>2,11, 'Y','Y','Y','Y','Y','Y','Y','Y','Y', to_timestamp('2022/01/01 0:00:00' , 'yyyy/MM/dd hh24:mi:ss')</v>
      </c>
      <c r="AI13" s="34" t="s">
        <v>207</v>
      </c>
      <c r="AK13" s="1" t="b">
        <f t="shared" si="14"/>
        <v>0</v>
      </c>
      <c r="AL13" s="1" t="b">
        <f t="shared" si="15"/>
        <v>0</v>
      </c>
      <c r="AM13" s="1" t="b">
        <f t="shared" si="16"/>
        <v>0</v>
      </c>
      <c r="AN13" s="1" t="b">
        <f t="shared" si="17"/>
        <v>0</v>
      </c>
      <c r="AO13" s="1" t="b">
        <f t="shared" si="18"/>
        <v>0</v>
      </c>
      <c r="AP13" s="1" t="b">
        <f t="shared" si="19"/>
        <v>0</v>
      </c>
      <c r="AQ13" s="1" t="b">
        <f t="shared" si="20"/>
        <v>0</v>
      </c>
      <c r="AR13" s="1" t="b">
        <f t="shared" si="21"/>
        <v>0</v>
      </c>
      <c r="AS13" s="1" t="b">
        <f t="shared" si="22"/>
        <v>0</v>
      </c>
      <c r="AT13" s="1" t="b">
        <f t="shared" si="23"/>
        <v>0</v>
      </c>
      <c r="AU13" s="1" t="b">
        <f t="shared" si="24"/>
        <v>0</v>
      </c>
      <c r="AV13" s="1" t="b">
        <f t="shared" si="25"/>
        <v>0</v>
      </c>
      <c r="AX13" s="1"/>
      <c r="AY13" s="1"/>
      <c r="AZ13" s="1"/>
      <c r="BA13" s="1"/>
      <c r="BB13" s="1"/>
      <c r="BC13" s="1"/>
      <c r="BD13" s="1"/>
      <c r="BE13" s="1"/>
      <c r="BF13" s="1"/>
      <c r="BG13" s="1"/>
      <c r="BH13" s="1"/>
      <c r="BI13" s="4"/>
    </row>
    <row r="14" spans="1:61">
      <c r="A14" s="36">
        <v>2</v>
      </c>
      <c r="B14" s="36">
        <v>12</v>
      </c>
      <c r="C14" s="36" t="s">
        <v>403</v>
      </c>
      <c r="D14" s="36" t="s">
        <v>403</v>
      </c>
      <c r="E14" s="36" t="s">
        <v>403</v>
      </c>
      <c r="F14" s="36" t="s">
        <v>403</v>
      </c>
      <c r="G14" s="36" t="s">
        <v>403</v>
      </c>
      <c r="H14" s="36" t="s">
        <v>403</v>
      </c>
      <c r="I14" s="36" t="s">
        <v>403</v>
      </c>
      <c r="J14" s="36" t="s">
        <v>403</v>
      </c>
      <c r="K14" s="36" t="s">
        <v>403</v>
      </c>
      <c r="L14" s="31" t="s">
        <v>729</v>
      </c>
      <c r="M14" s="145" t="s">
        <v>1068</v>
      </c>
      <c r="N14" s="145" t="s">
        <v>43</v>
      </c>
      <c r="O14" s="130">
        <v>2</v>
      </c>
      <c r="P14" s="130">
        <v>12</v>
      </c>
      <c r="Q14" s="130" t="s">
        <v>403</v>
      </c>
      <c r="R14" s="130" t="s">
        <v>403</v>
      </c>
      <c r="S14" s="130" t="s">
        <v>403</v>
      </c>
      <c r="T14" s="130" t="s">
        <v>403</v>
      </c>
      <c r="U14" s="130" t="s">
        <v>403</v>
      </c>
      <c r="V14" s="130" t="s">
        <v>403</v>
      </c>
      <c r="W14" s="130" t="s">
        <v>403</v>
      </c>
      <c r="X14" s="130" t="s">
        <v>403</v>
      </c>
      <c r="Y14" s="130" t="s">
        <v>403</v>
      </c>
      <c r="Z14" s="131" t="s">
        <v>2064</v>
      </c>
      <c r="AA14" s="2" t="str">
        <f>VLOOKUP(A14,'1_プロファイルマスタ'!$A$3:$E$90,3,FALSE)</f>
        <v>管理者(全店)</v>
      </c>
      <c r="AB14" s="2" t="str">
        <f>VLOOKUP(B14,'15_リスト発行元マスタ'!$A$3:$Q$98,2,FALSE)</f>
        <v>ASI</v>
      </c>
      <c r="AC14" s="2" t="str">
        <f>VLOOKUP(O14,'1_プロファイルマスタ'!$H$3:$L$90,3,FALSE)</f>
        <v>リスク管理部門（役席）</v>
      </c>
      <c r="AD14" s="2" t="str">
        <f>VLOOKUP(P14,'15_リスト発行元マスタ'!$U$3:$AK$98,2,FALSE)</f>
        <v>DJ_KOKUNAI_PEPS</v>
      </c>
      <c r="AE14" s="32" t="s">
        <v>208</v>
      </c>
      <c r="AF14" s="33" t="s">
        <v>866</v>
      </c>
      <c r="AG14" s="33" t="s">
        <v>206</v>
      </c>
      <c r="AH14" s="33" t="str">
        <f t="shared" si="13"/>
        <v>2,12, 'Y','Y','Y','Y','Y','Y','Y','Y','Y', to_timestamp('2022/01/01 0:00:00' , 'yyyy/MM/dd hh24:mi:ss')</v>
      </c>
      <c r="AI14" s="34" t="s">
        <v>207</v>
      </c>
      <c r="AK14" s="1" t="b">
        <f t="shared" si="14"/>
        <v>0</v>
      </c>
      <c r="AL14" s="1" t="b">
        <f t="shared" si="15"/>
        <v>0</v>
      </c>
      <c r="AM14" s="1" t="b">
        <f t="shared" si="16"/>
        <v>0</v>
      </c>
      <c r="AN14" s="1" t="b">
        <f t="shared" si="17"/>
        <v>0</v>
      </c>
      <c r="AO14" s="1" t="b">
        <f t="shared" si="18"/>
        <v>0</v>
      </c>
      <c r="AP14" s="1" t="b">
        <f t="shared" si="19"/>
        <v>0</v>
      </c>
      <c r="AQ14" s="1" t="b">
        <f t="shared" si="20"/>
        <v>0</v>
      </c>
      <c r="AR14" s="1" t="b">
        <f t="shared" si="21"/>
        <v>0</v>
      </c>
      <c r="AS14" s="1" t="b">
        <f t="shared" si="22"/>
        <v>0</v>
      </c>
      <c r="AT14" s="1" t="b">
        <f t="shared" si="23"/>
        <v>0</v>
      </c>
      <c r="AU14" s="1" t="b">
        <f t="shared" si="24"/>
        <v>0</v>
      </c>
      <c r="AV14" s="1" t="b">
        <f t="shared" si="25"/>
        <v>0</v>
      </c>
      <c r="AX14" s="1"/>
      <c r="AY14" s="1"/>
      <c r="AZ14" s="1"/>
      <c r="BA14" s="1"/>
      <c r="BB14" s="1"/>
      <c r="BC14" s="1"/>
      <c r="BD14" s="1"/>
      <c r="BE14" s="1"/>
      <c r="BF14" s="1"/>
      <c r="BG14" s="1"/>
      <c r="BH14" s="1"/>
      <c r="BI14" s="4"/>
    </row>
    <row r="15" spans="1:61">
      <c r="A15" s="36">
        <v>2</v>
      </c>
      <c r="B15" s="36">
        <v>13</v>
      </c>
      <c r="C15" s="36" t="s">
        <v>403</v>
      </c>
      <c r="D15" s="36" t="s">
        <v>403</v>
      </c>
      <c r="E15" s="36" t="s">
        <v>403</v>
      </c>
      <c r="F15" s="36" t="s">
        <v>403</v>
      </c>
      <c r="G15" s="36" t="s">
        <v>403</v>
      </c>
      <c r="H15" s="36" t="s">
        <v>403</v>
      </c>
      <c r="I15" s="36" t="s">
        <v>403</v>
      </c>
      <c r="J15" s="36" t="s">
        <v>403</v>
      </c>
      <c r="K15" s="36" t="s">
        <v>403</v>
      </c>
      <c r="L15" s="31" t="s">
        <v>729</v>
      </c>
      <c r="M15" s="145" t="s">
        <v>1068</v>
      </c>
      <c r="N15" s="145" t="s">
        <v>43</v>
      </c>
      <c r="O15" s="130">
        <v>2</v>
      </c>
      <c r="P15" s="130">
        <v>13</v>
      </c>
      <c r="Q15" s="130" t="s">
        <v>403</v>
      </c>
      <c r="R15" s="130" t="s">
        <v>403</v>
      </c>
      <c r="S15" s="130" t="s">
        <v>403</v>
      </c>
      <c r="T15" s="130" t="s">
        <v>403</v>
      </c>
      <c r="U15" s="130" t="s">
        <v>403</v>
      </c>
      <c r="V15" s="130" t="s">
        <v>403</v>
      </c>
      <c r="W15" s="130" t="s">
        <v>403</v>
      </c>
      <c r="X15" s="130" t="s">
        <v>403</v>
      </c>
      <c r="Y15" s="130" t="s">
        <v>403</v>
      </c>
      <c r="Z15" s="131" t="s">
        <v>2064</v>
      </c>
      <c r="AA15" s="2" t="str">
        <f>VLOOKUP(A15,'1_プロファイルマスタ'!$A$3:$E$90,3,FALSE)</f>
        <v>管理者(全店)</v>
      </c>
      <c r="AB15" s="2" t="str">
        <f>VLOOKUP(B15,'15_リスト発行元マスタ'!$A$3:$Q$98,2,FALSE)</f>
        <v>ASC</v>
      </c>
      <c r="AC15" s="2" t="str">
        <f>VLOOKUP(O15,'1_プロファイルマスタ'!$H$3:$L$90,3,FALSE)</f>
        <v>リスク管理部門（役席）</v>
      </c>
      <c r="AD15" s="2" t="str">
        <f>VLOOKUP(P15,'15_リスト発行元マスタ'!$U$3:$AK$98,2,FALSE)</f>
        <v>ZENGIN_SEIHO</v>
      </c>
      <c r="AE15" s="32" t="s">
        <v>208</v>
      </c>
      <c r="AF15" s="33" t="s">
        <v>866</v>
      </c>
      <c r="AG15" s="33" t="s">
        <v>206</v>
      </c>
      <c r="AH15" s="33" t="str">
        <f t="shared" si="13"/>
        <v>2,13, 'Y','Y','Y','Y','Y','Y','Y','Y','Y', to_timestamp('2022/01/01 0:00:00' , 'yyyy/MM/dd hh24:mi:ss')</v>
      </c>
      <c r="AI15" s="34" t="s">
        <v>207</v>
      </c>
      <c r="AK15" s="1" t="b">
        <f t="shared" si="14"/>
        <v>0</v>
      </c>
      <c r="AL15" s="1" t="b">
        <f t="shared" si="15"/>
        <v>0</v>
      </c>
      <c r="AM15" s="1" t="b">
        <f t="shared" si="16"/>
        <v>0</v>
      </c>
      <c r="AN15" s="1" t="b">
        <f t="shared" si="17"/>
        <v>0</v>
      </c>
      <c r="AO15" s="1" t="b">
        <f t="shared" si="18"/>
        <v>0</v>
      </c>
      <c r="AP15" s="1" t="b">
        <f t="shared" si="19"/>
        <v>0</v>
      </c>
      <c r="AQ15" s="1" t="b">
        <f t="shared" si="20"/>
        <v>0</v>
      </c>
      <c r="AR15" s="1" t="b">
        <f t="shared" si="21"/>
        <v>0</v>
      </c>
      <c r="AS15" s="1" t="b">
        <f t="shared" si="22"/>
        <v>0</v>
      </c>
      <c r="AT15" s="1" t="b">
        <f t="shared" si="23"/>
        <v>0</v>
      </c>
      <c r="AU15" s="1" t="b">
        <f t="shared" si="24"/>
        <v>0</v>
      </c>
      <c r="AV15" s="1" t="b">
        <f t="shared" si="25"/>
        <v>0</v>
      </c>
      <c r="AX15" s="1"/>
      <c r="AY15" s="1"/>
      <c r="AZ15" s="1"/>
      <c r="BA15" s="1"/>
      <c r="BB15" s="1"/>
      <c r="BC15" s="1"/>
      <c r="BD15" s="1"/>
      <c r="BE15" s="1"/>
      <c r="BF15" s="1"/>
      <c r="BG15" s="1"/>
      <c r="BH15" s="1"/>
      <c r="BI15" s="4"/>
    </row>
    <row r="16" spans="1:61">
      <c r="A16" s="36">
        <v>2</v>
      </c>
      <c r="B16" s="36">
        <v>14</v>
      </c>
      <c r="C16" s="36" t="s">
        <v>403</v>
      </c>
      <c r="D16" s="36" t="s">
        <v>403</v>
      </c>
      <c r="E16" s="36" t="s">
        <v>403</v>
      </c>
      <c r="F16" s="36" t="s">
        <v>403</v>
      </c>
      <c r="G16" s="36" t="s">
        <v>403</v>
      </c>
      <c r="H16" s="36" t="s">
        <v>403</v>
      </c>
      <c r="I16" s="36" t="s">
        <v>403</v>
      </c>
      <c r="J16" s="36" t="s">
        <v>403</v>
      </c>
      <c r="K16" s="36" t="s">
        <v>403</v>
      </c>
      <c r="L16" s="31" t="s">
        <v>729</v>
      </c>
      <c r="M16" s="145" t="s">
        <v>1068</v>
      </c>
      <c r="N16" s="145" t="s">
        <v>43</v>
      </c>
      <c r="O16" s="130">
        <v>2</v>
      </c>
      <c r="P16" s="130">
        <v>14</v>
      </c>
      <c r="Q16" s="130" t="s">
        <v>403</v>
      </c>
      <c r="R16" s="130" t="s">
        <v>403</v>
      </c>
      <c r="S16" s="130" t="s">
        <v>403</v>
      </c>
      <c r="T16" s="130" t="s">
        <v>403</v>
      </c>
      <c r="U16" s="130" t="s">
        <v>403</v>
      </c>
      <c r="V16" s="130" t="s">
        <v>403</v>
      </c>
      <c r="W16" s="130" t="s">
        <v>403</v>
      </c>
      <c r="X16" s="130" t="s">
        <v>403</v>
      </c>
      <c r="Y16" s="130" t="s">
        <v>403</v>
      </c>
      <c r="Z16" s="131" t="s">
        <v>2064</v>
      </c>
      <c r="AA16" s="2" t="str">
        <f>VLOOKUP(A16,'1_プロファイルマスタ'!$A$3:$E$90,3,FALSE)</f>
        <v>管理者(全店)</v>
      </c>
      <c r="AB16" s="2" t="str">
        <f>VLOOKUP(B16,'15_リスト発行元マスタ'!$A$3:$Q$98,2,FALSE)</f>
        <v>ORG1</v>
      </c>
      <c r="AC16" s="2" t="str">
        <f>VLOOKUP(O16,'1_プロファイルマスタ'!$H$3:$L$90,3,FALSE)</f>
        <v>リスク管理部門（役席）</v>
      </c>
      <c r="AD16" s="2" t="str">
        <f>VLOOKUP(P16,'15_リスト発行元マスタ'!$U$3:$AK$98,2,FALSE)</f>
        <v>ZENGIN_SONPO</v>
      </c>
      <c r="AE16" s="32" t="s">
        <v>208</v>
      </c>
      <c r="AF16" s="33" t="s">
        <v>866</v>
      </c>
      <c r="AG16" s="33" t="s">
        <v>206</v>
      </c>
      <c r="AH16" s="33" t="str">
        <f t="shared" si="13"/>
        <v>2,14, 'Y','Y','Y','Y','Y','Y','Y','Y','Y', to_timestamp('2022/01/01 0:00:00' , 'yyyy/MM/dd hh24:mi:ss')</v>
      </c>
      <c r="AI16" s="34" t="s">
        <v>207</v>
      </c>
      <c r="AK16" s="1" t="b">
        <f t="shared" si="14"/>
        <v>0</v>
      </c>
      <c r="AL16" s="1" t="b">
        <f t="shared" si="15"/>
        <v>0</v>
      </c>
      <c r="AM16" s="1" t="b">
        <f t="shared" si="16"/>
        <v>0</v>
      </c>
      <c r="AN16" s="1" t="b">
        <f t="shared" si="17"/>
        <v>0</v>
      </c>
      <c r="AO16" s="1" t="b">
        <f t="shared" si="18"/>
        <v>0</v>
      </c>
      <c r="AP16" s="1" t="b">
        <f t="shared" si="19"/>
        <v>0</v>
      </c>
      <c r="AQ16" s="1" t="b">
        <f t="shared" si="20"/>
        <v>0</v>
      </c>
      <c r="AR16" s="1" t="b">
        <f t="shared" si="21"/>
        <v>0</v>
      </c>
      <c r="AS16" s="1" t="b">
        <f t="shared" si="22"/>
        <v>0</v>
      </c>
      <c r="AT16" s="1" t="b">
        <f t="shared" si="23"/>
        <v>0</v>
      </c>
      <c r="AU16" s="1" t="b">
        <f t="shared" si="24"/>
        <v>0</v>
      </c>
      <c r="AV16" s="1" t="b">
        <f t="shared" si="25"/>
        <v>0</v>
      </c>
      <c r="AX16" s="1"/>
      <c r="AY16" s="1"/>
      <c r="AZ16" s="1"/>
      <c r="BA16" s="1"/>
      <c r="BB16" s="1"/>
      <c r="BC16" s="1"/>
      <c r="BD16" s="1"/>
      <c r="BE16" s="1"/>
      <c r="BF16" s="1"/>
      <c r="BG16" s="1"/>
      <c r="BH16" s="1"/>
      <c r="BI16" s="4"/>
    </row>
    <row r="17" spans="15:61">
      <c r="O17" s="130">
        <v>2</v>
      </c>
      <c r="P17" s="130">
        <v>15</v>
      </c>
      <c r="Q17" s="130" t="s">
        <v>403</v>
      </c>
      <c r="R17" s="130" t="s">
        <v>403</v>
      </c>
      <c r="S17" s="130" t="s">
        <v>403</v>
      </c>
      <c r="T17" s="130" t="s">
        <v>403</v>
      </c>
      <c r="U17" s="130" t="s">
        <v>403</v>
      </c>
      <c r="V17" s="130" t="s">
        <v>403</v>
      </c>
      <c r="W17" s="130" t="s">
        <v>403</v>
      </c>
      <c r="X17" s="130" t="s">
        <v>403</v>
      </c>
      <c r="Y17" s="130" t="s">
        <v>403</v>
      </c>
      <c r="Z17" s="131" t="s">
        <v>2064</v>
      </c>
      <c r="AC17" s="2" t="str">
        <f>VLOOKUP(O17,'1_プロファイルマスタ'!$H$3:$L$90,3,FALSE)</f>
        <v>リスク管理部門（役席）</v>
      </c>
      <c r="AD17" s="2" t="str">
        <f>VLOOKUP(P17,'15_リスト発行元マスタ'!$U$3:$AK$98,2,FALSE)</f>
        <v>ORIGINAL</v>
      </c>
      <c r="AE17" s="32" t="s">
        <v>208</v>
      </c>
      <c r="AF17" s="33" t="s">
        <v>866</v>
      </c>
      <c r="AG17" s="33" t="s">
        <v>206</v>
      </c>
      <c r="AH17" s="33" t="str">
        <f t="shared" si="13"/>
        <v>2,15, 'Y','Y','Y','Y','Y','Y','Y','Y','Y', to_timestamp('2022/01/01 0:00:00' , 'yyyy/MM/dd hh24:mi:ss')</v>
      </c>
      <c r="AI17" s="34" t="s">
        <v>207</v>
      </c>
      <c r="AK17" s="1" t="b">
        <f t="shared" si="14"/>
        <v>0</v>
      </c>
      <c r="AL17" s="1" t="b">
        <f t="shared" si="15"/>
        <v>0</v>
      </c>
      <c r="AM17" s="1" t="b">
        <f t="shared" si="16"/>
        <v>0</v>
      </c>
      <c r="AN17" s="1" t="b">
        <f t="shared" si="17"/>
        <v>0</v>
      </c>
      <c r="AO17" s="1" t="b">
        <f t="shared" si="18"/>
        <v>0</v>
      </c>
      <c r="AP17" s="1" t="b">
        <f t="shared" si="19"/>
        <v>0</v>
      </c>
      <c r="AQ17" s="1" t="b">
        <f t="shared" si="20"/>
        <v>0</v>
      </c>
      <c r="AR17" s="1" t="b">
        <f t="shared" si="21"/>
        <v>0</v>
      </c>
      <c r="AS17" s="1" t="b">
        <f t="shared" si="22"/>
        <v>0</v>
      </c>
      <c r="AT17" s="1" t="b">
        <f t="shared" si="23"/>
        <v>0</v>
      </c>
      <c r="AU17" s="1" t="b">
        <f t="shared" si="24"/>
        <v>0</v>
      </c>
      <c r="AV17" s="1" t="b">
        <f t="shared" si="25"/>
        <v>0</v>
      </c>
      <c r="AX17" s="1"/>
      <c r="AY17" s="1"/>
      <c r="AZ17" s="1"/>
      <c r="BA17" s="1"/>
      <c r="BB17" s="1"/>
      <c r="BC17" s="1"/>
      <c r="BD17" s="1"/>
      <c r="BE17" s="1"/>
      <c r="BF17" s="1"/>
      <c r="BG17" s="1"/>
      <c r="BH17" s="1"/>
      <c r="BI17" s="4"/>
    </row>
    <row r="18" spans="15:61">
      <c r="O18" s="130">
        <v>3</v>
      </c>
      <c r="P18" s="130">
        <v>1</v>
      </c>
      <c r="Q18" s="130" t="s">
        <v>403</v>
      </c>
      <c r="R18" s="130" t="s">
        <v>403</v>
      </c>
      <c r="S18" s="130" t="s">
        <v>403</v>
      </c>
      <c r="T18" s="130" t="s">
        <v>403</v>
      </c>
      <c r="U18" s="130" t="s">
        <v>403</v>
      </c>
      <c r="V18" s="130" t="s">
        <v>403</v>
      </c>
      <c r="W18" s="130" t="s">
        <v>403</v>
      </c>
      <c r="X18" s="130" t="s">
        <v>403</v>
      </c>
      <c r="Y18" s="130" t="s">
        <v>403</v>
      </c>
      <c r="Z18" s="131" t="s">
        <v>2064</v>
      </c>
      <c r="AC18" s="2" t="str">
        <f>VLOOKUP(O18,'1_プロファイルマスタ'!$H$3:$L$90,3,FALSE)</f>
        <v>リスク管理部門（担当）</v>
      </c>
      <c r="AD18" s="2" t="str">
        <f>VLOOKUP(P18,'15_リスト発行元マスタ'!$U$3:$AK$98,2,FALSE)</f>
        <v>OFAC</v>
      </c>
      <c r="AE18" s="32" t="s">
        <v>208</v>
      </c>
      <c r="AF18" s="33" t="s">
        <v>866</v>
      </c>
      <c r="AG18" s="33" t="s">
        <v>206</v>
      </c>
      <c r="AH18" s="33" t="str">
        <f t="shared" si="13"/>
        <v>3,1, 'Y','Y','Y','Y','Y','Y','Y','Y','Y', to_timestamp('2022/01/01 0:00:00' , 'yyyy/MM/dd hh24:mi:ss')</v>
      </c>
      <c r="AI18" s="34" t="s">
        <v>207</v>
      </c>
      <c r="AK18" s="1" t="b">
        <f t="shared" si="14"/>
        <v>0</v>
      </c>
      <c r="AL18" s="1" t="b">
        <f t="shared" si="15"/>
        <v>0</v>
      </c>
      <c r="AM18" s="1" t="b">
        <f t="shared" si="16"/>
        <v>0</v>
      </c>
      <c r="AN18" s="1" t="b">
        <f t="shared" si="17"/>
        <v>0</v>
      </c>
      <c r="AO18" s="1" t="b">
        <f t="shared" si="18"/>
        <v>0</v>
      </c>
      <c r="AP18" s="1" t="b">
        <f t="shared" si="19"/>
        <v>0</v>
      </c>
      <c r="AQ18" s="1" t="b">
        <f t="shared" si="20"/>
        <v>0</v>
      </c>
      <c r="AR18" s="1" t="b">
        <f t="shared" si="21"/>
        <v>0</v>
      </c>
      <c r="AS18" s="1" t="b">
        <f t="shared" si="22"/>
        <v>0</v>
      </c>
      <c r="AT18" s="1" t="b">
        <f t="shared" si="23"/>
        <v>0</v>
      </c>
      <c r="AU18" s="1" t="b">
        <f t="shared" si="24"/>
        <v>0</v>
      </c>
      <c r="AV18" s="1" t="b">
        <f t="shared" si="25"/>
        <v>0</v>
      </c>
      <c r="AX18" s="1"/>
      <c r="AY18" s="1"/>
      <c r="AZ18" s="1"/>
      <c r="BA18" s="1"/>
      <c r="BB18" s="1"/>
      <c r="BC18" s="1"/>
      <c r="BD18" s="1"/>
      <c r="BE18" s="1"/>
      <c r="BF18" s="1"/>
      <c r="BG18" s="1"/>
      <c r="BH18" s="1"/>
      <c r="BI18" s="4"/>
    </row>
    <row r="19" spans="15:61">
      <c r="O19" s="130">
        <v>3</v>
      </c>
      <c r="P19" s="130">
        <v>2</v>
      </c>
      <c r="Q19" s="130" t="s">
        <v>403</v>
      </c>
      <c r="R19" s="130" t="s">
        <v>403</v>
      </c>
      <c r="S19" s="130" t="s">
        <v>403</v>
      </c>
      <c r="T19" s="130" t="s">
        <v>403</v>
      </c>
      <c r="U19" s="130" t="s">
        <v>403</v>
      </c>
      <c r="V19" s="130" t="s">
        <v>403</v>
      </c>
      <c r="W19" s="130" t="s">
        <v>403</v>
      </c>
      <c r="X19" s="130" t="s">
        <v>403</v>
      </c>
      <c r="Y19" s="130" t="s">
        <v>403</v>
      </c>
      <c r="Z19" s="131" t="s">
        <v>2064</v>
      </c>
      <c r="AC19" s="2" t="str">
        <f>VLOOKUP(O19,'1_プロファイルマスタ'!$H$3:$L$90,3,FALSE)</f>
        <v>リスク管理部門（担当）</v>
      </c>
      <c r="AD19" s="2" t="str">
        <f>VLOOKUP(P19,'15_リスト発行元マスタ'!$U$3:$AK$98,2,FALSE)</f>
        <v>JP</v>
      </c>
      <c r="AE19" s="32" t="s">
        <v>208</v>
      </c>
      <c r="AF19" s="33" t="s">
        <v>866</v>
      </c>
      <c r="AG19" s="33" t="s">
        <v>206</v>
      </c>
      <c r="AH19" s="33" t="str">
        <f t="shared" si="13"/>
        <v>3,2, 'Y','Y','Y','Y','Y','Y','Y','Y','Y', to_timestamp('2022/01/01 0:00:00' , 'yyyy/MM/dd hh24:mi:ss')</v>
      </c>
      <c r="AI19" s="34" t="s">
        <v>207</v>
      </c>
      <c r="AK19" s="1" t="b">
        <f t="shared" si="14"/>
        <v>0</v>
      </c>
      <c r="AL19" s="1" t="b">
        <f t="shared" si="15"/>
        <v>0</v>
      </c>
      <c r="AM19" s="1" t="b">
        <f t="shared" si="16"/>
        <v>0</v>
      </c>
      <c r="AN19" s="1" t="b">
        <f t="shared" si="17"/>
        <v>0</v>
      </c>
      <c r="AO19" s="1" t="b">
        <f t="shared" si="18"/>
        <v>0</v>
      </c>
      <c r="AP19" s="1" t="b">
        <f t="shared" si="19"/>
        <v>0</v>
      </c>
      <c r="AQ19" s="1" t="b">
        <f t="shared" si="20"/>
        <v>0</v>
      </c>
      <c r="AR19" s="1" t="b">
        <f t="shared" si="21"/>
        <v>0</v>
      </c>
      <c r="AS19" s="1" t="b">
        <f t="shared" si="22"/>
        <v>0</v>
      </c>
      <c r="AT19" s="1" t="b">
        <f t="shared" si="23"/>
        <v>0</v>
      </c>
      <c r="AU19" s="1" t="b">
        <f t="shared" si="24"/>
        <v>0</v>
      </c>
      <c r="AV19" s="1" t="b">
        <f t="shared" si="25"/>
        <v>0</v>
      </c>
      <c r="AX19" s="1"/>
      <c r="AY19" s="1"/>
      <c r="AZ19" s="1"/>
      <c r="BA19" s="1"/>
      <c r="BB19" s="1"/>
      <c r="BC19" s="1"/>
      <c r="BD19" s="1"/>
      <c r="BE19" s="1"/>
      <c r="BF19" s="1"/>
      <c r="BG19" s="1"/>
      <c r="BH19" s="1"/>
      <c r="BI19" s="4"/>
    </row>
    <row r="20" spans="15:61">
      <c r="O20" s="130">
        <v>3</v>
      </c>
      <c r="P20" s="130">
        <v>3</v>
      </c>
      <c r="Q20" s="130" t="s">
        <v>403</v>
      </c>
      <c r="R20" s="130" t="s">
        <v>403</v>
      </c>
      <c r="S20" s="130" t="s">
        <v>403</v>
      </c>
      <c r="T20" s="130" t="s">
        <v>403</v>
      </c>
      <c r="U20" s="130" t="s">
        <v>403</v>
      </c>
      <c r="V20" s="130" t="s">
        <v>403</v>
      </c>
      <c r="W20" s="130" t="s">
        <v>403</v>
      </c>
      <c r="X20" s="130" t="s">
        <v>403</v>
      </c>
      <c r="Y20" s="130" t="s">
        <v>403</v>
      </c>
      <c r="Z20" s="131" t="s">
        <v>2064</v>
      </c>
      <c r="AC20" s="2" t="str">
        <f>VLOOKUP(O20,'1_プロファイルマスタ'!$H$3:$L$90,3,FALSE)</f>
        <v>リスク管理部門（担当）</v>
      </c>
      <c r="AD20" s="2" t="str">
        <f>VLOOKUP(P20,'15_リスト発行元マスタ'!$U$3:$AK$98,2,FALSE)</f>
        <v>MOF</v>
      </c>
      <c r="AE20" s="32" t="s">
        <v>208</v>
      </c>
      <c r="AF20" s="33" t="s">
        <v>866</v>
      </c>
      <c r="AG20" s="33" t="s">
        <v>206</v>
      </c>
      <c r="AH20" s="33" t="str">
        <f t="shared" si="13"/>
        <v>3,3, 'Y','Y','Y','Y','Y','Y','Y','Y','Y', to_timestamp('2022/01/01 0:00:00' , 'yyyy/MM/dd hh24:mi:ss')</v>
      </c>
      <c r="AI20" s="34" t="s">
        <v>207</v>
      </c>
      <c r="AK20" s="1" t="b">
        <f t="shared" si="14"/>
        <v>0</v>
      </c>
      <c r="AL20" s="1" t="b">
        <f t="shared" si="15"/>
        <v>0</v>
      </c>
      <c r="AM20" s="1" t="b">
        <f t="shared" si="16"/>
        <v>0</v>
      </c>
      <c r="AN20" s="1" t="b">
        <f t="shared" si="17"/>
        <v>0</v>
      </c>
      <c r="AO20" s="1" t="b">
        <f t="shared" si="18"/>
        <v>0</v>
      </c>
      <c r="AP20" s="1" t="b">
        <f t="shared" si="19"/>
        <v>0</v>
      </c>
      <c r="AQ20" s="1" t="b">
        <f t="shared" si="20"/>
        <v>0</v>
      </c>
      <c r="AR20" s="1" t="b">
        <f t="shared" si="21"/>
        <v>0</v>
      </c>
      <c r="AS20" s="1" t="b">
        <f t="shared" si="22"/>
        <v>0</v>
      </c>
      <c r="AT20" s="1" t="b">
        <f t="shared" si="23"/>
        <v>0</v>
      </c>
      <c r="AU20" s="1" t="b">
        <f t="shared" si="24"/>
        <v>0</v>
      </c>
      <c r="AV20" s="1" t="b">
        <f t="shared" si="25"/>
        <v>0</v>
      </c>
      <c r="AX20" s="1"/>
      <c r="AY20" s="1"/>
      <c r="AZ20" s="1"/>
      <c r="BA20" s="1"/>
      <c r="BB20" s="1"/>
      <c r="BC20" s="1"/>
      <c r="BD20" s="1"/>
      <c r="BE20" s="1"/>
      <c r="BF20" s="1"/>
      <c r="BG20" s="1"/>
      <c r="BH20" s="1"/>
      <c r="BI20" s="4"/>
    </row>
    <row r="21" spans="15:61">
      <c r="O21" s="130">
        <v>3</v>
      </c>
      <c r="P21" s="130">
        <v>4</v>
      </c>
      <c r="Q21" s="130" t="s">
        <v>403</v>
      </c>
      <c r="R21" s="130" t="s">
        <v>403</v>
      </c>
      <c r="S21" s="130" t="s">
        <v>403</v>
      </c>
      <c r="T21" s="130" t="s">
        <v>403</v>
      </c>
      <c r="U21" s="130" t="s">
        <v>403</v>
      </c>
      <c r="V21" s="130" t="s">
        <v>403</v>
      </c>
      <c r="W21" s="130" t="s">
        <v>403</v>
      </c>
      <c r="X21" s="130" t="s">
        <v>403</v>
      </c>
      <c r="Y21" s="130" t="s">
        <v>403</v>
      </c>
      <c r="Z21" s="131" t="s">
        <v>2064</v>
      </c>
      <c r="AC21" s="2" t="str">
        <f>VLOOKUP(O21,'1_プロファイルマスタ'!$H$3:$L$90,3,FALSE)</f>
        <v>リスク管理部門（担当）</v>
      </c>
      <c r="AD21" s="2" t="str">
        <f>VLOOKUP(P21,'15_リスト発行元マスタ'!$U$3:$AK$98,2,FALSE)</f>
        <v>NPA</v>
      </c>
      <c r="AE21" s="32" t="s">
        <v>208</v>
      </c>
      <c r="AF21" s="33" t="s">
        <v>866</v>
      </c>
      <c r="AG21" s="33" t="s">
        <v>206</v>
      </c>
      <c r="AH21" s="33" t="str">
        <f t="shared" si="13"/>
        <v>3,4, 'Y','Y','Y','Y','Y','Y','Y','Y','Y', to_timestamp('2022/01/01 0:00:00' , 'yyyy/MM/dd hh24:mi:ss')</v>
      </c>
      <c r="AI21" s="34" t="s">
        <v>207</v>
      </c>
      <c r="AK21" s="1" t="b">
        <f t="shared" si="14"/>
        <v>0</v>
      </c>
      <c r="AL21" s="1" t="b">
        <f t="shared" si="15"/>
        <v>0</v>
      </c>
      <c r="AM21" s="1" t="b">
        <f t="shared" si="16"/>
        <v>0</v>
      </c>
      <c r="AN21" s="1" t="b">
        <f t="shared" si="17"/>
        <v>0</v>
      </c>
      <c r="AO21" s="1" t="b">
        <f t="shared" si="18"/>
        <v>0</v>
      </c>
      <c r="AP21" s="1" t="b">
        <f t="shared" si="19"/>
        <v>0</v>
      </c>
      <c r="AQ21" s="1" t="b">
        <f t="shared" si="20"/>
        <v>0</v>
      </c>
      <c r="AR21" s="1" t="b">
        <f t="shared" si="21"/>
        <v>0</v>
      </c>
      <c r="AS21" s="1" t="b">
        <f t="shared" si="22"/>
        <v>0</v>
      </c>
      <c r="AT21" s="1" t="b">
        <f t="shared" si="23"/>
        <v>0</v>
      </c>
      <c r="AU21" s="1" t="b">
        <f t="shared" si="24"/>
        <v>0</v>
      </c>
      <c r="AV21" s="1" t="b">
        <f t="shared" si="25"/>
        <v>0</v>
      </c>
      <c r="AX21" s="1"/>
      <c r="AY21" s="1"/>
      <c r="AZ21" s="1"/>
      <c r="BA21" s="1"/>
      <c r="BB21" s="1"/>
      <c r="BC21" s="1"/>
      <c r="BD21" s="1"/>
      <c r="BE21" s="1"/>
      <c r="BF21" s="1"/>
      <c r="BG21" s="1"/>
      <c r="BH21" s="1"/>
      <c r="BI21" s="4"/>
    </row>
    <row r="22" spans="15:61">
      <c r="O22" s="130">
        <v>3</v>
      </c>
      <c r="P22" s="130">
        <v>5</v>
      </c>
      <c r="Q22" s="130" t="s">
        <v>403</v>
      </c>
      <c r="R22" s="130" t="s">
        <v>403</v>
      </c>
      <c r="S22" s="130" t="s">
        <v>403</v>
      </c>
      <c r="T22" s="130" t="s">
        <v>403</v>
      </c>
      <c r="U22" s="130" t="s">
        <v>403</v>
      </c>
      <c r="V22" s="130" t="s">
        <v>403</v>
      </c>
      <c r="W22" s="130" t="s">
        <v>403</v>
      </c>
      <c r="X22" s="130" t="s">
        <v>403</v>
      </c>
      <c r="Y22" s="130" t="s">
        <v>403</v>
      </c>
      <c r="Z22" s="131" t="s">
        <v>2064</v>
      </c>
      <c r="AC22" s="2" t="str">
        <f>VLOOKUP(O22,'1_プロファイルマスタ'!$H$3:$L$90,3,FALSE)</f>
        <v>リスク管理部門（担当）</v>
      </c>
      <c r="AD22" s="2" t="str">
        <f>VLOOKUP(P22,'15_リスト発行元マスタ'!$U$3:$AK$98,2,FALSE)</f>
        <v>NPC</v>
      </c>
      <c r="AE22" s="32" t="s">
        <v>208</v>
      </c>
      <c r="AF22" s="33" t="s">
        <v>866</v>
      </c>
      <c r="AG22" s="33" t="s">
        <v>206</v>
      </c>
      <c r="AH22" s="33" t="str">
        <f t="shared" si="13"/>
        <v>3,5, 'Y','Y','Y','Y','Y','Y','Y','Y','Y', to_timestamp('2022/01/01 0:00:00' , 'yyyy/MM/dd hh24:mi:ss')</v>
      </c>
      <c r="AI22" s="34" t="s">
        <v>207</v>
      </c>
      <c r="AK22" s="1" t="b">
        <f t="shared" si="14"/>
        <v>0</v>
      </c>
      <c r="AL22" s="1" t="b">
        <f t="shared" si="15"/>
        <v>0</v>
      </c>
      <c r="AM22" s="1" t="b">
        <f t="shared" si="16"/>
        <v>0</v>
      </c>
      <c r="AN22" s="1" t="b">
        <f t="shared" si="17"/>
        <v>0</v>
      </c>
      <c r="AO22" s="1" t="b">
        <f t="shared" si="18"/>
        <v>0</v>
      </c>
      <c r="AP22" s="1" t="b">
        <f t="shared" si="19"/>
        <v>0</v>
      </c>
      <c r="AQ22" s="1" t="b">
        <f t="shared" si="20"/>
        <v>0</v>
      </c>
      <c r="AR22" s="1" t="b">
        <f t="shared" si="21"/>
        <v>0</v>
      </c>
      <c r="AS22" s="1" t="b">
        <f t="shared" si="22"/>
        <v>0</v>
      </c>
      <c r="AT22" s="1" t="b">
        <f t="shared" si="23"/>
        <v>0</v>
      </c>
      <c r="AU22" s="1" t="b">
        <f t="shared" si="24"/>
        <v>0</v>
      </c>
      <c r="AV22" s="1" t="b">
        <f t="shared" si="25"/>
        <v>0</v>
      </c>
      <c r="AX22" s="1"/>
      <c r="AY22" s="1"/>
      <c r="AZ22" s="1"/>
      <c r="BA22" s="1"/>
      <c r="BB22" s="1"/>
      <c r="BC22" s="1"/>
      <c r="BD22" s="1"/>
      <c r="BE22" s="1"/>
      <c r="BF22" s="1"/>
      <c r="BG22" s="1"/>
      <c r="BH22" s="1"/>
      <c r="BI22" s="4"/>
    </row>
    <row r="23" spans="15:61">
      <c r="O23" s="130">
        <v>3</v>
      </c>
      <c r="P23" s="130">
        <v>6</v>
      </c>
      <c r="Q23" s="130" t="s">
        <v>403</v>
      </c>
      <c r="R23" s="130" t="s">
        <v>403</v>
      </c>
      <c r="S23" s="130" t="s">
        <v>403</v>
      </c>
      <c r="T23" s="130" t="s">
        <v>403</v>
      </c>
      <c r="U23" s="130" t="s">
        <v>403</v>
      </c>
      <c r="V23" s="130" t="s">
        <v>403</v>
      </c>
      <c r="W23" s="130" t="s">
        <v>403</v>
      </c>
      <c r="X23" s="130" t="s">
        <v>24</v>
      </c>
      <c r="Y23" s="130" t="s">
        <v>403</v>
      </c>
      <c r="Z23" s="131" t="s">
        <v>2064</v>
      </c>
      <c r="AC23" s="2" t="str">
        <f>VLOOKUP(O23,'1_プロファイルマスタ'!$H$3:$L$90,3,FALSE)</f>
        <v>リスク管理部門（担当）</v>
      </c>
      <c r="AD23" s="2" t="str">
        <f>VLOOKUP(P23,'15_リスト発行元マスタ'!$U$3:$AK$98,2,FALSE)</f>
        <v>NPI</v>
      </c>
      <c r="AE23" s="32" t="s">
        <v>208</v>
      </c>
      <c r="AF23" s="33" t="s">
        <v>866</v>
      </c>
      <c r="AG23" s="33" t="s">
        <v>206</v>
      </c>
      <c r="AH23" s="33" t="str">
        <f t="shared" si="13"/>
        <v>3,6, 'Y','Y','Y','Y','Y','Y','Y','N','Y', to_timestamp('2022/01/01 0:00:00' , 'yyyy/MM/dd hh24:mi:ss')</v>
      </c>
      <c r="AI23" s="34" t="s">
        <v>207</v>
      </c>
      <c r="AK23" s="1" t="b">
        <f t="shared" si="14"/>
        <v>0</v>
      </c>
      <c r="AL23" s="1" t="b">
        <f t="shared" si="15"/>
        <v>0</v>
      </c>
      <c r="AM23" s="1" t="b">
        <f t="shared" si="16"/>
        <v>0</v>
      </c>
      <c r="AN23" s="1" t="b">
        <f t="shared" si="17"/>
        <v>0</v>
      </c>
      <c r="AO23" s="1" t="b">
        <f t="shared" si="18"/>
        <v>0</v>
      </c>
      <c r="AP23" s="1" t="b">
        <f t="shared" si="19"/>
        <v>0</v>
      </c>
      <c r="AQ23" s="1" t="b">
        <f t="shared" si="20"/>
        <v>0</v>
      </c>
      <c r="AR23" s="1" t="b">
        <f t="shared" si="21"/>
        <v>0</v>
      </c>
      <c r="AS23" s="1" t="b">
        <f t="shared" si="22"/>
        <v>0</v>
      </c>
      <c r="AT23" s="1" t="b">
        <f t="shared" si="23"/>
        <v>0</v>
      </c>
      <c r="AU23" s="1" t="b">
        <f t="shared" si="24"/>
        <v>0</v>
      </c>
      <c r="AV23" s="1" t="b">
        <f t="shared" si="25"/>
        <v>0</v>
      </c>
      <c r="AX23" s="1"/>
      <c r="AY23" s="1"/>
      <c r="AZ23" s="1"/>
      <c r="BA23" s="1"/>
      <c r="BB23" s="1"/>
      <c r="BC23" s="1"/>
      <c r="BD23" s="1"/>
      <c r="BE23" s="1"/>
      <c r="BF23" s="1"/>
      <c r="BG23" s="1"/>
      <c r="BH23" s="1"/>
      <c r="BI23" s="4"/>
    </row>
    <row r="24" spans="15:61">
      <c r="O24" s="130">
        <v>3</v>
      </c>
      <c r="P24" s="130">
        <v>7</v>
      </c>
      <c r="Q24" s="130" t="s">
        <v>403</v>
      </c>
      <c r="R24" s="130" t="s">
        <v>403</v>
      </c>
      <c r="S24" s="130" t="s">
        <v>403</v>
      </c>
      <c r="T24" s="130" t="s">
        <v>403</v>
      </c>
      <c r="U24" s="130" t="s">
        <v>403</v>
      </c>
      <c r="V24" s="130" t="s">
        <v>403</v>
      </c>
      <c r="W24" s="130" t="s">
        <v>403</v>
      </c>
      <c r="X24" s="130" t="s">
        <v>403</v>
      </c>
      <c r="Y24" s="130" t="s">
        <v>403</v>
      </c>
      <c r="Z24" s="131" t="s">
        <v>2064</v>
      </c>
      <c r="AC24" s="2" t="str">
        <f>VLOOKUP(O24,'1_プロファイルマスタ'!$H$3:$L$90,3,FALSE)</f>
        <v>リスク管理部門（担当）</v>
      </c>
      <c r="AD24" s="2" t="str">
        <f>VLOOKUP(P24,'15_リスト発行元マスタ'!$U$3:$AK$98,2,FALSE)</f>
        <v>ASI</v>
      </c>
      <c r="AE24" s="32" t="s">
        <v>208</v>
      </c>
      <c r="AF24" s="33" t="s">
        <v>866</v>
      </c>
      <c r="AG24" s="33" t="s">
        <v>206</v>
      </c>
      <c r="AH24" s="33" t="str">
        <f t="shared" si="13"/>
        <v>3,7, 'Y','Y','Y','Y','Y','Y','Y','Y','Y', to_timestamp('2022/01/01 0:00:00' , 'yyyy/MM/dd hh24:mi:ss')</v>
      </c>
      <c r="AI24" s="34" t="s">
        <v>207</v>
      </c>
      <c r="AK24" s="1" t="b">
        <f t="shared" si="14"/>
        <v>0</v>
      </c>
      <c r="AL24" s="1" t="b">
        <f t="shared" si="15"/>
        <v>0</v>
      </c>
      <c r="AM24" s="1" t="b">
        <f t="shared" si="16"/>
        <v>0</v>
      </c>
      <c r="AN24" s="1" t="b">
        <f t="shared" si="17"/>
        <v>0</v>
      </c>
      <c r="AO24" s="1" t="b">
        <f t="shared" si="18"/>
        <v>0</v>
      </c>
      <c r="AP24" s="1" t="b">
        <f t="shared" si="19"/>
        <v>0</v>
      </c>
      <c r="AQ24" s="1" t="b">
        <f t="shared" si="20"/>
        <v>0</v>
      </c>
      <c r="AR24" s="1" t="b">
        <f t="shared" si="21"/>
        <v>0</v>
      </c>
      <c r="AS24" s="1" t="b">
        <f t="shared" si="22"/>
        <v>0</v>
      </c>
      <c r="AT24" s="1" t="b">
        <f t="shared" si="23"/>
        <v>0</v>
      </c>
      <c r="AU24" s="1" t="b">
        <f t="shared" si="24"/>
        <v>0</v>
      </c>
      <c r="AV24" s="1" t="b">
        <f t="shared" si="25"/>
        <v>0</v>
      </c>
      <c r="AX24" s="1"/>
      <c r="AY24" s="1"/>
      <c r="AZ24" s="1"/>
      <c r="BA24" s="1"/>
      <c r="BB24" s="1"/>
      <c r="BC24" s="1"/>
      <c r="BD24" s="1"/>
      <c r="BE24" s="1"/>
      <c r="BF24" s="1"/>
      <c r="BG24" s="1"/>
      <c r="BH24" s="1"/>
      <c r="BI24" s="4"/>
    </row>
    <row r="25" spans="15:61">
      <c r="O25" s="130">
        <v>3</v>
      </c>
      <c r="P25" s="130">
        <v>8</v>
      </c>
      <c r="Q25" s="130" t="s">
        <v>403</v>
      </c>
      <c r="R25" s="130" t="s">
        <v>403</v>
      </c>
      <c r="S25" s="130" t="s">
        <v>403</v>
      </c>
      <c r="T25" s="130" t="s">
        <v>403</v>
      </c>
      <c r="U25" s="130" t="s">
        <v>403</v>
      </c>
      <c r="V25" s="130" t="s">
        <v>403</v>
      </c>
      <c r="W25" s="130" t="s">
        <v>403</v>
      </c>
      <c r="X25" s="130" t="s">
        <v>403</v>
      </c>
      <c r="Y25" s="130" t="s">
        <v>403</v>
      </c>
      <c r="Z25" s="131" t="s">
        <v>2064</v>
      </c>
      <c r="AC25" s="2" t="str">
        <f>VLOOKUP(O25,'1_プロファイルマスタ'!$H$3:$L$90,3,FALSE)</f>
        <v>リスク管理部門（担当）</v>
      </c>
      <c r="AD25" s="2" t="str">
        <f>VLOOKUP(P25,'15_リスト発行元マスタ'!$U$3:$AK$98,2,FALSE)</f>
        <v>ASC</v>
      </c>
      <c r="AE25" s="32" t="s">
        <v>208</v>
      </c>
      <c r="AF25" s="33" t="s">
        <v>866</v>
      </c>
      <c r="AG25" s="33" t="s">
        <v>206</v>
      </c>
      <c r="AH25" s="33" t="str">
        <f t="shared" si="13"/>
        <v>3,8, 'Y','Y','Y','Y','Y','Y','Y','Y','Y', to_timestamp('2022/01/01 0:00:00' , 'yyyy/MM/dd hh24:mi:ss')</v>
      </c>
      <c r="AI25" s="34" t="s">
        <v>207</v>
      </c>
      <c r="AK25" s="1" t="b">
        <f t="shared" si="14"/>
        <v>0</v>
      </c>
      <c r="AL25" s="1" t="b">
        <f t="shared" si="15"/>
        <v>0</v>
      </c>
      <c r="AM25" s="1" t="b">
        <f t="shared" si="16"/>
        <v>0</v>
      </c>
      <c r="AN25" s="1" t="b">
        <f t="shared" si="17"/>
        <v>0</v>
      </c>
      <c r="AO25" s="1" t="b">
        <f t="shared" si="18"/>
        <v>0</v>
      </c>
      <c r="AP25" s="1" t="b">
        <f t="shared" si="19"/>
        <v>0</v>
      </c>
      <c r="AQ25" s="1" t="b">
        <f t="shared" si="20"/>
        <v>0</v>
      </c>
      <c r="AR25" s="1" t="b">
        <f t="shared" si="21"/>
        <v>0</v>
      </c>
      <c r="AS25" s="1" t="b">
        <f t="shared" si="22"/>
        <v>0</v>
      </c>
      <c r="AT25" s="1" t="b">
        <f t="shared" si="23"/>
        <v>0</v>
      </c>
      <c r="AU25" s="1" t="b">
        <f t="shared" si="24"/>
        <v>0</v>
      </c>
      <c r="AV25" s="1" t="b">
        <f t="shared" si="25"/>
        <v>0</v>
      </c>
      <c r="AX25" s="1"/>
      <c r="AY25" s="1"/>
      <c r="AZ25" s="1"/>
      <c r="BA25" s="1"/>
      <c r="BB25" s="1"/>
      <c r="BC25" s="1"/>
      <c r="BD25" s="1"/>
      <c r="BE25" s="1"/>
      <c r="BF25" s="1"/>
      <c r="BG25" s="1"/>
      <c r="BH25" s="1"/>
      <c r="BI25" s="4"/>
    </row>
    <row r="26" spans="15:61">
      <c r="O26" s="130">
        <v>3</v>
      </c>
      <c r="P26" s="130">
        <v>9</v>
      </c>
      <c r="Q26" s="130" t="s">
        <v>403</v>
      </c>
      <c r="R26" s="130" t="s">
        <v>403</v>
      </c>
      <c r="S26" s="130" t="s">
        <v>403</v>
      </c>
      <c r="T26" s="130" t="s">
        <v>403</v>
      </c>
      <c r="U26" s="130" t="s">
        <v>403</v>
      </c>
      <c r="V26" s="130" t="s">
        <v>403</v>
      </c>
      <c r="W26" s="130" t="s">
        <v>403</v>
      </c>
      <c r="X26" s="130" t="s">
        <v>403</v>
      </c>
      <c r="Y26" s="130" t="s">
        <v>403</v>
      </c>
      <c r="Z26" s="131" t="s">
        <v>2064</v>
      </c>
      <c r="AC26" s="2" t="str">
        <f>VLOOKUP(O26,'1_プロファイルマスタ'!$H$3:$L$90,3,FALSE)</f>
        <v>リスク管理部門（担当）</v>
      </c>
      <c r="AD26" s="2" t="str">
        <f>VLOOKUP(P26,'15_リスト発行元マスタ'!$U$3:$AK$98,2,FALSE)</f>
        <v>DJ_SEISAI</v>
      </c>
      <c r="AE26" s="32" t="s">
        <v>208</v>
      </c>
      <c r="AF26" s="33" t="s">
        <v>866</v>
      </c>
      <c r="AG26" s="33" t="s">
        <v>206</v>
      </c>
      <c r="AH26" s="33" t="str">
        <f t="shared" si="13"/>
        <v>3,9, 'Y','Y','Y','Y','Y','Y','Y','Y','Y', to_timestamp('2022/01/01 0:00:00' , 'yyyy/MM/dd hh24:mi:ss')</v>
      </c>
      <c r="AI26" s="34" t="s">
        <v>207</v>
      </c>
      <c r="AK26" s="1" t="b">
        <f t="shared" si="14"/>
        <v>0</v>
      </c>
      <c r="AL26" s="1" t="b">
        <f t="shared" si="15"/>
        <v>0</v>
      </c>
      <c r="AM26" s="1" t="b">
        <f t="shared" si="16"/>
        <v>0</v>
      </c>
      <c r="AN26" s="1" t="b">
        <f t="shared" si="17"/>
        <v>0</v>
      </c>
      <c r="AO26" s="1" t="b">
        <f t="shared" si="18"/>
        <v>0</v>
      </c>
      <c r="AP26" s="1" t="b">
        <f t="shared" si="19"/>
        <v>0</v>
      </c>
      <c r="AQ26" s="1" t="b">
        <f t="shared" si="20"/>
        <v>0</v>
      </c>
      <c r="AR26" s="1" t="b">
        <f t="shared" si="21"/>
        <v>0</v>
      </c>
      <c r="AS26" s="1" t="b">
        <f t="shared" si="22"/>
        <v>0</v>
      </c>
      <c r="AT26" s="1" t="b">
        <f t="shared" si="23"/>
        <v>0</v>
      </c>
      <c r="AU26" s="1" t="b">
        <f t="shared" si="24"/>
        <v>0</v>
      </c>
      <c r="AV26" s="1" t="b">
        <f t="shared" si="25"/>
        <v>0</v>
      </c>
      <c r="AX26" s="1"/>
      <c r="AY26" s="1"/>
      <c r="AZ26" s="1"/>
      <c r="BA26" s="1"/>
      <c r="BB26" s="1"/>
      <c r="BC26" s="1"/>
      <c r="BD26" s="1"/>
      <c r="BE26" s="1"/>
      <c r="BF26" s="1"/>
      <c r="BG26" s="1"/>
      <c r="BH26" s="1"/>
      <c r="BI26" s="4"/>
    </row>
    <row r="27" spans="15:61">
      <c r="O27" s="130">
        <v>3</v>
      </c>
      <c r="P27" s="130">
        <v>10</v>
      </c>
      <c r="Q27" s="130" t="s">
        <v>403</v>
      </c>
      <c r="R27" s="130" t="s">
        <v>403</v>
      </c>
      <c r="S27" s="130" t="s">
        <v>403</v>
      </c>
      <c r="T27" s="130" t="s">
        <v>403</v>
      </c>
      <c r="U27" s="130" t="s">
        <v>403</v>
      </c>
      <c r="V27" s="130" t="s">
        <v>403</v>
      </c>
      <c r="W27" s="130" t="s">
        <v>403</v>
      </c>
      <c r="X27" s="130" t="s">
        <v>403</v>
      </c>
      <c r="Y27" s="130" t="s">
        <v>403</v>
      </c>
      <c r="Z27" s="131" t="s">
        <v>2064</v>
      </c>
      <c r="AC27" s="2" t="str">
        <f>VLOOKUP(O27,'1_プロファイルマスタ'!$H$3:$L$90,3,FALSE)</f>
        <v>リスク管理部門（担当）</v>
      </c>
      <c r="AD27" s="2" t="str">
        <f>VLOOKUP(P27,'15_リスト発行元マスタ'!$U$3:$AK$98,2,FALSE)</f>
        <v>DJ_SHIPS</v>
      </c>
      <c r="AE27" s="32" t="s">
        <v>208</v>
      </c>
      <c r="AF27" s="33" t="s">
        <v>866</v>
      </c>
      <c r="AG27" s="33" t="s">
        <v>206</v>
      </c>
      <c r="AH27" s="33" t="str">
        <f t="shared" si="13"/>
        <v>3,10, 'Y','Y','Y','Y','Y','Y','Y','Y','Y', to_timestamp('2022/01/01 0:00:00' , 'yyyy/MM/dd hh24:mi:ss')</v>
      </c>
      <c r="AI27" s="34" t="s">
        <v>207</v>
      </c>
      <c r="AK27" s="1" t="b">
        <f t="shared" si="14"/>
        <v>0</v>
      </c>
      <c r="AL27" s="1" t="b">
        <f t="shared" si="15"/>
        <v>0</v>
      </c>
      <c r="AM27" s="1" t="b">
        <f t="shared" si="16"/>
        <v>0</v>
      </c>
      <c r="AN27" s="1" t="b">
        <f t="shared" si="17"/>
        <v>0</v>
      </c>
      <c r="AO27" s="1" t="b">
        <f t="shared" si="18"/>
        <v>0</v>
      </c>
      <c r="AP27" s="1" t="b">
        <f t="shared" si="19"/>
        <v>0</v>
      </c>
      <c r="AQ27" s="1" t="b">
        <f t="shared" si="20"/>
        <v>0</v>
      </c>
      <c r="AR27" s="1" t="b">
        <f t="shared" si="21"/>
        <v>0</v>
      </c>
      <c r="AS27" s="1" t="b">
        <f t="shared" si="22"/>
        <v>0</v>
      </c>
      <c r="AT27" s="1" t="b">
        <f t="shared" si="23"/>
        <v>0</v>
      </c>
      <c r="AU27" s="1" t="b">
        <f t="shared" si="24"/>
        <v>0</v>
      </c>
      <c r="AV27" s="1" t="b">
        <f t="shared" si="25"/>
        <v>0</v>
      </c>
      <c r="AX27" s="1"/>
      <c r="AY27" s="1"/>
      <c r="AZ27" s="1"/>
      <c r="BA27" s="1"/>
      <c r="BB27" s="1"/>
      <c r="BC27" s="1"/>
      <c r="BD27" s="1"/>
      <c r="BE27" s="1"/>
      <c r="BF27" s="1"/>
      <c r="BG27" s="1"/>
      <c r="BH27" s="1"/>
      <c r="BI27" s="4"/>
    </row>
    <row r="28" spans="15:61">
      <c r="O28" s="130">
        <v>3</v>
      </c>
      <c r="P28" s="130">
        <v>11</v>
      </c>
      <c r="Q28" s="130" t="s">
        <v>403</v>
      </c>
      <c r="R28" s="130" t="s">
        <v>403</v>
      </c>
      <c r="S28" s="130" t="s">
        <v>403</v>
      </c>
      <c r="T28" s="130" t="s">
        <v>403</v>
      </c>
      <c r="U28" s="130" t="s">
        <v>403</v>
      </c>
      <c r="V28" s="130" t="s">
        <v>403</v>
      </c>
      <c r="W28" s="130" t="s">
        <v>403</v>
      </c>
      <c r="X28" s="130" t="s">
        <v>403</v>
      </c>
      <c r="Y28" s="130" t="s">
        <v>403</v>
      </c>
      <c r="Z28" s="131" t="s">
        <v>2064</v>
      </c>
      <c r="AC28" s="2" t="str">
        <f>VLOOKUP(O28,'1_プロファイルマスタ'!$H$3:$L$90,3,FALSE)</f>
        <v>リスク管理部門（担当）</v>
      </c>
      <c r="AD28" s="2" t="str">
        <f>VLOOKUP(P28,'15_リスト発行元マスタ'!$U$3:$AK$98,2,FALSE)</f>
        <v>DJ_GAIKOKU_PEPS</v>
      </c>
      <c r="AE28" s="32" t="s">
        <v>208</v>
      </c>
      <c r="AF28" s="33" t="s">
        <v>866</v>
      </c>
      <c r="AG28" s="33" t="s">
        <v>206</v>
      </c>
      <c r="AH28" s="33" t="str">
        <f t="shared" si="13"/>
        <v>3,11, 'Y','Y','Y','Y','Y','Y','Y','Y','Y', to_timestamp('2022/01/01 0:00:00' , 'yyyy/MM/dd hh24:mi:ss')</v>
      </c>
      <c r="AI28" s="34" t="s">
        <v>207</v>
      </c>
      <c r="AK28" s="1" t="b">
        <f t="shared" si="14"/>
        <v>0</v>
      </c>
      <c r="AL28" s="1" t="b">
        <f t="shared" si="15"/>
        <v>0</v>
      </c>
      <c r="AM28" s="1" t="b">
        <f t="shared" si="16"/>
        <v>0</v>
      </c>
      <c r="AN28" s="1" t="b">
        <f t="shared" si="17"/>
        <v>0</v>
      </c>
      <c r="AO28" s="1" t="b">
        <f t="shared" si="18"/>
        <v>0</v>
      </c>
      <c r="AP28" s="1" t="b">
        <f t="shared" si="19"/>
        <v>0</v>
      </c>
      <c r="AQ28" s="1" t="b">
        <f t="shared" si="20"/>
        <v>0</v>
      </c>
      <c r="AR28" s="1" t="b">
        <f t="shared" si="21"/>
        <v>0</v>
      </c>
      <c r="AS28" s="1" t="b">
        <f t="shared" si="22"/>
        <v>0</v>
      </c>
      <c r="AT28" s="1" t="b">
        <f t="shared" si="23"/>
        <v>0</v>
      </c>
      <c r="AU28" s="1" t="b">
        <f t="shared" si="24"/>
        <v>0</v>
      </c>
      <c r="AV28" s="1" t="b">
        <f t="shared" si="25"/>
        <v>0</v>
      </c>
      <c r="AX28" s="1"/>
      <c r="AY28" s="1"/>
      <c r="AZ28" s="1"/>
      <c r="BA28" s="1"/>
      <c r="BB28" s="1"/>
      <c r="BC28" s="1"/>
      <c r="BD28" s="1"/>
      <c r="BE28" s="1"/>
      <c r="BF28" s="1"/>
      <c r="BG28" s="1"/>
      <c r="BH28" s="1"/>
      <c r="BI28" s="4"/>
    </row>
    <row r="29" spans="15:61">
      <c r="O29" s="130">
        <v>3</v>
      </c>
      <c r="P29" s="130">
        <v>12</v>
      </c>
      <c r="Q29" s="130" t="s">
        <v>403</v>
      </c>
      <c r="R29" s="130" t="s">
        <v>403</v>
      </c>
      <c r="S29" s="130" t="s">
        <v>403</v>
      </c>
      <c r="T29" s="130" t="s">
        <v>403</v>
      </c>
      <c r="U29" s="130" t="s">
        <v>403</v>
      </c>
      <c r="V29" s="130" t="s">
        <v>403</v>
      </c>
      <c r="W29" s="130" t="s">
        <v>403</v>
      </c>
      <c r="X29" s="130" t="s">
        <v>403</v>
      </c>
      <c r="Y29" s="130" t="s">
        <v>403</v>
      </c>
      <c r="Z29" s="131" t="s">
        <v>2064</v>
      </c>
      <c r="AC29" s="2" t="str">
        <f>VLOOKUP(O29,'1_プロファイルマスタ'!$H$3:$L$90,3,FALSE)</f>
        <v>リスク管理部門（担当）</v>
      </c>
      <c r="AD29" s="2" t="str">
        <f>VLOOKUP(P29,'15_リスト発行元マスタ'!$U$3:$AK$98,2,FALSE)</f>
        <v>DJ_KOKUNAI_PEPS</v>
      </c>
      <c r="AE29" s="32" t="s">
        <v>208</v>
      </c>
      <c r="AF29" s="33" t="s">
        <v>866</v>
      </c>
      <c r="AG29" s="33" t="s">
        <v>206</v>
      </c>
      <c r="AH29" s="33" t="str">
        <f t="shared" si="13"/>
        <v>3,12, 'Y','Y','Y','Y','Y','Y','Y','Y','Y', to_timestamp('2022/01/01 0:00:00' , 'yyyy/MM/dd hh24:mi:ss')</v>
      </c>
      <c r="AI29" s="34" t="s">
        <v>207</v>
      </c>
      <c r="AK29" s="1" t="b">
        <f t="shared" si="14"/>
        <v>0</v>
      </c>
      <c r="AL29" s="1" t="b">
        <f t="shared" si="15"/>
        <v>0</v>
      </c>
      <c r="AM29" s="1" t="b">
        <f t="shared" si="16"/>
        <v>0</v>
      </c>
      <c r="AN29" s="1" t="b">
        <f t="shared" si="17"/>
        <v>0</v>
      </c>
      <c r="AO29" s="1" t="b">
        <f t="shared" si="18"/>
        <v>0</v>
      </c>
      <c r="AP29" s="1" t="b">
        <f t="shared" si="19"/>
        <v>0</v>
      </c>
      <c r="AQ29" s="1" t="b">
        <f t="shared" si="20"/>
        <v>0</v>
      </c>
      <c r="AR29" s="1" t="b">
        <f t="shared" si="21"/>
        <v>0</v>
      </c>
      <c r="AS29" s="1" t="b">
        <f t="shared" si="22"/>
        <v>0</v>
      </c>
      <c r="AT29" s="1" t="b">
        <f t="shared" si="23"/>
        <v>0</v>
      </c>
      <c r="AU29" s="1" t="b">
        <f t="shared" si="24"/>
        <v>0</v>
      </c>
      <c r="AV29" s="1" t="b">
        <f t="shared" si="25"/>
        <v>0</v>
      </c>
      <c r="AX29" s="1"/>
      <c r="AY29" s="1"/>
      <c r="AZ29" s="1"/>
      <c r="BA29" s="1"/>
      <c r="BB29" s="1"/>
      <c r="BC29" s="1"/>
      <c r="BD29" s="1"/>
      <c r="BE29" s="1"/>
      <c r="BF29" s="1"/>
      <c r="BG29" s="1"/>
      <c r="BH29" s="1"/>
      <c r="BI29" s="4"/>
    </row>
    <row r="30" spans="15:61">
      <c r="O30" s="130">
        <v>3</v>
      </c>
      <c r="P30" s="130">
        <v>13</v>
      </c>
      <c r="Q30" s="130" t="s">
        <v>403</v>
      </c>
      <c r="R30" s="130" t="s">
        <v>403</v>
      </c>
      <c r="S30" s="130" t="s">
        <v>403</v>
      </c>
      <c r="T30" s="130" t="s">
        <v>403</v>
      </c>
      <c r="U30" s="130" t="s">
        <v>403</v>
      </c>
      <c r="V30" s="130" t="s">
        <v>403</v>
      </c>
      <c r="W30" s="130" t="s">
        <v>403</v>
      </c>
      <c r="X30" s="130" t="s">
        <v>403</v>
      </c>
      <c r="Y30" s="130" t="s">
        <v>403</v>
      </c>
      <c r="Z30" s="131" t="s">
        <v>2064</v>
      </c>
      <c r="AC30" s="2" t="str">
        <f>VLOOKUP(O30,'1_プロファイルマスタ'!$H$3:$L$90,3,FALSE)</f>
        <v>リスク管理部門（担当）</v>
      </c>
      <c r="AD30" s="2" t="str">
        <f>VLOOKUP(P30,'15_リスト発行元マスタ'!$U$3:$AK$98,2,FALSE)</f>
        <v>ZENGIN_SEIHO</v>
      </c>
      <c r="AE30" s="32" t="s">
        <v>208</v>
      </c>
      <c r="AF30" s="33" t="s">
        <v>866</v>
      </c>
      <c r="AG30" s="33" t="s">
        <v>206</v>
      </c>
      <c r="AH30" s="33" t="str">
        <f t="shared" si="13"/>
        <v>3,13, 'Y','Y','Y','Y','Y','Y','Y','Y','Y', to_timestamp('2022/01/01 0:00:00' , 'yyyy/MM/dd hh24:mi:ss')</v>
      </c>
      <c r="AI30" s="34" t="s">
        <v>207</v>
      </c>
      <c r="AK30" s="1" t="b">
        <f t="shared" si="14"/>
        <v>0</v>
      </c>
      <c r="AL30" s="1" t="b">
        <f t="shared" si="15"/>
        <v>0</v>
      </c>
      <c r="AM30" s="1" t="b">
        <f t="shared" si="16"/>
        <v>0</v>
      </c>
      <c r="AN30" s="1" t="b">
        <f t="shared" si="17"/>
        <v>0</v>
      </c>
      <c r="AO30" s="1" t="b">
        <f t="shared" si="18"/>
        <v>0</v>
      </c>
      <c r="AP30" s="1" t="b">
        <f t="shared" si="19"/>
        <v>0</v>
      </c>
      <c r="AQ30" s="1" t="b">
        <f t="shared" si="20"/>
        <v>0</v>
      </c>
      <c r="AR30" s="1" t="b">
        <f t="shared" si="21"/>
        <v>0</v>
      </c>
      <c r="AS30" s="1" t="b">
        <f t="shared" si="22"/>
        <v>0</v>
      </c>
      <c r="AT30" s="1" t="b">
        <f t="shared" si="23"/>
        <v>0</v>
      </c>
      <c r="AU30" s="1" t="b">
        <f t="shared" si="24"/>
        <v>0</v>
      </c>
      <c r="AV30" s="1" t="b">
        <f t="shared" si="25"/>
        <v>0</v>
      </c>
      <c r="AX30" s="1"/>
      <c r="AY30" s="1"/>
      <c r="AZ30" s="1"/>
      <c r="BA30" s="1"/>
      <c r="BB30" s="1"/>
      <c r="BC30" s="1"/>
      <c r="BD30" s="1"/>
      <c r="BE30" s="1"/>
      <c r="BF30" s="1"/>
      <c r="BG30" s="1"/>
      <c r="BH30" s="1"/>
      <c r="BI30" s="4"/>
    </row>
    <row r="31" spans="15:61">
      <c r="O31" s="130">
        <v>3</v>
      </c>
      <c r="P31" s="130">
        <v>14</v>
      </c>
      <c r="Q31" s="130" t="s">
        <v>403</v>
      </c>
      <c r="R31" s="130" t="s">
        <v>403</v>
      </c>
      <c r="S31" s="130" t="s">
        <v>403</v>
      </c>
      <c r="T31" s="130" t="s">
        <v>403</v>
      </c>
      <c r="U31" s="130" t="s">
        <v>403</v>
      </c>
      <c r="V31" s="130" t="s">
        <v>403</v>
      </c>
      <c r="W31" s="130" t="s">
        <v>403</v>
      </c>
      <c r="X31" s="130" t="s">
        <v>403</v>
      </c>
      <c r="Y31" s="130" t="s">
        <v>403</v>
      </c>
      <c r="Z31" s="131" t="s">
        <v>2064</v>
      </c>
      <c r="AC31" s="2" t="str">
        <f>VLOOKUP(O31,'1_プロファイルマスタ'!$H$3:$L$90,3,FALSE)</f>
        <v>リスク管理部門（担当）</v>
      </c>
      <c r="AD31" s="2" t="str">
        <f>VLOOKUP(P31,'15_リスト発行元マスタ'!$U$3:$AK$98,2,FALSE)</f>
        <v>ZENGIN_SONPO</v>
      </c>
      <c r="AE31" s="32" t="s">
        <v>208</v>
      </c>
      <c r="AF31" s="33" t="s">
        <v>866</v>
      </c>
      <c r="AG31" s="33" t="s">
        <v>206</v>
      </c>
      <c r="AH31" s="33" t="str">
        <f t="shared" si="13"/>
        <v>3,14, 'Y','Y','Y','Y','Y','Y','Y','Y','Y', to_timestamp('2022/01/01 0:00:00' , 'yyyy/MM/dd hh24:mi:ss')</v>
      </c>
      <c r="AI31" s="34" t="s">
        <v>207</v>
      </c>
      <c r="AK31" s="1" t="b">
        <f t="shared" si="14"/>
        <v>0</v>
      </c>
      <c r="AL31" s="1" t="b">
        <f t="shared" si="15"/>
        <v>0</v>
      </c>
      <c r="AM31" s="1" t="b">
        <f t="shared" si="16"/>
        <v>0</v>
      </c>
      <c r="AN31" s="1" t="b">
        <f t="shared" si="17"/>
        <v>0</v>
      </c>
      <c r="AO31" s="1" t="b">
        <f t="shared" si="18"/>
        <v>0</v>
      </c>
      <c r="AP31" s="1" t="b">
        <f t="shared" si="19"/>
        <v>0</v>
      </c>
      <c r="AQ31" s="1" t="b">
        <f t="shared" si="20"/>
        <v>0</v>
      </c>
      <c r="AR31" s="1" t="b">
        <f t="shared" si="21"/>
        <v>0</v>
      </c>
      <c r="AS31" s="1" t="b">
        <f t="shared" si="22"/>
        <v>0</v>
      </c>
      <c r="AT31" s="1" t="b">
        <f t="shared" si="23"/>
        <v>0</v>
      </c>
      <c r="AU31" s="1" t="b">
        <f t="shared" si="24"/>
        <v>0</v>
      </c>
      <c r="AV31" s="1" t="b">
        <f t="shared" si="25"/>
        <v>0</v>
      </c>
      <c r="AX31" s="1"/>
      <c r="AY31" s="1"/>
      <c r="AZ31" s="1"/>
      <c r="BA31" s="1"/>
      <c r="BB31" s="1"/>
      <c r="BC31" s="1"/>
      <c r="BD31" s="1"/>
      <c r="BE31" s="1"/>
      <c r="BF31" s="1"/>
      <c r="BG31" s="1"/>
      <c r="BH31" s="1"/>
      <c r="BI31" s="4"/>
    </row>
    <row r="32" spans="15:61">
      <c r="O32" s="130">
        <v>3</v>
      </c>
      <c r="P32" s="130">
        <v>15</v>
      </c>
      <c r="Q32" s="130" t="s">
        <v>403</v>
      </c>
      <c r="R32" s="130" t="s">
        <v>403</v>
      </c>
      <c r="S32" s="130" t="s">
        <v>403</v>
      </c>
      <c r="T32" s="130" t="s">
        <v>403</v>
      </c>
      <c r="U32" s="130" t="s">
        <v>403</v>
      </c>
      <c r="V32" s="130" t="s">
        <v>403</v>
      </c>
      <c r="W32" s="130" t="s">
        <v>403</v>
      </c>
      <c r="X32" s="130" t="s">
        <v>403</v>
      </c>
      <c r="Y32" s="130" t="s">
        <v>403</v>
      </c>
      <c r="Z32" s="131" t="s">
        <v>2064</v>
      </c>
      <c r="AC32" s="2" t="str">
        <f>VLOOKUP(O32,'1_プロファイルマスタ'!$H$3:$L$90,3,FALSE)</f>
        <v>リスク管理部門（担当）</v>
      </c>
      <c r="AD32" s="2" t="str">
        <f>VLOOKUP(P32,'15_リスト発行元マスタ'!$U$3:$AK$98,2,FALSE)</f>
        <v>ORIGINAL</v>
      </c>
      <c r="AE32" s="32" t="s">
        <v>208</v>
      </c>
      <c r="AF32" s="33" t="s">
        <v>866</v>
      </c>
      <c r="AG32" s="33" t="s">
        <v>206</v>
      </c>
      <c r="AH32" s="33" t="str">
        <f t="shared" si="13"/>
        <v>3,15, 'Y','Y','Y','Y','Y','Y','Y','Y','Y', to_timestamp('2022/01/01 0:00:00' , 'yyyy/MM/dd hh24:mi:ss')</v>
      </c>
      <c r="AI32" s="34" t="s">
        <v>207</v>
      </c>
      <c r="AK32" s="1" t="b">
        <f t="shared" si="14"/>
        <v>0</v>
      </c>
      <c r="AL32" s="1" t="b">
        <f t="shared" si="15"/>
        <v>0</v>
      </c>
      <c r="AM32" s="1" t="b">
        <f t="shared" si="16"/>
        <v>0</v>
      </c>
      <c r="AN32" s="1" t="b">
        <f t="shared" si="17"/>
        <v>0</v>
      </c>
      <c r="AO32" s="1" t="b">
        <f t="shared" si="18"/>
        <v>0</v>
      </c>
      <c r="AP32" s="1" t="b">
        <f t="shared" si="19"/>
        <v>0</v>
      </c>
      <c r="AQ32" s="1" t="b">
        <f t="shared" si="20"/>
        <v>0</v>
      </c>
      <c r="AR32" s="1" t="b">
        <f t="shared" si="21"/>
        <v>0</v>
      </c>
      <c r="AS32" s="1" t="b">
        <f t="shared" si="22"/>
        <v>0</v>
      </c>
      <c r="AT32" s="1" t="b">
        <f t="shared" si="23"/>
        <v>0</v>
      </c>
      <c r="AU32" s="1" t="b">
        <f t="shared" si="24"/>
        <v>0</v>
      </c>
      <c r="AV32" s="1" t="b">
        <f t="shared" si="25"/>
        <v>0</v>
      </c>
      <c r="AX32" s="1"/>
      <c r="AY32" s="1"/>
      <c r="AZ32" s="1"/>
      <c r="BA32" s="1"/>
      <c r="BB32" s="1"/>
      <c r="BC32" s="1"/>
      <c r="BD32" s="1"/>
      <c r="BE32" s="1"/>
      <c r="BF32" s="1"/>
      <c r="BG32" s="1"/>
      <c r="BH32" s="1"/>
      <c r="BI32" s="4"/>
    </row>
    <row r="33" spans="15:61">
      <c r="O33" s="130">
        <v>4</v>
      </c>
      <c r="P33" s="130">
        <v>1</v>
      </c>
      <c r="Q33" s="130" t="s">
        <v>403</v>
      </c>
      <c r="R33" s="130" t="s">
        <v>403</v>
      </c>
      <c r="S33" s="130" t="s">
        <v>403</v>
      </c>
      <c r="T33" s="130" t="s">
        <v>403</v>
      </c>
      <c r="U33" s="130" t="s">
        <v>403</v>
      </c>
      <c r="V33" s="130" t="s">
        <v>403</v>
      </c>
      <c r="W33" s="130" t="s">
        <v>403</v>
      </c>
      <c r="X33" s="130" t="s">
        <v>403</v>
      </c>
      <c r="Y33" s="130" t="s">
        <v>403</v>
      </c>
      <c r="Z33" s="131" t="s">
        <v>2064</v>
      </c>
      <c r="AC33" s="2" t="str">
        <f>VLOOKUP(O33,'1_プロファイルマスタ'!$H$3:$L$90,3,FALSE)</f>
        <v>その他部門（役席）</v>
      </c>
      <c r="AD33" s="2" t="str">
        <f>VLOOKUP(P33,'15_リスト発行元マスタ'!$U$3:$AK$98,2,FALSE)</f>
        <v>OFAC</v>
      </c>
      <c r="AE33" s="32" t="s">
        <v>208</v>
      </c>
      <c r="AF33" s="33" t="s">
        <v>866</v>
      </c>
      <c r="AG33" s="33" t="s">
        <v>206</v>
      </c>
      <c r="AH33" s="33" t="str">
        <f t="shared" si="13"/>
        <v>4,1, 'Y','Y','Y','Y','Y','Y','Y','Y','Y', to_timestamp('2022/01/01 0:00:00' , 'yyyy/MM/dd hh24:mi:ss')</v>
      </c>
      <c r="AI33" s="34" t="s">
        <v>207</v>
      </c>
      <c r="AK33" s="1" t="b">
        <f t="shared" si="14"/>
        <v>0</v>
      </c>
      <c r="AL33" s="1" t="b">
        <f t="shared" si="15"/>
        <v>0</v>
      </c>
      <c r="AM33" s="1" t="b">
        <f t="shared" si="16"/>
        <v>0</v>
      </c>
      <c r="AN33" s="1" t="b">
        <f t="shared" si="17"/>
        <v>0</v>
      </c>
      <c r="AO33" s="1" t="b">
        <f t="shared" si="18"/>
        <v>0</v>
      </c>
      <c r="AP33" s="1" t="b">
        <f t="shared" si="19"/>
        <v>0</v>
      </c>
      <c r="AQ33" s="1" t="b">
        <f t="shared" si="20"/>
        <v>0</v>
      </c>
      <c r="AR33" s="1" t="b">
        <f t="shared" si="21"/>
        <v>0</v>
      </c>
      <c r="AS33" s="1" t="b">
        <f t="shared" si="22"/>
        <v>0</v>
      </c>
      <c r="AT33" s="1" t="b">
        <f t="shared" si="23"/>
        <v>0</v>
      </c>
      <c r="AU33" s="1" t="b">
        <f t="shared" si="24"/>
        <v>0</v>
      </c>
      <c r="AV33" s="1" t="b">
        <f t="shared" si="25"/>
        <v>0</v>
      </c>
      <c r="AX33" s="1"/>
      <c r="AY33" s="1"/>
      <c r="AZ33" s="1"/>
      <c r="BA33" s="1"/>
      <c r="BB33" s="1"/>
      <c r="BC33" s="1"/>
      <c r="BD33" s="1"/>
      <c r="BE33" s="1"/>
      <c r="BF33" s="1"/>
      <c r="BG33" s="1"/>
      <c r="BH33" s="1"/>
      <c r="BI33" s="4"/>
    </row>
    <row r="34" spans="15:61">
      <c r="O34" s="130">
        <v>4</v>
      </c>
      <c r="P34" s="130">
        <v>2</v>
      </c>
      <c r="Q34" s="130" t="s">
        <v>403</v>
      </c>
      <c r="R34" s="130" t="s">
        <v>403</v>
      </c>
      <c r="S34" s="130" t="s">
        <v>403</v>
      </c>
      <c r="T34" s="130" t="s">
        <v>403</v>
      </c>
      <c r="U34" s="130" t="s">
        <v>403</v>
      </c>
      <c r="V34" s="130" t="s">
        <v>403</v>
      </c>
      <c r="W34" s="130" t="s">
        <v>403</v>
      </c>
      <c r="X34" s="130" t="s">
        <v>403</v>
      </c>
      <c r="Y34" s="130" t="s">
        <v>403</v>
      </c>
      <c r="Z34" s="131" t="s">
        <v>2064</v>
      </c>
      <c r="AC34" s="2" t="str">
        <f>VLOOKUP(O34,'1_プロファイルマスタ'!$H$3:$L$90,3,FALSE)</f>
        <v>その他部門（役席）</v>
      </c>
      <c r="AD34" s="2" t="str">
        <f>VLOOKUP(P34,'15_リスト発行元マスタ'!$U$3:$AK$98,2,FALSE)</f>
        <v>JP</v>
      </c>
      <c r="AE34" s="32" t="s">
        <v>208</v>
      </c>
      <c r="AF34" s="33" t="s">
        <v>866</v>
      </c>
      <c r="AG34" s="33" t="s">
        <v>206</v>
      </c>
      <c r="AH34" s="33" t="str">
        <f t="shared" si="13"/>
        <v>4,2, 'Y','Y','Y','Y','Y','Y','Y','Y','Y', to_timestamp('2022/01/01 0:00:00' , 'yyyy/MM/dd hh24:mi:ss')</v>
      </c>
      <c r="AI34" s="34" t="s">
        <v>207</v>
      </c>
      <c r="AK34" s="1" t="b">
        <f t="shared" si="14"/>
        <v>0</v>
      </c>
      <c r="AL34" s="1" t="b">
        <f t="shared" si="15"/>
        <v>0</v>
      </c>
      <c r="AM34" s="1" t="b">
        <f t="shared" si="16"/>
        <v>0</v>
      </c>
      <c r="AN34" s="1" t="b">
        <f t="shared" si="17"/>
        <v>0</v>
      </c>
      <c r="AO34" s="1" t="b">
        <f t="shared" si="18"/>
        <v>0</v>
      </c>
      <c r="AP34" s="1" t="b">
        <f t="shared" si="19"/>
        <v>0</v>
      </c>
      <c r="AQ34" s="1" t="b">
        <f t="shared" si="20"/>
        <v>0</v>
      </c>
      <c r="AR34" s="1" t="b">
        <f t="shared" si="21"/>
        <v>0</v>
      </c>
      <c r="AS34" s="1" t="b">
        <f t="shared" si="22"/>
        <v>0</v>
      </c>
      <c r="AT34" s="1" t="b">
        <f t="shared" si="23"/>
        <v>0</v>
      </c>
      <c r="AU34" s="1" t="b">
        <f t="shared" si="24"/>
        <v>0</v>
      </c>
      <c r="AV34" s="1" t="b">
        <f t="shared" si="25"/>
        <v>0</v>
      </c>
      <c r="AX34" s="1"/>
      <c r="AY34" s="1"/>
      <c r="AZ34" s="1"/>
      <c r="BA34" s="1"/>
      <c r="BB34" s="1"/>
      <c r="BC34" s="1"/>
      <c r="BD34" s="1"/>
      <c r="BE34" s="1"/>
      <c r="BF34" s="1"/>
      <c r="BG34" s="1"/>
      <c r="BH34" s="1"/>
      <c r="BI34" s="4"/>
    </row>
    <row r="35" spans="15:61">
      <c r="O35" s="130">
        <v>4</v>
      </c>
      <c r="P35" s="130">
        <v>3</v>
      </c>
      <c r="Q35" s="130" t="s">
        <v>403</v>
      </c>
      <c r="R35" s="130" t="s">
        <v>403</v>
      </c>
      <c r="S35" s="130" t="s">
        <v>403</v>
      </c>
      <c r="T35" s="130" t="s">
        <v>403</v>
      </c>
      <c r="U35" s="130" t="s">
        <v>403</v>
      </c>
      <c r="V35" s="130" t="s">
        <v>403</v>
      </c>
      <c r="W35" s="130" t="s">
        <v>403</v>
      </c>
      <c r="X35" s="130" t="s">
        <v>403</v>
      </c>
      <c r="Y35" s="130" t="s">
        <v>403</v>
      </c>
      <c r="Z35" s="131" t="s">
        <v>2064</v>
      </c>
      <c r="AC35" s="2" t="str">
        <f>VLOOKUP(O35,'1_プロファイルマスタ'!$H$3:$L$90,3,FALSE)</f>
        <v>その他部門（役席）</v>
      </c>
      <c r="AD35" s="2" t="str">
        <f>VLOOKUP(P35,'15_リスト発行元マスタ'!$U$3:$AK$98,2,FALSE)</f>
        <v>MOF</v>
      </c>
      <c r="AE35" s="32" t="s">
        <v>208</v>
      </c>
      <c r="AF35" s="33" t="s">
        <v>866</v>
      </c>
      <c r="AG35" s="33" t="s">
        <v>206</v>
      </c>
      <c r="AH35" s="33" t="str">
        <f t="shared" si="13"/>
        <v>4,3, 'Y','Y','Y','Y','Y','Y','Y','Y','Y', to_timestamp('2022/01/01 0:00:00' , 'yyyy/MM/dd hh24:mi:ss')</v>
      </c>
      <c r="AI35" s="34" t="s">
        <v>207</v>
      </c>
      <c r="AK35" s="1" t="b">
        <f t="shared" si="14"/>
        <v>0</v>
      </c>
      <c r="AL35" s="1" t="b">
        <f t="shared" si="15"/>
        <v>0</v>
      </c>
      <c r="AM35" s="1" t="b">
        <f t="shared" si="16"/>
        <v>0</v>
      </c>
      <c r="AN35" s="1" t="b">
        <f t="shared" si="17"/>
        <v>0</v>
      </c>
      <c r="AO35" s="1" t="b">
        <f t="shared" si="18"/>
        <v>0</v>
      </c>
      <c r="AP35" s="1" t="b">
        <f t="shared" si="19"/>
        <v>0</v>
      </c>
      <c r="AQ35" s="1" t="b">
        <f t="shared" si="20"/>
        <v>0</v>
      </c>
      <c r="AR35" s="1" t="b">
        <f t="shared" si="21"/>
        <v>0</v>
      </c>
      <c r="AS35" s="1" t="b">
        <f t="shared" si="22"/>
        <v>0</v>
      </c>
      <c r="AT35" s="1" t="b">
        <f t="shared" si="23"/>
        <v>0</v>
      </c>
      <c r="AU35" s="1" t="b">
        <f t="shared" si="24"/>
        <v>0</v>
      </c>
      <c r="AV35" s="1" t="b">
        <f t="shared" si="25"/>
        <v>0</v>
      </c>
      <c r="AX35" s="1"/>
      <c r="AY35" s="1"/>
      <c r="AZ35" s="1"/>
      <c r="BA35" s="1"/>
      <c r="BB35" s="1"/>
      <c r="BC35" s="1"/>
      <c r="BD35" s="1"/>
      <c r="BE35" s="1"/>
      <c r="BF35" s="1"/>
      <c r="BG35" s="1"/>
      <c r="BH35" s="1"/>
      <c r="BI35" s="4"/>
    </row>
    <row r="36" spans="15:61">
      <c r="O36" s="130">
        <v>4</v>
      </c>
      <c r="P36" s="130">
        <v>4</v>
      </c>
      <c r="Q36" s="130" t="s">
        <v>403</v>
      </c>
      <c r="R36" s="130" t="s">
        <v>403</v>
      </c>
      <c r="S36" s="130" t="s">
        <v>403</v>
      </c>
      <c r="T36" s="130" t="s">
        <v>403</v>
      </c>
      <c r="U36" s="130" t="s">
        <v>403</v>
      </c>
      <c r="V36" s="130" t="s">
        <v>403</v>
      </c>
      <c r="W36" s="130" t="s">
        <v>403</v>
      </c>
      <c r="X36" s="130" t="s">
        <v>403</v>
      </c>
      <c r="Y36" s="130" t="s">
        <v>403</v>
      </c>
      <c r="Z36" s="131" t="s">
        <v>2064</v>
      </c>
      <c r="AC36" s="2" t="str">
        <f>VLOOKUP(O36,'1_プロファイルマスタ'!$H$3:$L$90,3,FALSE)</f>
        <v>その他部門（役席）</v>
      </c>
      <c r="AD36" s="2" t="str">
        <f>VLOOKUP(P36,'15_リスト発行元マスタ'!$U$3:$AK$98,2,FALSE)</f>
        <v>NPA</v>
      </c>
      <c r="AE36" s="32" t="s">
        <v>208</v>
      </c>
      <c r="AF36" s="33" t="s">
        <v>866</v>
      </c>
      <c r="AG36" s="33" t="s">
        <v>206</v>
      </c>
      <c r="AH36" s="33" t="str">
        <f t="shared" si="13"/>
        <v>4,4, 'Y','Y','Y','Y','Y','Y','Y','Y','Y', to_timestamp('2022/01/01 0:00:00' , 'yyyy/MM/dd hh24:mi:ss')</v>
      </c>
      <c r="AI36" s="34" t="s">
        <v>207</v>
      </c>
      <c r="AK36" s="1" t="b">
        <f t="shared" si="14"/>
        <v>0</v>
      </c>
      <c r="AL36" s="1" t="b">
        <f t="shared" si="15"/>
        <v>0</v>
      </c>
      <c r="AM36" s="1" t="b">
        <f t="shared" si="16"/>
        <v>0</v>
      </c>
      <c r="AN36" s="1" t="b">
        <f t="shared" si="17"/>
        <v>0</v>
      </c>
      <c r="AO36" s="1" t="b">
        <f t="shared" si="18"/>
        <v>0</v>
      </c>
      <c r="AP36" s="1" t="b">
        <f t="shared" si="19"/>
        <v>0</v>
      </c>
      <c r="AQ36" s="1" t="b">
        <f t="shared" si="20"/>
        <v>0</v>
      </c>
      <c r="AR36" s="1" t="b">
        <f t="shared" si="21"/>
        <v>0</v>
      </c>
      <c r="AS36" s="1" t="b">
        <f t="shared" si="22"/>
        <v>0</v>
      </c>
      <c r="AT36" s="1" t="b">
        <f t="shared" si="23"/>
        <v>0</v>
      </c>
      <c r="AU36" s="1" t="b">
        <f t="shared" si="24"/>
        <v>0</v>
      </c>
      <c r="AV36" s="1" t="b">
        <f t="shared" si="25"/>
        <v>0</v>
      </c>
      <c r="AX36" s="1"/>
      <c r="AY36" s="1"/>
      <c r="AZ36" s="1"/>
      <c r="BA36" s="1"/>
      <c r="BB36" s="1"/>
      <c r="BC36" s="1"/>
      <c r="BD36" s="1"/>
      <c r="BE36" s="1"/>
      <c r="BF36" s="1"/>
      <c r="BG36" s="1"/>
      <c r="BH36" s="1"/>
      <c r="BI36" s="4"/>
    </row>
    <row r="37" spans="15:61">
      <c r="O37" s="130">
        <v>4</v>
      </c>
      <c r="P37" s="130">
        <v>5</v>
      </c>
      <c r="Q37" s="130" t="s">
        <v>403</v>
      </c>
      <c r="R37" s="130" t="s">
        <v>403</v>
      </c>
      <c r="S37" s="130" t="s">
        <v>403</v>
      </c>
      <c r="T37" s="130" t="s">
        <v>403</v>
      </c>
      <c r="U37" s="130" t="s">
        <v>403</v>
      </c>
      <c r="V37" s="130" t="s">
        <v>403</v>
      </c>
      <c r="W37" s="130" t="s">
        <v>403</v>
      </c>
      <c r="X37" s="130" t="s">
        <v>403</v>
      </c>
      <c r="Y37" s="130" t="s">
        <v>403</v>
      </c>
      <c r="Z37" s="131" t="s">
        <v>2064</v>
      </c>
      <c r="AC37" s="2" t="str">
        <f>VLOOKUP(O37,'1_プロファイルマスタ'!$H$3:$L$90,3,FALSE)</f>
        <v>その他部門（役席）</v>
      </c>
      <c r="AD37" s="2" t="str">
        <f>VLOOKUP(P37,'15_リスト発行元マスタ'!$U$3:$AK$98,2,FALSE)</f>
        <v>NPC</v>
      </c>
      <c r="AE37" s="32" t="s">
        <v>208</v>
      </c>
      <c r="AF37" s="33" t="s">
        <v>866</v>
      </c>
      <c r="AG37" s="33" t="s">
        <v>206</v>
      </c>
      <c r="AH37" s="33" t="str">
        <f t="shared" si="13"/>
        <v>4,5, 'Y','Y','Y','Y','Y','Y','Y','Y','Y', to_timestamp('2022/01/01 0:00:00' , 'yyyy/MM/dd hh24:mi:ss')</v>
      </c>
      <c r="AI37" s="34" t="s">
        <v>207</v>
      </c>
      <c r="AK37" s="1" t="b">
        <f t="shared" si="14"/>
        <v>0</v>
      </c>
      <c r="AL37" s="1" t="b">
        <f t="shared" si="15"/>
        <v>0</v>
      </c>
      <c r="AM37" s="1" t="b">
        <f t="shared" si="16"/>
        <v>0</v>
      </c>
      <c r="AN37" s="1" t="b">
        <f t="shared" si="17"/>
        <v>0</v>
      </c>
      <c r="AO37" s="1" t="b">
        <f t="shared" si="18"/>
        <v>0</v>
      </c>
      <c r="AP37" s="1" t="b">
        <f t="shared" si="19"/>
        <v>0</v>
      </c>
      <c r="AQ37" s="1" t="b">
        <f t="shared" si="20"/>
        <v>0</v>
      </c>
      <c r="AR37" s="1" t="b">
        <f t="shared" si="21"/>
        <v>0</v>
      </c>
      <c r="AS37" s="1" t="b">
        <f t="shared" si="22"/>
        <v>0</v>
      </c>
      <c r="AT37" s="1" t="b">
        <f t="shared" si="23"/>
        <v>0</v>
      </c>
      <c r="AU37" s="1" t="b">
        <f t="shared" si="24"/>
        <v>0</v>
      </c>
      <c r="AV37" s="1" t="b">
        <f t="shared" si="25"/>
        <v>0</v>
      </c>
      <c r="AX37" s="1"/>
      <c r="AY37" s="1"/>
      <c r="AZ37" s="1"/>
      <c r="BA37" s="1"/>
      <c r="BB37" s="1"/>
      <c r="BC37" s="1"/>
      <c r="BD37" s="1"/>
      <c r="BE37" s="1"/>
      <c r="BF37" s="1"/>
      <c r="BG37" s="1"/>
      <c r="BH37" s="1"/>
      <c r="BI37" s="4"/>
    </row>
    <row r="38" spans="15:61">
      <c r="O38" s="130">
        <v>4</v>
      </c>
      <c r="P38" s="130">
        <v>6</v>
      </c>
      <c r="Q38" s="130" t="s">
        <v>403</v>
      </c>
      <c r="R38" s="130" t="s">
        <v>403</v>
      </c>
      <c r="S38" s="130" t="s">
        <v>403</v>
      </c>
      <c r="T38" s="130" t="s">
        <v>403</v>
      </c>
      <c r="U38" s="130" t="s">
        <v>403</v>
      </c>
      <c r="V38" s="130" t="s">
        <v>403</v>
      </c>
      <c r="W38" s="130" t="s">
        <v>403</v>
      </c>
      <c r="X38" s="130" t="s">
        <v>24</v>
      </c>
      <c r="Y38" s="130" t="s">
        <v>403</v>
      </c>
      <c r="Z38" s="131" t="s">
        <v>2064</v>
      </c>
      <c r="AC38" s="2" t="str">
        <f>VLOOKUP(O38,'1_プロファイルマスタ'!$H$3:$L$90,3,FALSE)</f>
        <v>その他部門（役席）</v>
      </c>
      <c r="AD38" s="2" t="str">
        <f>VLOOKUP(P38,'15_リスト発行元マスタ'!$U$3:$AK$98,2,FALSE)</f>
        <v>NPI</v>
      </c>
      <c r="AE38" s="32" t="s">
        <v>208</v>
      </c>
      <c r="AF38" s="33" t="s">
        <v>866</v>
      </c>
      <c r="AG38" s="33" t="s">
        <v>206</v>
      </c>
      <c r="AH38" s="33" t="str">
        <f t="shared" si="13"/>
        <v>4,6, 'Y','Y','Y','Y','Y','Y','Y','N','Y', to_timestamp('2022/01/01 0:00:00' , 'yyyy/MM/dd hh24:mi:ss')</v>
      </c>
      <c r="AI38" s="34" t="s">
        <v>207</v>
      </c>
      <c r="AK38" s="1" t="b">
        <f t="shared" si="14"/>
        <v>0</v>
      </c>
      <c r="AL38" s="1" t="b">
        <f t="shared" si="15"/>
        <v>0</v>
      </c>
      <c r="AM38" s="1" t="b">
        <f t="shared" si="16"/>
        <v>0</v>
      </c>
      <c r="AN38" s="1" t="b">
        <f t="shared" si="17"/>
        <v>0</v>
      </c>
      <c r="AO38" s="1" t="b">
        <f t="shared" si="18"/>
        <v>0</v>
      </c>
      <c r="AP38" s="1" t="b">
        <f t="shared" si="19"/>
        <v>0</v>
      </c>
      <c r="AQ38" s="1" t="b">
        <f t="shared" si="20"/>
        <v>0</v>
      </c>
      <c r="AR38" s="1" t="b">
        <f t="shared" si="21"/>
        <v>0</v>
      </c>
      <c r="AS38" s="1" t="b">
        <f t="shared" si="22"/>
        <v>0</v>
      </c>
      <c r="AT38" s="1" t="b">
        <f t="shared" si="23"/>
        <v>0</v>
      </c>
      <c r="AU38" s="1" t="b">
        <f t="shared" si="24"/>
        <v>0</v>
      </c>
      <c r="AV38" s="1" t="b">
        <f t="shared" si="25"/>
        <v>0</v>
      </c>
      <c r="AX38" s="1"/>
      <c r="AY38" s="1"/>
      <c r="AZ38" s="1"/>
      <c r="BA38" s="1"/>
      <c r="BB38" s="1"/>
      <c r="BC38" s="1"/>
      <c r="BD38" s="1"/>
      <c r="BE38" s="1"/>
      <c r="BF38" s="1"/>
      <c r="BG38" s="1"/>
      <c r="BH38" s="1"/>
      <c r="BI38" s="4"/>
    </row>
    <row r="39" spans="15:61">
      <c r="O39" s="130">
        <v>4</v>
      </c>
      <c r="P39" s="130">
        <v>7</v>
      </c>
      <c r="Q39" s="130" t="s">
        <v>403</v>
      </c>
      <c r="R39" s="130" t="s">
        <v>403</v>
      </c>
      <c r="S39" s="130" t="s">
        <v>403</v>
      </c>
      <c r="T39" s="130" t="s">
        <v>403</v>
      </c>
      <c r="U39" s="130" t="s">
        <v>403</v>
      </c>
      <c r="V39" s="130" t="s">
        <v>403</v>
      </c>
      <c r="W39" s="130" t="s">
        <v>403</v>
      </c>
      <c r="X39" s="130" t="s">
        <v>403</v>
      </c>
      <c r="Y39" s="130" t="s">
        <v>403</v>
      </c>
      <c r="Z39" s="131" t="s">
        <v>2064</v>
      </c>
      <c r="AC39" s="2" t="str">
        <f>VLOOKUP(O39,'1_プロファイルマスタ'!$H$3:$L$90,3,FALSE)</f>
        <v>その他部門（役席）</v>
      </c>
      <c r="AD39" s="2" t="str">
        <f>VLOOKUP(P39,'15_リスト発行元マスタ'!$U$3:$AK$98,2,FALSE)</f>
        <v>ASI</v>
      </c>
      <c r="AE39" s="32" t="s">
        <v>208</v>
      </c>
      <c r="AF39" s="33" t="s">
        <v>866</v>
      </c>
      <c r="AG39" s="33" t="s">
        <v>206</v>
      </c>
      <c r="AH39" s="33" t="str">
        <f t="shared" si="13"/>
        <v>4,7, 'Y','Y','Y','Y','Y','Y','Y','Y','Y', to_timestamp('2022/01/01 0:00:00' , 'yyyy/MM/dd hh24:mi:ss')</v>
      </c>
      <c r="AI39" s="34" t="s">
        <v>207</v>
      </c>
      <c r="AK39" s="1" t="b">
        <f t="shared" si="14"/>
        <v>0</v>
      </c>
      <c r="AL39" s="1" t="b">
        <f t="shared" si="15"/>
        <v>0</v>
      </c>
      <c r="AM39" s="1" t="b">
        <f t="shared" si="16"/>
        <v>0</v>
      </c>
      <c r="AN39" s="1" t="b">
        <f t="shared" si="17"/>
        <v>0</v>
      </c>
      <c r="AO39" s="1" t="b">
        <f t="shared" si="18"/>
        <v>0</v>
      </c>
      <c r="AP39" s="1" t="b">
        <f t="shared" si="19"/>
        <v>0</v>
      </c>
      <c r="AQ39" s="1" t="b">
        <f t="shared" si="20"/>
        <v>0</v>
      </c>
      <c r="AR39" s="1" t="b">
        <f t="shared" si="21"/>
        <v>0</v>
      </c>
      <c r="AS39" s="1" t="b">
        <f t="shared" si="22"/>
        <v>0</v>
      </c>
      <c r="AT39" s="1" t="b">
        <f t="shared" si="23"/>
        <v>0</v>
      </c>
      <c r="AU39" s="1" t="b">
        <f t="shared" si="24"/>
        <v>0</v>
      </c>
      <c r="AV39" s="1" t="b">
        <f t="shared" si="25"/>
        <v>0</v>
      </c>
      <c r="AX39" s="1"/>
      <c r="AY39" s="1"/>
      <c r="AZ39" s="1"/>
      <c r="BA39" s="1"/>
      <c r="BB39" s="1"/>
      <c r="BC39" s="1"/>
      <c r="BD39" s="1"/>
      <c r="BE39" s="1"/>
      <c r="BF39" s="1"/>
      <c r="BG39" s="1"/>
      <c r="BH39" s="1"/>
      <c r="BI39" s="4"/>
    </row>
    <row r="40" spans="15:61">
      <c r="O40" s="130">
        <v>4</v>
      </c>
      <c r="P40" s="130">
        <v>8</v>
      </c>
      <c r="Q40" s="130" t="s">
        <v>403</v>
      </c>
      <c r="R40" s="130" t="s">
        <v>403</v>
      </c>
      <c r="S40" s="130" t="s">
        <v>403</v>
      </c>
      <c r="T40" s="130" t="s">
        <v>403</v>
      </c>
      <c r="U40" s="130" t="s">
        <v>403</v>
      </c>
      <c r="V40" s="130" t="s">
        <v>403</v>
      </c>
      <c r="W40" s="130" t="s">
        <v>403</v>
      </c>
      <c r="X40" s="130" t="s">
        <v>403</v>
      </c>
      <c r="Y40" s="130" t="s">
        <v>403</v>
      </c>
      <c r="Z40" s="131" t="s">
        <v>2064</v>
      </c>
      <c r="AC40" s="2" t="str">
        <f>VLOOKUP(O40,'1_プロファイルマスタ'!$H$3:$L$90,3,FALSE)</f>
        <v>その他部門（役席）</v>
      </c>
      <c r="AD40" s="2" t="str">
        <f>VLOOKUP(P40,'15_リスト発行元マスタ'!$U$3:$AK$98,2,FALSE)</f>
        <v>ASC</v>
      </c>
      <c r="AE40" s="32" t="s">
        <v>208</v>
      </c>
      <c r="AF40" s="33" t="s">
        <v>866</v>
      </c>
      <c r="AG40" s="33" t="s">
        <v>206</v>
      </c>
      <c r="AH40" s="33" t="str">
        <f t="shared" si="13"/>
        <v>4,8, 'Y','Y','Y','Y','Y','Y','Y','Y','Y', to_timestamp('2022/01/01 0:00:00' , 'yyyy/MM/dd hh24:mi:ss')</v>
      </c>
      <c r="AI40" s="34" t="s">
        <v>207</v>
      </c>
      <c r="AK40" s="1" t="b">
        <f t="shared" si="14"/>
        <v>0</v>
      </c>
      <c r="AL40" s="1" t="b">
        <f t="shared" si="15"/>
        <v>0</v>
      </c>
      <c r="AM40" s="1" t="b">
        <f t="shared" si="16"/>
        <v>0</v>
      </c>
      <c r="AN40" s="1" t="b">
        <f t="shared" si="17"/>
        <v>0</v>
      </c>
      <c r="AO40" s="1" t="b">
        <f t="shared" si="18"/>
        <v>0</v>
      </c>
      <c r="AP40" s="1" t="b">
        <f t="shared" si="19"/>
        <v>0</v>
      </c>
      <c r="AQ40" s="1" t="b">
        <f t="shared" si="20"/>
        <v>0</v>
      </c>
      <c r="AR40" s="1" t="b">
        <f t="shared" si="21"/>
        <v>0</v>
      </c>
      <c r="AS40" s="1" t="b">
        <f t="shared" si="22"/>
        <v>0</v>
      </c>
      <c r="AT40" s="1" t="b">
        <f t="shared" si="23"/>
        <v>0</v>
      </c>
      <c r="AU40" s="1" t="b">
        <f t="shared" si="24"/>
        <v>0</v>
      </c>
      <c r="AV40" s="1" t="b">
        <f t="shared" si="25"/>
        <v>0</v>
      </c>
      <c r="AX40" s="1"/>
      <c r="AY40" s="1"/>
      <c r="AZ40" s="1"/>
      <c r="BA40" s="1"/>
      <c r="BB40" s="1"/>
      <c r="BC40" s="1"/>
      <c r="BD40" s="1"/>
      <c r="BE40" s="1"/>
      <c r="BF40" s="1"/>
      <c r="BG40" s="1"/>
      <c r="BH40" s="1"/>
      <c r="BI40" s="4"/>
    </row>
    <row r="41" spans="15:61">
      <c r="O41" s="130">
        <v>4</v>
      </c>
      <c r="P41" s="130">
        <v>9</v>
      </c>
      <c r="Q41" s="130" t="s">
        <v>403</v>
      </c>
      <c r="R41" s="130" t="s">
        <v>403</v>
      </c>
      <c r="S41" s="130" t="s">
        <v>403</v>
      </c>
      <c r="T41" s="130" t="s">
        <v>403</v>
      </c>
      <c r="U41" s="130" t="s">
        <v>403</v>
      </c>
      <c r="V41" s="130" t="s">
        <v>403</v>
      </c>
      <c r="W41" s="130" t="s">
        <v>403</v>
      </c>
      <c r="X41" s="130" t="s">
        <v>403</v>
      </c>
      <c r="Y41" s="130" t="s">
        <v>403</v>
      </c>
      <c r="Z41" s="131" t="s">
        <v>2064</v>
      </c>
      <c r="AC41" s="2" t="str">
        <f>VLOOKUP(O41,'1_プロファイルマスタ'!$H$3:$L$90,3,FALSE)</f>
        <v>その他部門（役席）</v>
      </c>
      <c r="AD41" s="2" t="str">
        <f>VLOOKUP(P41,'15_リスト発行元マスタ'!$U$3:$AK$98,2,FALSE)</f>
        <v>DJ_SEISAI</v>
      </c>
      <c r="AE41" s="32" t="s">
        <v>208</v>
      </c>
      <c r="AF41" s="33" t="s">
        <v>866</v>
      </c>
      <c r="AG41" s="33" t="s">
        <v>206</v>
      </c>
      <c r="AH41" s="33" t="str">
        <f t="shared" si="13"/>
        <v>4,9, 'Y','Y','Y','Y','Y','Y','Y','Y','Y', to_timestamp('2022/01/01 0:00:00' , 'yyyy/MM/dd hh24:mi:ss')</v>
      </c>
      <c r="AI41" s="34" t="s">
        <v>207</v>
      </c>
      <c r="AK41" s="1" t="b">
        <f t="shared" si="14"/>
        <v>0</v>
      </c>
      <c r="AL41" s="1" t="b">
        <f t="shared" si="15"/>
        <v>0</v>
      </c>
      <c r="AM41" s="1" t="b">
        <f t="shared" si="16"/>
        <v>0</v>
      </c>
      <c r="AN41" s="1" t="b">
        <f t="shared" si="17"/>
        <v>0</v>
      </c>
      <c r="AO41" s="1" t="b">
        <f t="shared" si="18"/>
        <v>0</v>
      </c>
      <c r="AP41" s="1" t="b">
        <f t="shared" si="19"/>
        <v>0</v>
      </c>
      <c r="AQ41" s="1" t="b">
        <f t="shared" si="20"/>
        <v>0</v>
      </c>
      <c r="AR41" s="1" t="b">
        <f t="shared" si="21"/>
        <v>0</v>
      </c>
      <c r="AS41" s="1" t="b">
        <f t="shared" si="22"/>
        <v>0</v>
      </c>
      <c r="AT41" s="1" t="b">
        <f t="shared" si="23"/>
        <v>0</v>
      </c>
      <c r="AU41" s="1" t="b">
        <f t="shared" si="24"/>
        <v>0</v>
      </c>
      <c r="AV41" s="1" t="b">
        <f t="shared" si="25"/>
        <v>0</v>
      </c>
      <c r="AX41" s="1"/>
      <c r="AY41" s="1"/>
      <c r="AZ41" s="1"/>
      <c r="BA41" s="1"/>
      <c r="BB41" s="1"/>
      <c r="BC41" s="1"/>
      <c r="BD41" s="1"/>
      <c r="BE41" s="1"/>
      <c r="BF41" s="1"/>
      <c r="BG41" s="1"/>
      <c r="BH41" s="1"/>
      <c r="BI41" s="4"/>
    </row>
    <row r="42" spans="15:61">
      <c r="O42" s="130">
        <v>4</v>
      </c>
      <c r="P42" s="130">
        <v>10</v>
      </c>
      <c r="Q42" s="130" t="s">
        <v>403</v>
      </c>
      <c r="R42" s="130" t="s">
        <v>403</v>
      </c>
      <c r="S42" s="130" t="s">
        <v>403</v>
      </c>
      <c r="T42" s="130" t="s">
        <v>403</v>
      </c>
      <c r="U42" s="130" t="s">
        <v>403</v>
      </c>
      <c r="V42" s="130" t="s">
        <v>403</v>
      </c>
      <c r="W42" s="130" t="s">
        <v>403</v>
      </c>
      <c r="X42" s="130" t="s">
        <v>403</v>
      </c>
      <c r="Y42" s="130" t="s">
        <v>403</v>
      </c>
      <c r="Z42" s="131" t="s">
        <v>2064</v>
      </c>
      <c r="AC42" s="2" t="str">
        <f>VLOOKUP(O42,'1_プロファイルマスタ'!$H$3:$L$90,3,FALSE)</f>
        <v>その他部門（役席）</v>
      </c>
      <c r="AD42" s="2" t="str">
        <f>VLOOKUP(P42,'15_リスト発行元マスタ'!$U$3:$AK$98,2,FALSE)</f>
        <v>DJ_SHIPS</v>
      </c>
      <c r="AE42" s="32" t="s">
        <v>208</v>
      </c>
      <c r="AF42" s="33" t="s">
        <v>866</v>
      </c>
      <c r="AG42" s="33" t="s">
        <v>206</v>
      </c>
      <c r="AH42" s="33" t="str">
        <f t="shared" si="13"/>
        <v>4,10, 'Y','Y','Y','Y','Y','Y','Y','Y','Y', to_timestamp('2022/01/01 0:00:00' , 'yyyy/MM/dd hh24:mi:ss')</v>
      </c>
      <c r="AI42" s="34" t="s">
        <v>207</v>
      </c>
      <c r="AK42" s="1" t="b">
        <f t="shared" si="14"/>
        <v>0</v>
      </c>
      <c r="AL42" s="1" t="b">
        <f t="shared" si="15"/>
        <v>0</v>
      </c>
      <c r="AM42" s="1" t="b">
        <f t="shared" si="16"/>
        <v>0</v>
      </c>
      <c r="AN42" s="1" t="b">
        <f t="shared" si="17"/>
        <v>0</v>
      </c>
      <c r="AO42" s="1" t="b">
        <f t="shared" si="18"/>
        <v>0</v>
      </c>
      <c r="AP42" s="1" t="b">
        <f t="shared" si="19"/>
        <v>0</v>
      </c>
      <c r="AQ42" s="1" t="b">
        <f t="shared" si="20"/>
        <v>0</v>
      </c>
      <c r="AR42" s="1" t="b">
        <f t="shared" si="21"/>
        <v>0</v>
      </c>
      <c r="AS42" s="1" t="b">
        <f t="shared" si="22"/>
        <v>0</v>
      </c>
      <c r="AT42" s="1" t="b">
        <f t="shared" si="23"/>
        <v>0</v>
      </c>
      <c r="AU42" s="1" t="b">
        <f t="shared" si="24"/>
        <v>0</v>
      </c>
      <c r="AV42" s="1" t="b">
        <f t="shared" si="25"/>
        <v>0</v>
      </c>
      <c r="AX42" s="1"/>
      <c r="AY42" s="1"/>
      <c r="AZ42" s="1"/>
      <c r="BA42" s="1"/>
      <c r="BB42" s="1"/>
      <c r="BC42" s="1"/>
      <c r="BD42" s="1"/>
      <c r="BE42" s="1"/>
      <c r="BF42" s="1"/>
      <c r="BG42" s="1"/>
      <c r="BH42" s="1"/>
      <c r="BI42" s="4"/>
    </row>
    <row r="43" spans="15:61">
      <c r="O43" s="130">
        <v>4</v>
      </c>
      <c r="P43" s="130">
        <v>11</v>
      </c>
      <c r="Q43" s="130" t="s">
        <v>403</v>
      </c>
      <c r="R43" s="130" t="s">
        <v>403</v>
      </c>
      <c r="S43" s="130" t="s">
        <v>403</v>
      </c>
      <c r="T43" s="130" t="s">
        <v>403</v>
      </c>
      <c r="U43" s="130" t="s">
        <v>403</v>
      </c>
      <c r="V43" s="130" t="s">
        <v>403</v>
      </c>
      <c r="W43" s="130" t="s">
        <v>403</v>
      </c>
      <c r="X43" s="130" t="s">
        <v>403</v>
      </c>
      <c r="Y43" s="130" t="s">
        <v>403</v>
      </c>
      <c r="Z43" s="131" t="s">
        <v>2064</v>
      </c>
      <c r="AC43" s="2" t="str">
        <f>VLOOKUP(O43,'1_プロファイルマスタ'!$H$3:$L$90,3,FALSE)</f>
        <v>その他部門（役席）</v>
      </c>
      <c r="AD43" s="2" t="str">
        <f>VLOOKUP(P43,'15_リスト発行元マスタ'!$U$3:$AK$98,2,FALSE)</f>
        <v>DJ_GAIKOKU_PEPS</v>
      </c>
      <c r="AE43" s="32" t="s">
        <v>208</v>
      </c>
      <c r="AF43" s="33" t="s">
        <v>866</v>
      </c>
      <c r="AG43" s="33" t="s">
        <v>206</v>
      </c>
      <c r="AH43" s="33" t="str">
        <f t="shared" si="13"/>
        <v>4,11, 'Y','Y','Y','Y','Y','Y','Y','Y','Y', to_timestamp('2022/01/01 0:00:00' , 'yyyy/MM/dd hh24:mi:ss')</v>
      </c>
      <c r="AI43" s="34" t="s">
        <v>207</v>
      </c>
      <c r="AK43" s="1" t="b">
        <f t="shared" si="14"/>
        <v>0</v>
      </c>
      <c r="AL43" s="1" t="b">
        <f t="shared" si="15"/>
        <v>0</v>
      </c>
      <c r="AM43" s="1" t="b">
        <f t="shared" si="16"/>
        <v>0</v>
      </c>
      <c r="AN43" s="1" t="b">
        <f t="shared" si="17"/>
        <v>0</v>
      </c>
      <c r="AO43" s="1" t="b">
        <f t="shared" si="18"/>
        <v>0</v>
      </c>
      <c r="AP43" s="1" t="b">
        <f t="shared" si="19"/>
        <v>0</v>
      </c>
      <c r="AQ43" s="1" t="b">
        <f t="shared" si="20"/>
        <v>0</v>
      </c>
      <c r="AR43" s="1" t="b">
        <f t="shared" si="21"/>
        <v>0</v>
      </c>
      <c r="AS43" s="1" t="b">
        <f t="shared" si="22"/>
        <v>0</v>
      </c>
      <c r="AT43" s="1" t="b">
        <f t="shared" si="23"/>
        <v>0</v>
      </c>
      <c r="AU43" s="1" t="b">
        <f t="shared" si="24"/>
        <v>0</v>
      </c>
      <c r="AV43" s="1" t="b">
        <f t="shared" si="25"/>
        <v>0</v>
      </c>
      <c r="AX43" s="1"/>
      <c r="AY43" s="1"/>
      <c r="AZ43" s="1"/>
      <c r="BA43" s="1"/>
      <c r="BB43" s="1"/>
      <c r="BC43" s="1"/>
      <c r="BD43" s="1"/>
      <c r="BE43" s="1"/>
      <c r="BF43" s="1"/>
      <c r="BG43" s="1"/>
      <c r="BH43" s="1"/>
      <c r="BI43" s="4"/>
    </row>
    <row r="44" spans="15:61">
      <c r="O44" s="130">
        <v>4</v>
      </c>
      <c r="P44" s="130">
        <v>12</v>
      </c>
      <c r="Q44" s="130" t="s">
        <v>403</v>
      </c>
      <c r="R44" s="130" t="s">
        <v>403</v>
      </c>
      <c r="S44" s="130" t="s">
        <v>403</v>
      </c>
      <c r="T44" s="130" t="s">
        <v>403</v>
      </c>
      <c r="U44" s="130" t="s">
        <v>403</v>
      </c>
      <c r="V44" s="130" t="s">
        <v>403</v>
      </c>
      <c r="W44" s="130" t="s">
        <v>403</v>
      </c>
      <c r="X44" s="130" t="s">
        <v>403</v>
      </c>
      <c r="Y44" s="130" t="s">
        <v>403</v>
      </c>
      <c r="Z44" s="131" t="s">
        <v>2064</v>
      </c>
      <c r="AC44" s="2" t="str">
        <f>VLOOKUP(O44,'1_プロファイルマスタ'!$H$3:$L$90,3,FALSE)</f>
        <v>その他部門（役席）</v>
      </c>
      <c r="AD44" s="2" t="str">
        <f>VLOOKUP(P44,'15_リスト発行元マスタ'!$U$3:$AK$98,2,FALSE)</f>
        <v>DJ_KOKUNAI_PEPS</v>
      </c>
      <c r="AE44" s="32" t="s">
        <v>208</v>
      </c>
      <c r="AF44" s="33" t="s">
        <v>866</v>
      </c>
      <c r="AG44" s="33" t="s">
        <v>206</v>
      </c>
      <c r="AH44" s="33" t="str">
        <f t="shared" si="13"/>
        <v>4,12, 'Y','Y','Y','Y','Y','Y','Y','Y','Y', to_timestamp('2022/01/01 0:00:00' , 'yyyy/MM/dd hh24:mi:ss')</v>
      </c>
      <c r="AI44" s="34" t="s">
        <v>207</v>
      </c>
      <c r="AK44" s="1" t="b">
        <f t="shared" si="14"/>
        <v>0</v>
      </c>
      <c r="AL44" s="1" t="b">
        <f t="shared" si="15"/>
        <v>0</v>
      </c>
      <c r="AM44" s="1" t="b">
        <f t="shared" si="16"/>
        <v>0</v>
      </c>
      <c r="AN44" s="1" t="b">
        <f t="shared" si="17"/>
        <v>0</v>
      </c>
      <c r="AO44" s="1" t="b">
        <f t="shared" si="18"/>
        <v>0</v>
      </c>
      <c r="AP44" s="1" t="b">
        <f t="shared" si="19"/>
        <v>0</v>
      </c>
      <c r="AQ44" s="1" t="b">
        <f t="shared" si="20"/>
        <v>0</v>
      </c>
      <c r="AR44" s="1" t="b">
        <f t="shared" si="21"/>
        <v>0</v>
      </c>
      <c r="AS44" s="1" t="b">
        <f t="shared" si="22"/>
        <v>0</v>
      </c>
      <c r="AT44" s="1" t="b">
        <f t="shared" si="23"/>
        <v>0</v>
      </c>
      <c r="AU44" s="1" t="b">
        <f t="shared" si="24"/>
        <v>0</v>
      </c>
      <c r="AV44" s="1" t="b">
        <f t="shared" si="25"/>
        <v>0</v>
      </c>
      <c r="AX44" s="1"/>
      <c r="AY44" s="1"/>
      <c r="AZ44" s="1"/>
      <c r="BA44" s="1"/>
      <c r="BB44" s="1"/>
      <c r="BC44" s="1"/>
      <c r="BD44" s="1"/>
      <c r="BE44" s="1"/>
      <c r="BF44" s="1"/>
      <c r="BG44" s="1"/>
      <c r="BH44" s="1"/>
      <c r="BI44" s="4"/>
    </row>
    <row r="45" spans="15:61">
      <c r="O45" s="130">
        <v>4</v>
      </c>
      <c r="P45" s="130">
        <v>13</v>
      </c>
      <c r="Q45" s="130" t="s">
        <v>403</v>
      </c>
      <c r="R45" s="130" t="s">
        <v>403</v>
      </c>
      <c r="S45" s="130" t="s">
        <v>403</v>
      </c>
      <c r="T45" s="130" t="s">
        <v>403</v>
      </c>
      <c r="U45" s="130" t="s">
        <v>403</v>
      </c>
      <c r="V45" s="130" t="s">
        <v>403</v>
      </c>
      <c r="W45" s="130" t="s">
        <v>403</v>
      </c>
      <c r="X45" s="130" t="s">
        <v>403</v>
      </c>
      <c r="Y45" s="130" t="s">
        <v>403</v>
      </c>
      <c r="Z45" s="131" t="s">
        <v>2064</v>
      </c>
      <c r="AC45" s="2" t="str">
        <f>VLOOKUP(O45,'1_プロファイルマスタ'!$H$3:$L$90,3,FALSE)</f>
        <v>その他部門（役席）</v>
      </c>
      <c r="AD45" s="2" t="str">
        <f>VLOOKUP(P45,'15_リスト発行元マスタ'!$U$3:$AK$98,2,FALSE)</f>
        <v>ZENGIN_SEIHO</v>
      </c>
      <c r="AE45" s="32" t="s">
        <v>208</v>
      </c>
      <c r="AF45" s="33" t="s">
        <v>866</v>
      </c>
      <c r="AG45" s="33" t="s">
        <v>206</v>
      </c>
      <c r="AH45" s="33" t="str">
        <f t="shared" si="13"/>
        <v>4,13, 'Y','Y','Y','Y','Y','Y','Y','Y','Y', to_timestamp('2022/01/01 0:00:00' , 'yyyy/MM/dd hh24:mi:ss')</v>
      </c>
      <c r="AI45" s="34" t="s">
        <v>207</v>
      </c>
      <c r="AK45" s="1" t="b">
        <f t="shared" si="14"/>
        <v>0</v>
      </c>
      <c r="AL45" s="1" t="b">
        <f t="shared" si="15"/>
        <v>0</v>
      </c>
      <c r="AM45" s="1" t="b">
        <f t="shared" si="16"/>
        <v>0</v>
      </c>
      <c r="AN45" s="1" t="b">
        <f t="shared" si="17"/>
        <v>0</v>
      </c>
      <c r="AO45" s="1" t="b">
        <f t="shared" si="18"/>
        <v>0</v>
      </c>
      <c r="AP45" s="1" t="b">
        <f t="shared" si="19"/>
        <v>0</v>
      </c>
      <c r="AQ45" s="1" t="b">
        <f t="shared" si="20"/>
        <v>0</v>
      </c>
      <c r="AR45" s="1" t="b">
        <f t="shared" si="21"/>
        <v>0</v>
      </c>
      <c r="AS45" s="1" t="b">
        <f t="shared" si="22"/>
        <v>0</v>
      </c>
      <c r="AT45" s="1" t="b">
        <f t="shared" si="23"/>
        <v>0</v>
      </c>
      <c r="AU45" s="1" t="b">
        <f t="shared" si="24"/>
        <v>0</v>
      </c>
      <c r="AV45" s="1" t="b">
        <f t="shared" si="25"/>
        <v>0</v>
      </c>
      <c r="AX45" s="1"/>
      <c r="AY45" s="1"/>
      <c r="AZ45" s="1"/>
      <c r="BA45" s="1"/>
      <c r="BB45" s="1"/>
      <c r="BC45" s="1"/>
      <c r="BD45" s="1"/>
      <c r="BE45" s="1"/>
      <c r="BF45" s="1"/>
      <c r="BG45" s="1"/>
      <c r="BH45" s="1"/>
      <c r="BI45" s="4"/>
    </row>
    <row r="46" spans="15:61">
      <c r="O46" s="130">
        <v>4</v>
      </c>
      <c r="P46" s="130">
        <v>14</v>
      </c>
      <c r="Q46" s="130" t="s">
        <v>403</v>
      </c>
      <c r="R46" s="130" t="s">
        <v>403</v>
      </c>
      <c r="S46" s="130" t="s">
        <v>403</v>
      </c>
      <c r="T46" s="130" t="s">
        <v>403</v>
      </c>
      <c r="U46" s="130" t="s">
        <v>403</v>
      </c>
      <c r="V46" s="130" t="s">
        <v>403</v>
      </c>
      <c r="W46" s="130" t="s">
        <v>403</v>
      </c>
      <c r="X46" s="130" t="s">
        <v>403</v>
      </c>
      <c r="Y46" s="130" t="s">
        <v>403</v>
      </c>
      <c r="Z46" s="131" t="s">
        <v>2064</v>
      </c>
      <c r="AC46" s="2" t="str">
        <f>VLOOKUP(O46,'1_プロファイルマスタ'!$H$3:$L$90,3,FALSE)</f>
        <v>その他部門（役席）</v>
      </c>
      <c r="AD46" s="2" t="str">
        <f>VLOOKUP(P46,'15_リスト発行元マスタ'!$U$3:$AK$98,2,FALSE)</f>
        <v>ZENGIN_SONPO</v>
      </c>
      <c r="AE46" s="32" t="s">
        <v>208</v>
      </c>
      <c r="AF46" s="33" t="s">
        <v>866</v>
      </c>
      <c r="AG46" s="33" t="s">
        <v>206</v>
      </c>
      <c r="AH46" s="33" t="str">
        <f t="shared" si="13"/>
        <v>4,14, 'Y','Y','Y','Y','Y','Y','Y','Y','Y', to_timestamp('2022/01/01 0:00:00' , 'yyyy/MM/dd hh24:mi:ss')</v>
      </c>
      <c r="AI46" s="34" t="s">
        <v>207</v>
      </c>
      <c r="AK46" s="1" t="b">
        <f t="shared" si="14"/>
        <v>0</v>
      </c>
      <c r="AL46" s="1" t="b">
        <f t="shared" si="15"/>
        <v>0</v>
      </c>
      <c r="AM46" s="1" t="b">
        <f t="shared" si="16"/>
        <v>0</v>
      </c>
      <c r="AN46" s="1" t="b">
        <f t="shared" si="17"/>
        <v>0</v>
      </c>
      <c r="AO46" s="1" t="b">
        <f t="shared" si="18"/>
        <v>0</v>
      </c>
      <c r="AP46" s="1" t="b">
        <f t="shared" si="19"/>
        <v>0</v>
      </c>
      <c r="AQ46" s="1" t="b">
        <f t="shared" si="20"/>
        <v>0</v>
      </c>
      <c r="AR46" s="1" t="b">
        <f t="shared" si="21"/>
        <v>0</v>
      </c>
      <c r="AS46" s="1" t="b">
        <f t="shared" si="22"/>
        <v>0</v>
      </c>
      <c r="AT46" s="1" t="b">
        <f t="shared" si="23"/>
        <v>0</v>
      </c>
      <c r="AU46" s="1" t="b">
        <f t="shared" si="24"/>
        <v>0</v>
      </c>
      <c r="AV46" s="1" t="b">
        <f t="shared" si="25"/>
        <v>0</v>
      </c>
      <c r="AX46" s="1"/>
      <c r="AY46" s="1"/>
      <c r="AZ46" s="1"/>
      <c r="BA46" s="1"/>
      <c r="BB46" s="1"/>
      <c r="BC46" s="1"/>
      <c r="BD46" s="1"/>
      <c r="BE46" s="1"/>
      <c r="BF46" s="1"/>
      <c r="BG46" s="1"/>
      <c r="BH46" s="1"/>
      <c r="BI46" s="4"/>
    </row>
    <row r="47" spans="15:61">
      <c r="O47" s="130">
        <v>4</v>
      </c>
      <c r="P47" s="130">
        <v>15</v>
      </c>
      <c r="Q47" s="130" t="s">
        <v>403</v>
      </c>
      <c r="R47" s="130" t="s">
        <v>403</v>
      </c>
      <c r="S47" s="130" t="s">
        <v>403</v>
      </c>
      <c r="T47" s="130" t="s">
        <v>403</v>
      </c>
      <c r="U47" s="130" t="s">
        <v>403</v>
      </c>
      <c r="V47" s="130" t="s">
        <v>403</v>
      </c>
      <c r="W47" s="130" t="s">
        <v>403</v>
      </c>
      <c r="X47" s="130" t="s">
        <v>403</v>
      </c>
      <c r="Y47" s="130" t="s">
        <v>403</v>
      </c>
      <c r="Z47" s="131" t="s">
        <v>2064</v>
      </c>
      <c r="AC47" s="2" t="str">
        <f>VLOOKUP(O47,'1_プロファイルマスタ'!$H$3:$L$90,3,FALSE)</f>
        <v>その他部門（役席）</v>
      </c>
      <c r="AD47" s="2" t="str">
        <f>VLOOKUP(P47,'15_リスト発行元マスタ'!$U$3:$AK$98,2,FALSE)</f>
        <v>ORIGINAL</v>
      </c>
      <c r="AE47" s="32" t="s">
        <v>208</v>
      </c>
      <c r="AF47" s="33" t="s">
        <v>866</v>
      </c>
      <c r="AG47" s="33" t="s">
        <v>206</v>
      </c>
      <c r="AH47" s="33" t="str">
        <f t="shared" si="13"/>
        <v>4,15, 'Y','Y','Y','Y','Y','Y','Y','Y','Y', to_timestamp('2022/01/01 0:00:00' , 'yyyy/MM/dd hh24:mi:ss')</v>
      </c>
      <c r="AI47" s="34" t="s">
        <v>207</v>
      </c>
      <c r="AK47" s="1" t="b">
        <f t="shared" si="14"/>
        <v>0</v>
      </c>
      <c r="AL47" s="1" t="b">
        <f t="shared" si="15"/>
        <v>0</v>
      </c>
      <c r="AM47" s="1" t="b">
        <f t="shared" si="16"/>
        <v>0</v>
      </c>
      <c r="AN47" s="1" t="b">
        <f t="shared" si="17"/>
        <v>0</v>
      </c>
      <c r="AO47" s="1" t="b">
        <f t="shared" si="18"/>
        <v>0</v>
      </c>
      <c r="AP47" s="1" t="b">
        <f t="shared" si="19"/>
        <v>0</v>
      </c>
      <c r="AQ47" s="1" t="b">
        <f t="shared" si="20"/>
        <v>0</v>
      </c>
      <c r="AR47" s="1" t="b">
        <f t="shared" si="21"/>
        <v>0</v>
      </c>
      <c r="AS47" s="1" t="b">
        <f t="shared" si="22"/>
        <v>0</v>
      </c>
      <c r="AT47" s="1" t="b">
        <f t="shared" si="23"/>
        <v>0</v>
      </c>
      <c r="AU47" s="1" t="b">
        <f t="shared" si="24"/>
        <v>0</v>
      </c>
      <c r="AV47" s="1" t="b">
        <f t="shared" si="25"/>
        <v>0</v>
      </c>
      <c r="AX47" s="1"/>
      <c r="AY47" s="1"/>
      <c r="AZ47" s="1"/>
      <c r="BA47" s="1"/>
      <c r="BB47" s="1"/>
      <c r="BC47" s="1"/>
      <c r="BD47" s="1"/>
      <c r="BE47" s="1"/>
      <c r="BF47" s="1"/>
      <c r="BG47" s="1"/>
      <c r="BH47" s="1"/>
      <c r="BI47" s="4"/>
    </row>
    <row r="48" spans="15:61">
      <c r="O48" s="130">
        <v>5</v>
      </c>
      <c r="P48" s="130">
        <v>1</v>
      </c>
      <c r="Q48" s="130" t="s">
        <v>403</v>
      </c>
      <c r="R48" s="130" t="s">
        <v>403</v>
      </c>
      <c r="S48" s="130" t="s">
        <v>403</v>
      </c>
      <c r="T48" s="130" t="s">
        <v>403</v>
      </c>
      <c r="U48" s="130" t="s">
        <v>403</v>
      </c>
      <c r="V48" s="130" t="s">
        <v>403</v>
      </c>
      <c r="W48" s="130" t="s">
        <v>403</v>
      </c>
      <c r="X48" s="130" t="s">
        <v>403</v>
      </c>
      <c r="Y48" s="130" t="s">
        <v>403</v>
      </c>
      <c r="Z48" s="131" t="s">
        <v>2064</v>
      </c>
      <c r="AC48" s="2" t="str">
        <f>VLOOKUP(O48,'1_プロファイルマスタ'!$H$3:$L$90,3,FALSE)</f>
        <v>その他部門（担当）</v>
      </c>
      <c r="AD48" s="2" t="str">
        <f>VLOOKUP(P48,'15_リスト発行元マスタ'!$U$3:$AK$98,2,FALSE)</f>
        <v>OFAC</v>
      </c>
      <c r="AE48" s="32" t="s">
        <v>208</v>
      </c>
      <c r="AF48" s="33" t="s">
        <v>866</v>
      </c>
      <c r="AG48" s="33" t="s">
        <v>206</v>
      </c>
      <c r="AH48" s="33" t="str">
        <f t="shared" si="13"/>
        <v>5,1, 'Y','Y','Y','Y','Y','Y','Y','Y','Y', to_timestamp('2022/01/01 0:00:00' , 'yyyy/MM/dd hh24:mi:ss')</v>
      </c>
      <c r="AI48" s="34" t="s">
        <v>207</v>
      </c>
      <c r="AK48" s="1" t="b">
        <f t="shared" si="14"/>
        <v>0</v>
      </c>
      <c r="AL48" s="1" t="b">
        <f t="shared" si="15"/>
        <v>0</v>
      </c>
      <c r="AM48" s="1" t="b">
        <f t="shared" si="16"/>
        <v>0</v>
      </c>
      <c r="AN48" s="1" t="b">
        <f t="shared" si="17"/>
        <v>0</v>
      </c>
      <c r="AO48" s="1" t="b">
        <f t="shared" si="18"/>
        <v>0</v>
      </c>
      <c r="AP48" s="1" t="b">
        <f t="shared" si="19"/>
        <v>0</v>
      </c>
      <c r="AQ48" s="1" t="b">
        <f t="shared" si="20"/>
        <v>0</v>
      </c>
      <c r="AR48" s="1" t="b">
        <f t="shared" si="21"/>
        <v>0</v>
      </c>
      <c r="AS48" s="1" t="b">
        <f t="shared" si="22"/>
        <v>0</v>
      </c>
      <c r="AT48" s="1" t="b">
        <f t="shared" si="23"/>
        <v>0</v>
      </c>
      <c r="AU48" s="1" t="b">
        <f t="shared" si="24"/>
        <v>0</v>
      </c>
      <c r="AV48" s="1" t="b">
        <f t="shared" si="25"/>
        <v>0</v>
      </c>
      <c r="AX48" s="1"/>
      <c r="AY48" s="1"/>
      <c r="AZ48" s="1"/>
      <c r="BA48" s="1"/>
      <c r="BB48" s="1"/>
      <c r="BC48" s="1"/>
      <c r="BD48" s="1"/>
      <c r="BE48" s="1"/>
      <c r="BF48" s="1"/>
      <c r="BG48" s="1"/>
      <c r="BH48" s="1"/>
      <c r="BI48" s="4"/>
    </row>
    <row r="49" spans="15:61">
      <c r="O49" s="130">
        <v>5</v>
      </c>
      <c r="P49" s="130">
        <v>2</v>
      </c>
      <c r="Q49" s="130" t="s">
        <v>403</v>
      </c>
      <c r="R49" s="130" t="s">
        <v>403</v>
      </c>
      <c r="S49" s="130" t="s">
        <v>403</v>
      </c>
      <c r="T49" s="130" t="s">
        <v>403</v>
      </c>
      <c r="U49" s="130" t="s">
        <v>403</v>
      </c>
      <c r="V49" s="130" t="s">
        <v>403</v>
      </c>
      <c r="W49" s="130" t="s">
        <v>403</v>
      </c>
      <c r="X49" s="130" t="s">
        <v>403</v>
      </c>
      <c r="Y49" s="130" t="s">
        <v>403</v>
      </c>
      <c r="Z49" s="131" t="s">
        <v>2064</v>
      </c>
      <c r="AC49" s="2" t="str">
        <f>VLOOKUP(O49,'1_プロファイルマスタ'!$H$3:$L$90,3,FALSE)</f>
        <v>その他部門（担当）</v>
      </c>
      <c r="AD49" s="2" t="str">
        <f>VLOOKUP(P49,'15_リスト発行元マスタ'!$U$3:$AK$98,2,FALSE)</f>
        <v>JP</v>
      </c>
      <c r="AE49" s="32" t="s">
        <v>208</v>
      </c>
      <c r="AF49" s="33" t="s">
        <v>866</v>
      </c>
      <c r="AG49" s="33" t="s">
        <v>206</v>
      </c>
      <c r="AH49" s="33" t="str">
        <f t="shared" si="13"/>
        <v>5,2, 'Y','Y','Y','Y','Y','Y','Y','Y','Y', to_timestamp('2022/01/01 0:00:00' , 'yyyy/MM/dd hh24:mi:ss')</v>
      </c>
      <c r="AI49" s="34" t="s">
        <v>207</v>
      </c>
      <c r="AK49" s="1" t="b">
        <f t="shared" si="14"/>
        <v>0</v>
      </c>
      <c r="AL49" s="1" t="b">
        <f t="shared" si="15"/>
        <v>0</v>
      </c>
      <c r="AM49" s="1" t="b">
        <f t="shared" si="16"/>
        <v>0</v>
      </c>
      <c r="AN49" s="1" t="b">
        <f t="shared" si="17"/>
        <v>0</v>
      </c>
      <c r="AO49" s="1" t="b">
        <f t="shared" si="18"/>
        <v>0</v>
      </c>
      <c r="AP49" s="1" t="b">
        <f t="shared" si="19"/>
        <v>0</v>
      </c>
      <c r="AQ49" s="1" t="b">
        <f t="shared" si="20"/>
        <v>0</v>
      </c>
      <c r="AR49" s="1" t="b">
        <f t="shared" si="21"/>
        <v>0</v>
      </c>
      <c r="AS49" s="1" t="b">
        <f t="shared" si="22"/>
        <v>0</v>
      </c>
      <c r="AT49" s="1" t="b">
        <f t="shared" si="23"/>
        <v>0</v>
      </c>
      <c r="AU49" s="1" t="b">
        <f t="shared" si="24"/>
        <v>0</v>
      </c>
      <c r="AV49" s="1" t="b">
        <f t="shared" si="25"/>
        <v>0</v>
      </c>
      <c r="AX49" s="1"/>
      <c r="AY49" s="1"/>
      <c r="AZ49" s="1"/>
      <c r="BA49" s="1"/>
      <c r="BB49" s="1"/>
      <c r="BC49" s="1"/>
      <c r="BD49" s="1"/>
      <c r="BE49" s="1"/>
      <c r="BF49" s="1"/>
      <c r="BG49" s="1"/>
      <c r="BH49" s="1"/>
      <c r="BI49" s="4"/>
    </row>
    <row r="50" spans="15:61">
      <c r="O50" s="130">
        <v>5</v>
      </c>
      <c r="P50" s="130">
        <v>3</v>
      </c>
      <c r="Q50" s="130" t="s">
        <v>403</v>
      </c>
      <c r="R50" s="130" t="s">
        <v>403</v>
      </c>
      <c r="S50" s="130" t="s">
        <v>403</v>
      </c>
      <c r="T50" s="130" t="s">
        <v>403</v>
      </c>
      <c r="U50" s="130" t="s">
        <v>403</v>
      </c>
      <c r="V50" s="130" t="s">
        <v>403</v>
      </c>
      <c r="W50" s="130" t="s">
        <v>403</v>
      </c>
      <c r="X50" s="130" t="s">
        <v>403</v>
      </c>
      <c r="Y50" s="130" t="s">
        <v>403</v>
      </c>
      <c r="Z50" s="131" t="s">
        <v>2064</v>
      </c>
      <c r="AC50" s="2" t="str">
        <f>VLOOKUP(O50,'1_プロファイルマスタ'!$H$3:$L$90,3,FALSE)</f>
        <v>その他部門（担当）</v>
      </c>
      <c r="AD50" s="2" t="str">
        <f>VLOOKUP(P50,'15_リスト発行元マスタ'!$U$3:$AK$98,2,FALSE)</f>
        <v>MOF</v>
      </c>
      <c r="AE50" s="32" t="s">
        <v>208</v>
      </c>
      <c r="AF50" s="33" t="s">
        <v>866</v>
      </c>
      <c r="AG50" s="33" t="s">
        <v>206</v>
      </c>
      <c r="AH50" s="33" t="str">
        <f t="shared" si="13"/>
        <v>5,3, 'Y','Y','Y','Y','Y','Y','Y','Y','Y', to_timestamp('2022/01/01 0:00:00' , 'yyyy/MM/dd hh24:mi:ss')</v>
      </c>
      <c r="AI50" s="34" t="s">
        <v>207</v>
      </c>
      <c r="AK50" s="1" t="b">
        <f t="shared" si="14"/>
        <v>0</v>
      </c>
      <c r="AL50" s="1" t="b">
        <f t="shared" si="15"/>
        <v>0</v>
      </c>
      <c r="AM50" s="1" t="b">
        <f t="shared" si="16"/>
        <v>0</v>
      </c>
      <c r="AN50" s="1" t="b">
        <f t="shared" si="17"/>
        <v>0</v>
      </c>
      <c r="AO50" s="1" t="b">
        <f t="shared" si="18"/>
        <v>0</v>
      </c>
      <c r="AP50" s="1" t="b">
        <f t="shared" si="19"/>
        <v>0</v>
      </c>
      <c r="AQ50" s="1" t="b">
        <f t="shared" si="20"/>
        <v>0</v>
      </c>
      <c r="AR50" s="1" t="b">
        <f t="shared" si="21"/>
        <v>0</v>
      </c>
      <c r="AS50" s="1" t="b">
        <f t="shared" si="22"/>
        <v>0</v>
      </c>
      <c r="AT50" s="1" t="b">
        <f t="shared" si="23"/>
        <v>0</v>
      </c>
      <c r="AU50" s="1" t="b">
        <f t="shared" si="24"/>
        <v>0</v>
      </c>
      <c r="AV50" s="1" t="b">
        <f t="shared" si="25"/>
        <v>0</v>
      </c>
      <c r="AX50" s="1"/>
      <c r="AY50" s="1"/>
      <c r="AZ50" s="1"/>
      <c r="BA50" s="1"/>
      <c r="BB50" s="1"/>
      <c r="BC50" s="1"/>
      <c r="BD50" s="1"/>
      <c r="BE50" s="1"/>
      <c r="BF50" s="1"/>
      <c r="BG50" s="1"/>
      <c r="BH50" s="1"/>
      <c r="BI50" s="4"/>
    </row>
    <row r="51" spans="15:61">
      <c r="O51" s="130">
        <v>5</v>
      </c>
      <c r="P51" s="130">
        <v>4</v>
      </c>
      <c r="Q51" s="130" t="s">
        <v>403</v>
      </c>
      <c r="R51" s="130" t="s">
        <v>403</v>
      </c>
      <c r="S51" s="130" t="s">
        <v>403</v>
      </c>
      <c r="T51" s="130" t="s">
        <v>403</v>
      </c>
      <c r="U51" s="130" t="s">
        <v>403</v>
      </c>
      <c r="V51" s="130" t="s">
        <v>403</v>
      </c>
      <c r="W51" s="130" t="s">
        <v>403</v>
      </c>
      <c r="X51" s="130" t="s">
        <v>403</v>
      </c>
      <c r="Y51" s="130" t="s">
        <v>403</v>
      </c>
      <c r="Z51" s="131" t="s">
        <v>2064</v>
      </c>
      <c r="AC51" s="2" t="str">
        <f>VLOOKUP(O51,'1_プロファイルマスタ'!$H$3:$L$90,3,FALSE)</f>
        <v>その他部門（担当）</v>
      </c>
      <c r="AD51" s="2" t="str">
        <f>VLOOKUP(P51,'15_リスト発行元マスタ'!$U$3:$AK$98,2,FALSE)</f>
        <v>NPA</v>
      </c>
      <c r="AE51" s="32" t="s">
        <v>208</v>
      </c>
      <c r="AF51" s="33" t="s">
        <v>866</v>
      </c>
      <c r="AG51" s="33" t="s">
        <v>206</v>
      </c>
      <c r="AH51" s="33" t="str">
        <f t="shared" si="13"/>
        <v>5,4, 'Y','Y','Y','Y','Y','Y','Y','Y','Y', to_timestamp('2022/01/01 0:00:00' , 'yyyy/MM/dd hh24:mi:ss')</v>
      </c>
      <c r="AI51" s="34" t="s">
        <v>207</v>
      </c>
      <c r="AK51" s="1" t="b">
        <f t="shared" si="14"/>
        <v>0</v>
      </c>
      <c r="AL51" s="1" t="b">
        <f t="shared" si="15"/>
        <v>0</v>
      </c>
      <c r="AM51" s="1" t="b">
        <f t="shared" si="16"/>
        <v>0</v>
      </c>
      <c r="AN51" s="1" t="b">
        <f t="shared" si="17"/>
        <v>0</v>
      </c>
      <c r="AO51" s="1" t="b">
        <f t="shared" si="18"/>
        <v>0</v>
      </c>
      <c r="AP51" s="1" t="b">
        <f t="shared" si="19"/>
        <v>0</v>
      </c>
      <c r="AQ51" s="1" t="b">
        <f t="shared" si="20"/>
        <v>0</v>
      </c>
      <c r="AR51" s="1" t="b">
        <f t="shared" si="21"/>
        <v>0</v>
      </c>
      <c r="AS51" s="1" t="b">
        <f t="shared" si="22"/>
        <v>0</v>
      </c>
      <c r="AT51" s="1" t="b">
        <f t="shared" si="23"/>
        <v>0</v>
      </c>
      <c r="AU51" s="1" t="b">
        <f t="shared" si="24"/>
        <v>0</v>
      </c>
      <c r="AV51" s="1" t="b">
        <f t="shared" si="25"/>
        <v>0</v>
      </c>
      <c r="AX51" s="1"/>
      <c r="AY51" s="1"/>
      <c r="AZ51" s="1"/>
      <c r="BA51" s="1"/>
      <c r="BB51" s="1"/>
      <c r="BC51" s="1"/>
      <c r="BD51" s="1"/>
      <c r="BE51" s="1"/>
      <c r="BF51" s="1"/>
      <c r="BG51" s="1"/>
      <c r="BH51" s="1"/>
      <c r="BI51" s="4"/>
    </row>
    <row r="52" spans="15:61">
      <c r="O52" s="130">
        <v>5</v>
      </c>
      <c r="P52" s="130">
        <v>5</v>
      </c>
      <c r="Q52" s="130" t="s">
        <v>403</v>
      </c>
      <c r="R52" s="130" t="s">
        <v>403</v>
      </c>
      <c r="S52" s="130" t="s">
        <v>403</v>
      </c>
      <c r="T52" s="130" t="s">
        <v>403</v>
      </c>
      <c r="U52" s="130" t="s">
        <v>403</v>
      </c>
      <c r="V52" s="130" t="s">
        <v>403</v>
      </c>
      <c r="W52" s="130" t="s">
        <v>403</v>
      </c>
      <c r="X52" s="130" t="s">
        <v>403</v>
      </c>
      <c r="Y52" s="130" t="s">
        <v>403</v>
      </c>
      <c r="Z52" s="131" t="s">
        <v>2064</v>
      </c>
      <c r="AC52" s="2" t="str">
        <f>VLOOKUP(O52,'1_プロファイルマスタ'!$H$3:$L$90,3,FALSE)</f>
        <v>その他部門（担当）</v>
      </c>
      <c r="AD52" s="2" t="str">
        <f>VLOOKUP(P52,'15_リスト発行元マスタ'!$U$3:$AK$98,2,FALSE)</f>
        <v>NPC</v>
      </c>
      <c r="AE52" s="32" t="s">
        <v>208</v>
      </c>
      <c r="AF52" s="33" t="s">
        <v>866</v>
      </c>
      <c r="AG52" s="33" t="s">
        <v>206</v>
      </c>
      <c r="AH52" s="33" t="str">
        <f t="shared" si="13"/>
        <v>5,5, 'Y','Y','Y','Y','Y','Y','Y','Y','Y', to_timestamp('2022/01/01 0:00:00' , 'yyyy/MM/dd hh24:mi:ss')</v>
      </c>
      <c r="AI52" s="34" t="s">
        <v>207</v>
      </c>
      <c r="AK52" s="1" t="b">
        <f t="shared" si="14"/>
        <v>0</v>
      </c>
      <c r="AL52" s="1" t="b">
        <f t="shared" si="15"/>
        <v>0</v>
      </c>
      <c r="AM52" s="1" t="b">
        <f t="shared" si="16"/>
        <v>0</v>
      </c>
      <c r="AN52" s="1" t="b">
        <f t="shared" si="17"/>
        <v>0</v>
      </c>
      <c r="AO52" s="1" t="b">
        <f t="shared" si="18"/>
        <v>0</v>
      </c>
      <c r="AP52" s="1" t="b">
        <f t="shared" si="19"/>
        <v>0</v>
      </c>
      <c r="AQ52" s="1" t="b">
        <f t="shared" si="20"/>
        <v>0</v>
      </c>
      <c r="AR52" s="1" t="b">
        <f t="shared" si="21"/>
        <v>0</v>
      </c>
      <c r="AS52" s="1" t="b">
        <f t="shared" si="22"/>
        <v>0</v>
      </c>
      <c r="AT52" s="1" t="b">
        <f t="shared" si="23"/>
        <v>0</v>
      </c>
      <c r="AU52" s="1" t="b">
        <f t="shared" si="24"/>
        <v>0</v>
      </c>
      <c r="AV52" s="1" t="b">
        <f t="shared" si="25"/>
        <v>0</v>
      </c>
      <c r="AX52" s="1"/>
      <c r="AY52" s="1"/>
      <c r="AZ52" s="1"/>
      <c r="BA52" s="1"/>
      <c r="BB52" s="1"/>
      <c r="BC52" s="1"/>
      <c r="BD52" s="1"/>
      <c r="BE52" s="1"/>
      <c r="BF52" s="1"/>
      <c r="BG52" s="1"/>
      <c r="BH52" s="1"/>
      <c r="BI52" s="4"/>
    </row>
    <row r="53" spans="15:61">
      <c r="O53" s="130">
        <v>5</v>
      </c>
      <c r="P53" s="130">
        <v>6</v>
      </c>
      <c r="Q53" s="130" t="s">
        <v>403</v>
      </c>
      <c r="R53" s="130" t="s">
        <v>403</v>
      </c>
      <c r="S53" s="130" t="s">
        <v>403</v>
      </c>
      <c r="T53" s="130" t="s">
        <v>403</v>
      </c>
      <c r="U53" s="130" t="s">
        <v>403</v>
      </c>
      <c r="V53" s="130" t="s">
        <v>403</v>
      </c>
      <c r="W53" s="130" t="s">
        <v>403</v>
      </c>
      <c r="X53" s="130" t="s">
        <v>24</v>
      </c>
      <c r="Y53" s="130" t="s">
        <v>403</v>
      </c>
      <c r="Z53" s="131" t="s">
        <v>2064</v>
      </c>
      <c r="AC53" s="2" t="str">
        <f>VLOOKUP(O53,'1_プロファイルマスタ'!$H$3:$L$90,3,FALSE)</f>
        <v>その他部門（担当）</v>
      </c>
      <c r="AD53" s="2" t="str">
        <f>VLOOKUP(P53,'15_リスト発行元マスタ'!$U$3:$AK$98,2,FALSE)</f>
        <v>NPI</v>
      </c>
      <c r="AE53" s="32" t="s">
        <v>208</v>
      </c>
      <c r="AF53" s="33" t="s">
        <v>866</v>
      </c>
      <c r="AG53" s="33" t="s">
        <v>206</v>
      </c>
      <c r="AH53" s="33" t="str">
        <f t="shared" si="13"/>
        <v>5,6, 'Y','Y','Y','Y','Y','Y','Y','N','Y', to_timestamp('2022/01/01 0:00:00' , 'yyyy/MM/dd hh24:mi:ss')</v>
      </c>
      <c r="AI53" s="34" t="s">
        <v>207</v>
      </c>
      <c r="AK53" s="1" t="b">
        <f t="shared" si="14"/>
        <v>0</v>
      </c>
      <c r="AL53" s="1" t="b">
        <f t="shared" si="15"/>
        <v>0</v>
      </c>
      <c r="AM53" s="1" t="b">
        <f t="shared" si="16"/>
        <v>0</v>
      </c>
      <c r="AN53" s="1" t="b">
        <f t="shared" si="17"/>
        <v>0</v>
      </c>
      <c r="AO53" s="1" t="b">
        <f t="shared" si="18"/>
        <v>0</v>
      </c>
      <c r="AP53" s="1" t="b">
        <f t="shared" si="19"/>
        <v>0</v>
      </c>
      <c r="AQ53" s="1" t="b">
        <f t="shared" si="20"/>
        <v>0</v>
      </c>
      <c r="AR53" s="1" t="b">
        <f t="shared" si="21"/>
        <v>0</v>
      </c>
      <c r="AS53" s="1" t="b">
        <f t="shared" si="22"/>
        <v>0</v>
      </c>
      <c r="AT53" s="1" t="b">
        <f t="shared" si="23"/>
        <v>0</v>
      </c>
      <c r="AU53" s="1" t="b">
        <f t="shared" si="24"/>
        <v>0</v>
      </c>
      <c r="AV53" s="1" t="b">
        <f t="shared" si="25"/>
        <v>0</v>
      </c>
      <c r="AX53" s="1"/>
      <c r="AY53" s="1"/>
      <c r="AZ53" s="1"/>
      <c r="BA53" s="1"/>
      <c r="BB53" s="1"/>
      <c r="BC53" s="1"/>
      <c r="BD53" s="1"/>
      <c r="BE53" s="1"/>
      <c r="BF53" s="1"/>
      <c r="BG53" s="1"/>
      <c r="BH53" s="1"/>
      <c r="BI53" s="4"/>
    </row>
    <row r="54" spans="15:61">
      <c r="O54" s="130">
        <v>5</v>
      </c>
      <c r="P54" s="130">
        <v>7</v>
      </c>
      <c r="Q54" s="130" t="s">
        <v>403</v>
      </c>
      <c r="R54" s="130" t="s">
        <v>403</v>
      </c>
      <c r="S54" s="130" t="s">
        <v>403</v>
      </c>
      <c r="T54" s="130" t="s">
        <v>403</v>
      </c>
      <c r="U54" s="130" t="s">
        <v>403</v>
      </c>
      <c r="V54" s="130" t="s">
        <v>403</v>
      </c>
      <c r="W54" s="130" t="s">
        <v>403</v>
      </c>
      <c r="X54" s="130" t="s">
        <v>403</v>
      </c>
      <c r="Y54" s="130" t="s">
        <v>403</v>
      </c>
      <c r="Z54" s="131" t="s">
        <v>2064</v>
      </c>
      <c r="AC54" s="2" t="str">
        <f>VLOOKUP(O54,'1_プロファイルマスタ'!$H$3:$L$90,3,FALSE)</f>
        <v>その他部門（担当）</v>
      </c>
      <c r="AD54" s="2" t="str">
        <f>VLOOKUP(P54,'15_リスト発行元マスタ'!$U$3:$AK$98,2,FALSE)</f>
        <v>ASI</v>
      </c>
      <c r="AE54" s="32" t="s">
        <v>208</v>
      </c>
      <c r="AF54" s="33" t="s">
        <v>866</v>
      </c>
      <c r="AG54" s="33" t="s">
        <v>206</v>
      </c>
      <c r="AH54" s="33" t="str">
        <f t="shared" si="13"/>
        <v>5,7, 'Y','Y','Y','Y','Y','Y','Y','Y','Y', to_timestamp('2022/01/01 0:00:00' , 'yyyy/MM/dd hh24:mi:ss')</v>
      </c>
      <c r="AI54" s="34" t="s">
        <v>207</v>
      </c>
      <c r="AK54" s="1" t="b">
        <f t="shared" si="14"/>
        <v>0</v>
      </c>
      <c r="AL54" s="1" t="b">
        <f t="shared" si="15"/>
        <v>0</v>
      </c>
      <c r="AM54" s="1" t="b">
        <f t="shared" si="16"/>
        <v>0</v>
      </c>
      <c r="AN54" s="1" t="b">
        <f t="shared" si="17"/>
        <v>0</v>
      </c>
      <c r="AO54" s="1" t="b">
        <f t="shared" si="18"/>
        <v>0</v>
      </c>
      <c r="AP54" s="1" t="b">
        <f t="shared" si="19"/>
        <v>0</v>
      </c>
      <c r="AQ54" s="1" t="b">
        <f t="shared" si="20"/>
        <v>0</v>
      </c>
      <c r="AR54" s="1" t="b">
        <f t="shared" si="21"/>
        <v>0</v>
      </c>
      <c r="AS54" s="1" t="b">
        <f t="shared" si="22"/>
        <v>0</v>
      </c>
      <c r="AT54" s="1" t="b">
        <f t="shared" si="23"/>
        <v>0</v>
      </c>
      <c r="AU54" s="1" t="b">
        <f t="shared" si="24"/>
        <v>0</v>
      </c>
      <c r="AV54" s="1" t="b">
        <f t="shared" si="25"/>
        <v>0</v>
      </c>
      <c r="AX54" s="1"/>
      <c r="AY54" s="1"/>
      <c r="AZ54" s="1"/>
      <c r="BA54" s="1"/>
      <c r="BB54" s="1"/>
      <c r="BC54" s="1"/>
      <c r="BD54" s="1"/>
      <c r="BE54" s="1"/>
      <c r="BF54" s="1"/>
      <c r="BG54" s="1"/>
      <c r="BH54" s="1"/>
      <c r="BI54" s="4"/>
    </row>
    <row r="55" spans="15:61">
      <c r="O55" s="130">
        <v>5</v>
      </c>
      <c r="P55" s="130">
        <v>8</v>
      </c>
      <c r="Q55" s="130" t="s">
        <v>403</v>
      </c>
      <c r="R55" s="130" t="s">
        <v>403</v>
      </c>
      <c r="S55" s="130" t="s">
        <v>403</v>
      </c>
      <c r="T55" s="130" t="s">
        <v>403</v>
      </c>
      <c r="U55" s="130" t="s">
        <v>403</v>
      </c>
      <c r="V55" s="130" t="s">
        <v>403</v>
      </c>
      <c r="W55" s="130" t="s">
        <v>403</v>
      </c>
      <c r="X55" s="130" t="s">
        <v>403</v>
      </c>
      <c r="Y55" s="130" t="s">
        <v>403</v>
      </c>
      <c r="Z55" s="131" t="s">
        <v>2064</v>
      </c>
      <c r="AC55" s="2" t="str">
        <f>VLOOKUP(O55,'1_プロファイルマスタ'!$H$3:$L$90,3,FALSE)</f>
        <v>その他部門（担当）</v>
      </c>
      <c r="AD55" s="2" t="str">
        <f>VLOOKUP(P55,'15_リスト発行元マスタ'!$U$3:$AK$98,2,FALSE)</f>
        <v>ASC</v>
      </c>
      <c r="AE55" s="32" t="s">
        <v>208</v>
      </c>
      <c r="AF55" s="33" t="s">
        <v>866</v>
      </c>
      <c r="AG55" s="33" t="s">
        <v>206</v>
      </c>
      <c r="AH55" s="33" t="str">
        <f t="shared" si="13"/>
        <v>5,8, 'Y','Y','Y','Y','Y','Y','Y','Y','Y', to_timestamp('2022/01/01 0:00:00' , 'yyyy/MM/dd hh24:mi:ss')</v>
      </c>
      <c r="AI55" s="34" t="s">
        <v>207</v>
      </c>
      <c r="AK55" s="1" t="b">
        <f t="shared" si="14"/>
        <v>0</v>
      </c>
      <c r="AL55" s="1" t="b">
        <f t="shared" si="15"/>
        <v>0</v>
      </c>
      <c r="AM55" s="1" t="b">
        <f t="shared" si="16"/>
        <v>0</v>
      </c>
      <c r="AN55" s="1" t="b">
        <f t="shared" si="17"/>
        <v>0</v>
      </c>
      <c r="AO55" s="1" t="b">
        <f t="shared" si="18"/>
        <v>0</v>
      </c>
      <c r="AP55" s="1" t="b">
        <f t="shared" si="19"/>
        <v>0</v>
      </c>
      <c r="AQ55" s="1" t="b">
        <f t="shared" si="20"/>
        <v>0</v>
      </c>
      <c r="AR55" s="1" t="b">
        <f t="shared" si="21"/>
        <v>0</v>
      </c>
      <c r="AS55" s="1" t="b">
        <f t="shared" si="22"/>
        <v>0</v>
      </c>
      <c r="AT55" s="1" t="b">
        <f t="shared" si="23"/>
        <v>0</v>
      </c>
      <c r="AU55" s="1" t="b">
        <f t="shared" si="24"/>
        <v>0</v>
      </c>
      <c r="AV55" s="1" t="b">
        <f t="shared" si="25"/>
        <v>0</v>
      </c>
      <c r="AX55" s="1"/>
      <c r="AY55" s="1"/>
      <c r="AZ55" s="1"/>
      <c r="BA55" s="1"/>
      <c r="BB55" s="1"/>
      <c r="BC55" s="1"/>
      <c r="BD55" s="1"/>
      <c r="BE55" s="1"/>
      <c r="BF55" s="1"/>
      <c r="BG55" s="1"/>
      <c r="BH55" s="1"/>
      <c r="BI55" s="4"/>
    </row>
    <row r="56" spans="15:61">
      <c r="O56" s="130">
        <v>5</v>
      </c>
      <c r="P56" s="130">
        <v>9</v>
      </c>
      <c r="Q56" s="130" t="s">
        <v>403</v>
      </c>
      <c r="R56" s="130" t="s">
        <v>403</v>
      </c>
      <c r="S56" s="130" t="s">
        <v>403</v>
      </c>
      <c r="T56" s="130" t="s">
        <v>403</v>
      </c>
      <c r="U56" s="130" t="s">
        <v>403</v>
      </c>
      <c r="V56" s="130" t="s">
        <v>403</v>
      </c>
      <c r="W56" s="130" t="s">
        <v>403</v>
      </c>
      <c r="X56" s="130" t="s">
        <v>403</v>
      </c>
      <c r="Y56" s="130" t="s">
        <v>403</v>
      </c>
      <c r="Z56" s="131" t="s">
        <v>2064</v>
      </c>
      <c r="AC56" s="2" t="str">
        <f>VLOOKUP(O56,'1_プロファイルマスタ'!$H$3:$L$90,3,FALSE)</f>
        <v>その他部門（担当）</v>
      </c>
      <c r="AD56" s="2" t="str">
        <f>VLOOKUP(P56,'15_リスト発行元マスタ'!$U$3:$AK$98,2,FALSE)</f>
        <v>DJ_SEISAI</v>
      </c>
      <c r="AE56" s="32" t="s">
        <v>208</v>
      </c>
      <c r="AF56" s="33" t="s">
        <v>866</v>
      </c>
      <c r="AG56" s="33" t="s">
        <v>206</v>
      </c>
      <c r="AH56" s="33" t="str">
        <f t="shared" si="13"/>
        <v>5,9, 'Y','Y','Y','Y','Y','Y','Y','Y','Y', to_timestamp('2022/01/01 0:00:00' , 'yyyy/MM/dd hh24:mi:ss')</v>
      </c>
      <c r="AI56" s="34" t="s">
        <v>207</v>
      </c>
      <c r="AK56" s="1" t="b">
        <f t="shared" si="14"/>
        <v>0</v>
      </c>
      <c r="AL56" s="1" t="b">
        <f t="shared" si="15"/>
        <v>0</v>
      </c>
      <c r="AM56" s="1" t="b">
        <f t="shared" si="16"/>
        <v>0</v>
      </c>
      <c r="AN56" s="1" t="b">
        <f t="shared" si="17"/>
        <v>0</v>
      </c>
      <c r="AO56" s="1" t="b">
        <f t="shared" si="18"/>
        <v>0</v>
      </c>
      <c r="AP56" s="1" t="b">
        <f t="shared" si="19"/>
        <v>0</v>
      </c>
      <c r="AQ56" s="1" t="b">
        <f t="shared" si="20"/>
        <v>0</v>
      </c>
      <c r="AR56" s="1" t="b">
        <f t="shared" si="21"/>
        <v>0</v>
      </c>
      <c r="AS56" s="1" t="b">
        <f t="shared" si="22"/>
        <v>0</v>
      </c>
      <c r="AT56" s="1" t="b">
        <f t="shared" si="23"/>
        <v>0</v>
      </c>
      <c r="AU56" s="1" t="b">
        <f t="shared" si="24"/>
        <v>0</v>
      </c>
      <c r="AV56" s="1" t="b">
        <f t="shared" si="25"/>
        <v>0</v>
      </c>
      <c r="AX56" s="1"/>
      <c r="AY56" s="1"/>
      <c r="AZ56" s="1"/>
      <c r="BA56" s="1"/>
      <c r="BB56" s="1"/>
      <c r="BC56" s="1"/>
      <c r="BD56" s="1"/>
      <c r="BE56" s="1"/>
      <c r="BF56" s="1"/>
      <c r="BG56" s="1"/>
      <c r="BH56" s="1"/>
      <c r="BI56" s="4"/>
    </row>
    <row r="57" spans="15:61">
      <c r="O57" s="130">
        <v>5</v>
      </c>
      <c r="P57" s="130">
        <v>10</v>
      </c>
      <c r="Q57" s="130" t="s">
        <v>403</v>
      </c>
      <c r="R57" s="130" t="s">
        <v>403</v>
      </c>
      <c r="S57" s="130" t="s">
        <v>403</v>
      </c>
      <c r="T57" s="130" t="s">
        <v>403</v>
      </c>
      <c r="U57" s="130" t="s">
        <v>403</v>
      </c>
      <c r="V57" s="130" t="s">
        <v>403</v>
      </c>
      <c r="W57" s="130" t="s">
        <v>403</v>
      </c>
      <c r="X57" s="130" t="s">
        <v>403</v>
      </c>
      <c r="Y57" s="130" t="s">
        <v>403</v>
      </c>
      <c r="Z57" s="131" t="s">
        <v>2064</v>
      </c>
      <c r="AC57" s="2" t="str">
        <f>VLOOKUP(O57,'1_プロファイルマスタ'!$H$3:$L$90,3,FALSE)</f>
        <v>その他部門（担当）</v>
      </c>
      <c r="AD57" s="2" t="str">
        <f>VLOOKUP(P57,'15_リスト発行元マスタ'!$U$3:$AK$98,2,FALSE)</f>
        <v>DJ_SHIPS</v>
      </c>
      <c r="AE57" s="32" t="s">
        <v>208</v>
      </c>
      <c r="AF57" s="33" t="s">
        <v>866</v>
      </c>
      <c r="AG57" s="33" t="s">
        <v>206</v>
      </c>
      <c r="AH57" s="33" t="str">
        <f t="shared" si="13"/>
        <v>5,10, 'Y','Y','Y','Y','Y','Y','Y','Y','Y', to_timestamp('2022/01/01 0:00:00' , 'yyyy/MM/dd hh24:mi:ss')</v>
      </c>
      <c r="AI57" s="34" t="s">
        <v>207</v>
      </c>
      <c r="AK57" s="1" t="b">
        <f t="shared" si="14"/>
        <v>0</v>
      </c>
      <c r="AL57" s="1" t="b">
        <f t="shared" si="15"/>
        <v>0</v>
      </c>
      <c r="AM57" s="1" t="b">
        <f t="shared" si="16"/>
        <v>0</v>
      </c>
      <c r="AN57" s="1" t="b">
        <f t="shared" si="17"/>
        <v>0</v>
      </c>
      <c r="AO57" s="1" t="b">
        <f t="shared" si="18"/>
        <v>0</v>
      </c>
      <c r="AP57" s="1" t="b">
        <f t="shared" si="19"/>
        <v>0</v>
      </c>
      <c r="AQ57" s="1" t="b">
        <f t="shared" si="20"/>
        <v>0</v>
      </c>
      <c r="AR57" s="1" t="b">
        <f t="shared" si="21"/>
        <v>0</v>
      </c>
      <c r="AS57" s="1" t="b">
        <f t="shared" si="22"/>
        <v>0</v>
      </c>
      <c r="AT57" s="1" t="b">
        <f t="shared" si="23"/>
        <v>0</v>
      </c>
      <c r="AU57" s="1" t="b">
        <f t="shared" si="24"/>
        <v>0</v>
      </c>
      <c r="AV57" s="1" t="b">
        <f t="shared" si="25"/>
        <v>0</v>
      </c>
      <c r="AX57" s="1"/>
      <c r="AY57" s="1"/>
      <c r="AZ57" s="1"/>
      <c r="BA57" s="1"/>
      <c r="BB57" s="1"/>
      <c r="BC57" s="1"/>
      <c r="BD57" s="1"/>
      <c r="BE57" s="1"/>
      <c r="BF57" s="1"/>
      <c r="BG57" s="1"/>
      <c r="BH57" s="1"/>
      <c r="BI57" s="4"/>
    </row>
    <row r="58" spans="15:61">
      <c r="O58" s="130">
        <v>5</v>
      </c>
      <c r="P58" s="130">
        <v>11</v>
      </c>
      <c r="Q58" s="130" t="s">
        <v>403</v>
      </c>
      <c r="R58" s="130" t="s">
        <v>403</v>
      </c>
      <c r="S58" s="130" t="s">
        <v>403</v>
      </c>
      <c r="T58" s="130" t="s">
        <v>403</v>
      </c>
      <c r="U58" s="130" t="s">
        <v>403</v>
      </c>
      <c r="V58" s="130" t="s">
        <v>403</v>
      </c>
      <c r="W58" s="130" t="s">
        <v>403</v>
      </c>
      <c r="X58" s="130" t="s">
        <v>403</v>
      </c>
      <c r="Y58" s="130" t="s">
        <v>403</v>
      </c>
      <c r="Z58" s="131" t="s">
        <v>2064</v>
      </c>
      <c r="AC58" s="2" t="str">
        <f>VLOOKUP(O58,'1_プロファイルマスタ'!$H$3:$L$90,3,FALSE)</f>
        <v>その他部門（担当）</v>
      </c>
      <c r="AD58" s="2" t="str">
        <f>VLOOKUP(P58,'15_リスト発行元マスタ'!$U$3:$AK$98,2,FALSE)</f>
        <v>DJ_GAIKOKU_PEPS</v>
      </c>
      <c r="AE58" s="32" t="s">
        <v>208</v>
      </c>
      <c r="AF58" s="33" t="s">
        <v>866</v>
      </c>
      <c r="AG58" s="33" t="s">
        <v>206</v>
      </c>
      <c r="AH58" s="33" t="str">
        <f t="shared" si="13"/>
        <v>5,11, 'Y','Y','Y','Y','Y','Y','Y','Y','Y', to_timestamp('2022/01/01 0:00:00' , 'yyyy/MM/dd hh24:mi:ss')</v>
      </c>
      <c r="AI58" s="34" t="s">
        <v>207</v>
      </c>
      <c r="AK58" s="1" t="b">
        <f t="shared" si="14"/>
        <v>0</v>
      </c>
      <c r="AL58" s="1" t="b">
        <f t="shared" si="15"/>
        <v>0</v>
      </c>
      <c r="AM58" s="1" t="b">
        <f t="shared" si="16"/>
        <v>0</v>
      </c>
      <c r="AN58" s="1" t="b">
        <f t="shared" si="17"/>
        <v>0</v>
      </c>
      <c r="AO58" s="1" t="b">
        <f t="shared" si="18"/>
        <v>0</v>
      </c>
      <c r="AP58" s="1" t="b">
        <f t="shared" si="19"/>
        <v>0</v>
      </c>
      <c r="AQ58" s="1" t="b">
        <f t="shared" si="20"/>
        <v>0</v>
      </c>
      <c r="AR58" s="1" t="b">
        <f t="shared" si="21"/>
        <v>0</v>
      </c>
      <c r="AS58" s="1" t="b">
        <f t="shared" si="22"/>
        <v>0</v>
      </c>
      <c r="AT58" s="1" t="b">
        <f t="shared" si="23"/>
        <v>0</v>
      </c>
      <c r="AU58" s="1" t="b">
        <f t="shared" si="24"/>
        <v>0</v>
      </c>
      <c r="AV58" s="1" t="b">
        <f t="shared" si="25"/>
        <v>0</v>
      </c>
      <c r="AX58" s="1"/>
      <c r="AY58" s="1"/>
      <c r="AZ58" s="1"/>
      <c r="BA58" s="1"/>
      <c r="BB58" s="1"/>
      <c r="BC58" s="1"/>
      <c r="BD58" s="1"/>
      <c r="BE58" s="1"/>
      <c r="BF58" s="1"/>
      <c r="BG58" s="1"/>
      <c r="BH58" s="1"/>
      <c r="BI58" s="4"/>
    </row>
    <row r="59" spans="15:61">
      <c r="O59" s="130">
        <v>5</v>
      </c>
      <c r="P59" s="130">
        <v>12</v>
      </c>
      <c r="Q59" s="130" t="s">
        <v>403</v>
      </c>
      <c r="R59" s="130" t="s">
        <v>403</v>
      </c>
      <c r="S59" s="130" t="s">
        <v>403</v>
      </c>
      <c r="T59" s="130" t="s">
        <v>403</v>
      </c>
      <c r="U59" s="130" t="s">
        <v>403</v>
      </c>
      <c r="V59" s="130" t="s">
        <v>403</v>
      </c>
      <c r="W59" s="130" t="s">
        <v>403</v>
      </c>
      <c r="X59" s="130" t="s">
        <v>403</v>
      </c>
      <c r="Y59" s="130" t="s">
        <v>403</v>
      </c>
      <c r="Z59" s="131" t="s">
        <v>2064</v>
      </c>
      <c r="AC59" s="2" t="str">
        <f>VLOOKUP(O59,'1_プロファイルマスタ'!$H$3:$L$90,3,FALSE)</f>
        <v>その他部門（担当）</v>
      </c>
      <c r="AD59" s="2" t="str">
        <f>VLOOKUP(P59,'15_リスト発行元マスタ'!$U$3:$AK$98,2,FALSE)</f>
        <v>DJ_KOKUNAI_PEPS</v>
      </c>
      <c r="AE59" s="32" t="s">
        <v>208</v>
      </c>
      <c r="AF59" s="33" t="s">
        <v>866</v>
      </c>
      <c r="AG59" s="33" t="s">
        <v>206</v>
      </c>
      <c r="AH59" s="33" t="str">
        <f t="shared" si="13"/>
        <v>5,12, 'Y','Y','Y','Y','Y','Y','Y','Y','Y', to_timestamp('2022/01/01 0:00:00' , 'yyyy/MM/dd hh24:mi:ss')</v>
      </c>
      <c r="AI59" s="34" t="s">
        <v>207</v>
      </c>
      <c r="AK59" s="1" t="b">
        <f t="shared" si="14"/>
        <v>0</v>
      </c>
      <c r="AL59" s="1" t="b">
        <f t="shared" si="15"/>
        <v>0</v>
      </c>
      <c r="AM59" s="1" t="b">
        <f t="shared" si="16"/>
        <v>0</v>
      </c>
      <c r="AN59" s="1" t="b">
        <f t="shared" si="17"/>
        <v>0</v>
      </c>
      <c r="AO59" s="1" t="b">
        <f t="shared" si="18"/>
        <v>0</v>
      </c>
      <c r="AP59" s="1" t="b">
        <f t="shared" si="19"/>
        <v>0</v>
      </c>
      <c r="AQ59" s="1" t="b">
        <f t="shared" si="20"/>
        <v>0</v>
      </c>
      <c r="AR59" s="1" t="b">
        <f t="shared" si="21"/>
        <v>0</v>
      </c>
      <c r="AS59" s="1" t="b">
        <f t="shared" si="22"/>
        <v>0</v>
      </c>
      <c r="AT59" s="1" t="b">
        <f t="shared" si="23"/>
        <v>0</v>
      </c>
      <c r="AU59" s="1" t="b">
        <f t="shared" si="24"/>
        <v>0</v>
      </c>
      <c r="AV59" s="1" t="b">
        <f t="shared" si="25"/>
        <v>0</v>
      </c>
      <c r="AX59" s="1"/>
      <c r="AY59" s="1"/>
      <c r="AZ59" s="1"/>
      <c r="BA59" s="1"/>
      <c r="BB59" s="1"/>
      <c r="BC59" s="1"/>
      <c r="BD59" s="1"/>
      <c r="BE59" s="1"/>
      <c r="BF59" s="1"/>
      <c r="BG59" s="1"/>
      <c r="BH59" s="1"/>
      <c r="BI59" s="4"/>
    </row>
    <row r="60" spans="15:61">
      <c r="O60" s="130">
        <v>5</v>
      </c>
      <c r="P60" s="130">
        <v>13</v>
      </c>
      <c r="Q60" s="130" t="s">
        <v>403</v>
      </c>
      <c r="R60" s="130" t="s">
        <v>403</v>
      </c>
      <c r="S60" s="130" t="s">
        <v>403</v>
      </c>
      <c r="T60" s="130" t="s">
        <v>403</v>
      </c>
      <c r="U60" s="130" t="s">
        <v>403</v>
      </c>
      <c r="V60" s="130" t="s">
        <v>403</v>
      </c>
      <c r="W60" s="130" t="s">
        <v>403</v>
      </c>
      <c r="X60" s="130" t="s">
        <v>403</v>
      </c>
      <c r="Y60" s="130" t="s">
        <v>403</v>
      </c>
      <c r="Z60" s="131" t="s">
        <v>2064</v>
      </c>
      <c r="AC60" s="2" t="str">
        <f>VLOOKUP(O60,'1_プロファイルマスタ'!$H$3:$L$90,3,FALSE)</f>
        <v>その他部門（担当）</v>
      </c>
      <c r="AD60" s="2" t="str">
        <f>VLOOKUP(P60,'15_リスト発行元マスタ'!$U$3:$AK$98,2,FALSE)</f>
        <v>ZENGIN_SEIHO</v>
      </c>
      <c r="AE60" s="32" t="s">
        <v>208</v>
      </c>
      <c r="AF60" s="33" t="s">
        <v>866</v>
      </c>
      <c r="AG60" s="33" t="s">
        <v>206</v>
      </c>
      <c r="AH60" s="33" t="str">
        <f t="shared" si="13"/>
        <v>5,13, 'Y','Y','Y','Y','Y','Y','Y','Y','Y', to_timestamp('2022/01/01 0:00:00' , 'yyyy/MM/dd hh24:mi:ss')</v>
      </c>
      <c r="AI60" s="34" t="s">
        <v>207</v>
      </c>
      <c r="AK60" s="1" t="b">
        <f t="shared" si="14"/>
        <v>0</v>
      </c>
      <c r="AL60" s="1" t="b">
        <f t="shared" si="15"/>
        <v>0</v>
      </c>
      <c r="AM60" s="1" t="b">
        <f t="shared" si="16"/>
        <v>0</v>
      </c>
      <c r="AN60" s="1" t="b">
        <f t="shared" si="17"/>
        <v>0</v>
      </c>
      <c r="AO60" s="1" t="b">
        <f t="shared" si="18"/>
        <v>0</v>
      </c>
      <c r="AP60" s="1" t="b">
        <f t="shared" si="19"/>
        <v>0</v>
      </c>
      <c r="AQ60" s="1" t="b">
        <f t="shared" si="20"/>
        <v>0</v>
      </c>
      <c r="AR60" s="1" t="b">
        <f t="shared" si="21"/>
        <v>0</v>
      </c>
      <c r="AS60" s="1" t="b">
        <f t="shared" si="22"/>
        <v>0</v>
      </c>
      <c r="AT60" s="1" t="b">
        <f t="shared" si="23"/>
        <v>0</v>
      </c>
      <c r="AU60" s="1" t="b">
        <f t="shared" si="24"/>
        <v>0</v>
      </c>
      <c r="AV60" s="1" t="b">
        <f t="shared" si="25"/>
        <v>0</v>
      </c>
      <c r="AX60" s="1"/>
      <c r="AY60" s="1"/>
      <c r="AZ60" s="1"/>
      <c r="BA60" s="1"/>
      <c r="BB60" s="1"/>
      <c r="BC60" s="1"/>
      <c r="BD60" s="1"/>
      <c r="BE60" s="1"/>
      <c r="BF60" s="1"/>
      <c r="BG60" s="1"/>
      <c r="BH60" s="1"/>
      <c r="BI60" s="4"/>
    </row>
    <row r="61" spans="15:61">
      <c r="O61" s="130">
        <v>5</v>
      </c>
      <c r="P61" s="130">
        <v>14</v>
      </c>
      <c r="Q61" s="130" t="s">
        <v>403</v>
      </c>
      <c r="R61" s="130" t="s">
        <v>403</v>
      </c>
      <c r="S61" s="130" t="s">
        <v>403</v>
      </c>
      <c r="T61" s="130" t="s">
        <v>403</v>
      </c>
      <c r="U61" s="130" t="s">
        <v>403</v>
      </c>
      <c r="V61" s="130" t="s">
        <v>403</v>
      </c>
      <c r="W61" s="130" t="s">
        <v>403</v>
      </c>
      <c r="X61" s="130" t="s">
        <v>403</v>
      </c>
      <c r="Y61" s="130" t="s">
        <v>403</v>
      </c>
      <c r="Z61" s="131" t="s">
        <v>2064</v>
      </c>
      <c r="AC61" s="2" t="str">
        <f>VLOOKUP(O61,'1_プロファイルマスタ'!$H$3:$L$90,3,FALSE)</f>
        <v>その他部門（担当）</v>
      </c>
      <c r="AD61" s="2" t="str">
        <f>VLOOKUP(P61,'15_リスト発行元マスタ'!$U$3:$AK$98,2,FALSE)</f>
        <v>ZENGIN_SONPO</v>
      </c>
      <c r="AE61" s="32" t="s">
        <v>208</v>
      </c>
      <c r="AF61" s="33" t="s">
        <v>866</v>
      </c>
      <c r="AG61" s="33" t="s">
        <v>206</v>
      </c>
      <c r="AH61" s="33" t="str">
        <f t="shared" si="13"/>
        <v>5,14, 'Y','Y','Y','Y','Y','Y','Y','Y','Y', to_timestamp('2022/01/01 0:00:00' , 'yyyy/MM/dd hh24:mi:ss')</v>
      </c>
      <c r="AI61" s="34" t="s">
        <v>207</v>
      </c>
      <c r="AK61" s="1" t="b">
        <f t="shared" si="14"/>
        <v>0</v>
      </c>
      <c r="AL61" s="1" t="b">
        <f t="shared" si="15"/>
        <v>0</v>
      </c>
      <c r="AM61" s="1" t="b">
        <f t="shared" si="16"/>
        <v>0</v>
      </c>
      <c r="AN61" s="1" t="b">
        <f t="shared" si="17"/>
        <v>0</v>
      </c>
      <c r="AO61" s="1" t="b">
        <f t="shared" si="18"/>
        <v>0</v>
      </c>
      <c r="AP61" s="1" t="b">
        <f t="shared" si="19"/>
        <v>0</v>
      </c>
      <c r="AQ61" s="1" t="b">
        <f t="shared" si="20"/>
        <v>0</v>
      </c>
      <c r="AR61" s="1" t="b">
        <f t="shared" si="21"/>
        <v>0</v>
      </c>
      <c r="AS61" s="1" t="b">
        <f t="shared" si="22"/>
        <v>0</v>
      </c>
      <c r="AT61" s="1" t="b">
        <f t="shared" si="23"/>
        <v>0</v>
      </c>
      <c r="AU61" s="1" t="b">
        <f t="shared" si="24"/>
        <v>0</v>
      </c>
      <c r="AV61" s="1" t="b">
        <f t="shared" si="25"/>
        <v>0</v>
      </c>
      <c r="AX61" s="1"/>
      <c r="AY61" s="1"/>
      <c r="AZ61" s="1"/>
      <c r="BA61" s="1"/>
      <c r="BB61" s="1"/>
      <c r="BC61" s="1"/>
      <c r="BD61" s="1"/>
      <c r="BE61" s="1"/>
      <c r="BF61" s="1"/>
      <c r="BG61" s="1"/>
      <c r="BH61" s="1"/>
      <c r="BI61" s="4"/>
    </row>
    <row r="62" spans="15:61">
      <c r="O62" s="130">
        <v>5</v>
      </c>
      <c r="P62" s="130">
        <v>15</v>
      </c>
      <c r="Q62" s="130" t="s">
        <v>403</v>
      </c>
      <c r="R62" s="130" t="s">
        <v>403</v>
      </c>
      <c r="S62" s="130" t="s">
        <v>403</v>
      </c>
      <c r="T62" s="130" t="s">
        <v>403</v>
      </c>
      <c r="U62" s="130" t="s">
        <v>403</v>
      </c>
      <c r="V62" s="130" t="s">
        <v>403</v>
      </c>
      <c r="W62" s="130" t="s">
        <v>403</v>
      </c>
      <c r="X62" s="130" t="s">
        <v>403</v>
      </c>
      <c r="Y62" s="130" t="s">
        <v>403</v>
      </c>
      <c r="Z62" s="131" t="s">
        <v>2064</v>
      </c>
      <c r="AC62" s="2" t="str">
        <f>VLOOKUP(O62,'1_プロファイルマスタ'!$H$3:$L$90,3,FALSE)</f>
        <v>その他部門（担当）</v>
      </c>
      <c r="AD62" s="2" t="str">
        <f>VLOOKUP(P62,'15_リスト発行元マスタ'!$U$3:$AK$98,2,FALSE)</f>
        <v>ORIGINAL</v>
      </c>
      <c r="AE62" s="32" t="s">
        <v>208</v>
      </c>
      <c r="AF62" s="33" t="s">
        <v>866</v>
      </c>
      <c r="AG62" s="33" t="s">
        <v>206</v>
      </c>
      <c r="AH62" s="33" t="str">
        <f t="shared" si="13"/>
        <v>5,15, 'Y','Y','Y','Y','Y','Y','Y','Y','Y', to_timestamp('2022/01/01 0:00:00' , 'yyyy/MM/dd hh24:mi:ss')</v>
      </c>
      <c r="AI62" s="34" t="s">
        <v>207</v>
      </c>
      <c r="AK62" s="1" t="b">
        <f t="shared" si="14"/>
        <v>0</v>
      </c>
      <c r="AL62" s="1" t="b">
        <f t="shared" si="15"/>
        <v>0</v>
      </c>
      <c r="AM62" s="1" t="b">
        <f t="shared" si="16"/>
        <v>0</v>
      </c>
      <c r="AN62" s="1" t="b">
        <f t="shared" si="17"/>
        <v>0</v>
      </c>
      <c r="AO62" s="1" t="b">
        <f t="shared" si="18"/>
        <v>0</v>
      </c>
      <c r="AP62" s="1" t="b">
        <f t="shared" si="19"/>
        <v>0</v>
      </c>
      <c r="AQ62" s="1" t="b">
        <f t="shared" si="20"/>
        <v>0</v>
      </c>
      <c r="AR62" s="1" t="b">
        <f t="shared" si="21"/>
        <v>0</v>
      </c>
      <c r="AS62" s="1" t="b">
        <f t="shared" si="22"/>
        <v>0</v>
      </c>
      <c r="AT62" s="1" t="b">
        <f t="shared" si="23"/>
        <v>0</v>
      </c>
      <c r="AU62" s="1" t="b">
        <f t="shared" si="24"/>
        <v>0</v>
      </c>
      <c r="AV62" s="1" t="b">
        <f t="shared" si="25"/>
        <v>0</v>
      </c>
      <c r="AX62" s="1"/>
      <c r="AY62" s="1"/>
      <c r="AZ62" s="1"/>
      <c r="BA62" s="1"/>
      <c r="BB62" s="1"/>
      <c r="BC62" s="1"/>
      <c r="BD62" s="1"/>
      <c r="BE62" s="1"/>
      <c r="BF62" s="1"/>
      <c r="BG62" s="1"/>
      <c r="BH62" s="1"/>
      <c r="BI62" s="4"/>
    </row>
    <row r="63" spans="15:61" s="341" customFormat="1">
      <c r="O63" s="347">
        <v>9</v>
      </c>
      <c r="P63" s="347">
        <v>1</v>
      </c>
      <c r="Q63" s="347" t="s">
        <v>403</v>
      </c>
      <c r="R63" s="347" t="s">
        <v>403</v>
      </c>
      <c r="S63" s="347" t="s">
        <v>403</v>
      </c>
      <c r="T63" s="347" t="s">
        <v>403</v>
      </c>
      <c r="U63" s="347" t="s">
        <v>403</v>
      </c>
      <c r="V63" s="347" t="s">
        <v>403</v>
      </c>
      <c r="W63" s="347" t="s">
        <v>403</v>
      </c>
      <c r="X63" s="347" t="s">
        <v>403</v>
      </c>
      <c r="Y63" s="347" t="s">
        <v>403</v>
      </c>
      <c r="Z63" s="348" t="s">
        <v>2064</v>
      </c>
      <c r="AC63" s="341" t="str">
        <f>VLOOKUP(O63,'1_プロファイルマスタ'!$H$3:$L$90,3,FALSE)</f>
        <v>L＆F管理者（リスク管理部）</v>
      </c>
      <c r="AD63" s="341" t="str">
        <f>VLOOKUP(P63,'15_リスト発行元マスタ'!$U$3:$AK$98,2,FALSE)</f>
        <v>OFAC</v>
      </c>
      <c r="AE63" s="343" t="s">
        <v>208</v>
      </c>
      <c r="AF63" s="67" t="s">
        <v>866</v>
      </c>
      <c r="AG63" s="67" t="s">
        <v>206</v>
      </c>
      <c r="AH63" s="67" t="str">
        <f t="shared" ref="AH63:AH75" si="26">O63&amp;","&amp;P63&amp;", "&amp;"'"&amp;Q63&amp;"'"&amp;","&amp;"'"&amp;R63&amp;"'"&amp;","&amp;"'"&amp;S63&amp;"'"&amp;","&amp;"'"&amp;T63&amp;"'"&amp;","&amp;"'"&amp;U63&amp;"'"&amp;","&amp;"'"&amp;V63&amp;"'"&amp;","&amp;"'"&amp;W63&amp;"'"&amp;","&amp;"'"&amp;X63&amp;"'"&amp;","&amp;"'"&amp;Y63&amp;"'"&amp;", "&amp;"to_timestamp('"&amp;Z63&amp;"'"&amp;" , "&amp;"'yyyy/MM/dd hh24:mi:ss')"</f>
        <v>9,1, 'Y','Y','Y','Y','Y','Y','Y','Y','Y', to_timestamp('2022/01/01 0:00:00' , 'yyyy/MM/dd hh24:mi:ss')</v>
      </c>
      <c r="AI63" s="344" t="s">
        <v>207</v>
      </c>
      <c r="AK63" s="188" t="b">
        <f t="shared" ref="AK63:AK75" si="27">IF(O63="","",EXACT(O63,AX63))</f>
        <v>0</v>
      </c>
      <c r="AL63" s="188" t="b">
        <f t="shared" ref="AL63:AL75" si="28">IF(P63="","",EXACT(P63,AY63))</f>
        <v>0</v>
      </c>
      <c r="AM63" s="188" t="b">
        <f t="shared" ref="AM63:AM75" si="29">IF(Q63="","",EXACT(Q63,AZ63))</f>
        <v>0</v>
      </c>
      <c r="AN63" s="188" t="b">
        <f t="shared" ref="AN63:AN75" si="30">IF(R63="","",EXACT(R63,BA63))</f>
        <v>0</v>
      </c>
      <c r="AO63" s="188" t="b">
        <f t="shared" ref="AO63:AO75" si="31">IF(S63="","",EXACT(S63,BB63))</f>
        <v>0</v>
      </c>
      <c r="AP63" s="188" t="b">
        <f t="shared" ref="AP63:AP75" si="32">IF(T63="","",EXACT(T63,BC63))</f>
        <v>0</v>
      </c>
      <c r="AQ63" s="188" t="b">
        <f t="shared" ref="AQ63:AQ75" si="33">IF(U63="","",EXACT(U63,BD63))</f>
        <v>0</v>
      </c>
      <c r="AR63" s="188" t="b">
        <f t="shared" ref="AR63:AR75" si="34">IF(V63="","",EXACT(V63,BE63))</f>
        <v>0</v>
      </c>
      <c r="AS63" s="188" t="b">
        <f t="shared" ref="AS63:AS75" si="35">IF(W63="","",EXACT(W63,BF63))</f>
        <v>0</v>
      </c>
      <c r="AT63" s="188" t="b">
        <f t="shared" ref="AT63:AT75" si="36">IF(X63="","",EXACT(X63,BG63))</f>
        <v>0</v>
      </c>
      <c r="AU63" s="188" t="b">
        <f t="shared" ref="AU63:AU75" si="37">IF(Y63="","",EXACT(Y63,BH63))</f>
        <v>0</v>
      </c>
      <c r="AV63" s="188" t="b">
        <f t="shared" ref="AV63:AV75" si="38">IF(Z63="","",EXACT(Z63,BI63))</f>
        <v>0</v>
      </c>
      <c r="AX63" s="188"/>
      <c r="AY63" s="188"/>
      <c r="AZ63" s="188"/>
      <c r="BA63" s="188"/>
      <c r="BB63" s="188"/>
      <c r="BC63" s="188"/>
      <c r="BD63" s="188"/>
      <c r="BE63" s="188"/>
      <c r="BF63" s="188"/>
      <c r="BG63" s="188"/>
      <c r="BH63" s="188"/>
      <c r="BI63" s="346"/>
    </row>
    <row r="64" spans="15:61" s="341" customFormat="1">
      <c r="O64" s="347">
        <v>9</v>
      </c>
      <c r="P64" s="347">
        <v>4</v>
      </c>
      <c r="Q64" s="347" t="s">
        <v>403</v>
      </c>
      <c r="R64" s="347" t="s">
        <v>403</v>
      </c>
      <c r="S64" s="347" t="s">
        <v>403</v>
      </c>
      <c r="T64" s="347" t="s">
        <v>403</v>
      </c>
      <c r="U64" s="347" t="s">
        <v>403</v>
      </c>
      <c r="V64" s="347" t="s">
        <v>403</v>
      </c>
      <c r="W64" s="347" t="s">
        <v>403</v>
      </c>
      <c r="X64" s="347" t="s">
        <v>403</v>
      </c>
      <c r="Y64" s="347" t="s">
        <v>403</v>
      </c>
      <c r="Z64" s="348" t="s">
        <v>2064</v>
      </c>
      <c r="AC64" s="341" t="str">
        <f>VLOOKUP(O64,'1_プロファイルマスタ'!$H$3:$L$90,3,FALSE)</f>
        <v>L＆F管理者（リスク管理部）</v>
      </c>
      <c r="AD64" s="341" t="str">
        <f>VLOOKUP(P64,'15_リスト発行元マスタ'!$U$3:$AK$98,2,FALSE)</f>
        <v>NPA</v>
      </c>
      <c r="AE64" s="343" t="s">
        <v>208</v>
      </c>
      <c r="AF64" s="67" t="s">
        <v>866</v>
      </c>
      <c r="AG64" s="67" t="s">
        <v>206</v>
      </c>
      <c r="AH64" s="67" t="str">
        <f t="shared" si="26"/>
        <v>9,4, 'Y','Y','Y','Y','Y','Y','Y','Y','Y', to_timestamp('2022/01/01 0:00:00' , 'yyyy/MM/dd hh24:mi:ss')</v>
      </c>
      <c r="AI64" s="344" t="s">
        <v>207</v>
      </c>
      <c r="AK64" s="188" t="b">
        <f t="shared" si="27"/>
        <v>0</v>
      </c>
      <c r="AL64" s="188" t="b">
        <f t="shared" si="28"/>
        <v>0</v>
      </c>
      <c r="AM64" s="188" t="b">
        <f t="shared" si="29"/>
        <v>0</v>
      </c>
      <c r="AN64" s="188" t="b">
        <f t="shared" si="30"/>
        <v>0</v>
      </c>
      <c r="AO64" s="188" t="b">
        <f t="shared" si="31"/>
        <v>0</v>
      </c>
      <c r="AP64" s="188" t="b">
        <f t="shared" si="32"/>
        <v>0</v>
      </c>
      <c r="AQ64" s="188" t="b">
        <f t="shared" si="33"/>
        <v>0</v>
      </c>
      <c r="AR64" s="188" t="b">
        <f t="shared" si="34"/>
        <v>0</v>
      </c>
      <c r="AS64" s="188" t="b">
        <f t="shared" si="35"/>
        <v>0</v>
      </c>
      <c r="AT64" s="188" t="b">
        <f t="shared" si="36"/>
        <v>0</v>
      </c>
      <c r="AU64" s="188" t="b">
        <f t="shared" si="37"/>
        <v>0</v>
      </c>
      <c r="AV64" s="188" t="b">
        <f t="shared" si="38"/>
        <v>0</v>
      </c>
      <c r="AX64" s="188"/>
      <c r="AY64" s="188"/>
      <c r="AZ64" s="188"/>
      <c r="BA64" s="188"/>
      <c r="BB64" s="188"/>
      <c r="BC64" s="188"/>
      <c r="BD64" s="188"/>
      <c r="BE64" s="188"/>
      <c r="BF64" s="188"/>
      <c r="BG64" s="188"/>
      <c r="BH64" s="188"/>
      <c r="BI64" s="346"/>
    </row>
    <row r="65" spans="15:61" s="341" customFormat="1">
      <c r="O65" s="347">
        <v>9</v>
      </c>
      <c r="P65" s="347">
        <v>5</v>
      </c>
      <c r="Q65" s="347" t="s">
        <v>403</v>
      </c>
      <c r="R65" s="347" t="s">
        <v>403</v>
      </c>
      <c r="S65" s="347" t="s">
        <v>403</v>
      </c>
      <c r="T65" s="347" t="s">
        <v>403</v>
      </c>
      <c r="U65" s="347" t="s">
        <v>403</v>
      </c>
      <c r="V65" s="347" t="s">
        <v>403</v>
      </c>
      <c r="W65" s="347" t="s">
        <v>403</v>
      </c>
      <c r="X65" s="347" t="s">
        <v>403</v>
      </c>
      <c r="Y65" s="347" t="s">
        <v>403</v>
      </c>
      <c r="Z65" s="348" t="s">
        <v>2064</v>
      </c>
      <c r="AC65" s="341" t="str">
        <f>VLOOKUP(O65,'1_プロファイルマスタ'!$H$3:$L$90,3,FALSE)</f>
        <v>L＆F管理者（リスク管理部）</v>
      </c>
      <c r="AD65" s="341" t="str">
        <f>VLOOKUP(P65,'15_リスト発行元マスタ'!$U$3:$AK$98,2,FALSE)</f>
        <v>NPC</v>
      </c>
      <c r="AE65" s="343" t="s">
        <v>208</v>
      </c>
      <c r="AF65" s="67" t="s">
        <v>866</v>
      </c>
      <c r="AG65" s="67" t="s">
        <v>206</v>
      </c>
      <c r="AH65" s="67" t="str">
        <f t="shared" si="26"/>
        <v>9,5, 'Y','Y','Y','Y','Y','Y','Y','Y','Y', to_timestamp('2022/01/01 0:00:00' , 'yyyy/MM/dd hh24:mi:ss')</v>
      </c>
      <c r="AI65" s="344" t="s">
        <v>207</v>
      </c>
      <c r="AK65" s="188" t="b">
        <f t="shared" si="27"/>
        <v>0</v>
      </c>
      <c r="AL65" s="188" t="b">
        <f t="shared" si="28"/>
        <v>0</v>
      </c>
      <c r="AM65" s="188" t="b">
        <f t="shared" si="29"/>
        <v>0</v>
      </c>
      <c r="AN65" s="188" t="b">
        <f t="shared" si="30"/>
        <v>0</v>
      </c>
      <c r="AO65" s="188" t="b">
        <f t="shared" si="31"/>
        <v>0</v>
      </c>
      <c r="AP65" s="188" t="b">
        <f t="shared" si="32"/>
        <v>0</v>
      </c>
      <c r="AQ65" s="188" t="b">
        <f t="shared" si="33"/>
        <v>0</v>
      </c>
      <c r="AR65" s="188" t="b">
        <f t="shared" si="34"/>
        <v>0</v>
      </c>
      <c r="AS65" s="188" t="b">
        <f t="shared" si="35"/>
        <v>0</v>
      </c>
      <c r="AT65" s="188" t="b">
        <f t="shared" si="36"/>
        <v>0</v>
      </c>
      <c r="AU65" s="188" t="b">
        <f t="shared" si="37"/>
        <v>0</v>
      </c>
      <c r="AV65" s="188" t="b">
        <f t="shared" si="38"/>
        <v>0</v>
      </c>
      <c r="AX65" s="188"/>
      <c r="AY65" s="188"/>
      <c r="AZ65" s="188"/>
      <c r="BA65" s="188"/>
      <c r="BB65" s="188"/>
      <c r="BC65" s="188"/>
      <c r="BD65" s="188"/>
      <c r="BE65" s="188"/>
      <c r="BF65" s="188"/>
      <c r="BG65" s="188"/>
      <c r="BH65" s="188"/>
      <c r="BI65" s="346"/>
    </row>
    <row r="66" spans="15:61" s="341" customFormat="1">
      <c r="O66" s="347">
        <v>9</v>
      </c>
      <c r="P66" s="347">
        <v>6</v>
      </c>
      <c r="Q66" s="347" t="s">
        <v>403</v>
      </c>
      <c r="R66" s="347" t="s">
        <v>403</v>
      </c>
      <c r="S66" s="347" t="s">
        <v>403</v>
      </c>
      <c r="T66" s="347" t="s">
        <v>403</v>
      </c>
      <c r="U66" s="347" t="s">
        <v>403</v>
      </c>
      <c r="V66" s="347" t="s">
        <v>403</v>
      </c>
      <c r="W66" s="347" t="s">
        <v>403</v>
      </c>
      <c r="X66" s="347" t="s">
        <v>24</v>
      </c>
      <c r="Y66" s="347" t="s">
        <v>403</v>
      </c>
      <c r="Z66" s="348" t="s">
        <v>2064</v>
      </c>
      <c r="AC66" s="341" t="str">
        <f>VLOOKUP(O66,'1_プロファイルマスタ'!$H$3:$L$90,3,FALSE)</f>
        <v>L＆F管理者（リスク管理部）</v>
      </c>
      <c r="AD66" s="341" t="str">
        <f>VLOOKUP(P66,'15_リスト発行元マスタ'!$U$3:$AK$98,2,FALSE)</f>
        <v>NPI</v>
      </c>
      <c r="AE66" s="343" t="s">
        <v>208</v>
      </c>
      <c r="AF66" s="67" t="s">
        <v>866</v>
      </c>
      <c r="AG66" s="67" t="s">
        <v>206</v>
      </c>
      <c r="AH66" s="67" t="str">
        <f t="shared" si="26"/>
        <v>9,6, 'Y','Y','Y','Y','Y','Y','Y','N','Y', to_timestamp('2022/01/01 0:00:00' , 'yyyy/MM/dd hh24:mi:ss')</v>
      </c>
      <c r="AI66" s="344" t="s">
        <v>207</v>
      </c>
      <c r="AK66" s="188" t="b">
        <f t="shared" si="27"/>
        <v>0</v>
      </c>
      <c r="AL66" s="188" t="b">
        <f t="shared" si="28"/>
        <v>0</v>
      </c>
      <c r="AM66" s="188" t="b">
        <f t="shared" si="29"/>
        <v>0</v>
      </c>
      <c r="AN66" s="188" t="b">
        <f t="shared" si="30"/>
        <v>0</v>
      </c>
      <c r="AO66" s="188" t="b">
        <f t="shared" si="31"/>
        <v>0</v>
      </c>
      <c r="AP66" s="188" t="b">
        <f t="shared" si="32"/>
        <v>0</v>
      </c>
      <c r="AQ66" s="188" t="b">
        <f t="shared" si="33"/>
        <v>0</v>
      </c>
      <c r="AR66" s="188" t="b">
        <f t="shared" si="34"/>
        <v>0</v>
      </c>
      <c r="AS66" s="188" t="b">
        <f t="shared" si="35"/>
        <v>0</v>
      </c>
      <c r="AT66" s="188" t="b">
        <f t="shared" si="36"/>
        <v>0</v>
      </c>
      <c r="AU66" s="188" t="b">
        <f t="shared" si="37"/>
        <v>0</v>
      </c>
      <c r="AV66" s="188" t="b">
        <f t="shared" si="38"/>
        <v>0</v>
      </c>
      <c r="AX66" s="188"/>
      <c r="AY66" s="188"/>
      <c r="AZ66" s="188"/>
      <c r="BA66" s="188"/>
      <c r="BB66" s="188"/>
      <c r="BC66" s="188"/>
      <c r="BD66" s="188"/>
      <c r="BE66" s="188"/>
      <c r="BF66" s="188"/>
      <c r="BG66" s="188"/>
      <c r="BH66" s="188"/>
      <c r="BI66" s="346"/>
    </row>
    <row r="67" spans="15:61" s="341" customFormat="1">
      <c r="O67" s="347">
        <v>9</v>
      </c>
      <c r="P67" s="347">
        <v>7</v>
      </c>
      <c r="Q67" s="347" t="s">
        <v>403</v>
      </c>
      <c r="R67" s="347" t="s">
        <v>403</v>
      </c>
      <c r="S67" s="347" t="s">
        <v>403</v>
      </c>
      <c r="T67" s="347" t="s">
        <v>403</v>
      </c>
      <c r="U67" s="347" t="s">
        <v>403</v>
      </c>
      <c r="V67" s="347" t="s">
        <v>403</v>
      </c>
      <c r="W67" s="347" t="s">
        <v>403</v>
      </c>
      <c r="X67" s="347" t="s">
        <v>403</v>
      </c>
      <c r="Y67" s="347" t="s">
        <v>403</v>
      </c>
      <c r="Z67" s="348" t="s">
        <v>2064</v>
      </c>
      <c r="AC67" s="341" t="str">
        <f>VLOOKUP(O67,'1_プロファイルマスタ'!$H$3:$L$90,3,FALSE)</f>
        <v>L＆F管理者（リスク管理部）</v>
      </c>
      <c r="AD67" s="341" t="str">
        <f>VLOOKUP(P67,'15_リスト発行元マスタ'!$U$3:$AK$98,2,FALSE)</f>
        <v>ASI</v>
      </c>
      <c r="AE67" s="343" t="s">
        <v>208</v>
      </c>
      <c r="AF67" s="67" t="s">
        <v>866</v>
      </c>
      <c r="AG67" s="67" t="s">
        <v>206</v>
      </c>
      <c r="AH67" s="67" t="str">
        <f t="shared" si="26"/>
        <v>9,7, 'Y','Y','Y','Y','Y','Y','Y','Y','Y', to_timestamp('2022/01/01 0:00:00' , 'yyyy/MM/dd hh24:mi:ss')</v>
      </c>
      <c r="AI67" s="344" t="s">
        <v>207</v>
      </c>
      <c r="AK67" s="188" t="b">
        <f t="shared" si="27"/>
        <v>0</v>
      </c>
      <c r="AL67" s="188" t="b">
        <f t="shared" si="28"/>
        <v>0</v>
      </c>
      <c r="AM67" s="188" t="b">
        <f t="shared" si="29"/>
        <v>0</v>
      </c>
      <c r="AN67" s="188" t="b">
        <f t="shared" si="30"/>
        <v>0</v>
      </c>
      <c r="AO67" s="188" t="b">
        <f t="shared" si="31"/>
        <v>0</v>
      </c>
      <c r="AP67" s="188" t="b">
        <f t="shared" si="32"/>
        <v>0</v>
      </c>
      <c r="AQ67" s="188" t="b">
        <f t="shared" si="33"/>
        <v>0</v>
      </c>
      <c r="AR67" s="188" t="b">
        <f t="shared" si="34"/>
        <v>0</v>
      </c>
      <c r="AS67" s="188" t="b">
        <f t="shared" si="35"/>
        <v>0</v>
      </c>
      <c r="AT67" s="188" t="b">
        <f t="shared" si="36"/>
        <v>0</v>
      </c>
      <c r="AU67" s="188" t="b">
        <f t="shared" si="37"/>
        <v>0</v>
      </c>
      <c r="AV67" s="188" t="b">
        <f t="shared" si="38"/>
        <v>0</v>
      </c>
      <c r="AX67" s="188"/>
      <c r="AY67" s="188"/>
      <c r="AZ67" s="188"/>
      <c r="BA67" s="188"/>
      <c r="BB67" s="188"/>
      <c r="BC67" s="188"/>
      <c r="BD67" s="188"/>
      <c r="BE67" s="188"/>
      <c r="BF67" s="188"/>
      <c r="BG67" s="188"/>
      <c r="BH67" s="188"/>
      <c r="BI67" s="346"/>
    </row>
    <row r="68" spans="15:61" s="341" customFormat="1">
      <c r="O68" s="347">
        <v>9</v>
      </c>
      <c r="P68" s="347">
        <v>8</v>
      </c>
      <c r="Q68" s="347" t="s">
        <v>403</v>
      </c>
      <c r="R68" s="347" t="s">
        <v>403</v>
      </c>
      <c r="S68" s="347" t="s">
        <v>403</v>
      </c>
      <c r="T68" s="347" t="s">
        <v>403</v>
      </c>
      <c r="U68" s="347" t="s">
        <v>403</v>
      </c>
      <c r="V68" s="347" t="s">
        <v>403</v>
      </c>
      <c r="W68" s="347" t="s">
        <v>403</v>
      </c>
      <c r="X68" s="347" t="s">
        <v>403</v>
      </c>
      <c r="Y68" s="347" t="s">
        <v>403</v>
      </c>
      <c r="Z68" s="348" t="s">
        <v>2064</v>
      </c>
      <c r="AC68" s="341" t="str">
        <f>VLOOKUP(O68,'1_プロファイルマスタ'!$H$3:$L$90,3,FALSE)</f>
        <v>L＆F管理者（リスク管理部）</v>
      </c>
      <c r="AD68" s="341" t="str">
        <f>VLOOKUP(P68,'15_リスト発行元マスタ'!$U$3:$AK$98,2,FALSE)</f>
        <v>ASC</v>
      </c>
      <c r="AE68" s="343" t="s">
        <v>208</v>
      </c>
      <c r="AF68" s="67" t="s">
        <v>866</v>
      </c>
      <c r="AG68" s="67" t="s">
        <v>206</v>
      </c>
      <c r="AH68" s="67" t="str">
        <f t="shared" si="26"/>
        <v>9,8, 'Y','Y','Y','Y','Y','Y','Y','Y','Y', to_timestamp('2022/01/01 0:00:00' , 'yyyy/MM/dd hh24:mi:ss')</v>
      </c>
      <c r="AI68" s="344" t="s">
        <v>207</v>
      </c>
      <c r="AK68" s="188" t="b">
        <f t="shared" si="27"/>
        <v>0</v>
      </c>
      <c r="AL68" s="188" t="b">
        <f t="shared" si="28"/>
        <v>0</v>
      </c>
      <c r="AM68" s="188" t="b">
        <f t="shared" si="29"/>
        <v>0</v>
      </c>
      <c r="AN68" s="188" t="b">
        <f t="shared" si="30"/>
        <v>0</v>
      </c>
      <c r="AO68" s="188" t="b">
        <f t="shared" si="31"/>
        <v>0</v>
      </c>
      <c r="AP68" s="188" t="b">
        <f t="shared" si="32"/>
        <v>0</v>
      </c>
      <c r="AQ68" s="188" t="b">
        <f t="shared" si="33"/>
        <v>0</v>
      </c>
      <c r="AR68" s="188" t="b">
        <f t="shared" si="34"/>
        <v>0</v>
      </c>
      <c r="AS68" s="188" t="b">
        <f t="shared" si="35"/>
        <v>0</v>
      </c>
      <c r="AT68" s="188" t="b">
        <f t="shared" si="36"/>
        <v>0</v>
      </c>
      <c r="AU68" s="188" t="b">
        <f t="shared" si="37"/>
        <v>0</v>
      </c>
      <c r="AV68" s="188" t="b">
        <f t="shared" si="38"/>
        <v>0</v>
      </c>
      <c r="AX68" s="188"/>
      <c r="AY68" s="188"/>
      <c r="AZ68" s="188"/>
      <c r="BA68" s="188"/>
      <c r="BB68" s="188"/>
      <c r="BC68" s="188"/>
      <c r="BD68" s="188"/>
      <c r="BE68" s="188"/>
      <c r="BF68" s="188"/>
      <c r="BG68" s="188"/>
      <c r="BH68" s="188"/>
      <c r="BI68" s="346"/>
    </row>
    <row r="69" spans="15:61" s="341" customFormat="1">
      <c r="O69" s="347">
        <v>9</v>
      </c>
      <c r="P69" s="347">
        <v>9</v>
      </c>
      <c r="Q69" s="347" t="s">
        <v>403</v>
      </c>
      <c r="R69" s="347" t="s">
        <v>403</v>
      </c>
      <c r="S69" s="347" t="s">
        <v>403</v>
      </c>
      <c r="T69" s="347" t="s">
        <v>403</v>
      </c>
      <c r="U69" s="347" t="s">
        <v>403</v>
      </c>
      <c r="V69" s="347" t="s">
        <v>403</v>
      </c>
      <c r="W69" s="347" t="s">
        <v>403</v>
      </c>
      <c r="X69" s="347" t="s">
        <v>403</v>
      </c>
      <c r="Y69" s="347" t="s">
        <v>403</v>
      </c>
      <c r="Z69" s="348" t="s">
        <v>2064</v>
      </c>
      <c r="AC69" s="341" t="str">
        <f>VLOOKUP(O69,'1_プロファイルマスタ'!$H$3:$L$90,3,FALSE)</f>
        <v>L＆F管理者（リスク管理部）</v>
      </c>
      <c r="AD69" s="341" t="str">
        <f>VLOOKUP(P69,'15_リスト発行元マスタ'!$U$3:$AK$98,2,FALSE)</f>
        <v>DJ_SEISAI</v>
      </c>
      <c r="AE69" s="343" t="s">
        <v>208</v>
      </c>
      <c r="AF69" s="67" t="s">
        <v>866</v>
      </c>
      <c r="AG69" s="67" t="s">
        <v>206</v>
      </c>
      <c r="AH69" s="67" t="str">
        <f t="shared" si="26"/>
        <v>9,9, 'Y','Y','Y','Y','Y','Y','Y','Y','Y', to_timestamp('2022/01/01 0:00:00' , 'yyyy/MM/dd hh24:mi:ss')</v>
      </c>
      <c r="AI69" s="344" t="s">
        <v>207</v>
      </c>
      <c r="AK69" s="188" t="b">
        <f t="shared" si="27"/>
        <v>0</v>
      </c>
      <c r="AL69" s="188" t="b">
        <f t="shared" si="28"/>
        <v>0</v>
      </c>
      <c r="AM69" s="188" t="b">
        <f t="shared" si="29"/>
        <v>0</v>
      </c>
      <c r="AN69" s="188" t="b">
        <f t="shared" si="30"/>
        <v>0</v>
      </c>
      <c r="AO69" s="188" t="b">
        <f t="shared" si="31"/>
        <v>0</v>
      </c>
      <c r="AP69" s="188" t="b">
        <f t="shared" si="32"/>
        <v>0</v>
      </c>
      <c r="AQ69" s="188" t="b">
        <f t="shared" si="33"/>
        <v>0</v>
      </c>
      <c r="AR69" s="188" t="b">
        <f t="shared" si="34"/>
        <v>0</v>
      </c>
      <c r="AS69" s="188" t="b">
        <f t="shared" si="35"/>
        <v>0</v>
      </c>
      <c r="AT69" s="188" t="b">
        <f t="shared" si="36"/>
        <v>0</v>
      </c>
      <c r="AU69" s="188" t="b">
        <f t="shared" si="37"/>
        <v>0</v>
      </c>
      <c r="AV69" s="188" t="b">
        <f t="shared" si="38"/>
        <v>0</v>
      </c>
      <c r="AX69" s="188"/>
      <c r="AY69" s="188"/>
      <c r="AZ69" s="188"/>
      <c r="BA69" s="188"/>
      <c r="BB69" s="188"/>
      <c r="BC69" s="188"/>
      <c r="BD69" s="188"/>
      <c r="BE69" s="188"/>
      <c r="BF69" s="188"/>
      <c r="BG69" s="188"/>
      <c r="BH69" s="188"/>
      <c r="BI69" s="346"/>
    </row>
    <row r="70" spans="15:61" s="341" customFormat="1">
      <c r="O70" s="347">
        <v>9</v>
      </c>
      <c r="P70" s="347">
        <v>11</v>
      </c>
      <c r="Q70" s="347" t="s">
        <v>403</v>
      </c>
      <c r="R70" s="347" t="s">
        <v>403</v>
      </c>
      <c r="S70" s="347" t="s">
        <v>403</v>
      </c>
      <c r="T70" s="347" t="s">
        <v>403</v>
      </c>
      <c r="U70" s="347" t="s">
        <v>403</v>
      </c>
      <c r="V70" s="347" t="s">
        <v>403</v>
      </c>
      <c r="W70" s="347" t="s">
        <v>403</v>
      </c>
      <c r="X70" s="347" t="s">
        <v>403</v>
      </c>
      <c r="Y70" s="347" t="s">
        <v>403</v>
      </c>
      <c r="Z70" s="348" t="s">
        <v>2064</v>
      </c>
      <c r="AC70" s="341" t="str">
        <f>VLOOKUP(O70,'1_プロファイルマスタ'!$H$3:$L$90,3,FALSE)</f>
        <v>L＆F管理者（リスク管理部）</v>
      </c>
      <c r="AD70" s="341" t="str">
        <f>VLOOKUP(P70,'15_リスト発行元マスタ'!$U$3:$AK$98,2,FALSE)</f>
        <v>DJ_GAIKOKU_PEPS</v>
      </c>
      <c r="AE70" s="343" t="s">
        <v>208</v>
      </c>
      <c r="AF70" s="67" t="s">
        <v>866</v>
      </c>
      <c r="AG70" s="67" t="s">
        <v>206</v>
      </c>
      <c r="AH70" s="67" t="str">
        <f t="shared" si="26"/>
        <v>9,11, 'Y','Y','Y','Y','Y','Y','Y','Y','Y', to_timestamp('2022/01/01 0:00:00' , 'yyyy/MM/dd hh24:mi:ss')</v>
      </c>
      <c r="AI70" s="344" t="s">
        <v>207</v>
      </c>
      <c r="AK70" s="188" t="b">
        <f t="shared" si="27"/>
        <v>0</v>
      </c>
      <c r="AL70" s="188" t="b">
        <f t="shared" si="28"/>
        <v>0</v>
      </c>
      <c r="AM70" s="188" t="b">
        <f t="shared" si="29"/>
        <v>0</v>
      </c>
      <c r="AN70" s="188" t="b">
        <f t="shared" si="30"/>
        <v>0</v>
      </c>
      <c r="AO70" s="188" t="b">
        <f t="shared" si="31"/>
        <v>0</v>
      </c>
      <c r="AP70" s="188" t="b">
        <f t="shared" si="32"/>
        <v>0</v>
      </c>
      <c r="AQ70" s="188" t="b">
        <f t="shared" si="33"/>
        <v>0</v>
      </c>
      <c r="AR70" s="188" t="b">
        <f t="shared" si="34"/>
        <v>0</v>
      </c>
      <c r="AS70" s="188" t="b">
        <f t="shared" si="35"/>
        <v>0</v>
      </c>
      <c r="AT70" s="188" t="b">
        <f t="shared" si="36"/>
        <v>0</v>
      </c>
      <c r="AU70" s="188" t="b">
        <f t="shared" si="37"/>
        <v>0</v>
      </c>
      <c r="AV70" s="188" t="b">
        <f t="shared" si="38"/>
        <v>0</v>
      </c>
      <c r="AX70" s="188"/>
      <c r="AY70" s="188"/>
      <c r="AZ70" s="188"/>
      <c r="BA70" s="188"/>
      <c r="BB70" s="188"/>
      <c r="BC70" s="188"/>
      <c r="BD70" s="188"/>
      <c r="BE70" s="188"/>
      <c r="BF70" s="188"/>
      <c r="BG70" s="188"/>
      <c r="BH70" s="188"/>
      <c r="BI70" s="346"/>
    </row>
    <row r="71" spans="15:61" s="341" customFormat="1">
      <c r="O71" s="347">
        <v>9</v>
      </c>
      <c r="P71" s="347">
        <v>12</v>
      </c>
      <c r="Q71" s="347" t="s">
        <v>403</v>
      </c>
      <c r="R71" s="347" t="s">
        <v>403</v>
      </c>
      <c r="S71" s="347" t="s">
        <v>403</v>
      </c>
      <c r="T71" s="347" t="s">
        <v>403</v>
      </c>
      <c r="U71" s="347" t="s">
        <v>403</v>
      </c>
      <c r="V71" s="347" t="s">
        <v>403</v>
      </c>
      <c r="W71" s="347" t="s">
        <v>403</v>
      </c>
      <c r="X71" s="347" t="s">
        <v>403</v>
      </c>
      <c r="Y71" s="347" t="s">
        <v>403</v>
      </c>
      <c r="Z71" s="348" t="s">
        <v>2064</v>
      </c>
      <c r="AC71" s="341" t="str">
        <f>VLOOKUP(O71,'1_プロファイルマスタ'!$H$3:$L$90,3,FALSE)</f>
        <v>L＆F管理者（リスク管理部）</v>
      </c>
      <c r="AD71" s="341" t="str">
        <f>VLOOKUP(P71,'15_リスト発行元マスタ'!$U$3:$AK$98,2,FALSE)</f>
        <v>DJ_KOKUNAI_PEPS</v>
      </c>
      <c r="AE71" s="343" t="s">
        <v>208</v>
      </c>
      <c r="AF71" s="67" t="s">
        <v>866</v>
      </c>
      <c r="AG71" s="67" t="s">
        <v>206</v>
      </c>
      <c r="AH71" s="67" t="str">
        <f t="shared" si="26"/>
        <v>9,12, 'Y','Y','Y','Y','Y','Y','Y','Y','Y', to_timestamp('2022/01/01 0:00:00' , 'yyyy/MM/dd hh24:mi:ss')</v>
      </c>
      <c r="AI71" s="344" t="s">
        <v>207</v>
      </c>
      <c r="AK71" s="188" t="b">
        <f t="shared" si="27"/>
        <v>0</v>
      </c>
      <c r="AL71" s="188" t="b">
        <f t="shared" si="28"/>
        <v>0</v>
      </c>
      <c r="AM71" s="188" t="b">
        <f t="shared" si="29"/>
        <v>0</v>
      </c>
      <c r="AN71" s="188" t="b">
        <f t="shared" si="30"/>
        <v>0</v>
      </c>
      <c r="AO71" s="188" t="b">
        <f t="shared" si="31"/>
        <v>0</v>
      </c>
      <c r="AP71" s="188" t="b">
        <f t="shared" si="32"/>
        <v>0</v>
      </c>
      <c r="AQ71" s="188" t="b">
        <f t="shared" si="33"/>
        <v>0</v>
      </c>
      <c r="AR71" s="188" t="b">
        <f t="shared" si="34"/>
        <v>0</v>
      </c>
      <c r="AS71" s="188" t="b">
        <f t="shared" si="35"/>
        <v>0</v>
      </c>
      <c r="AT71" s="188" t="b">
        <f t="shared" si="36"/>
        <v>0</v>
      </c>
      <c r="AU71" s="188" t="b">
        <f t="shared" si="37"/>
        <v>0</v>
      </c>
      <c r="AV71" s="188" t="b">
        <f t="shared" si="38"/>
        <v>0</v>
      </c>
      <c r="AX71" s="188"/>
      <c r="AY71" s="188"/>
      <c r="AZ71" s="188"/>
      <c r="BA71" s="188"/>
      <c r="BB71" s="188"/>
      <c r="BC71" s="188"/>
      <c r="BD71" s="188"/>
      <c r="BE71" s="188"/>
      <c r="BF71" s="188"/>
      <c r="BG71" s="188"/>
      <c r="BH71" s="188"/>
      <c r="BI71" s="346"/>
    </row>
    <row r="72" spans="15:61" s="341" customFormat="1">
      <c r="O72" s="347">
        <v>9</v>
      </c>
      <c r="P72" s="347">
        <v>13</v>
      </c>
      <c r="Q72" s="347" t="s">
        <v>403</v>
      </c>
      <c r="R72" s="347" t="s">
        <v>403</v>
      </c>
      <c r="S72" s="347" t="s">
        <v>403</v>
      </c>
      <c r="T72" s="347" t="s">
        <v>403</v>
      </c>
      <c r="U72" s="347" t="s">
        <v>403</v>
      </c>
      <c r="V72" s="347" t="s">
        <v>403</v>
      </c>
      <c r="W72" s="347" t="s">
        <v>403</v>
      </c>
      <c r="X72" s="347" t="s">
        <v>403</v>
      </c>
      <c r="Y72" s="347" t="s">
        <v>403</v>
      </c>
      <c r="Z72" s="348" t="s">
        <v>2064</v>
      </c>
      <c r="AC72" s="341" t="str">
        <f>VLOOKUP(O72,'1_プロファイルマスタ'!$H$3:$L$90,3,FALSE)</f>
        <v>L＆F管理者（リスク管理部）</v>
      </c>
      <c r="AD72" s="341" t="str">
        <f>VLOOKUP(P72,'15_リスト発行元マスタ'!$U$3:$AK$98,2,FALSE)</f>
        <v>ZENGIN_SEIHO</v>
      </c>
      <c r="AE72" s="343" t="s">
        <v>208</v>
      </c>
      <c r="AF72" s="67" t="s">
        <v>866</v>
      </c>
      <c r="AG72" s="67" t="s">
        <v>206</v>
      </c>
      <c r="AH72" s="67" t="str">
        <f t="shared" si="26"/>
        <v>9,13, 'Y','Y','Y','Y','Y','Y','Y','Y','Y', to_timestamp('2022/01/01 0:00:00' , 'yyyy/MM/dd hh24:mi:ss')</v>
      </c>
      <c r="AI72" s="344" t="s">
        <v>207</v>
      </c>
      <c r="AK72" s="188" t="b">
        <f t="shared" si="27"/>
        <v>0</v>
      </c>
      <c r="AL72" s="188" t="b">
        <f t="shared" si="28"/>
        <v>0</v>
      </c>
      <c r="AM72" s="188" t="b">
        <f t="shared" si="29"/>
        <v>0</v>
      </c>
      <c r="AN72" s="188" t="b">
        <f t="shared" si="30"/>
        <v>0</v>
      </c>
      <c r="AO72" s="188" t="b">
        <f t="shared" si="31"/>
        <v>0</v>
      </c>
      <c r="AP72" s="188" t="b">
        <f t="shared" si="32"/>
        <v>0</v>
      </c>
      <c r="AQ72" s="188" t="b">
        <f t="shared" si="33"/>
        <v>0</v>
      </c>
      <c r="AR72" s="188" t="b">
        <f t="shared" si="34"/>
        <v>0</v>
      </c>
      <c r="AS72" s="188" t="b">
        <f t="shared" si="35"/>
        <v>0</v>
      </c>
      <c r="AT72" s="188" t="b">
        <f t="shared" si="36"/>
        <v>0</v>
      </c>
      <c r="AU72" s="188" t="b">
        <f t="shared" si="37"/>
        <v>0</v>
      </c>
      <c r="AV72" s="188" t="b">
        <f t="shared" si="38"/>
        <v>0</v>
      </c>
      <c r="AX72" s="188"/>
      <c r="AY72" s="188"/>
      <c r="AZ72" s="188"/>
      <c r="BA72" s="188"/>
      <c r="BB72" s="188"/>
      <c r="BC72" s="188"/>
      <c r="BD72" s="188"/>
      <c r="BE72" s="188"/>
      <c r="BF72" s="188"/>
      <c r="BG72" s="188"/>
      <c r="BH72" s="188"/>
      <c r="BI72" s="346"/>
    </row>
    <row r="73" spans="15:61" s="341" customFormat="1">
      <c r="O73" s="347">
        <v>9</v>
      </c>
      <c r="P73" s="347">
        <v>14</v>
      </c>
      <c r="Q73" s="347" t="s">
        <v>403</v>
      </c>
      <c r="R73" s="347" t="s">
        <v>403</v>
      </c>
      <c r="S73" s="347" t="s">
        <v>403</v>
      </c>
      <c r="T73" s="347" t="s">
        <v>403</v>
      </c>
      <c r="U73" s="347" t="s">
        <v>403</v>
      </c>
      <c r="V73" s="347" t="s">
        <v>403</v>
      </c>
      <c r="W73" s="347" t="s">
        <v>403</v>
      </c>
      <c r="X73" s="347" t="s">
        <v>403</v>
      </c>
      <c r="Y73" s="347" t="s">
        <v>403</v>
      </c>
      <c r="Z73" s="348" t="s">
        <v>2064</v>
      </c>
      <c r="AC73" s="341" t="str">
        <f>VLOOKUP(O73,'1_プロファイルマスタ'!$H$3:$L$90,3,FALSE)</f>
        <v>L＆F管理者（リスク管理部）</v>
      </c>
      <c r="AD73" s="341" t="str">
        <f>VLOOKUP(P73,'15_リスト発行元マスタ'!$U$3:$AK$98,2,FALSE)</f>
        <v>ZENGIN_SONPO</v>
      </c>
      <c r="AE73" s="343" t="s">
        <v>208</v>
      </c>
      <c r="AF73" s="67" t="s">
        <v>866</v>
      </c>
      <c r="AG73" s="67" t="s">
        <v>206</v>
      </c>
      <c r="AH73" s="67" t="str">
        <f t="shared" si="26"/>
        <v>9,14, 'Y','Y','Y','Y','Y','Y','Y','Y','Y', to_timestamp('2022/01/01 0:00:00' , 'yyyy/MM/dd hh24:mi:ss')</v>
      </c>
      <c r="AI73" s="344" t="s">
        <v>207</v>
      </c>
      <c r="AK73" s="188" t="b">
        <f t="shared" si="27"/>
        <v>0</v>
      </c>
      <c r="AL73" s="188" t="b">
        <f t="shared" si="28"/>
        <v>0</v>
      </c>
      <c r="AM73" s="188" t="b">
        <f t="shared" si="29"/>
        <v>0</v>
      </c>
      <c r="AN73" s="188" t="b">
        <f t="shared" si="30"/>
        <v>0</v>
      </c>
      <c r="AO73" s="188" t="b">
        <f t="shared" si="31"/>
        <v>0</v>
      </c>
      <c r="AP73" s="188" t="b">
        <f t="shared" si="32"/>
        <v>0</v>
      </c>
      <c r="AQ73" s="188" t="b">
        <f t="shared" si="33"/>
        <v>0</v>
      </c>
      <c r="AR73" s="188" t="b">
        <f t="shared" si="34"/>
        <v>0</v>
      </c>
      <c r="AS73" s="188" t="b">
        <f t="shared" si="35"/>
        <v>0</v>
      </c>
      <c r="AT73" s="188" t="b">
        <f t="shared" si="36"/>
        <v>0</v>
      </c>
      <c r="AU73" s="188" t="b">
        <f t="shared" si="37"/>
        <v>0</v>
      </c>
      <c r="AV73" s="188" t="b">
        <f t="shared" si="38"/>
        <v>0</v>
      </c>
      <c r="AX73" s="188"/>
      <c r="AY73" s="188"/>
      <c r="AZ73" s="188"/>
      <c r="BA73" s="188"/>
      <c r="BB73" s="188"/>
      <c r="BC73" s="188"/>
      <c r="BD73" s="188"/>
      <c r="BE73" s="188"/>
      <c r="BF73" s="188"/>
      <c r="BG73" s="188"/>
      <c r="BH73" s="188"/>
      <c r="BI73" s="346"/>
    </row>
    <row r="74" spans="15:61" s="341" customFormat="1">
      <c r="O74" s="347">
        <v>9</v>
      </c>
      <c r="P74" s="347">
        <v>15</v>
      </c>
      <c r="Q74" s="347" t="s">
        <v>403</v>
      </c>
      <c r="R74" s="347" t="s">
        <v>403</v>
      </c>
      <c r="S74" s="347" t="s">
        <v>403</v>
      </c>
      <c r="T74" s="347" t="s">
        <v>403</v>
      </c>
      <c r="U74" s="347" t="s">
        <v>403</v>
      </c>
      <c r="V74" s="347" t="s">
        <v>403</v>
      </c>
      <c r="W74" s="347" t="s">
        <v>403</v>
      </c>
      <c r="X74" s="347" t="s">
        <v>403</v>
      </c>
      <c r="Y74" s="347" t="s">
        <v>403</v>
      </c>
      <c r="Z74" s="348" t="s">
        <v>2064</v>
      </c>
      <c r="AC74" s="341" t="str">
        <f>VLOOKUP(O74,'1_プロファイルマスタ'!$H$3:$L$90,3,FALSE)</f>
        <v>L＆F管理者（リスク管理部）</v>
      </c>
      <c r="AD74" s="341" t="str">
        <f>VLOOKUP(P74,'15_リスト発行元マスタ'!$U$3:$AK$98,2,FALSE)</f>
        <v>ORIGINAL</v>
      </c>
      <c r="AE74" s="343" t="s">
        <v>208</v>
      </c>
      <c r="AF74" s="67" t="s">
        <v>866</v>
      </c>
      <c r="AG74" s="67" t="s">
        <v>206</v>
      </c>
      <c r="AH74" s="67" t="str">
        <f t="shared" si="26"/>
        <v>9,15, 'Y','Y','Y','Y','Y','Y','Y','Y','Y', to_timestamp('2022/01/01 0:00:00' , 'yyyy/MM/dd hh24:mi:ss')</v>
      </c>
      <c r="AI74" s="344" t="s">
        <v>207</v>
      </c>
      <c r="AK74" s="188" t="b">
        <f t="shared" si="27"/>
        <v>0</v>
      </c>
      <c r="AL74" s="188" t="b">
        <f t="shared" si="28"/>
        <v>0</v>
      </c>
      <c r="AM74" s="188" t="b">
        <f t="shared" si="29"/>
        <v>0</v>
      </c>
      <c r="AN74" s="188" t="b">
        <f t="shared" si="30"/>
        <v>0</v>
      </c>
      <c r="AO74" s="188" t="b">
        <f t="shared" si="31"/>
        <v>0</v>
      </c>
      <c r="AP74" s="188" t="b">
        <f t="shared" si="32"/>
        <v>0</v>
      </c>
      <c r="AQ74" s="188" t="b">
        <f t="shared" si="33"/>
        <v>0</v>
      </c>
      <c r="AR74" s="188" t="b">
        <f t="shared" si="34"/>
        <v>0</v>
      </c>
      <c r="AS74" s="188" t="b">
        <f t="shared" si="35"/>
        <v>0</v>
      </c>
      <c r="AT74" s="188" t="b">
        <f t="shared" si="36"/>
        <v>0</v>
      </c>
      <c r="AU74" s="188" t="b">
        <f t="shared" si="37"/>
        <v>0</v>
      </c>
      <c r="AV74" s="188" t="b">
        <f t="shared" si="38"/>
        <v>0</v>
      </c>
      <c r="AX74" s="188"/>
      <c r="AY74" s="188"/>
      <c r="AZ74" s="188"/>
      <c r="BA74" s="188"/>
      <c r="BB74" s="188"/>
      <c r="BC74" s="188"/>
      <c r="BD74" s="188"/>
      <c r="BE74" s="188"/>
      <c r="BF74" s="188"/>
      <c r="BG74" s="188"/>
      <c r="BH74" s="188"/>
      <c r="BI74" s="346"/>
    </row>
    <row r="75" spans="15:61" s="341" customFormat="1">
      <c r="O75" s="347">
        <v>9</v>
      </c>
      <c r="P75" s="347">
        <v>16</v>
      </c>
      <c r="Q75" s="347" t="s">
        <v>403</v>
      </c>
      <c r="R75" s="347" t="s">
        <v>403</v>
      </c>
      <c r="S75" s="347" t="s">
        <v>403</v>
      </c>
      <c r="T75" s="347" t="s">
        <v>403</v>
      </c>
      <c r="U75" s="347" t="s">
        <v>403</v>
      </c>
      <c r="V75" s="347" t="s">
        <v>403</v>
      </c>
      <c r="W75" s="347" t="s">
        <v>403</v>
      </c>
      <c r="X75" s="347" t="s">
        <v>403</v>
      </c>
      <c r="Y75" s="347" t="s">
        <v>403</v>
      </c>
      <c r="Z75" s="348" t="s">
        <v>2064</v>
      </c>
      <c r="AC75" s="341" t="str">
        <f>VLOOKUP(O75,'1_プロファイルマスタ'!$H$3:$L$90,3,FALSE)</f>
        <v>L＆F管理者（リスク管理部）</v>
      </c>
      <c r="AD75" s="341" t="str">
        <f>VLOOKUP(P75,'15_リスト発行元マスタ'!$U$3:$AK$98,2,FALSE)</f>
        <v>BFILE_CINFO</v>
      </c>
      <c r="AE75" s="343" t="s">
        <v>208</v>
      </c>
      <c r="AF75" s="67" t="s">
        <v>866</v>
      </c>
      <c r="AG75" s="67" t="s">
        <v>206</v>
      </c>
      <c r="AH75" s="67" t="str">
        <f t="shared" si="26"/>
        <v>9,16, 'Y','Y','Y','Y','Y','Y','Y','Y','Y', to_timestamp('2022/01/01 0:00:00' , 'yyyy/MM/dd hh24:mi:ss')</v>
      </c>
      <c r="AI75" s="344" t="s">
        <v>207</v>
      </c>
      <c r="AK75" s="188" t="b">
        <f t="shared" si="27"/>
        <v>0</v>
      </c>
      <c r="AL75" s="188" t="b">
        <f t="shared" si="28"/>
        <v>0</v>
      </c>
      <c r="AM75" s="188" t="b">
        <f t="shared" si="29"/>
        <v>0</v>
      </c>
      <c r="AN75" s="188" t="b">
        <f t="shared" si="30"/>
        <v>0</v>
      </c>
      <c r="AO75" s="188" t="b">
        <f t="shared" si="31"/>
        <v>0</v>
      </c>
      <c r="AP75" s="188" t="b">
        <f t="shared" si="32"/>
        <v>0</v>
      </c>
      <c r="AQ75" s="188" t="b">
        <f t="shared" si="33"/>
        <v>0</v>
      </c>
      <c r="AR75" s="188" t="b">
        <f t="shared" si="34"/>
        <v>0</v>
      </c>
      <c r="AS75" s="188" t="b">
        <f t="shared" si="35"/>
        <v>0</v>
      </c>
      <c r="AT75" s="188" t="b">
        <f t="shared" si="36"/>
        <v>0</v>
      </c>
      <c r="AU75" s="188" t="b">
        <f t="shared" si="37"/>
        <v>0</v>
      </c>
      <c r="AV75" s="188" t="b">
        <f t="shared" si="38"/>
        <v>0</v>
      </c>
      <c r="AX75" s="188"/>
      <c r="AY75" s="188"/>
      <c r="AZ75" s="188"/>
      <c r="BA75" s="188"/>
      <c r="BB75" s="188"/>
      <c r="BC75" s="188"/>
      <c r="BD75" s="188"/>
      <c r="BE75" s="188"/>
      <c r="BF75" s="188"/>
      <c r="BG75" s="188"/>
      <c r="BH75" s="188"/>
      <c r="BI75" s="346"/>
    </row>
    <row r="76" spans="15:61" s="341" customFormat="1">
      <c r="O76" s="347">
        <v>10</v>
      </c>
      <c r="P76" s="347">
        <v>1</v>
      </c>
      <c r="Q76" s="347" t="s">
        <v>403</v>
      </c>
      <c r="R76" s="347" t="s">
        <v>403</v>
      </c>
      <c r="S76" s="347" t="s">
        <v>403</v>
      </c>
      <c r="T76" s="347" t="s">
        <v>403</v>
      </c>
      <c r="U76" s="347" t="s">
        <v>403</v>
      </c>
      <c r="V76" s="347" t="s">
        <v>403</v>
      </c>
      <c r="W76" s="347" t="s">
        <v>403</v>
      </c>
      <c r="X76" s="347" t="s">
        <v>403</v>
      </c>
      <c r="Y76" s="347" t="s">
        <v>403</v>
      </c>
      <c r="Z76" s="348" t="s">
        <v>2064</v>
      </c>
      <c r="AC76" s="341" t="str">
        <f>VLOOKUP(O76,'1_プロファイルマスタ'!$H$3:$L$90,3,FALSE)</f>
        <v>L＆F管理者（リスク管理部以外）</v>
      </c>
      <c r="AD76" s="341" t="str">
        <f>VLOOKUP(P76,'15_リスト発行元マスタ'!$U$3:$AK$98,2,FALSE)</f>
        <v>OFAC</v>
      </c>
      <c r="AE76" s="343" t="s">
        <v>208</v>
      </c>
      <c r="AF76" s="67" t="s">
        <v>866</v>
      </c>
      <c r="AG76" s="67" t="s">
        <v>206</v>
      </c>
      <c r="AH76" s="67" t="str">
        <f t="shared" ref="AH76:AH88" si="39">O76&amp;","&amp;P76&amp;", "&amp;"'"&amp;Q76&amp;"'"&amp;","&amp;"'"&amp;R76&amp;"'"&amp;","&amp;"'"&amp;S76&amp;"'"&amp;","&amp;"'"&amp;T76&amp;"'"&amp;","&amp;"'"&amp;U76&amp;"'"&amp;","&amp;"'"&amp;V76&amp;"'"&amp;","&amp;"'"&amp;W76&amp;"'"&amp;","&amp;"'"&amp;X76&amp;"'"&amp;","&amp;"'"&amp;Y76&amp;"'"&amp;", "&amp;"to_timestamp('"&amp;Z76&amp;"'"&amp;" , "&amp;"'yyyy/MM/dd hh24:mi:ss')"</f>
        <v>10,1, 'Y','Y','Y','Y','Y','Y','Y','Y','Y', to_timestamp('2022/01/01 0:00:00' , 'yyyy/MM/dd hh24:mi:ss')</v>
      </c>
      <c r="AI76" s="344" t="s">
        <v>207</v>
      </c>
      <c r="AK76" s="188" t="b">
        <f t="shared" ref="AK76:AK88" si="40">IF(O76="","",EXACT(O76,AX76))</f>
        <v>0</v>
      </c>
      <c r="AL76" s="188" t="b">
        <f t="shared" ref="AL76:AL88" si="41">IF(P76="","",EXACT(P76,AY76))</f>
        <v>0</v>
      </c>
      <c r="AM76" s="188" t="b">
        <f t="shared" ref="AM76:AM88" si="42">IF(Q76="","",EXACT(Q76,AZ76))</f>
        <v>0</v>
      </c>
      <c r="AN76" s="188" t="b">
        <f t="shared" ref="AN76:AN88" si="43">IF(R76="","",EXACT(R76,BA76))</f>
        <v>0</v>
      </c>
      <c r="AO76" s="188" t="b">
        <f t="shared" ref="AO76:AO88" si="44">IF(S76="","",EXACT(S76,BB76))</f>
        <v>0</v>
      </c>
      <c r="AP76" s="188" t="b">
        <f t="shared" ref="AP76:AP88" si="45">IF(T76="","",EXACT(T76,BC76))</f>
        <v>0</v>
      </c>
      <c r="AQ76" s="188" t="b">
        <f t="shared" ref="AQ76:AQ88" si="46">IF(U76="","",EXACT(U76,BD76))</f>
        <v>0</v>
      </c>
      <c r="AR76" s="188" t="b">
        <f t="shared" ref="AR76:AR88" si="47">IF(V76="","",EXACT(V76,BE76))</f>
        <v>0</v>
      </c>
      <c r="AS76" s="188" t="b">
        <f t="shared" ref="AS76:AS88" si="48">IF(W76="","",EXACT(W76,BF76))</f>
        <v>0</v>
      </c>
      <c r="AT76" s="188" t="b">
        <f t="shared" ref="AT76:AT88" si="49">IF(X76="","",EXACT(X76,BG76))</f>
        <v>0</v>
      </c>
      <c r="AU76" s="188" t="b">
        <f t="shared" ref="AU76:AU88" si="50">IF(Y76="","",EXACT(Y76,BH76))</f>
        <v>0</v>
      </c>
      <c r="AV76" s="188" t="b">
        <f t="shared" ref="AV76:AV88" si="51">IF(Z76="","",EXACT(Z76,BI76))</f>
        <v>0</v>
      </c>
      <c r="AX76" s="188"/>
      <c r="AY76" s="188"/>
      <c r="AZ76" s="188"/>
      <c r="BA76" s="188"/>
      <c r="BB76" s="188"/>
      <c r="BC76" s="188"/>
      <c r="BD76" s="188"/>
      <c r="BE76" s="188"/>
      <c r="BF76" s="188"/>
      <c r="BG76" s="188"/>
      <c r="BH76" s="188"/>
      <c r="BI76" s="346"/>
    </row>
    <row r="77" spans="15:61" s="341" customFormat="1">
      <c r="O77" s="347">
        <v>10</v>
      </c>
      <c r="P77" s="347">
        <v>4</v>
      </c>
      <c r="Q77" s="347" t="s">
        <v>403</v>
      </c>
      <c r="R77" s="347" t="s">
        <v>403</v>
      </c>
      <c r="S77" s="347" t="s">
        <v>403</v>
      </c>
      <c r="T77" s="347" t="s">
        <v>403</v>
      </c>
      <c r="U77" s="347" t="s">
        <v>403</v>
      </c>
      <c r="V77" s="347" t="s">
        <v>403</v>
      </c>
      <c r="W77" s="347" t="s">
        <v>403</v>
      </c>
      <c r="X77" s="347" t="s">
        <v>403</v>
      </c>
      <c r="Y77" s="347" t="s">
        <v>403</v>
      </c>
      <c r="Z77" s="348" t="s">
        <v>2064</v>
      </c>
      <c r="AC77" s="341" t="str">
        <f>VLOOKUP(O77,'1_プロファイルマスタ'!$H$3:$L$90,3,FALSE)</f>
        <v>L＆F管理者（リスク管理部以外）</v>
      </c>
      <c r="AD77" s="341" t="str">
        <f>VLOOKUP(P77,'15_リスト発行元マスタ'!$U$3:$AK$98,2,FALSE)</f>
        <v>NPA</v>
      </c>
      <c r="AE77" s="343" t="s">
        <v>208</v>
      </c>
      <c r="AF77" s="67" t="s">
        <v>866</v>
      </c>
      <c r="AG77" s="67" t="s">
        <v>206</v>
      </c>
      <c r="AH77" s="67" t="str">
        <f t="shared" si="39"/>
        <v>10,4, 'Y','Y','Y','Y','Y','Y','Y','Y','Y', to_timestamp('2022/01/01 0:00:00' , 'yyyy/MM/dd hh24:mi:ss')</v>
      </c>
      <c r="AI77" s="344" t="s">
        <v>207</v>
      </c>
      <c r="AK77" s="188" t="b">
        <f t="shared" si="40"/>
        <v>0</v>
      </c>
      <c r="AL77" s="188" t="b">
        <f t="shared" si="41"/>
        <v>0</v>
      </c>
      <c r="AM77" s="188" t="b">
        <f t="shared" si="42"/>
        <v>0</v>
      </c>
      <c r="AN77" s="188" t="b">
        <f t="shared" si="43"/>
        <v>0</v>
      </c>
      <c r="AO77" s="188" t="b">
        <f t="shared" si="44"/>
        <v>0</v>
      </c>
      <c r="AP77" s="188" t="b">
        <f t="shared" si="45"/>
        <v>0</v>
      </c>
      <c r="AQ77" s="188" t="b">
        <f t="shared" si="46"/>
        <v>0</v>
      </c>
      <c r="AR77" s="188" t="b">
        <f t="shared" si="47"/>
        <v>0</v>
      </c>
      <c r="AS77" s="188" t="b">
        <f t="shared" si="48"/>
        <v>0</v>
      </c>
      <c r="AT77" s="188" t="b">
        <f t="shared" si="49"/>
        <v>0</v>
      </c>
      <c r="AU77" s="188" t="b">
        <f t="shared" si="50"/>
        <v>0</v>
      </c>
      <c r="AV77" s="188" t="b">
        <f t="shared" si="51"/>
        <v>0</v>
      </c>
      <c r="AX77" s="188"/>
      <c r="AY77" s="188"/>
      <c r="AZ77" s="188"/>
      <c r="BA77" s="188"/>
      <c r="BB77" s="188"/>
      <c r="BC77" s="188"/>
      <c r="BD77" s="188"/>
      <c r="BE77" s="188"/>
      <c r="BF77" s="188"/>
      <c r="BG77" s="188"/>
      <c r="BH77" s="188"/>
      <c r="BI77" s="346"/>
    </row>
    <row r="78" spans="15:61" s="341" customFormat="1">
      <c r="O78" s="347">
        <v>10</v>
      </c>
      <c r="P78" s="347">
        <v>5</v>
      </c>
      <c r="Q78" s="347" t="s">
        <v>403</v>
      </c>
      <c r="R78" s="347" t="s">
        <v>403</v>
      </c>
      <c r="S78" s="347" t="s">
        <v>403</v>
      </c>
      <c r="T78" s="347" t="s">
        <v>403</v>
      </c>
      <c r="U78" s="347" t="s">
        <v>403</v>
      </c>
      <c r="V78" s="347" t="s">
        <v>403</v>
      </c>
      <c r="W78" s="347" t="s">
        <v>403</v>
      </c>
      <c r="X78" s="347" t="s">
        <v>403</v>
      </c>
      <c r="Y78" s="347" t="s">
        <v>403</v>
      </c>
      <c r="Z78" s="348" t="s">
        <v>2064</v>
      </c>
      <c r="AC78" s="341" t="str">
        <f>VLOOKUP(O78,'1_プロファイルマスタ'!$H$3:$L$90,3,FALSE)</f>
        <v>L＆F管理者（リスク管理部以外）</v>
      </c>
      <c r="AD78" s="341" t="str">
        <f>VLOOKUP(P78,'15_リスト発行元マスタ'!$U$3:$AK$98,2,FALSE)</f>
        <v>NPC</v>
      </c>
      <c r="AE78" s="343" t="s">
        <v>208</v>
      </c>
      <c r="AF78" s="67" t="s">
        <v>866</v>
      </c>
      <c r="AG78" s="67" t="s">
        <v>206</v>
      </c>
      <c r="AH78" s="67" t="str">
        <f t="shared" si="39"/>
        <v>10,5, 'Y','Y','Y','Y','Y','Y','Y','Y','Y', to_timestamp('2022/01/01 0:00:00' , 'yyyy/MM/dd hh24:mi:ss')</v>
      </c>
      <c r="AI78" s="344" t="s">
        <v>207</v>
      </c>
      <c r="AK78" s="188" t="b">
        <f t="shared" si="40"/>
        <v>0</v>
      </c>
      <c r="AL78" s="188" t="b">
        <f t="shared" si="41"/>
        <v>0</v>
      </c>
      <c r="AM78" s="188" t="b">
        <f t="shared" si="42"/>
        <v>0</v>
      </c>
      <c r="AN78" s="188" t="b">
        <f t="shared" si="43"/>
        <v>0</v>
      </c>
      <c r="AO78" s="188" t="b">
        <f t="shared" si="44"/>
        <v>0</v>
      </c>
      <c r="AP78" s="188" t="b">
        <f t="shared" si="45"/>
        <v>0</v>
      </c>
      <c r="AQ78" s="188" t="b">
        <f t="shared" si="46"/>
        <v>0</v>
      </c>
      <c r="AR78" s="188" t="b">
        <f t="shared" si="47"/>
        <v>0</v>
      </c>
      <c r="AS78" s="188" t="b">
        <f t="shared" si="48"/>
        <v>0</v>
      </c>
      <c r="AT78" s="188" t="b">
        <f t="shared" si="49"/>
        <v>0</v>
      </c>
      <c r="AU78" s="188" t="b">
        <f t="shared" si="50"/>
        <v>0</v>
      </c>
      <c r="AV78" s="188" t="b">
        <f t="shared" si="51"/>
        <v>0</v>
      </c>
      <c r="AX78" s="188"/>
      <c r="AY78" s="188"/>
      <c r="AZ78" s="188"/>
      <c r="BA78" s="188"/>
      <c r="BB78" s="188"/>
      <c r="BC78" s="188"/>
      <c r="BD78" s="188"/>
      <c r="BE78" s="188"/>
      <c r="BF78" s="188"/>
      <c r="BG78" s="188"/>
      <c r="BH78" s="188"/>
      <c r="BI78" s="346"/>
    </row>
    <row r="79" spans="15:61" s="341" customFormat="1">
      <c r="O79" s="347">
        <v>10</v>
      </c>
      <c r="P79" s="347">
        <v>6</v>
      </c>
      <c r="Q79" s="347" t="s">
        <v>403</v>
      </c>
      <c r="R79" s="347" t="s">
        <v>403</v>
      </c>
      <c r="S79" s="347" t="s">
        <v>403</v>
      </c>
      <c r="T79" s="347" t="s">
        <v>403</v>
      </c>
      <c r="U79" s="347" t="s">
        <v>403</v>
      </c>
      <c r="V79" s="347" t="s">
        <v>403</v>
      </c>
      <c r="W79" s="347" t="s">
        <v>403</v>
      </c>
      <c r="X79" s="347" t="s">
        <v>24</v>
      </c>
      <c r="Y79" s="347" t="s">
        <v>403</v>
      </c>
      <c r="Z79" s="348" t="s">
        <v>2064</v>
      </c>
      <c r="AC79" s="341" t="str">
        <f>VLOOKUP(O79,'1_プロファイルマスタ'!$H$3:$L$90,3,FALSE)</f>
        <v>L＆F管理者（リスク管理部以外）</v>
      </c>
      <c r="AD79" s="341" t="str">
        <f>VLOOKUP(P79,'15_リスト発行元マスタ'!$U$3:$AK$98,2,FALSE)</f>
        <v>NPI</v>
      </c>
      <c r="AE79" s="343" t="s">
        <v>208</v>
      </c>
      <c r="AF79" s="67" t="s">
        <v>866</v>
      </c>
      <c r="AG79" s="67" t="s">
        <v>206</v>
      </c>
      <c r="AH79" s="67" t="str">
        <f t="shared" si="39"/>
        <v>10,6, 'Y','Y','Y','Y','Y','Y','Y','N','Y', to_timestamp('2022/01/01 0:00:00' , 'yyyy/MM/dd hh24:mi:ss')</v>
      </c>
      <c r="AI79" s="344" t="s">
        <v>207</v>
      </c>
      <c r="AK79" s="188" t="b">
        <f t="shared" si="40"/>
        <v>0</v>
      </c>
      <c r="AL79" s="188" t="b">
        <f t="shared" si="41"/>
        <v>0</v>
      </c>
      <c r="AM79" s="188" t="b">
        <f t="shared" si="42"/>
        <v>0</v>
      </c>
      <c r="AN79" s="188" t="b">
        <f t="shared" si="43"/>
        <v>0</v>
      </c>
      <c r="AO79" s="188" t="b">
        <f t="shared" si="44"/>
        <v>0</v>
      </c>
      <c r="AP79" s="188" t="b">
        <f t="shared" si="45"/>
        <v>0</v>
      </c>
      <c r="AQ79" s="188" t="b">
        <f t="shared" si="46"/>
        <v>0</v>
      </c>
      <c r="AR79" s="188" t="b">
        <f t="shared" si="47"/>
        <v>0</v>
      </c>
      <c r="AS79" s="188" t="b">
        <f t="shared" si="48"/>
        <v>0</v>
      </c>
      <c r="AT79" s="188" t="b">
        <f t="shared" si="49"/>
        <v>0</v>
      </c>
      <c r="AU79" s="188" t="b">
        <f t="shared" si="50"/>
        <v>0</v>
      </c>
      <c r="AV79" s="188" t="b">
        <f t="shared" si="51"/>
        <v>0</v>
      </c>
      <c r="AX79" s="188"/>
      <c r="AY79" s="188"/>
      <c r="AZ79" s="188"/>
      <c r="BA79" s="188"/>
      <c r="BB79" s="188"/>
      <c r="BC79" s="188"/>
      <c r="BD79" s="188"/>
      <c r="BE79" s="188"/>
      <c r="BF79" s="188"/>
      <c r="BG79" s="188"/>
      <c r="BH79" s="188"/>
      <c r="BI79" s="346"/>
    </row>
    <row r="80" spans="15:61" s="341" customFormat="1">
      <c r="O80" s="347">
        <v>10</v>
      </c>
      <c r="P80" s="347">
        <v>7</v>
      </c>
      <c r="Q80" s="347" t="s">
        <v>403</v>
      </c>
      <c r="R80" s="347" t="s">
        <v>403</v>
      </c>
      <c r="S80" s="347" t="s">
        <v>403</v>
      </c>
      <c r="T80" s="347" t="s">
        <v>403</v>
      </c>
      <c r="U80" s="347" t="s">
        <v>403</v>
      </c>
      <c r="V80" s="347" t="s">
        <v>403</v>
      </c>
      <c r="W80" s="347" t="s">
        <v>403</v>
      </c>
      <c r="X80" s="347" t="s">
        <v>403</v>
      </c>
      <c r="Y80" s="347" t="s">
        <v>403</v>
      </c>
      <c r="Z80" s="348" t="s">
        <v>2064</v>
      </c>
      <c r="AC80" s="341" t="str">
        <f>VLOOKUP(O80,'1_プロファイルマスタ'!$H$3:$L$90,3,FALSE)</f>
        <v>L＆F管理者（リスク管理部以外）</v>
      </c>
      <c r="AD80" s="341" t="str">
        <f>VLOOKUP(P80,'15_リスト発行元マスタ'!$U$3:$AK$98,2,FALSE)</f>
        <v>ASI</v>
      </c>
      <c r="AE80" s="343" t="s">
        <v>208</v>
      </c>
      <c r="AF80" s="67" t="s">
        <v>866</v>
      </c>
      <c r="AG80" s="67" t="s">
        <v>206</v>
      </c>
      <c r="AH80" s="67" t="str">
        <f t="shared" si="39"/>
        <v>10,7, 'Y','Y','Y','Y','Y','Y','Y','Y','Y', to_timestamp('2022/01/01 0:00:00' , 'yyyy/MM/dd hh24:mi:ss')</v>
      </c>
      <c r="AI80" s="344" t="s">
        <v>207</v>
      </c>
      <c r="AK80" s="188" t="b">
        <f t="shared" si="40"/>
        <v>0</v>
      </c>
      <c r="AL80" s="188" t="b">
        <f t="shared" si="41"/>
        <v>0</v>
      </c>
      <c r="AM80" s="188" t="b">
        <f t="shared" si="42"/>
        <v>0</v>
      </c>
      <c r="AN80" s="188" t="b">
        <f t="shared" si="43"/>
        <v>0</v>
      </c>
      <c r="AO80" s="188" t="b">
        <f t="shared" si="44"/>
        <v>0</v>
      </c>
      <c r="AP80" s="188" t="b">
        <f t="shared" si="45"/>
        <v>0</v>
      </c>
      <c r="AQ80" s="188" t="b">
        <f t="shared" si="46"/>
        <v>0</v>
      </c>
      <c r="AR80" s="188" t="b">
        <f t="shared" si="47"/>
        <v>0</v>
      </c>
      <c r="AS80" s="188" t="b">
        <f t="shared" si="48"/>
        <v>0</v>
      </c>
      <c r="AT80" s="188" t="b">
        <f t="shared" si="49"/>
        <v>0</v>
      </c>
      <c r="AU80" s="188" t="b">
        <f t="shared" si="50"/>
        <v>0</v>
      </c>
      <c r="AV80" s="188" t="b">
        <f t="shared" si="51"/>
        <v>0</v>
      </c>
      <c r="AX80" s="188"/>
      <c r="AY80" s="188"/>
      <c r="AZ80" s="188"/>
      <c r="BA80" s="188"/>
      <c r="BB80" s="188"/>
      <c r="BC80" s="188"/>
      <c r="BD80" s="188"/>
      <c r="BE80" s="188"/>
      <c r="BF80" s="188"/>
      <c r="BG80" s="188"/>
      <c r="BH80" s="188"/>
      <c r="BI80" s="346"/>
    </row>
    <row r="81" spans="15:61" s="341" customFormat="1">
      <c r="O81" s="347">
        <v>10</v>
      </c>
      <c r="P81" s="347">
        <v>8</v>
      </c>
      <c r="Q81" s="347" t="s">
        <v>403</v>
      </c>
      <c r="R81" s="347" t="s">
        <v>403</v>
      </c>
      <c r="S81" s="347" t="s">
        <v>403</v>
      </c>
      <c r="T81" s="347" t="s">
        <v>403</v>
      </c>
      <c r="U81" s="347" t="s">
        <v>403</v>
      </c>
      <c r="V81" s="347" t="s">
        <v>403</v>
      </c>
      <c r="W81" s="347" t="s">
        <v>403</v>
      </c>
      <c r="X81" s="347" t="s">
        <v>403</v>
      </c>
      <c r="Y81" s="347" t="s">
        <v>403</v>
      </c>
      <c r="Z81" s="348" t="s">
        <v>2064</v>
      </c>
      <c r="AC81" s="341" t="str">
        <f>VLOOKUP(O81,'1_プロファイルマスタ'!$H$3:$L$90,3,FALSE)</f>
        <v>L＆F管理者（リスク管理部以外）</v>
      </c>
      <c r="AD81" s="341" t="str">
        <f>VLOOKUP(P81,'15_リスト発行元マスタ'!$U$3:$AK$98,2,FALSE)</f>
        <v>ASC</v>
      </c>
      <c r="AE81" s="343" t="s">
        <v>208</v>
      </c>
      <c r="AF81" s="67" t="s">
        <v>866</v>
      </c>
      <c r="AG81" s="67" t="s">
        <v>206</v>
      </c>
      <c r="AH81" s="67" t="str">
        <f t="shared" si="39"/>
        <v>10,8, 'Y','Y','Y','Y','Y','Y','Y','Y','Y', to_timestamp('2022/01/01 0:00:00' , 'yyyy/MM/dd hh24:mi:ss')</v>
      </c>
      <c r="AI81" s="344" t="s">
        <v>207</v>
      </c>
      <c r="AK81" s="188" t="b">
        <f t="shared" si="40"/>
        <v>0</v>
      </c>
      <c r="AL81" s="188" t="b">
        <f t="shared" si="41"/>
        <v>0</v>
      </c>
      <c r="AM81" s="188" t="b">
        <f t="shared" si="42"/>
        <v>0</v>
      </c>
      <c r="AN81" s="188" t="b">
        <f t="shared" si="43"/>
        <v>0</v>
      </c>
      <c r="AO81" s="188" t="b">
        <f t="shared" si="44"/>
        <v>0</v>
      </c>
      <c r="AP81" s="188" t="b">
        <f t="shared" si="45"/>
        <v>0</v>
      </c>
      <c r="AQ81" s="188" t="b">
        <f t="shared" si="46"/>
        <v>0</v>
      </c>
      <c r="AR81" s="188" t="b">
        <f t="shared" si="47"/>
        <v>0</v>
      </c>
      <c r="AS81" s="188" t="b">
        <f t="shared" si="48"/>
        <v>0</v>
      </c>
      <c r="AT81" s="188" t="b">
        <f t="shared" si="49"/>
        <v>0</v>
      </c>
      <c r="AU81" s="188" t="b">
        <f t="shared" si="50"/>
        <v>0</v>
      </c>
      <c r="AV81" s="188" t="b">
        <f t="shared" si="51"/>
        <v>0</v>
      </c>
      <c r="AX81" s="188"/>
      <c r="AY81" s="188"/>
      <c r="AZ81" s="188"/>
      <c r="BA81" s="188"/>
      <c r="BB81" s="188"/>
      <c r="BC81" s="188"/>
      <c r="BD81" s="188"/>
      <c r="BE81" s="188"/>
      <c r="BF81" s="188"/>
      <c r="BG81" s="188"/>
      <c r="BH81" s="188"/>
      <c r="BI81" s="346"/>
    </row>
    <row r="82" spans="15:61" s="341" customFormat="1">
      <c r="O82" s="347">
        <v>10</v>
      </c>
      <c r="P82" s="347">
        <v>9</v>
      </c>
      <c r="Q82" s="347" t="s">
        <v>403</v>
      </c>
      <c r="R82" s="347" t="s">
        <v>403</v>
      </c>
      <c r="S82" s="347" t="s">
        <v>403</v>
      </c>
      <c r="T82" s="347" t="s">
        <v>403</v>
      </c>
      <c r="U82" s="347" t="s">
        <v>403</v>
      </c>
      <c r="V82" s="347" t="s">
        <v>403</v>
      </c>
      <c r="W82" s="347" t="s">
        <v>403</v>
      </c>
      <c r="X82" s="347" t="s">
        <v>403</v>
      </c>
      <c r="Y82" s="347" t="s">
        <v>403</v>
      </c>
      <c r="Z82" s="348" t="s">
        <v>2064</v>
      </c>
      <c r="AC82" s="341" t="str">
        <f>VLOOKUP(O82,'1_プロファイルマスタ'!$H$3:$L$90,3,FALSE)</f>
        <v>L＆F管理者（リスク管理部以外）</v>
      </c>
      <c r="AD82" s="341" t="str">
        <f>VLOOKUP(P82,'15_リスト発行元マスタ'!$U$3:$AK$98,2,FALSE)</f>
        <v>DJ_SEISAI</v>
      </c>
      <c r="AE82" s="343" t="s">
        <v>208</v>
      </c>
      <c r="AF82" s="67" t="s">
        <v>866</v>
      </c>
      <c r="AG82" s="67" t="s">
        <v>206</v>
      </c>
      <c r="AH82" s="67" t="str">
        <f t="shared" si="39"/>
        <v>10,9, 'Y','Y','Y','Y','Y','Y','Y','Y','Y', to_timestamp('2022/01/01 0:00:00' , 'yyyy/MM/dd hh24:mi:ss')</v>
      </c>
      <c r="AI82" s="344" t="s">
        <v>207</v>
      </c>
      <c r="AK82" s="188" t="b">
        <f t="shared" si="40"/>
        <v>0</v>
      </c>
      <c r="AL82" s="188" t="b">
        <f t="shared" si="41"/>
        <v>0</v>
      </c>
      <c r="AM82" s="188" t="b">
        <f t="shared" si="42"/>
        <v>0</v>
      </c>
      <c r="AN82" s="188" t="b">
        <f t="shared" si="43"/>
        <v>0</v>
      </c>
      <c r="AO82" s="188" t="b">
        <f t="shared" si="44"/>
        <v>0</v>
      </c>
      <c r="AP82" s="188" t="b">
        <f t="shared" si="45"/>
        <v>0</v>
      </c>
      <c r="AQ82" s="188" t="b">
        <f t="shared" si="46"/>
        <v>0</v>
      </c>
      <c r="AR82" s="188" t="b">
        <f t="shared" si="47"/>
        <v>0</v>
      </c>
      <c r="AS82" s="188" t="b">
        <f t="shared" si="48"/>
        <v>0</v>
      </c>
      <c r="AT82" s="188" t="b">
        <f t="shared" si="49"/>
        <v>0</v>
      </c>
      <c r="AU82" s="188" t="b">
        <f t="shared" si="50"/>
        <v>0</v>
      </c>
      <c r="AV82" s="188" t="b">
        <f t="shared" si="51"/>
        <v>0</v>
      </c>
      <c r="AX82" s="188"/>
      <c r="AY82" s="188"/>
      <c r="AZ82" s="188"/>
      <c r="BA82" s="188"/>
      <c r="BB82" s="188"/>
      <c r="BC82" s="188"/>
      <c r="BD82" s="188"/>
      <c r="BE82" s="188"/>
      <c r="BF82" s="188"/>
      <c r="BG82" s="188"/>
      <c r="BH82" s="188"/>
      <c r="BI82" s="346"/>
    </row>
    <row r="83" spans="15:61" s="341" customFormat="1">
      <c r="O83" s="347">
        <v>10</v>
      </c>
      <c r="P83" s="347">
        <v>11</v>
      </c>
      <c r="Q83" s="347" t="s">
        <v>403</v>
      </c>
      <c r="R83" s="347" t="s">
        <v>403</v>
      </c>
      <c r="S83" s="347" t="s">
        <v>403</v>
      </c>
      <c r="T83" s="347" t="s">
        <v>403</v>
      </c>
      <c r="U83" s="347" t="s">
        <v>403</v>
      </c>
      <c r="V83" s="347" t="s">
        <v>403</v>
      </c>
      <c r="W83" s="347" t="s">
        <v>403</v>
      </c>
      <c r="X83" s="347" t="s">
        <v>403</v>
      </c>
      <c r="Y83" s="347" t="s">
        <v>403</v>
      </c>
      <c r="Z83" s="348" t="s">
        <v>2064</v>
      </c>
      <c r="AC83" s="341" t="str">
        <f>VLOOKUP(O83,'1_プロファイルマスタ'!$H$3:$L$90,3,FALSE)</f>
        <v>L＆F管理者（リスク管理部以外）</v>
      </c>
      <c r="AD83" s="341" t="str">
        <f>VLOOKUP(P83,'15_リスト発行元マスタ'!$U$3:$AK$98,2,FALSE)</f>
        <v>DJ_GAIKOKU_PEPS</v>
      </c>
      <c r="AE83" s="343" t="s">
        <v>208</v>
      </c>
      <c r="AF83" s="67" t="s">
        <v>866</v>
      </c>
      <c r="AG83" s="67" t="s">
        <v>206</v>
      </c>
      <c r="AH83" s="67" t="str">
        <f t="shared" si="39"/>
        <v>10,11, 'Y','Y','Y','Y','Y','Y','Y','Y','Y', to_timestamp('2022/01/01 0:00:00' , 'yyyy/MM/dd hh24:mi:ss')</v>
      </c>
      <c r="AI83" s="344" t="s">
        <v>207</v>
      </c>
      <c r="AK83" s="188" t="b">
        <f t="shared" si="40"/>
        <v>0</v>
      </c>
      <c r="AL83" s="188" t="b">
        <f t="shared" si="41"/>
        <v>0</v>
      </c>
      <c r="AM83" s="188" t="b">
        <f t="shared" si="42"/>
        <v>0</v>
      </c>
      <c r="AN83" s="188" t="b">
        <f t="shared" si="43"/>
        <v>0</v>
      </c>
      <c r="AO83" s="188" t="b">
        <f t="shared" si="44"/>
        <v>0</v>
      </c>
      <c r="AP83" s="188" t="b">
        <f t="shared" si="45"/>
        <v>0</v>
      </c>
      <c r="AQ83" s="188" t="b">
        <f t="shared" si="46"/>
        <v>0</v>
      </c>
      <c r="AR83" s="188" t="b">
        <f t="shared" si="47"/>
        <v>0</v>
      </c>
      <c r="AS83" s="188" t="b">
        <f t="shared" si="48"/>
        <v>0</v>
      </c>
      <c r="AT83" s="188" t="b">
        <f t="shared" si="49"/>
        <v>0</v>
      </c>
      <c r="AU83" s="188" t="b">
        <f t="shared" si="50"/>
        <v>0</v>
      </c>
      <c r="AV83" s="188" t="b">
        <f t="shared" si="51"/>
        <v>0</v>
      </c>
      <c r="AX83" s="188"/>
      <c r="AY83" s="188"/>
      <c r="AZ83" s="188"/>
      <c r="BA83" s="188"/>
      <c r="BB83" s="188"/>
      <c r="BC83" s="188"/>
      <c r="BD83" s="188"/>
      <c r="BE83" s="188"/>
      <c r="BF83" s="188"/>
      <c r="BG83" s="188"/>
      <c r="BH83" s="188"/>
      <c r="BI83" s="346"/>
    </row>
    <row r="84" spans="15:61" s="341" customFormat="1">
      <c r="O84" s="347">
        <v>10</v>
      </c>
      <c r="P84" s="347">
        <v>12</v>
      </c>
      <c r="Q84" s="347" t="s">
        <v>403</v>
      </c>
      <c r="R84" s="347" t="s">
        <v>403</v>
      </c>
      <c r="S84" s="347" t="s">
        <v>403</v>
      </c>
      <c r="T84" s="347" t="s">
        <v>403</v>
      </c>
      <c r="U84" s="347" t="s">
        <v>403</v>
      </c>
      <c r="V84" s="347" t="s">
        <v>403</v>
      </c>
      <c r="W84" s="347" t="s">
        <v>403</v>
      </c>
      <c r="X84" s="347" t="s">
        <v>403</v>
      </c>
      <c r="Y84" s="347" t="s">
        <v>403</v>
      </c>
      <c r="Z84" s="348" t="s">
        <v>2064</v>
      </c>
      <c r="AC84" s="341" t="str">
        <f>VLOOKUP(O84,'1_プロファイルマスタ'!$H$3:$L$90,3,FALSE)</f>
        <v>L＆F管理者（リスク管理部以外）</v>
      </c>
      <c r="AD84" s="341" t="str">
        <f>VLOOKUP(P84,'15_リスト発行元マスタ'!$U$3:$AK$98,2,FALSE)</f>
        <v>DJ_KOKUNAI_PEPS</v>
      </c>
      <c r="AE84" s="343" t="s">
        <v>208</v>
      </c>
      <c r="AF84" s="67" t="s">
        <v>866</v>
      </c>
      <c r="AG84" s="67" t="s">
        <v>206</v>
      </c>
      <c r="AH84" s="67" t="str">
        <f t="shared" si="39"/>
        <v>10,12, 'Y','Y','Y','Y','Y','Y','Y','Y','Y', to_timestamp('2022/01/01 0:00:00' , 'yyyy/MM/dd hh24:mi:ss')</v>
      </c>
      <c r="AI84" s="344" t="s">
        <v>207</v>
      </c>
      <c r="AK84" s="188" t="b">
        <f t="shared" si="40"/>
        <v>0</v>
      </c>
      <c r="AL84" s="188" t="b">
        <f t="shared" si="41"/>
        <v>0</v>
      </c>
      <c r="AM84" s="188" t="b">
        <f t="shared" si="42"/>
        <v>0</v>
      </c>
      <c r="AN84" s="188" t="b">
        <f t="shared" si="43"/>
        <v>0</v>
      </c>
      <c r="AO84" s="188" t="b">
        <f t="shared" si="44"/>
        <v>0</v>
      </c>
      <c r="AP84" s="188" t="b">
        <f t="shared" si="45"/>
        <v>0</v>
      </c>
      <c r="AQ84" s="188" t="b">
        <f t="shared" si="46"/>
        <v>0</v>
      </c>
      <c r="AR84" s="188" t="b">
        <f t="shared" si="47"/>
        <v>0</v>
      </c>
      <c r="AS84" s="188" t="b">
        <f t="shared" si="48"/>
        <v>0</v>
      </c>
      <c r="AT84" s="188" t="b">
        <f t="shared" si="49"/>
        <v>0</v>
      </c>
      <c r="AU84" s="188" t="b">
        <f t="shared" si="50"/>
        <v>0</v>
      </c>
      <c r="AV84" s="188" t="b">
        <f t="shared" si="51"/>
        <v>0</v>
      </c>
      <c r="AX84" s="188"/>
      <c r="AY84" s="188"/>
      <c r="AZ84" s="188"/>
      <c r="BA84" s="188"/>
      <c r="BB84" s="188"/>
      <c r="BC84" s="188"/>
      <c r="BD84" s="188"/>
      <c r="BE84" s="188"/>
      <c r="BF84" s="188"/>
      <c r="BG84" s="188"/>
      <c r="BH84" s="188"/>
      <c r="BI84" s="346"/>
    </row>
    <row r="85" spans="15:61" s="341" customFormat="1">
      <c r="O85" s="347">
        <v>10</v>
      </c>
      <c r="P85" s="347">
        <v>13</v>
      </c>
      <c r="Q85" s="347" t="s">
        <v>403</v>
      </c>
      <c r="R85" s="347" t="s">
        <v>403</v>
      </c>
      <c r="S85" s="347" t="s">
        <v>403</v>
      </c>
      <c r="T85" s="347" t="s">
        <v>403</v>
      </c>
      <c r="U85" s="347" t="s">
        <v>403</v>
      </c>
      <c r="V85" s="347" t="s">
        <v>403</v>
      </c>
      <c r="W85" s="347" t="s">
        <v>403</v>
      </c>
      <c r="X85" s="347" t="s">
        <v>403</v>
      </c>
      <c r="Y85" s="347" t="s">
        <v>403</v>
      </c>
      <c r="Z85" s="348" t="s">
        <v>2064</v>
      </c>
      <c r="AC85" s="341" t="str">
        <f>VLOOKUP(O85,'1_プロファイルマスタ'!$H$3:$L$90,3,FALSE)</f>
        <v>L＆F管理者（リスク管理部以外）</v>
      </c>
      <c r="AD85" s="341" t="str">
        <f>VLOOKUP(P85,'15_リスト発行元マスタ'!$U$3:$AK$98,2,FALSE)</f>
        <v>ZENGIN_SEIHO</v>
      </c>
      <c r="AE85" s="343" t="s">
        <v>208</v>
      </c>
      <c r="AF85" s="67" t="s">
        <v>866</v>
      </c>
      <c r="AG85" s="67" t="s">
        <v>206</v>
      </c>
      <c r="AH85" s="67" t="str">
        <f t="shared" si="39"/>
        <v>10,13, 'Y','Y','Y','Y','Y','Y','Y','Y','Y', to_timestamp('2022/01/01 0:00:00' , 'yyyy/MM/dd hh24:mi:ss')</v>
      </c>
      <c r="AI85" s="344" t="s">
        <v>207</v>
      </c>
      <c r="AK85" s="188" t="b">
        <f t="shared" si="40"/>
        <v>0</v>
      </c>
      <c r="AL85" s="188" t="b">
        <f t="shared" si="41"/>
        <v>0</v>
      </c>
      <c r="AM85" s="188" t="b">
        <f t="shared" si="42"/>
        <v>0</v>
      </c>
      <c r="AN85" s="188" t="b">
        <f t="shared" si="43"/>
        <v>0</v>
      </c>
      <c r="AO85" s="188" t="b">
        <f t="shared" si="44"/>
        <v>0</v>
      </c>
      <c r="AP85" s="188" t="b">
        <f t="shared" si="45"/>
        <v>0</v>
      </c>
      <c r="AQ85" s="188" t="b">
        <f t="shared" si="46"/>
        <v>0</v>
      </c>
      <c r="AR85" s="188" t="b">
        <f t="shared" si="47"/>
        <v>0</v>
      </c>
      <c r="AS85" s="188" t="b">
        <f t="shared" si="48"/>
        <v>0</v>
      </c>
      <c r="AT85" s="188" t="b">
        <f t="shared" si="49"/>
        <v>0</v>
      </c>
      <c r="AU85" s="188" t="b">
        <f t="shared" si="50"/>
        <v>0</v>
      </c>
      <c r="AV85" s="188" t="b">
        <f t="shared" si="51"/>
        <v>0</v>
      </c>
      <c r="AX85" s="188"/>
      <c r="AY85" s="188"/>
      <c r="AZ85" s="188"/>
      <c r="BA85" s="188"/>
      <c r="BB85" s="188"/>
      <c r="BC85" s="188"/>
      <c r="BD85" s="188"/>
      <c r="BE85" s="188"/>
      <c r="BF85" s="188"/>
      <c r="BG85" s="188"/>
      <c r="BH85" s="188"/>
      <c r="BI85" s="346"/>
    </row>
    <row r="86" spans="15:61" s="341" customFormat="1">
      <c r="O86" s="347">
        <v>10</v>
      </c>
      <c r="P86" s="347">
        <v>14</v>
      </c>
      <c r="Q86" s="347" t="s">
        <v>403</v>
      </c>
      <c r="R86" s="347" t="s">
        <v>403</v>
      </c>
      <c r="S86" s="347" t="s">
        <v>403</v>
      </c>
      <c r="T86" s="347" t="s">
        <v>403</v>
      </c>
      <c r="U86" s="347" t="s">
        <v>403</v>
      </c>
      <c r="V86" s="347" t="s">
        <v>403</v>
      </c>
      <c r="W86" s="347" t="s">
        <v>403</v>
      </c>
      <c r="X86" s="347" t="s">
        <v>403</v>
      </c>
      <c r="Y86" s="347" t="s">
        <v>403</v>
      </c>
      <c r="Z86" s="348" t="s">
        <v>2064</v>
      </c>
      <c r="AC86" s="341" t="str">
        <f>VLOOKUP(O86,'1_プロファイルマスタ'!$H$3:$L$90,3,FALSE)</f>
        <v>L＆F管理者（リスク管理部以外）</v>
      </c>
      <c r="AD86" s="341" t="str">
        <f>VLOOKUP(P86,'15_リスト発行元マスタ'!$U$3:$AK$98,2,FALSE)</f>
        <v>ZENGIN_SONPO</v>
      </c>
      <c r="AE86" s="343" t="s">
        <v>208</v>
      </c>
      <c r="AF86" s="67" t="s">
        <v>866</v>
      </c>
      <c r="AG86" s="67" t="s">
        <v>206</v>
      </c>
      <c r="AH86" s="67" t="str">
        <f t="shared" si="39"/>
        <v>10,14, 'Y','Y','Y','Y','Y','Y','Y','Y','Y', to_timestamp('2022/01/01 0:00:00' , 'yyyy/MM/dd hh24:mi:ss')</v>
      </c>
      <c r="AI86" s="344" t="s">
        <v>207</v>
      </c>
      <c r="AK86" s="188" t="b">
        <f t="shared" si="40"/>
        <v>0</v>
      </c>
      <c r="AL86" s="188" t="b">
        <f t="shared" si="41"/>
        <v>0</v>
      </c>
      <c r="AM86" s="188" t="b">
        <f t="shared" si="42"/>
        <v>0</v>
      </c>
      <c r="AN86" s="188" t="b">
        <f t="shared" si="43"/>
        <v>0</v>
      </c>
      <c r="AO86" s="188" t="b">
        <f t="shared" si="44"/>
        <v>0</v>
      </c>
      <c r="AP86" s="188" t="b">
        <f t="shared" si="45"/>
        <v>0</v>
      </c>
      <c r="AQ86" s="188" t="b">
        <f t="shared" si="46"/>
        <v>0</v>
      </c>
      <c r="AR86" s="188" t="b">
        <f t="shared" si="47"/>
        <v>0</v>
      </c>
      <c r="AS86" s="188" t="b">
        <f t="shared" si="48"/>
        <v>0</v>
      </c>
      <c r="AT86" s="188" t="b">
        <f t="shared" si="49"/>
        <v>0</v>
      </c>
      <c r="AU86" s="188" t="b">
        <f t="shared" si="50"/>
        <v>0</v>
      </c>
      <c r="AV86" s="188" t="b">
        <f t="shared" si="51"/>
        <v>0</v>
      </c>
      <c r="AX86" s="188"/>
      <c r="AY86" s="188"/>
      <c r="AZ86" s="188"/>
      <c r="BA86" s="188"/>
      <c r="BB86" s="188"/>
      <c r="BC86" s="188"/>
      <c r="BD86" s="188"/>
      <c r="BE86" s="188"/>
      <c r="BF86" s="188"/>
      <c r="BG86" s="188"/>
      <c r="BH86" s="188"/>
      <c r="BI86" s="346"/>
    </row>
    <row r="87" spans="15:61" s="341" customFormat="1">
      <c r="O87" s="347">
        <v>10</v>
      </c>
      <c r="P87" s="347">
        <v>15</v>
      </c>
      <c r="Q87" s="347" t="s">
        <v>403</v>
      </c>
      <c r="R87" s="347" t="s">
        <v>403</v>
      </c>
      <c r="S87" s="347" t="s">
        <v>403</v>
      </c>
      <c r="T87" s="347" t="s">
        <v>403</v>
      </c>
      <c r="U87" s="347" t="s">
        <v>403</v>
      </c>
      <c r="V87" s="347" t="s">
        <v>403</v>
      </c>
      <c r="W87" s="347" t="s">
        <v>403</v>
      </c>
      <c r="X87" s="347" t="s">
        <v>403</v>
      </c>
      <c r="Y87" s="347" t="s">
        <v>403</v>
      </c>
      <c r="Z87" s="348" t="s">
        <v>2064</v>
      </c>
      <c r="AC87" s="341" t="str">
        <f>VLOOKUP(O87,'1_プロファイルマスタ'!$H$3:$L$90,3,FALSE)</f>
        <v>L＆F管理者（リスク管理部以外）</v>
      </c>
      <c r="AD87" s="341" t="str">
        <f>VLOOKUP(P87,'15_リスト発行元マスタ'!$U$3:$AK$98,2,FALSE)</f>
        <v>ORIGINAL</v>
      </c>
      <c r="AE87" s="343" t="s">
        <v>208</v>
      </c>
      <c r="AF87" s="67" t="s">
        <v>866</v>
      </c>
      <c r="AG87" s="67" t="s">
        <v>206</v>
      </c>
      <c r="AH87" s="67" t="str">
        <f t="shared" si="39"/>
        <v>10,15, 'Y','Y','Y','Y','Y','Y','Y','Y','Y', to_timestamp('2022/01/01 0:00:00' , 'yyyy/MM/dd hh24:mi:ss')</v>
      </c>
      <c r="AI87" s="344" t="s">
        <v>207</v>
      </c>
      <c r="AK87" s="188" t="b">
        <f t="shared" si="40"/>
        <v>0</v>
      </c>
      <c r="AL87" s="188" t="b">
        <f t="shared" si="41"/>
        <v>0</v>
      </c>
      <c r="AM87" s="188" t="b">
        <f t="shared" si="42"/>
        <v>0</v>
      </c>
      <c r="AN87" s="188" t="b">
        <f t="shared" si="43"/>
        <v>0</v>
      </c>
      <c r="AO87" s="188" t="b">
        <f t="shared" si="44"/>
        <v>0</v>
      </c>
      <c r="AP87" s="188" t="b">
        <f t="shared" si="45"/>
        <v>0</v>
      </c>
      <c r="AQ87" s="188" t="b">
        <f t="shared" si="46"/>
        <v>0</v>
      </c>
      <c r="AR87" s="188" t="b">
        <f t="shared" si="47"/>
        <v>0</v>
      </c>
      <c r="AS87" s="188" t="b">
        <f t="shared" si="48"/>
        <v>0</v>
      </c>
      <c r="AT87" s="188" t="b">
        <f t="shared" si="49"/>
        <v>0</v>
      </c>
      <c r="AU87" s="188" t="b">
        <f t="shared" si="50"/>
        <v>0</v>
      </c>
      <c r="AV87" s="188" t="b">
        <f t="shared" si="51"/>
        <v>0</v>
      </c>
      <c r="AX87" s="188"/>
      <c r="AY87" s="188"/>
      <c r="AZ87" s="188"/>
      <c r="BA87" s="188"/>
      <c r="BB87" s="188"/>
      <c r="BC87" s="188"/>
      <c r="BD87" s="188"/>
      <c r="BE87" s="188"/>
      <c r="BF87" s="188"/>
      <c r="BG87" s="188"/>
      <c r="BH87" s="188"/>
      <c r="BI87" s="346"/>
    </row>
    <row r="88" spans="15:61" s="341" customFormat="1">
      <c r="O88" s="347">
        <v>10</v>
      </c>
      <c r="P88" s="347">
        <v>16</v>
      </c>
      <c r="Q88" s="347" t="s">
        <v>403</v>
      </c>
      <c r="R88" s="347" t="s">
        <v>403</v>
      </c>
      <c r="S88" s="347" t="s">
        <v>403</v>
      </c>
      <c r="T88" s="347" t="s">
        <v>403</v>
      </c>
      <c r="U88" s="347" t="s">
        <v>403</v>
      </c>
      <c r="V88" s="347" t="s">
        <v>403</v>
      </c>
      <c r="W88" s="347" t="s">
        <v>403</v>
      </c>
      <c r="X88" s="347" t="s">
        <v>403</v>
      </c>
      <c r="Y88" s="347" t="s">
        <v>403</v>
      </c>
      <c r="Z88" s="348" t="s">
        <v>2064</v>
      </c>
      <c r="AC88" s="341" t="str">
        <f>VLOOKUP(O88,'1_プロファイルマスタ'!$H$3:$L$90,3,FALSE)</f>
        <v>L＆F管理者（リスク管理部以外）</v>
      </c>
      <c r="AD88" s="341" t="str">
        <f>VLOOKUP(P88,'15_リスト発行元マスタ'!$U$3:$AK$98,2,FALSE)</f>
        <v>BFILE_CINFO</v>
      </c>
      <c r="AE88" s="343" t="s">
        <v>208</v>
      </c>
      <c r="AF88" s="67" t="s">
        <v>866</v>
      </c>
      <c r="AG88" s="67" t="s">
        <v>206</v>
      </c>
      <c r="AH88" s="67" t="str">
        <f t="shared" si="39"/>
        <v>10,16, 'Y','Y','Y','Y','Y','Y','Y','Y','Y', to_timestamp('2022/01/01 0:00:00' , 'yyyy/MM/dd hh24:mi:ss')</v>
      </c>
      <c r="AI88" s="344" t="s">
        <v>207</v>
      </c>
      <c r="AK88" s="188" t="b">
        <f t="shared" si="40"/>
        <v>0</v>
      </c>
      <c r="AL88" s="188" t="b">
        <f t="shared" si="41"/>
        <v>0</v>
      </c>
      <c r="AM88" s="188" t="b">
        <f t="shared" si="42"/>
        <v>0</v>
      </c>
      <c r="AN88" s="188" t="b">
        <f t="shared" si="43"/>
        <v>0</v>
      </c>
      <c r="AO88" s="188" t="b">
        <f t="shared" si="44"/>
        <v>0</v>
      </c>
      <c r="AP88" s="188" t="b">
        <f t="shared" si="45"/>
        <v>0</v>
      </c>
      <c r="AQ88" s="188" t="b">
        <f t="shared" si="46"/>
        <v>0</v>
      </c>
      <c r="AR88" s="188" t="b">
        <f t="shared" si="47"/>
        <v>0</v>
      </c>
      <c r="AS88" s="188" t="b">
        <f t="shared" si="48"/>
        <v>0</v>
      </c>
      <c r="AT88" s="188" t="b">
        <f t="shared" si="49"/>
        <v>0</v>
      </c>
      <c r="AU88" s="188" t="b">
        <f t="shared" si="50"/>
        <v>0</v>
      </c>
      <c r="AV88" s="188" t="b">
        <f t="shared" si="51"/>
        <v>0</v>
      </c>
      <c r="AX88" s="188"/>
      <c r="AY88" s="188"/>
      <c r="AZ88" s="188"/>
      <c r="BA88" s="188"/>
      <c r="BB88" s="188"/>
      <c r="BC88" s="188"/>
      <c r="BD88" s="188"/>
      <c r="BE88" s="188"/>
      <c r="BF88" s="188"/>
      <c r="BG88" s="188"/>
      <c r="BH88" s="188"/>
      <c r="BI88" s="346"/>
    </row>
  </sheetData>
  <autoFilter ref="A2:BI62" xr:uid="{00000000-0009-0000-0000-00001E000000}">
    <filterColumn colId="30" showButton="0"/>
    <filterColumn colId="31" showButton="0"/>
    <filterColumn colId="32" showButton="0"/>
    <filterColumn colId="33" showButton="0"/>
  </autoFilter>
  <mergeCells count="3">
    <mergeCell ref="O1:Z1"/>
    <mergeCell ref="A1:L1"/>
    <mergeCell ref="AE1:AI1"/>
  </mergeCells>
  <phoneticPr fontId="3"/>
  <conditionalFormatting sqref="A1">
    <cfRule type="cellIs" dxfId="32" priority="1" stopIfTrue="1" operator="equal">
      <formula>"-設定しない-"</formula>
    </cfRule>
    <cfRule type="cellIs" dxfId="31" priority="2" stopIfTrue="1" operator="equal">
      <formula>"-ユーザ毎に設定が有効になる項目の為省略-"</formula>
    </cfRule>
    <cfRule type="cellIs" dxfId="30" priority="3" stopIfTrue="1" operator="equal">
      <formula>"□"</formula>
    </cfRule>
  </conditionalFormatting>
  <hyperlinks>
    <hyperlink ref="N1" location="テーブル一覧!A1" display="一覧へ" xr:uid="{9E8C1391-CA91-40E0-879B-505A3478B95E}"/>
  </hyperlinks>
  <pageMargins left="0.74803149606299213" right="0.74803149606299213" top="0.98425196850393704" bottom="0.98425196850393704" header="0.51181102362204722" footer="0.51181102362204722"/>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26" max="87" man="1"/>
    <brk id="35" max="1048575" man="1"/>
  </colBreaks>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E722"/>
  <sheetViews>
    <sheetView view="pageBreakPreview" topLeftCell="C1" zoomScaleNormal="85" zoomScaleSheetLayoutView="100" workbookViewId="0">
      <pane ySplit="2" topLeftCell="A486" activePane="bottomLeft" state="frozen"/>
      <selection sqref="A1:E1"/>
      <selection pane="bottomLeft" activeCell="L2" sqref="L2"/>
    </sheetView>
  </sheetViews>
  <sheetFormatPr defaultColWidth="9.140625" defaultRowHeight="12"/>
  <cols>
    <col min="1" max="3" width="10.5703125" style="194" customWidth="1"/>
    <col min="4" max="4" width="20.5703125" style="194" customWidth="1"/>
    <col min="5" max="6" width="9.42578125" style="194" bestFit="1" customWidth="1"/>
    <col min="7" max="9" width="10.5703125" style="194" customWidth="1"/>
    <col min="10" max="10" width="20.5703125" style="194" customWidth="1"/>
    <col min="11" max="11" width="6.7109375" style="194" customWidth="1"/>
    <col min="12" max="12" width="6" style="194" customWidth="1"/>
    <col min="13" max="13" width="4.140625" style="194" customWidth="1"/>
    <col min="14" max="14" width="29.28515625" style="194" customWidth="1"/>
    <col min="15" max="15" width="17.42578125" style="194" bestFit="1" customWidth="1"/>
    <col min="16" max="16" width="17.5703125" style="194" bestFit="1" customWidth="1"/>
    <col min="17" max="17" width="16" style="194" bestFit="1" customWidth="1"/>
    <col min="18" max="18" width="28" style="194" bestFit="1" customWidth="1"/>
    <col min="19" max="19" width="9.140625" style="194"/>
    <col min="20" max="20" width="7.5703125" style="194" customWidth="1"/>
    <col min="21" max="21" width="5.42578125" style="194" bestFit="1" customWidth="1"/>
    <col min="22" max="22" width="9.140625" style="194"/>
    <col min="23" max="23" width="17.85546875" style="194" customWidth="1"/>
    <col min="24" max="24" width="17.42578125" style="194" bestFit="1" customWidth="1"/>
    <col min="25" max="26" width="17.42578125" style="194" customWidth="1"/>
    <col min="27" max="27" width="9.140625" style="194"/>
    <col min="28" max="29" width="9.140625" style="194" customWidth="1"/>
    <col min="30" max="16384" width="9.140625" style="194"/>
  </cols>
  <sheetData>
    <row r="1" spans="1:31" ht="13.5">
      <c r="A1" s="368" t="s">
        <v>0</v>
      </c>
      <c r="B1" s="369"/>
      <c r="C1" s="369"/>
      <c r="D1" s="370"/>
      <c r="F1" s="193" t="s">
        <v>1138</v>
      </c>
      <c r="G1" s="379" t="str">
        <f>'[3]1_プロファイルマスタ'!$H$1</f>
        <v>横浜銀行様用出荷設定</v>
      </c>
      <c r="H1" s="379"/>
      <c r="I1" s="379"/>
      <c r="J1" s="379"/>
      <c r="K1" s="194" t="s">
        <v>867</v>
      </c>
      <c r="L1" s="194" t="s">
        <v>834</v>
      </c>
      <c r="M1" s="194" t="s">
        <v>859</v>
      </c>
      <c r="N1" s="194" t="s">
        <v>867</v>
      </c>
      <c r="O1" s="194" t="s">
        <v>834</v>
      </c>
      <c r="P1" s="194" t="s">
        <v>859</v>
      </c>
      <c r="Q1" s="364" t="s">
        <v>205</v>
      </c>
      <c r="R1" s="364"/>
      <c r="S1" s="364"/>
      <c r="T1" s="364"/>
      <c r="U1" s="364"/>
      <c r="AB1" s="197"/>
    </row>
    <row r="2" spans="1:31">
      <c r="A2" s="198" t="s">
        <v>141</v>
      </c>
      <c r="B2" s="198" t="s">
        <v>129</v>
      </c>
      <c r="C2" s="198" t="s">
        <v>179</v>
      </c>
      <c r="D2" s="198" t="s">
        <v>687</v>
      </c>
      <c r="E2" s="310" t="s">
        <v>1131</v>
      </c>
      <c r="F2" s="349" t="s">
        <v>813</v>
      </c>
      <c r="G2" s="198" t="s">
        <v>141</v>
      </c>
      <c r="H2" s="198" t="s">
        <v>129</v>
      </c>
      <c r="I2" s="198" t="s">
        <v>179</v>
      </c>
      <c r="J2" s="198" t="s">
        <v>687</v>
      </c>
      <c r="K2" s="194" t="s">
        <v>815</v>
      </c>
      <c r="L2" s="194" t="s">
        <v>815</v>
      </c>
      <c r="M2" s="194" t="s">
        <v>815</v>
      </c>
      <c r="N2" s="194" t="s">
        <v>815</v>
      </c>
      <c r="O2" s="194" t="s">
        <v>815</v>
      </c>
      <c r="P2" s="194" t="s">
        <v>815</v>
      </c>
      <c r="Q2" s="195" t="s">
        <v>814</v>
      </c>
      <c r="R2" s="195" t="s">
        <v>814</v>
      </c>
      <c r="S2" s="195" t="s">
        <v>814</v>
      </c>
      <c r="T2" s="195" t="s">
        <v>815</v>
      </c>
      <c r="U2" s="195" t="s">
        <v>814</v>
      </c>
      <c r="W2" s="218" t="s">
        <v>2</v>
      </c>
      <c r="X2" s="218" t="s">
        <v>57</v>
      </c>
      <c r="Y2" s="218" t="s">
        <v>153</v>
      </c>
      <c r="Z2" s="218" t="s">
        <v>688</v>
      </c>
      <c r="AB2" s="209"/>
      <c r="AC2" s="209"/>
      <c r="AD2" s="209"/>
      <c r="AE2" s="209"/>
    </row>
    <row r="3" spans="1:31">
      <c r="A3" s="211">
        <v>2</v>
      </c>
      <c r="B3" s="211">
        <v>6</v>
      </c>
      <c r="C3" s="211">
        <v>1</v>
      </c>
      <c r="D3" s="211" t="s">
        <v>403</v>
      </c>
      <c r="E3" s="205" t="s">
        <v>1068</v>
      </c>
      <c r="F3" s="205" t="s">
        <v>43</v>
      </c>
      <c r="G3" s="223">
        <v>2</v>
      </c>
      <c r="H3" s="223">
        <v>6</v>
      </c>
      <c r="I3" s="223">
        <v>1</v>
      </c>
      <c r="J3" s="223" t="s">
        <v>403</v>
      </c>
      <c r="K3" s="194" t="str">
        <f>VLOOKUP(A3,'[3]1_プロファイルマスタ'!$A$3:$E$90,3,FALSE)</f>
        <v>管理者(全店)</v>
      </c>
      <c r="L3" s="194" t="e">
        <f>VLOOKUP(B3,'[4]8_取引マスタ'!$A$3:$G$91,2,FALSE)</f>
        <v>#N/A</v>
      </c>
      <c r="M3" s="194" t="str">
        <f>VLOOKUP(C3,'[3]15_リスト発行元マスタ'!$A$3:$Q$100,2,FALSE)</f>
        <v>OFAC</v>
      </c>
      <c r="N3" s="194" t="str">
        <f>VLOOKUP(G3,'[3]1_プロファイルマスタ'!$H$3:$L$900,3,FALSE)</f>
        <v>リスク管理部門（役席）</v>
      </c>
      <c r="O3" s="194" t="str">
        <f>VLOOKUP(H3,'[3]8_取引マスタ'!$J$3:$P$910,2,FALSE)</f>
        <v>本人確認</v>
      </c>
      <c r="P3" s="194" t="str">
        <f>VLOOKUP(I3,'[3]15_リスト発行元マスタ'!$U$3:$AK$1000,2,FALSE)</f>
        <v>OFAC</v>
      </c>
      <c r="Q3" s="206" t="s">
        <v>208</v>
      </c>
      <c r="R3" s="207" t="s">
        <v>868</v>
      </c>
      <c r="S3" s="207" t="s">
        <v>206</v>
      </c>
      <c r="T3" s="207" t="str">
        <f t="shared" ref="T3:T66" si="0">G3&amp;" , "&amp;H3&amp;" , "&amp;I3&amp;" , "&amp;"'"&amp;J3&amp;"'"&amp;" "</f>
        <v xml:space="preserve">2 , 6 , 1 , 'Y' </v>
      </c>
      <c r="U3" s="208" t="s">
        <v>207</v>
      </c>
      <c r="W3" s="209" t="b">
        <f t="shared" ref="W3:Z18" si="1">IF(G3="","",EXACT(G3,AB3))</f>
        <v>0</v>
      </c>
      <c r="X3" s="209" t="b">
        <f t="shared" si="1"/>
        <v>0</v>
      </c>
      <c r="Y3" s="209" t="b">
        <f t="shared" si="1"/>
        <v>0</v>
      </c>
      <c r="Z3" s="209" t="b">
        <f t="shared" si="1"/>
        <v>0</v>
      </c>
      <c r="AB3" s="209"/>
      <c r="AC3" s="209"/>
      <c r="AD3" s="209"/>
      <c r="AE3" s="209"/>
    </row>
    <row r="4" spans="1:31">
      <c r="A4" s="211">
        <v>2</v>
      </c>
      <c r="B4" s="211">
        <v>6</v>
      </c>
      <c r="C4" s="211">
        <v>2</v>
      </c>
      <c r="D4" s="211" t="s">
        <v>403</v>
      </c>
      <c r="E4" s="205" t="s">
        <v>1068</v>
      </c>
      <c r="F4" s="205" t="s">
        <v>43</v>
      </c>
      <c r="G4" s="223">
        <v>2</v>
      </c>
      <c r="H4" s="223">
        <v>6</v>
      </c>
      <c r="I4" s="223">
        <v>2</v>
      </c>
      <c r="J4" s="223" t="s">
        <v>403</v>
      </c>
      <c r="K4" s="194" t="str">
        <f>VLOOKUP(A4,'[3]1_プロファイルマスタ'!$A$3:$E$90,3,FALSE)</f>
        <v>管理者(全店)</v>
      </c>
      <c r="L4" s="194" t="e">
        <f>VLOOKUP(B4,'[4]8_取引マスタ'!$A$3:$G$91,2,FALSE)</f>
        <v>#N/A</v>
      </c>
      <c r="M4" s="194" t="str">
        <f>VLOOKUP(C4,'[3]15_リスト発行元マスタ'!$A$3:$Q$100,2,FALSE)</f>
        <v>RefPEPs</v>
      </c>
      <c r="N4" s="194" t="str">
        <f>VLOOKUP(G4,'[3]1_プロファイルマスタ'!$H$3:$L$900,3,FALSE)</f>
        <v>リスク管理部門（役席）</v>
      </c>
      <c r="O4" s="194" t="str">
        <f>VLOOKUP(H4,'[3]8_取引マスタ'!$J$3:$P$910,2,FALSE)</f>
        <v>本人確認</v>
      </c>
      <c r="P4" s="194" t="str">
        <f>VLOOKUP(I4,'[3]15_リスト発行元マスタ'!$U$3:$AK$1000,2,FALSE)</f>
        <v>JP</v>
      </c>
      <c r="Q4" s="206" t="s">
        <v>208</v>
      </c>
      <c r="R4" s="207" t="s">
        <v>868</v>
      </c>
      <c r="S4" s="207" t="s">
        <v>206</v>
      </c>
      <c r="T4" s="207" t="str">
        <f t="shared" si="0"/>
        <v xml:space="preserve">2 , 6 , 2 , 'Y' </v>
      </c>
      <c r="U4" s="208" t="s">
        <v>207</v>
      </c>
      <c r="W4" s="209" t="b">
        <f t="shared" si="1"/>
        <v>0</v>
      </c>
      <c r="X4" s="209" t="b">
        <f t="shared" si="1"/>
        <v>0</v>
      </c>
      <c r="Y4" s="209" t="b">
        <f t="shared" si="1"/>
        <v>0</v>
      </c>
      <c r="Z4" s="209" t="b">
        <f t="shared" si="1"/>
        <v>0</v>
      </c>
      <c r="AB4" s="209"/>
      <c r="AC4" s="209"/>
      <c r="AD4" s="209"/>
      <c r="AE4" s="209"/>
    </row>
    <row r="5" spans="1:31">
      <c r="A5" s="211">
        <v>2</v>
      </c>
      <c r="B5" s="211">
        <v>6</v>
      </c>
      <c r="C5" s="211">
        <v>3</v>
      </c>
      <c r="D5" s="211" t="s">
        <v>403</v>
      </c>
      <c r="E5" s="205" t="s">
        <v>1068</v>
      </c>
      <c r="F5" s="205" t="s">
        <v>43</v>
      </c>
      <c r="G5" s="223">
        <v>2</v>
      </c>
      <c r="H5" s="223">
        <v>6</v>
      </c>
      <c r="I5" s="223">
        <v>3</v>
      </c>
      <c r="J5" s="223" t="s">
        <v>403</v>
      </c>
      <c r="K5" s="194" t="str">
        <f>VLOOKUP(A5,'[3]1_プロファイルマスタ'!$A$3:$E$90,3,FALSE)</f>
        <v>管理者(全店)</v>
      </c>
      <c r="L5" s="194" t="e">
        <f>VLOOKUP(B5,'[4]8_取引マスタ'!$A$3:$G$91,2,FALSE)</f>
        <v>#N/A</v>
      </c>
      <c r="M5" s="194" t="str">
        <f>VLOOKUP(C5,'[3]15_リスト発行元マスタ'!$A$3:$Q$100,2,FALSE)</f>
        <v>RefSANC</v>
      </c>
      <c r="N5" s="194" t="str">
        <f>VLOOKUP(G5,'[3]1_プロファイルマスタ'!$H$3:$L$900,3,FALSE)</f>
        <v>リスク管理部門（役席）</v>
      </c>
      <c r="O5" s="194" t="str">
        <f>VLOOKUP(H5,'[3]8_取引マスタ'!$J$3:$P$910,2,FALSE)</f>
        <v>本人確認</v>
      </c>
      <c r="P5" s="194" t="str">
        <f>VLOOKUP(I5,'[3]15_リスト発行元マスタ'!$U$3:$AK$1000,2,FALSE)</f>
        <v>MOF</v>
      </c>
      <c r="Q5" s="206" t="s">
        <v>208</v>
      </c>
      <c r="R5" s="207" t="s">
        <v>868</v>
      </c>
      <c r="S5" s="207" t="s">
        <v>206</v>
      </c>
      <c r="T5" s="207" t="str">
        <f t="shared" si="0"/>
        <v xml:space="preserve">2 , 6 , 3 , 'Y' </v>
      </c>
      <c r="U5" s="208" t="s">
        <v>207</v>
      </c>
      <c r="W5" s="209" t="b">
        <f t="shared" si="1"/>
        <v>0</v>
      </c>
      <c r="X5" s="209" t="b">
        <f t="shared" si="1"/>
        <v>0</v>
      </c>
      <c r="Y5" s="209" t="b">
        <f t="shared" si="1"/>
        <v>0</v>
      </c>
      <c r="Z5" s="209" t="b">
        <f t="shared" si="1"/>
        <v>0</v>
      </c>
      <c r="AB5" s="209"/>
      <c r="AC5" s="209"/>
      <c r="AD5" s="209"/>
      <c r="AE5" s="209"/>
    </row>
    <row r="6" spans="1:31">
      <c r="A6" s="211">
        <v>2</v>
      </c>
      <c r="B6" s="211">
        <v>6</v>
      </c>
      <c r="C6" s="211">
        <v>4</v>
      </c>
      <c r="D6" s="211" t="s">
        <v>403</v>
      </c>
      <c r="E6" s="205" t="s">
        <v>1068</v>
      </c>
      <c r="F6" s="205" t="s">
        <v>43</v>
      </c>
      <c r="G6" s="223">
        <v>2</v>
      </c>
      <c r="H6" s="223">
        <v>6</v>
      </c>
      <c r="I6" s="223">
        <v>4</v>
      </c>
      <c r="J6" s="223" t="s">
        <v>403</v>
      </c>
      <c r="K6" s="194" t="str">
        <f>VLOOKUP(A6,'[3]1_プロファイルマスタ'!$A$3:$E$90,3,FALSE)</f>
        <v>管理者(全店)</v>
      </c>
      <c r="L6" s="194" t="e">
        <f>VLOOKUP(B6,'[4]8_取引マスタ'!$A$3:$G$91,2,FALSE)</f>
        <v>#N/A</v>
      </c>
      <c r="M6" s="194" t="str">
        <f>VLOOKUP(C6,'[3]15_リスト発行元マスタ'!$A$3:$Q$100,2,FALSE)</f>
        <v>FACTIVA</v>
      </c>
      <c r="N6" s="194" t="str">
        <f>VLOOKUP(G6,'[3]1_プロファイルマスタ'!$H$3:$L$900,3,FALSE)</f>
        <v>リスク管理部門（役席）</v>
      </c>
      <c r="O6" s="194" t="str">
        <f>VLOOKUP(H6,'[3]8_取引マスタ'!$J$3:$P$910,2,FALSE)</f>
        <v>本人確認</v>
      </c>
      <c r="P6" s="194" t="str">
        <f>VLOOKUP(I6,'[3]15_リスト発行元マスタ'!$U$3:$AK$1000,2,FALSE)</f>
        <v>NPA</v>
      </c>
      <c r="Q6" s="206" t="s">
        <v>208</v>
      </c>
      <c r="R6" s="207" t="s">
        <v>868</v>
      </c>
      <c r="S6" s="207" t="s">
        <v>206</v>
      </c>
      <c r="T6" s="207" t="str">
        <f t="shared" si="0"/>
        <v xml:space="preserve">2 , 6 , 4 , 'Y' </v>
      </c>
      <c r="U6" s="208" t="s">
        <v>207</v>
      </c>
      <c r="W6" s="209" t="b">
        <f t="shared" si="1"/>
        <v>0</v>
      </c>
      <c r="X6" s="209" t="b">
        <f t="shared" si="1"/>
        <v>0</v>
      </c>
      <c r="Y6" s="209" t="b">
        <f t="shared" si="1"/>
        <v>0</v>
      </c>
      <c r="Z6" s="209" t="b">
        <f t="shared" si="1"/>
        <v>0</v>
      </c>
      <c r="AB6" s="209"/>
      <c r="AC6" s="209"/>
      <c r="AD6" s="209"/>
      <c r="AE6" s="209"/>
    </row>
    <row r="7" spans="1:31">
      <c r="A7" s="211">
        <v>2</v>
      </c>
      <c r="B7" s="211">
        <v>6</v>
      </c>
      <c r="C7" s="211">
        <v>5</v>
      </c>
      <c r="D7" s="211" t="s">
        <v>403</v>
      </c>
      <c r="E7" s="205" t="s">
        <v>1068</v>
      </c>
      <c r="F7" s="205" t="s">
        <v>43</v>
      </c>
      <c r="G7" s="223">
        <v>2</v>
      </c>
      <c r="H7" s="223">
        <v>6</v>
      </c>
      <c r="I7" s="223">
        <v>5</v>
      </c>
      <c r="J7" s="223" t="s">
        <v>403</v>
      </c>
      <c r="K7" s="194" t="str">
        <f>VLOOKUP(A7,'[3]1_プロファイルマスタ'!$A$3:$E$90,3,FALSE)</f>
        <v>管理者(全店)</v>
      </c>
      <c r="L7" s="194" t="e">
        <f>VLOOKUP(B7,'[4]8_取引マスタ'!$A$3:$G$91,2,FALSE)</f>
        <v>#N/A</v>
      </c>
      <c r="M7" s="194" t="str">
        <f>VLOOKUP(C7,'[3]15_リスト発行元マスタ'!$A$3:$Q$100,2,FALSE)</f>
        <v>FACTIVA_SANC</v>
      </c>
      <c r="N7" s="194" t="str">
        <f>VLOOKUP(G7,'[3]1_プロファイルマスタ'!$H$3:$L$900,3,FALSE)</f>
        <v>リスク管理部門（役席）</v>
      </c>
      <c r="O7" s="194" t="str">
        <f>VLOOKUP(H7,'[3]8_取引マスタ'!$J$3:$P$910,2,FALSE)</f>
        <v>本人確認</v>
      </c>
      <c r="P7" s="194" t="str">
        <f>VLOOKUP(I7,'[3]15_リスト発行元マスタ'!$U$3:$AK$1000,2,FALSE)</f>
        <v>NPC</v>
      </c>
      <c r="Q7" s="206" t="s">
        <v>208</v>
      </c>
      <c r="R7" s="207" t="s">
        <v>868</v>
      </c>
      <c r="S7" s="207" t="s">
        <v>206</v>
      </c>
      <c r="T7" s="207" t="str">
        <f t="shared" si="0"/>
        <v xml:space="preserve">2 , 6 , 5 , 'Y' </v>
      </c>
      <c r="U7" s="208" t="s">
        <v>207</v>
      </c>
      <c r="W7" s="209" t="b">
        <f t="shared" si="1"/>
        <v>0</v>
      </c>
      <c r="X7" s="209" t="b">
        <f t="shared" si="1"/>
        <v>0</v>
      </c>
      <c r="Y7" s="209" t="b">
        <f t="shared" si="1"/>
        <v>0</v>
      </c>
      <c r="Z7" s="209" t="b">
        <f t="shared" si="1"/>
        <v>0</v>
      </c>
      <c r="AB7" s="209"/>
      <c r="AC7" s="209"/>
      <c r="AD7" s="209"/>
      <c r="AE7" s="209"/>
    </row>
    <row r="8" spans="1:31">
      <c r="A8" s="211">
        <v>2</v>
      </c>
      <c r="B8" s="211">
        <v>6</v>
      </c>
      <c r="C8" s="211">
        <v>6</v>
      </c>
      <c r="D8" s="211" t="s">
        <v>403</v>
      </c>
      <c r="E8" s="205" t="s">
        <v>1068</v>
      </c>
      <c r="F8" s="205" t="s">
        <v>43</v>
      </c>
      <c r="G8" s="223">
        <v>2</v>
      </c>
      <c r="H8" s="223">
        <v>6</v>
      </c>
      <c r="I8" s="223">
        <v>6</v>
      </c>
      <c r="J8" s="223" t="s">
        <v>403</v>
      </c>
      <c r="K8" s="194" t="str">
        <f>VLOOKUP(A8,'[3]1_プロファイルマスタ'!$A$3:$E$90,3,FALSE)</f>
        <v>管理者(全店)</v>
      </c>
      <c r="L8" s="194" t="e">
        <f>VLOOKUP(B8,'[4]8_取引マスタ'!$A$3:$G$91,2,FALSE)</f>
        <v>#N/A</v>
      </c>
      <c r="M8" s="194" t="str">
        <f>VLOOKUP(C8,'[3]15_リスト発行元マスタ'!$A$3:$Q$100,2,FALSE)</f>
        <v>MOF</v>
      </c>
      <c r="N8" s="194" t="str">
        <f>VLOOKUP(G8,'[3]1_プロファイルマスタ'!$H$3:$L$900,3,FALSE)</f>
        <v>リスク管理部門（役席）</v>
      </c>
      <c r="O8" s="194" t="str">
        <f>VLOOKUP(H8,'[3]8_取引マスタ'!$J$3:$P$910,2,FALSE)</f>
        <v>本人確認</v>
      </c>
      <c r="P8" s="194" t="str">
        <f>VLOOKUP(I8,'[3]15_リスト発行元マスタ'!$U$3:$AK$1000,2,FALSE)</f>
        <v>NPI</v>
      </c>
      <c r="Q8" s="206" t="s">
        <v>208</v>
      </c>
      <c r="R8" s="207" t="s">
        <v>868</v>
      </c>
      <c r="S8" s="207" t="s">
        <v>206</v>
      </c>
      <c r="T8" s="207" t="str">
        <f t="shared" si="0"/>
        <v xml:space="preserve">2 , 6 , 6 , 'Y' </v>
      </c>
      <c r="U8" s="208" t="s">
        <v>207</v>
      </c>
      <c r="W8" s="209" t="b">
        <f t="shared" si="1"/>
        <v>0</v>
      </c>
      <c r="X8" s="209" t="b">
        <f t="shared" si="1"/>
        <v>0</v>
      </c>
      <c r="Y8" s="209" t="b">
        <f t="shared" si="1"/>
        <v>0</v>
      </c>
      <c r="Z8" s="209" t="b">
        <f t="shared" si="1"/>
        <v>0</v>
      </c>
      <c r="AB8" s="209"/>
      <c r="AC8" s="209"/>
      <c r="AD8" s="209"/>
      <c r="AE8" s="209"/>
    </row>
    <row r="9" spans="1:31">
      <c r="A9" s="211">
        <v>2</v>
      </c>
      <c r="B9" s="211">
        <v>6</v>
      </c>
      <c r="C9" s="211">
        <v>7</v>
      </c>
      <c r="D9" s="211" t="s">
        <v>403</v>
      </c>
      <c r="E9" s="205" t="s">
        <v>1068</v>
      </c>
      <c r="F9" s="205" t="s">
        <v>43</v>
      </c>
      <c r="G9" s="223">
        <v>2</v>
      </c>
      <c r="H9" s="223">
        <v>6</v>
      </c>
      <c r="I9" s="223">
        <v>7</v>
      </c>
      <c r="J9" s="223" t="s">
        <v>403</v>
      </c>
      <c r="K9" s="194" t="str">
        <f>VLOOKUP(A9,'[3]1_プロファイルマスタ'!$A$3:$E$90,3,FALSE)</f>
        <v>管理者(全店)</v>
      </c>
      <c r="L9" s="194" t="e">
        <f>VLOOKUP(B9,'[4]8_取引マスタ'!$A$3:$G$91,2,FALSE)</f>
        <v>#N/A</v>
      </c>
      <c r="M9" s="194" t="str">
        <f>VLOOKUP(C9,'[1]15_リスト発行元マスタ'!$A$3:$Q$100,2,FALSE)</f>
        <v>JP</v>
      </c>
      <c r="N9" s="194" t="str">
        <f>VLOOKUP(G9,'[3]1_プロファイルマスタ'!$H$3:$L$900,3,FALSE)</f>
        <v>リスク管理部門（役席）</v>
      </c>
      <c r="O9" s="194" t="str">
        <f>VLOOKUP(H9,'[3]8_取引マスタ'!$J$3:$P$910,2,FALSE)</f>
        <v>本人確認</v>
      </c>
      <c r="P9" s="194" t="str">
        <f>VLOOKUP(I9,'[3]15_リスト発行元マスタ'!$U$3:$AK$1000,2,FALSE)</f>
        <v>ASI</v>
      </c>
      <c r="Q9" s="206" t="s">
        <v>208</v>
      </c>
      <c r="R9" s="207" t="s">
        <v>868</v>
      </c>
      <c r="S9" s="207" t="s">
        <v>206</v>
      </c>
      <c r="T9" s="207" t="str">
        <f t="shared" si="0"/>
        <v xml:space="preserve">2 , 6 , 7 , 'Y' </v>
      </c>
      <c r="U9" s="208" t="s">
        <v>207</v>
      </c>
      <c r="W9" s="209" t="b">
        <f t="shared" si="1"/>
        <v>0</v>
      </c>
      <c r="X9" s="209" t="b">
        <f t="shared" si="1"/>
        <v>0</v>
      </c>
      <c r="Y9" s="209" t="b">
        <f t="shared" si="1"/>
        <v>0</v>
      </c>
      <c r="Z9" s="209" t="b">
        <f t="shared" si="1"/>
        <v>0</v>
      </c>
      <c r="AB9" s="209"/>
      <c r="AC9" s="209"/>
      <c r="AD9" s="209"/>
      <c r="AE9" s="209"/>
    </row>
    <row r="10" spans="1:31">
      <c r="A10" s="211">
        <v>2</v>
      </c>
      <c r="B10" s="211">
        <v>6</v>
      </c>
      <c r="C10" s="211">
        <v>8</v>
      </c>
      <c r="D10" s="211" t="s">
        <v>403</v>
      </c>
      <c r="E10" s="205" t="s">
        <v>1068</v>
      </c>
      <c r="F10" s="205" t="s">
        <v>43</v>
      </c>
      <c r="G10" s="223">
        <v>2</v>
      </c>
      <c r="H10" s="223">
        <v>6</v>
      </c>
      <c r="I10" s="223">
        <v>8</v>
      </c>
      <c r="J10" s="223" t="s">
        <v>403</v>
      </c>
      <c r="K10" s="194" t="str">
        <f>VLOOKUP(A10,'[1]1_プロファイルマスタ'!$A$3:$E$90,3,FALSE)</f>
        <v>管理者(全店)</v>
      </c>
      <c r="L10" s="194" t="str">
        <f>VLOOKUP(B10,'[1]8_取引マスタ'!$A$3:$G$91,2,FALSE)</f>
        <v>本人確認</v>
      </c>
      <c r="M10" s="194" t="str">
        <f>VLOOKUP(C10,'[1]15_リスト発行元マスタ'!$A$3:$Q$100,2,FALSE)</f>
        <v>JU</v>
      </c>
      <c r="N10" s="194" t="str">
        <f>VLOOKUP(G10,'[3]1_プロファイルマスタ'!$H$3:$L$900,3,FALSE)</f>
        <v>リスク管理部門（役席）</v>
      </c>
      <c r="O10" s="194" t="str">
        <f>VLOOKUP(H10,'[3]8_取引マスタ'!$J$3:$P$910,2,FALSE)</f>
        <v>本人確認</v>
      </c>
      <c r="P10" s="194" t="str">
        <f>VLOOKUP(I10,'[3]15_リスト発行元マスタ'!$U$3:$AK$1000,2,FALSE)</f>
        <v>ASC</v>
      </c>
      <c r="Q10" s="206" t="s">
        <v>208</v>
      </c>
      <c r="R10" s="207" t="s">
        <v>868</v>
      </c>
      <c r="S10" s="207" t="s">
        <v>206</v>
      </c>
      <c r="T10" s="207" t="str">
        <f t="shared" si="0"/>
        <v xml:space="preserve">2 , 6 , 8 , 'Y' </v>
      </c>
      <c r="U10" s="208" t="s">
        <v>207</v>
      </c>
      <c r="W10" s="209" t="b">
        <f t="shared" si="1"/>
        <v>0</v>
      </c>
      <c r="X10" s="209" t="b">
        <f t="shared" si="1"/>
        <v>0</v>
      </c>
      <c r="Y10" s="209" t="b">
        <f t="shared" si="1"/>
        <v>0</v>
      </c>
      <c r="Z10" s="209" t="b">
        <f t="shared" si="1"/>
        <v>0</v>
      </c>
      <c r="AB10" s="209"/>
      <c r="AC10" s="209"/>
      <c r="AD10" s="209"/>
      <c r="AE10" s="209"/>
    </row>
    <row r="11" spans="1:31">
      <c r="A11" s="211">
        <v>2</v>
      </c>
      <c r="B11" s="211">
        <v>6</v>
      </c>
      <c r="C11" s="211">
        <v>9</v>
      </c>
      <c r="D11" s="211" t="s">
        <v>403</v>
      </c>
      <c r="E11" s="205" t="s">
        <v>1068</v>
      </c>
      <c r="F11" s="205" t="s">
        <v>43</v>
      </c>
      <c r="G11" s="223">
        <v>2</v>
      </c>
      <c r="H11" s="223">
        <v>6</v>
      </c>
      <c r="I11" s="223">
        <v>9</v>
      </c>
      <c r="J11" s="223" t="s">
        <v>403</v>
      </c>
      <c r="K11" s="194" t="str">
        <f>VLOOKUP(A11,'[1]1_プロファイルマスタ'!$A$3:$E$90,3,FALSE)</f>
        <v>管理者(全店)</v>
      </c>
      <c r="L11" s="194" t="str">
        <f>VLOOKUP(B11,'[1]8_取引マスタ'!$A$3:$G$91,2,FALSE)</f>
        <v>本人確認</v>
      </c>
      <c r="M11" s="194" t="str">
        <f>VLOOKUP(C11,'[1]15_リスト発行元マスタ'!$A$3:$Q$100,2,FALSE)</f>
        <v>NPA</v>
      </c>
      <c r="N11" s="194" t="str">
        <f>VLOOKUP(G11,'[3]1_プロファイルマスタ'!$H$3:$L$900,3,FALSE)</f>
        <v>リスク管理部門（役席）</v>
      </c>
      <c r="O11" s="194" t="str">
        <f>VLOOKUP(H11,'[3]8_取引マスタ'!$J$3:$P$910,2,FALSE)</f>
        <v>本人確認</v>
      </c>
      <c r="P11" s="194" t="str">
        <f>VLOOKUP(I11,'[3]15_リスト発行元マスタ'!$U$3:$AK$1000,2,FALSE)</f>
        <v>DJ_SEISAI</v>
      </c>
      <c r="Q11" s="206" t="s">
        <v>208</v>
      </c>
      <c r="R11" s="207" t="s">
        <v>868</v>
      </c>
      <c r="S11" s="207" t="s">
        <v>206</v>
      </c>
      <c r="T11" s="207" t="str">
        <f t="shared" si="0"/>
        <v xml:space="preserve">2 , 6 , 9 , 'Y' </v>
      </c>
      <c r="U11" s="208" t="s">
        <v>207</v>
      </c>
      <c r="W11" s="209" t="b">
        <f t="shared" si="1"/>
        <v>0</v>
      </c>
      <c r="X11" s="209" t="b">
        <f t="shared" si="1"/>
        <v>0</v>
      </c>
      <c r="Y11" s="209" t="b">
        <f t="shared" si="1"/>
        <v>0</v>
      </c>
      <c r="Z11" s="209" t="b">
        <f t="shared" si="1"/>
        <v>0</v>
      </c>
      <c r="AB11" s="209"/>
      <c r="AC11" s="209"/>
      <c r="AD11" s="209"/>
      <c r="AE11" s="209"/>
    </row>
    <row r="12" spans="1:31">
      <c r="A12" s="211">
        <v>2</v>
      </c>
      <c r="B12" s="211">
        <v>6</v>
      </c>
      <c r="C12" s="211">
        <v>10</v>
      </c>
      <c r="D12" s="211" t="s">
        <v>403</v>
      </c>
      <c r="E12" s="205" t="s">
        <v>1068</v>
      </c>
      <c r="F12" s="205" t="s">
        <v>43</v>
      </c>
      <c r="G12" s="223">
        <v>2</v>
      </c>
      <c r="H12" s="223">
        <v>6</v>
      </c>
      <c r="I12" s="223">
        <v>10</v>
      </c>
      <c r="J12" s="223" t="s">
        <v>403</v>
      </c>
      <c r="K12" s="194" t="str">
        <f>VLOOKUP(A12,'[1]1_プロファイルマスタ'!$A$3:$E$90,3,FALSE)</f>
        <v>管理者(全店)</v>
      </c>
      <c r="L12" s="194" t="str">
        <f>VLOOKUP(B12,'[1]8_取引マスタ'!$A$3:$G$91,2,FALSE)</f>
        <v>本人確認</v>
      </c>
      <c r="M12" s="194" t="str">
        <f>VLOOKUP(C12,'[1]15_リスト発行元マスタ'!$A$3:$Q$100,2,FALSE)</f>
        <v>NPC</v>
      </c>
      <c r="N12" s="194" t="str">
        <f>VLOOKUP(G12,'[3]1_プロファイルマスタ'!$H$3:$L$900,3,FALSE)</f>
        <v>リスク管理部門（役席）</v>
      </c>
      <c r="O12" s="194" t="str">
        <f>VLOOKUP(H12,'[3]8_取引マスタ'!$J$3:$P$910,2,FALSE)</f>
        <v>本人確認</v>
      </c>
      <c r="P12" s="194" t="str">
        <f>VLOOKUP(I12,'[3]15_リスト発行元マスタ'!$U$3:$AK$1000,2,FALSE)</f>
        <v>DJ_SHIPS</v>
      </c>
      <c r="Q12" s="206" t="s">
        <v>208</v>
      </c>
      <c r="R12" s="207" t="s">
        <v>868</v>
      </c>
      <c r="S12" s="207" t="s">
        <v>206</v>
      </c>
      <c r="T12" s="207" t="str">
        <f t="shared" si="0"/>
        <v xml:space="preserve">2 , 6 , 10 , 'Y' </v>
      </c>
      <c r="U12" s="208" t="s">
        <v>207</v>
      </c>
      <c r="W12" s="209" t="b">
        <f t="shared" si="1"/>
        <v>0</v>
      </c>
      <c r="X12" s="209" t="b">
        <f t="shared" si="1"/>
        <v>0</v>
      </c>
      <c r="Y12" s="209" t="b">
        <f t="shared" si="1"/>
        <v>0</v>
      </c>
      <c r="Z12" s="209" t="b">
        <f t="shared" si="1"/>
        <v>0</v>
      </c>
      <c r="AB12" s="209"/>
      <c r="AC12" s="209"/>
      <c r="AD12" s="209"/>
      <c r="AE12" s="209"/>
    </row>
    <row r="13" spans="1:31">
      <c r="A13" s="211">
        <v>2</v>
      </c>
      <c r="B13" s="211">
        <v>6</v>
      </c>
      <c r="C13" s="211">
        <v>11</v>
      </c>
      <c r="D13" s="211" t="s">
        <v>403</v>
      </c>
      <c r="E13" s="205" t="s">
        <v>1068</v>
      </c>
      <c r="F13" s="205" t="s">
        <v>43</v>
      </c>
      <c r="G13" s="223">
        <v>2</v>
      </c>
      <c r="H13" s="223">
        <v>6</v>
      </c>
      <c r="I13" s="223">
        <v>11</v>
      </c>
      <c r="J13" s="223" t="s">
        <v>403</v>
      </c>
      <c r="K13" s="194" t="str">
        <f>VLOOKUP(A13,'[1]1_プロファイルマスタ'!$A$3:$E$90,3,FALSE)</f>
        <v>管理者(全店)</v>
      </c>
      <c r="L13" s="194" t="str">
        <f>VLOOKUP(B13,'[1]8_取引マスタ'!$A$3:$G$91,2,FALSE)</f>
        <v>本人確認</v>
      </c>
      <c r="M13" s="194" t="str">
        <f>VLOOKUP(C13,'[1]15_リスト発行元マスタ'!$A$3:$Q$100,2,FALSE)</f>
        <v>NPI</v>
      </c>
      <c r="N13" s="194" t="str">
        <f>VLOOKUP(G13,'[3]1_プロファイルマスタ'!$H$3:$L$900,3,FALSE)</f>
        <v>リスク管理部門（役席）</v>
      </c>
      <c r="O13" s="194" t="str">
        <f>VLOOKUP(H13,'[3]8_取引マスタ'!$J$3:$P$910,2,FALSE)</f>
        <v>本人確認</v>
      </c>
      <c r="P13" s="194" t="str">
        <f>VLOOKUP(I13,'[3]15_リスト発行元マスタ'!$U$3:$AK$1000,2,FALSE)</f>
        <v>DJ_GAIKOKU_PEPS</v>
      </c>
      <c r="Q13" s="206" t="s">
        <v>208</v>
      </c>
      <c r="R13" s="207" t="s">
        <v>868</v>
      </c>
      <c r="S13" s="207" t="s">
        <v>206</v>
      </c>
      <c r="T13" s="207" t="str">
        <f t="shared" si="0"/>
        <v xml:space="preserve">2 , 6 , 11 , 'Y' </v>
      </c>
      <c r="U13" s="208" t="s">
        <v>207</v>
      </c>
      <c r="W13" s="209" t="b">
        <f t="shared" si="1"/>
        <v>0</v>
      </c>
      <c r="X13" s="209" t="b">
        <f t="shared" si="1"/>
        <v>0</v>
      </c>
      <c r="Y13" s="209" t="b">
        <f t="shared" si="1"/>
        <v>0</v>
      </c>
      <c r="Z13" s="209" t="b">
        <f t="shared" si="1"/>
        <v>0</v>
      </c>
      <c r="AB13" s="209"/>
      <c r="AC13" s="209"/>
      <c r="AD13" s="209"/>
      <c r="AE13" s="209"/>
    </row>
    <row r="14" spans="1:31">
      <c r="A14" s="211">
        <v>2</v>
      </c>
      <c r="B14" s="211">
        <v>6</v>
      </c>
      <c r="C14" s="211">
        <v>12</v>
      </c>
      <c r="D14" s="211" t="s">
        <v>403</v>
      </c>
      <c r="E14" s="205" t="s">
        <v>1068</v>
      </c>
      <c r="F14" s="205" t="s">
        <v>43</v>
      </c>
      <c r="G14" s="223">
        <v>2</v>
      </c>
      <c r="H14" s="223">
        <v>6</v>
      </c>
      <c r="I14" s="223">
        <v>12</v>
      </c>
      <c r="J14" s="223" t="s">
        <v>403</v>
      </c>
      <c r="K14" s="194" t="str">
        <f>VLOOKUP(A14,'[1]1_プロファイルマスタ'!$A$3:$E$90,3,FALSE)</f>
        <v>管理者(全店)</v>
      </c>
      <c r="L14" s="194" t="str">
        <f>VLOOKUP(B14,'[1]8_取引マスタ'!$A$3:$G$91,2,FALSE)</f>
        <v>本人確認</v>
      </c>
      <c r="M14" s="194" t="str">
        <f>VLOOKUP(C14,'[1]15_リスト発行元マスタ'!$A$3:$Q$100,2,FALSE)</f>
        <v>ASI</v>
      </c>
      <c r="N14" s="194" t="str">
        <f>VLOOKUP(G14,'[3]1_プロファイルマスタ'!$H$3:$L$900,3,FALSE)</f>
        <v>リスク管理部門（役席）</v>
      </c>
      <c r="O14" s="194" t="str">
        <f>VLOOKUP(H14,'[3]8_取引マスタ'!$J$3:$P$910,2,FALSE)</f>
        <v>本人確認</v>
      </c>
      <c r="P14" s="194" t="str">
        <f>VLOOKUP(I14,'[3]15_リスト発行元マスタ'!$U$3:$AK$1000,2,FALSE)</f>
        <v>DJ_KOKUNAI_PEPS</v>
      </c>
      <c r="Q14" s="206" t="s">
        <v>208</v>
      </c>
      <c r="R14" s="207" t="s">
        <v>868</v>
      </c>
      <c r="S14" s="207" t="s">
        <v>206</v>
      </c>
      <c r="T14" s="207" t="str">
        <f t="shared" si="0"/>
        <v xml:space="preserve">2 , 6 , 12 , 'Y' </v>
      </c>
      <c r="U14" s="208" t="s">
        <v>207</v>
      </c>
      <c r="W14" s="209" t="b">
        <f t="shared" si="1"/>
        <v>0</v>
      </c>
      <c r="X14" s="209" t="b">
        <f t="shared" si="1"/>
        <v>0</v>
      </c>
      <c r="Y14" s="209" t="b">
        <f t="shared" si="1"/>
        <v>0</v>
      </c>
      <c r="Z14" s="209" t="b">
        <f t="shared" si="1"/>
        <v>0</v>
      </c>
      <c r="AB14" s="209"/>
      <c r="AC14" s="209"/>
      <c r="AD14" s="209"/>
      <c r="AE14" s="209"/>
    </row>
    <row r="15" spans="1:31">
      <c r="A15" s="211">
        <v>2</v>
      </c>
      <c r="B15" s="211">
        <v>6</v>
      </c>
      <c r="C15" s="211">
        <v>13</v>
      </c>
      <c r="D15" s="211" t="s">
        <v>403</v>
      </c>
      <c r="E15" s="205" t="s">
        <v>1068</v>
      </c>
      <c r="F15" s="205" t="s">
        <v>43</v>
      </c>
      <c r="G15" s="223">
        <v>2</v>
      </c>
      <c r="H15" s="223">
        <v>6</v>
      </c>
      <c r="I15" s="223">
        <v>13</v>
      </c>
      <c r="J15" s="223" t="s">
        <v>403</v>
      </c>
      <c r="K15" s="194" t="str">
        <f>VLOOKUP(A15,'[1]1_プロファイルマスタ'!$A$3:$E$90,3,FALSE)</f>
        <v>管理者(全店)</v>
      </c>
      <c r="L15" s="194" t="str">
        <f>VLOOKUP(B15,'[1]8_取引マスタ'!$A$3:$G$91,2,FALSE)</f>
        <v>本人確認</v>
      </c>
      <c r="M15" s="194" t="str">
        <f>VLOOKUP(C15,'[1]15_リスト発行元マスタ'!$A$3:$Q$100,2,FALSE)</f>
        <v>ASC</v>
      </c>
      <c r="N15" s="194" t="str">
        <f>VLOOKUP(G15,'[3]1_プロファイルマスタ'!$H$3:$L$900,3,FALSE)</f>
        <v>リスク管理部門（役席）</v>
      </c>
      <c r="O15" s="194" t="str">
        <f>VLOOKUP(H15,'[3]8_取引マスタ'!$J$3:$P$910,2,FALSE)</f>
        <v>本人確認</v>
      </c>
      <c r="P15" s="194" t="str">
        <f>VLOOKUP(I15,'[3]15_リスト発行元マスタ'!$U$3:$AK$1000,2,FALSE)</f>
        <v>ZENGIN_SEIHO</v>
      </c>
      <c r="Q15" s="206" t="s">
        <v>208</v>
      </c>
      <c r="R15" s="207" t="s">
        <v>868</v>
      </c>
      <c r="S15" s="207" t="s">
        <v>206</v>
      </c>
      <c r="T15" s="207" t="str">
        <f t="shared" si="0"/>
        <v xml:space="preserve">2 , 6 , 13 , 'Y' </v>
      </c>
      <c r="U15" s="208" t="s">
        <v>207</v>
      </c>
      <c r="W15" s="209" t="b">
        <f t="shared" si="1"/>
        <v>0</v>
      </c>
      <c r="X15" s="209" t="b">
        <f t="shared" si="1"/>
        <v>0</v>
      </c>
      <c r="Y15" s="209" t="b">
        <f t="shared" si="1"/>
        <v>0</v>
      </c>
      <c r="Z15" s="209" t="b">
        <f t="shared" si="1"/>
        <v>0</v>
      </c>
      <c r="AB15" s="209"/>
      <c r="AC15" s="209"/>
      <c r="AD15" s="209"/>
      <c r="AE15" s="209"/>
    </row>
    <row r="16" spans="1:31">
      <c r="A16" s="211">
        <v>2</v>
      </c>
      <c r="B16" s="211">
        <v>6</v>
      </c>
      <c r="C16" s="211">
        <v>14</v>
      </c>
      <c r="D16" s="211" t="s">
        <v>403</v>
      </c>
      <c r="E16" s="205" t="s">
        <v>1068</v>
      </c>
      <c r="F16" s="205" t="s">
        <v>43</v>
      </c>
      <c r="G16" s="223">
        <v>2</v>
      </c>
      <c r="H16" s="223">
        <v>6</v>
      </c>
      <c r="I16" s="223">
        <v>14</v>
      </c>
      <c r="J16" s="223" t="s">
        <v>403</v>
      </c>
      <c r="K16" s="194" t="str">
        <f>VLOOKUP(A16,'[1]1_プロファイルマスタ'!$A$3:$E$90,3,FALSE)</f>
        <v>管理者(全店)</v>
      </c>
      <c r="L16" s="194" t="str">
        <f>VLOOKUP(B16,'[1]8_取引マスタ'!$A$3:$G$91,2,FALSE)</f>
        <v>本人確認</v>
      </c>
      <c r="M16" s="194" t="str">
        <f>VLOOKUP(C16,'[1]15_リスト発行元マスタ'!$A$3:$Q$100,2,FALSE)</f>
        <v>ORG1</v>
      </c>
      <c r="N16" s="194" t="str">
        <f>VLOOKUP(G16,'[3]1_プロファイルマスタ'!$H$3:$L$900,3,FALSE)</f>
        <v>リスク管理部門（役席）</v>
      </c>
      <c r="O16" s="194" t="str">
        <f>VLOOKUP(H16,'[3]8_取引マスタ'!$J$3:$P$910,2,FALSE)</f>
        <v>本人確認</v>
      </c>
      <c r="P16" s="194" t="str">
        <f>VLOOKUP(I16,'[3]15_リスト発行元マスタ'!$U$3:$AK$1000,2,FALSE)</f>
        <v>ZENGIN_SONPO</v>
      </c>
      <c r="Q16" s="206" t="s">
        <v>208</v>
      </c>
      <c r="R16" s="207" t="s">
        <v>868</v>
      </c>
      <c r="S16" s="207" t="s">
        <v>206</v>
      </c>
      <c r="T16" s="207" t="str">
        <f t="shared" si="0"/>
        <v xml:space="preserve">2 , 6 , 14 , 'Y' </v>
      </c>
      <c r="U16" s="208" t="s">
        <v>207</v>
      </c>
      <c r="W16" s="209" t="b">
        <f t="shared" si="1"/>
        <v>0</v>
      </c>
      <c r="X16" s="209" t="b">
        <f t="shared" si="1"/>
        <v>0</v>
      </c>
      <c r="Y16" s="209" t="b">
        <f t="shared" si="1"/>
        <v>0</v>
      </c>
      <c r="Z16" s="209" t="b">
        <f t="shared" si="1"/>
        <v>0</v>
      </c>
      <c r="AB16" s="209"/>
      <c r="AC16" s="209"/>
      <c r="AD16" s="209"/>
      <c r="AE16" s="209"/>
    </row>
    <row r="17" spans="1:31">
      <c r="A17" s="211">
        <v>2</v>
      </c>
      <c r="B17" s="211">
        <v>7</v>
      </c>
      <c r="C17" s="211">
        <v>1</v>
      </c>
      <c r="D17" s="211" t="s">
        <v>403</v>
      </c>
      <c r="E17" s="205" t="s">
        <v>1068</v>
      </c>
      <c r="F17" s="205" t="s">
        <v>43</v>
      </c>
      <c r="G17" s="223">
        <v>2</v>
      </c>
      <c r="H17" s="223">
        <v>6</v>
      </c>
      <c r="I17" s="223">
        <v>15</v>
      </c>
      <c r="J17" s="223" t="s">
        <v>403</v>
      </c>
      <c r="K17" s="194" t="str">
        <f>VLOOKUP(A17,'[1]1_プロファイルマスタ'!$A$3:$E$90,3,FALSE)</f>
        <v>管理者(全店)</v>
      </c>
      <c r="L17" s="194" t="str">
        <f>VLOOKUP(B17,'[1]8_取引マスタ'!$A$3:$G$91,2,FALSE)</f>
        <v>本人確認仕掛照会</v>
      </c>
      <c r="M17" s="194" t="str">
        <f>VLOOKUP(C17,'[1]15_リスト発行元マスタ'!$A$3:$Q$100,2,FALSE)</f>
        <v>OFAC</v>
      </c>
      <c r="N17" s="194" t="str">
        <f>VLOOKUP(G17,'[3]1_プロファイルマスタ'!$H$3:$L$900,3,FALSE)</f>
        <v>リスク管理部門（役席）</v>
      </c>
      <c r="O17" s="194" t="str">
        <f>VLOOKUP(H17,'[3]8_取引マスタ'!$J$3:$P$910,2,FALSE)</f>
        <v>本人確認</v>
      </c>
      <c r="P17" s="194" t="str">
        <f>VLOOKUP(I17,'[3]15_リスト発行元マスタ'!$U$3:$AK$1000,2,FALSE)</f>
        <v>ORIGINAL</v>
      </c>
      <c r="Q17" s="206" t="s">
        <v>208</v>
      </c>
      <c r="R17" s="207" t="s">
        <v>868</v>
      </c>
      <c r="S17" s="207" t="s">
        <v>206</v>
      </c>
      <c r="T17" s="207" t="str">
        <f t="shared" si="0"/>
        <v xml:space="preserve">2 , 6 , 15 , 'Y' </v>
      </c>
      <c r="U17" s="208" t="s">
        <v>207</v>
      </c>
      <c r="W17" s="209" t="b">
        <f t="shared" si="1"/>
        <v>0</v>
      </c>
      <c r="X17" s="209" t="b">
        <f t="shared" si="1"/>
        <v>0</v>
      </c>
      <c r="Y17" s="209" t="b">
        <f t="shared" si="1"/>
        <v>0</v>
      </c>
      <c r="Z17" s="209" t="b">
        <f t="shared" si="1"/>
        <v>0</v>
      </c>
      <c r="AB17" s="209"/>
      <c r="AC17" s="209"/>
      <c r="AD17" s="209"/>
      <c r="AE17" s="209"/>
    </row>
    <row r="18" spans="1:31">
      <c r="A18" s="211">
        <v>2</v>
      </c>
      <c r="B18" s="211">
        <v>7</v>
      </c>
      <c r="C18" s="211">
        <v>2</v>
      </c>
      <c r="D18" s="211" t="s">
        <v>403</v>
      </c>
      <c r="E18" s="205" t="s">
        <v>1068</v>
      </c>
      <c r="F18" s="205" t="s">
        <v>43</v>
      </c>
      <c r="G18" s="223">
        <v>2</v>
      </c>
      <c r="H18" s="223">
        <v>7</v>
      </c>
      <c r="I18" s="223">
        <v>1</v>
      </c>
      <c r="J18" s="223" t="s">
        <v>403</v>
      </c>
      <c r="K18" s="194" t="str">
        <f>VLOOKUP(A18,'[1]1_プロファイルマスタ'!$A$3:$E$90,3,FALSE)</f>
        <v>管理者(全店)</v>
      </c>
      <c r="L18" s="194" t="str">
        <f>VLOOKUP(B18,'[1]8_取引マスタ'!$A$3:$G$91,2,FALSE)</f>
        <v>本人確認仕掛照会</v>
      </c>
      <c r="M18" s="194" t="str">
        <f>VLOOKUP(C18,'[1]15_リスト発行元マスタ'!$A$3:$Q$100,2,FALSE)</f>
        <v>RefPEPs</v>
      </c>
      <c r="N18" s="194" t="str">
        <f>VLOOKUP(G18,'[3]1_プロファイルマスタ'!$H$3:$L$900,3,FALSE)</f>
        <v>リスク管理部門（役席）</v>
      </c>
      <c r="O18" s="194" t="str">
        <f>VLOOKUP(H18,'[3]8_取引マスタ'!$J$3:$P$910,2,FALSE)</f>
        <v>本人確認仕掛照会</v>
      </c>
      <c r="P18" s="194" t="str">
        <f>VLOOKUP(I18,'[3]15_リスト発行元マスタ'!$U$3:$AK$1000,2,FALSE)</f>
        <v>OFAC</v>
      </c>
      <c r="Q18" s="206" t="s">
        <v>208</v>
      </c>
      <c r="R18" s="207" t="s">
        <v>868</v>
      </c>
      <c r="S18" s="207" t="s">
        <v>206</v>
      </c>
      <c r="T18" s="207" t="str">
        <f t="shared" si="0"/>
        <v xml:space="preserve">2 , 7 , 1 , 'Y' </v>
      </c>
      <c r="U18" s="208" t="s">
        <v>207</v>
      </c>
      <c r="W18" s="209" t="b">
        <f t="shared" si="1"/>
        <v>0</v>
      </c>
      <c r="X18" s="209" t="b">
        <f t="shared" si="1"/>
        <v>0</v>
      </c>
      <c r="Y18" s="209" t="b">
        <f t="shared" si="1"/>
        <v>0</v>
      </c>
      <c r="Z18" s="209" t="b">
        <f t="shared" si="1"/>
        <v>0</v>
      </c>
      <c r="AB18" s="209"/>
      <c r="AC18" s="209"/>
      <c r="AD18" s="209"/>
      <c r="AE18" s="209"/>
    </row>
    <row r="19" spans="1:31">
      <c r="A19" s="211">
        <v>2</v>
      </c>
      <c r="B19" s="211">
        <v>7</v>
      </c>
      <c r="C19" s="211">
        <v>3</v>
      </c>
      <c r="D19" s="211" t="s">
        <v>403</v>
      </c>
      <c r="E19" s="205" t="s">
        <v>1068</v>
      </c>
      <c r="F19" s="205" t="s">
        <v>43</v>
      </c>
      <c r="G19" s="223">
        <v>2</v>
      </c>
      <c r="H19" s="223">
        <v>7</v>
      </c>
      <c r="I19" s="223">
        <v>2</v>
      </c>
      <c r="J19" s="223" t="s">
        <v>403</v>
      </c>
      <c r="K19" s="194" t="str">
        <f>VLOOKUP(A19,'[1]1_プロファイルマスタ'!$A$3:$E$90,3,FALSE)</f>
        <v>管理者(全店)</v>
      </c>
      <c r="L19" s="194" t="str">
        <f>VLOOKUP(B19,'[1]8_取引マスタ'!$A$3:$G$91,2,FALSE)</f>
        <v>本人確認仕掛照会</v>
      </c>
      <c r="M19" s="194" t="str">
        <f>VLOOKUP(C19,'[1]15_リスト発行元マスタ'!$A$3:$Q$100,2,FALSE)</f>
        <v>RefSANC</v>
      </c>
      <c r="N19" s="194" t="str">
        <f>VLOOKUP(G19,'[3]1_プロファイルマスタ'!$H$3:$L$900,3,FALSE)</f>
        <v>リスク管理部門（役席）</v>
      </c>
      <c r="O19" s="194" t="str">
        <f>VLOOKUP(H19,'[3]8_取引マスタ'!$J$3:$P$910,2,FALSE)</f>
        <v>本人確認仕掛照会</v>
      </c>
      <c r="P19" s="194" t="str">
        <f>VLOOKUP(I19,'[3]15_リスト発行元マスタ'!$U$3:$AK$1000,2,FALSE)</f>
        <v>JP</v>
      </c>
      <c r="Q19" s="206" t="s">
        <v>208</v>
      </c>
      <c r="R19" s="207" t="s">
        <v>868</v>
      </c>
      <c r="S19" s="207" t="s">
        <v>206</v>
      </c>
      <c r="T19" s="207" t="str">
        <f t="shared" si="0"/>
        <v xml:space="preserve">2 , 7 , 2 , 'Y' </v>
      </c>
      <c r="U19" s="208" t="s">
        <v>207</v>
      </c>
      <c r="W19" s="209" t="b">
        <f t="shared" ref="W19:Z114" si="2">IF(G19="","",EXACT(G19,AB19))</f>
        <v>0</v>
      </c>
      <c r="X19" s="209" t="b">
        <f t="shared" si="2"/>
        <v>0</v>
      </c>
      <c r="Y19" s="209" t="b">
        <f t="shared" si="2"/>
        <v>0</v>
      </c>
      <c r="Z19" s="209" t="b">
        <f t="shared" si="2"/>
        <v>0</v>
      </c>
      <c r="AB19" s="209"/>
      <c r="AC19" s="209"/>
      <c r="AD19" s="209"/>
      <c r="AE19" s="209"/>
    </row>
    <row r="20" spans="1:31">
      <c r="A20" s="211">
        <v>2</v>
      </c>
      <c r="B20" s="211">
        <v>7</v>
      </c>
      <c r="C20" s="211">
        <v>4</v>
      </c>
      <c r="D20" s="211" t="s">
        <v>403</v>
      </c>
      <c r="E20" s="205" t="s">
        <v>1068</v>
      </c>
      <c r="F20" s="205" t="s">
        <v>43</v>
      </c>
      <c r="G20" s="223">
        <v>2</v>
      </c>
      <c r="H20" s="223">
        <v>7</v>
      </c>
      <c r="I20" s="223">
        <v>3</v>
      </c>
      <c r="J20" s="223" t="s">
        <v>403</v>
      </c>
      <c r="K20" s="194" t="str">
        <f>VLOOKUP(A20,'[1]1_プロファイルマスタ'!$A$3:$E$90,3,FALSE)</f>
        <v>管理者(全店)</v>
      </c>
      <c r="L20" s="194" t="str">
        <f>VLOOKUP(B20,'[1]8_取引マスタ'!$A$3:$G$91,2,FALSE)</f>
        <v>本人確認仕掛照会</v>
      </c>
      <c r="M20" s="194" t="str">
        <f>VLOOKUP(C20,'[1]15_リスト発行元マスタ'!$A$3:$Q$100,2,FALSE)</f>
        <v>FACTIVA</v>
      </c>
      <c r="N20" s="194" t="str">
        <f>VLOOKUP(G20,'[3]1_プロファイルマスタ'!$H$3:$L$900,3,FALSE)</f>
        <v>リスク管理部門（役席）</v>
      </c>
      <c r="O20" s="194" t="str">
        <f>VLOOKUP(H20,'[3]8_取引マスタ'!$J$3:$P$910,2,FALSE)</f>
        <v>本人確認仕掛照会</v>
      </c>
      <c r="P20" s="194" t="str">
        <f>VLOOKUP(I20,'[3]15_リスト発行元マスタ'!$U$3:$AK$1000,2,FALSE)</f>
        <v>MOF</v>
      </c>
      <c r="Q20" s="206" t="s">
        <v>208</v>
      </c>
      <c r="R20" s="207" t="s">
        <v>868</v>
      </c>
      <c r="S20" s="207" t="s">
        <v>206</v>
      </c>
      <c r="T20" s="207" t="str">
        <f t="shared" si="0"/>
        <v xml:space="preserve">2 , 7 , 3 , 'Y' </v>
      </c>
      <c r="U20" s="208" t="s">
        <v>207</v>
      </c>
      <c r="W20" s="209" t="b">
        <f t="shared" si="2"/>
        <v>0</v>
      </c>
      <c r="X20" s="209" t="b">
        <f t="shared" si="2"/>
        <v>0</v>
      </c>
      <c r="Y20" s="209" t="b">
        <f t="shared" si="2"/>
        <v>0</v>
      </c>
      <c r="Z20" s="209" t="b">
        <f t="shared" si="2"/>
        <v>0</v>
      </c>
      <c r="AB20" s="209"/>
      <c r="AC20" s="209"/>
      <c r="AD20" s="209"/>
      <c r="AE20" s="209"/>
    </row>
    <row r="21" spans="1:31">
      <c r="A21" s="211">
        <v>2</v>
      </c>
      <c r="B21" s="211">
        <v>7</v>
      </c>
      <c r="C21" s="211">
        <v>5</v>
      </c>
      <c r="D21" s="211" t="s">
        <v>403</v>
      </c>
      <c r="E21" s="205" t="s">
        <v>1068</v>
      </c>
      <c r="F21" s="205" t="s">
        <v>43</v>
      </c>
      <c r="G21" s="223">
        <v>2</v>
      </c>
      <c r="H21" s="223">
        <v>7</v>
      </c>
      <c r="I21" s="223">
        <v>4</v>
      </c>
      <c r="J21" s="223" t="s">
        <v>403</v>
      </c>
      <c r="K21" s="194" t="str">
        <f>VLOOKUP(A21,'[1]1_プロファイルマスタ'!$A$3:$E$90,3,FALSE)</f>
        <v>管理者(全店)</v>
      </c>
      <c r="L21" s="194" t="str">
        <f>VLOOKUP(B21,'[1]8_取引マスタ'!$A$3:$G$91,2,FALSE)</f>
        <v>本人確認仕掛照会</v>
      </c>
      <c r="M21" s="194" t="str">
        <f>VLOOKUP(C21,'[1]15_リスト発行元マスタ'!$A$3:$Q$100,2,FALSE)</f>
        <v>FACTIVA_SANC</v>
      </c>
      <c r="N21" s="194" t="str">
        <f>VLOOKUP(G21,'[3]1_プロファイルマスタ'!$H$3:$L$900,3,FALSE)</f>
        <v>リスク管理部門（役席）</v>
      </c>
      <c r="O21" s="194" t="str">
        <f>VLOOKUP(H21,'[3]8_取引マスタ'!$J$3:$P$910,2,FALSE)</f>
        <v>本人確認仕掛照会</v>
      </c>
      <c r="P21" s="194" t="str">
        <f>VLOOKUP(I21,'[3]15_リスト発行元マスタ'!$U$3:$AK$1000,2,FALSE)</f>
        <v>NPA</v>
      </c>
      <c r="Q21" s="206" t="s">
        <v>208</v>
      </c>
      <c r="R21" s="207" t="s">
        <v>868</v>
      </c>
      <c r="S21" s="207" t="s">
        <v>206</v>
      </c>
      <c r="T21" s="207" t="str">
        <f t="shared" si="0"/>
        <v xml:space="preserve">2 , 7 , 4 , 'Y' </v>
      </c>
      <c r="U21" s="208" t="s">
        <v>207</v>
      </c>
      <c r="W21" s="209" t="b">
        <f t="shared" si="2"/>
        <v>0</v>
      </c>
      <c r="X21" s="209" t="b">
        <f t="shared" si="2"/>
        <v>0</v>
      </c>
      <c r="Y21" s="209" t="b">
        <f t="shared" si="2"/>
        <v>0</v>
      </c>
      <c r="Z21" s="209" t="b">
        <f t="shared" si="2"/>
        <v>0</v>
      </c>
      <c r="AB21" s="209"/>
      <c r="AC21" s="209"/>
      <c r="AD21" s="209"/>
      <c r="AE21" s="209"/>
    </row>
    <row r="22" spans="1:31">
      <c r="A22" s="211">
        <v>2</v>
      </c>
      <c r="B22" s="211">
        <v>7</v>
      </c>
      <c r="C22" s="211">
        <v>6</v>
      </c>
      <c r="D22" s="211" t="s">
        <v>403</v>
      </c>
      <c r="E22" s="205" t="s">
        <v>1068</v>
      </c>
      <c r="F22" s="205" t="s">
        <v>43</v>
      </c>
      <c r="G22" s="223">
        <v>2</v>
      </c>
      <c r="H22" s="223">
        <v>7</v>
      </c>
      <c r="I22" s="223">
        <v>5</v>
      </c>
      <c r="J22" s="223" t="s">
        <v>403</v>
      </c>
      <c r="K22" s="194" t="str">
        <f>VLOOKUP(A22,'[1]1_プロファイルマスタ'!$A$3:$E$90,3,FALSE)</f>
        <v>管理者(全店)</v>
      </c>
      <c r="L22" s="194" t="str">
        <f>VLOOKUP(B22,'[1]8_取引マスタ'!$A$3:$G$91,2,FALSE)</f>
        <v>本人確認仕掛照会</v>
      </c>
      <c r="M22" s="194" t="str">
        <f>VLOOKUP(C22,'[1]15_リスト発行元マスタ'!$A$3:$Q$100,2,FALSE)</f>
        <v>MOF</v>
      </c>
      <c r="N22" s="194" t="str">
        <f>VLOOKUP(G22,'[3]1_プロファイルマスタ'!$H$3:$L$900,3,FALSE)</f>
        <v>リスク管理部門（役席）</v>
      </c>
      <c r="O22" s="194" t="str">
        <f>VLOOKUP(H22,'[3]8_取引マスタ'!$J$3:$P$910,2,FALSE)</f>
        <v>本人確認仕掛照会</v>
      </c>
      <c r="P22" s="194" t="str">
        <f>VLOOKUP(I22,'[3]15_リスト発行元マスタ'!$U$3:$AK$1000,2,FALSE)</f>
        <v>NPC</v>
      </c>
      <c r="Q22" s="206" t="s">
        <v>208</v>
      </c>
      <c r="R22" s="207" t="s">
        <v>868</v>
      </c>
      <c r="S22" s="207" t="s">
        <v>206</v>
      </c>
      <c r="T22" s="207" t="str">
        <f t="shared" si="0"/>
        <v xml:space="preserve">2 , 7 , 5 , 'Y' </v>
      </c>
      <c r="U22" s="208" t="s">
        <v>207</v>
      </c>
      <c r="W22" s="209" t="b">
        <f t="shared" si="2"/>
        <v>0</v>
      </c>
      <c r="X22" s="209" t="b">
        <f t="shared" si="2"/>
        <v>0</v>
      </c>
      <c r="Y22" s="209" t="b">
        <f t="shared" si="2"/>
        <v>0</v>
      </c>
      <c r="Z22" s="209" t="b">
        <f t="shared" si="2"/>
        <v>0</v>
      </c>
      <c r="AB22" s="209"/>
      <c r="AC22" s="209"/>
      <c r="AD22" s="209"/>
      <c r="AE22" s="209"/>
    </row>
    <row r="23" spans="1:31">
      <c r="A23" s="211">
        <v>2</v>
      </c>
      <c r="B23" s="211">
        <v>7</v>
      </c>
      <c r="C23" s="211">
        <v>7</v>
      </c>
      <c r="D23" s="211" t="s">
        <v>403</v>
      </c>
      <c r="E23" s="205" t="s">
        <v>1068</v>
      </c>
      <c r="F23" s="205" t="s">
        <v>43</v>
      </c>
      <c r="G23" s="223">
        <v>2</v>
      </c>
      <c r="H23" s="223">
        <v>7</v>
      </c>
      <c r="I23" s="223">
        <v>6</v>
      </c>
      <c r="J23" s="223" t="s">
        <v>403</v>
      </c>
      <c r="K23" s="194" t="str">
        <f>VLOOKUP(A23,'[1]1_プロファイルマスタ'!$A$3:$E$90,3,FALSE)</f>
        <v>管理者(全店)</v>
      </c>
      <c r="L23" s="194" t="str">
        <f>VLOOKUP(B23,'[1]8_取引マスタ'!$A$3:$G$91,2,FALSE)</f>
        <v>本人確認仕掛照会</v>
      </c>
      <c r="M23" s="194" t="str">
        <f>VLOOKUP(C23,'[1]15_リスト発行元マスタ'!$A$3:$Q$100,2,FALSE)</f>
        <v>JP</v>
      </c>
      <c r="N23" s="194" t="str">
        <f>VLOOKUP(G23,'[3]1_プロファイルマスタ'!$H$3:$L$900,3,FALSE)</f>
        <v>リスク管理部門（役席）</v>
      </c>
      <c r="O23" s="194" t="str">
        <f>VLOOKUP(H23,'[3]8_取引マスタ'!$J$3:$P$910,2,FALSE)</f>
        <v>本人確認仕掛照会</v>
      </c>
      <c r="P23" s="194" t="str">
        <f>VLOOKUP(I23,'[3]15_リスト発行元マスタ'!$U$3:$AK$1000,2,FALSE)</f>
        <v>NPI</v>
      </c>
      <c r="Q23" s="206" t="s">
        <v>208</v>
      </c>
      <c r="R23" s="207" t="s">
        <v>868</v>
      </c>
      <c r="S23" s="207" t="s">
        <v>206</v>
      </c>
      <c r="T23" s="207" t="str">
        <f t="shared" si="0"/>
        <v xml:space="preserve">2 , 7 , 6 , 'Y' </v>
      </c>
      <c r="U23" s="208" t="s">
        <v>207</v>
      </c>
      <c r="W23" s="209" t="b">
        <f t="shared" si="2"/>
        <v>0</v>
      </c>
      <c r="X23" s="209" t="b">
        <f t="shared" si="2"/>
        <v>0</v>
      </c>
      <c r="Y23" s="209" t="b">
        <f t="shared" si="2"/>
        <v>0</v>
      </c>
      <c r="Z23" s="209" t="b">
        <f t="shared" si="2"/>
        <v>0</v>
      </c>
      <c r="AB23" s="209"/>
      <c r="AC23" s="209"/>
      <c r="AD23" s="209"/>
      <c r="AE23" s="209"/>
    </row>
    <row r="24" spans="1:31">
      <c r="A24" s="211">
        <v>2</v>
      </c>
      <c r="B24" s="211">
        <v>7</v>
      </c>
      <c r="C24" s="211">
        <v>8</v>
      </c>
      <c r="D24" s="211" t="s">
        <v>403</v>
      </c>
      <c r="E24" s="205" t="s">
        <v>1068</v>
      </c>
      <c r="F24" s="205" t="s">
        <v>43</v>
      </c>
      <c r="G24" s="223">
        <v>2</v>
      </c>
      <c r="H24" s="223">
        <v>7</v>
      </c>
      <c r="I24" s="223">
        <v>7</v>
      </c>
      <c r="J24" s="223" t="s">
        <v>403</v>
      </c>
      <c r="K24" s="194" t="str">
        <f>VLOOKUP(A24,'[1]1_プロファイルマスタ'!$A$3:$E$90,3,FALSE)</f>
        <v>管理者(全店)</v>
      </c>
      <c r="L24" s="194" t="str">
        <f>VLOOKUP(B24,'[1]8_取引マスタ'!$A$3:$G$91,2,FALSE)</f>
        <v>本人確認仕掛照会</v>
      </c>
      <c r="M24" s="194" t="str">
        <f>VLOOKUP(C24,'[1]15_リスト発行元マスタ'!$A$3:$Q$100,2,FALSE)</f>
        <v>JU</v>
      </c>
      <c r="N24" s="194" t="str">
        <f>VLOOKUP(G24,'[3]1_プロファイルマスタ'!$H$3:$L$900,3,FALSE)</f>
        <v>リスク管理部門（役席）</v>
      </c>
      <c r="O24" s="194" t="str">
        <f>VLOOKUP(H24,'[3]8_取引マスタ'!$J$3:$P$910,2,FALSE)</f>
        <v>本人確認仕掛照会</v>
      </c>
      <c r="P24" s="194" t="str">
        <f>VLOOKUP(I24,'[3]15_リスト発行元マスタ'!$U$3:$AK$1000,2,FALSE)</f>
        <v>ASI</v>
      </c>
      <c r="Q24" s="206" t="s">
        <v>208</v>
      </c>
      <c r="R24" s="207" t="s">
        <v>868</v>
      </c>
      <c r="S24" s="207" t="s">
        <v>206</v>
      </c>
      <c r="T24" s="207" t="str">
        <f t="shared" si="0"/>
        <v xml:space="preserve">2 , 7 , 7 , 'Y' </v>
      </c>
      <c r="U24" s="208" t="s">
        <v>207</v>
      </c>
      <c r="W24" s="209" t="b">
        <f t="shared" si="2"/>
        <v>0</v>
      </c>
      <c r="X24" s="209" t="b">
        <f t="shared" si="2"/>
        <v>0</v>
      </c>
      <c r="Y24" s="209" t="b">
        <f t="shared" si="2"/>
        <v>0</v>
      </c>
      <c r="Z24" s="209" t="b">
        <f t="shared" si="2"/>
        <v>0</v>
      </c>
      <c r="AB24" s="209"/>
      <c r="AC24" s="209"/>
      <c r="AD24" s="209"/>
      <c r="AE24" s="209"/>
    </row>
    <row r="25" spans="1:31">
      <c r="A25" s="211">
        <v>2</v>
      </c>
      <c r="B25" s="211">
        <v>7</v>
      </c>
      <c r="C25" s="211">
        <v>9</v>
      </c>
      <c r="D25" s="211" t="s">
        <v>403</v>
      </c>
      <c r="E25" s="205" t="s">
        <v>1068</v>
      </c>
      <c r="F25" s="205" t="s">
        <v>43</v>
      </c>
      <c r="G25" s="223">
        <v>2</v>
      </c>
      <c r="H25" s="223">
        <v>7</v>
      </c>
      <c r="I25" s="223">
        <v>8</v>
      </c>
      <c r="J25" s="223" t="s">
        <v>403</v>
      </c>
      <c r="K25" s="194" t="str">
        <f>VLOOKUP(A25,'[1]1_プロファイルマスタ'!$A$3:$E$90,3,FALSE)</f>
        <v>管理者(全店)</v>
      </c>
      <c r="L25" s="194" t="str">
        <f>VLOOKUP(B25,'[1]8_取引マスタ'!$A$3:$G$91,2,FALSE)</f>
        <v>本人確認仕掛照会</v>
      </c>
      <c r="M25" s="194" t="str">
        <f>VLOOKUP(C25,'[1]15_リスト発行元マスタ'!$A$3:$Q$100,2,FALSE)</f>
        <v>NPA</v>
      </c>
      <c r="N25" s="194" t="str">
        <f>VLOOKUP(G25,'[3]1_プロファイルマスタ'!$H$3:$L$900,3,FALSE)</f>
        <v>リスク管理部門（役席）</v>
      </c>
      <c r="O25" s="194" t="str">
        <f>VLOOKUP(H25,'[3]8_取引マスタ'!$J$3:$P$910,2,FALSE)</f>
        <v>本人確認仕掛照会</v>
      </c>
      <c r="P25" s="194" t="str">
        <f>VLOOKUP(I25,'[3]15_リスト発行元マスタ'!$U$3:$AK$1000,2,FALSE)</f>
        <v>ASC</v>
      </c>
      <c r="Q25" s="206" t="s">
        <v>208</v>
      </c>
      <c r="R25" s="207" t="s">
        <v>868</v>
      </c>
      <c r="S25" s="207" t="s">
        <v>206</v>
      </c>
      <c r="T25" s="207" t="str">
        <f t="shared" si="0"/>
        <v xml:space="preserve">2 , 7 , 8 , 'Y' </v>
      </c>
      <c r="U25" s="208" t="s">
        <v>207</v>
      </c>
      <c r="W25" s="209" t="b">
        <f t="shared" si="2"/>
        <v>0</v>
      </c>
      <c r="X25" s="209" t="b">
        <f t="shared" si="2"/>
        <v>0</v>
      </c>
      <c r="Y25" s="209" t="b">
        <f t="shared" si="2"/>
        <v>0</v>
      </c>
      <c r="Z25" s="209" t="b">
        <f t="shared" si="2"/>
        <v>0</v>
      </c>
      <c r="AB25" s="209"/>
      <c r="AC25" s="209"/>
      <c r="AD25" s="209"/>
      <c r="AE25" s="209"/>
    </row>
    <row r="26" spans="1:31">
      <c r="A26" s="211">
        <v>2</v>
      </c>
      <c r="B26" s="211">
        <v>7</v>
      </c>
      <c r="C26" s="211">
        <v>10</v>
      </c>
      <c r="D26" s="211" t="s">
        <v>403</v>
      </c>
      <c r="E26" s="205" t="s">
        <v>1068</v>
      </c>
      <c r="F26" s="205" t="s">
        <v>43</v>
      </c>
      <c r="G26" s="223">
        <v>2</v>
      </c>
      <c r="H26" s="223">
        <v>7</v>
      </c>
      <c r="I26" s="223">
        <v>9</v>
      </c>
      <c r="J26" s="223" t="s">
        <v>403</v>
      </c>
      <c r="K26" s="194" t="str">
        <f>VLOOKUP(A26,'[1]1_プロファイルマスタ'!$A$3:$E$90,3,FALSE)</f>
        <v>管理者(全店)</v>
      </c>
      <c r="L26" s="194" t="str">
        <f>VLOOKUP(B26,'[1]8_取引マスタ'!$A$3:$G$91,2,FALSE)</f>
        <v>本人確認仕掛照会</v>
      </c>
      <c r="M26" s="194" t="str">
        <f>VLOOKUP(C26,'[1]15_リスト発行元マスタ'!$A$3:$Q$100,2,FALSE)</f>
        <v>NPC</v>
      </c>
      <c r="N26" s="194" t="str">
        <f>VLOOKUP(G26,'[3]1_プロファイルマスタ'!$H$3:$L$900,3,FALSE)</f>
        <v>リスク管理部門（役席）</v>
      </c>
      <c r="O26" s="194" t="str">
        <f>VLOOKUP(H26,'[3]8_取引マスタ'!$J$3:$P$910,2,FALSE)</f>
        <v>本人確認仕掛照会</v>
      </c>
      <c r="P26" s="194" t="str">
        <f>VLOOKUP(I26,'[3]15_リスト発行元マスタ'!$U$3:$AK$1000,2,FALSE)</f>
        <v>DJ_SEISAI</v>
      </c>
      <c r="Q26" s="206" t="s">
        <v>208</v>
      </c>
      <c r="R26" s="207" t="s">
        <v>868</v>
      </c>
      <c r="S26" s="207" t="s">
        <v>206</v>
      </c>
      <c r="T26" s="207" t="str">
        <f t="shared" si="0"/>
        <v xml:space="preserve">2 , 7 , 9 , 'Y' </v>
      </c>
      <c r="U26" s="208" t="s">
        <v>207</v>
      </c>
      <c r="W26" s="209" t="b">
        <f t="shared" si="2"/>
        <v>0</v>
      </c>
      <c r="X26" s="209" t="b">
        <f t="shared" si="2"/>
        <v>0</v>
      </c>
      <c r="Y26" s="209" t="b">
        <f t="shared" si="2"/>
        <v>0</v>
      </c>
      <c r="Z26" s="209" t="b">
        <f t="shared" si="2"/>
        <v>0</v>
      </c>
      <c r="AB26" s="209"/>
      <c r="AC26" s="209"/>
      <c r="AD26" s="209"/>
      <c r="AE26" s="209"/>
    </row>
    <row r="27" spans="1:31">
      <c r="A27" s="211">
        <v>2</v>
      </c>
      <c r="B27" s="211">
        <v>7</v>
      </c>
      <c r="C27" s="211">
        <v>11</v>
      </c>
      <c r="D27" s="211" t="s">
        <v>403</v>
      </c>
      <c r="E27" s="205" t="s">
        <v>1068</v>
      </c>
      <c r="F27" s="205" t="s">
        <v>43</v>
      </c>
      <c r="G27" s="223">
        <v>2</v>
      </c>
      <c r="H27" s="223">
        <v>7</v>
      </c>
      <c r="I27" s="223">
        <v>10</v>
      </c>
      <c r="J27" s="223" t="s">
        <v>403</v>
      </c>
      <c r="K27" s="194" t="str">
        <f>VLOOKUP(A27,'[1]1_プロファイルマスタ'!$A$3:$E$90,3,FALSE)</f>
        <v>管理者(全店)</v>
      </c>
      <c r="L27" s="194" t="str">
        <f>VLOOKUP(B27,'[1]8_取引マスタ'!$A$3:$G$91,2,FALSE)</f>
        <v>本人確認仕掛照会</v>
      </c>
      <c r="M27" s="194" t="str">
        <f>VLOOKUP(C27,'[1]15_リスト発行元マスタ'!$A$3:$Q$100,2,FALSE)</f>
        <v>NPI</v>
      </c>
      <c r="N27" s="194" t="str">
        <f>VLOOKUP(G27,'[3]1_プロファイルマスタ'!$H$3:$L$900,3,FALSE)</f>
        <v>リスク管理部門（役席）</v>
      </c>
      <c r="O27" s="194" t="str">
        <f>VLOOKUP(H27,'[3]8_取引マスタ'!$J$3:$P$910,2,FALSE)</f>
        <v>本人確認仕掛照会</v>
      </c>
      <c r="P27" s="194" t="str">
        <f>VLOOKUP(I27,'[3]15_リスト発行元マスタ'!$U$3:$AK$1000,2,FALSE)</f>
        <v>DJ_SHIPS</v>
      </c>
      <c r="Q27" s="206" t="s">
        <v>208</v>
      </c>
      <c r="R27" s="207" t="s">
        <v>868</v>
      </c>
      <c r="S27" s="207" t="s">
        <v>206</v>
      </c>
      <c r="T27" s="207" t="str">
        <f t="shared" si="0"/>
        <v xml:space="preserve">2 , 7 , 10 , 'Y' </v>
      </c>
      <c r="U27" s="208" t="s">
        <v>207</v>
      </c>
      <c r="W27" s="209" t="b">
        <f t="shared" si="2"/>
        <v>0</v>
      </c>
      <c r="X27" s="209" t="b">
        <f t="shared" si="2"/>
        <v>0</v>
      </c>
      <c r="Y27" s="209" t="b">
        <f t="shared" si="2"/>
        <v>0</v>
      </c>
      <c r="Z27" s="209" t="b">
        <f t="shared" si="2"/>
        <v>0</v>
      </c>
      <c r="AB27" s="209"/>
      <c r="AC27" s="209"/>
      <c r="AD27" s="209"/>
      <c r="AE27" s="209"/>
    </row>
    <row r="28" spans="1:31">
      <c r="A28" s="211">
        <v>2</v>
      </c>
      <c r="B28" s="211">
        <v>7</v>
      </c>
      <c r="C28" s="211">
        <v>12</v>
      </c>
      <c r="D28" s="211" t="s">
        <v>403</v>
      </c>
      <c r="E28" s="205" t="s">
        <v>1068</v>
      </c>
      <c r="F28" s="205" t="s">
        <v>43</v>
      </c>
      <c r="G28" s="223">
        <v>2</v>
      </c>
      <c r="H28" s="223">
        <v>7</v>
      </c>
      <c r="I28" s="223">
        <v>11</v>
      </c>
      <c r="J28" s="223" t="s">
        <v>403</v>
      </c>
      <c r="K28" s="194" t="str">
        <f>VLOOKUP(A28,'[1]1_プロファイルマスタ'!$A$3:$E$90,3,FALSE)</f>
        <v>管理者(全店)</v>
      </c>
      <c r="L28" s="194" t="str">
        <f>VLOOKUP(B28,'[1]8_取引マスタ'!$A$3:$G$91,2,FALSE)</f>
        <v>本人確認仕掛照会</v>
      </c>
      <c r="M28" s="194" t="str">
        <f>VLOOKUP(C28,'[1]15_リスト発行元マスタ'!$A$3:$Q$100,2,FALSE)</f>
        <v>ASI</v>
      </c>
      <c r="N28" s="194" t="str">
        <f>VLOOKUP(G28,'[3]1_プロファイルマスタ'!$H$3:$L$900,3,FALSE)</f>
        <v>リスク管理部門（役席）</v>
      </c>
      <c r="O28" s="194" t="str">
        <f>VLOOKUP(H28,'[3]8_取引マスタ'!$J$3:$P$910,2,FALSE)</f>
        <v>本人確認仕掛照会</v>
      </c>
      <c r="P28" s="194" t="str">
        <f>VLOOKUP(I28,'[3]15_リスト発行元マスタ'!$U$3:$AK$1000,2,FALSE)</f>
        <v>DJ_GAIKOKU_PEPS</v>
      </c>
      <c r="Q28" s="206" t="s">
        <v>208</v>
      </c>
      <c r="R28" s="207" t="s">
        <v>868</v>
      </c>
      <c r="S28" s="207" t="s">
        <v>206</v>
      </c>
      <c r="T28" s="207" t="str">
        <f t="shared" si="0"/>
        <v xml:space="preserve">2 , 7 , 11 , 'Y' </v>
      </c>
      <c r="U28" s="208" t="s">
        <v>207</v>
      </c>
      <c r="W28" s="209" t="b">
        <f t="shared" si="2"/>
        <v>0</v>
      </c>
      <c r="X28" s="209" t="b">
        <f t="shared" si="2"/>
        <v>0</v>
      </c>
      <c r="Y28" s="209" t="b">
        <f t="shared" si="2"/>
        <v>0</v>
      </c>
      <c r="Z28" s="209" t="b">
        <f t="shared" si="2"/>
        <v>0</v>
      </c>
      <c r="AB28" s="209"/>
      <c r="AC28" s="209"/>
      <c r="AD28" s="209"/>
      <c r="AE28" s="209"/>
    </row>
    <row r="29" spans="1:31">
      <c r="A29" s="211">
        <v>2</v>
      </c>
      <c r="B29" s="211">
        <v>7</v>
      </c>
      <c r="C29" s="211">
        <v>13</v>
      </c>
      <c r="D29" s="211" t="s">
        <v>403</v>
      </c>
      <c r="E29" s="205" t="s">
        <v>1068</v>
      </c>
      <c r="F29" s="205" t="s">
        <v>43</v>
      </c>
      <c r="G29" s="223">
        <v>2</v>
      </c>
      <c r="H29" s="223">
        <v>7</v>
      </c>
      <c r="I29" s="223">
        <v>12</v>
      </c>
      <c r="J29" s="223" t="s">
        <v>403</v>
      </c>
      <c r="K29" s="194" t="str">
        <f>VLOOKUP(A29,'[1]1_プロファイルマスタ'!$A$3:$E$90,3,FALSE)</f>
        <v>管理者(全店)</v>
      </c>
      <c r="L29" s="194" t="str">
        <f>VLOOKUP(B29,'[1]8_取引マスタ'!$A$3:$G$91,2,FALSE)</f>
        <v>本人確認仕掛照会</v>
      </c>
      <c r="M29" s="194" t="str">
        <f>VLOOKUP(C29,'[1]15_リスト発行元マスタ'!$A$3:$Q$100,2,FALSE)</f>
        <v>ASC</v>
      </c>
      <c r="N29" s="194" t="str">
        <f>VLOOKUP(G29,'[3]1_プロファイルマスタ'!$H$3:$L$900,3,FALSE)</f>
        <v>リスク管理部門（役席）</v>
      </c>
      <c r="O29" s="194" t="str">
        <f>VLOOKUP(H29,'[3]8_取引マスタ'!$J$3:$P$910,2,FALSE)</f>
        <v>本人確認仕掛照会</v>
      </c>
      <c r="P29" s="194" t="str">
        <f>VLOOKUP(I29,'[3]15_リスト発行元マスタ'!$U$3:$AK$1000,2,FALSE)</f>
        <v>DJ_KOKUNAI_PEPS</v>
      </c>
      <c r="Q29" s="206" t="s">
        <v>208</v>
      </c>
      <c r="R29" s="207" t="s">
        <v>868</v>
      </c>
      <c r="S29" s="207" t="s">
        <v>206</v>
      </c>
      <c r="T29" s="207" t="str">
        <f t="shared" si="0"/>
        <v xml:space="preserve">2 , 7 , 12 , 'Y' </v>
      </c>
      <c r="U29" s="208" t="s">
        <v>207</v>
      </c>
      <c r="W29" s="209" t="b">
        <f t="shared" si="2"/>
        <v>0</v>
      </c>
      <c r="X29" s="209" t="b">
        <f t="shared" si="2"/>
        <v>0</v>
      </c>
      <c r="Y29" s="209" t="b">
        <f t="shared" si="2"/>
        <v>0</v>
      </c>
      <c r="Z29" s="209" t="b">
        <f t="shared" si="2"/>
        <v>0</v>
      </c>
      <c r="AB29" s="209"/>
      <c r="AC29" s="209"/>
      <c r="AD29" s="209"/>
      <c r="AE29" s="209"/>
    </row>
    <row r="30" spans="1:31">
      <c r="A30" s="211">
        <v>2</v>
      </c>
      <c r="B30" s="211">
        <v>7</v>
      </c>
      <c r="C30" s="211">
        <v>14</v>
      </c>
      <c r="D30" s="211" t="s">
        <v>403</v>
      </c>
      <c r="E30" s="205" t="s">
        <v>1068</v>
      </c>
      <c r="F30" s="205" t="s">
        <v>43</v>
      </c>
      <c r="G30" s="223">
        <v>2</v>
      </c>
      <c r="H30" s="223">
        <v>7</v>
      </c>
      <c r="I30" s="223">
        <v>13</v>
      </c>
      <c r="J30" s="223" t="s">
        <v>403</v>
      </c>
      <c r="K30" s="194" t="str">
        <f>VLOOKUP(A30,'[1]1_プロファイルマスタ'!$A$3:$E$90,3,FALSE)</f>
        <v>管理者(全店)</v>
      </c>
      <c r="L30" s="194" t="str">
        <f>VLOOKUP(B30,'[1]8_取引マスタ'!$A$3:$G$91,2,FALSE)</f>
        <v>本人確認仕掛照会</v>
      </c>
      <c r="M30" s="194" t="str">
        <f>VLOOKUP(C30,'[1]15_リスト発行元マスタ'!$A$3:$Q$100,2,FALSE)</f>
        <v>ORG1</v>
      </c>
      <c r="N30" s="194" t="str">
        <f>VLOOKUP(G30,'[3]1_プロファイルマスタ'!$H$3:$L$900,3,FALSE)</f>
        <v>リスク管理部門（役席）</v>
      </c>
      <c r="O30" s="194" t="str">
        <f>VLOOKUP(H30,'[3]8_取引マスタ'!$J$3:$P$910,2,FALSE)</f>
        <v>本人確認仕掛照会</v>
      </c>
      <c r="P30" s="194" t="str">
        <f>VLOOKUP(I30,'[3]15_リスト発行元マスタ'!$U$3:$AK$1000,2,FALSE)</f>
        <v>ZENGIN_SEIHO</v>
      </c>
      <c r="Q30" s="206" t="s">
        <v>208</v>
      </c>
      <c r="R30" s="207" t="s">
        <v>868</v>
      </c>
      <c r="S30" s="207" t="s">
        <v>206</v>
      </c>
      <c r="T30" s="207" t="str">
        <f t="shared" si="0"/>
        <v xml:space="preserve">2 , 7 , 13 , 'Y' </v>
      </c>
      <c r="U30" s="208" t="s">
        <v>207</v>
      </c>
      <c r="W30" s="209" t="b">
        <f t="shared" si="2"/>
        <v>0</v>
      </c>
      <c r="X30" s="209" t="b">
        <f t="shared" si="2"/>
        <v>0</v>
      </c>
      <c r="Y30" s="209" t="b">
        <f t="shared" si="2"/>
        <v>0</v>
      </c>
      <c r="Z30" s="209" t="b">
        <f t="shared" si="2"/>
        <v>0</v>
      </c>
      <c r="AB30" s="209"/>
      <c r="AC30" s="209"/>
      <c r="AD30" s="209"/>
      <c r="AE30" s="209"/>
    </row>
    <row r="31" spans="1:31">
      <c r="A31" s="211">
        <v>2</v>
      </c>
      <c r="B31" s="211">
        <v>8</v>
      </c>
      <c r="C31" s="211">
        <v>1</v>
      </c>
      <c r="D31" s="211" t="s">
        <v>403</v>
      </c>
      <c r="E31" s="205" t="s">
        <v>1068</v>
      </c>
      <c r="F31" s="205" t="s">
        <v>43</v>
      </c>
      <c r="G31" s="223">
        <v>2</v>
      </c>
      <c r="H31" s="223">
        <v>7</v>
      </c>
      <c r="I31" s="223">
        <v>14</v>
      </c>
      <c r="J31" s="223" t="s">
        <v>403</v>
      </c>
      <c r="K31" s="194" t="str">
        <f>VLOOKUP(A31,'[1]1_プロファイルマスタ'!$A$3:$E$90,3,FALSE)</f>
        <v>管理者(全店)</v>
      </c>
      <c r="L31" s="194" t="str">
        <f>VLOOKUP(B31,'[1]8_取引マスタ'!$A$3:$G$91,2,FALSE)</f>
        <v>判定履歴照会</v>
      </c>
      <c r="M31" s="194" t="str">
        <f>VLOOKUP(C31,'[1]15_リスト発行元マスタ'!$A$3:$Q$100,2,FALSE)</f>
        <v>OFAC</v>
      </c>
      <c r="N31" s="194" t="str">
        <f>VLOOKUP(G31,'[3]1_プロファイルマスタ'!$H$3:$L$900,3,FALSE)</f>
        <v>リスク管理部門（役席）</v>
      </c>
      <c r="O31" s="194" t="str">
        <f>VLOOKUP(H31,'[3]8_取引マスタ'!$J$3:$P$910,2,FALSE)</f>
        <v>本人確認仕掛照会</v>
      </c>
      <c r="P31" s="194" t="str">
        <f>VLOOKUP(I31,'[3]15_リスト発行元マスタ'!$U$3:$AK$1000,2,FALSE)</f>
        <v>ZENGIN_SONPO</v>
      </c>
      <c r="Q31" s="206" t="s">
        <v>208</v>
      </c>
      <c r="R31" s="207" t="s">
        <v>868</v>
      </c>
      <c r="S31" s="207" t="s">
        <v>206</v>
      </c>
      <c r="T31" s="207" t="str">
        <f t="shared" si="0"/>
        <v xml:space="preserve">2 , 7 , 14 , 'Y' </v>
      </c>
      <c r="U31" s="208" t="s">
        <v>207</v>
      </c>
      <c r="W31" s="209" t="b">
        <f t="shared" si="2"/>
        <v>0</v>
      </c>
      <c r="X31" s="209" t="b">
        <f t="shared" si="2"/>
        <v>0</v>
      </c>
      <c r="Y31" s="209" t="b">
        <f t="shared" si="2"/>
        <v>0</v>
      </c>
      <c r="Z31" s="209" t="b">
        <f t="shared" si="2"/>
        <v>0</v>
      </c>
      <c r="AB31" s="209"/>
      <c r="AC31" s="209"/>
      <c r="AD31" s="209"/>
      <c r="AE31" s="209"/>
    </row>
    <row r="32" spans="1:31">
      <c r="A32" s="211">
        <v>2</v>
      </c>
      <c r="B32" s="211">
        <v>8</v>
      </c>
      <c r="C32" s="211">
        <v>2</v>
      </c>
      <c r="D32" s="211" t="s">
        <v>403</v>
      </c>
      <c r="E32" s="205" t="s">
        <v>1068</v>
      </c>
      <c r="F32" s="205" t="s">
        <v>43</v>
      </c>
      <c r="G32" s="223">
        <v>2</v>
      </c>
      <c r="H32" s="223">
        <v>7</v>
      </c>
      <c r="I32" s="223">
        <v>15</v>
      </c>
      <c r="J32" s="223" t="s">
        <v>403</v>
      </c>
      <c r="K32" s="194" t="str">
        <f>VLOOKUP(A32,'[1]1_プロファイルマスタ'!$A$3:$E$90,3,FALSE)</f>
        <v>管理者(全店)</v>
      </c>
      <c r="L32" s="194" t="str">
        <f>VLOOKUP(B32,'[1]8_取引マスタ'!$A$3:$G$91,2,FALSE)</f>
        <v>判定履歴照会</v>
      </c>
      <c r="M32" s="194" t="str">
        <f>VLOOKUP(C32,'[1]15_リスト発行元マスタ'!$A$3:$Q$100,2,FALSE)</f>
        <v>RefPEPs</v>
      </c>
      <c r="N32" s="194" t="str">
        <f>VLOOKUP(G32,'[3]1_プロファイルマスタ'!$H$3:$L$900,3,FALSE)</f>
        <v>リスク管理部門（役席）</v>
      </c>
      <c r="O32" s="194" t="str">
        <f>VLOOKUP(H32,'[3]8_取引マスタ'!$J$3:$P$910,2,FALSE)</f>
        <v>本人確認仕掛照会</v>
      </c>
      <c r="P32" s="194" t="str">
        <f>VLOOKUP(I32,'[3]15_リスト発行元マスタ'!$U$3:$AK$1000,2,FALSE)</f>
        <v>ORIGINAL</v>
      </c>
      <c r="Q32" s="206" t="s">
        <v>208</v>
      </c>
      <c r="R32" s="207" t="s">
        <v>868</v>
      </c>
      <c r="S32" s="207" t="s">
        <v>206</v>
      </c>
      <c r="T32" s="207" t="str">
        <f t="shared" si="0"/>
        <v xml:space="preserve">2 , 7 , 15 , 'Y' </v>
      </c>
      <c r="U32" s="208" t="s">
        <v>207</v>
      </c>
      <c r="W32" s="209" t="b">
        <f t="shared" si="2"/>
        <v>0</v>
      </c>
      <c r="X32" s="209" t="b">
        <f t="shared" si="2"/>
        <v>0</v>
      </c>
      <c r="Y32" s="209" t="b">
        <f t="shared" si="2"/>
        <v>0</v>
      </c>
      <c r="Z32" s="209" t="b">
        <f t="shared" si="2"/>
        <v>0</v>
      </c>
      <c r="AB32" s="209"/>
      <c r="AC32" s="209"/>
      <c r="AD32" s="209"/>
      <c r="AE32" s="209"/>
    </row>
    <row r="33" spans="1:31">
      <c r="A33" s="211">
        <v>2</v>
      </c>
      <c r="B33" s="211">
        <v>8</v>
      </c>
      <c r="C33" s="211">
        <v>3</v>
      </c>
      <c r="D33" s="211" t="s">
        <v>403</v>
      </c>
      <c r="E33" s="205" t="s">
        <v>1068</v>
      </c>
      <c r="F33" s="205" t="s">
        <v>43</v>
      </c>
      <c r="G33" s="223">
        <v>2</v>
      </c>
      <c r="H33" s="223">
        <v>8</v>
      </c>
      <c r="I33" s="223">
        <v>1</v>
      </c>
      <c r="J33" s="223" t="s">
        <v>403</v>
      </c>
      <c r="K33" s="194" t="str">
        <f>VLOOKUP(A33,'[1]1_プロファイルマスタ'!$A$3:$E$90,3,FALSE)</f>
        <v>管理者(全店)</v>
      </c>
      <c r="L33" s="194" t="str">
        <f>VLOOKUP(B33,'[1]8_取引マスタ'!$A$3:$G$91,2,FALSE)</f>
        <v>判定履歴照会</v>
      </c>
      <c r="M33" s="194" t="str">
        <f>VLOOKUP(C33,'[1]15_リスト発行元マスタ'!$A$3:$Q$100,2,FALSE)</f>
        <v>RefSANC</v>
      </c>
      <c r="N33" s="194" t="str">
        <f>VLOOKUP(G33,'[3]1_プロファイルマスタ'!$H$3:$L$900,3,FALSE)</f>
        <v>リスク管理部門（役席）</v>
      </c>
      <c r="O33" s="194" t="str">
        <f>VLOOKUP(H33,'[3]8_取引マスタ'!$J$3:$P$910,2,FALSE)</f>
        <v>判定履歴照会</v>
      </c>
      <c r="P33" s="194" t="str">
        <f>VLOOKUP(I33,'[3]15_リスト発行元マスタ'!$U$3:$AK$1000,2,FALSE)</f>
        <v>OFAC</v>
      </c>
      <c r="Q33" s="206" t="s">
        <v>208</v>
      </c>
      <c r="R33" s="207" t="s">
        <v>868</v>
      </c>
      <c r="S33" s="207" t="s">
        <v>206</v>
      </c>
      <c r="T33" s="207" t="str">
        <f t="shared" si="0"/>
        <v xml:space="preserve">2 , 8 , 1 , 'Y' </v>
      </c>
      <c r="U33" s="208" t="s">
        <v>207</v>
      </c>
      <c r="W33" s="209" t="b">
        <f t="shared" si="2"/>
        <v>0</v>
      </c>
      <c r="X33" s="209" t="b">
        <f t="shared" si="2"/>
        <v>0</v>
      </c>
      <c r="Y33" s="209" t="b">
        <f t="shared" si="2"/>
        <v>0</v>
      </c>
      <c r="Z33" s="209" t="b">
        <f t="shared" si="2"/>
        <v>0</v>
      </c>
      <c r="AB33" s="209"/>
      <c r="AC33" s="209"/>
      <c r="AD33" s="209"/>
      <c r="AE33" s="209"/>
    </row>
    <row r="34" spans="1:31">
      <c r="A34" s="211">
        <v>2</v>
      </c>
      <c r="B34" s="211">
        <v>8</v>
      </c>
      <c r="C34" s="211">
        <v>4</v>
      </c>
      <c r="D34" s="211" t="s">
        <v>403</v>
      </c>
      <c r="E34" s="205" t="s">
        <v>1068</v>
      </c>
      <c r="F34" s="205" t="s">
        <v>43</v>
      </c>
      <c r="G34" s="223">
        <v>2</v>
      </c>
      <c r="H34" s="223">
        <v>8</v>
      </c>
      <c r="I34" s="223">
        <v>2</v>
      </c>
      <c r="J34" s="223" t="s">
        <v>403</v>
      </c>
      <c r="K34" s="194" t="str">
        <f>VLOOKUP(A34,'[1]1_プロファイルマスタ'!$A$3:$E$90,3,FALSE)</f>
        <v>管理者(全店)</v>
      </c>
      <c r="L34" s="194" t="str">
        <f>VLOOKUP(B34,'[1]8_取引マスタ'!$A$3:$G$91,2,FALSE)</f>
        <v>判定履歴照会</v>
      </c>
      <c r="M34" s="194" t="str">
        <f>VLOOKUP(C34,'[1]15_リスト発行元マスタ'!$A$3:$Q$100,2,FALSE)</f>
        <v>FACTIVA</v>
      </c>
      <c r="N34" s="194" t="str">
        <f>VLOOKUP(G34,'[3]1_プロファイルマスタ'!$H$3:$L$900,3,FALSE)</f>
        <v>リスク管理部門（役席）</v>
      </c>
      <c r="O34" s="194" t="str">
        <f>VLOOKUP(H34,'[3]8_取引マスタ'!$J$3:$P$910,2,FALSE)</f>
        <v>判定履歴照会</v>
      </c>
      <c r="P34" s="194" t="str">
        <f>VLOOKUP(I34,'[3]15_リスト発行元マスタ'!$U$3:$AK$1000,2,FALSE)</f>
        <v>JP</v>
      </c>
      <c r="Q34" s="206" t="s">
        <v>208</v>
      </c>
      <c r="R34" s="207" t="s">
        <v>868</v>
      </c>
      <c r="S34" s="207" t="s">
        <v>206</v>
      </c>
      <c r="T34" s="207" t="str">
        <f t="shared" si="0"/>
        <v xml:space="preserve">2 , 8 , 2 , 'Y' </v>
      </c>
      <c r="U34" s="208" t="s">
        <v>207</v>
      </c>
      <c r="W34" s="209" t="b">
        <f t="shared" si="2"/>
        <v>0</v>
      </c>
      <c r="X34" s="209" t="b">
        <f t="shared" si="2"/>
        <v>0</v>
      </c>
      <c r="Y34" s="209" t="b">
        <f t="shared" si="2"/>
        <v>0</v>
      </c>
      <c r="Z34" s="209" t="b">
        <f t="shared" si="2"/>
        <v>0</v>
      </c>
      <c r="AB34" s="209"/>
      <c r="AC34" s="209"/>
      <c r="AD34" s="209"/>
      <c r="AE34" s="209"/>
    </row>
    <row r="35" spans="1:31">
      <c r="A35" s="211">
        <v>2</v>
      </c>
      <c r="B35" s="211">
        <v>8</v>
      </c>
      <c r="C35" s="211">
        <v>5</v>
      </c>
      <c r="D35" s="211" t="s">
        <v>403</v>
      </c>
      <c r="E35" s="205" t="s">
        <v>1068</v>
      </c>
      <c r="F35" s="205" t="s">
        <v>43</v>
      </c>
      <c r="G35" s="223">
        <v>2</v>
      </c>
      <c r="H35" s="223">
        <v>8</v>
      </c>
      <c r="I35" s="223">
        <v>3</v>
      </c>
      <c r="J35" s="223" t="s">
        <v>403</v>
      </c>
      <c r="K35" s="194" t="str">
        <f>VLOOKUP(A35,'[1]1_プロファイルマスタ'!$A$3:$E$90,3,FALSE)</f>
        <v>管理者(全店)</v>
      </c>
      <c r="L35" s="194" t="str">
        <f>VLOOKUP(B35,'[1]8_取引マスタ'!$A$3:$G$91,2,FALSE)</f>
        <v>判定履歴照会</v>
      </c>
      <c r="M35" s="194" t="str">
        <f>VLOOKUP(C35,'[1]15_リスト発行元マスタ'!$A$3:$Q$100,2,FALSE)</f>
        <v>FACTIVA_SANC</v>
      </c>
      <c r="N35" s="194" t="str">
        <f>VLOOKUP(G35,'[3]1_プロファイルマスタ'!$H$3:$L$900,3,FALSE)</f>
        <v>リスク管理部門（役席）</v>
      </c>
      <c r="O35" s="194" t="str">
        <f>VLOOKUP(H35,'[3]8_取引マスタ'!$J$3:$P$910,2,FALSE)</f>
        <v>判定履歴照会</v>
      </c>
      <c r="P35" s="194" t="str">
        <f>VLOOKUP(I35,'[3]15_リスト発行元マスタ'!$U$3:$AK$1000,2,FALSE)</f>
        <v>MOF</v>
      </c>
      <c r="Q35" s="206" t="s">
        <v>208</v>
      </c>
      <c r="R35" s="207" t="s">
        <v>868</v>
      </c>
      <c r="S35" s="207" t="s">
        <v>206</v>
      </c>
      <c r="T35" s="207" t="str">
        <f t="shared" si="0"/>
        <v xml:space="preserve">2 , 8 , 3 , 'Y' </v>
      </c>
      <c r="U35" s="208" t="s">
        <v>207</v>
      </c>
      <c r="W35" s="209" t="b">
        <f t="shared" si="2"/>
        <v>0</v>
      </c>
      <c r="X35" s="209" t="b">
        <f t="shared" si="2"/>
        <v>0</v>
      </c>
      <c r="Y35" s="209" t="b">
        <f t="shared" si="2"/>
        <v>0</v>
      </c>
      <c r="Z35" s="209" t="b">
        <f t="shared" si="2"/>
        <v>0</v>
      </c>
      <c r="AB35" s="209"/>
      <c r="AC35" s="209"/>
      <c r="AD35" s="209"/>
      <c r="AE35" s="209"/>
    </row>
    <row r="36" spans="1:31">
      <c r="A36" s="211">
        <v>2</v>
      </c>
      <c r="B36" s="211">
        <v>8</v>
      </c>
      <c r="C36" s="211">
        <v>6</v>
      </c>
      <c r="D36" s="211" t="s">
        <v>403</v>
      </c>
      <c r="E36" s="205" t="s">
        <v>1068</v>
      </c>
      <c r="F36" s="205" t="s">
        <v>43</v>
      </c>
      <c r="G36" s="223">
        <v>2</v>
      </c>
      <c r="H36" s="223">
        <v>8</v>
      </c>
      <c r="I36" s="223">
        <v>4</v>
      </c>
      <c r="J36" s="223" t="s">
        <v>403</v>
      </c>
      <c r="K36" s="194" t="str">
        <f>VLOOKUP(A36,'[1]1_プロファイルマスタ'!$A$3:$E$90,3,FALSE)</f>
        <v>管理者(全店)</v>
      </c>
      <c r="L36" s="194" t="str">
        <f>VLOOKUP(B36,'[1]8_取引マスタ'!$A$3:$G$91,2,FALSE)</f>
        <v>判定履歴照会</v>
      </c>
      <c r="M36" s="194" t="str">
        <f>VLOOKUP(C36,'[1]15_リスト発行元マスタ'!$A$3:$Q$100,2,FALSE)</f>
        <v>MOF</v>
      </c>
      <c r="N36" s="194" t="str">
        <f>VLOOKUP(G36,'[3]1_プロファイルマスタ'!$H$3:$L$900,3,FALSE)</f>
        <v>リスク管理部門（役席）</v>
      </c>
      <c r="O36" s="194" t="str">
        <f>VLOOKUP(H36,'[3]8_取引マスタ'!$J$3:$P$910,2,FALSE)</f>
        <v>判定履歴照会</v>
      </c>
      <c r="P36" s="194" t="str">
        <f>VLOOKUP(I36,'[3]15_リスト発行元マスタ'!$U$3:$AK$1000,2,FALSE)</f>
        <v>NPA</v>
      </c>
      <c r="Q36" s="206" t="s">
        <v>208</v>
      </c>
      <c r="R36" s="207" t="s">
        <v>868</v>
      </c>
      <c r="S36" s="207" t="s">
        <v>206</v>
      </c>
      <c r="T36" s="207" t="str">
        <f t="shared" si="0"/>
        <v xml:space="preserve">2 , 8 , 4 , 'Y' </v>
      </c>
      <c r="U36" s="208" t="s">
        <v>207</v>
      </c>
      <c r="W36" s="209" t="b">
        <f t="shared" si="2"/>
        <v>0</v>
      </c>
      <c r="X36" s="209" t="b">
        <f t="shared" si="2"/>
        <v>0</v>
      </c>
      <c r="Y36" s="209" t="b">
        <f t="shared" si="2"/>
        <v>0</v>
      </c>
      <c r="Z36" s="209" t="b">
        <f t="shared" si="2"/>
        <v>0</v>
      </c>
      <c r="AB36" s="209"/>
      <c r="AC36" s="209"/>
      <c r="AD36" s="209"/>
      <c r="AE36" s="209"/>
    </row>
    <row r="37" spans="1:31">
      <c r="A37" s="211">
        <v>2</v>
      </c>
      <c r="B37" s="211">
        <v>8</v>
      </c>
      <c r="C37" s="211">
        <v>7</v>
      </c>
      <c r="D37" s="211" t="s">
        <v>403</v>
      </c>
      <c r="E37" s="205" t="s">
        <v>1068</v>
      </c>
      <c r="F37" s="205" t="s">
        <v>43</v>
      </c>
      <c r="G37" s="223">
        <v>2</v>
      </c>
      <c r="H37" s="223">
        <v>8</v>
      </c>
      <c r="I37" s="223">
        <v>5</v>
      </c>
      <c r="J37" s="223" t="s">
        <v>403</v>
      </c>
      <c r="K37" s="194" t="str">
        <f>VLOOKUP(A37,'[1]1_プロファイルマスタ'!$A$3:$E$90,3,FALSE)</f>
        <v>管理者(全店)</v>
      </c>
      <c r="L37" s="194" t="str">
        <f>VLOOKUP(B37,'[1]8_取引マスタ'!$A$3:$G$91,2,FALSE)</f>
        <v>判定履歴照会</v>
      </c>
      <c r="M37" s="194" t="str">
        <f>VLOOKUP(C37,'[1]15_リスト発行元マスタ'!$A$3:$Q$100,2,FALSE)</f>
        <v>JP</v>
      </c>
      <c r="N37" s="194" t="str">
        <f>VLOOKUP(G37,'[3]1_プロファイルマスタ'!$H$3:$L$900,3,FALSE)</f>
        <v>リスク管理部門（役席）</v>
      </c>
      <c r="O37" s="194" t="str">
        <f>VLOOKUP(H37,'[3]8_取引マスタ'!$J$3:$P$910,2,FALSE)</f>
        <v>判定履歴照会</v>
      </c>
      <c r="P37" s="194" t="str">
        <f>VLOOKUP(I37,'[3]15_リスト発行元マスタ'!$U$3:$AK$1000,2,FALSE)</f>
        <v>NPC</v>
      </c>
      <c r="Q37" s="206" t="s">
        <v>208</v>
      </c>
      <c r="R37" s="207" t="s">
        <v>868</v>
      </c>
      <c r="S37" s="207" t="s">
        <v>206</v>
      </c>
      <c r="T37" s="207" t="str">
        <f t="shared" si="0"/>
        <v xml:space="preserve">2 , 8 , 5 , 'Y' </v>
      </c>
      <c r="U37" s="208" t="s">
        <v>207</v>
      </c>
      <c r="W37" s="209" t="b">
        <f t="shared" si="2"/>
        <v>0</v>
      </c>
      <c r="X37" s="209" t="b">
        <f t="shared" si="2"/>
        <v>0</v>
      </c>
      <c r="Y37" s="209" t="b">
        <f t="shared" si="2"/>
        <v>0</v>
      </c>
      <c r="Z37" s="209" t="b">
        <f t="shared" si="2"/>
        <v>0</v>
      </c>
      <c r="AB37" s="209"/>
      <c r="AC37" s="209"/>
      <c r="AD37" s="209"/>
      <c r="AE37" s="209"/>
    </row>
    <row r="38" spans="1:31">
      <c r="A38" s="211">
        <v>2</v>
      </c>
      <c r="B38" s="211">
        <v>8</v>
      </c>
      <c r="C38" s="211">
        <v>8</v>
      </c>
      <c r="D38" s="211" t="s">
        <v>403</v>
      </c>
      <c r="E38" s="205" t="s">
        <v>1068</v>
      </c>
      <c r="F38" s="205" t="s">
        <v>43</v>
      </c>
      <c r="G38" s="223">
        <v>2</v>
      </c>
      <c r="H38" s="223">
        <v>8</v>
      </c>
      <c r="I38" s="223">
        <v>6</v>
      </c>
      <c r="J38" s="223" t="s">
        <v>403</v>
      </c>
      <c r="K38" s="194" t="str">
        <f>VLOOKUP(A38,'[1]1_プロファイルマスタ'!$A$3:$E$90,3,FALSE)</f>
        <v>管理者(全店)</v>
      </c>
      <c r="L38" s="194" t="str">
        <f>VLOOKUP(B38,'[1]8_取引マスタ'!$A$3:$G$91,2,FALSE)</f>
        <v>判定履歴照会</v>
      </c>
      <c r="M38" s="194" t="str">
        <f>VLOOKUP(C38,'[1]15_リスト発行元マスタ'!$A$3:$Q$100,2,FALSE)</f>
        <v>JU</v>
      </c>
      <c r="N38" s="194" t="str">
        <f>VLOOKUP(G38,'[3]1_プロファイルマスタ'!$H$3:$L$900,3,FALSE)</f>
        <v>リスク管理部門（役席）</v>
      </c>
      <c r="O38" s="194" t="str">
        <f>VLOOKUP(H38,'[3]8_取引マスタ'!$J$3:$P$910,2,FALSE)</f>
        <v>判定履歴照会</v>
      </c>
      <c r="P38" s="194" t="str">
        <f>VLOOKUP(I38,'[3]15_リスト発行元マスタ'!$U$3:$AK$1000,2,FALSE)</f>
        <v>NPI</v>
      </c>
      <c r="Q38" s="206" t="s">
        <v>208</v>
      </c>
      <c r="R38" s="207" t="s">
        <v>868</v>
      </c>
      <c r="S38" s="207" t="s">
        <v>206</v>
      </c>
      <c r="T38" s="207" t="str">
        <f t="shared" si="0"/>
        <v xml:space="preserve">2 , 8 , 6 , 'Y' </v>
      </c>
      <c r="U38" s="208" t="s">
        <v>207</v>
      </c>
      <c r="W38" s="209" t="b">
        <f t="shared" si="2"/>
        <v>0</v>
      </c>
      <c r="X38" s="209" t="b">
        <f t="shared" si="2"/>
        <v>0</v>
      </c>
      <c r="Y38" s="209" t="b">
        <f t="shared" si="2"/>
        <v>0</v>
      </c>
      <c r="Z38" s="209" t="b">
        <f t="shared" si="2"/>
        <v>0</v>
      </c>
      <c r="AB38" s="209"/>
      <c r="AC38" s="209"/>
      <c r="AD38" s="209"/>
      <c r="AE38" s="209"/>
    </row>
    <row r="39" spans="1:31">
      <c r="A39" s="211">
        <v>2</v>
      </c>
      <c r="B39" s="211">
        <v>8</v>
      </c>
      <c r="C39" s="211">
        <v>9</v>
      </c>
      <c r="D39" s="211" t="s">
        <v>403</v>
      </c>
      <c r="E39" s="205" t="s">
        <v>1068</v>
      </c>
      <c r="F39" s="205" t="s">
        <v>43</v>
      </c>
      <c r="G39" s="223">
        <v>2</v>
      </c>
      <c r="H39" s="223">
        <v>8</v>
      </c>
      <c r="I39" s="223">
        <v>7</v>
      </c>
      <c r="J39" s="223" t="s">
        <v>403</v>
      </c>
      <c r="K39" s="194" t="str">
        <f>VLOOKUP(A39,'[1]1_プロファイルマスタ'!$A$3:$E$90,3,FALSE)</f>
        <v>管理者(全店)</v>
      </c>
      <c r="L39" s="194" t="str">
        <f>VLOOKUP(B39,'[1]8_取引マスタ'!$A$3:$G$91,2,FALSE)</f>
        <v>判定履歴照会</v>
      </c>
      <c r="M39" s="194" t="str">
        <f>VLOOKUP(C39,'[1]15_リスト発行元マスタ'!$A$3:$Q$100,2,FALSE)</f>
        <v>NPA</v>
      </c>
      <c r="N39" s="194" t="str">
        <f>VLOOKUP(G39,'[3]1_プロファイルマスタ'!$H$3:$L$900,3,FALSE)</f>
        <v>リスク管理部門（役席）</v>
      </c>
      <c r="O39" s="194" t="str">
        <f>VLOOKUP(H39,'[3]8_取引マスタ'!$J$3:$P$910,2,FALSE)</f>
        <v>判定履歴照会</v>
      </c>
      <c r="P39" s="194" t="str">
        <f>VLOOKUP(I39,'[3]15_リスト発行元マスタ'!$U$3:$AK$1000,2,FALSE)</f>
        <v>ASI</v>
      </c>
      <c r="Q39" s="206" t="s">
        <v>208</v>
      </c>
      <c r="R39" s="207" t="s">
        <v>868</v>
      </c>
      <c r="S39" s="207" t="s">
        <v>206</v>
      </c>
      <c r="T39" s="207" t="str">
        <f t="shared" si="0"/>
        <v xml:space="preserve">2 , 8 , 7 , 'Y' </v>
      </c>
      <c r="U39" s="208" t="s">
        <v>207</v>
      </c>
      <c r="W39" s="209" t="b">
        <f t="shared" si="2"/>
        <v>0</v>
      </c>
      <c r="X39" s="209" t="b">
        <f t="shared" si="2"/>
        <v>0</v>
      </c>
      <c r="Y39" s="209" t="b">
        <f t="shared" si="2"/>
        <v>0</v>
      </c>
      <c r="Z39" s="209" t="b">
        <f t="shared" si="2"/>
        <v>0</v>
      </c>
      <c r="AB39" s="209"/>
      <c r="AC39" s="209"/>
      <c r="AD39" s="209"/>
      <c r="AE39" s="209"/>
    </row>
    <row r="40" spans="1:31">
      <c r="A40" s="211">
        <v>2</v>
      </c>
      <c r="B40" s="211">
        <v>8</v>
      </c>
      <c r="C40" s="211">
        <v>10</v>
      </c>
      <c r="D40" s="211" t="s">
        <v>403</v>
      </c>
      <c r="E40" s="205" t="s">
        <v>1068</v>
      </c>
      <c r="F40" s="205" t="s">
        <v>43</v>
      </c>
      <c r="G40" s="223">
        <v>2</v>
      </c>
      <c r="H40" s="223">
        <v>8</v>
      </c>
      <c r="I40" s="223">
        <v>8</v>
      </c>
      <c r="J40" s="223" t="s">
        <v>403</v>
      </c>
      <c r="K40" s="194" t="str">
        <f>VLOOKUP(A40,'[1]1_プロファイルマスタ'!$A$3:$E$90,3,FALSE)</f>
        <v>管理者(全店)</v>
      </c>
      <c r="L40" s="194" t="str">
        <f>VLOOKUP(B40,'[1]8_取引マスタ'!$A$3:$G$91,2,FALSE)</f>
        <v>判定履歴照会</v>
      </c>
      <c r="M40" s="194" t="str">
        <f>VLOOKUP(C40,'[1]15_リスト発行元マスタ'!$A$3:$Q$100,2,FALSE)</f>
        <v>NPC</v>
      </c>
      <c r="N40" s="194" t="str">
        <f>VLOOKUP(G40,'[3]1_プロファイルマスタ'!$H$3:$L$900,3,FALSE)</f>
        <v>リスク管理部門（役席）</v>
      </c>
      <c r="O40" s="194" t="str">
        <f>VLOOKUP(H40,'[3]8_取引マスタ'!$J$3:$P$910,2,FALSE)</f>
        <v>判定履歴照会</v>
      </c>
      <c r="P40" s="194" t="str">
        <f>VLOOKUP(I40,'[3]15_リスト発行元マスタ'!$U$3:$AK$1000,2,FALSE)</f>
        <v>ASC</v>
      </c>
      <c r="Q40" s="206" t="s">
        <v>208</v>
      </c>
      <c r="R40" s="207" t="s">
        <v>868</v>
      </c>
      <c r="S40" s="207" t="s">
        <v>206</v>
      </c>
      <c r="T40" s="207" t="str">
        <f t="shared" si="0"/>
        <v xml:space="preserve">2 , 8 , 8 , 'Y' </v>
      </c>
      <c r="U40" s="208" t="s">
        <v>207</v>
      </c>
      <c r="W40" s="209" t="b">
        <f t="shared" si="2"/>
        <v>0</v>
      </c>
      <c r="X40" s="209" t="b">
        <f t="shared" si="2"/>
        <v>0</v>
      </c>
      <c r="Y40" s="209" t="b">
        <f t="shared" si="2"/>
        <v>0</v>
      </c>
      <c r="Z40" s="209" t="b">
        <f t="shared" si="2"/>
        <v>0</v>
      </c>
      <c r="AB40" s="209"/>
      <c r="AC40" s="209"/>
      <c r="AD40" s="209"/>
      <c r="AE40" s="209"/>
    </row>
    <row r="41" spans="1:31">
      <c r="A41" s="211">
        <v>2</v>
      </c>
      <c r="B41" s="211">
        <v>8</v>
      </c>
      <c r="C41" s="211">
        <v>11</v>
      </c>
      <c r="D41" s="211" t="s">
        <v>403</v>
      </c>
      <c r="E41" s="205" t="s">
        <v>1068</v>
      </c>
      <c r="F41" s="205" t="s">
        <v>43</v>
      </c>
      <c r="G41" s="223">
        <v>2</v>
      </c>
      <c r="H41" s="223">
        <v>8</v>
      </c>
      <c r="I41" s="223">
        <v>9</v>
      </c>
      <c r="J41" s="223" t="s">
        <v>403</v>
      </c>
      <c r="K41" s="194" t="str">
        <f>VLOOKUP(A41,'[1]1_プロファイルマスタ'!$A$3:$E$90,3,FALSE)</f>
        <v>管理者(全店)</v>
      </c>
      <c r="L41" s="194" t="str">
        <f>VLOOKUP(B41,'[1]8_取引マスタ'!$A$3:$G$91,2,FALSE)</f>
        <v>判定履歴照会</v>
      </c>
      <c r="M41" s="194" t="str">
        <f>VLOOKUP(C41,'[1]15_リスト発行元マスタ'!$A$3:$Q$100,2,FALSE)</f>
        <v>NPI</v>
      </c>
      <c r="N41" s="194" t="str">
        <f>VLOOKUP(G41,'[3]1_プロファイルマスタ'!$H$3:$L$900,3,FALSE)</f>
        <v>リスク管理部門（役席）</v>
      </c>
      <c r="O41" s="194" t="str">
        <f>VLOOKUP(H41,'[3]8_取引マスタ'!$J$3:$P$910,2,FALSE)</f>
        <v>判定履歴照会</v>
      </c>
      <c r="P41" s="194" t="str">
        <f>VLOOKUP(I41,'[3]15_リスト発行元マスタ'!$U$3:$AK$1000,2,FALSE)</f>
        <v>DJ_SEISAI</v>
      </c>
      <c r="Q41" s="206" t="s">
        <v>208</v>
      </c>
      <c r="R41" s="207" t="s">
        <v>868</v>
      </c>
      <c r="S41" s="207" t="s">
        <v>206</v>
      </c>
      <c r="T41" s="207" t="str">
        <f t="shared" si="0"/>
        <v xml:space="preserve">2 , 8 , 9 , 'Y' </v>
      </c>
      <c r="U41" s="208" t="s">
        <v>207</v>
      </c>
      <c r="W41" s="209" t="b">
        <f t="shared" si="2"/>
        <v>0</v>
      </c>
      <c r="X41" s="209" t="b">
        <f t="shared" si="2"/>
        <v>0</v>
      </c>
      <c r="Y41" s="209" t="b">
        <f t="shared" si="2"/>
        <v>0</v>
      </c>
      <c r="Z41" s="209" t="b">
        <f t="shared" si="2"/>
        <v>0</v>
      </c>
      <c r="AB41" s="209"/>
      <c r="AC41" s="209"/>
      <c r="AD41" s="209"/>
      <c r="AE41" s="209"/>
    </row>
    <row r="42" spans="1:31">
      <c r="A42" s="211">
        <v>2</v>
      </c>
      <c r="B42" s="211">
        <v>8</v>
      </c>
      <c r="C42" s="211">
        <v>12</v>
      </c>
      <c r="D42" s="211" t="s">
        <v>403</v>
      </c>
      <c r="E42" s="205" t="s">
        <v>1068</v>
      </c>
      <c r="F42" s="205" t="s">
        <v>43</v>
      </c>
      <c r="G42" s="223">
        <v>2</v>
      </c>
      <c r="H42" s="223">
        <v>8</v>
      </c>
      <c r="I42" s="223">
        <v>10</v>
      </c>
      <c r="J42" s="223" t="s">
        <v>403</v>
      </c>
      <c r="K42" s="194" t="str">
        <f>VLOOKUP(A42,'[1]1_プロファイルマスタ'!$A$3:$E$90,3,FALSE)</f>
        <v>管理者(全店)</v>
      </c>
      <c r="L42" s="194" t="str">
        <f>VLOOKUP(B42,'[1]8_取引マスタ'!$A$3:$G$91,2,FALSE)</f>
        <v>判定履歴照会</v>
      </c>
      <c r="M42" s="194" t="str">
        <f>VLOOKUP(C42,'[1]15_リスト発行元マスタ'!$A$3:$Q$100,2,FALSE)</f>
        <v>ASI</v>
      </c>
      <c r="N42" s="194" t="str">
        <f>VLOOKUP(G42,'[3]1_プロファイルマスタ'!$H$3:$L$900,3,FALSE)</f>
        <v>リスク管理部門（役席）</v>
      </c>
      <c r="O42" s="194" t="str">
        <f>VLOOKUP(H42,'[3]8_取引マスタ'!$J$3:$P$910,2,FALSE)</f>
        <v>判定履歴照会</v>
      </c>
      <c r="P42" s="194" t="str">
        <f>VLOOKUP(I42,'[3]15_リスト発行元マスタ'!$U$3:$AK$1000,2,FALSE)</f>
        <v>DJ_SHIPS</v>
      </c>
      <c r="Q42" s="206" t="s">
        <v>208</v>
      </c>
      <c r="R42" s="207" t="s">
        <v>868</v>
      </c>
      <c r="S42" s="207" t="s">
        <v>206</v>
      </c>
      <c r="T42" s="207" t="str">
        <f t="shared" si="0"/>
        <v xml:space="preserve">2 , 8 , 10 , 'Y' </v>
      </c>
      <c r="U42" s="208" t="s">
        <v>207</v>
      </c>
      <c r="W42" s="209" t="b">
        <f t="shared" si="2"/>
        <v>0</v>
      </c>
      <c r="X42" s="209" t="b">
        <f t="shared" si="2"/>
        <v>0</v>
      </c>
      <c r="Y42" s="209" t="b">
        <f t="shared" si="2"/>
        <v>0</v>
      </c>
      <c r="Z42" s="209" t="b">
        <f t="shared" si="2"/>
        <v>0</v>
      </c>
      <c r="AB42" s="209"/>
      <c r="AC42" s="209"/>
      <c r="AD42" s="209"/>
      <c r="AE42" s="209"/>
    </row>
    <row r="43" spans="1:31">
      <c r="A43" s="211">
        <v>2</v>
      </c>
      <c r="B43" s="211">
        <v>8</v>
      </c>
      <c r="C43" s="211">
        <v>13</v>
      </c>
      <c r="D43" s="211" t="s">
        <v>403</v>
      </c>
      <c r="E43" s="205" t="s">
        <v>1068</v>
      </c>
      <c r="F43" s="205" t="s">
        <v>43</v>
      </c>
      <c r="G43" s="223">
        <v>2</v>
      </c>
      <c r="H43" s="223">
        <v>8</v>
      </c>
      <c r="I43" s="223">
        <v>11</v>
      </c>
      <c r="J43" s="223" t="s">
        <v>403</v>
      </c>
      <c r="K43" s="194" t="str">
        <f>VLOOKUP(A43,'[1]1_プロファイルマスタ'!$A$3:$E$90,3,FALSE)</f>
        <v>管理者(全店)</v>
      </c>
      <c r="L43" s="194" t="str">
        <f>VLOOKUP(B43,'[1]8_取引マスタ'!$A$3:$G$91,2,FALSE)</f>
        <v>判定履歴照会</v>
      </c>
      <c r="M43" s="194" t="str">
        <f>VLOOKUP(C43,'[1]15_リスト発行元マスタ'!$A$3:$Q$100,2,FALSE)</f>
        <v>ASC</v>
      </c>
      <c r="N43" s="194" t="str">
        <f>VLOOKUP(G43,'[3]1_プロファイルマスタ'!$H$3:$L$900,3,FALSE)</f>
        <v>リスク管理部門（役席）</v>
      </c>
      <c r="O43" s="194" t="str">
        <f>VLOOKUP(H43,'[3]8_取引マスタ'!$J$3:$P$910,2,FALSE)</f>
        <v>判定履歴照会</v>
      </c>
      <c r="P43" s="194" t="str">
        <f>VLOOKUP(I43,'[3]15_リスト発行元マスタ'!$U$3:$AK$1000,2,FALSE)</f>
        <v>DJ_GAIKOKU_PEPS</v>
      </c>
      <c r="Q43" s="206" t="s">
        <v>208</v>
      </c>
      <c r="R43" s="207" t="s">
        <v>868</v>
      </c>
      <c r="S43" s="207" t="s">
        <v>206</v>
      </c>
      <c r="T43" s="207" t="str">
        <f t="shared" si="0"/>
        <v xml:space="preserve">2 , 8 , 11 , 'Y' </v>
      </c>
      <c r="U43" s="208" t="s">
        <v>207</v>
      </c>
      <c r="W43" s="209" t="b">
        <f t="shared" si="2"/>
        <v>0</v>
      </c>
      <c r="X43" s="209" t="b">
        <f t="shared" si="2"/>
        <v>0</v>
      </c>
      <c r="Y43" s="209" t="b">
        <f t="shared" si="2"/>
        <v>0</v>
      </c>
      <c r="Z43" s="209" t="b">
        <f t="shared" si="2"/>
        <v>0</v>
      </c>
      <c r="AB43" s="209"/>
      <c r="AC43" s="209"/>
      <c r="AD43" s="209"/>
      <c r="AE43" s="209"/>
    </row>
    <row r="44" spans="1:31">
      <c r="A44" s="211">
        <v>2</v>
      </c>
      <c r="B44" s="211">
        <v>8</v>
      </c>
      <c r="C44" s="211">
        <v>14</v>
      </c>
      <c r="D44" s="211" t="s">
        <v>403</v>
      </c>
      <c r="E44" s="205" t="s">
        <v>1068</v>
      </c>
      <c r="F44" s="205" t="s">
        <v>43</v>
      </c>
      <c r="G44" s="223">
        <v>2</v>
      </c>
      <c r="H44" s="223">
        <v>8</v>
      </c>
      <c r="I44" s="223">
        <v>12</v>
      </c>
      <c r="J44" s="223" t="s">
        <v>403</v>
      </c>
      <c r="K44" s="194" t="str">
        <f>VLOOKUP(A44,'[1]1_プロファイルマスタ'!$A$3:$E$90,3,FALSE)</f>
        <v>管理者(全店)</v>
      </c>
      <c r="L44" s="194" t="str">
        <f>VLOOKUP(B44,'[1]8_取引マスタ'!$A$3:$G$91,2,FALSE)</f>
        <v>判定履歴照会</v>
      </c>
      <c r="M44" s="194" t="str">
        <f>VLOOKUP(C44,'[1]15_リスト発行元マスタ'!$A$3:$Q$100,2,FALSE)</f>
        <v>ORG1</v>
      </c>
      <c r="N44" s="194" t="str">
        <f>VLOOKUP(G44,'[3]1_プロファイルマスタ'!$H$3:$L$900,3,FALSE)</f>
        <v>リスク管理部門（役席）</v>
      </c>
      <c r="O44" s="194" t="str">
        <f>VLOOKUP(H44,'[3]8_取引マスタ'!$J$3:$P$910,2,FALSE)</f>
        <v>判定履歴照会</v>
      </c>
      <c r="P44" s="194" t="str">
        <f>VLOOKUP(I44,'[3]15_リスト発行元マスタ'!$U$3:$AK$1000,2,FALSE)</f>
        <v>DJ_KOKUNAI_PEPS</v>
      </c>
      <c r="Q44" s="206" t="s">
        <v>208</v>
      </c>
      <c r="R44" s="207" t="s">
        <v>868</v>
      </c>
      <c r="S44" s="207" t="s">
        <v>206</v>
      </c>
      <c r="T44" s="207" t="str">
        <f t="shared" si="0"/>
        <v xml:space="preserve">2 , 8 , 12 , 'Y' </v>
      </c>
      <c r="U44" s="208" t="s">
        <v>207</v>
      </c>
      <c r="W44" s="209" t="b">
        <f t="shared" si="2"/>
        <v>0</v>
      </c>
      <c r="X44" s="209" t="b">
        <f t="shared" si="2"/>
        <v>0</v>
      </c>
      <c r="Y44" s="209" t="b">
        <f t="shared" si="2"/>
        <v>0</v>
      </c>
      <c r="Z44" s="209" t="b">
        <f t="shared" si="2"/>
        <v>0</v>
      </c>
      <c r="AB44" s="209"/>
      <c r="AC44" s="209"/>
      <c r="AD44" s="209"/>
      <c r="AE44" s="209"/>
    </row>
    <row r="45" spans="1:31">
      <c r="A45" s="211">
        <v>2</v>
      </c>
      <c r="B45" s="211">
        <v>10</v>
      </c>
      <c r="C45" s="211">
        <v>1</v>
      </c>
      <c r="D45" s="211" t="s">
        <v>403</v>
      </c>
      <c r="E45" s="205" t="s">
        <v>1068</v>
      </c>
      <c r="F45" s="205" t="s">
        <v>43</v>
      </c>
      <c r="G45" s="223">
        <v>2</v>
      </c>
      <c r="H45" s="223">
        <v>8</v>
      </c>
      <c r="I45" s="223">
        <v>13</v>
      </c>
      <c r="J45" s="223" t="s">
        <v>403</v>
      </c>
      <c r="K45" s="194" t="str">
        <f>VLOOKUP(A45,'[1]1_プロファイルマスタ'!$A$3:$E$90,3,FALSE)</f>
        <v>管理者(全店)</v>
      </c>
      <c r="L45" s="194" t="str">
        <f>VLOOKUP(B45,'[1]8_取引マスタ'!$A$3:$G$91,2,FALSE)</f>
        <v>未判定照会</v>
      </c>
      <c r="M45" s="194" t="str">
        <f>VLOOKUP(C45,'[1]15_リスト発行元マスタ'!$A$3:$Q$100,2,FALSE)</f>
        <v>OFAC</v>
      </c>
      <c r="N45" s="194" t="str">
        <f>VLOOKUP(G45,'[3]1_プロファイルマスタ'!$H$3:$L$900,3,FALSE)</f>
        <v>リスク管理部門（役席）</v>
      </c>
      <c r="O45" s="194" t="str">
        <f>VLOOKUP(H45,'[3]8_取引マスタ'!$J$3:$P$910,2,FALSE)</f>
        <v>判定履歴照会</v>
      </c>
      <c r="P45" s="194" t="str">
        <f>VLOOKUP(I45,'[3]15_リスト発行元マスタ'!$U$3:$AK$1000,2,FALSE)</f>
        <v>ZENGIN_SEIHO</v>
      </c>
      <c r="Q45" s="206" t="s">
        <v>208</v>
      </c>
      <c r="R45" s="207" t="s">
        <v>868</v>
      </c>
      <c r="S45" s="207" t="s">
        <v>206</v>
      </c>
      <c r="T45" s="207" t="str">
        <f t="shared" si="0"/>
        <v xml:space="preserve">2 , 8 , 13 , 'Y' </v>
      </c>
      <c r="U45" s="208" t="s">
        <v>207</v>
      </c>
      <c r="W45" s="209" t="b">
        <f t="shared" si="2"/>
        <v>0</v>
      </c>
      <c r="X45" s="209" t="b">
        <f t="shared" si="2"/>
        <v>0</v>
      </c>
      <c r="Y45" s="209" t="b">
        <f t="shared" si="2"/>
        <v>0</v>
      </c>
      <c r="Z45" s="209" t="b">
        <f t="shared" si="2"/>
        <v>0</v>
      </c>
      <c r="AB45" s="209"/>
      <c r="AC45" s="209"/>
      <c r="AD45" s="209"/>
      <c r="AE45" s="209"/>
    </row>
    <row r="46" spans="1:31">
      <c r="A46" s="211">
        <v>2</v>
      </c>
      <c r="B46" s="211">
        <v>10</v>
      </c>
      <c r="C46" s="211">
        <v>2</v>
      </c>
      <c r="D46" s="211" t="s">
        <v>403</v>
      </c>
      <c r="E46" s="205" t="s">
        <v>1068</v>
      </c>
      <c r="F46" s="205" t="s">
        <v>43</v>
      </c>
      <c r="G46" s="223">
        <v>2</v>
      </c>
      <c r="H46" s="223">
        <v>8</v>
      </c>
      <c r="I46" s="223">
        <v>14</v>
      </c>
      <c r="J46" s="223" t="s">
        <v>403</v>
      </c>
      <c r="K46" s="194" t="str">
        <f>VLOOKUP(A46,'[1]1_プロファイルマスタ'!$A$3:$E$90,3,FALSE)</f>
        <v>管理者(全店)</v>
      </c>
      <c r="L46" s="194" t="str">
        <f>VLOOKUP(B46,'[1]8_取引マスタ'!$A$3:$G$91,2,FALSE)</f>
        <v>未判定照会</v>
      </c>
      <c r="M46" s="194" t="str">
        <f>VLOOKUP(C46,'[1]15_リスト発行元マスタ'!$A$3:$Q$100,2,FALSE)</f>
        <v>RefPEPs</v>
      </c>
      <c r="N46" s="194" t="str">
        <f>VLOOKUP(G46,'[3]1_プロファイルマスタ'!$H$3:$L$900,3,FALSE)</f>
        <v>リスク管理部門（役席）</v>
      </c>
      <c r="O46" s="194" t="str">
        <f>VLOOKUP(H46,'[3]8_取引マスタ'!$J$3:$P$910,2,FALSE)</f>
        <v>判定履歴照会</v>
      </c>
      <c r="P46" s="194" t="str">
        <f>VLOOKUP(I46,'[3]15_リスト発行元マスタ'!$U$3:$AK$1000,2,FALSE)</f>
        <v>ZENGIN_SONPO</v>
      </c>
      <c r="Q46" s="206" t="s">
        <v>208</v>
      </c>
      <c r="R46" s="207" t="s">
        <v>868</v>
      </c>
      <c r="S46" s="207" t="s">
        <v>206</v>
      </c>
      <c r="T46" s="207" t="str">
        <f t="shared" si="0"/>
        <v xml:space="preserve">2 , 8 , 14 , 'Y' </v>
      </c>
      <c r="U46" s="208" t="s">
        <v>207</v>
      </c>
      <c r="W46" s="209" t="b">
        <f t="shared" si="2"/>
        <v>0</v>
      </c>
      <c r="X46" s="209" t="b">
        <f t="shared" si="2"/>
        <v>0</v>
      </c>
      <c r="Y46" s="209" t="b">
        <f t="shared" si="2"/>
        <v>0</v>
      </c>
      <c r="Z46" s="209" t="b">
        <f t="shared" si="2"/>
        <v>0</v>
      </c>
      <c r="AB46" s="209"/>
      <c r="AC46" s="209"/>
      <c r="AD46" s="209"/>
      <c r="AE46" s="209"/>
    </row>
    <row r="47" spans="1:31">
      <c r="A47" s="211">
        <v>2</v>
      </c>
      <c r="B47" s="211">
        <v>10</v>
      </c>
      <c r="C47" s="211">
        <v>3</v>
      </c>
      <c r="D47" s="211" t="s">
        <v>403</v>
      </c>
      <c r="E47" s="205" t="s">
        <v>1068</v>
      </c>
      <c r="F47" s="205" t="s">
        <v>43</v>
      </c>
      <c r="G47" s="223">
        <v>2</v>
      </c>
      <c r="H47" s="223">
        <v>8</v>
      </c>
      <c r="I47" s="223">
        <v>15</v>
      </c>
      <c r="J47" s="223" t="s">
        <v>403</v>
      </c>
      <c r="K47" s="194" t="str">
        <f>VLOOKUP(A47,'[1]1_プロファイルマスタ'!$A$3:$E$90,3,FALSE)</f>
        <v>管理者(全店)</v>
      </c>
      <c r="L47" s="194" t="str">
        <f>VLOOKUP(B47,'[1]8_取引マスタ'!$A$3:$G$91,2,FALSE)</f>
        <v>未判定照会</v>
      </c>
      <c r="M47" s="194" t="str">
        <f>VLOOKUP(C47,'[1]15_リスト発行元マスタ'!$A$3:$Q$100,2,FALSE)</f>
        <v>RefSANC</v>
      </c>
      <c r="N47" s="194" t="str">
        <f>VLOOKUP(G47,'[3]1_プロファイルマスタ'!$H$3:$L$900,3,FALSE)</f>
        <v>リスク管理部門（役席）</v>
      </c>
      <c r="O47" s="194" t="str">
        <f>VLOOKUP(H47,'[3]8_取引マスタ'!$J$3:$P$910,2,FALSE)</f>
        <v>判定履歴照会</v>
      </c>
      <c r="P47" s="194" t="str">
        <f>VLOOKUP(I47,'[3]15_リスト発行元マスタ'!$U$3:$AK$1000,2,FALSE)</f>
        <v>ORIGINAL</v>
      </c>
      <c r="Q47" s="206" t="s">
        <v>208</v>
      </c>
      <c r="R47" s="207" t="s">
        <v>868</v>
      </c>
      <c r="S47" s="207" t="s">
        <v>206</v>
      </c>
      <c r="T47" s="207" t="str">
        <f t="shared" si="0"/>
        <v xml:space="preserve">2 , 8 , 15 , 'Y' </v>
      </c>
      <c r="U47" s="208" t="s">
        <v>207</v>
      </c>
      <c r="W47" s="209" t="b">
        <f t="shared" si="2"/>
        <v>0</v>
      </c>
      <c r="X47" s="209" t="b">
        <f t="shared" si="2"/>
        <v>0</v>
      </c>
      <c r="Y47" s="209" t="b">
        <f t="shared" si="2"/>
        <v>0</v>
      </c>
      <c r="Z47" s="209" t="b">
        <f t="shared" si="2"/>
        <v>0</v>
      </c>
      <c r="AB47" s="209"/>
      <c r="AC47" s="209"/>
      <c r="AD47" s="209"/>
      <c r="AE47" s="209"/>
    </row>
    <row r="48" spans="1:31">
      <c r="A48" s="211">
        <v>2</v>
      </c>
      <c r="B48" s="211">
        <v>10</v>
      </c>
      <c r="C48" s="211">
        <v>4</v>
      </c>
      <c r="D48" s="211" t="s">
        <v>403</v>
      </c>
      <c r="E48" s="205" t="s">
        <v>1068</v>
      </c>
      <c r="F48" s="205" t="s">
        <v>43</v>
      </c>
      <c r="G48" s="223">
        <v>2</v>
      </c>
      <c r="H48" s="223">
        <v>10</v>
      </c>
      <c r="I48" s="223">
        <v>1</v>
      </c>
      <c r="J48" s="223" t="s">
        <v>403</v>
      </c>
      <c r="K48" s="194" t="str">
        <f>VLOOKUP(A48,'[1]1_プロファイルマスタ'!$A$3:$E$90,3,FALSE)</f>
        <v>管理者(全店)</v>
      </c>
      <c r="L48" s="194" t="str">
        <f>VLOOKUP(B48,'[1]8_取引マスタ'!$A$3:$G$91,2,FALSE)</f>
        <v>未判定照会</v>
      </c>
      <c r="M48" s="194" t="str">
        <f>VLOOKUP(C48,'[1]15_リスト発行元マスタ'!$A$3:$Q$100,2,FALSE)</f>
        <v>FACTIVA</v>
      </c>
      <c r="N48" s="194" t="str">
        <f>VLOOKUP(G48,'[3]1_プロファイルマスタ'!$H$3:$L$900,3,FALSE)</f>
        <v>リスク管理部門（役席）</v>
      </c>
      <c r="O48" s="194" t="str">
        <f>VLOOKUP(H48,'[3]8_取引マスタ'!$J$3:$P$910,2,FALSE)</f>
        <v>未判定照会</v>
      </c>
      <c r="P48" s="194" t="str">
        <f>VLOOKUP(I48,'[3]15_リスト発行元マスタ'!$U$3:$AK$1000,2,FALSE)</f>
        <v>OFAC</v>
      </c>
      <c r="Q48" s="206" t="s">
        <v>208</v>
      </c>
      <c r="R48" s="207" t="s">
        <v>868</v>
      </c>
      <c r="S48" s="207" t="s">
        <v>206</v>
      </c>
      <c r="T48" s="207" t="str">
        <f t="shared" si="0"/>
        <v xml:space="preserve">2 , 10 , 1 , 'Y' </v>
      </c>
      <c r="U48" s="208" t="s">
        <v>207</v>
      </c>
      <c r="W48" s="209" t="b">
        <f t="shared" si="2"/>
        <v>0</v>
      </c>
      <c r="X48" s="209" t="b">
        <f t="shared" si="2"/>
        <v>0</v>
      </c>
      <c r="Y48" s="209" t="b">
        <f t="shared" si="2"/>
        <v>0</v>
      </c>
      <c r="Z48" s="209" t="b">
        <f t="shared" si="2"/>
        <v>0</v>
      </c>
      <c r="AB48" s="209"/>
      <c r="AC48" s="209"/>
      <c r="AD48" s="209"/>
      <c r="AE48" s="209"/>
    </row>
    <row r="49" spans="1:31">
      <c r="A49" s="211">
        <v>2</v>
      </c>
      <c r="B49" s="211">
        <v>10</v>
      </c>
      <c r="C49" s="211">
        <v>5</v>
      </c>
      <c r="D49" s="211" t="s">
        <v>403</v>
      </c>
      <c r="E49" s="205" t="s">
        <v>1068</v>
      </c>
      <c r="F49" s="205" t="s">
        <v>43</v>
      </c>
      <c r="G49" s="223">
        <v>2</v>
      </c>
      <c r="H49" s="223">
        <v>10</v>
      </c>
      <c r="I49" s="223">
        <v>2</v>
      </c>
      <c r="J49" s="223" t="s">
        <v>403</v>
      </c>
      <c r="K49" s="194" t="str">
        <f>VLOOKUP(A49,'[1]1_プロファイルマスタ'!$A$3:$E$90,3,FALSE)</f>
        <v>管理者(全店)</v>
      </c>
      <c r="L49" s="194" t="str">
        <f>VLOOKUP(B49,'[1]8_取引マスタ'!$A$3:$G$91,2,FALSE)</f>
        <v>未判定照会</v>
      </c>
      <c r="M49" s="194" t="str">
        <f>VLOOKUP(C49,'[1]15_リスト発行元マスタ'!$A$3:$Q$100,2,FALSE)</f>
        <v>FACTIVA_SANC</v>
      </c>
      <c r="N49" s="194" t="str">
        <f>VLOOKUP(G49,'[3]1_プロファイルマスタ'!$H$3:$L$900,3,FALSE)</f>
        <v>リスク管理部門（役席）</v>
      </c>
      <c r="O49" s="194" t="str">
        <f>VLOOKUP(H49,'[3]8_取引マスタ'!$J$3:$P$910,2,FALSE)</f>
        <v>未判定照会</v>
      </c>
      <c r="P49" s="194" t="str">
        <f>VLOOKUP(I49,'[3]15_リスト発行元マスタ'!$U$3:$AK$1000,2,FALSE)</f>
        <v>JP</v>
      </c>
      <c r="Q49" s="206" t="s">
        <v>208</v>
      </c>
      <c r="R49" s="207" t="s">
        <v>868</v>
      </c>
      <c r="S49" s="207" t="s">
        <v>206</v>
      </c>
      <c r="T49" s="207" t="str">
        <f t="shared" si="0"/>
        <v xml:space="preserve">2 , 10 , 2 , 'Y' </v>
      </c>
      <c r="U49" s="208" t="s">
        <v>207</v>
      </c>
      <c r="W49" s="209" t="b">
        <f t="shared" si="2"/>
        <v>0</v>
      </c>
      <c r="X49" s="209" t="b">
        <f t="shared" si="2"/>
        <v>0</v>
      </c>
      <c r="Y49" s="209" t="b">
        <f t="shared" si="2"/>
        <v>0</v>
      </c>
      <c r="Z49" s="209" t="b">
        <f t="shared" si="2"/>
        <v>0</v>
      </c>
      <c r="AB49" s="209"/>
      <c r="AC49" s="209"/>
      <c r="AD49" s="209"/>
      <c r="AE49" s="209"/>
    </row>
    <row r="50" spans="1:31">
      <c r="A50" s="211">
        <v>2</v>
      </c>
      <c r="B50" s="211">
        <v>10</v>
      </c>
      <c r="C50" s="211">
        <v>6</v>
      </c>
      <c r="D50" s="211" t="s">
        <v>403</v>
      </c>
      <c r="E50" s="205" t="s">
        <v>1068</v>
      </c>
      <c r="F50" s="205" t="s">
        <v>43</v>
      </c>
      <c r="G50" s="223">
        <v>2</v>
      </c>
      <c r="H50" s="223">
        <v>10</v>
      </c>
      <c r="I50" s="223">
        <v>3</v>
      </c>
      <c r="J50" s="223" t="s">
        <v>403</v>
      </c>
      <c r="K50" s="194" t="str">
        <f>VLOOKUP(A50,'[1]1_プロファイルマスタ'!$A$3:$E$90,3,FALSE)</f>
        <v>管理者(全店)</v>
      </c>
      <c r="L50" s="194" t="str">
        <f>VLOOKUP(B50,'[1]8_取引マスタ'!$A$3:$G$91,2,FALSE)</f>
        <v>未判定照会</v>
      </c>
      <c r="M50" s="194" t="str">
        <f>VLOOKUP(C50,'[1]15_リスト発行元マスタ'!$A$3:$Q$100,2,FALSE)</f>
        <v>MOF</v>
      </c>
      <c r="N50" s="194" t="str">
        <f>VLOOKUP(G50,'[3]1_プロファイルマスタ'!$H$3:$L$900,3,FALSE)</f>
        <v>リスク管理部門（役席）</v>
      </c>
      <c r="O50" s="194" t="str">
        <f>VLOOKUP(H50,'[3]8_取引マスタ'!$J$3:$P$910,2,FALSE)</f>
        <v>未判定照会</v>
      </c>
      <c r="P50" s="194" t="str">
        <f>VLOOKUP(I50,'[3]15_リスト発行元マスタ'!$U$3:$AK$1000,2,FALSE)</f>
        <v>MOF</v>
      </c>
      <c r="Q50" s="206" t="s">
        <v>208</v>
      </c>
      <c r="R50" s="207" t="s">
        <v>868</v>
      </c>
      <c r="S50" s="207" t="s">
        <v>206</v>
      </c>
      <c r="T50" s="207" t="str">
        <f t="shared" si="0"/>
        <v xml:space="preserve">2 , 10 , 3 , 'Y' </v>
      </c>
      <c r="U50" s="208" t="s">
        <v>207</v>
      </c>
      <c r="W50" s="209" t="b">
        <f t="shared" si="2"/>
        <v>0</v>
      </c>
      <c r="X50" s="209" t="b">
        <f t="shared" si="2"/>
        <v>0</v>
      </c>
      <c r="Y50" s="209" t="b">
        <f t="shared" si="2"/>
        <v>0</v>
      </c>
      <c r="Z50" s="209" t="b">
        <f t="shared" si="2"/>
        <v>0</v>
      </c>
      <c r="AB50" s="209"/>
      <c r="AC50" s="209"/>
      <c r="AD50" s="209"/>
      <c r="AE50" s="209"/>
    </row>
    <row r="51" spans="1:31">
      <c r="A51" s="211">
        <v>2</v>
      </c>
      <c r="B51" s="211">
        <v>10</v>
      </c>
      <c r="C51" s="211">
        <v>7</v>
      </c>
      <c r="D51" s="211" t="s">
        <v>403</v>
      </c>
      <c r="E51" s="205" t="s">
        <v>1068</v>
      </c>
      <c r="F51" s="205" t="s">
        <v>43</v>
      </c>
      <c r="G51" s="223">
        <v>2</v>
      </c>
      <c r="H51" s="223">
        <v>10</v>
      </c>
      <c r="I51" s="223">
        <v>4</v>
      </c>
      <c r="J51" s="223" t="s">
        <v>403</v>
      </c>
      <c r="K51" s="194" t="str">
        <f>VLOOKUP(A51,'[1]1_プロファイルマスタ'!$A$3:$E$90,3,FALSE)</f>
        <v>管理者(全店)</v>
      </c>
      <c r="L51" s="194" t="str">
        <f>VLOOKUP(B51,'[1]8_取引マスタ'!$A$3:$G$91,2,FALSE)</f>
        <v>未判定照会</v>
      </c>
      <c r="M51" s="194" t="str">
        <f>VLOOKUP(C51,'[1]15_リスト発行元マスタ'!$A$3:$Q$100,2,FALSE)</f>
        <v>JP</v>
      </c>
      <c r="N51" s="194" t="str">
        <f>VLOOKUP(G51,'[3]1_プロファイルマスタ'!$H$3:$L$900,3,FALSE)</f>
        <v>リスク管理部門（役席）</v>
      </c>
      <c r="O51" s="194" t="str">
        <f>VLOOKUP(H51,'[3]8_取引マスタ'!$J$3:$P$910,2,FALSE)</f>
        <v>未判定照会</v>
      </c>
      <c r="P51" s="194" t="str">
        <f>VLOOKUP(I51,'[3]15_リスト発行元マスタ'!$U$3:$AK$1000,2,FALSE)</f>
        <v>NPA</v>
      </c>
      <c r="Q51" s="206" t="s">
        <v>208</v>
      </c>
      <c r="R51" s="207" t="s">
        <v>868</v>
      </c>
      <c r="S51" s="207" t="s">
        <v>206</v>
      </c>
      <c r="T51" s="207" t="str">
        <f t="shared" si="0"/>
        <v xml:space="preserve">2 , 10 , 4 , 'Y' </v>
      </c>
      <c r="U51" s="208" t="s">
        <v>207</v>
      </c>
      <c r="W51" s="209" t="b">
        <f t="shared" si="2"/>
        <v>0</v>
      </c>
      <c r="X51" s="209" t="b">
        <f t="shared" si="2"/>
        <v>0</v>
      </c>
      <c r="Y51" s="209" t="b">
        <f t="shared" si="2"/>
        <v>0</v>
      </c>
      <c r="Z51" s="209" t="b">
        <f t="shared" si="2"/>
        <v>0</v>
      </c>
      <c r="AB51" s="209"/>
      <c r="AC51" s="209"/>
      <c r="AD51" s="209"/>
      <c r="AE51" s="209"/>
    </row>
    <row r="52" spans="1:31">
      <c r="A52" s="211">
        <v>2</v>
      </c>
      <c r="B52" s="211">
        <v>10</v>
      </c>
      <c r="C52" s="211">
        <v>8</v>
      </c>
      <c r="D52" s="211" t="s">
        <v>403</v>
      </c>
      <c r="E52" s="205" t="s">
        <v>1068</v>
      </c>
      <c r="F52" s="205" t="s">
        <v>43</v>
      </c>
      <c r="G52" s="223">
        <v>2</v>
      </c>
      <c r="H52" s="223">
        <v>10</v>
      </c>
      <c r="I52" s="223">
        <v>5</v>
      </c>
      <c r="J52" s="223" t="s">
        <v>403</v>
      </c>
      <c r="K52" s="194" t="str">
        <f>VLOOKUP(A52,'[1]1_プロファイルマスタ'!$A$3:$E$90,3,FALSE)</f>
        <v>管理者(全店)</v>
      </c>
      <c r="L52" s="194" t="str">
        <f>VLOOKUP(B52,'[1]8_取引マスタ'!$A$3:$G$91,2,FALSE)</f>
        <v>未判定照会</v>
      </c>
      <c r="M52" s="194" t="str">
        <f>VLOOKUP(C52,'[1]15_リスト発行元マスタ'!$A$3:$Q$100,2,FALSE)</f>
        <v>JU</v>
      </c>
      <c r="N52" s="194" t="str">
        <f>VLOOKUP(G52,'[3]1_プロファイルマスタ'!$H$3:$L$900,3,FALSE)</f>
        <v>リスク管理部門（役席）</v>
      </c>
      <c r="O52" s="194" t="str">
        <f>VLOOKUP(H52,'[3]8_取引マスタ'!$J$3:$P$910,2,FALSE)</f>
        <v>未判定照会</v>
      </c>
      <c r="P52" s="194" t="str">
        <f>VLOOKUP(I52,'[3]15_リスト発行元マスタ'!$U$3:$AK$1000,2,FALSE)</f>
        <v>NPC</v>
      </c>
      <c r="Q52" s="206" t="s">
        <v>208</v>
      </c>
      <c r="R52" s="207" t="s">
        <v>868</v>
      </c>
      <c r="S52" s="207" t="s">
        <v>206</v>
      </c>
      <c r="T52" s="207" t="str">
        <f t="shared" si="0"/>
        <v xml:space="preserve">2 , 10 , 5 , 'Y' </v>
      </c>
      <c r="U52" s="208" t="s">
        <v>207</v>
      </c>
      <c r="W52" s="209" t="b">
        <f t="shared" si="2"/>
        <v>0</v>
      </c>
      <c r="X52" s="209" t="b">
        <f t="shared" si="2"/>
        <v>0</v>
      </c>
      <c r="Y52" s="209" t="b">
        <f t="shared" si="2"/>
        <v>0</v>
      </c>
      <c r="Z52" s="209" t="b">
        <f t="shared" si="2"/>
        <v>0</v>
      </c>
      <c r="AB52" s="209"/>
      <c r="AC52" s="209"/>
      <c r="AD52" s="209"/>
      <c r="AE52" s="209"/>
    </row>
    <row r="53" spans="1:31">
      <c r="A53" s="211">
        <v>2</v>
      </c>
      <c r="B53" s="211">
        <v>10</v>
      </c>
      <c r="C53" s="211">
        <v>9</v>
      </c>
      <c r="D53" s="211" t="s">
        <v>403</v>
      </c>
      <c r="E53" s="205" t="s">
        <v>1068</v>
      </c>
      <c r="F53" s="205" t="s">
        <v>43</v>
      </c>
      <c r="G53" s="223">
        <v>2</v>
      </c>
      <c r="H53" s="223">
        <v>10</v>
      </c>
      <c r="I53" s="223">
        <v>6</v>
      </c>
      <c r="J53" s="223" t="s">
        <v>403</v>
      </c>
      <c r="K53" s="194" t="str">
        <f>VLOOKUP(A53,'[1]1_プロファイルマスタ'!$A$3:$E$90,3,FALSE)</f>
        <v>管理者(全店)</v>
      </c>
      <c r="L53" s="194" t="str">
        <f>VLOOKUP(B53,'[1]8_取引マスタ'!$A$3:$G$91,2,FALSE)</f>
        <v>未判定照会</v>
      </c>
      <c r="M53" s="194" t="str">
        <f>VLOOKUP(C53,'[1]15_リスト発行元マスタ'!$A$3:$Q$100,2,FALSE)</f>
        <v>NPA</v>
      </c>
      <c r="N53" s="194" t="str">
        <f>VLOOKUP(G53,'[3]1_プロファイルマスタ'!$H$3:$L$900,3,FALSE)</f>
        <v>リスク管理部門（役席）</v>
      </c>
      <c r="O53" s="194" t="str">
        <f>VLOOKUP(H53,'[3]8_取引マスタ'!$J$3:$P$910,2,FALSE)</f>
        <v>未判定照会</v>
      </c>
      <c r="P53" s="194" t="str">
        <f>VLOOKUP(I53,'[3]15_リスト発行元マスタ'!$U$3:$AK$1000,2,FALSE)</f>
        <v>NPI</v>
      </c>
      <c r="Q53" s="206" t="s">
        <v>208</v>
      </c>
      <c r="R53" s="207" t="s">
        <v>868</v>
      </c>
      <c r="S53" s="207" t="s">
        <v>206</v>
      </c>
      <c r="T53" s="207" t="str">
        <f t="shared" si="0"/>
        <v xml:space="preserve">2 , 10 , 6 , 'Y' </v>
      </c>
      <c r="U53" s="208" t="s">
        <v>207</v>
      </c>
      <c r="W53" s="209" t="b">
        <f t="shared" si="2"/>
        <v>0</v>
      </c>
      <c r="X53" s="209" t="b">
        <f t="shared" si="2"/>
        <v>0</v>
      </c>
      <c r="Y53" s="209" t="b">
        <f t="shared" si="2"/>
        <v>0</v>
      </c>
      <c r="Z53" s="209" t="b">
        <f t="shared" si="2"/>
        <v>0</v>
      </c>
      <c r="AB53" s="209"/>
      <c r="AC53" s="209"/>
      <c r="AD53" s="209"/>
      <c r="AE53" s="209"/>
    </row>
    <row r="54" spans="1:31">
      <c r="A54" s="211">
        <v>2</v>
      </c>
      <c r="B54" s="211">
        <v>10</v>
      </c>
      <c r="C54" s="211">
        <v>10</v>
      </c>
      <c r="D54" s="211" t="s">
        <v>403</v>
      </c>
      <c r="E54" s="205" t="s">
        <v>1068</v>
      </c>
      <c r="F54" s="205" t="s">
        <v>43</v>
      </c>
      <c r="G54" s="223">
        <v>2</v>
      </c>
      <c r="H54" s="223">
        <v>10</v>
      </c>
      <c r="I54" s="223">
        <v>7</v>
      </c>
      <c r="J54" s="223" t="s">
        <v>403</v>
      </c>
      <c r="K54" s="194" t="str">
        <f>VLOOKUP(A54,'[1]1_プロファイルマスタ'!$A$3:$E$90,3,FALSE)</f>
        <v>管理者(全店)</v>
      </c>
      <c r="L54" s="194" t="str">
        <f>VLOOKUP(B54,'[1]8_取引マスタ'!$A$3:$G$91,2,FALSE)</f>
        <v>未判定照会</v>
      </c>
      <c r="M54" s="194" t="str">
        <f>VLOOKUP(C54,'[1]15_リスト発行元マスタ'!$A$3:$Q$100,2,FALSE)</f>
        <v>NPC</v>
      </c>
      <c r="N54" s="194" t="str">
        <f>VLOOKUP(G54,'[3]1_プロファイルマスタ'!$H$3:$L$900,3,FALSE)</f>
        <v>リスク管理部門（役席）</v>
      </c>
      <c r="O54" s="194" t="str">
        <f>VLOOKUP(H54,'[3]8_取引マスタ'!$J$3:$P$910,2,FALSE)</f>
        <v>未判定照会</v>
      </c>
      <c r="P54" s="194" t="str">
        <f>VLOOKUP(I54,'[3]15_リスト発行元マスタ'!$U$3:$AK$1000,2,FALSE)</f>
        <v>ASI</v>
      </c>
      <c r="Q54" s="206" t="s">
        <v>208</v>
      </c>
      <c r="R54" s="207" t="s">
        <v>868</v>
      </c>
      <c r="S54" s="207" t="s">
        <v>206</v>
      </c>
      <c r="T54" s="207" t="str">
        <f t="shared" si="0"/>
        <v xml:space="preserve">2 , 10 , 7 , 'Y' </v>
      </c>
      <c r="U54" s="208" t="s">
        <v>207</v>
      </c>
      <c r="W54" s="209" t="b">
        <f t="shared" si="2"/>
        <v>0</v>
      </c>
      <c r="X54" s="209" t="b">
        <f t="shared" si="2"/>
        <v>0</v>
      </c>
      <c r="Y54" s="209" t="b">
        <f t="shared" si="2"/>
        <v>0</v>
      </c>
      <c r="Z54" s="209" t="b">
        <f t="shared" si="2"/>
        <v>0</v>
      </c>
      <c r="AB54" s="209"/>
      <c r="AC54" s="209"/>
      <c r="AD54" s="209"/>
      <c r="AE54" s="209"/>
    </row>
    <row r="55" spans="1:31">
      <c r="A55" s="211">
        <v>2</v>
      </c>
      <c r="B55" s="211">
        <v>10</v>
      </c>
      <c r="C55" s="211">
        <v>11</v>
      </c>
      <c r="D55" s="211" t="s">
        <v>403</v>
      </c>
      <c r="E55" s="205" t="s">
        <v>1068</v>
      </c>
      <c r="F55" s="205" t="s">
        <v>43</v>
      </c>
      <c r="G55" s="223">
        <v>2</v>
      </c>
      <c r="H55" s="223">
        <v>10</v>
      </c>
      <c r="I55" s="223">
        <v>8</v>
      </c>
      <c r="J55" s="223" t="s">
        <v>403</v>
      </c>
      <c r="K55" s="194" t="str">
        <f>VLOOKUP(A55,'[1]1_プロファイルマスタ'!$A$3:$E$90,3,FALSE)</f>
        <v>管理者(全店)</v>
      </c>
      <c r="L55" s="194" t="str">
        <f>VLOOKUP(B55,'[1]8_取引マスタ'!$A$3:$G$91,2,FALSE)</f>
        <v>未判定照会</v>
      </c>
      <c r="M55" s="194" t="str">
        <f>VLOOKUP(C55,'[1]15_リスト発行元マスタ'!$A$3:$Q$100,2,FALSE)</f>
        <v>NPI</v>
      </c>
      <c r="N55" s="194" t="str">
        <f>VLOOKUP(G55,'[3]1_プロファイルマスタ'!$H$3:$L$900,3,FALSE)</f>
        <v>リスク管理部門（役席）</v>
      </c>
      <c r="O55" s="194" t="str">
        <f>VLOOKUP(H55,'[3]8_取引マスタ'!$J$3:$P$910,2,FALSE)</f>
        <v>未判定照会</v>
      </c>
      <c r="P55" s="194" t="str">
        <f>VLOOKUP(I55,'[3]15_リスト発行元マスタ'!$U$3:$AK$1000,2,FALSE)</f>
        <v>ASC</v>
      </c>
      <c r="Q55" s="206" t="s">
        <v>208</v>
      </c>
      <c r="R55" s="207" t="s">
        <v>868</v>
      </c>
      <c r="S55" s="207" t="s">
        <v>206</v>
      </c>
      <c r="T55" s="207" t="str">
        <f t="shared" si="0"/>
        <v xml:space="preserve">2 , 10 , 8 , 'Y' </v>
      </c>
      <c r="U55" s="208" t="s">
        <v>207</v>
      </c>
      <c r="W55" s="209" t="b">
        <f t="shared" si="2"/>
        <v>0</v>
      </c>
      <c r="X55" s="209" t="b">
        <f t="shared" si="2"/>
        <v>0</v>
      </c>
      <c r="Y55" s="209" t="b">
        <f t="shared" si="2"/>
        <v>0</v>
      </c>
      <c r="Z55" s="209" t="b">
        <f t="shared" si="2"/>
        <v>0</v>
      </c>
      <c r="AB55" s="209"/>
      <c r="AC55" s="209"/>
      <c r="AD55" s="209"/>
      <c r="AE55" s="209"/>
    </row>
    <row r="56" spans="1:31">
      <c r="A56" s="211">
        <v>2</v>
      </c>
      <c r="B56" s="211">
        <v>10</v>
      </c>
      <c r="C56" s="211">
        <v>12</v>
      </c>
      <c r="D56" s="211" t="s">
        <v>403</v>
      </c>
      <c r="E56" s="205" t="s">
        <v>1068</v>
      </c>
      <c r="F56" s="205" t="s">
        <v>43</v>
      </c>
      <c r="G56" s="223">
        <v>2</v>
      </c>
      <c r="H56" s="223">
        <v>10</v>
      </c>
      <c r="I56" s="223">
        <v>9</v>
      </c>
      <c r="J56" s="223" t="s">
        <v>403</v>
      </c>
      <c r="K56" s="194" t="str">
        <f>VLOOKUP(A56,'[1]1_プロファイルマスタ'!$A$3:$E$90,3,FALSE)</f>
        <v>管理者(全店)</v>
      </c>
      <c r="L56" s="194" t="str">
        <f>VLOOKUP(B56,'[1]8_取引マスタ'!$A$3:$G$91,2,FALSE)</f>
        <v>未判定照会</v>
      </c>
      <c r="M56" s="194" t="str">
        <f>VLOOKUP(C56,'[1]15_リスト発行元マスタ'!$A$3:$Q$100,2,FALSE)</f>
        <v>ASI</v>
      </c>
      <c r="N56" s="194" t="str">
        <f>VLOOKUP(G56,'[3]1_プロファイルマスタ'!$H$3:$L$900,3,FALSE)</f>
        <v>リスク管理部門（役席）</v>
      </c>
      <c r="O56" s="194" t="str">
        <f>VLOOKUP(H56,'[3]8_取引マスタ'!$J$3:$P$910,2,FALSE)</f>
        <v>未判定照会</v>
      </c>
      <c r="P56" s="194" t="str">
        <f>VLOOKUP(I56,'[3]15_リスト発行元マスタ'!$U$3:$AK$1000,2,FALSE)</f>
        <v>DJ_SEISAI</v>
      </c>
      <c r="Q56" s="206" t="s">
        <v>208</v>
      </c>
      <c r="R56" s="207" t="s">
        <v>868</v>
      </c>
      <c r="S56" s="207" t="s">
        <v>206</v>
      </c>
      <c r="T56" s="207" t="str">
        <f t="shared" si="0"/>
        <v xml:space="preserve">2 , 10 , 9 , 'Y' </v>
      </c>
      <c r="U56" s="208" t="s">
        <v>207</v>
      </c>
      <c r="W56" s="209" t="b">
        <f t="shared" si="2"/>
        <v>0</v>
      </c>
      <c r="X56" s="209" t="b">
        <f t="shared" si="2"/>
        <v>0</v>
      </c>
      <c r="Y56" s="209" t="b">
        <f t="shared" si="2"/>
        <v>0</v>
      </c>
      <c r="Z56" s="209" t="b">
        <f t="shared" si="2"/>
        <v>0</v>
      </c>
      <c r="AB56" s="209"/>
      <c r="AC56" s="209"/>
      <c r="AD56" s="209"/>
      <c r="AE56" s="209"/>
    </row>
    <row r="57" spans="1:31">
      <c r="A57" s="211">
        <v>2</v>
      </c>
      <c r="B57" s="211">
        <v>10</v>
      </c>
      <c r="C57" s="211">
        <v>13</v>
      </c>
      <c r="D57" s="211" t="s">
        <v>403</v>
      </c>
      <c r="E57" s="205" t="s">
        <v>1068</v>
      </c>
      <c r="F57" s="205" t="s">
        <v>43</v>
      </c>
      <c r="G57" s="223">
        <v>2</v>
      </c>
      <c r="H57" s="223">
        <v>10</v>
      </c>
      <c r="I57" s="223">
        <v>10</v>
      </c>
      <c r="J57" s="223" t="s">
        <v>403</v>
      </c>
      <c r="K57" s="194" t="str">
        <f>VLOOKUP(A57,'[1]1_プロファイルマスタ'!$A$3:$E$90,3,FALSE)</f>
        <v>管理者(全店)</v>
      </c>
      <c r="L57" s="194" t="str">
        <f>VLOOKUP(B57,'[1]8_取引マスタ'!$A$3:$G$91,2,FALSE)</f>
        <v>未判定照会</v>
      </c>
      <c r="M57" s="194" t="str">
        <f>VLOOKUP(C57,'[1]15_リスト発行元マスタ'!$A$3:$Q$100,2,FALSE)</f>
        <v>ASC</v>
      </c>
      <c r="N57" s="194" t="str">
        <f>VLOOKUP(G57,'[3]1_プロファイルマスタ'!$H$3:$L$900,3,FALSE)</f>
        <v>リスク管理部門（役席）</v>
      </c>
      <c r="O57" s="194" t="str">
        <f>VLOOKUP(H57,'[3]8_取引マスタ'!$J$3:$P$910,2,FALSE)</f>
        <v>未判定照会</v>
      </c>
      <c r="P57" s="194" t="str">
        <f>VLOOKUP(I57,'[3]15_リスト発行元マスタ'!$U$3:$AK$1000,2,FALSE)</f>
        <v>DJ_SHIPS</v>
      </c>
      <c r="Q57" s="206" t="s">
        <v>208</v>
      </c>
      <c r="R57" s="207" t="s">
        <v>868</v>
      </c>
      <c r="S57" s="207" t="s">
        <v>206</v>
      </c>
      <c r="T57" s="207" t="str">
        <f t="shared" si="0"/>
        <v xml:space="preserve">2 , 10 , 10 , 'Y' </v>
      </c>
      <c r="U57" s="208" t="s">
        <v>207</v>
      </c>
      <c r="W57" s="209" t="b">
        <f t="shared" si="2"/>
        <v>0</v>
      </c>
      <c r="X57" s="209" t="b">
        <f t="shared" si="2"/>
        <v>0</v>
      </c>
      <c r="Y57" s="209" t="b">
        <f t="shared" si="2"/>
        <v>0</v>
      </c>
      <c r="Z57" s="209" t="b">
        <f t="shared" si="2"/>
        <v>0</v>
      </c>
      <c r="AB57" s="209"/>
      <c r="AC57" s="209"/>
      <c r="AD57" s="209"/>
      <c r="AE57" s="209"/>
    </row>
    <row r="58" spans="1:31">
      <c r="A58" s="211">
        <v>2</v>
      </c>
      <c r="B58" s="211">
        <v>10</v>
      </c>
      <c r="C58" s="211">
        <v>14</v>
      </c>
      <c r="D58" s="211" t="s">
        <v>403</v>
      </c>
      <c r="E58" s="205" t="s">
        <v>1068</v>
      </c>
      <c r="F58" s="205" t="s">
        <v>43</v>
      </c>
      <c r="G58" s="223">
        <v>2</v>
      </c>
      <c r="H58" s="223">
        <v>10</v>
      </c>
      <c r="I58" s="223">
        <v>11</v>
      </c>
      <c r="J58" s="223" t="s">
        <v>403</v>
      </c>
      <c r="K58" s="194" t="str">
        <f>VLOOKUP(A58,'[1]1_プロファイルマスタ'!$A$3:$E$90,3,FALSE)</f>
        <v>管理者(全店)</v>
      </c>
      <c r="L58" s="194" t="str">
        <f>VLOOKUP(B58,'[1]8_取引マスタ'!$A$3:$G$91,2,FALSE)</f>
        <v>未判定照会</v>
      </c>
      <c r="M58" s="194" t="str">
        <f>VLOOKUP(C58,'[1]15_リスト発行元マスタ'!$A$3:$Q$100,2,FALSE)</f>
        <v>ORG1</v>
      </c>
      <c r="N58" s="194" t="str">
        <f>VLOOKUP(G58,'[3]1_プロファイルマスタ'!$H$3:$L$900,3,FALSE)</f>
        <v>リスク管理部門（役席）</v>
      </c>
      <c r="O58" s="194" t="str">
        <f>VLOOKUP(H58,'[3]8_取引マスタ'!$J$3:$P$910,2,FALSE)</f>
        <v>未判定照会</v>
      </c>
      <c r="P58" s="194" t="str">
        <f>VLOOKUP(I58,'[3]15_リスト発行元マスタ'!$U$3:$AK$1000,2,FALSE)</f>
        <v>DJ_GAIKOKU_PEPS</v>
      </c>
      <c r="Q58" s="206" t="s">
        <v>208</v>
      </c>
      <c r="R58" s="207" t="s">
        <v>868</v>
      </c>
      <c r="S58" s="207" t="s">
        <v>206</v>
      </c>
      <c r="T58" s="207" t="str">
        <f t="shared" si="0"/>
        <v xml:space="preserve">2 , 10 , 11 , 'Y' </v>
      </c>
      <c r="U58" s="208" t="s">
        <v>207</v>
      </c>
      <c r="W58" s="209" t="b">
        <f t="shared" si="2"/>
        <v>0</v>
      </c>
      <c r="X58" s="209" t="b">
        <f t="shared" si="2"/>
        <v>0</v>
      </c>
      <c r="Y58" s="209" t="b">
        <f t="shared" si="2"/>
        <v>0</v>
      </c>
      <c r="Z58" s="209" t="b">
        <f t="shared" si="2"/>
        <v>0</v>
      </c>
      <c r="AB58" s="209"/>
      <c r="AC58" s="209"/>
      <c r="AD58" s="209"/>
      <c r="AE58" s="209"/>
    </row>
    <row r="59" spans="1:31">
      <c r="A59" s="211">
        <v>2</v>
      </c>
      <c r="B59" s="211">
        <v>11</v>
      </c>
      <c r="C59" s="211">
        <v>1</v>
      </c>
      <c r="D59" s="211" t="s">
        <v>403</v>
      </c>
      <c r="E59" s="205" t="s">
        <v>1068</v>
      </c>
      <c r="F59" s="205" t="s">
        <v>43</v>
      </c>
      <c r="G59" s="223">
        <v>2</v>
      </c>
      <c r="H59" s="223">
        <v>10</v>
      </c>
      <c r="I59" s="223">
        <v>12</v>
      </c>
      <c r="J59" s="223" t="s">
        <v>403</v>
      </c>
      <c r="K59" s="194" t="str">
        <f>VLOOKUP(A59,'[1]1_プロファイルマスタ'!$A$3:$E$90,3,FALSE)</f>
        <v>管理者(全店)</v>
      </c>
      <c r="L59" s="194" t="str">
        <f>VLOOKUP(B59,'[1]8_取引マスタ'!$A$3:$G$91,2,FALSE)</f>
        <v>判定済照会</v>
      </c>
      <c r="M59" s="194" t="str">
        <f>VLOOKUP(C59,'[1]15_リスト発行元マスタ'!$A$3:$Q$100,2,FALSE)</f>
        <v>OFAC</v>
      </c>
      <c r="N59" s="194" t="str">
        <f>VLOOKUP(G59,'[3]1_プロファイルマスタ'!$H$3:$L$900,3,FALSE)</f>
        <v>リスク管理部門（役席）</v>
      </c>
      <c r="O59" s="194" t="str">
        <f>VLOOKUP(H59,'[3]8_取引マスタ'!$J$3:$P$910,2,FALSE)</f>
        <v>未判定照会</v>
      </c>
      <c r="P59" s="194" t="str">
        <f>VLOOKUP(I59,'[3]15_リスト発行元マスタ'!$U$3:$AK$1000,2,FALSE)</f>
        <v>DJ_KOKUNAI_PEPS</v>
      </c>
      <c r="Q59" s="206" t="s">
        <v>208</v>
      </c>
      <c r="R59" s="207" t="s">
        <v>868</v>
      </c>
      <c r="S59" s="207" t="s">
        <v>206</v>
      </c>
      <c r="T59" s="207" t="str">
        <f t="shared" si="0"/>
        <v xml:space="preserve">2 , 10 , 12 , 'Y' </v>
      </c>
      <c r="U59" s="208" t="s">
        <v>207</v>
      </c>
      <c r="W59" s="209" t="b">
        <f t="shared" si="2"/>
        <v>0</v>
      </c>
      <c r="X59" s="209" t="b">
        <f t="shared" si="2"/>
        <v>0</v>
      </c>
      <c r="Y59" s="209" t="b">
        <f t="shared" si="2"/>
        <v>0</v>
      </c>
      <c r="Z59" s="209" t="b">
        <f t="shared" si="2"/>
        <v>0</v>
      </c>
      <c r="AB59" s="209"/>
      <c r="AC59" s="209"/>
      <c r="AD59" s="209"/>
      <c r="AE59" s="209"/>
    </row>
    <row r="60" spans="1:31">
      <c r="A60" s="211">
        <v>2</v>
      </c>
      <c r="B60" s="211">
        <v>11</v>
      </c>
      <c r="C60" s="211">
        <v>2</v>
      </c>
      <c r="D60" s="211" t="s">
        <v>403</v>
      </c>
      <c r="E60" s="205" t="s">
        <v>1068</v>
      </c>
      <c r="F60" s="205" t="s">
        <v>43</v>
      </c>
      <c r="G60" s="223">
        <v>2</v>
      </c>
      <c r="H60" s="223">
        <v>10</v>
      </c>
      <c r="I60" s="223">
        <v>13</v>
      </c>
      <c r="J60" s="223" t="s">
        <v>403</v>
      </c>
      <c r="K60" s="194" t="str">
        <f>VLOOKUP(A60,'[1]1_プロファイルマスタ'!$A$3:$E$90,3,FALSE)</f>
        <v>管理者(全店)</v>
      </c>
      <c r="L60" s="194" t="str">
        <f>VLOOKUP(B60,'[1]8_取引マスタ'!$A$3:$G$91,2,FALSE)</f>
        <v>判定済照会</v>
      </c>
      <c r="M60" s="194" t="str">
        <f>VLOOKUP(C60,'[1]15_リスト発行元マスタ'!$A$3:$Q$100,2,FALSE)</f>
        <v>RefPEPs</v>
      </c>
      <c r="N60" s="194" t="str">
        <f>VLOOKUP(G60,'[3]1_プロファイルマスタ'!$H$3:$L$900,3,FALSE)</f>
        <v>リスク管理部門（役席）</v>
      </c>
      <c r="O60" s="194" t="str">
        <f>VLOOKUP(H60,'[3]8_取引マスタ'!$J$3:$P$910,2,FALSE)</f>
        <v>未判定照会</v>
      </c>
      <c r="P60" s="194" t="str">
        <f>VLOOKUP(I60,'[3]15_リスト発行元マスタ'!$U$3:$AK$1000,2,FALSE)</f>
        <v>ZENGIN_SEIHO</v>
      </c>
      <c r="Q60" s="206" t="s">
        <v>208</v>
      </c>
      <c r="R60" s="207" t="s">
        <v>868</v>
      </c>
      <c r="S60" s="207" t="s">
        <v>206</v>
      </c>
      <c r="T60" s="207" t="str">
        <f t="shared" si="0"/>
        <v xml:space="preserve">2 , 10 , 13 , 'Y' </v>
      </c>
      <c r="U60" s="208" t="s">
        <v>207</v>
      </c>
      <c r="W60" s="209" t="b">
        <f t="shared" si="2"/>
        <v>0</v>
      </c>
      <c r="X60" s="209" t="b">
        <f t="shared" si="2"/>
        <v>0</v>
      </c>
      <c r="Y60" s="209" t="b">
        <f t="shared" si="2"/>
        <v>0</v>
      </c>
      <c r="Z60" s="209" t="b">
        <f t="shared" si="2"/>
        <v>0</v>
      </c>
      <c r="AB60" s="209"/>
      <c r="AC60" s="209"/>
      <c r="AD60" s="209"/>
      <c r="AE60" s="209"/>
    </row>
    <row r="61" spans="1:31">
      <c r="A61" s="211">
        <v>2</v>
      </c>
      <c r="B61" s="211">
        <v>11</v>
      </c>
      <c r="C61" s="211">
        <v>3</v>
      </c>
      <c r="D61" s="211" t="s">
        <v>403</v>
      </c>
      <c r="E61" s="205" t="s">
        <v>1068</v>
      </c>
      <c r="F61" s="205" t="s">
        <v>43</v>
      </c>
      <c r="G61" s="223">
        <v>2</v>
      </c>
      <c r="H61" s="223">
        <v>10</v>
      </c>
      <c r="I61" s="223">
        <v>14</v>
      </c>
      <c r="J61" s="223" t="s">
        <v>403</v>
      </c>
      <c r="K61" s="194" t="str">
        <f>VLOOKUP(A61,'[1]1_プロファイルマスタ'!$A$3:$E$90,3,FALSE)</f>
        <v>管理者(全店)</v>
      </c>
      <c r="L61" s="194" t="str">
        <f>VLOOKUP(B61,'[1]8_取引マスタ'!$A$3:$G$91,2,FALSE)</f>
        <v>判定済照会</v>
      </c>
      <c r="M61" s="194" t="str">
        <f>VLOOKUP(C61,'[1]15_リスト発行元マスタ'!$A$3:$Q$100,2,FALSE)</f>
        <v>RefSANC</v>
      </c>
      <c r="N61" s="194" t="str">
        <f>VLOOKUP(G61,'[3]1_プロファイルマスタ'!$H$3:$L$900,3,FALSE)</f>
        <v>リスク管理部門（役席）</v>
      </c>
      <c r="O61" s="194" t="str">
        <f>VLOOKUP(H61,'[3]8_取引マスタ'!$J$3:$P$910,2,FALSE)</f>
        <v>未判定照会</v>
      </c>
      <c r="P61" s="194" t="str">
        <f>VLOOKUP(I61,'[3]15_リスト発行元マスタ'!$U$3:$AK$1000,2,FALSE)</f>
        <v>ZENGIN_SONPO</v>
      </c>
      <c r="Q61" s="206" t="s">
        <v>208</v>
      </c>
      <c r="R61" s="207" t="s">
        <v>868</v>
      </c>
      <c r="S61" s="207" t="s">
        <v>206</v>
      </c>
      <c r="T61" s="207" t="str">
        <f t="shared" si="0"/>
        <v xml:space="preserve">2 , 10 , 14 , 'Y' </v>
      </c>
      <c r="U61" s="208" t="s">
        <v>207</v>
      </c>
      <c r="W61" s="209" t="b">
        <f t="shared" si="2"/>
        <v>0</v>
      </c>
      <c r="X61" s="209" t="b">
        <f t="shared" si="2"/>
        <v>0</v>
      </c>
      <c r="Y61" s="209" t="b">
        <f t="shared" si="2"/>
        <v>0</v>
      </c>
      <c r="Z61" s="209" t="b">
        <f t="shared" si="2"/>
        <v>0</v>
      </c>
      <c r="AB61" s="209"/>
      <c r="AC61" s="209"/>
      <c r="AD61" s="209"/>
      <c r="AE61" s="209"/>
    </row>
    <row r="62" spans="1:31">
      <c r="A62" s="211">
        <v>2</v>
      </c>
      <c r="B62" s="211">
        <v>11</v>
      </c>
      <c r="C62" s="211">
        <v>4</v>
      </c>
      <c r="D62" s="211" t="s">
        <v>403</v>
      </c>
      <c r="E62" s="205" t="s">
        <v>1068</v>
      </c>
      <c r="F62" s="205" t="s">
        <v>43</v>
      </c>
      <c r="G62" s="223">
        <v>2</v>
      </c>
      <c r="H62" s="223">
        <v>10</v>
      </c>
      <c r="I62" s="223">
        <v>15</v>
      </c>
      <c r="J62" s="223" t="s">
        <v>403</v>
      </c>
      <c r="K62" s="194" t="str">
        <f>VLOOKUP(A62,'[1]1_プロファイルマスタ'!$A$3:$E$90,3,FALSE)</f>
        <v>管理者(全店)</v>
      </c>
      <c r="L62" s="194" t="str">
        <f>VLOOKUP(B62,'[1]8_取引マスタ'!$A$3:$G$91,2,FALSE)</f>
        <v>判定済照会</v>
      </c>
      <c r="M62" s="194" t="str">
        <f>VLOOKUP(C62,'[1]15_リスト発行元マスタ'!$A$3:$Q$100,2,FALSE)</f>
        <v>FACTIVA</v>
      </c>
      <c r="N62" s="194" t="str">
        <f>VLOOKUP(G62,'[3]1_プロファイルマスタ'!$H$3:$L$900,3,FALSE)</f>
        <v>リスク管理部門（役席）</v>
      </c>
      <c r="O62" s="194" t="str">
        <f>VLOOKUP(H62,'[3]8_取引マスタ'!$J$3:$P$910,2,FALSE)</f>
        <v>未判定照会</v>
      </c>
      <c r="P62" s="194" t="str">
        <f>VLOOKUP(I62,'[3]15_リスト発行元マスタ'!$U$3:$AK$1000,2,FALSE)</f>
        <v>ORIGINAL</v>
      </c>
      <c r="Q62" s="206" t="s">
        <v>208</v>
      </c>
      <c r="R62" s="207" t="s">
        <v>868</v>
      </c>
      <c r="S62" s="207" t="s">
        <v>206</v>
      </c>
      <c r="T62" s="207" t="str">
        <f t="shared" si="0"/>
        <v xml:space="preserve">2 , 10 , 15 , 'Y' </v>
      </c>
      <c r="U62" s="208" t="s">
        <v>207</v>
      </c>
      <c r="W62" s="209" t="b">
        <f t="shared" si="2"/>
        <v>0</v>
      </c>
      <c r="X62" s="209" t="b">
        <f t="shared" si="2"/>
        <v>0</v>
      </c>
      <c r="Y62" s="209" t="b">
        <f t="shared" si="2"/>
        <v>0</v>
      </c>
      <c r="Z62" s="209" t="b">
        <f t="shared" si="2"/>
        <v>0</v>
      </c>
      <c r="AB62" s="209"/>
      <c r="AC62" s="209"/>
      <c r="AD62" s="209"/>
      <c r="AE62" s="209"/>
    </row>
    <row r="63" spans="1:31">
      <c r="A63" s="211">
        <v>2</v>
      </c>
      <c r="B63" s="211">
        <v>11</v>
      </c>
      <c r="C63" s="211">
        <v>5</v>
      </c>
      <c r="D63" s="211" t="s">
        <v>403</v>
      </c>
      <c r="E63" s="205" t="s">
        <v>1068</v>
      </c>
      <c r="F63" s="205" t="s">
        <v>43</v>
      </c>
      <c r="G63" s="223">
        <v>2</v>
      </c>
      <c r="H63" s="223">
        <v>11</v>
      </c>
      <c r="I63" s="223">
        <v>1</v>
      </c>
      <c r="J63" s="223" t="s">
        <v>403</v>
      </c>
      <c r="K63" s="194" t="str">
        <f>VLOOKUP(A63,'[1]1_プロファイルマスタ'!$A$3:$E$90,3,FALSE)</f>
        <v>管理者(全店)</v>
      </c>
      <c r="L63" s="194" t="str">
        <f>VLOOKUP(B63,'[1]8_取引マスタ'!$A$3:$G$91,2,FALSE)</f>
        <v>判定済照会</v>
      </c>
      <c r="M63" s="194" t="str">
        <f>VLOOKUP(C63,'[1]15_リスト発行元マスタ'!$A$3:$Q$100,2,FALSE)</f>
        <v>FACTIVA_SANC</v>
      </c>
      <c r="N63" s="194" t="str">
        <f>VLOOKUP(G63,'[3]1_プロファイルマスタ'!$H$3:$L$900,3,FALSE)</f>
        <v>リスク管理部門（役席）</v>
      </c>
      <c r="O63" s="194" t="str">
        <f>VLOOKUP(H63,'[3]8_取引マスタ'!$J$3:$P$910,2,FALSE)</f>
        <v>判定済照会</v>
      </c>
      <c r="P63" s="194" t="str">
        <f>VLOOKUP(I63,'[3]15_リスト発行元マスタ'!$U$3:$AK$1000,2,FALSE)</f>
        <v>OFAC</v>
      </c>
      <c r="Q63" s="206" t="s">
        <v>208</v>
      </c>
      <c r="R63" s="207" t="s">
        <v>868</v>
      </c>
      <c r="S63" s="207" t="s">
        <v>206</v>
      </c>
      <c r="T63" s="207" t="str">
        <f t="shared" si="0"/>
        <v xml:space="preserve">2 , 11 , 1 , 'Y' </v>
      </c>
      <c r="U63" s="208" t="s">
        <v>207</v>
      </c>
      <c r="W63" s="209" t="b">
        <f t="shared" si="2"/>
        <v>0</v>
      </c>
      <c r="X63" s="209" t="b">
        <f t="shared" si="2"/>
        <v>0</v>
      </c>
      <c r="Y63" s="209" t="b">
        <f t="shared" si="2"/>
        <v>0</v>
      </c>
      <c r="Z63" s="209" t="b">
        <f t="shared" si="2"/>
        <v>0</v>
      </c>
      <c r="AB63" s="209"/>
      <c r="AC63" s="209"/>
      <c r="AD63" s="209"/>
      <c r="AE63" s="209"/>
    </row>
    <row r="64" spans="1:31">
      <c r="A64" s="211">
        <v>2</v>
      </c>
      <c r="B64" s="211">
        <v>11</v>
      </c>
      <c r="C64" s="211">
        <v>6</v>
      </c>
      <c r="D64" s="211" t="s">
        <v>403</v>
      </c>
      <c r="E64" s="205" t="s">
        <v>1068</v>
      </c>
      <c r="F64" s="205" t="s">
        <v>43</v>
      </c>
      <c r="G64" s="223">
        <v>2</v>
      </c>
      <c r="H64" s="223">
        <v>11</v>
      </c>
      <c r="I64" s="223">
        <v>2</v>
      </c>
      <c r="J64" s="223" t="s">
        <v>403</v>
      </c>
      <c r="K64" s="194" t="str">
        <f>VLOOKUP(A64,'[1]1_プロファイルマスタ'!$A$3:$E$90,3,FALSE)</f>
        <v>管理者(全店)</v>
      </c>
      <c r="L64" s="194" t="str">
        <f>VLOOKUP(B64,'[1]8_取引マスタ'!$A$3:$G$91,2,FALSE)</f>
        <v>判定済照会</v>
      </c>
      <c r="M64" s="194" t="str">
        <f>VLOOKUP(C64,'[1]15_リスト発行元マスタ'!$A$3:$Q$100,2,FALSE)</f>
        <v>MOF</v>
      </c>
      <c r="N64" s="194" t="str">
        <f>VLOOKUP(G64,'[3]1_プロファイルマスタ'!$H$3:$L$900,3,FALSE)</f>
        <v>リスク管理部門（役席）</v>
      </c>
      <c r="O64" s="194" t="str">
        <f>VLOOKUP(H64,'[3]8_取引マスタ'!$J$3:$P$910,2,FALSE)</f>
        <v>判定済照会</v>
      </c>
      <c r="P64" s="194" t="str">
        <f>VLOOKUP(I64,'[3]15_リスト発行元マスタ'!$U$3:$AK$1000,2,FALSE)</f>
        <v>JP</v>
      </c>
      <c r="Q64" s="206" t="s">
        <v>208</v>
      </c>
      <c r="R64" s="207" t="s">
        <v>868</v>
      </c>
      <c r="S64" s="207" t="s">
        <v>206</v>
      </c>
      <c r="T64" s="207" t="str">
        <f t="shared" si="0"/>
        <v xml:space="preserve">2 , 11 , 2 , 'Y' </v>
      </c>
      <c r="U64" s="208" t="s">
        <v>207</v>
      </c>
      <c r="W64" s="209" t="b">
        <f t="shared" si="2"/>
        <v>0</v>
      </c>
      <c r="X64" s="209" t="b">
        <f t="shared" si="2"/>
        <v>0</v>
      </c>
      <c r="Y64" s="209" t="b">
        <f t="shared" si="2"/>
        <v>0</v>
      </c>
      <c r="Z64" s="209" t="b">
        <f t="shared" si="2"/>
        <v>0</v>
      </c>
      <c r="AB64" s="209"/>
      <c r="AC64" s="209"/>
      <c r="AD64" s="209"/>
      <c r="AE64" s="209"/>
    </row>
    <row r="65" spans="1:31">
      <c r="A65" s="211">
        <v>2</v>
      </c>
      <c r="B65" s="211">
        <v>11</v>
      </c>
      <c r="C65" s="211">
        <v>7</v>
      </c>
      <c r="D65" s="211" t="s">
        <v>403</v>
      </c>
      <c r="E65" s="205" t="s">
        <v>1068</v>
      </c>
      <c r="F65" s="205" t="s">
        <v>43</v>
      </c>
      <c r="G65" s="223">
        <v>2</v>
      </c>
      <c r="H65" s="223">
        <v>11</v>
      </c>
      <c r="I65" s="223">
        <v>3</v>
      </c>
      <c r="J65" s="223" t="s">
        <v>403</v>
      </c>
      <c r="K65" s="194" t="str">
        <f>VLOOKUP(A65,'[1]1_プロファイルマスタ'!$A$3:$E$90,3,FALSE)</f>
        <v>管理者(全店)</v>
      </c>
      <c r="L65" s="194" t="str">
        <f>VLOOKUP(B65,'[1]8_取引マスタ'!$A$3:$G$91,2,FALSE)</f>
        <v>判定済照会</v>
      </c>
      <c r="M65" s="194" t="str">
        <f>VLOOKUP(C65,'[1]15_リスト発行元マスタ'!$A$3:$Q$100,2,FALSE)</f>
        <v>JP</v>
      </c>
      <c r="N65" s="194" t="str">
        <f>VLOOKUP(G65,'[3]1_プロファイルマスタ'!$H$3:$L$900,3,FALSE)</f>
        <v>リスク管理部門（役席）</v>
      </c>
      <c r="O65" s="194" t="str">
        <f>VLOOKUP(H65,'[3]8_取引マスタ'!$J$3:$P$910,2,FALSE)</f>
        <v>判定済照会</v>
      </c>
      <c r="P65" s="194" t="str">
        <f>VLOOKUP(I65,'[3]15_リスト発行元マスタ'!$U$3:$AK$1000,2,FALSE)</f>
        <v>MOF</v>
      </c>
      <c r="Q65" s="206" t="s">
        <v>208</v>
      </c>
      <c r="R65" s="207" t="s">
        <v>868</v>
      </c>
      <c r="S65" s="207" t="s">
        <v>206</v>
      </c>
      <c r="T65" s="207" t="str">
        <f t="shared" si="0"/>
        <v xml:space="preserve">2 , 11 , 3 , 'Y' </v>
      </c>
      <c r="U65" s="208" t="s">
        <v>207</v>
      </c>
      <c r="W65" s="209" t="b">
        <f t="shared" si="2"/>
        <v>0</v>
      </c>
      <c r="X65" s="209" t="b">
        <f t="shared" si="2"/>
        <v>0</v>
      </c>
      <c r="Y65" s="209" t="b">
        <f t="shared" si="2"/>
        <v>0</v>
      </c>
      <c r="Z65" s="209" t="b">
        <f t="shared" si="2"/>
        <v>0</v>
      </c>
      <c r="AB65" s="209"/>
      <c r="AC65" s="209"/>
      <c r="AD65" s="209"/>
      <c r="AE65" s="209"/>
    </row>
    <row r="66" spans="1:31">
      <c r="A66" s="211">
        <v>2</v>
      </c>
      <c r="B66" s="211">
        <v>11</v>
      </c>
      <c r="C66" s="211">
        <v>8</v>
      </c>
      <c r="D66" s="211" t="s">
        <v>403</v>
      </c>
      <c r="E66" s="205" t="s">
        <v>1068</v>
      </c>
      <c r="F66" s="205" t="s">
        <v>43</v>
      </c>
      <c r="G66" s="223">
        <v>2</v>
      </c>
      <c r="H66" s="223">
        <v>11</v>
      </c>
      <c r="I66" s="223">
        <v>4</v>
      </c>
      <c r="J66" s="223" t="s">
        <v>403</v>
      </c>
      <c r="K66" s="194" t="str">
        <f>VLOOKUP(A66,'[1]1_プロファイルマスタ'!$A$3:$E$90,3,FALSE)</f>
        <v>管理者(全店)</v>
      </c>
      <c r="L66" s="194" t="str">
        <f>VLOOKUP(B66,'[1]8_取引マスタ'!$A$3:$G$91,2,FALSE)</f>
        <v>判定済照会</v>
      </c>
      <c r="M66" s="194" t="str">
        <f>VLOOKUP(C66,'[1]15_リスト発行元マスタ'!$A$3:$Q$100,2,FALSE)</f>
        <v>JU</v>
      </c>
      <c r="N66" s="194" t="str">
        <f>VLOOKUP(G66,'[3]1_プロファイルマスタ'!$H$3:$L$900,3,FALSE)</f>
        <v>リスク管理部門（役席）</v>
      </c>
      <c r="O66" s="194" t="str">
        <f>VLOOKUP(H66,'[3]8_取引マスタ'!$J$3:$P$910,2,FALSE)</f>
        <v>判定済照会</v>
      </c>
      <c r="P66" s="194" t="str">
        <f>VLOOKUP(I66,'[3]15_リスト発行元マスタ'!$U$3:$AK$1000,2,FALSE)</f>
        <v>NPA</v>
      </c>
      <c r="Q66" s="206" t="s">
        <v>208</v>
      </c>
      <c r="R66" s="207" t="s">
        <v>868</v>
      </c>
      <c r="S66" s="207" t="s">
        <v>206</v>
      </c>
      <c r="T66" s="207" t="str">
        <f t="shared" si="0"/>
        <v xml:space="preserve">2 , 11 , 4 , 'Y' </v>
      </c>
      <c r="U66" s="208" t="s">
        <v>207</v>
      </c>
      <c r="W66" s="209" t="b">
        <f t="shared" si="2"/>
        <v>0</v>
      </c>
      <c r="X66" s="209" t="b">
        <f t="shared" si="2"/>
        <v>0</v>
      </c>
      <c r="Y66" s="209" t="b">
        <f t="shared" si="2"/>
        <v>0</v>
      </c>
      <c r="Z66" s="209" t="b">
        <f t="shared" si="2"/>
        <v>0</v>
      </c>
      <c r="AB66" s="209"/>
      <c r="AC66" s="209"/>
      <c r="AD66" s="209"/>
      <c r="AE66" s="209"/>
    </row>
    <row r="67" spans="1:31">
      <c r="A67" s="211">
        <v>2</v>
      </c>
      <c r="B67" s="211">
        <v>11</v>
      </c>
      <c r="C67" s="211">
        <v>9</v>
      </c>
      <c r="D67" s="211" t="s">
        <v>403</v>
      </c>
      <c r="E67" s="205" t="s">
        <v>1068</v>
      </c>
      <c r="F67" s="205" t="s">
        <v>43</v>
      </c>
      <c r="G67" s="223">
        <v>2</v>
      </c>
      <c r="H67" s="223">
        <v>11</v>
      </c>
      <c r="I67" s="223">
        <v>5</v>
      </c>
      <c r="J67" s="223" t="s">
        <v>403</v>
      </c>
      <c r="K67" s="194" t="str">
        <f>VLOOKUP(A67,'[1]1_プロファイルマスタ'!$A$3:$E$90,3,FALSE)</f>
        <v>管理者(全店)</v>
      </c>
      <c r="L67" s="194" t="str">
        <f>VLOOKUP(B67,'[1]8_取引マスタ'!$A$3:$G$91,2,FALSE)</f>
        <v>判定済照会</v>
      </c>
      <c r="M67" s="194" t="str">
        <f>VLOOKUP(C67,'[1]15_リスト発行元マスタ'!$A$3:$Q$100,2,FALSE)</f>
        <v>NPA</v>
      </c>
      <c r="N67" s="194" t="str">
        <f>VLOOKUP(G67,'[3]1_プロファイルマスタ'!$H$3:$L$900,3,FALSE)</f>
        <v>リスク管理部門（役席）</v>
      </c>
      <c r="O67" s="194" t="str">
        <f>VLOOKUP(H67,'[3]8_取引マスタ'!$J$3:$P$910,2,FALSE)</f>
        <v>判定済照会</v>
      </c>
      <c r="P67" s="194" t="str">
        <f>VLOOKUP(I67,'[3]15_リスト発行元マスタ'!$U$3:$AK$1000,2,FALSE)</f>
        <v>NPC</v>
      </c>
      <c r="Q67" s="206" t="s">
        <v>208</v>
      </c>
      <c r="R67" s="207" t="s">
        <v>868</v>
      </c>
      <c r="S67" s="207" t="s">
        <v>206</v>
      </c>
      <c r="T67" s="207" t="str">
        <f t="shared" ref="T67:T130" si="3">G67&amp;" , "&amp;H67&amp;" , "&amp;I67&amp;" , "&amp;"'"&amp;J67&amp;"'"&amp;" "</f>
        <v xml:space="preserve">2 , 11 , 5 , 'Y' </v>
      </c>
      <c r="U67" s="208" t="s">
        <v>207</v>
      </c>
      <c r="W67" s="209" t="b">
        <f t="shared" si="2"/>
        <v>0</v>
      </c>
      <c r="X67" s="209" t="b">
        <f t="shared" si="2"/>
        <v>0</v>
      </c>
      <c r="Y67" s="209" t="b">
        <f t="shared" si="2"/>
        <v>0</v>
      </c>
      <c r="Z67" s="209" t="b">
        <f t="shared" si="2"/>
        <v>0</v>
      </c>
      <c r="AB67" s="209"/>
      <c r="AC67" s="209"/>
      <c r="AD67" s="209"/>
      <c r="AE67" s="209"/>
    </row>
    <row r="68" spans="1:31">
      <c r="A68" s="211">
        <v>2</v>
      </c>
      <c r="B68" s="211">
        <v>11</v>
      </c>
      <c r="C68" s="211">
        <v>10</v>
      </c>
      <c r="D68" s="211" t="s">
        <v>403</v>
      </c>
      <c r="E68" s="205" t="s">
        <v>1068</v>
      </c>
      <c r="F68" s="205" t="s">
        <v>43</v>
      </c>
      <c r="G68" s="223">
        <v>2</v>
      </c>
      <c r="H68" s="223">
        <v>11</v>
      </c>
      <c r="I68" s="223">
        <v>6</v>
      </c>
      <c r="J68" s="223" t="s">
        <v>403</v>
      </c>
      <c r="K68" s="194" t="str">
        <f>VLOOKUP(A68,'[1]1_プロファイルマスタ'!$A$3:$E$90,3,FALSE)</f>
        <v>管理者(全店)</v>
      </c>
      <c r="L68" s="194" t="str">
        <f>VLOOKUP(B68,'[1]8_取引マスタ'!$A$3:$G$91,2,FALSE)</f>
        <v>判定済照会</v>
      </c>
      <c r="M68" s="194" t="str">
        <f>VLOOKUP(C68,'[1]15_リスト発行元マスタ'!$A$3:$Q$100,2,FALSE)</f>
        <v>NPC</v>
      </c>
      <c r="N68" s="194" t="str">
        <f>VLOOKUP(G68,'[3]1_プロファイルマスタ'!$H$3:$L$900,3,FALSE)</f>
        <v>リスク管理部門（役席）</v>
      </c>
      <c r="O68" s="194" t="str">
        <f>VLOOKUP(H68,'[3]8_取引マスタ'!$J$3:$P$910,2,FALSE)</f>
        <v>判定済照会</v>
      </c>
      <c r="P68" s="194" t="str">
        <f>VLOOKUP(I68,'[3]15_リスト発行元マスタ'!$U$3:$AK$1000,2,FALSE)</f>
        <v>NPI</v>
      </c>
      <c r="Q68" s="206" t="s">
        <v>208</v>
      </c>
      <c r="R68" s="207" t="s">
        <v>868</v>
      </c>
      <c r="S68" s="207" t="s">
        <v>206</v>
      </c>
      <c r="T68" s="207" t="str">
        <f t="shared" si="3"/>
        <v xml:space="preserve">2 , 11 , 6 , 'Y' </v>
      </c>
      <c r="U68" s="208" t="s">
        <v>207</v>
      </c>
      <c r="W68" s="209" t="b">
        <f t="shared" si="2"/>
        <v>0</v>
      </c>
      <c r="X68" s="209" t="b">
        <f t="shared" si="2"/>
        <v>0</v>
      </c>
      <c r="Y68" s="209" t="b">
        <f t="shared" si="2"/>
        <v>0</v>
      </c>
      <c r="Z68" s="209" t="b">
        <f t="shared" si="2"/>
        <v>0</v>
      </c>
      <c r="AB68" s="209"/>
      <c r="AC68" s="209"/>
      <c r="AD68" s="209"/>
      <c r="AE68" s="209"/>
    </row>
    <row r="69" spans="1:31">
      <c r="A69" s="211">
        <v>2</v>
      </c>
      <c r="B69" s="211">
        <v>11</v>
      </c>
      <c r="C69" s="211">
        <v>11</v>
      </c>
      <c r="D69" s="211" t="s">
        <v>403</v>
      </c>
      <c r="E69" s="205" t="s">
        <v>1068</v>
      </c>
      <c r="F69" s="205" t="s">
        <v>43</v>
      </c>
      <c r="G69" s="223">
        <v>2</v>
      </c>
      <c r="H69" s="223">
        <v>11</v>
      </c>
      <c r="I69" s="223">
        <v>7</v>
      </c>
      <c r="J69" s="223" t="s">
        <v>403</v>
      </c>
      <c r="K69" s="194" t="str">
        <f>VLOOKUP(A69,'[1]1_プロファイルマスタ'!$A$3:$E$90,3,FALSE)</f>
        <v>管理者(全店)</v>
      </c>
      <c r="L69" s="194" t="str">
        <f>VLOOKUP(B69,'[1]8_取引マスタ'!$A$3:$G$91,2,FALSE)</f>
        <v>判定済照会</v>
      </c>
      <c r="M69" s="194" t="str">
        <f>VLOOKUP(C69,'[1]15_リスト発行元マスタ'!$A$3:$Q$100,2,FALSE)</f>
        <v>NPI</v>
      </c>
      <c r="N69" s="194" t="str">
        <f>VLOOKUP(G69,'[3]1_プロファイルマスタ'!$H$3:$L$900,3,FALSE)</f>
        <v>リスク管理部門（役席）</v>
      </c>
      <c r="O69" s="194" t="str">
        <f>VLOOKUP(H69,'[3]8_取引マスタ'!$J$3:$P$910,2,FALSE)</f>
        <v>判定済照会</v>
      </c>
      <c r="P69" s="194" t="str">
        <f>VLOOKUP(I69,'[3]15_リスト発行元マスタ'!$U$3:$AK$1000,2,FALSE)</f>
        <v>ASI</v>
      </c>
      <c r="Q69" s="206" t="s">
        <v>208</v>
      </c>
      <c r="R69" s="207" t="s">
        <v>868</v>
      </c>
      <c r="S69" s="207" t="s">
        <v>206</v>
      </c>
      <c r="T69" s="207" t="str">
        <f t="shared" si="3"/>
        <v xml:space="preserve">2 , 11 , 7 , 'Y' </v>
      </c>
      <c r="U69" s="208" t="s">
        <v>207</v>
      </c>
      <c r="W69" s="209" t="b">
        <f t="shared" si="2"/>
        <v>0</v>
      </c>
      <c r="X69" s="209" t="b">
        <f t="shared" si="2"/>
        <v>0</v>
      </c>
      <c r="Y69" s="209" t="b">
        <f t="shared" si="2"/>
        <v>0</v>
      </c>
      <c r="Z69" s="209" t="b">
        <f t="shared" si="2"/>
        <v>0</v>
      </c>
      <c r="AB69" s="209"/>
      <c r="AC69" s="209"/>
      <c r="AD69" s="209"/>
      <c r="AE69" s="209"/>
    </row>
    <row r="70" spans="1:31">
      <c r="A70" s="211">
        <v>2</v>
      </c>
      <c r="B70" s="211">
        <v>11</v>
      </c>
      <c r="C70" s="211">
        <v>12</v>
      </c>
      <c r="D70" s="211" t="s">
        <v>403</v>
      </c>
      <c r="E70" s="205" t="s">
        <v>1068</v>
      </c>
      <c r="F70" s="205" t="s">
        <v>43</v>
      </c>
      <c r="G70" s="223">
        <v>2</v>
      </c>
      <c r="H70" s="223">
        <v>11</v>
      </c>
      <c r="I70" s="223">
        <v>8</v>
      </c>
      <c r="J70" s="223" t="s">
        <v>403</v>
      </c>
      <c r="K70" s="194" t="str">
        <f>VLOOKUP(A70,'[1]1_プロファイルマスタ'!$A$3:$E$90,3,FALSE)</f>
        <v>管理者(全店)</v>
      </c>
      <c r="L70" s="194" t="str">
        <f>VLOOKUP(B70,'[1]8_取引マスタ'!$A$3:$G$91,2,FALSE)</f>
        <v>判定済照会</v>
      </c>
      <c r="M70" s="194" t="str">
        <f>VLOOKUP(C70,'[1]15_リスト発行元マスタ'!$A$3:$Q$100,2,FALSE)</f>
        <v>ASI</v>
      </c>
      <c r="N70" s="194" t="str">
        <f>VLOOKUP(G70,'[3]1_プロファイルマスタ'!$H$3:$L$900,3,FALSE)</f>
        <v>リスク管理部門（役席）</v>
      </c>
      <c r="O70" s="194" t="str">
        <f>VLOOKUP(H70,'[3]8_取引マスタ'!$J$3:$P$910,2,FALSE)</f>
        <v>判定済照会</v>
      </c>
      <c r="P70" s="194" t="str">
        <f>VLOOKUP(I70,'[3]15_リスト発行元マスタ'!$U$3:$AK$1000,2,FALSE)</f>
        <v>ASC</v>
      </c>
      <c r="Q70" s="206" t="s">
        <v>208</v>
      </c>
      <c r="R70" s="207" t="s">
        <v>868</v>
      </c>
      <c r="S70" s="207" t="s">
        <v>206</v>
      </c>
      <c r="T70" s="207" t="str">
        <f t="shared" si="3"/>
        <v xml:space="preserve">2 , 11 , 8 , 'Y' </v>
      </c>
      <c r="U70" s="208" t="s">
        <v>207</v>
      </c>
      <c r="W70" s="209" t="b">
        <f t="shared" si="2"/>
        <v>0</v>
      </c>
      <c r="X70" s="209" t="b">
        <f t="shared" si="2"/>
        <v>0</v>
      </c>
      <c r="Y70" s="209" t="b">
        <f t="shared" si="2"/>
        <v>0</v>
      </c>
      <c r="Z70" s="209" t="b">
        <f t="shared" si="2"/>
        <v>0</v>
      </c>
      <c r="AB70" s="209"/>
      <c r="AC70" s="209"/>
      <c r="AD70" s="209"/>
      <c r="AE70" s="209"/>
    </row>
    <row r="71" spans="1:31">
      <c r="A71" s="211">
        <v>2</v>
      </c>
      <c r="B71" s="211">
        <v>11</v>
      </c>
      <c r="C71" s="211">
        <v>13</v>
      </c>
      <c r="D71" s="211" t="s">
        <v>403</v>
      </c>
      <c r="E71" s="205" t="s">
        <v>1068</v>
      </c>
      <c r="F71" s="205" t="s">
        <v>43</v>
      </c>
      <c r="G71" s="223">
        <v>2</v>
      </c>
      <c r="H71" s="223">
        <v>11</v>
      </c>
      <c r="I71" s="223">
        <v>9</v>
      </c>
      <c r="J71" s="223" t="s">
        <v>403</v>
      </c>
      <c r="K71" s="194" t="str">
        <f>VLOOKUP(A71,'[1]1_プロファイルマスタ'!$A$3:$E$90,3,FALSE)</f>
        <v>管理者(全店)</v>
      </c>
      <c r="L71" s="194" t="str">
        <f>VLOOKUP(B71,'[1]8_取引マスタ'!$A$3:$G$91,2,FALSE)</f>
        <v>判定済照会</v>
      </c>
      <c r="M71" s="194" t="str">
        <f>VLOOKUP(C71,'[1]15_リスト発行元マスタ'!$A$3:$Q$100,2,FALSE)</f>
        <v>ASC</v>
      </c>
      <c r="N71" s="194" t="str">
        <f>VLOOKUP(G71,'[3]1_プロファイルマスタ'!$H$3:$L$900,3,FALSE)</f>
        <v>リスク管理部門（役席）</v>
      </c>
      <c r="O71" s="194" t="str">
        <f>VLOOKUP(H71,'[3]8_取引マスタ'!$J$3:$P$910,2,FALSE)</f>
        <v>判定済照会</v>
      </c>
      <c r="P71" s="194" t="str">
        <f>VLOOKUP(I71,'[3]15_リスト発行元マスタ'!$U$3:$AK$1000,2,FALSE)</f>
        <v>DJ_SEISAI</v>
      </c>
      <c r="Q71" s="206" t="s">
        <v>208</v>
      </c>
      <c r="R71" s="207" t="s">
        <v>868</v>
      </c>
      <c r="S71" s="207" t="s">
        <v>206</v>
      </c>
      <c r="T71" s="207" t="str">
        <f t="shared" si="3"/>
        <v xml:space="preserve">2 , 11 , 9 , 'Y' </v>
      </c>
      <c r="U71" s="208" t="s">
        <v>207</v>
      </c>
      <c r="W71" s="209" t="b">
        <f t="shared" si="2"/>
        <v>0</v>
      </c>
      <c r="X71" s="209" t="b">
        <f t="shared" si="2"/>
        <v>0</v>
      </c>
      <c r="Y71" s="209" t="b">
        <f t="shared" si="2"/>
        <v>0</v>
      </c>
      <c r="Z71" s="209" t="b">
        <f t="shared" si="2"/>
        <v>0</v>
      </c>
      <c r="AB71" s="209"/>
      <c r="AC71" s="209"/>
      <c r="AD71" s="209"/>
      <c r="AE71" s="209"/>
    </row>
    <row r="72" spans="1:31">
      <c r="A72" s="211">
        <v>2</v>
      </c>
      <c r="B72" s="211">
        <v>11</v>
      </c>
      <c r="C72" s="211">
        <v>14</v>
      </c>
      <c r="D72" s="211" t="s">
        <v>403</v>
      </c>
      <c r="E72" s="205" t="s">
        <v>1068</v>
      </c>
      <c r="F72" s="205" t="s">
        <v>43</v>
      </c>
      <c r="G72" s="223">
        <v>2</v>
      </c>
      <c r="H72" s="223">
        <v>11</v>
      </c>
      <c r="I72" s="223">
        <v>10</v>
      </c>
      <c r="J72" s="223" t="s">
        <v>403</v>
      </c>
      <c r="K72" s="194" t="str">
        <f>VLOOKUP(A72,'[1]1_プロファイルマスタ'!$A$3:$E$90,3,FALSE)</f>
        <v>管理者(全店)</v>
      </c>
      <c r="L72" s="194" t="str">
        <f>VLOOKUP(B72,'[1]8_取引マスタ'!$A$3:$G$91,2,FALSE)</f>
        <v>判定済照会</v>
      </c>
      <c r="M72" s="194" t="str">
        <f>VLOOKUP(C72,'[1]15_リスト発行元マスタ'!$A$3:$Q$100,2,FALSE)</f>
        <v>ORG1</v>
      </c>
      <c r="N72" s="194" t="str">
        <f>VLOOKUP(G72,'[3]1_プロファイルマスタ'!$H$3:$L$900,3,FALSE)</f>
        <v>リスク管理部門（役席）</v>
      </c>
      <c r="O72" s="194" t="str">
        <f>VLOOKUP(H72,'[3]8_取引マスタ'!$J$3:$P$910,2,FALSE)</f>
        <v>判定済照会</v>
      </c>
      <c r="P72" s="194" t="str">
        <f>VLOOKUP(I72,'[3]15_リスト発行元マスタ'!$U$3:$AK$1000,2,FALSE)</f>
        <v>DJ_SHIPS</v>
      </c>
      <c r="Q72" s="206" t="s">
        <v>208</v>
      </c>
      <c r="R72" s="207" t="s">
        <v>868</v>
      </c>
      <c r="S72" s="207" t="s">
        <v>206</v>
      </c>
      <c r="T72" s="207" t="str">
        <f t="shared" si="3"/>
        <v xml:space="preserve">2 , 11 , 10 , 'Y' </v>
      </c>
      <c r="U72" s="208" t="s">
        <v>207</v>
      </c>
      <c r="W72" s="209" t="b">
        <f t="shared" si="2"/>
        <v>0</v>
      </c>
      <c r="X72" s="209" t="b">
        <f t="shared" si="2"/>
        <v>0</v>
      </c>
      <c r="Y72" s="209" t="b">
        <f t="shared" si="2"/>
        <v>0</v>
      </c>
      <c r="Z72" s="209" t="b">
        <f t="shared" si="2"/>
        <v>0</v>
      </c>
      <c r="AB72" s="209"/>
      <c r="AC72" s="209"/>
      <c r="AD72" s="209"/>
      <c r="AE72" s="209"/>
    </row>
    <row r="73" spans="1:31">
      <c r="A73" s="211">
        <v>2</v>
      </c>
      <c r="B73" s="211">
        <v>14</v>
      </c>
      <c r="C73" s="211">
        <v>1</v>
      </c>
      <c r="D73" s="211" t="s">
        <v>403</v>
      </c>
      <c r="E73" s="205" t="s">
        <v>1068</v>
      </c>
      <c r="F73" s="205" t="s">
        <v>43</v>
      </c>
      <c r="G73" s="223">
        <v>2</v>
      </c>
      <c r="H73" s="223">
        <v>11</v>
      </c>
      <c r="I73" s="223">
        <v>11</v>
      </c>
      <c r="J73" s="223" t="s">
        <v>403</v>
      </c>
      <c r="K73" s="194" t="str">
        <f>VLOOKUP(A73,'[1]1_プロファイルマスタ'!$A$3:$E$90,3,FALSE)</f>
        <v>管理者(全店)</v>
      </c>
      <c r="L73" s="194" t="str">
        <f>VLOOKUP(B73,'[1]8_取引マスタ'!$A$3:$G$91,2,FALSE)</f>
        <v>未判定照会（連動）</v>
      </c>
      <c r="M73" s="194" t="str">
        <f>VLOOKUP(C73,'[1]15_リスト発行元マスタ'!$A$3:$Q$100,2,FALSE)</f>
        <v>OFAC</v>
      </c>
      <c r="N73" s="194" t="str">
        <f>VLOOKUP(G73,'[3]1_プロファイルマスタ'!$H$3:$L$900,3,FALSE)</f>
        <v>リスク管理部門（役席）</v>
      </c>
      <c r="O73" s="194" t="str">
        <f>VLOOKUP(H73,'[3]8_取引マスタ'!$J$3:$P$910,2,FALSE)</f>
        <v>判定済照会</v>
      </c>
      <c r="P73" s="194" t="str">
        <f>VLOOKUP(I73,'[3]15_リスト発行元マスタ'!$U$3:$AK$1000,2,FALSE)</f>
        <v>DJ_GAIKOKU_PEPS</v>
      </c>
      <c r="Q73" s="206" t="s">
        <v>208</v>
      </c>
      <c r="R73" s="207" t="s">
        <v>868</v>
      </c>
      <c r="S73" s="207" t="s">
        <v>206</v>
      </c>
      <c r="T73" s="207" t="str">
        <f t="shared" si="3"/>
        <v xml:space="preserve">2 , 11 , 11 , 'Y' </v>
      </c>
      <c r="U73" s="208" t="s">
        <v>207</v>
      </c>
      <c r="W73" s="209"/>
      <c r="X73" s="209"/>
      <c r="Y73" s="209"/>
      <c r="Z73" s="209"/>
      <c r="AB73" s="209"/>
      <c r="AC73" s="209"/>
      <c r="AD73" s="209"/>
      <c r="AE73" s="209"/>
    </row>
    <row r="74" spans="1:31">
      <c r="A74" s="211">
        <v>2</v>
      </c>
      <c r="B74" s="211">
        <v>14</v>
      </c>
      <c r="C74" s="211">
        <v>2</v>
      </c>
      <c r="D74" s="211" t="s">
        <v>403</v>
      </c>
      <c r="E74" s="205" t="s">
        <v>1068</v>
      </c>
      <c r="F74" s="205" t="s">
        <v>43</v>
      </c>
      <c r="G74" s="223">
        <v>2</v>
      </c>
      <c r="H74" s="223">
        <v>11</v>
      </c>
      <c r="I74" s="223">
        <v>12</v>
      </c>
      <c r="J74" s="223" t="s">
        <v>403</v>
      </c>
      <c r="K74" s="194" t="str">
        <f>VLOOKUP(A74,'[1]1_プロファイルマスタ'!$A$3:$E$90,3,FALSE)</f>
        <v>管理者(全店)</v>
      </c>
      <c r="L74" s="194" t="str">
        <f>VLOOKUP(B74,'[1]8_取引マスタ'!$A$3:$G$91,2,FALSE)</f>
        <v>未判定照会（連動）</v>
      </c>
      <c r="M74" s="194" t="str">
        <f>VLOOKUP(C74,'[1]15_リスト発行元マスタ'!$A$3:$Q$100,2,FALSE)</f>
        <v>RefPEPs</v>
      </c>
      <c r="N74" s="194" t="str">
        <f>VLOOKUP(G74,'[3]1_プロファイルマスタ'!$H$3:$L$900,3,FALSE)</f>
        <v>リスク管理部門（役席）</v>
      </c>
      <c r="O74" s="194" t="str">
        <f>VLOOKUP(H74,'[3]8_取引マスタ'!$J$3:$P$910,2,FALSE)</f>
        <v>判定済照会</v>
      </c>
      <c r="P74" s="194" t="str">
        <f>VLOOKUP(I74,'[3]15_リスト発行元マスタ'!$U$3:$AK$1000,2,FALSE)</f>
        <v>DJ_KOKUNAI_PEPS</v>
      </c>
      <c r="Q74" s="206" t="s">
        <v>208</v>
      </c>
      <c r="R74" s="207" t="s">
        <v>868</v>
      </c>
      <c r="S74" s="207" t="s">
        <v>206</v>
      </c>
      <c r="T74" s="207" t="str">
        <f t="shared" si="3"/>
        <v xml:space="preserve">2 , 11 , 12 , 'Y' </v>
      </c>
      <c r="U74" s="208" t="s">
        <v>207</v>
      </c>
      <c r="W74" s="209"/>
      <c r="X74" s="209"/>
      <c r="Y74" s="209"/>
      <c r="Z74" s="209"/>
      <c r="AB74" s="209"/>
      <c r="AC74" s="209"/>
      <c r="AD74" s="209"/>
      <c r="AE74" s="209"/>
    </row>
    <row r="75" spans="1:31">
      <c r="A75" s="211">
        <v>2</v>
      </c>
      <c r="B75" s="211">
        <v>14</v>
      </c>
      <c r="C75" s="211">
        <v>3</v>
      </c>
      <c r="D75" s="211" t="s">
        <v>403</v>
      </c>
      <c r="E75" s="205" t="s">
        <v>1068</v>
      </c>
      <c r="F75" s="205" t="s">
        <v>43</v>
      </c>
      <c r="G75" s="223">
        <v>2</v>
      </c>
      <c r="H75" s="223">
        <v>11</v>
      </c>
      <c r="I75" s="223">
        <v>13</v>
      </c>
      <c r="J75" s="223" t="s">
        <v>403</v>
      </c>
      <c r="K75" s="194" t="str">
        <f>VLOOKUP(A75,'[1]1_プロファイルマスタ'!$A$3:$E$90,3,FALSE)</f>
        <v>管理者(全店)</v>
      </c>
      <c r="L75" s="194" t="str">
        <f>VLOOKUP(B75,'[1]8_取引マスタ'!$A$3:$G$91,2,FALSE)</f>
        <v>未判定照会（連動）</v>
      </c>
      <c r="M75" s="194" t="str">
        <f>VLOOKUP(C75,'[1]15_リスト発行元マスタ'!$A$3:$Q$100,2,FALSE)</f>
        <v>RefSANC</v>
      </c>
      <c r="N75" s="194" t="str">
        <f>VLOOKUP(G75,'[3]1_プロファイルマスタ'!$H$3:$L$900,3,FALSE)</f>
        <v>リスク管理部門（役席）</v>
      </c>
      <c r="O75" s="194" t="str">
        <f>VLOOKUP(H75,'[3]8_取引マスタ'!$J$3:$P$910,2,FALSE)</f>
        <v>判定済照会</v>
      </c>
      <c r="P75" s="194" t="str">
        <f>VLOOKUP(I75,'[3]15_リスト発行元マスタ'!$U$3:$AK$1000,2,FALSE)</f>
        <v>ZENGIN_SEIHO</v>
      </c>
      <c r="Q75" s="206" t="s">
        <v>208</v>
      </c>
      <c r="R75" s="207" t="s">
        <v>868</v>
      </c>
      <c r="S75" s="207" t="s">
        <v>206</v>
      </c>
      <c r="T75" s="207" t="str">
        <f t="shared" si="3"/>
        <v xml:space="preserve">2 , 11 , 13 , 'Y' </v>
      </c>
      <c r="U75" s="208" t="s">
        <v>207</v>
      </c>
      <c r="W75" s="209"/>
      <c r="X75" s="209"/>
      <c r="Y75" s="209"/>
      <c r="Z75" s="209"/>
      <c r="AB75" s="209"/>
      <c r="AC75" s="209"/>
      <c r="AD75" s="209"/>
      <c r="AE75" s="209"/>
    </row>
    <row r="76" spans="1:31">
      <c r="A76" s="211">
        <v>2</v>
      </c>
      <c r="B76" s="211">
        <v>14</v>
      </c>
      <c r="C76" s="211">
        <v>4</v>
      </c>
      <c r="D76" s="211" t="s">
        <v>403</v>
      </c>
      <c r="E76" s="205" t="s">
        <v>1068</v>
      </c>
      <c r="F76" s="205" t="s">
        <v>43</v>
      </c>
      <c r="G76" s="223">
        <v>2</v>
      </c>
      <c r="H76" s="223">
        <v>11</v>
      </c>
      <c r="I76" s="223">
        <v>14</v>
      </c>
      <c r="J76" s="223" t="s">
        <v>403</v>
      </c>
      <c r="K76" s="194" t="str">
        <f>VLOOKUP(A76,'[1]1_プロファイルマスタ'!$A$3:$E$90,3,FALSE)</f>
        <v>管理者(全店)</v>
      </c>
      <c r="L76" s="194" t="str">
        <f>VLOOKUP(B76,'[1]8_取引マスタ'!$A$3:$G$91,2,FALSE)</f>
        <v>未判定照会（連動）</v>
      </c>
      <c r="M76" s="194" t="str">
        <f>VLOOKUP(C76,'[1]15_リスト発行元マスタ'!$A$3:$Q$100,2,FALSE)</f>
        <v>FACTIVA</v>
      </c>
      <c r="N76" s="194" t="str">
        <f>VLOOKUP(G76,'[3]1_プロファイルマスタ'!$H$3:$L$900,3,FALSE)</f>
        <v>リスク管理部門（役席）</v>
      </c>
      <c r="O76" s="194" t="str">
        <f>VLOOKUP(H76,'[3]8_取引マスタ'!$J$3:$P$910,2,FALSE)</f>
        <v>判定済照会</v>
      </c>
      <c r="P76" s="194" t="str">
        <f>VLOOKUP(I76,'[3]15_リスト発行元マスタ'!$U$3:$AK$1000,2,FALSE)</f>
        <v>ZENGIN_SONPO</v>
      </c>
      <c r="Q76" s="206" t="s">
        <v>208</v>
      </c>
      <c r="R76" s="207" t="s">
        <v>868</v>
      </c>
      <c r="S76" s="207" t="s">
        <v>206</v>
      </c>
      <c r="T76" s="207" t="str">
        <f t="shared" si="3"/>
        <v xml:space="preserve">2 , 11 , 14 , 'Y' </v>
      </c>
      <c r="U76" s="208" t="s">
        <v>207</v>
      </c>
      <c r="W76" s="209"/>
      <c r="X76" s="209"/>
      <c r="Y76" s="209"/>
      <c r="Z76" s="209"/>
      <c r="AB76" s="209"/>
      <c r="AC76" s="209"/>
      <c r="AD76" s="209"/>
      <c r="AE76" s="209"/>
    </row>
    <row r="77" spans="1:31">
      <c r="A77" s="211">
        <v>2</v>
      </c>
      <c r="B77" s="211">
        <v>14</v>
      </c>
      <c r="C77" s="211">
        <v>5</v>
      </c>
      <c r="D77" s="211" t="s">
        <v>403</v>
      </c>
      <c r="E77" s="205" t="s">
        <v>1068</v>
      </c>
      <c r="F77" s="205" t="s">
        <v>43</v>
      </c>
      <c r="G77" s="223">
        <v>2</v>
      </c>
      <c r="H77" s="223">
        <v>11</v>
      </c>
      <c r="I77" s="223">
        <v>15</v>
      </c>
      <c r="J77" s="223" t="s">
        <v>403</v>
      </c>
      <c r="K77" s="194" t="str">
        <f>VLOOKUP(A77,'[1]1_プロファイルマスタ'!$A$3:$E$90,3,FALSE)</f>
        <v>管理者(全店)</v>
      </c>
      <c r="L77" s="194" t="str">
        <f>VLOOKUP(B77,'[1]8_取引マスタ'!$A$3:$G$91,2,FALSE)</f>
        <v>未判定照会（連動）</v>
      </c>
      <c r="M77" s="194" t="str">
        <f>VLOOKUP(C77,'[1]15_リスト発行元マスタ'!$A$3:$Q$100,2,FALSE)</f>
        <v>FACTIVA_SANC</v>
      </c>
      <c r="N77" s="194" t="str">
        <f>VLOOKUP(G77,'[3]1_プロファイルマスタ'!$H$3:$L$900,3,FALSE)</f>
        <v>リスク管理部門（役席）</v>
      </c>
      <c r="O77" s="194" t="str">
        <f>VLOOKUP(H77,'[3]8_取引マスタ'!$J$3:$P$910,2,FALSE)</f>
        <v>判定済照会</v>
      </c>
      <c r="P77" s="194" t="str">
        <f>VLOOKUP(I77,'[3]15_リスト発行元マスタ'!$U$3:$AK$1000,2,FALSE)</f>
        <v>ORIGINAL</v>
      </c>
      <c r="Q77" s="206" t="s">
        <v>208</v>
      </c>
      <c r="R77" s="207" t="s">
        <v>868</v>
      </c>
      <c r="S77" s="207" t="s">
        <v>206</v>
      </c>
      <c r="T77" s="207" t="str">
        <f t="shared" si="3"/>
        <v xml:space="preserve">2 , 11 , 15 , 'Y' </v>
      </c>
      <c r="U77" s="208" t="s">
        <v>207</v>
      </c>
      <c r="W77" s="209"/>
      <c r="X77" s="209"/>
      <c r="Y77" s="209"/>
      <c r="Z77" s="209"/>
      <c r="AB77" s="209"/>
      <c r="AC77" s="209"/>
      <c r="AD77" s="209"/>
      <c r="AE77" s="209"/>
    </row>
    <row r="78" spans="1:31">
      <c r="A78" s="211">
        <v>2</v>
      </c>
      <c r="B78" s="211">
        <v>14</v>
      </c>
      <c r="C78" s="211">
        <v>6</v>
      </c>
      <c r="D78" s="211" t="s">
        <v>403</v>
      </c>
      <c r="E78" s="205" t="s">
        <v>1068</v>
      </c>
      <c r="F78" s="205" t="s">
        <v>43</v>
      </c>
      <c r="G78" s="223">
        <v>2</v>
      </c>
      <c r="H78" s="223">
        <v>14</v>
      </c>
      <c r="I78" s="223">
        <v>1</v>
      </c>
      <c r="J78" s="223" t="s">
        <v>403</v>
      </c>
      <c r="K78" s="194" t="str">
        <f>VLOOKUP(A78,'[1]1_プロファイルマスタ'!$A$3:$E$90,3,FALSE)</f>
        <v>管理者(全店)</v>
      </c>
      <c r="L78" s="194" t="str">
        <f>VLOOKUP(B78,'[1]8_取引マスタ'!$A$3:$G$91,2,FALSE)</f>
        <v>未判定照会（連動）</v>
      </c>
      <c r="M78" s="194" t="str">
        <f>VLOOKUP(C78,'[1]15_リスト発行元マスタ'!$A$3:$Q$100,2,FALSE)</f>
        <v>MOF</v>
      </c>
      <c r="N78" s="194" t="str">
        <f>VLOOKUP(G78,'[3]1_プロファイルマスタ'!$H$3:$L$900,3,FALSE)</f>
        <v>リスク管理部門（役席）</v>
      </c>
      <c r="O78" s="194" t="str">
        <f>VLOOKUP(H78,'[3]8_取引マスタ'!$J$3:$P$910,2,FALSE)</f>
        <v>未判定照会（連動）</v>
      </c>
      <c r="P78" s="194" t="str">
        <f>VLOOKUP(I78,'[3]15_リスト発行元マスタ'!$U$3:$AK$1000,2,FALSE)</f>
        <v>OFAC</v>
      </c>
      <c r="Q78" s="206" t="s">
        <v>208</v>
      </c>
      <c r="R78" s="207" t="s">
        <v>868</v>
      </c>
      <c r="S78" s="207" t="s">
        <v>206</v>
      </c>
      <c r="T78" s="207" t="str">
        <f t="shared" si="3"/>
        <v xml:space="preserve">2 , 14 , 1 , 'Y' </v>
      </c>
      <c r="U78" s="208" t="s">
        <v>207</v>
      </c>
      <c r="W78" s="209"/>
      <c r="X78" s="209"/>
      <c r="Y78" s="209"/>
      <c r="Z78" s="209"/>
      <c r="AB78" s="209"/>
      <c r="AC78" s="209"/>
      <c r="AD78" s="209"/>
      <c r="AE78" s="209"/>
    </row>
    <row r="79" spans="1:31">
      <c r="A79" s="211">
        <v>2</v>
      </c>
      <c r="B79" s="211">
        <v>14</v>
      </c>
      <c r="C79" s="211">
        <v>7</v>
      </c>
      <c r="D79" s="211" t="s">
        <v>403</v>
      </c>
      <c r="E79" s="205" t="s">
        <v>1068</v>
      </c>
      <c r="F79" s="205" t="s">
        <v>43</v>
      </c>
      <c r="G79" s="223">
        <v>2</v>
      </c>
      <c r="H79" s="223">
        <v>14</v>
      </c>
      <c r="I79" s="223">
        <v>2</v>
      </c>
      <c r="J79" s="223" t="s">
        <v>403</v>
      </c>
      <c r="K79" s="194" t="str">
        <f>VLOOKUP(A79,'[1]1_プロファイルマスタ'!$A$3:$E$90,3,FALSE)</f>
        <v>管理者(全店)</v>
      </c>
      <c r="L79" s="194" t="str">
        <f>VLOOKUP(B79,'[1]8_取引マスタ'!$A$3:$G$91,2,FALSE)</f>
        <v>未判定照会（連動）</v>
      </c>
      <c r="M79" s="194" t="str">
        <f>VLOOKUP(C79,'[1]15_リスト発行元マスタ'!$A$3:$Q$100,2,FALSE)</f>
        <v>JP</v>
      </c>
      <c r="N79" s="194" t="str">
        <f>VLOOKUP(G79,'[3]1_プロファイルマスタ'!$H$3:$L$900,3,FALSE)</f>
        <v>リスク管理部門（役席）</v>
      </c>
      <c r="O79" s="194" t="str">
        <f>VLOOKUP(H79,'[3]8_取引マスタ'!$J$3:$P$910,2,FALSE)</f>
        <v>未判定照会（連動）</v>
      </c>
      <c r="P79" s="194" t="str">
        <f>VLOOKUP(I79,'[3]15_リスト発行元マスタ'!$U$3:$AK$1000,2,FALSE)</f>
        <v>JP</v>
      </c>
      <c r="Q79" s="206" t="s">
        <v>208</v>
      </c>
      <c r="R79" s="207" t="s">
        <v>868</v>
      </c>
      <c r="S79" s="207" t="s">
        <v>206</v>
      </c>
      <c r="T79" s="207" t="str">
        <f t="shared" si="3"/>
        <v xml:space="preserve">2 , 14 , 2 , 'Y' </v>
      </c>
      <c r="U79" s="208" t="s">
        <v>207</v>
      </c>
      <c r="W79" s="209"/>
      <c r="X79" s="209"/>
      <c r="Y79" s="209"/>
      <c r="Z79" s="209"/>
      <c r="AB79" s="209"/>
      <c r="AC79" s="209"/>
      <c r="AD79" s="209"/>
      <c r="AE79" s="209"/>
    </row>
    <row r="80" spans="1:31">
      <c r="A80" s="211">
        <v>2</v>
      </c>
      <c r="B80" s="211">
        <v>14</v>
      </c>
      <c r="C80" s="211">
        <v>8</v>
      </c>
      <c r="D80" s="211" t="s">
        <v>403</v>
      </c>
      <c r="E80" s="205" t="s">
        <v>1068</v>
      </c>
      <c r="F80" s="205" t="s">
        <v>43</v>
      </c>
      <c r="G80" s="223">
        <v>2</v>
      </c>
      <c r="H80" s="223">
        <v>14</v>
      </c>
      <c r="I80" s="223">
        <v>3</v>
      </c>
      <c r="J80" s="223" t="s">
        <v>403</v>
      </c>
      <c r="K80" s="194" t="str">
        <f>VLOOKUP(A80,'[1]1_プロファイルマスタ'!$A$3:$E$90,3,FALSE)</f>
        <v>管理者(全店)</v>
      </c>
      <c r="L80" s="194" t="str">
        <f>VLOOKUP(B80,'[1]8_取引マスタ'!$A$3:$G$91,2,FALSE)</f>
        <v>未判定照会（連動）</v>
      </c>
      <c r="M80" s="194" t="str">
        <f>VLOOKUP(C80,'[1]15_リスト発行元マスタ'!$A$3:$Q$100,2,FALSE)</f>
        <v>JU</v>
      </c>
      <c r="N80" s="194" t="str">
        <f>VLOOKUP(G80,'[3]1_プロファイルマスタ'!$H$3:$L$900,3,FALSE)</f>
        <v>リスク管理部門（役席）</v>
      </c>
      <c r="O80" s="194" t="str">
        <f>VLOOKUP(H80,'[3]8_取引マスタ'!$J$3:$P$910,2,FALSE)</f>
        <v>未判定照会（連動）</v>
      </c>
      <c r="P80" s="194" t="str">
        <f>VLOOKUP(I80,'[3]15_リスト発行元マスタ'!$U$3:$AK$1000,2,FALSE)</f>
        <v>MOF</v>
      </c>
      <c r="Q80" s="206" t="s">
        <v>208</v>
      </c>
      <c r="R80" s="207" t="s">
        <v>868</v>
      </c>
      <c r="S80" s="207" t="s">
        <v>206</v>
      </c>
      <c r="T80" s="207" t="str">
        <f t="shared" si="3"/>
        <v xml:space="preserve">2 , 14 , 3 , 'Y' </v>
      </c>
      <c r="U80" s="208" t="s">
        <v>207</v>
      </c>
      <c r="W80" s="209"/>
      <c r="X80" s="209"/>
      <c r="Y80" s="209"/>
      <c r="Z80" s="209"/>
      <c r="AB80" s="209"/>
      <c r="AC80" s="209"/>
      <c r="AD80" s="209"/>
      <c r="AE80" s="209"/>
    </row>
    <row r="81" spans="1:31">
      <c r="A81" s="211">
        <v>2</v>
      </c>
      <c r="B81" s="211">
        <v>14</v>
      </c>
      <c r="C81" s="211">
        <v>9</v>
      </c>
      <c r="D81" s="211" t="s">
        <v>403</v>
      </c>
      <c r="E81" s="205" t="s">
        <v>1068</v>
      </c>
      <c r="F81" s="205" t="s">
        <v>43</v>
      </c>
      <c r="G81" s="223">
        <v>2</v>
      </c>
      <c r="H81" s="223">
        <v>14</v>
      </c>
      <c r="I81" s="223">
        <v>4</v>
      </c>
      <c r="J81" s="223" t="s">
        <v>403</v>
      </c>
      <c r="K81" s="194" t="str">
        <f>VLOOKUP(A81,'[1]1_プロファイルマスタ'!$A$3:$E$90,3,FALSE)</f>
        <v>管理者(全店)</v>
      </c>
      <c r="L81" s="194" t="str">
        <f>VLOOKUP(B81,'[1]8_取引マスタ'!$A$3:$G$91,2,FALSE)</f>
        <v>未判定照会（連動）</v>
      </c>
      <c r="M81" s="194" t="str">
        <f>VLOOKUP(C81,'[1]15_リスト発行元マスタ'!$A$3:$Q$100,2,FALSE)</f>
        <v>NPA</v>
      </c>
      <c r="N81" s="194" t="str">
        <f>VLOOKUP(G81,'[3]1_プロファイルマスタ'!$H$3:$L$900,3,FALSE)</f>
        <v>リスク管理部門（役席）</v>
      </c>
      <c r="O81" s="194" t="str">
        <f>VLOOKUP(H81,'[3]8_取引マスタ'!$J$3:$P$910,2,FALSE)</f>
        <v>未判定照会（連動）</v>
      </c>
      <c r="P81" s="194" t="str">
        <f>VLOOKUP(I81,'[3]15_リスト発行元マスタ'!$U$3:$AK$1000,2,FALSE)</f>
        <v>NPA</v>
      </c>
      <c r="Q81" s="206" t="s">
        <v>208</v>
      </c>
      <c r="R81" s="207" t="s">
        <v>868</v>
      </c>
      <c r="S81" s="207" t="s">
        <v>206</v>
      </c>
      <c r="T81" s="207" t="str">
        <f t="shared" si="3"/>
        <v xml:space="preserve">2 , 14 , 4 , 'Y' </v>
      </c>
      <c r="U81" s="208" t="s">
        <v>207</v>
      </c>
      <c r="W81" s="209"/>
      <c r="X81" s="209"/>
      <c r="Y81" s="209"/>
      <c r="Z81" s="209"/>
      <c r="AB81" s="209"/>
      <c r="AC81" s="209"/>
      <c r="AD81" s="209"/>
      <c r="AE81" s="209"/>
    </row>
    <row r="82" spans="1:31">
      <c r="A82" s="211">
        <v>2</v>
      </c>
      <c r="B82" s="211">
        <v>14</v>
      </c>
      <c r="C82" s="211">
        <v>10</v>
      </c>
      <c r="D82" s="211" t="s">
        <v>403</v>
      </c>
      <c r="E82" s="205" t="s">
        <v>1068</v>
      </c>
      <c r="F82" s="205" t="s">
        <v>43</v>
      </c>
      <c r="G82" s="223">
        <v>2</v>
      </c>
      <c r="H82" s="223">
        <v>14</v>
      </c>
      <c r="I82" s="223">
        <v>5</v>
      </c>
      <c r="J82" s="223" t="s">
        <v>403</v>
      </c>
      <c r="K82" s="194" t="str">
        <f>VLOOKUP(A82,'[1]1_プロファイルマスタ'!$A$3:$E$90,3,FALSE)</f>
        <v>管理者(全店)</v>
      </c>
      <c r="L82" s="194" t="str">
        <f>VLOOKUP(B82,'[1]8_取引マスタ'!$A$3:$G$91,2,FALSE)</f>
        <v>未判定照会（連動）</v>
      </c>
      <c r="M82" s="194" t="str">
        <f>VLOOKUP(C82,'[1]15_リスト発行元マスタ'!$A$3:$Q$100,2,FALSE)</f>
        <v>NPC</v>
      </c>
      <c r="N82" s="194" t="str">
        <f>VLOOKUP(G82,'[3]1_プロファイルマスタ'!$H$3:$L$900,3,FALSE)</f>
        <v>リスク管理部門（役席）</v>
      </c>
      <c r="O82" s="194" t="str">
        <f>VLOOKUP(H82,'[3]8_取引マスタ'!$J$3:$P$910,2,FALSE)</f>
        <v>未判定照会（連動）</v>
      </c>
      <c r="P82" s="194" t="str">
        <f>VLOOKUP(I82,'[3]15_リスト発行元マスタ'!$U$3:$AK$1000,2,FALSE)</f>
        <v>NPC</v>
      </c>
      <c r="Q82" s="206" t="s">
        <v>208</v>
      </c>
      <c r="R82" s="207" t="s">
        <v>868</v>
      </c>
      <c r="S82" s="207" t="s">
        <v>206</v>
      </c>
      <c r="T82" s="207" t="str">
        <f t="shared" si="3"/>
        <v xml:space="preserve">2 , 14 , 5 , 'Y' </v>
      </c>
      <c r="U82" s="208" t="s">
        <v>207</v>
      </c>
      <c r="W82" s="209"/>
      <c r="X82" s="209"/>
      <c r="Y82" s="209"/>
      <c r="Z82" s="209"/>
      <c r="AB82" s="209"/>
      <c r="AC82" s="209"/>
      <c r="AD82" s="209"/>
      <c r="AE82" s="209"/>
    </row>
    <row r="83" spans="1:31">
      <c r="A83" s="211">
        <v>2</v>
      </c>
      <c r="B83" s="211">
        <v>14</v>
      </c>
      <c r="C83" s="211">
        <v>11</v>
      </c>
      <c r="D83" s="211" t="s">
        <v>403</v>
      </c>
      <c r="E83" s="205" t="s">
        <v>1068</v>
      </c>
      <c r="F83" s="205" t="s">
        <v>43</v>
      </c>
      <c r="G83" s="223">
        <v>2</v>
      </c>
      <c r="H83" s="223">
        <v>14</v>
      </c>
      <c r="I83" s="223">
        <v>6</v>
      </c>
      <c r="J83" s="223" t="s">
        <v>403</v>
      </c>
      <c r="K83" s="194" t="str">
        <f>VLOOKUP(A83,'[1]1_プロファイルマスタ'!$A$3:$E$90,3,FALSE)</f>
        <v>管理者(全店)</v>
      </c>
      <c r="L83" s="194" t="str">
        <f>VLOOKUP(B83,'[1]8_取引マスタ'!$A$3:$G$91,2,FALSE)</f>
        <v>未判定照会（連動）</v>
      </c>
      <c r="M83" s="194" t="str">
        <f>VLOOKUP(C83,'[1]15_リスト発行元マスタ'!$A$3:$Q$100,2,FALSE)</f>
        <v>NPI</v>
      </c>
      <c r="N83" s="194" t="str">
        <f>VLOOKUP(G83,'[3]1_プロファイルマスタ'!$H$3:$L$900,3,FALSE)</f>
        <v>リスク管理部門（役席）</v>
      </c>
      <c r="O83" s="194" t="str">
        <f>VLOOKUP(H83,'[3]8_取引マスタ'!$J$3:$P$910,2,FALSE)</f>
        <v>未判定照会（連動）</v>
      </c>
      <c r="P83" s="194" t="str">
        <f>VLOOKUP(I83,'[3]15_リスト発行元マスタ'!$U$3:$AK$1000,2,FALSE)</f>
        <v>NPI</v>
      </c>
      <c r="Q83" s="206" t="s">
        <v>208</v>
      </c>
      <c r="R83" s="207" t="s">
        <v>868</v>
      </c>
      <c r="S83" s="207" t="s">
        <v>206</v>
      </c>
      <c r="T83" s="207" t="str">
        <f t="shared" si="3"/>
        <v xml:space="preserve">2 , 14 , 6 , 'Y' </v>
      </c>
      <c r="U83" s="208" t="s">
        <v>207</v>
      </c>
      <c r="W83" s="209"/>
      <c r="X83" s="209"/>
      <c r="Y83" s="209"/>
      <c r="Z83" s="209"/>
      <c r="AB83" s="209"/>
      <c r="AC83" s="209"/>
      <c r="AD83" s="209"/>
      <c r="AE83" s="209"/>
    </row>
    <row r="84" spans="1:31">
      <c r="A84" s="211">
        <v>2</v>
      </c>
      <c r="B84" s="211">
        <v>14</v>
      </c>
      <c r="C84" s="211">
        <v>12</v>
      </c>
      <c r="D84" s="211" t="s">
        <v>403</v>
      </c>
      <c r="E84" s="205" t="s">
        <v>1068</v>
      </c>
      <c r="F84" s="205" t="s">
        <v>43</v>
      </c>
      <c r="G84" s="223">
        <v>2</v>
      </c>
      <c r="H84" s="223">
        <v>14</v>
      </c>
      <c r="I84" s="223">
        <v>7</v>
      </c>
      <c r="J84" s="223" t="s">
        <v>403</v>
      </c>
      <c r="K84" s="194" t="str">
        <f>VLOOKUP(A84,'[1]1_プロファイルマスタ'!$A$3:$E$90,3,FALSE)</f>
        <v>管理者(全店)</v>
      </c>
      <c r="L84" s="194" t="str">
        <f>VLOOKUP(B84,'[1]8_取引マスタ'!$A$3:$G$91,2,FALSE)</f>
        <v>未判定照会（連動）</v>
      </c>
      <c r="M84" s="194" t="str">
        <f>VLOOKUP(C84,'[1]15_リスト発行元マスタ'!$A$3:$Q$100,2,FALSE)</f>
        <v>ASI</v>
      </c>
      <c r="N84" s="194" t="str">
        <f>VLOOKUP(G84,'[3]1_プロファイルマスタ'!$H$3:$L$900,3,FALSE)</f>
        <v>リスク管理部門（役席）</v>
      </c>
      <c r="O84" s="194" t="str">
        <f>VLOOKUP(H84,'[3]8_取引マスタ'!$J$3:$P$910,2,FALSE)</f>
        <v>未判定照会（連動）</v>
      </c>
      <c r="P84" s="194" t="str">
        <f>VLOOKUP(I84,'[3]15_リスト発行元マスタ'!$U$3:$AK$1000,2,FALSE)</f>
        <v>ASI</v>
      </c>
      <c r="Q84" s="206" t="s">
        <v>208</v>
      </c>
      <c r="R84" s="207" t="s">
        <v>868</v>
      </c>
      <c r="S84" s="207" t="s">
        <v>206</v>
      </c>
      <c r="T84" s="207" t="str">
        <f t="shared" si="3"/>
        <v xml:space="preserve">2 , 14 , 7 , 'Y' </v>
      </c>
      <c r="U84" s="208" t="s">
        <v>207</v>
      </c>
      <c r="W84" s="209"/>
      <c r="X84" s="209"/>
      <c r="Y84" s="209"/>
      <c r="Z84" s="209"/>
      <c r="AB84" s="209"/>
      <c r="AC84" s="209"/>
      <c r="AD84" s="209"/>
      <c r="AE84" s="209"/>
    </row>
    <row r="85" spans="1:31">
      <c r="A85" s="211">
        <v>2</v>
      </c>
      <c r="B85" s="211">
        <v>14</v>
      </c>
      <c r="C85" s="211">
        <v>13</v>
      </c>
      <c r="D85" s="211" t="s">
        <v>403</v>
      </c>
      <c r="E85" s="205" t="s">
        <v>1068</v>
      </c>
      <c r="F85" s="205" t="s">
        <v>43</v>
      </c>
      <c r="G85" s="223">
        <v>2</v>
      </c>
      <c r="H85" s="223">
        <v>14</v>
      </c>
      <c r="I85" s="223">
        <v>8</v>
      </c>
      <c r="J85" s="223" t="s">
        <v>403</v>
      </c>
      <c r="K85" s="194" t="str">
        <f>VLOOKUP(A85,'[1]1_プロファイルマスタ'!$A$3:$E$90,3,FALSE)</f>
        <v>管理者(全店)</v>
      </c>
      <c r="L85" s="194" t="str">
        <f>VLOOKUP(B85,'[1]8_取引マスタ'!$A$3:$G$91,2,FALSE)</f>
        <v>未判定照会（連動）</v>
      </c>
      <c r="M85" s="194" t="str">
        <f>VLOOKUP(C85,'[1]15_リスト発行元マスタ'!$A$3:$Q$100,2,FALSE)</f>
        <v>ASC</v>
      </c>
      <c r="N85" s="194" t="str">
        <f>VLOOKUP(G85,'[3]1_プロファイルマスタ'!$H$3:$L$900,3,FALSE)</f>
        <v>リスク管理部門（役席）</v>
      </c>
      <c r="O85" s="194" t="str">
        <f>VLOOKUP(H85,'[3]8_取引マスタ'!$J$3:$P$910,2,FALSE)</f>
        <v>未判定照会（連動）</v>
      </c>
      <c r="P85" s="194" t="str">
        <f>VLOOKUP(I85,'[3]15_リスト発行元マスタ'!$U$3:$AK$1000,2,FALSE)</f>
        <v>ASC</v>
      </c>
      <c r="Q85" s="206" t="s">
        <v>208</v>
      </c>
      <c r="R85" s="207" t="s">
        <v>868</v>
      </c>
      <c r="S85" s="207" t="s">
        <v>206</v>
      </c>
      <c r="T85" s="207" t="str">
        <f t="shared" si="3"/>
        <v xml:space="preserve">2 , 14 , 8 , 'Y' </v>
      </c>
      <c r="U85" s="208" t="s">
        <v>207</v>
      </c>
      <c r="W85" s="209"/>
      <c r="X85" s="209"/>
      <c r="Y85" s="209"/>
      <c r="Z85" s="209"/>
      <c r="AB85" s="209"/>
      <c r="AC85" s="209"/>
      <c r="AD85" s="209"/>
      <c r="AE85" s="209"/>
    </row>
    <row r="86" spans="1:31">
      <c r="A86" s="211">
        <v>2</v>
      </c>
      <c r="B86" s="211">
        <v>14</v>
      </c>
      <c r="C86" s="211">
        <v>14</v>
      </c>
      <c r="D86" s="211" t="s">
        <v>403</v>
      </c>
      <c r="E86" s="205" t="s">
        <v>1068</v>
      </c>
      <c r="F86" s="205" t="s">
        <v>43</v>
      </c>
      <c r="G86" s="223">
        <v>2</v>
      </c>
      <c r="H86" s="223">
        <v>14</v>
      </c>
      <c r="I86" s="223">
        <v>9</v>
      </c>
      <c r="J86" s="223" t="s">
        <v>403</v>
      </c>
      <c r="K86" s="194" t="str">
        <f>VLOOKUP(A86,'[1]1_プロファイルマスタ'!$A$3:$E$90,3,FALSE)</f>
        <v>管理者(全店)</v>
      </c>
      <c r="L86" s="194" t="str">
        <f>VLOOKUP(B86,'[1]8_取引マスタ'!$A$3:$G$91,2,FALSE)</f>
        <v>未判定照会（連動）</v>
      </c>
      <c r="M86" s="194" t="str">
        <f>VLOOKUP(C86,'[1]15_リスト発行元マスタ'!$A$3:$Q$100,2,FALSE)</f>
        <v>ORG1</v>
      </c>
      <c r="N86" s="194" t="str">
        <f>VLOOKUP(G86,'[3]1_プロファイルマスタ'!$H$3:$L$900,3,FALSE)</f>
        <v>リスク管理部門（役席）</v>
      </c>
      <c r="O86" s="194" t="str">
        <f>VLOOKUP(H86,'[3]8_取引マスタ'!$J$3:$P$910,2,FALSE)</f>
        <v>未判定照会（連動）</v>
      </c>
      <c r="P86" s="194" t="str">
        <f>VLOOKUP(I86,'[3]15_リスト発行元マスタ'!$U$3:$AK$1000,2,FALSE)</f>
        <v>DJ_SEISAI</v>
      </c>
      <c r="Q86" s="206" t="s">
        <v>208</v>
      </c>
      <c r="R86" s="207" t="s">
        <v>868</v>
      </c>
      <c r="S86" s="207" t="s">
        <v>206</v>
      </c>
      <c r="T86" s="207" t="str">
        <f t="shared" si="3"/>
        <v xml:space="preserve">2 , 14 , 9 , 'Y' </v>
      </c>
      <c r="U86" s="208" t="s">
        <v>207</v>
      </c>
      <c r="W86" s="209"/>
      <c r="X86" s="209"/>
      <c r="Y86" s="209"/>
      <c r="Z86" s="209"/>
      <c r="AB86" s="209"/>
      <c r="AC86" s="209"/>
      <c r="AD86" s="209"/>
      <c r="AE86" s="209"/>
    </row>
    <row r="87" spans="1:31">
      <c r="A87" s="211">
        <v>2</v>
      </c>
      <c r="B87" s="211">
        <v>15</v>
      </c>
      <c r="C87" s="211">
        <v>1</v>
      </c>
      <c r="D87" s="211" t="s">
        <v>403</v>
      </c>
      <c r="E87" s="205" t="s">
        <v>1068</v>
      </c>
      <c r="F87" s="205" t="s">
        <v>43</v>
      </c>
      <c r="G87" s="223">
        <v>2</v>
      </c>
      <c r="H87" s="223">
        <v>14</v>
      </c>
      <c r="I87" s="223">
        <v>10</v>
      </c>
      <c r="J87" s="223" t="s">
        <v>403</v>
      </c>
      <c r="K87" s="194" t="str">
        <f>VLOOKUP(A87,'[1]1_プロファイルマスタ'!$A$3:$E$90,3,FALSE)</f>
        <v>管理者(全店)</v>
      </c>
      <c r="L87" s="194" t="str">
        <f>VLOOKUP(B87,'[1]8_取引マスタ'!$A$3:$G$91,2,FALSE)</f>
        <v>判定済照会（連動）</v>
      </c>
      <c r="M87" s="194" t="str">
        <f>VLOOKUP(C87,'[1]15_リスト発行元マスタ'!$A$3:$Q$100,2,FALSE)</f>
        <v>OFAC</v>
      </c>
      <c r="N87" s="194" t="str">
        <f>VLOOKUP(G87,'[3]1_プロファイルマスタ'!$H$3:$L$900,3,FALSE)</f>
        <v>リスク管理部門（役席）</v>
      </c>
      <c r="O87" s="194" t="str">
        <f>VLOOKUP(H87,'[3]8_取引マスタ'!$J$3:$P$910,2,FALSE)</f>
        <v>未判定照会（連動）</v>
      </c>
      <c r="P87" s="194" t="str">
        <f>VLOOKUP(I87,'[3]15_リスト発行元マスタ'!$U$3:$AK$1000,2,FALSE)</f>
        <v>DJ_SHIPS</v>
      </c>
      <c r="Q87" s="206" t="s">
        <v>208</v>
      </c>
      <c r="R87" s="207" t="s">
        <v>868</v>
      </c>
      <c r="S87" s="207" t="s">
        <v>206</v>
      </c>
      <c r="T87" s="207" t="str">
        <f t="shared" si="3"/>
        <v xml:space="preserve">2 , 14 , 10 , 'Y' </v>
      </c>
      <c r="U87" s="208" t="s">
        <v>207</v>
      </c>
      <c r="W87" s="209"/>
      <c r="X87" s="209"/>
      <c r="Y87" s="209"/>
      <c r="Z87" s="209"/>
      <c r="AB87" s="209"/>
      <c r="AC87" s="209"/>
      <c r="AD87" s="209"/>
      <c r="AE87" s="209"/>
    </row>
    <row r="88" spans="1:31">
      <c r="A88" s="211">
        <v>2</v>
      </c>
      <c r="B88" s="211">
        <v>15</v>
      </c>
      <c r="C88" s="211">
        <v>2</v>
      </c>
      <c r="D88" s="211" t="s">
        <v>403</v>
      </c>
      <c r="E88" s="205" t="s">
        <v>1068</v>
      </c>
      <c r="F88" s="205" t="s">
        <v>43</v>
      </c>
      <c r="G88" s="223">
        <v>2</v>
      </c>
      <c r="H88" s="223">
        <v>14</v>
      </c>
      <c r="I88" s="223">
        <v>11</v>
      </c>
      <c r="J88" s="223" t="s">
        <v>403</v>
      </c>
      <c r="K88" s="194" t="str">
        <f>VLOOKUP(A88,'[1]1_プロファイルマスタ'!$A$3:$E$90,3,FALSE)</f>
        <v>管理者(全店)</v>
      </c>
      <c r="L88" s="194" t="str">
        <f>VLOOKUP(B88,'[1]8_取引マスタ'!$A$3:$G$91,2,FALSE)</f>
        <v>判定済照会（連動）</v>
      </c>
      <c r="M88" s="194" t="str">
        <f>VLOOKUP(C88,'[1]15_リスト発行元マスタ'!$A$3:$Q$100,2,FALSE)</f>
        <v>RefPEPs</v>
      </c>
      <c r="N88" s="194" t="str">
        <f>VLOOKUP(G88,'[3]1_プロファイルマスタ'!$H$3:$L$900,3,FALSE)</f>
        <v>リスク管理部門（役席）</v>
      </c>
      <c r="O88" s="194" t="str">
        <f>VLOOKUP(H88,'[3]8_取引マスタ'!$J$3:$P$910,2,FALSE)</f>
        <v>未判定照会（連動）</v>
      </c>
      <c r="P88" s="194" t="str">
        <f>VLOOKUP(I88,'[3]15_リスト発行元マスタ'!$U$3:$AK$1000,2,FALSE)</f>
        <v>DJ_GAIKOKU_PEPS</v>
      </c>
      <c r="Q88" s="206" t="s">
        <v>208</v>
      </c>
      <c r="R88" s="207" t="s">
        <v>868</v>
      </c>
      <c r="S88" s="207" t="s">
        <v>206</v>
      </c>
      <c r="T88" s="207" t="str">
        <f t="shared" si="3"/>
        <v xml:space="preserve">2 , 14 , 11 , 'Y' </v>
      </c>
      <c r="U88" s="208" t="s">
        <v>207</v>
      </c>
      <c r="W88" s="209"/>
      <c r="X88" s="209"/>
      <c r="Y88" s="209"/>
      <c r="Z88" s="209"/>
      <c r="AB88" s="209"/>
      <c r="AC88" s="209"/>
      <c r="AD88" s="209"/>
      <c r="AE88" s="209"/>
    </row>
    <row r="89" spans="1:31">
      <c r="A89" s="211">
        <v>2</v>
      </c>
      <c r="B89" s="211">
        <v>15</v>
      </c>
      <c r="C89" s="211">
        <v>3</v>
      </c>
      <c r="D89" s="211" t="s">
        <v>403</v>
      </c>
      <c r="E89" s="205" t="s">
        <v>1068</v>
      </c>
      <c r="F89" s="205" t="s">
        <v>43</v>
      </c>
      <c r="G89" s="223">
        <v>2</v>
      </c>
      <c r="H89" s="223">
        <v>14</v>
      </c>
      <c r="I89" s="223">
        <v>12</v>
      </c>
      <c r="J89" s="223" t="s">
        <v>403</v>
      </c>
      <c r="K89" s="194" t="str">
        <f>VLOOKUP(A89,'[1]1_プロファイルマスタ'!$A$3:$E$90,3,FALSE)</f>
        <v>管理者(全店)</v>
      </c>
      <c r="L89" s="194" t="str">
        <f>VLOOKUP(B89,'[1]8_取引マスタ'!$A$3:$G$91,2,FALSE)</f>
        <v>判定済照会（連動）</v>
      </c>
      <c r="M89" s="194" t="str">
        <f>VLOOKUP(C89,'[1]15_リスト発行元マスタ'!$A$3:$Q$100,2,FALSE)</f>
        <v>RefSANC</v>
      </c>
      <c r="N89" s="194" t="str">
        <f>VLOOKUP(G89,'[3]1_プロファイルマスタ'!$H$3:$L$900,3,FALSE)</f>
        <v>リスク管理部門（役席）</v>
      </c>
      <c r="O89" s="194" t="str">
        <f>VLOOKUP(H89,'[3]8_取引マスタ'!$J$3:$P$910,2,FALSE)</f>
        <v>未判定照会（連動）</v>
      </c>
      <c r="P89" s="194" t="str">
        <f>VLOOKUP(I89,'[3]15_リスト発行元マスタ'!$U$3:$AK$1000,2,FALSE)</f>
        <v>DJ_KOKUNAI_PEPS</v>
      </c>
      <c r="Q89" s="206" t="s">
        <v>208</v>
      </c>
      <c r="R89" s="207" t="s">
        <v>868</v>
      </c>
      <c r="S89" s="207" t="s">
        <v>206</v>
      </c>
      <c r="T89" s="207" t="str">
        <f t="shared" si="3"/>
        <v xml:space="preserve">2 , 14 , 12 , 'Y' </v>
      </c>
      <c r="U89" s="208" t="s">
        <v>207</v>
      </c>
      <c r="W89" s="209"/>
      <c r="X89" s="209"/>
      <c r="Y89" s="209"/>
      <c r="Z89" s="209"/>
      <c r="AB89" s="209"/>
      <c r="AC89" s="209"/>
      <c r="AD89" s="209"/>
      <c r="AE89" s="209"/>
    </row>
    <row r="90" spans="1:31">
      <c r="A90" s="211">
        <v>2</v>
      </c>
      <c r="B90" s="211">
        <v>15</v>
      </c>
      <c r="C90" s="211">
        <v>4</v>
      </c>
      <c r="D90" s="211" t="s">
        <v>403</v>
      </c>
      <c r="E90" s="205" t="s">
        <v>1068</v>
      </c>
      <c r="F90" s="205" t="s">
        <v>43</v>
      </c>
      <c r="G90" s="223">
        <v>2</v>
      </c>
      <c r="H90" s="223">
        <v>14</v>
      </c>
      <c r="I90" s="223">
        <v>13</v>
      </c>
      <c r="J90" s="223" t="s">
        <v>403</v>
      </c>
      <c r="K90" s="194" t="str">
        <f>VLOOKUP(A90,'[1]1_プロファイルマスタ'!$A$3:$E$90,3,FALSE)</f>
        <v>管理者(全店)</v>
      </c>
      <c r="L90" s="194" t="str">
        <f>VLOOKUP(B90,'[1]8_取引マスタ'!$A$3:$G$91,2,FALSE)</f>
        <v>判定済照会（連動）</v>
      </c>
      <c r="M90" s="194" t="str">
        <f>VLOOKUP(C90,'[1]15_リスト発行元マスタ'!$A$3:$Q$100,2,FALSE)</f>
        <v>FACTIVA</v>
      </c>
      <c r="N90" s="194" t="str">
        <f>VLOOKUP(G90,'[3]1_プロファイルマスタ'!$H$3:$L$900,3,FALSE)</f>
        <v>リスク管理部門（役席）</v>
      </c>
      <c r="O90" s="194" t="str">
        <f>VLOOKUP(H90,'[3]8_取引マスタ'!$J$3:$P$910,2,FALSE)</f>
        <v>未判定照会（連動）</v>
      </c>
      <c r="P90" s="194" t="str">
        <f>VLOOKUP(I90,'[3]15_リスト発行元マスタ'!$U$3:$AK$1000,2,FALSE)</f>
        <v>ZENGIN_SEIHO</v>
      </c>
      <c r="Q90" s="206" t="s">
        <v>208</v>
      </c>
      <c r="R90" s="207" t="s">
        <v>868</v>
      </c>
      <c r="S90" s="207" t="s">
        <v>206</v>
      </c>
      <c r="T90" s="207" t="str">
        <f t="shared" si="3"/>
        <v xml:space="preserve">2 , 14 , 13 , 'Y' </v>
      </c>
      <c r="U90" s="208" t="s">
        <v>207</v>
      </c>
      <c r="W90" s="209"/>
      <c r="X90" s="209"/>
      <c r="Y90" s="209"/>
      <c r="Z90" s="209"/>
      <c r="AB90" s="209"/>
      <c r="AC90" s="209"/>
      <c r="AD90" s="209"/>
      <c r="AE90" s="209"/>
    </row>
    <row r="91" spans="1:31">
      <c r="A91" s="211">
        <v>2</v>
      </c>
      <c r="B91" s="211">
        <v>15</v>
      </c>
      <c r="C91" s="211">
        <v>5</v>
      </c>
      <c r="D91" s="211" t="s">
        <v>403</v>
      </c>
      <c r="E91" s="205" t="s">
        <v>1068</v>
      </c>
      <c r="F91" s="205" t="s">
        <v>43</v>
      </c>
      <c r="G91" s="223">
        <v>2</v>
      </c>
      <c r="H91" s="223">
        <v>14</v>
      </c>
      <c r="I91" s="223">
        <v>14</v>
      </c>
      <c r="J91" s="223" t="s">
        <v>403</v>
      </c>
      <c r="K91" s="194" t="str">
        <f>VLOOKUP(A91,'[1]1_プロファイルマスタ'!$A$3:$E$90,3,FALSE)</f>
        <v>管理者(全店)</v>
      </c>
      <c r="L91" s="194" t="str">
        <f>VLOOKUP(B91,'[1]8_取引マスタ'!$A$3:$G$91,2,FALSE)</f>
        <v>判定済照会（連動）</v>
      </c>
      <c r="M91" s="194" t="str">
        <f>VLOOKUP(C91,'[1]15_リスト発行元マスタ'!$A$3:$Q$100,2,FALSE)</f>
        <v>FACTIVA_SANC</v>
      </c>
      <c r="N91" s="194" t="str">
        <f>VLOOKUP(G91,'[3]1_プロファイルマスタ'!$H$3:$L$900,3,FALSE)</f>
        <v>リスク管理部門（役席）</v>
      </c>
      <c r="O91" s="194" t="str">
        <f>VLOOKUP(H91,'[3]8_取引マスタ'!$J$3:$P$910,2,FALSE)</f>
        <v>未判定照会（連動）</v>
      </c>
      <c r="P91" s="194" t="str">
        <f>VLOOKUP(I91,'[3]15_リスト発行元マスタ'!$U$3:$AK$1000,2,FALSE)</f>
        <v>ZENGIN_SONPO</v>
      </c>
      <c r="Q91" s="206" t="s">
        <v>208</v>
      </c>
      <c r="R91" s="207" t="s">
        <v>868</v>
      </c>
      <c r="S91" s="207" t="s">
        <v>206</v>
      </c>
      <c r="T91" s="207" t="str">
        <f t="shared" si="3"/>
        <v xml:space="preserve">2 , 14 , 14 , 'Y' </v>
      </c>
      <c r="U91" s="208" t="s">
        <v>207</v>
      </c>
      <c r="W91" s="209"/>
      <c r="X91" s="209"/>
      <c r="Y91" s="209"/>
      <c r="Z91" s="209"/>
      <c r="AB91" s="209"/>
      <c r="AC91" s="209"/>
      <c r="AD91" s="209"/>
      <c r="AE91" s="209"/>
    </row>
    <row r="92" spans="1:31">
      <c r="A92" s="211">
        <v>2</v>
      </c>
      <c r="B92" s="211">
        <v>15</v>
      </c>
      <c r="C92" s="211">
        <v>6</v>
      </c>
      <c r="D92" s="211" t="s">
        <v>403</v>
      </c>
      <c r="E92" s="205" t="s">
        <v>1068</v>
      </c>
      <c r="F92" s="205" t="s">
        <v>43</v>
      </c>
      <c r="G92" s="223">
        <v>2</v>
      </c>
      <c r="H92" s="223">
        <v>14</v>
      </c>
      <c r="I92" s="223">
        <v>15</v>
      </c>
      <c r="J92" s="223" t="s">
        <v>403</v>
      </c>
      <c r="K92" s="194" t="str">
        <f>VLOOKUP(A92,'[1]1_プロファイルマスタ'!$A$3:$E$90,3,FALSE)</f>
        <v>管理者(全店)</v>
      </c>
      <c r="L92" s="194" t="str">
        <f>VLOOKUP(B92,'[1]8_取引マスタ'!$A$3:$G$91,2,FALSE)</f>
        <v>判定済照会（連動）</v>
      </c>
      <c r="M92" s="194" t="str">
        <f>VLOOKUP(C92,'[1]15_リスト発行元マスタ'!$A$3:$Q$100,2,FALSE)</f>
        <v>MOF</v>
      </c>
      <c r="N92" s="194" t="str">
        <f>VLOOKUP(G92,'[3]1_プロファイルマスタ'!$H$3:$L$900,3,FALSE)</f>
        <v>リスク管理部門（役席）</v>
      </c>
      <c r="O92" s="194" t="str">
        <f>VLOOKUP(H92,'[3]8_取引マスタ'!$J$3:$P$910,2,FALSE)</f>
        <v>未判定照会（連動）</v>
      </c>
      <c r="P92" s="194" t="str">
        <f>VLOOKUP(I92,'[3]15_リスト発行元マスタ'!$U$3:$AK$1000,2,FALSE)</f>
        <v>ORIGINAL</v>
      </c>
      <c r="Q92" s="206" t="s">
        <v>208</v>
      </c>
      <c r="R92" s="207" t="s">
        <v>868</v>
      </c>
      <c r="S92" s="207" t="s">
        <v>206</v>
      </c>
      <c r="T92" s="207" t="str">
        <f t="shared" si="3"/>
        <v xml:space="preserve">2 , 14 , 15 , 'Y' </v>
      </c>
      <c r="U92" s="208" t="s">
        <v>207</v>
      </c>
      <c r="W92" s="209"/>
      <c r="X92" s="209"/>
      <c r="Y92" s="209"/>
      <c r="Z92" s="209"/>
      <c r="AB92" s="209"/>
      <c r="AC92" s="209"/>
      <c r="AD92" s="209"/>
      <c r="AE92" s="209"/>
    </row>
    <row r="93" spans="1:31">
      <c r="A93" s="211">
        <v>2</v>
      </c>
      <c r="B93" s="211">
        <v>15</v>
      </c>
      <c r="C93" s="211">
        <v>7</v>
      </c>
      <c r="D93" s="211" t="s">
        <v>403</v>
      </c>
      <c r="E93" s="205" t="s">
        <v>1068</v>
      </c>
      <c r="F93" s="205" t="s">
        <v>43</v>
      </c>
      <c r="G93" s="223">
        <v>2</v>
      </c>
      <c r="H93" s="223">
        <v>15</v>
      </c>
      <c r="I93" s="223">
        <v>1</v>
      </c>
      <c r="J93" s="223" t="s">
        <v>403</v>
      </c>
      <c r="K93" s="194" t="str">
        <f>VLOOKUP(A93,'[1]1_プロファイルマスタ'!$A$3:$E$90,3,FALSE)</f>
        <v>管理者(全店)</v>
      </c>
      <c r="L93" s="194" t="str">
        <f>VLOOKUP(B93,'[1]8_取引マスタ'!$A$3:$G$91,2,FALSE)</f>
        <v>判定済照会（連動）</v>
      </c>
      <c r="M93" s="194" t="str">
        <f>VLOOKUP(C93,'[1]15_リスト発行元マスタ'!$A$3:$Q$100,2,FALSE)</f>
        <v>JP</v>
      </c>
      <c r="N93" s="194" t="str">
        <f>VLOOKUP(G93,'[3]1_プロファイルマスタ'!$H$3:$L$900,3,FALSE)</f>
        <v>リスク管理部門（役席）</v>
      </c>
      <c r="O93" s="194" t="str">
        <f>VLOOKUP(H93,'[3]8_取引マスタ'!$J$3:$P$910,2,FALSE)</f>
        <v>判定済照会（連動）</v>
      </c>
      <c r="P93" s="194" t="str">
        <f>VLOOKUP(I93,'[3]15_リスト発行元マスタ'!$U$3:$AK$1000,2,FALSE)</f>
        <v>OFAC</v>
      </c>
      <c r="Q93" s="206" t="s">
        <v>208</v>
      </c>
      <c r="R93" s="207" t="s">
        <v>868</v>
      </c>
      <c r="S93" s="207" t="s">
        <v>206</v>
      </c>
      <c r="T93" s="207" t="str">
        <f t="shared" si="3"/>
        <v xml:space="preserve">2 , 15 , 1 , 'Y' </v>
      </c>
      <c r="U93" s="208" t="s">
        <v>207</v>
      </c>
      <c r="W93" s="209"/>
      <c r="X93" s="209"/>
      <c r="Y93" s="209"/>
      <c r="Z93" s="209"/>
      <c r="AB93" s="209"/>
      <c r="AC93" s="209"/>
      <c r="AD93" s="209"/>
      <c r="AE93" s="209"/>
    </row>
    <row r="94" spans="1:31">
      <c r="A94" s="211">
        <v>2</v>
      </c>
      <c r="B94" s="211">
        <v>15</v>
      </c>
      <c r="C94" s="211">
        <v>8</v>
      </c>
      <c r="D94" s="211" t="s">
        <v>403</v>
      </c>
      <c r="E94" s="205" t="s">
        <v>1068</v>
      </c>
      <c r="F94" s="205" t="s">
        <v>43</v>
      </c>
      <c r="G94" s="223">
        <v>2</v>
      </c>
      <c r="H94" s="223">
        <v>15</v>
      </c>
      <c r="I94" s="223">
        <v>2</v>
      </c>
      <c r="J94" s="223" t="s">
        <v>403</v>
      </c>
      <c r="K94" s="194" t="str">
        <f>VLOOKUP(A94,'[1]1_プロファイルマスタ'!$A$3:$E$90,3,FALSE)</f>
        <v>管理者(全店)</v>
      </c>
      <c r="L94" s="194" t="str">
        <f>VLOOKUP(B94,'[1]8_取引マスタ'!$A$3:$G$91,2,FALSE)</f>
        <v>判定済照会（連動）</v>
      </c>
      <c r="M94" s="194" t="str">
        <f>VLOOKUP(C94,'[1]15_リスト発行元マスタ'!$A$3:$Q$100,2,FALSE)</f>
        <v>JU</v>
      </c>
      <c r="N94" s="194" t="str">
        <f>VLOOKUP(G94,'[3]1_プロファイルマスタ'!$H$3:$L$900,3,FALSE)</f>
        <v>リスク管理部門（役席）</v>
      </c>
      <c r="O94" s="194" t="str">
        <f>VLOOKUP(H94,'[3]8_取引マスタ'!$J$3:$P$910,2,FALSE)</f>
        <v>判定済照会（連動）</v>
      </c>
      <c r="P94" s="194" t="str">
        <f>VLOOKUP(I94,'[3]15_リスト発行元マスタ'!$U$3:$AK$1000,2,FALSE)</f>
        <v>JP</v>
      </c>
      <c r="Q94" s="206" t="s">
        <v>208</v>
      </c>
      <c r="R94" s="207" t="s">
        <v>868</v>
      </c>
      <c r="S94" s="207" t="s">
        <v>206</v>
      </c>
      <c r="T94" s="207" t="str">
        <f t="shared" si="3"/>
        <v xml:space="preserve">2 , 15 , 2 , 'Y' </v>
      </c>
      <c r="U94" s="208" t="s">
        <v>207</v>
      </c>
      <c r="W94" s="209"/>
      <c r="X94" s="209"/>
      <c r="Y94" s="209"/>
      <c r="Z94" s="209"/>
      <c r="AB94" s="209"/>
      <c r="AC94" s="209"/>
      <c r="AD94" s="209"/>
      <c r="AE94" s="209"/>
    </row>
    <row r="95" spans="1:31">
      <c r="A95" s="211">
        <v>2</v>
      </c>
      <c r="B95" s="211">
        <v>15</v>
      </c>
      <c r="C95" s="211">
        <v>9</v>
      </c>
      <c r="D95" s="211" t="s">
        <v>403</v>
      </c>
      <c r="E95" s="205" t="s">
        <v>1068</v>
      </c>
      <c r="F95" s="205" t="s">
        <v>43</v>
      </c>
      <c r="G95" s="223">
        <v>2</v>
      </c>
      <c r="H95" s="223">
        <v>15</v>
      </c>
      <c r="I95" s="223">
        <v>3</v>
      </c>
      <c r="J95" s="223" t="s">
        <v>403</v>
      </c>
      <c r="K95" s="194" t="str">
        <f>VLOOKUP(A95,'[1]1_プロファイルマスタ'!$A$3:$E$90,3,FALSE)</f>
        <v>管理者(全店)</v>
      </c>
      <c r="L95" s="194" t="str">
        <f>VLOOKUP(B95,'[1]8_取引マスタ'!$A$3:$G$91,2,FALSE)</f>
        <v>判定済照会（連動）</v>
      </c>
      <c r="M95" s="194" t="str">
        <f>VLOOKUP(C95,'[1]15_リスト発行元マスタ'!$A$3:$Q$100,2,FALSE)</f>
        <v>NPA</v>
      </c>
      <c r="N95" s="194" t="str">
        <f>VLOOKUP(G95,'[3]1_プロファイルマスタ'!$H$3:$L$900,3,FALSE)</f>
        <v>リスク管理部門（役席）</v>
      </c>
      <c r="O95" s="194" t="str">
        <f>VLOOKUP(H95,'[3]8_取引マスタ'!$J$3:$P$910,2,FALSE)</f>
        <v>判定済照会（連動）</v>
      </c>
      <c r="P95" s="194" t="str">
        <f>VLOOKUP(I95,'[3]15_リスト発行元マスタ'!$U$3:$AK$1000,2,FALSE)</f>
        <v>MOF</v>
      </c>
      <c r="Q95" s="206" t="s">
        <v>208</v>
      </c>
      <c r="R95" s="207" t="s">
        <v>868</v>
      </c>
      <c r="S95" s="207" t="s">
        <v>206</v>
      </c>
      <c r="T95" s="207" t="str">
        <f t="shared" si="3"/>
        <v xml:space="preserve">2 , 15 , 3 , 'Y' </v>
      </c>
      <c r="U95" s="208" t="s">
        <v>207</v>
      </c>
      <c r="W95" s="209"/>
      <c r="X95" s="209"/>
      <c r="Y95" s="209"/>
      <c r="Z95" s="209"/>
      <c r="AB95" s="209"/>
      <c r="AC95" s="209"/>
      <c r="AD95" s="209"/>
      <c r="AE95" s="209"/>
    </row>
    <row r="96" spans="1:31">
      <c r="A96" s="211">
        <v>2</v>
      </c>
      <c r="B96" s="211">
        <v>15</v>
      </c>
      <c r="C96" s="211">
        <v>10</v>
      </c>
      <c r="D96" s="211" t="s">
        <v>403</v>
      </c>
      <c r="E96" s="205" t="s">
        <v>1068</v>
      </c>
      <c r="F96" s="205" t="s">
        <v>43</v>
      </c>
      <c r="G96" s="223">
        <v>2</v>
      </c>
      <c r="H96" s="223">
        <v>15</v>
      </c>
      <c r="I96" s="223">
        <v>4</v>
      </c>
      <c r="J96" s="223" t="s">
        <v>403</v>
      </c>
      <c r="K96" s="194" t="str">
        <f>VLOOKUP(A96,'[1]1_プロファイルマスタ'!$A$3:$E$90,3,FALSE)</f>
        <v>管理者(全店)</v>
      </c>
      <c r="L96" s="194" t="str">
        <f>VLOOKUP(B96,'[1]8_取引マスタ'!$A$3:$G$91,2,FALSE)</f>
        <v>判定済照会（連動）</v>
      </c>
      <c r="M96" s="194" t="str">
        <f>VLOOKUP(C96,'[1]15_リスト発行元マスタ'!$A$3:$Q$100,2,FALSE)</f>
        <v>NPC</v>
      </c>
      <c r="N96" s="194" t="str">
        <f>VLOOKUP(G96,'[3]1_プロファイルマスタ'!$H$3:$L$900,3,FALSE)</f>
        <v>リスク管理部門（役席）</v>
      </c>
      <c r="O96" s="194" t="str">
        <f>VLOOKUP(H96,'[3]8_取引マスタ'!$J$3:$P$910,2,FALSE)</f>
        <v>判定済照会（連動）</v>
      </c>
      <c r="P96" s="194" t="str">
        <f>VLOOKUP(I96,'[3]15_リスト発行元マスタ'!$U$3:$AK$1000,2,FALSE)</f>
        <v>NPA</v>
      </c>
      <c r="Q96" s="206" t="s">
        <v>208</v>
      </c>
      <c r="R96" s="207" t="s">
        <v>868</v>
      </c>
      <c r="S96" s="207" t="s">
        <v>206</v>
      </c>
      <c r="T96" s="207" t="str">
        <f t="shared" si="3"/>
        <v xml:space="preserve">2 , 15 , 4 , 'Y' </v>
      </c>
      <c r="U96" s="208" t="s">
        <v>207</v>
      </c>
      <c r="W96" s="209"/>
      <c r="X96" s="209"/>
      <c r="Y96" s="209"/>
      <c r="Z96" s="209"/>
      <c r="AB96" s="209"/>
      <c r="AC96" s="209"/>
      <c r="AD96" s="209"/>
      <c r="AE96" s="209"/>
    </row>
    <row r="97" spans="1:31">
      <c r="A97" s="211">
        <v>2</v>
      </c>
      <c r="B97" s="211">
        <v>15</v>
      </c>
      <c r="C97" s="211">
        <v>11</v>
      </c>
      <c r="D97" s="211" t="s">
        <v>403</v>
      </c>
      <c r="E97" s="205" t="s">
        <v>1068</v>
      </c>
      <c r="F97" s="205" t="s">
        <v>43</v>
      </c>
      <c r="G97" s="223">
        <v>2</v>
      </c>
      <c r="H97" s="223">
        <v>15</v>
      </c>
      <c r="I97" s="223">
        <v>5</v>
      </c>
      <c r="J97" s="223" t="s">
        <v>403</v>
      </c>
      <c r="K97" s="194" t="str">
        <f>VLOOKUP(A97,'[1]1_プロファイルマスタ'!$A$3:$E$90,3,FALSE)</f>
        <v>管理者(全店)</v>
      </c>
      <c r="L97" s="194" t="str">
        <f>VLOOKUP(B97,'[1]8_取引マスタ'!$A$3:$G$91,2,FALSE)</f>
        <v>判定済照会（連動）</v>
      </c>
      <c r="M97" s="194" t="str">
        <f>VLOOKUP(C97,'[1]15_リスト発行元マスタ'!$A$3:$Q$100,2,FALSE)</f>
        <v>NPI</v>
      </c>
      <c r="N97" s="194" t="str">
        <f>VLOOKUP(G97,'[3]1_プロファイルマスタ'!$H$3:$L$900,3,FALSE)</f>
        <v>リスク管理部門（役席）</v>
      </c>
      <c r="O97" s="194" t="str">
        <f>VLOOKUP(H97,'[3]8_取引マスタ'!$J$3:$P$910,2,FALSE)</f>
        <v>判定済照会（連動）</v>
      </c>
      <c r="P97" s="194" t="str">
        <f>VLOOKUP(I97,'[3]15_リスト発行元マスタ'!$U$3:$AK$1000,2,FALSE)</f>
        <v>NPC</v>
      </c>
      <c r="Q97" s="206" t="s">
        <v>208</v>
      </c>
      <c r="R97" s="207" t="s">
        <v>868</v>
      </c>
      <c r="S97" s="207" t="s">
        <v>206</v>
      </c>
      <c r="T97" s="207" t="str">
        <f t="shared" si="3"/>
        <v xml:space="preserve">2 , 15 , 5 , 'Y' </v>
      </c>
      <c r="U97" s="208" t="s">
        <v>207</v>
      </c>
      <c r="W97" s="209"/>
      <c r="X97" s="209"/>
      <c r="Y97" s="209"/>
      <c r="Z97" s="209"/>
      <c r="AB97" s="209"/>
      <c r="AC97" s="209"/>
      <c r="AD97" s="209"/>
      <c r="AE97" s="209"/>
    </row>
    <row r="98" spans="1:31">
      <c r="A98" s="211">
        <v>2</v>
      </c>
      <c r="B98" s="211">
        <v>15</v>
      </c>
      <c r="C98" s="211">
        <v>12</v>
      </c>
      <c r="D98" s="211" t="s">
        <v>403</v>
      </c>
      <c r="E98" s="205" t="s">
        <v>1068</v>
      </c>
      <c r="F98" s="205" t="s">
        <v>43</v>
      </c>
      <c r="G98" s="223">
        <v>2</v>
      </c>
      <c r="H98" s="223">
        <v>15</v>
      </c>
      <c r="I98" s="223">
        <v>6</v>
      </c>
      <c r="J98" s="223" t="s">
        <v>403</v>
      </c>
      <c r="K98" s="194" t="str">
        <f>VLOOKUP(A98,'[1]1_プロファイルマスタ'!$A$3:$E$90,3,FALSE)</f>
        <v>管理者(全店)</v>
      </c>
      <c r="L98" s="194" t="str">
        <f>VLOOKUP(B98,'[1]8_取引マスタ'!$A$3:$G$91,2,FALSE)</f>
        <v>判定済照会（連動）</v>
      </c>
      <c r="M98" s="194" t="str">
        <f>VLOOKUP(C98,'[1]15_リスト発行元マスタ'!$A$3:$Q$100,2,FALSE)</f>
        <v>ASI</v>
      </c>
      <c r="N98" s="194" t="str">
        <f>VLOOKUP(G98,'[3]1_プロファイルマスタ'!$H$3:$L$900,3,FALSE)</f>
        <v>リスク管理部門（役席）</v>
      </c>
      <c r="O98" s="194" t="str">
        <f>VLOOKUP(H98,'[3]8_取引マスタ'!$J$3:$P$910,2,FALSE)</f>
        <v>判定済照会（連動）</v>
      </c>
      <c r="P98" s="194" t="str">
        <f>VLOOKUP(I98,'[3]15_リスト発行元マスタ'!$U$3:$AK$1000,2,FALSE)</f>
        <v>NPI</v>
      </c>
      <c r="Q98" s="206" t="s">
        <v>208</v>
      </c>
      <c r="R98" s="207" t="s">
        <v>868</v>
      </c>
      <c r="S98" s="207" t="s">
        <v>206</v>
      </c>
      <c r="T98" s="207" t="str">
        <f t="shared" si="3"/>
        <v xml:space="preserve">2 , 15 , 6 , 'Y' </v>
      </c>
      <c r="U98" s="208" t="s">
        <v>207</v>
      </c>
      <c r="W98" s="209"/>
      <c r="X98" s="209"/>
      <c r="Y98" s="209"/>
      <c r="Z98" s="209"/>
      <c r="AB98" s="209"/>
      <c r="AC98" s="209"/>
      <c r="AD98" s="209"/>
      <c r="AE98" s="209"/>
    </row>
    <row r="99" spans="1:31">
      <c r="A99" s="211">
        <v>2</v>
      </c>
      <c r="B99" s="211">
        <v>15</v>
      </c>
      <c r="C99" s="211">
        <v>13</v>
      </c>
      <c r="D99" s="211" t="s">
        <v>403</v>
      </c>
      <c r="E99" s="205" t="s">
        <v>1068</v>
      </c>
      <c r="F99" s="205" t="s">
        <v>43</v>
      </c>
      <c r="G99" s="223">
        <v>2</v>
      </c>
      <c r="H99" s="223">
        <v>15</v>
      </c>
      <c r="I99" s="223">
        <v>7</v>
      </c>
      <c r="J99" s="223" t="s">
        <v>403</v>
      </c>
      <c r="K99" s="194" t="str">
        <f>VLOOKUP(A99,'[1]1_プロファイルマスタ'!$A$3:$E$90,3,FALSE)</f>
        <v>管理者(全店)</v>
      </c>
      <c r="L99" s="194" t="str">
        <f>VLOOKUP(B99,'[1]8_取引マスタ'!$A$3:$G$91,2,FALSE)</f>
        <v>判定済照会（連動）</v>
      </c>
      <c r="M99" s="194" t="str">
        <f>VLOOKUP(C99,'[1]15_リスト発行元マスタ'!$A$3:$Q$100,2,FALSE)</f>
        <v>ASC</v>
      </c>
      <c r="N99" s="194" t="str">
        <f>VLOOKUP(G99,'[3]1_プロファイルマスタ'!$H$3:$L$900,3,FALSE)</f>
        <v>リスク管理部門（役席）</v>
      </c>
      <c r="O99" s="194" t="str">
        <f>VLOOKUP(H99,'[3]8_取引マスタ'!$J$3:$P$910,2,FALSE)</f>
        <v>判定済照会（連動）</v>
      </c>
      <c r="P99" s="194" t="str">
        <f>VLOOKUP(I99,'[3]15_リスト発行元マスタ'!$U$3:$AK$1000,2,FALSE)</f>
        <v>ASI</v>
      </c>
      <c r="Q99" s="206" t="s">
        <v>208</v>
      </c>
      <c r="R99" s="207" t="s">
        <v>868</v>
      </c>
      <c r="S99" s="207" t="s">
        <v>206</v>
      </c>
      <c r="T99" s="207" t="str">
        <f t="shared" si="3"/>
        <v xml:space="preserve">2 , 15 , 7 , 'Y' </v>
      </c>
      <c r="U99" s="208" t="s">
        <v>207</v>
      </c>
      <c r="W99" s="209"/>
      <c r="X99" s="209"/>
      <c r="Y99" s="209"/>
      <c r="Z99" s="209"/>
      <c r="AB99" s="209"/>
      <c r="AC99" s="209"/>
      <c r="AD99" s="209"/>
      <c r="AE99" s="209"/>
    </row>
    <row r="100" spans="1:31">
      <c r="A100" s="211">
        <v>2</v>
      </c>
      <c r="B100" s="211">
        <v>15</v>
      </c>
      <c r="C100" s="211">
        <v>14</v>
      </c>
      <c r="D100" s="211" t="s">
        <v>403</v>
      </c>
      <c r="E100" s="205" t="s">
        <v>1068</v>
      </c>
      <c r="F100" s="205" t="s">
        <v>43</v>
      </c>
      <c r="G100" s="223">
        <v>2</v>
      </c>
      <c r="H100" s="223">
        <v>15</v>
      </c>
      <c r="I100" s="223">
        <v>8</v>
      </c>
      <c r="J100" s="223" t="s">
        <v>403</v>
      </c>
      <c r="K100" s="194" t="str">
        <f>VLOOKUP(A100,'[1]1_プロファイルマスタ'!$A$3:$E$90,3,FALSE)</f>
        <v>管理者(全店)</v>
      </c>
      <c r="L100" s="194" t="str">
        <f>VLOOKUP(B100,'[1]8_取引マスタ'!$A$3:$G$91,2,FALSE)</f>
        <v>判定済照会（連動）</v>
      </c>
      <c r="M100" s="194" t="str">
        <f>VLOOKUP(C100,'[1]15_リスト発行元マスタ'!$A$3:$Q$100,2,FALSE)</f>
        <v>ORG1</v>
      </c>
      <c r="N100" s="194" t="str">
        <f>VLOOKUP(G100,'[3]1_プロファイルマスタ'!$H$3:$L$900,3,FALSE)</f>
        <v>リスク管理部門（役席）</v>
      </c>
      <c r="O100" s="194" t="str">
        <f>VLOOKUP(H100,'[3]8_取引マスタ'!$J$3:$P$910,2,FALSE)</f>
        <v>判定済照会（連動）</v>
      </c>
      <c r="P100" s="194" t="str">
        <f>VLOOKUP(I100,'[3]15_リスト発行元マスタ'!$U$3:$AK$1000,2,FALSE)</f>
        <v>ASC</v>
      </c>
      <c r="Q100" s="206" t="s">
        <v>208</v>
      </c>
      <c r="R100" s="207" t="s">
        <v>868</v>
      </c>
      <c r="S100" s="207" t="s">
        <v>206</v>
      </c>
      <c r="T100" s="207" t="str">
        <f t="shared" si="3"/>
        <v xml:space="preserve">2 , 15 , 8 , 'Y' </v>
      </c>
      <c r="U100" s="208" t="s">
        <v>207</v>
      </c>
      <c r="W100" s="209"/>
      <c r="X100" s="209"/>
      <c r="Y100" s="209"/>
      <c r="Z100" s="209"/>
      <c r="AB100" s="209"/>
      <c r="AC100" s="209"/>
      <c r="AD100" s="209"/>
      <c r="AE100" s="209"/>
    </row>
    <row r="101" spans="1:31">
      <c r="A101" s="211">
        <v>3</v>
      </c>
      <c r="B101" s="211">
        <v>6</v>
      </c>
      <c r="C101" s="211">
        <v>1</v>
      </c>
      <c r="D101" s="211" t="s">
        <v>403</v>
      </c>
      <c r="E101" s="205" t="s">
        <v>1068</v>
      </c>
      <c r="F101" s="205" t="s">
        <v>43</v>
      </c>
      <c r="G101" s="223">
        <v>2</v>
      </c>
      <c r="H101" s="223">
        <v>15</v>
      </c>
      <c r="I101" s="223">
        <v>9</v>
      </c>
      <c r="J101" s="223" t="s">
        <v>403</v>
      </c>
      <c r="K101" s="194" t="str">
        <f>VLOOKUP(A101,'[1]1_プロファイルマスタ'!$A$3:$E$90,3,FALSE)</f>
        <v>管理者(自店)</v>
      </c>
      <c r="L101" s="194" t="str">
        <f>VLOOKUP(B101,'[1]8_取引マスタ'!$A$3:$G$91,2,FALSE)</f>
        <v>本人確認</v>
      </c>
      <c r="M101" s="194" t="str">
        <f>VLOOKUP(C101,'[1]15_リスト発行元マスタ'!$A$3:$Q$100,2,FALSE)</f>
        <v>OFAC</v>
      </c>
      <c r="N101" s="194" t="str">
        <f>VLOOKUP(G101,'[3]1_プロファイルマスタ'!$H$3:$L$900,3,FALSE)</f>
        <v>リスク管理部門（役席）</v>
      </c>
      <c r="O101" s="194" t="str">
        <f>VLOOKUP(H101,'[3]8_取引マスタ'!$J$3:$P$910,2,FALSE)</f>
        <v>判定済照会（連動）</v>
      </c>
      <c r="P101" s="194" t="str">
        <f>VLOOKUP(I101,'[3]15_リスト発行元マスタ'!$U$3:$AK$1000,2,FALSE)</f>
        <v>DJ_SEISAI</v>
      </c>
      <c r="Q101" s="206" t="s">
        <v>208</v>
      </c>
      <c r="R101" s="207" t="s">
        <v>868</v>
      </c>
      <c r="S101" s="207" t="s">
        <v>206</v>
      </c>
      <c r="T101" s="207" t="str">
        <f t="shared" si="3"/>
        <v xml:space="preserve">2 , 15 , 9 , 'Y' </v>
      </c>
      <c r="U101" s="208" t="s">
        <v>207</v>
      </c>
      <c r="W101" s="209" t="b">
        <f t="shared" ref="W101:Z104" si="4">IF(G101="","",EXACT(G101,AB101))</f>
        <v>0</v>
      </c>
      <c r="X101" s="209" t="b">
        <f t="shared" si="4"/>
        <v>0</v>
      </c>
      <c r="Y101" s="209" t="b">
        <f t="shared" si="4"/>
        <v>0</v>
      </c>
      <c r="Z101" s="209" t="b">
        <f t="shared" si="4"/>
        <v>0</v>
      </c>
      <c r="AB101" s="209"/>
      <c r="AC101" s="209"/>
      <c r="AD101" s="209"/>
      <c r="AE101" s="209"/>
    </row>
    <row r="102" spans="1:31">
      <c r="A102" s="211">
        <v>3</v>
      </c>
      <c r="B102" s="211">
        <v>6</v>
      </c>
      <c r="C102" s="211">
        <v>2</v>
      </c>
      <c r="D102" s="211" t="s">
        <v>403</v>
      </c>
      <c r="E102" s="205" t="s">
        <v>1068</v>
      </c>
      <c r="F102" s="205" t="s">
        <v>43</v>
      </c>
      <c r="G102" s="223">
        <v>2</v>
      </c>
      <c r="H102" s="223">
        <v>15</v>
      </c>
      <c r="I102" s="223">
        <v>10</v>
      </c>
      <c r="J102" s="223" t="s">
        <v>403</v>
      </c>
      <c r="K102" s="194" t="str">
        <f>VLOOKUP(A102,'[1]1_プロファイルマスタ'!$A$3:$E$90,3,FALSE)</f>
        <v>管理者(自店)</v>
      </c>
      <c r="L102" s="194" t="str">
        <f>VLOOKUP(B102,'[1]8_取引マスタ'!$A$3:$G$91,2,FALSE)</f>
        <v>本人確認</v>
      </c>
      <c r="M102" s="194" t="str">
        <f>VLOOKUP(C102,'[1]15_リスト発行元マスタ'!$A$3:$Q$100,2,FALSE)</f>
        <v>RefPEPs</v>
      </c>
      <c r="N102" s="194" t="str">
        <f>VLOOKUP(G102,'[3]1_プロファイルマスタ'!$H$3:$L$900,3,FALSE)</f>
        <v>リスク管理部門（役席）</v>
      </c>
      <c r="O102" s="194" t="str">
        <f>VLOOKUP(H102,'[3]8_取引マスタ'!$J$3:$P$910,2,FALSE)</f>
        <v>判定済照会（連動）</v>
      </c>
      <c r="P102" s="194" t="str">
        <f>VLOOKUP(I102,'[3]15_リスト発行元マスタ'!$U$3:$AK$1000,2,FALSE)</f>
        <v>DJ_SHIPS</v>
      </c>
      <c r="Q102" s="206" t="s">
        <v>208</v>
      </c>
      <c r="R102" s="207" t="s">
        <v>868</v>
      </c>
      <c r="S102" s="207" t="s">
        <v>206</v>
      </c>
      <c r="T102" s="207" t="str">
        <f t="shared" si="3"/>
        <v xml:space="preserve">2 , 15 , 10 , 'Y' </v>
      </c>
      <c r="U102" s="208" t="s">
        <v>207</v>
      </c>
      <c r="W102" s="209" t="b">
        <f t="shared" si="4"/>
        <v>0</v>
      </c>
      <c r="X102" s="209" t="b">
        <f t="shared" si="4"/>
        <v>0</v>
      </c>
      <c r="Y102" s="209" t="b">
        <f t="shared" si="4"/>
        <v>0</v>
      </c>
      <c r="Z102" s="209" t="b">
        <f t="shared" si="4"/>
        <v>0</v>
      </c>
      <c r="AB102" s="209"/>
      <c r="AC102" s="209"/>
      <c r="AD102" s="209"/>
      <c r="AE102" s="209"/>
    </row>
    <row r="103" spans="1:31">
      <c r="A103" s="211">
        <v>3</v>
      </c>
      <c r="B103" s="211">
        <v>6</v>
      </c>
      <c r="C103" s="211">
        <v>3</v>
      </c>
      <c r="D103" s="211" t="s">
        <v>403</v>
      </c>
      <c r="E103" s="205" t="s">
        <v>1068</v>
      </c>
      <c r="F103" s="205" t="s">
        <v>43</v>
      </c>
      <c r="G103" s="223">
        <v>2</v>
      </c>
      <c r="H103" s="223">
        <v>15</v>
      </c>
      <c r="I103" s="223">
        <v>11</v>
      </c>
      <c r="J103" s="223" t="s">
        <v>403</v>
      </c>
      <c r="K103" s="194" t="str">
        <f>VLOOKUP(A103,'[1]1_プロファイルマスタ'!$A$3:$E$90,3,FALSE)</f>
        <v>管理者(自店)</v>
      </c>
      <c r="L103" s="194" t="str">
        <f>VLOOKUP(B103,'[1]8_取引マスタ'!$A$3:$G$91,2,FALSE)</f>
        <v>本人確認</v>
      </c>
      <c r="M103" s="194" t="str">
        <f>VLOOKUP(C103,'[1]15_リスト発行元マスタ'!$A$3:$Q$100,2,FALSE)</f>
        <v>RefSANC</v>
      </c>
      <c r="N103" s="194" t="str">
        <f>VLOOKUP(G103,'[3]1_プロファイルマスタ'!$H$3:$L$900,3,FALSE)</f>
        <v>リスク管理部門（役席）</v>
      </c>
      <c r="O103" s="194" t="str">
        <f>VLOOKUP(H103,'[3]8_取引マスタ'!$J$3:$P$910,2,FALSE)</f>
        <v>判定済照会（連動）</v>
      </c>
      <c r="P103" s="194" t="str">
        <f>VLOOKUP(I103,'[3]15_リスト発行元マスタ'!$U$3:$AK$1000,2,FALSE)</f>
        <v>DJ_GAIKOKU_PEPS</v>
      </c>
      <c r="Q103" s="206" t="s">
        <v>208</v>
      </c>
      <c r="R103" s="207" t="s">
        <v>868</v>
      </c>
      <c r="S103" s="207" t="s">
        <v>206</v>
      </c>
      <c r="T103" s="207" t="str">
        <f t="shared" si="3"/>
        <v xml:space="preserve">2 , 15 , 11 , 'Y' </v>
      </c>
      <c r="U103" s="208" t="s">
        <v>207</v>
      </c>
      <c r="W103" s="209" t="b">
        <f t="shared" si="4"/>
        <v>0</v>
      </c>
      <c r="X103" s="209" t="b">
        <f t="shared" si="4"/>
        <v>0</v>
      </c>
      <c r="Y103" s="209" t="b">
        <f t="shared" si="4"/>
        <v>0</v>
      </c>
      <c r="Z103" s="209" t="b">
        <f t="shared" si="4"/>
        <v>0</v>
      </c>
      <c r="AB103" s="209"/>
      <c r="AC103" s="209"/>
      <c r="AD103" s="209"/>
      <c r="AE103" s="209"/>
    </row>
    <row r="104" spans="1:31">
      <c r="A104" s="211">
        <v>3</v>
      </c>
      <c r="B104" s="211">
        <v>6</v>
      </c>
      <c r="C104" s="211">
        <v>4</v>
      </c>
      <c r="D104" s="211" t="s">
        <v>403</v>
      </c>
      <c r="E104" s="205" t="s">
        <v>1068</v>
      </c>
      <c r="F104" s="205" t="s">
        <v>43</v>
      </c>
      <c r="G104" s="223">
        <v>2</v>
      </c>
      <c r="H104" s="223">
        <v>15</v>
      </c>
      <c r="I104" s="223">
        <v>12</v>
      </c>
      <c r="J104" s="223" t="s">
        <v>403</v>
      </c>
      <c r="K104" s="194" t="str">
        <f>VLOOKUP(A104,'[1]1_プロファイルマスタ'!$A$3:$E$90,3,FALSE)</f>
        <v>管理者(自店)</v>
      </c>
      <c r="L104" s="194" t="str">
        <f>VLOOKUP(B104,'[1]8_取引マスタ'!$A$3:$G$91,2,FALSE)</f>
        <v>本人確認</v>
      </c>
      <c r="M104" s="194" t="str">
        <f>VLOOKUP(C104,'[1]15_リスト発行元マスタ'!$A$3:$Q$100,2,FALSE)</f>
        <v>FACTIVA</v>
      </c>
      <c r="N104" s="194" t="str">
        <f>VLOOKUP(G104,'[3]1_プロファイルマスタ'!$H$3:$L$900,3,FALSE)</f>
        <v>リスク管理部門（役席）</v>
      </c>
      <c r="O104" s="194" t="str">
        <f>VLOOKUP(H104,'[3]8_取引マスタ'!$J$3:$P$910,2,FALSE)</f>
        <v>判定済照会（連動）</v>
      </c>
      <c r="P104" s="194" t="str">
        <f>VLOOKUP(I104,'[3]15_リスト発行元マスタ'!$U$3:$AK$1000,2,FALSE)</f>
        <v>DJ_KOKUNAI_PEPS</v>
      </c>
      <c r="Q104" s="206" t="s">
        <v>208</v>
      </c>
      <c r="R104" s="207" t="s">
        <v>868</v>
      </c>
      <c r="S104" s="207" t="s">
        <v>206</v>
      </c>
      <c r="T104" s="207" t="str">
        <f t="shared" si="3"/>
        <v xml:space="preserve">2 , 15 , 12 , 'Y' </v>
      </c>
      <c r="U104" s="208" t="s">
        <v>207</v>
      </c>
      <c r="W104" s="209" t="b">
        <f t="shared" si="4"/>
        <v>0</v>
      </c>
      <c r="X104" s="209" t="b">
        <f t="shared" si="4"/>
        <v>0</v>
      </c>
      <c r="Y104" s="209" t="b">
        <f t="shared" si="4"/>
        <v>0</v>
      </c>
      <c r="Z104" s="209" t="b">
        <f t="shared" si="4"/>
        <v>0</v>
      </c>
      <c r="AB104" s="209"/>
      <c r="AC104" s="209"/>
      <c r="AD104" s="209"/>
      <c r="AE104" s="209"/>
    </row>
    <row r="105" spans="1:31">
      <c r="A105" s="211">
        <v>3</v>
      </c>
      <c r="B105" s="211">
        <v>6</v>
      </c>
      <c r="C105" s="211">
        <v>5</v>
      </c>
      <c r="D105" s="211" t="s">
        <v>403</v>
      </c>
      <c r="E105" s="205" t="s">
        <v>1068</v>
      </c>
      <c r="F105" s="205" t="s">
        <v>43</v>
      </c>
      <c r="G105" s="223">
        <v>2</v>
      </c>
      <c r="H105" s="223">
        <v>15</v>
      </c>
      <c r="I105" s="223">
        <v>13</v>
      </c>
      <c r="J105" s="223" t="s">
        <v>403</v>
      </c>
      <c r="K105" s="194" t="str">
        <f>VLOOKUP(A105,'[1]1_プロファイルマスタ'!$A$3:$E$90,3,FALSE)</f>
        <v>管理者(自店)</v>
      </c>
      <c r="L105" s="194" t="str">
        <f>VLOOKUP(B105,'[1]8_取引マスタ'!$A$3:$G$91,2,FALSE)</f>
        <v>本人確認</v>
      </c>
      <c r="M105" s="194" t="str">
        <f>VLOOKUP(C105,'[1]15_リスト発行元マスタ'!$A$3:$Q$100,2,FALSE)</f>
        <v>FACTIVA_SANC</v>
      </c>
      <c r="N105" s="194" t="str">
        <f>VLOOKUP(G105,'[3]1_プロファイルマスタ'!$H$3:$L$900,3,FALSE)</f>
        <v>リスク管理部門（役席）</v>
      </c>
      <c r="O105" s="194" t="str">
        <f>VLOOKUP(H105,'[3]8_取引マスタ'!$J$3:$P$910,2,FALSE)</f>
        <v>判定済照会（連動）</v>
      </c>
      <c r="P105" s="194" t="str">
        <f>VLOOKUP(I105,'[3]15_リスト発行元マスタ'!$U$3:$AK$1000,2,FALSE)</f>
        <v>ZENGIN_SEIHO</v>
      </c>
      <c r="Q105" s="206" t="s">
        <v>208</v>
      </c>
      <c r="R105" s="207" t="s">
        <v>868</v>
      </c>
      <c r="S105" s="207" t="s">
        <v>206</v>
      </c>
      <c r="T105" s="207" t="str">
        <f t="shared" si="3"/>
        <v xml:space="preserve">2 , 15 , 13 , 'Y' </v>
      </c>
      <c r="U105" s="208" t="s">
        <v>207</v>
      </c>
      <c r="W105" s="209" t="b">
        <f t="shared" si="2"/>
        <v>0</v>
      </c>
      <c r="X105" s="209" t="b">
        <f t="shared" si="2"/>
        <v>0</v>
      </c>
      <c r="Y105" s="209" t="b">
        <f t="shared" si="2"/>
        <v>0</v>
      </c>
      <c r="Z105" s="209" t="b">
        <f t="shared" si="2"/>
        <v>0</v>
      </c>
      <c r="AB105" s="209"/>
      <c r="AC105" s="209"/>
      <c r="AD105" s="209"/>
      <c r="AE105" s="209"/>
    </row>
    <row r="106" spans="1:31">
      <c r="A106" s="211">
        <v>3</v>
      </c>
      <c r="B106" s="211">
        <v>6</v>
      </c>
      <c r="C106" s="211">
        <v>6</v>
      </c>
      <c r="D106" s="211" t="s">
        <v>403</v>
      </c>
      <c r="E106" s="205" t="s">
        <v>1068</v>
      </c>
      <c r="F106" s="205" t="s">
        <v>43</v>
      </c>
      <c r="G106" s="223">
        <v>2</v>
      </c>
      <c r="H106" s="223">
        <v>15</v>
      </c>
      <c r="I106" s="223">
        <v>14</v>
      </c>
      <c r="J106" s="223" t="s">
        <v>403</v>
      </c>
      <c r="K106" s="194" t="str">
        <f>VLOOKUP(A106,'[1]1_プロファイルマスタ'!$A$3:$E$90,3,FALSE)</f>
        <v>管理者(自店)</v>
      </c>
      <c r="L106" s="194" t="str">
        <f>VLOOKUP(B106,'[1]8_取引マスタ'!$A$3:$G$91,2,FALSE)</f>
        <v>本人確認</v>
      </c>
      <c r="M106" s="194" t="str">
        <f>VLOOKUP(C106,'[1]15_リスト発行元マスタ'!$A$3:$Q$100,2,FALSE)</f>
        <v>MOF</v>
      </c>
      <c r="N106" s="194" t="str">
        <f>VLOOKUP(G106,'[3]1_プロファイルマスタ'!$H$3:$L$900,3,FALSE)</f>
        <v>リスク管理部門（役席）</v>
      </c>
      <c r="O106" s="194" t="str">
        <f>VLOOKUP(H106,'[3]8_取引マスタ'!$J$3:$P$910,2,FALSE)</f>
        <v>判定済照会（連動）</v>
      </c>
      <c r="P106" s="194" t="str">
        <f>VLOOKUP(I106,'[3]15_リスト発行元マスタ'!$U$3:$AK$1000,2,FALSE)</f>
        <v>ZENGIN_SONPO</v>
      </c>
      <c r="Q106" s="206" t="s">
        <v>208</v>
      </c>
      <c r="R106" s="207" t="s">
        <v>868</v>
      </c>
      <c r="S106" s="207" t="s">
        <v>206</v>
      </c>
      <c r="T106" s="207" t="str">
        <f t="shared" si="3"/>
        <v xml:space="preserve">2 , 15 , 14 , 'Y' </v>
      </c>
      <c r="U106" s="208" t="s">
        <v>207</v>
      </c>
      <c r="W106" s="209" t="b">
        <f t="shared" si="2"/>
        <v>0</v>
      </c>
      <c r="X106" s="209" t="b">
        <f t="shared" si="2"/>
        <v>0</v>
      </c>
      <c r="Y106" s="209" t="b">
        <f t="shared" si="2"/>
        <v>0</v>
      </c>
      <c r="Z106" s="209" t="b">
        <f t="shared" si="2"/>
        <v>0</v>
      </c>
      <c r="AB106" s="209"/>
      <c r="AC106" s="209"/>
      <c r="AD106" s="209"/>
      <c r="AE106" s="209"/>
    </row>
    <row r="107" spans="1:31">
      <c r="A107" s="211">
        <v>3</v>
      </c>
      <c r="B107" s="211">
        <v>6</v>
      </c>
      <c r="C107" s="211">
        <v>7</v>
      </c>
      <c r="D107" s="211" t="s">
        <v>403</v>
      </c>
      <c r="E107" s="205" t="s">
        <v>1068</v>
      </c>
      <c r="F107" s="205" t="s">
        <v>43</v>
      </c>
      <c r="G107" s="223">
        <v>2</v>
      </c>
      <c r="H107" s="223">
        <v>15</v>
      </c>
      <c r="I107" s="223">
        <v>15</v>
      </c>
      <c r="J107" s="223" t="s">
        <v>403</v>
      </c>
      <c r="K107" s="194" t="str">
        <f>VLOOKUP(A107,'[1]1_プロファイルマスタ'!$A$3:$E$90,3,FALSE)</f>
        <v>管理者(自店)</v>
      </c>
      <c r="L107" s="194" t="str">
        <f>VLOOKUP(B107,'[1]8_取引マスタ'!$A$3:$G$91,2,FALSE)</f>
        <v>本人確認</v>
      </c>
      <c r="M107" s="194" t="str">
        <f>VLOOKUP(C107,'[1]15_リスト発行元マスタ'!$A$3:$Q$100,2,FALSE)</f>
        <v>JP</v>
      </c>
      <c r="N107" s="194" t="str">
        <f>VLOOKUP(G107,'[3]1_プロファイルマスタ'!$H$3:$L$900,3,FALSE)</f>
        <v>リスク管理部門（役席）</v>
      </c>
      <c r="O107" s="194" t="str">
        <f>VLOOKUP(H107,'[3]8_取引マスタ'!$J$3:$P$910,2,FALSE)</f>
        <v>判定済照会（連動）</v>
      </c>
      <c r="P107" s="194" t="str">
        <f>VLOOKUP(I107,'[3]15_リスト発行元マスタ'!$U$3:$AK$1000,2,FALSE)</f>
        <v>ORIGINAL</v>
      </c>
      <c r="Q107" s="206" t="s">
        <v>208</v>
      </c>
      <c r="R107" s="207" t="s">
        <v>868</v>
      </c>
      <c r="S107" s="207" t="s">
        <v>206</v>
      </c>
      <c r="T107" s="207" t="str">
        <f t="shared" si="3"/>
        <v xml:space="preserve">2 , 15 , 15 , 'Y' </v>
      </c>
      <c r="U107" s="208" t="s">
        <v>207</v>
      </c>
      <c r="W107" s="209" t="b">
        <f t="shared" si="2"/>
        <v>0</v>
      </c>
      <c r="X107" s="209" t="b">
        <f t="shared" si="2"/>
        <v>0</v>
      </c>
      <c r="Y107" s="209" t="b">
        <f t="shared" si="2"/>
        <v>0</v>
      </c>
      <c r="Z107" s="209" t="b">
        <f t="shared" si="2"/>
        <v>0</v>
      </c>
      <c r="AB107" s="209"/>
      <c r="AC107" s="209"/>
      <c r="AD107" s="209"/>
      <c r="AE107" s="209"/>
    </row>
    <row r="108" spans="1:31">
      <c r="A108" s="211">
        <v>3</v>
      </c>
      <c r="B108" s="211">
        <v>6</v>
      </c>
      <c r="C108" s="211">
        <v>8</v>
      </c>
      <c r="D108" s="211" t="s">
        <v>403</v>
      </c>
      <c r="E108" s="205" t="s">
        <v>1068</v>
      </c>
      <c r="F108" s="205" t="s">
        <v>43</v>
      </c>
      <c r="G108" s="223">
        <v>3</v>
      </c>
      <c r="H108" s="223">
        <v>6</v>
      </c>
      <c r="I108" s="223">
        <v>1</v>
      </c>
      <c r="J108" s="223" t="s">
        <v>403</v>
      </c>
      <c r="K108" s="194" t="str">
        <f>VLOOKUP(A108,'[1]1_プロファイルマスタ'!$A$3:$E$90,3,FALSE)</f>
        <v>管理者(自店)</v>
      </c>
      <c r="L108" s="194" t="str">
        <f>VLOOKUP(B108,'[1]8_取引マスタ'!$A$3:$G$91,2,FALSE)</f>
        <v>本人確認</v>
      </c>
      <c r="M108" s="194" t="str">
        <f>VLOOKUP(C108,'[1]15_リスト発行元マスタ'!$A$3:$Q$100,2,FALSE)</f>
        <v>JU</v>
      </c>
      <c r="N108" s="194" t="str">
        <f>VLOOKUP(G108,'[3]1_プロファイルマスタ'!$H$3:$L$900,3,FALSE)</f>
        <v>リスク管理部門（担当）</v>
      </c>
      <c r="O108" s="194" t="str">
        <f>VLOOKUP(H108,'[3]8_取引マスタ'!$J$3:$P$910,2,FALSE)</f>
        <v>本人確認</v>
      </c>
      <c r="P108" s="194" t="str">
        <f>VLOOKUP(I108,'[3]15_リスト発行元マスタ'!$U$3:$AK$1000,2,FALSE)</f>
        <v>OFAC</v>
      </c>
      <c r="Q108" s="206" t="s">
        <v>208</v>
      </c>
      <c r="R108" s="207" t="s">
        <v>868</v>
      </c>
      <c r="S108" s="207" t="s">
        <v>206</v>
      </c>
      <c r="T108" s="207" t="str">
        <f t="shared" si="3"/>
        <v xml:space="preserve">3 , 6 , 1 , 'Y' </v>
      </c>
      <c r="U108" s="208" t="s">
        <v>207</v>
      </c>
      <c r="W108" s="209" t="b">
        <f t="shared" si="2"/>
        <v>0</v>
      </c>
      <c r="X108" s="209" t="b">
        <f t="shared" si="2"/>
        <v>0</v>
      </c>
      <c r="Y108" s="209" t="b">
        <f t="shared" si="2"/>
        <v>0</v>
      </c>
      <c r="Z108" s="209" t="b">
        <f t="shared" si="2"/>
        <v>0</v>
      </c>
      <c r="AB108" s="209"/>
      <c r="AC108" s="209"/>
      <c r="AD108" s="209"/>
      <c r="AE108" s="209"/>
    </row>
    <row r="109" spans="1:31">
      <c r="A109" s="211">
        <v>3</v>
      </c>
      <c r="B109" s="211">
        <v>6</v>
      </c>
      <c r="C109" s="211">
        <v>9</v>
      </c>
      <c r="D109" s="211" t="s">
        <v>403</v>
      </c>
      <c r="E109" s="205" t="s">
        <v>1068</v>
      </c>
      <c r="F109" s="205" t="s">
        <v>43</v>
      </c>
      <c r="G109" s="223">
        <v>3</v>
      </c>
      <c r="H109" s="223">
        <v>6</v>
      </c>
      <c r="I109" s="223">
        <v>2</v>
      </c>
      <c r="J109" s="223" t="s">
        <v>403</v>
      </c>
      <c r="K109" s="194" t="str">
        <f>VLOOKUP(A109,'[1]1_プロファイルマスタ'!$A$3:$E$90,3,FALSE)</f>
        <v>管理者(自店)</v>
      </c>
      <c r="L109" s="194" t="str">
        <f>VLOOKUP(B109,'[1]8_取引マスタ'!$A$3:$G$91,2,FALSE)</f>
        <v>本人確認</v>
      </c>
      <c r="M109" s="194" t="str">
        <f>VLOOKUP(C109,'[1]15_リスト発行元マスタ'!$A$3:$Q$100,2,FALSE)</f>
        <v>NPA</v>
      </c>
      <c r="N109" s="194" t="str">
        <f>VLOOKUP(G109,'[3]1_プロファイルマスタ'!$H$3:$L$900,3,FALSE)</f>
        <v>リスク管理部門（担当）</v>
      </c>
      <c r="O109" s="194" t="str">
        <f>VLOOKUP(H109,'[3]8_取引マスタ'!$J$3:$P$910,2,FALSE)</f>
        <v>本人確認</v>
      </c>
      <c r="P109" s="194" t="str">
        <f>VLOOKUP(I109,'[3]15_リスト発行元マスタ'!$U$3:$AK$1000,2,FALSE)</f>
        <v>JP</v>
      </c>
      <c r="Q109" s="206" t="s">
        <v>208</v>
      </c>
      <c r="R109" s="207" t="s">
        <v>868</v>
      </c>
      <c r="S109" s="207" t="s">
        <v>206</v>
      </c>
      <c r="T109" s="207" t="str">
        <f t="shared" si="3"/>
        <v xml:space="preserve">3 , 6 , 2 , 'Y' </v>
      </c>
      <c r="U109" s="208" t="s">
        <v>207</v>
      </c>
      <c r="W109" s="209" t="b">
        <f t="shared" si="2"/>
        <v>0</v>
      </c>
      <c r="X109" s="209" t="b">
        <f t="shared" si="2"/>
        <v>0</v>
      </c>
      <c r="Y109" s="209" t="b">
        <f t="shared" si="2"/>
        <v>0</v>
      </c>
      <c r="Z109" s="209" t="b">
        <f t="shared" si="2"/>
        <v>0</v>
      </c>
      <c r="AB109" s="209"/>
      <c r="AC109" s="209"/>
      <c r="AD109" s="209"/>
      <c r="AE109" s="209"/>
    </row>
    <row r="110" spans="1:31">
      <c r="A110" s="211">
        <v>3</v>
      </c>
      <c r="B110" s="211">
        <v>6</v>
      </c>
      <c r="C110" s="211">
        <v>10</v>
      </c>
      <c r="D110" s="211" t="s">
        <v>403</v>
      </c>
      <c r="E110" s="205" t="s">
        <v>1068</v>
      </c>
      <c r="F110" s="205" t="s">
        <v>43</v>
      </c>
      <c r="G110" s="223">
        <v>3</v>
      </c>
      <c r="H110" s="223">
        <v>6</v>
      </c>
      <c r="I110" s="223">
        <v>3</v>
      </c>
      <c r="J110" s="223" t="s">
        <v>403</v>
      </c>
      <c r="K110" s="194" t="str">
        <f>VLOOKUP(A110,'[1]1_プロファイルマスタ'!$A$3:$E$90,3,FALSE)</f>
        <v>管理者(自店)</v>
      </c>
      <c r="L110" s="194" t="str">
        <f>VLOOKUP(B110,'[1]8_取引マスタ'!$A$3:$G$91,2,FALSE)</f>
        <v>本人確認</v>
      </c>
      <c r="M110" s="194" t="str">
        <f>VLOOKUP(C110,'[1]15_リスト発行元マスタ'!$A$3:$Q$100,2,FALSE)</f>
        <v>NPC</v>
      </c>
      <c r="N110" s="194" t="str">
        <f>VLOOKUP(G110,'[3]1_プロファイルマスタ'!$H$3:$L$900,3,FALSE)</f>
        <v>リスク管理部門（担当）</v>
      </c>
      <c r="O110" s="194" t="str">
        <f>VLOOKUP(H110,'[3]8_取引マスタ'!$J$3:$P$910,2,FALSE)</f>
        <v>本人確認</v>
      </c>
      <c r="P110" s="194" t="str">
        <f>VLOOKUP(I110,'[3]15_リスト発行元マスタ'!$U$3:$AK$1000,2,FALSE)</f>
        <v>MOF</v>
      </c>
      <c r="Q110" s="206" t="s">
        <v>208</v>
      </c>
      <c r="R110" s="207" t="s">
        <v>868</v>
      </c>
      <c r="S110" s="207" t="s">
        <v>206</v>
      </c>
      <c r="T110" s="207" t="str">
        <f t="shared" si="3"/>
        <v xml:space="preserve">3 , 6 , 3 , 'Y' </v>
      </c>
      <c r="U110" s="208" t="s">
        <v>207</v>
      </c>
      <c r="W110" s="209" t="b">
        <f t="shared" si="2"/>
        <v>0</v>
      </c>
      <c r="X110" s="209" t="b">
        <f t="shared" si="2"/>
        <v>0</v>
      </c>
      <c r="Y110" s="209" t="b">
        <f t="shared" si="2"/>
        <v>0</v>
      </c>
      <c r="Z110" s="209" t="b">
        <f t="shared" si="2"/>
        <v>0</v>
      </c>
      <c r="AB110" s="209"/>
      <c r="AC110" s="209"/>
      <c r="AD110" s="209"/>
      <c r="AE110" s="209"/>
    </row>
    <row r="111" spans="1:31">
      <c r="A111" s="211">
        <v>3</v>
      </c>
      <c r="B111" s="211">
        <v>6</v>
      </c>
      <c r="C111" s="211">
        <v>11</v>
      </c>
      <c r="D111" s="211" t="s">
        <v>403</v>
      </c>
      <c r="E111" s="205" t="s">
        <v>1068</v>
      </c>
      <c r="F111" s="205" t="s">
        <v>43</v>
      </c>
      <c r="G111" s="223">
        <v>3</v>
      </c>
      <c r="H111" s="223">
        <v>6</v>
      </c>
      <c r="I111" s="223">
        <v>4</v>
      </c>
      <c r="J111" s="223" t="s">
        <v>403</v>
      </c>
      <c r="K111" s="194" t="str">
        <f>VLOOKUP(A111,'[1]1_プロファイルマスタ'!$A$3:$E$90,3,FALSE)</f>
        <v>管理者(自店)</v>
      </c>
      <c r="L111" s="194" t="str">
        <f>VLOOKUP(B111,'[1]8_取引マスタ'!$A$3:$G$91,2,FALSE)</f>
        <v>本人確認</v>
      </c>
      <c r="M111" s="194" t="str">
        <f>VLOOKUP(C111,'[1]15_リスト発行元マスタ'!$A$3:$Q$100,2,FALSE)</f>
        <v>NPI</v>
      </c>
      <c r="N111" s="194" t="str">
        <f>VLOOKUP(G111,'[3]1_プロファイルマスタ'!$H$3:$L$900,3,FALSE)</f>
        <v>リスク管理部門（担当）</v>
      </c>
      <c r="O111" s="194" t="str">
        <f>VLOOKUP(H111,'[3]8_取引マスタ'!$J$3:$P$910,2,FALSE)</f>
        <v>本人確認</v>
      </c>
      <c r="P111" s="194" t="str">
        <f>VLOOKUP(I111,'[3]15_リスト発行元マスタ'!$U$3:$AK$1000,2,FALSE)</f>
        <v>NPA</v>
      </c>
      <c r="Q111" s="206" t="s">
        <v>208</v>
      </c>
      <c r="R111" s="207" t="s">
        <v>868</v>
      </c>
      <c r="S111" s="207" t="s">
        <v>206</v>
      </c>
      <c r="T111" s="207" t="str">
        <f t="shared" si="3"/>
        <v xml:space="preserve">3 , 6 , 4 , 'Y' </v>
      </c>
      <c r="U111" s="208" t="s">
        <v>207</v>
      </c>
      <c r="W111" s="209" t="b">
        <f t="shared" si="2"/>
        <v>0</v>
      </c>
      <c r="X111" s="209" t="b">
        <f t="shared" si="2"/>
        <v>0</v>
      </c>
      <c r="Y111" s="209" t="b">
        <f t="shared" si="2"/>
        <v>0</v>
      </c>
      <c r="Z111" s="209" t="b">
        <f t="shared" si="2"/>
        <v>0</v>
      </c>
      <c r="AB111" s="209"/>
      <c r="AC111" s="209"/>
      <c r="AD111" s="209"/>
      <c r="AE111" s="209"/>
    </row>
    <row r="112" spans="1:31">
      <c r="A112" s="211">
        <v>3</v>
      </c>
      <c r="B112" s="211">
        <v>6</v>
      </c>
      <c r="C112" s="211">
        <v>12</v>
      </c>
      <c r="D112" s="211" t="s">
        <v>403</v>
      </c>
      <c r="E112" s="205" t="s">
        <v>1068</v>
      </c>
      <c r="F112" s="205" t="s">
        <v>43</v>
      </c>
      <c r="G112" s="223">
        <v>3</v>
      </c>
      <c r="H112" s="223">
        <v>6</v>
      </c>
      <c r="I112" s="223">
        <v>5</v>
      </c>
      <c r="J112" s="223" t="s">
        <v>403</v>
      </c>
      <c r="K112" s="194" t="str">
        <f>VLOOKUP(A112,'[1]1_プロファイルマスタ'!$A$3:$E$90,3,FALSE)</f>
        <v>管理者(自店)</v>
      </c>
      <c r="L112" s="194" t="str">
        <f>VLOOKUP(B112,'[1]8_取引マスタ'!$A$3:$G$91,2,FALSE)</f>
        <v>本人確認</v>
      </c>
      <c r="M112" s="194" t="str">
        <f>VLOOKUP(C112,'[1]15_リスト発行元マスタ'!$A$3:$Q$100,2,FALSE)</f>
        <v>ASI</v>
      </c>
      <c r="N112" s="194" t="str">
        <f>VLOOKUP(G112,'[3]1_プロファイルマスタ'!$H$3:$L$900,3,FALSE)</f>
        <v>リスク管理部門（担当）</v>
      </c>
      <c r="O112" s="194" t="str">
        <f>VLOOKUP(H112,'[3]8_取引マスタ'!$J$3:$P$910,2,FALSE)</f>
        <v>本人確認</v>
      </c>
      <c r="P112" s="194" t="str">
        <f>VLOOKUP(I112,'[3]15_リスト発行元マスタ'!$U$3:$AK$1000,2,FALSE)</f>
        <v>NPC</v>
      </c>
      <c r="Q112" s="206" t="s">
        <v>208</v>
      </c>
      <c r="R112" s="207" t="s">
        <v>868</v>
      </c>
      <c r="S112" s="207" t="s">
        <v>206</v>
      </c>
      <c r="T112" s="207" t="str">
        <f t="shared" si="3"/>
        <v xml:space="preserve">3 , 6 , 5 , 'Y' </v>
      </c>
      <c r="U112" s="208" t="s">
        <v>207</v>
      </c>
      <c r="W112" s="209" t="b">
        <f t="shared" si="2"/>
        <v>0</v>
      </c>
      <c r="X112" s="209" t="b">
        <f t="shared" si="2"/>
        <v>0</v>
      </c>
      <c r="Y112" s="209" t="b">
        <f t="shared" si="2"/>
        <v>0</v>
      </c>
      <c r="Z112" s="209" t="b">
        <f t="shared" si="2"/>
        <v>0</v>
      </c>
      <c r="AB112" s="209"/>
      <c r="AC112" s="209"/>
      <c r="AD112" s="209"/>
      <c r="AE112" s="209"/>
    </row>
    <row r="113" spans="1:31">
      <c r="A113" s="211">
        <v>3</v>
      </c>
      <c r="B113" s="211">
        <v>6</v>
      </c>
      <c r="C113" s="211">
        <v>13</v>
      </c>
      <c r="D113" s="211" t="s">
        <v>403</v>
      </c>
      <c r="E113" s="205" t="s">
        <v>1068</v>
      </c>
      <c r="F113" s="205" t="s">
        <v>43</v>
      </c>
      <c r="G113" s="223">
        <v>3</v>
      </c>
      <c r="H113" s="223">
        <v>6</v>
      </c>
      <c r="I113" s="223">
        <v>6</v>
      </c>
      <c r="J113" s="223" t="s">
        <v>403</v>
      </c>
      <c r="K113" s="194" t="str">
        <f>VLOOKUP(A113,'[1]1_プロファイルマスタ'!$A$3:$E$90,3,FALSE)</f>
        <v>管理者(自店)</v>
      </c>
      <c r="L113" s="194" t="str">
        <f>VLOOKUP(B113,'[1]8_取引マスタ'!$A$3:$G$91,2,FALSE)</f>
        <v>本人確認</v>
      </c>
      <c r="M113" s="194" t="str">
        <f>VLOOKUP(C113,'[1]15_リスト発行元マスタ'!$A$3:$Q$100,2,FALSE)</f>
        <v>ASC</v>
      </c>
      <c r="N113" s="194" t="str">
        <f>VLOOKUP(G113,'[3]1_プロファイルマスタ'!$H$3:$L$900,3,FALSE)</f>
        <v>リスク管理部門（担当）</v>
      </c>
      <c r="O113" s="194" t="str">
        <f>VLOOKUP(H113,'[3]8_取引マスタ'!$J$3:$P$910,2,FALSE)</f>
        <v>本人確認</v>
      </c>
      <c r="P113" s="194" t="str">
        <f>VLOOKUP(I113,'[3]15_リスト発行元マスタ'!$U$3:$AK$1000,2,FALSE)</f>
        <v>NPI</v>
      </c>
      <c r="Q113" s="206" t="s">
        <v>208</v>
      </c>
      <c r="R113" s="207" t="s">
        <v>868</v>
      </c>
      <c r="S113" s="207" t="s">
        <v>206</v>
      </c>
      <c r="T113" s="207" t="str">
        <f t="shared" si="3"/>
        <v xml:space="preserve">3 , 6 , 6 , 'Y' </v>
      </c>
      <c r="U113" s="208" t="s">
        <v>207</v>
      </c>
      <c r="W113" s="209" t="b">
        <f t="shared" si="2"/>
        <v>0</v>
      </c>
      <c r="X113" s="209" t="b">
        <f t="shared" si="2"/>
        <v>0</v>
      </c>
      <c r="Y113" s="209" t="b">
        <f t="shared" si="2"/>
        <v>0</v>
      </c>
      <c r="Z113" s="209" t="b">
        <f t="shared" si="2"/>
        <v>0</v>
      </c>
      <c r="AB113" s="209"/>
      <c r="AC113" s="209"/>
      <c r="AD113" s="209"/>
      <c r="AE113" s="209"/>
    </row>
    <row r="114" spans="1:31">
      <c r="A114" s="211">
        <v>3</v>
      </c>
      <c r="B114" s="211">
        <v>6</v>
      </c>
      <c r="C114" s="211">
        <v>14</v>
      </c>
      <c r="D114" s="211" t="s">
        <v>403</v>
      </c>
      <c r="E114" s="205" t="s">
        <v>1068</v>
      </c>
      <c r="F114" s="205" t="s">
        <v>43</v>
      </c>
      <c r="G114" s="223">
        <v>3</v>
      </c>
      <c r="H114" s="223">
        <v>6</v>
      </c>
      <c r="I114" s="223">
        <v>7</v>
      </c>
      <c r="J114" s="223" t="s">
        <v>403</v>
      </c>
      <c r="K114" s="194" t="str">
        <f>VLOOKUP(A114,'[1]1_プロファイルマスタ'!$A$3:$E$90,3,FALSE)</f>
        <v>管理者(自店)</v>
      </c>
      <c r="L114" s="194" t="str">
        <f>VLOOKUP(B114,'[1]8_取引マスタ'!$A$3:$G$91,2,FALSE)</f>
        <v>本人確認</v>
      </c>
      <c r="M114" s="194" t="str">
        <f>VLOOKUP(C114,'[1]15_リスト発行元マスタ'!$A$3:$Q$100,2,FALSE)</f>
        <v>ORG1</v>
      </c>
      <c r="N114" s="194" t="str">
        <f>VLOOKUP(G114,'[3]1_プロファイルマスタ'!$H$3:$L$900,3,FALSE)</f>
        <v>リスク管理部門（担当）</v>
      </c>
      <c r="O114" s="194" t="str">
        <f>VLOOKUP(H114,'[3]8_取引マスタ'!$J$3:$P$910,2,FALSE)</f>
        <v>本人確認</v>
      </c>
      <c r="P114" s="194" t="str">
        <f>VLOOKUP(I114,'[3]15_リスト発行元マスタ'!$U$3:$AK$1000,2,FALSE)</f>
        <v>ASI</v>
      </c>
      <c r="Q114" s="206" t="s">
        <v>208</v>
      </c>
      <c r="R114" s="207" t="s">
        <v>868</v>
      </c>
      <c r="S114" s="207" t="s">
        <v>206</v>
      </c>
      <c r="T114" s="207" t="str">
        <f t="shared" si="3"/>
        <v xml:space="preserve">3 , 6 , 7 , 'Y' </v>
      </c>
      <c r="U114" s="208" t="s">
        <v>207</v>
      </c>
      <c r="W114" s="209" t="b">
        <f t="shared" si="2"/>
        <v>0</v>
      </c>
      <c r="X114" s="209" t="b">
        <f t="shared" si="2"/>
        <v>0</v>
      </c>
      <c r="Y114" s="209" t="b">
        <f t="shared" si="2"/>
        <v>0</v>
      </c>
      <c r="Z114" s="209" t="b">
        <f t="shared" ref="Z114:Z402" si="5">IF(J114="","",EXACT(J114,AE114))</f>
        <v>0</v>
      </c>
      <c r="AB114" s="209"/>
      <c r="AC114" s="209"/>
      <c r="AD114" s="209"/>
      <c r="AE114" s="209"/>
    </row>
    <row r="115" spans="1:31">
      <c r="A115" s="211">
        <v>3</v>
      </c>
      <c r="B115" s="211">
        <v>7</v>
      </c>
      <c r="C115" s="211">
        <v>1</v>
      </c>
      <c r="D115" s="211" t="s">
        <v>403</v>
      </c>
      <c r="E115" s="205" t="s">
        <v>1068</v>
      </c>
      <c r="F115" s="205" t="s">
        <v>43</v>
      </c>
      <c r="G115" s="223">
        <v>3</v>
      </c>
      <c r="H115" s="223">
        <v>6</v>
      </c>
      <c r="I115" s="223">
        <v>8</v>
      </c>
      <c r="J115" s="223" t="s">
        <v>403</v>
      </c>
      <c r="K115" s="194" t="str">
        <f>VLOOKUP(A115,'[1]1_プロファイルマスタ'!$A$3:$E$90,3,FALSE)</f>
        <v>管理者(自店)</v>
      </c>
      <c r="L115" s="194" t="str">
        <f>VLOOKUP(B115,'[1]8_取引マスタ'!$A$3:$G$91,2,FALSE)</f>
        <v>本人確認仕掛照会</v>
      </c>
      <c r="M115" s="194" t="str">
        <f>VLOOKUP(C115,'[1]15_リスト発行元マスタ'!$A$3:$Q$100,2,FALSE)</f>
        <v>OFAC</v>
      </c>
      <c r="N115" s="194" t="str">
        <f>VLOOKUP(G115,'[3]1_プロファイルマスタ'!$H$3:$L$900,3,FALSE)</f>
        <v>リスク管理部門（担当）</v>
      </c>
      <c r="O115" s="194" t="str">
        <f>VLOOKUP(H115,'[3]8_取引マスタ'!$J$3:$P$910,2,FALSE)</f>
        <v>本人確認</v>
      </c>
      <c r="P115" s="194" t="str">
        <f>VLOOKUP(I115,'[3]15_リスト発行元マスタ'!$U$3:$AK$1000,2,FALSE)</f>
        <v>ASC</v>
      </c>
      <c r="Q115" s="206" t="s">
        <v>208</v>
      </c>
      <c r="R115" s="207" t="s">
        <v>868</v>
      </c>
      <c r="S115" s="207" t="s">
        <v>206</v>
      </c>
      <c r="T115" s="207" t="str">
        <f t="shared" si="3"/>
        <v xml:space="preserve">3 , 6 , 8 , 'Y' </v>
      </c>
      <c r="U115" s="208" t="s">
        <v>207</v>
      </c>
      <c r="W115" s="209" t="b">
        <f t="shared" ref="W115:Y130" si="6">IF(G115="","",EXACT(G115,AB115))</f>
        <v>0</v>
      </c>
      <c r="X115" s="209" t="b">
        <f t="shared" si="6"/>
        <v>0</v>
      </c>
      <c r="Y115" s="209" t="b">
        <f t="shared" si="6"/>
        <v>0</v>
      </c>
      <c r="Z115" s="209" t="b">
        <f t="shared" si="5"/>
        <v>0</v>
      </c>
      <c r="AB115" s="209"/>
      <c r="AC115" s="209"/>
      <c r="AD115" s="209"/>
      <c r="AE115" s="209"/>
    </row>
    <row r="116" spans="1:31">
      <c r="A116" s="211">
        <v>3</v>
      </c>
      <c r="B116" s="211">
        <v>7</v>
      </c>
      <c r="C116" s="211">
        <v>2</v>
      </c>
      <c r="D116" s="211" t="s">
        <v>403</v>
      </c>
      <c r="E116" s="205" t="s">
        <v>1068</v>
      </c>
      <c r="F116" s="205" t="s">
        <v>43</v>
      </c>
      <c r="G116" s="223">
        <v>3</v>
      </c>
      <c r="H116" s="223">
        <v>6</v>
      </c>
      <c r="I116" s="223">
        <v>9</v>
      </c>
      <c r="J116" s="223" t="s">
        <v>403</v>
      </c>
      <c r="K116" s="194" t="str">
        <f>VLOOKUP(A116,'[1]1_プロファイルマスタ'!$A$3:$E$90,3,FALSE)</f>
        <v>管理者(自店)</v>
      </c>
      <c r="L116" s="194" t="str">
        <f>VLOOKUP(B116,'[1]8_取引マスタ'!$A$3:$G$91,2,FALSE)</f>
        <v>本人確認仕掛照会</v>
      </c>
      <c r="M116" s="194" t="str">
        <f>VLOOKUP(C116,'[1]15_リスト発行元マスタ'!$A$3:$Q$100,2,FALSE)</f>
        <v>RefPEPs</v>
      </c>
      <c r="N116" s="194" t="str">
        <f>VLOOKUP(G116,'[3]1_プロファイルマスタ'!$H$3:$L$900,3,FALSE)</f>
        <v>リスク管理部門（担当）</v>
      </c>
      <c r="O116" s="194" t="str">
        <f>VLOOKUP(H116,'[3]8_取引マスタ'!$J$3:$P$910,2,FALSE)</f>
        <v>本人確認</v>
      </c>
      <c r="P116" s="194" t="str">
        <f>VLOOKUP(I116,'[3]15_リスト発行元マスタ'!$U$3:$AK$1000,2,FALSE)</f>
        <v>DJ_SEISAI</v>
      </c>
      <c r="Q116" s="206" t="s">
        <v>208</v>
      </c>
      <c r="R116" s="207" t="s">
        <v>868</v>
      </c>
      <c r="S116" s="207" t="s">
        <v>206</v>
      </c>
      <c r="T116" s="207" t="str">
        <f t="shared" si="3"/>
        <v xml:space="preserve">3 , 6 , 9 , 'Y' </v>
      </c>
      <c r="U116" s="208" t="s">
        <v>207</v>
      </c>
      <c r="W116" s="209" t="b">
        <f t="shared" si="6"/>
        <v>0</v>
      </c>
      <c r="X116" s="209" t="b">
        <f t="shared" si="6"/>
        <v>0</v>
      </c>
      <c r="Y116" s="209" t="b">
        <f t="shared" si="6"/>
        <v>0</v>
      </c>
      <c r="Z116" s="209" t="b">
        <f t="shared" si="5"/>
        <v>0</v>
      </c>
      <c r="AB116" s="209"/>
      <c r="AC116" s="209"/>
      <c r="AD116" s="209"/>
      <c r="AE116" s="209"/>
    </row>
    <row r="117" spans="1:31">
      <c r="A117" s="211">
        <v>3</v>
      </c>
      <c r="B117" s="211">
        <v>7</v>
      </c>
      <c r="C117" s="211">
        <v>3</v>
      </c>
      <c r="D117" s="211" t="s">
        <v>403</v>
      </c>
      <c r="E117" s="205" t="s">
        <v>1068</v>
      </c>
      <c r="F117" s="205" t="s">
        <v>43</v>
      </c>
      <c r="G117" s="223">
        <v>3</v>
      </c>
      <c r="H117" s="223">
        <v>6</v>
      </c>
      <c r="I117" s="223">
        <v>10</v>
      </c>
      <c r="J117" s="223" t="s">
        <v>403</v>
      </c>
      <c r="K117" s="194" t="str">
        <f>VLOOKUP(A117,'[1]1_プロファイルマスタ'!$A$3:$E$90,3,FALSE)</f>
        <v>管理者(自店)</v>
      </c>
      <c r="L117" s="194" t="str">
        <f>VLOOKUP(B117,'[1]8_取引マスタ'!$A$3:$G$91,2,FALSE)</f>
        <v>本人確認仕掛照会</v>
      </c>
      <c r="M117" s="194" t="str">
        <f>VLOOKUP(C117,'[1]15_リスト発行元マスタ'!$A$3:$Q$100,2,FALSE)</f>
        <v>RefSANC</v>
      </c>
      <c r="N117" s="194" t="str">
        <f>VLOOKUP(G117,'[3]1_プロファイルマスタ'!$H$3:$L$900,3,FALSE)</f>
        <v>リスク管理部門（担当）</v>
      </c>
      <c r="O117" s="194" t="str">
        <f>VLOOKUP(H117,'[3]8_取引マスタ'!$J$3:$P$910,2,FALSE)</f>
        <v>本人確認</v>
      </c>
      <c r="P117" s="194" t="str">
        <f>VLOOKUP(I117,'[3]15_リスト発行元マスタ'!$U$3:$AK$1000,2,FALSE)</f>
        <v>DJ_SHIPS</v>
      </c>
      <c r="Q117" s="206" t="s">
        <v>208</v>
      </c>
      <c r="R117" s="207" t="s">
        <v>868</v>
      </c>
      <c r="S117" s="207" t="s">
        <v>206</v>
      </c>
      <c r="T117" s="207" t="str">
        <f t="shared" si="3"/>
        <v xml:space="preserve">3 , 6 , 10 , 'Y' </v>
      </c>
      <c r="U117" s="208" t="s">
        <v>207</v>
      </c>
      <c r="W117" s="209" t="b">
        <f t="shared" si="6"/>
        <v>0</v>
      </c>
      <c r="X117" s="209" t="b">
        <f t="shared" si="6"/>
        <v>0</v>
      </c>
      <c r="Y117" s="209" t="b">
        <f t="shared" si="6"/>
        <v>0</v>
      </c>
      <c r="Z117" s="209" t="b">
        <f t="shared" si="5"/>
        <v>0</v>
      </c>
      <c r="AB117" s="209"/>
      <c r="AC117" s="209"/>
      <c r="AD117" s="209"/>
      <c r="AE117" s="209"/>
    </row>
    <row r="118" spans="1:31">
      <c r="A118" s="211">
        <v>3</v>
      </c>
      <c r="B118" s="211">
        <v>7</v>
      </c>
      <c r="C118" s="211">
        <v>4</v>
      </c>
      <c r="D118" s="211" t="s">
        <v>403</v>
      </c>
      <c r="E118" s="205" t="s">
        <v>1068</v>
      </c>
      <c r="F118" s="205" t="s">
        <v>43</v>
      </c>
      <c r="G118" s="223">
        <v>3</v>
      </c>
      <c r="H118" s="223">
        <v>6</v>
      </c>
      <c r="I118" s="223">
        <v>11</v>
      </c>
      <c r="J118" s="223" t="s">
        <v>403</v>
      </c>
      <c r="K118" s="194" t="str">
        <f>VLOOKUP(A118,'[1]1_プロファイルマスタ'!$A$3:$E$90,3,FALSE)</f>
        <v>管理者(自店)</v>
      </c>
      <c r="L118" s="194" t="str">
        <f>VLOOKUP(B118,'[1]8_取引マスタ'!$A$3:$G$91,2,FALSE)</f>
        <v>本人確認仕掛照会</v>
      </c>
      <c r="M118" s="194" t="str">
        <f>VLOOKUP(C118,'[1]15_リスト発行元マスタ'!$A$3:$Q$100,2,FALSE)</f>
        <v>FACTIVA</v>
      </c>
      <c r="N118" s="194" t="str">
        <f>VLOOKUP(G118,'[3]1_プロファイルマスタ'!$H$3:$L$900,3,FALSE)</f>
        <v>リスク管理部門（担当）</v>
      </c>
      <c r="O118" s="194" t="str">
        <f>VLOOKUP(H118,'[3]8_取引マスタ'!$J$3:$P$910,2,FALSE)</f>
        <v>本人確認</v>
      </c>
      <c r="P118" s="194" t="str">
        <f>VLOOKUP(I118,'[3]15_リスト発行元マスタ'!$U$3:$AK$1000,2,FALSE)</f>
        <v>DJ_GAIKOKU_PEPS</v>
      </c>
      <c r="Q118" s="206" t="s">
        <v>208</v>
      </c>
      <c r="R118" s="207" t="s">
        <v>868</v>
      </c>
      <c r="S118" s="207" t="s">
        <v>206</v>
      </c>
      <c r="T118" s="207" t="str">
        <f t="shared" si="3"/>
        <v xml:space="preserve">3 , 6 , 11 , 'Y' </v>
      </c>
      <c r="U118" s="208" t="s">
        <v>207</v>
      </c>
      <c r="W118" s="209" t="b">
        <f t="shared" si="6"/>
        <v>0</v>
      </c>
      <c r="X118" s="209" t="b">
        <f t="shared" si="6"/>
        <v>0</v>
      </c>
      <c r="Y118" s="209" t="b">
        <f t="shared" si="6"/>
        <v>0</v>
      </c>
      <c r="Z118" s="209" t="b">
        <f t="shared" si="5"/>
        <v>0</v>
      </c>
      <c r="AB118" s="209"/>
      <c r="AC118" s="209"/>
      <c r="AD118" s="209"/>
      <c r="AE118" s="209"/>
    </row>
    <row r="119" spans="1:31">
      <c r="A119" s="211">
        <v>3</v>
      </c>
      <c r="B119" s="211">
        <v>7</v>
      </c>
      <c r="C119" s="211">
        <v>5</v>
      </c>
      <c r="D119" s="211" t="s">
        <v>403</v>
      </c>
      <c r="E119" s="205" t="s">
        <v>1068</v>
      </c>
      <c r="F119" s="205" t="s">
        <v>43</v>
      </c>
      <c r="G119" s="223">
        <v>3</v>
      </c>
      <c r="H119" s="223">
        <v>6</v>
      </c>
      <c r="I119" s="223">
        <v>12</v>
      </c>
      <c r="J119" s="223" t="s">
        <v>403</v>
      </c>
      <c r="K119" s="194" t="str">
        <f>VLOOKUP(A119,'[1]1_プロファイルマスタ'!$A$3:$E$90,3,FALSE)</f>
        <v>管理者(自店)</v>
      </c>
      <c r="L119" s="194" t="str">
        <f>VLOOKUP(B119,'[1]8_取引マスタ'!$A$3:$G$91,2,FALSE)</f>
        <v>本人確認仕掛照会</v>
      </c>
      <c r="M119" s="194" t="str">
        <f>VLOOKUP(C119,'[1]15_リスト発行元マスタ'!$A$3:$Q$100,2,FALSE)</f>
        <v>FACTIVA_SANC</v>
      </c>
      <c r="N119" s="194" t="str">
        <f>VLOOKUP(G119,'[3]1_プロファイルマスタ'!$H$3:$L$900,3,FALSE)</f>
        <v>リスク管理部門（担当）</v>
      </c>
      <c r="O119" s="194" t="str">
        <f>VLOOKUP(H119,'[3]8_取引マスタ'!$J$3:$P$910,2,FALSE)</f>
        <v>本人確認</v>
      </c>
      <c r="P119" s="194" t="str">
        <f>VLOOKUP(I119,'[3]15_リスト発行元マスタ'!$U$3:$AK$1000,2,FALSE)</f>
        <v>DJ_KOKUNAI_PEPS</v>
      </c>
      <c r="Q119" s="206" t="s">
        <v>208</v>
      </c>
      <c r="R119" s="207" t="s">
        <v>868</v>
      </c>
      <c r="S119" s="207" t="s">
        <v>206</v>
      </c>
      <c r="T119" s="207" t="str">
        <f t="shared" si="3"/>
        <v xml:space="preserve">3 , 6 , 12 , 'Y' </v>
      </c>
      <c r="U119" s="208" t="s">
        <v>207</v>
      </c>
      <c r="W119" s="209" t="b">
        <f t="shared" si="6"/>
        <v>0</v>
      </c>
      <c r="X119" s="209" t="b">
        <f t="shared" si="6"/>
        <v>0</v>
      </c>
      <c r="Y119" s="209" t="b">
        <f t="shared" si="6"/>
        <v>0</v>
      </c>
      <c r="Z119" s="209" t="b">
        <f t="shared" si="5"/>
        <v>0</v>
      </c>
      <c r="AB119" s="209"/>
      <c r="AC119" s="209"/>
      <c r="AD119" s="209"/>
      <c r="AE119" s="209"/>
    </row>
    <row r="120" spans="1:31">
      <c r="A120" s="211">
        <v>3</v>
      </c>
      <c r="B120" s="211">
        <v>7</v>
      </c>
      <c r="C120" s="211">
        <v>6</v>
      </c>
      <c r="D120" s="211" t="s">
        <v>403</v>
      </c>
      <c r="E120" s="205" t="s">
        <v>1068</v>
      </c>
      <c r="F120" s="205" t="s">
        <v>43</v>
      </c>
      <c r="G120" s="223">
        <v>3</v>
      </c>
      <c r="H120" s="223">
        <v>6</v>
      </c>
      <c r="I120" s="223">
        <v>13</v>
      </c>
      <c r="J120" s="223" t="s">
        <v>403</v>
      </c>
      <c r="K120" s="194" t="str">
        <f>VLOOKUP(A120,'[1]1_プロファイルマスタ'!$A$3:$E$90,3,FALSE)</f>
        <v>管理者(自店)</v>
      </c>
      <c r="L120" s="194" t="str">
        <f>VLOOKUP(B120,'[1]8_取引マスタ'!$A$3:$G$91,2,FALSE)</f>
        <v>本人確認仕掛照会</v>
      </c>
      <c r="M120" s="194" t="str">
        <f>VLOOKUP(C120,'[1]15_リスト発行元マスタ'!$A$3:$Q$100,2,FALSE)</f>
        <v>MOF</v>
      </c>
      <c r="N120" s="194" t="str">
        <f>VLOOKUP(G120,'[3]1_プロファイルマスタ'!$H$3:$L$900,3,FALSE)</f>
        <v>リスク管理部門（担当）</v>
      </c>
      <c r="O120" s="194" t="str">
        <f>VLOOKUP(H120,'[3]8_取引マスタ'!$J$3:$P$910,2,FALSE)</f>
        <v>本人確認</v>
      </c>
      <c r="P120" s="194" t="str">
        <f>VLOOKUP(I120,'[3]15_リスト発行元マスタ'!$U$3:$AK$1000,2,FALSE)</f>
        <v>ZENGIN_SEIHO</v>
      </c>
      <c r="Q120" s="206" t="s">
        <v>208</v>
      </c>
      <c r="R120" s="207" t="s">
        <v>868</v>
      </c>
      <c r="S120" s="207" t="s">
        <v>206</v>
      </c>
      <c r="T120" s="207" t="str">
        <f t="shared" si="3"/>
        <v xml:space="preserve">3 , 6 , 13 , 'Y' </v>
      </c>
      <c r="U120" s="208" t="s">
        <v>207</v>
      </c>
      <c r="W120" s="209" t="b">
        <f t="shared" si="6"/>
        <v>0</v>
      </c>
      <c r="X120" s="209" t="b">
        <f t="shared" si="6"/>
        <v>0</v>
      </c>
      <c r="Y120" s="209" t="b">
        <f t="shared" si="6"/>
        <v>0</v>
      </c>
      <c r="Z120" s="209" t="b">
        <f t="shared" si="5"/>
        <v>0</v>
      </c>
      <c r="AB120" s="209"/>
      <c r="AC120" s="209"/>
      <c r="AD120" s="209"/>
      <c r="AE120" s="209"/>
    </row>
    <row r="121" spans="1:31">
      <c r="A121" s="211">
        <v>3</v>
      </c>
      <c r="B121" s="211">
        <v>7</v>
      </c>
      <c r="C121" s="211">
        <v>7</v>
      </c>
      <c r="D121" s="211" t="s">
        <v>403</v>
      </c>
      <c r="E121" s="205" t="s">
        <v>1068</v>
      </c>
      <c r="F121" s="205" t="s">
        <v>43</v>
      </c>
      <c r="G121" s="223">
        <v>3</v>
      </c>
      <c r="H121" s="223">
        <v>6</v>
      </c>
      <c r="I121" s="223">
        <v>14</v>
      </c>
      <c r="J121" s="223" t="s">
        <v>403</v>
      </c>
      <c r="K121" s="194" t="str">
        <f>VLOOKUP(A121,'[1]1_プロファイルマスタ'!$A$3:$E$90,3,FALSE)</f>
        <v>管理者(自店)</v>
      </c>
      <c r="L121" s="194" t="str">
        <f>VLOOKUP(B121,'[1]8_取引マスタ'!$A$3:$G$91,2,FALSE)</f>
        <v>本人確認仕掛照会</v>
      </c>
      <c r="M121" s="194" t="str">
        <f>VLOOKUP(C121,'[1]15_リスト発行元マスタ'!$A$3:$Q$100,2,FALSE)</f>
        <v>JP</v>
      </c>
      <c r="N121" s="194" t="str">
        <f>VLOOKUP(G121,'[3]1_プロファイルマスタ'!$H$3:$L$900,3,FALSE)</f>
        <v>リスク管理部門（担当）</v>
      </c>
      <c r="O121" s="194" t="str">
        <f>VLOOKUP(H121,'[3]8_取引マスタ'!$J$3:$P$910,2,FALSE)</f>
        <v>本人確認</v>
      </c>
      <c r="P121" s="194" t="str">
        <f>VLOOKUP(I121,'[3]15_リスト発行元マスタ'!$U$3:$AK$1000,2,FALSE)</f>
        <v>ZENGIN_SONPO</v>
      </c>
      <c r="Q121" s="206" t="s">
        <v>208</v>
      </c>
      <c r="R121" s="207" t="s">
        <v>868</v>
      </c>
      <c r="S121" s="207" t="s">
        <v>206</v>
      </c>
      <c r="T121" s="207" t="str">
        <f t="shared" si="3"/>
        <v xml:space="preserve">3 , 6 , 14 , 'Y' </v>
      </c>
      <c r="U121" s="208" t="s">
        <v>207</v>
      </c>
      <c r="W121" s="209" t="b">
        <f t="shared" si="6"/>
        <v>0</v>
      </c>
      <c r="X121" s="209" t="b">
        <f t="shared" si="6"/>
        <v>0</v>
      </c>
      <c r="Y121" s="209" t="b">
        <f t="shared" si="6"/>
        <v>0</v>
      </c>
      <c r="Z121" s="209" t="b">
        <f t="shared" si="5"/>
        <v>0</v>
      </c>
      <c r="AB121" s="209"/>
      <c r="AC121" s="209"/>
      <c r="AD121" s="209"/>
      <c r="AE121" s="209"/>
    </row>
    <row r="122" spans="1:31">
      <c r="A122" s="211">
        <v>3</v>
      </c>
      <c r="B122" s="211">
        <v>7</v>
      </c>
      <c r="C122" s="211">
        <v>8</v>
      </c>
      <c r="D122" s="211" t="s">
        <v>403</v>
      </c>
      <c r="E122" s="205" t="s">
        <v>1068</v>
      </c>
      <c r="F122" s="205" t="s">
        <v>43</v>
      </c>
      <c r="G122" s="223">
        <v>3</v>
      </c>
      <c r="H122" s="223">
        <v>6</v>
      </c>
      <c r="I122" s="223">
        <v>15</v>
      </c>
      <c r="J122" s="223" t="s">
        <v>403</v>
      </c>
      <c r="K122" s="194" t="str">
        <f>VLOOKUP(A122,'[1]1_プロファイルマスタ'!$A$3:$E$90,3,FALSE)</f>
        <v>管理者(自店)</v>
      </c>
      <c r="L122" s="194" t="str">
        <f>VLOOKUP(B122,'[1]8_取引マスタ'!$A$3:$G$91,2,FALSE)</f>
        <v>本人確認仕掛照会</v>
      </c>
      <c r="M122" s="194" t="str">
        <f>VLOOKUP(C122,'[1]15_リスト発行元マスタ'!$A$3:$Q$100,2,FALSE)</f>
        <v>JU</v>
      </c>
      <c r="N122" s="194" t="str">
        <f>VLOOKUP(G122,'[3]1_プロファイルマスタ'!$H$3:$L$900,3,FALSE)</f>
        <v>リスク管理部門（担当）</v>
      </c>
      <c r="O122" s="194" t="str">
        <f>VLOOKUP(H122,'[3]8_取引マスタ'!$J$3:$P$910,2,FALSE)</f>
        <v>本人確認</v>
      </c>
      <c r="P122" s="194" t="str">
        <f>VLOOKUP(I122,'[3]15_リスト発行元マスタ'!$U$3:$AK$1000,2,FALSE)</f>
        <v>ORIGINAL</v>
      </c>
      <c r="Q122" s="206" t="s">
        <v>208</v>
      </c>
      <c r="R122" s="207" t="s">
        <v>868</v>
      </c>
      <c r="S122" s="207" t="s">
        <v>206</v>
      </c>
      <c r="T122" s="207" t="str">
        <f t="shared" si="3"/>
        <v xml:space="preserve">3 , 6 , 15 , 'Y' </v>
      </c>
      <c r="U122" s="208" t="s">
        <v>207</v>
      </c>
      <c r="W122" s="209" t="b">
        <f t="shared" si="6"/>
        <v>0</v>
      </c>
      <c r="X122" s="209" t="b">
        <f t="shared" si="6"/>
        <v>0</v>
      </c>
      <c r="Y122" s="209" t="b">
        <f t="shared" si="6"/>
        <v>0</v>
      </c>
      <c r="Z122" s="209" t="b">
        <f t="shared" si="5"/>
        <v>0</v>
      </c>
      <c r="AB122" s="209"/>
      <c r="AC122" s="209"/>
      <c r="AD122" s="209"/>
      <c r="AE122" s="209"/>
    </row>
    <row r="123" spans="1:31">
      <c r="A123" s="211">
        <v>3</v>
      </c>
      <c r="B123" s="211">
        <v>7</v>
      </c>
      <c r="C123" s="211">
        <v>9</v>
      </c>
      <c r="D123" s="211" t="s">
        <v>403</v>
      </c>
      <c r="E123" s="205" t="s">
        <v>1068</v>
      </c>
      <c r="F123" s="205" t="s">
        <v>43</v>
      </c>
      <c r="G123" s="223">
        <v>3</v>
      </c>
      <c r="H123" s="223">
        <v>7</v>
      </c>
      <c r="I123" s="223">
        <v>1</v>
      </c>
      <c r="J123" s="223" t="s">
        <v>403</v>
      </c>
      <c r="K123" s="194" t="str">
        <f>VLOOKUP(A123,'[1]1_プロファイルマスタ'!$A$3:$E$90,3,FALSE)</f>
        <v>管理者(自店)</v>
      </c>
      <c r="L123" s="194" t="str">
        <f>VLOOKUP(B123,'[1]8_取引マスタ'!$A$3:$G$91,2,FALSE)</f>
        <v>本人確認仕掛照会</v>
      </c>
      <c r="M123" s="194" t="str">
        <f>VLOOKUP(C123,'[1]15_リスト発行元マスタ'!$A$3:$Q$100,2,FALSE)</f>
        <v>NPA</v>
      </c>
      <c r="N123" s="194" t="str">
        <f>VLOOKUP(G123,'[3]1_プロファイルマスタ'!$H$3:$L$900,3,FALSE)</f>
        <v>リスク管理部門（担当）</v>
      </c>
      <c r="O123" s="194" t="str">
        <f>VLOOKUP(H123,'[3]8_取引マスタ'!$J$3:$P$910,2,FALSE)</f>
        <v>本人確認仕掛照会</v>
      </c>
      <c r="P123" s="194" t="str">
        <f>VLOOKUP(I123,'[3]15_リスト発行元マスタ'!$U$3:$AK$1000,2,FALSE)</f>
        <v>OFAC</v>
      </c>
      <c r="Q123" s="206" t="s">
        <v>208</v>
      </c>
      <c r="R123" s="207" t="s">
        <v>868</v>
      </c>
      <c r="S123" s="207" t="s">
        <v>206</v>
      </c>
      <c r="T123" s="207" t="str">
        <f t="shared" si="3"/>
        <v xml:space="preserve">3 , 7 , 1 , 'Y' </v>
      </c>
      <c r="U123" s="208" t="s">
        <v>207</v>
      </c>
      <c r="W123" s="209" t="b">
        <f t="shared" si="6"/>
        <v>0</v>
      </c>
      <c r="X123" s="209" t="b">
        <f t="shared" si="6"/>
        <v>0</v>
      </c>
      <c r="Y123" s="209" t="b">
        <f t="shared" si="6"/>
        <v>0</v>
      </c>
      <c r="Z123" s="209" t="b">
        <f t="shared" si="5"/>
        <v>0</v>
      </c>
      <c r="AB123" s="209"/>
      <c r="AC123" s="209"/>
      <c r="AD123" s="209"/>
      <c r="AE123" s="209"/>
    </row>
    <row r="124" spans="1:31">
      <c r="A124" s="211">
        <v>3</v>
      </c>
      <c r="B124" s="211">
        <v>7</v>
      </c>
      <c r="C124" s="211">
        <v>10</v>
      </c>
      <c r="D124" s="211" t="s">
        <v>403</v>
      </c>
      <c r="E124" s="205" t="s">
        <v>1068</v>
      </c>
      <c r="F124" s="205" t="s">
        <v>43</v>
      </c>
      <c r="G124" s="223">
        <v>3</v>
      </c>
      <c r="H124" s="223">
        <v>7</v>
      </c>
      <c r="I124" s="223">
        <v>2</v>
      </c>
      <c r="J124" s="223" t="s">
        <v>403</v>
      </c>
      <c r="K124" s="194" t="str">
        <f>VLOOKUP(A124,'[1]1_プロファイルマスタ'!$A$3:$E$90,3,FALSE)</f>
        <v>管理者(自店)</v>
      </c>
      <c r="L124" s="194" t="str">
        <f>VLOOKUP(B124,'[1]8_取引マスタ'!$A$3:$G$91,2,FALSE)</f>
        <v>本人確認仕掛照会</v>
      </c>
      <c r="M124" s="194" t="str">
        <f>VLOOKUP(C124,'[1]15_リスト発行元マスタ'!$A$3:$Q$100,2,FALSE)</f>
        <v>NPC</v>
      </c>
      <c r="N124" s="194" t="str">
        <f>VLOOKUP(G124,'[3]1_プロファイルマスタ'!$H$3:$L$900,3,FALSE)</f>
        <v>リスク管理部門（担当）</v>
      </c>
      <c r="O124" s="194" t="str">
        <f>VLOOKUP(H124,'[3]8_取引マスタ'!$J$3:$P$910,2,FALSE)</f>
        <v>本人確認仕掛照会</v>
      </c>
      <c r="P124" s="194" t="str">
        <f>VLOOKUP(I124,'[3]15_リスト発行元マスタ'!$U$3:$AK$1000,2,FALSE)</f>
        <v>JP</v>
      </c>
      <c r="Q124" s="206" t="s">
        <v>208</v>
      </c>
      <c r="R124" s="207" t="s">
        <v>868</v>
      </c>
      <c r="S124" s="207" t="s">
        <v>206</v>
      </c>
      <c r="T124" s="207" t="str">
        <f t="shared" si="3"/>
        <v xml:space="preserve">3 , 7 , 2 , 'Y' </v>
      </c>
      <c r="U124" s="208" t="s">
        <v>207</v>
      </c>
      <c r="W124" s="209" t="b">
        <f t="shared" si="6"/>
        <v>0</v>
      </c>
      <c r="X124" s="209" t="b">
        <f t="shared" si="6"/>
        <v>0</v>
      </c>
      <c r="Y124" s="209" t="b">
        <f t="shared" si="6"/>
        <v>0</v>
      </c>
      <c r="Z124" s="209" t="b">
        <f t="shared" si="5"/>
        <v>0</v>
      </c>
      <c r="AB124" s="209"/>
      <c r="AC124" s="209"/>
      <c r="AD124" s="209"/>
      <c r="AE124" s="209"/>
    </row>
    <row r="125" spans="1:31">
      <c r="A125" s="211">
        <v>3</v>
      </c>
      <c r="B125" s="211">
        <v>7</v>
      </c>
      <c r="C125" s="211">
        <v>11</v>
      </c>
      <c r="D125" s="211" t="s">
        <v>403</v>
      </c>
      <c r="E125" s="205" t="s">
        <v>1068</v>
      </c>
      <c r="F125" s="205" t="s">
        <v>43</v>
      </c>
      <c r="G125" s="223">
        <v>3</v>
      </c>
      <c r="H125" s="223">
        <v>7</v>
      </c>
      <c r="I125" s="223">
        <v>3</v>
      </c>
      <c r="J125" s="223" t="s">
        <v>403</v>
      </c>
      <c r="K125" s="194" t="str">
        <f>VLOOKUP(A125,'[1]1_プロファイルマスタ'!$A$3:$E$90,3,FALSE)</f>
        <v>管理者(自店)</v>
      </c>
      <c r="L125" s="194" t="str">
        <f>VLOOKUP(B125,'[1]8_取引マスタ'!$A$3:$G$91,2,FALSE)</f>
        <v>本人確認仕掛照会</v>
      </c>
      <c r="M125" s="194" t="str">
        <f>VLOOKUP(C125,'[1]15_リスト発行元マスタ'!$A$3:$Q$100,2,FALSE)</f>
        <v>NPI</v>
      </c>
      <c r="N125" s="194" t="str">
        <f>VLOOKUP(G125,'[3]1_プロファイルマスタ'!$H$3:$L$900,3,FALSE)</f>
        <v>リスク管理部門（担当）</v>
      </c>
      <c r="O125" s="194" t="str">
        <f>VLOOKUP(H125,'[3]8_取引マスタ'!$J$3:$P$910,2,FALSE)</f>
        <v>本人確認仕掛照会</v>
      </c>
      <c r="P125" s="194" t="str">
        <f>VLOOKUP(I125,'[3]15_リスト発行元マスタ'!$U$3:$AK$1000,2,FALSE)</f>
        <v>MOF</v>
      </c>
      <c r="Q125" s="206" t="s">
        <v>208</v>
      </c>
      <c r="R125" s="207" t="s">
        <v>868</v>
      </c>
      <c r="S125" s="207" t="s">
        <v>206</v>
      </c>
      <c r="T125" s="207" t="str">
        <f t="shared" si="3"/>
        <v xml:space="preserve">3 , 7 , 3 , 'Y' </v>
      </c>
      <c r="U125" s="208" t="s">
        <v>207</v>
      </c>
      <c r="W125" s="209" t="b">
        <f t="shared" si="6"/>
        <v>0</v>
      </c>
      <c r="X125" s="209" t="b">
        <f t="shared" si="6"/>
        <v>0</v>
      </c>
      <c r="Y125" s="209" t="b">
        <f t="shared" si="6"/>
        <v>0</v>
      </c>
      <c r="Z125" s="209" t="b">
        <f t="shared" si="5"/>
        <v>0</v>
      </c>
      <c r="AB125" s="209"/>
      <c r="AC125" s="209"/>
      <c r="AD125" s="209"/>
      <c r="AE125" s="209"/>
    </row>
    <row r="126" spans="1:31">
      <c r="A126" s="211">
        <v>3</v>
      </c>
      <c r="B126" s="211">
        <v>7</v>
      </c>
      <c r="C126" s="211">
        <v>12</v>
      </c>
      <c r="D126" s="211" t="s">
        <v>403</v>
      </c>
      <c r="E126" s="205" t="s">
        <v>1068</v>
      </c>
      <c r="F126" s="205" t="s">
        <v>43</v>
      </c>
      <c r="G126" s="223">
        <v>3</v>
      </c>
      <c r="H126" s="223">
        <v>7</v>
      </c>
      <c r="I126" s="223">
        <v>4</v>
      </c>
      <c r="J126" s="223" t="s">
        <v>403</v>
      </c>
      <c r="K126" s="194" t="str">
        <f>VLOOKUP(A126,'[1]1_プロファイルマスタ'!$A$3:$E$90,3,FALSE)</f>
        <v>管理者(自店)</v>
      </c>
      <c r="L126" s="194" t="str">
        <f>VLOOKUP(B126,'[1]8_取引マスタ'!$A$3:$G$91,2,FALSE)</f>
        <v>本人確認仕掛照会</v>
      </c>
      <c r="M126" s="194" t="str">
        <f>VLOOKUP(C126,'[1]15_リスト発行元マスタ'!$A$3:$Q$100,2,FALSE)</f>
        <v>ASI</v>
      </c>
      <c r="N126" s="194" t="str">
        <f>VLOOKUP(G126,'[3]1_プロファイルマスタ'!$H$3:$L$900,3,FALSE)</f>
        <v>リスク管理部門（担当）</v>
      </c>
      <c r="O126" s="194" t="str">
        <f>VLOOKUP(H126,'[3]8_取引マスタ'!$J$3:$P$910,2,FALSE)</f>
        <v>本人確認仕掛照会</v>
      </c>
      <c r="P126" s="194" t="str">
        <f>VLOOKUP(I126,'[3]15_リスト発行元マスタ'!$U$3:$AK$1000,2,FALSE)</f>
        <v>NPA</v>
      </c>
      <c r="Q126" s="206" t="s">
        <v>208</v>
      </c>
      <c r="R126" s="207" t="s">
        <v>868</v>
      </c>
      <c r="S126" s="207" t="s">
        <v>206</v>
      </c>
      <c r="T126" s="207" t="str">
        <f t="shared" si="3"/>
        <v xml:space="preserve">3 , 7 , 4 , 'Y' </v>
      </c>
      <c r="U126" s="208" t="s">
        <v>207</v>
      </c>
      <c r="W126" s="209" t="b">
        <f t="shared" si="6"/>
        <v>0</v>
      </c>
      <c r="X126" s="209" t="b">
        <f t="shared" si="6"/>
        <v>0</v>
      </c>
      <c r="Y126" s="209" t="b">
        <f t="shared" si="6"/>
        <v>0</v>
      </c>
      <c r="Z126" s="209" t="b">
        <f t="shared" si="5"/>
        <v>0</v>
      </c>
      <c r="AB126" s="209"/>
      <c r="AC126" s="209"/>
      <c r="AD126" s="209"/>
      <c r="AE126" s="209"/>
    </row>
    <row r="127" spans="1:31">
      <c r="A127" s="211">
        <v>3</v>
      </c>
      <c r="B127" s="211">
        <v>7</v>
      </c>
      <c r="C127" s="211">
        <v>13</v>
      </c>
      <c r="D127" s="211" t="s">
        <v>403</v>
      </c>
      <c r="E127" s="205" t="s">
        <v>1068</v>
      </c>
      <c r="F127" s="205" t="s">
        <v>43</v>
      </c>
      <c r="G127" s="223">
        <v>3</v>
      </c>
      <c r="H127" s="223">
        <v>7</v>
      </c>
      <c r="I127" s="223">
        <v>5</v>
      </c>
      <c r="J127" s="223" t="s">
        <v>403</v>
      </c>
      <c r="K127" s="194" t="str">
        <f>VLOOKUP(A127,'[1]1_プロファイルマスタ'!$A$3:$E$90,3,FALSE)</f>
        <v>管理者(自店)</v>
      </c>
      <c r="L127" s="194" t="str">
        <f>VLOOKUP(B127,'[1]8_取引マスタ'!$A$3:$G$91,2,FALSE)</f>
        <v>本人確認仕掛照会</v>
      </c>
      <c r="M127" s="194" t="str">
        <f>VLOOKUP(C127,'[1]15_リスト発行元マスタ'!$A$3:$Q$100,2,FALSE)</f>
        <v>ASC</v>
      </c>
      <c r="N127" s="194" t="str">
        <f>VLOOKUP(G127,'[3]1_プロファイルマスタ'!$H$3:$L$900,3,FALSE)</f>
        <v>リスク管理部門（担当）</v>
      </c>
      <c r="O127" s="194" t="str">
        <f>VLOOKUP(H127,'[3]8_取引マスタ'!$J$3:$P$910,2,FALSE)</f>
        <v>本人確認仕掛照会</v>
      </c>
      <c r="P127" s="194" t="str">
        <f>VLOOKUP(I127,'[3]15_リスト発行元マスタ'!$U$3:$AK$1000,2,FALSE)</f>
        <v>NPC</v>
      </c>
      <c r="Q127" s="206" t="s">
        <v>208</v>
      </c>
      <c r="R127" s="207" t="s">
        <v>868</v>
      </c>
      <c r="S127" s="207" t="s">
        <v>206</v>
      </c>
      <c r="T127" s="207" t="str">
        <f t="shared" si="3"/>
        <v xml:space="preserve">3 , 7 , 5 , 'Y' </v>
      </c>
      <c r="U127" s="208" t="s">
        <v>207</v>
      </c>
      <c r="W127" s="209" t="b">
        <f t="shared" si="6"/>
        <v>0</v>
      </c>
      <c r="X127" s="209" t="b">
        <f t="shared" si="6"/>
        <v>0</v>
      </c>
      <c r="Y127" s="209" t="b">
        <f t="shared" si="6"/>
        <v>0</v>
      </c>
      <c r="Z127" s="209" t="b">
        <f t="shared" si="5"/>
        <v>0</v>
      </c>
      <c r="AB127" s="209"/>
      <c r="AC127" s="209"/>
      <c r="AD127" s="209"/>
      <c r="AE127" s="209"/>
    </row>
    <row r="128" spans="1:31">
      <c r="A128" s="211">
        <v>3</v>
      </c>
      <c r="B128" s="211">
        <v>7</v>
      </c>
      <c r="C128" s="211">
        <v>14</v>
      </c>
      <c r="D128" s="211" t="s">
        <v>403</v>
      </c>
      <c r="E128" s="205" t="s">
        <v>1068</v>
      </c>
      <c r="F128" s="205" t="s">
        <v>43</v>
      </c>
      <c r="G128" s="223">
        <v>3</v>
      </c>
      <c r="H128" s="223">
        <v>7</v>
      </c>
      <c r="I128" s="223">
        <v>6</v>
      </c>
      <c r="J128" s="223" t="s">
        <v>403</v>
      </c>
      <c r="K128" s="194" t="str">
        <f>VLOOKUP(A128,'[1]1_プロファイルマスタ'!$A$3:$E$90,3,FALSE)</f>
        <v>管理者(自店)</v>
      </c>
      <c r="L128" s="194" t="str">
        <f>VLOOKUP(B128,'[1]8_取引マスタ'!$A$3:$G$91,2,FALSE)</f>
        <v>本人確認仕掛照会</v>
      </c>
      <c r="M128" s="194" t="str">
        <f>VLOOKUP(C128,'[1]15_リスト発行元マスタ'!$A$3:$Q$100,2,FALSE)</f>
        <v>ORG1</v>
      </c>
      <c r="N128" s="194" t="str">
        <f>VLOOKUP(G128,'[3]1_プロファイルマスタ'!$H$3:$L$900,3,FALSE)</f>
        <v>リスク管理部門（担当）</v>
      </c>
      <c r="O128" s="194" t="str">
        <f>VLOOKUP(H128,'[3]8_取引マスタ'!$J$3:$P$910,2,FALSE)</f>
        <v>本人確認仕掛照会</v>
      </c>
      <c r="P128" s="194" t="str">
        <f>VLOOKUP(I128,'[3]15_リスト発行元マスタ'!$U$3:$AK$1000,2,FALSE)</f>
        <v>NPI</v>
      </c>
      <c r="Q128" s="206" t="s">
        <v>208</v>
      </c>
      <c r="R128" s="207" t="s">
        <v>868</v>
      </c>
      <c r="S128" s="207" t="s">
        <v>206</v>
      </c>
      <c r="T128" s="207" t="str">
        <f t="shared" si="3"/>
        <v xml:space="preserve">3 , 7 , 6 , 'Y' </v>
      </c>
      <c r="U128" s="208" t="s">
        <v>207</v>
      </c>
      <c r="W128" s="209" t="b">
        <f t="shared" si="6"/>
        <v>0</v>
      </c>
      <c r="X128" s="209" t="b">
        <f t="shared" si="6"/>
        <v>0</v>
      </c>
      <c r="Y128" s="209" t="b">
        <f t="shared" si="6"/>
        <v>0</v>
      </c>
      <c r="Z128" s="209" t="b">
        <f t="shared" si="5"/>
        <v>0</v>
      </c>
      <c r="AB128" s="209"/>
      <c r="AC128" s="209"/>
      <c r="AD128" s="209"/>
      <c r="AE128" s="209"/>
    </row>
    <row r="129" spans="1:31">
      <c r="A129" s="211">
        <v>3</v>
      </c>
      <c r="B129" s="211">
        <v>8</v>
      </c>
      <c r="C129" s="211">
        <v>1</v>
      </c>
      <c r="D129" s="211" t="s">
        <v>403</v>
      </c>
      <c r="E129" s="205" t="s">
        <v>1068</v>
      </c>
      <c r="F129" s="205" t="s">
        <v>43</v>
      </c>
      <c r="G129" s="223">
        <v>3</v>
      </c>
      <c r="H129" s="223">
        <v>7</v>
      </c>
      <c r="I129" s="223">
        <v>7</v>
      </c>
      <c r="J129" s="223" t="s">
        <v>403</v>
      </c>
      <c r="K129" s="194" t="str">
        <f>VLOOKUP(A129,'[1]1_プロファイルマスタ'!$A$3:$E$90,3,FALSE)</f>
        <v>管理者(自店)</v>
      </c>
      <c r="L129" s="194" t="str">
        <f>VLOOKUP(B129,'[1]8_取引マスタ'!$A$3:$G$91,2,FALSE)</f>
        <v>判定履歴照会</v>
      </c>
      <c r="M129" s="194" t="str">
        <f>VLOOKUP(C129,'[1]15_リスト発行元マスタ'!$A$3:$Q$100,2,FALSE)</f>
        <v>OFAC</v>
      </c>
      <c r="N129" s="194" t="str">
        <f>VLOOKUP(G129,'[3]1_プロファイルマスタ'!$H$3:$L$900,3,FALSE)</f>
        <v>リスク管理部門（担当）</v>
      </c>
      <c r="O129" s="194" t="str">
        <f>VLOOKUP(H129,'[3]8_取引マスタ'!$J$3:$P$910,2,FALSE)</f>
        <v>本人確認仕掛照会</v>
      </c>
      <c r="P129" s="194" t="str">
        <f>VLOOKUP(I129,'[3]15_リスト発行元マスタ'!$U$3:$AK$1000,2,FALSE)</f>
        <v>ASI</v>
      </c>
      <c r="Q129" s="206" t="s">
        <v>208</v>
      </c>
      <c r="R129" s="207" t="s">
        <v>868</v>
      </c>
      <c r="S129" s="207" t="s">
        <v>206</v>
      </c>
      <c r="T129" s="207" t="str">
        <f t="shared" si="3"/>
        <v xml:space="preserve">3 , 7 , 7 , 'Y' </v>
      </c>
      <c r="U129" s="208" t="s">
        <v>207</v>
      </c>
      <c r="W129" s="209" t="b">
        <f t="shared" si="6"/>
        <v>0</v>
      </c>
      <c r="X129" s="209" t="b">
        <f t="shared" si="6"/>
        <v>0</v>
      </c>
      <c r="Y129" s="209" t="b">
        <f t="shared" si="6"/>
        <v>0</v>
      </c>
      <c r="Z129" s="209" t="b">
        <f t="shared" si="5"/>
        <v>0</v>
      </c>
      <c r="AB129" s="209"/>
      <c r="AC129" s="209"/>
      <c r="AD129" s="209"/>
      <c r="AE129" s="209"/>
    </row>
    <row r="130" spans="1:31">
      <c r="A130" s="211">
        <v>3</v>
      </c>
      <c r="B130" s="211">
        <v>8</v>
      </c>
      <c r="C130" s="211">
        <v>2</v>
      </c>
      <c r="D130" s="211" t="s">
        <v>403</v>
      </c>
      <c r="E130" s="205" t="s">
        <v>1068</v>
      </c>
      <c r="F130" s="205" t="s">
        <v>43</v>
      </c>
      <c r="G130" s="223">
        <v>3</v>
      </c>
      <c r="H130" s="223">
        <v>7</v>
      </c>
      <c r="I130" s="223">
        <v>8</v>
      </c>
      <c r="J130" s="223" t="s">
        <v>403</v>
      </c>
      <c r="K130" s="194" t="str">
        <f>VLOOKUP(A130,'[1]1_プロファイルマスタ'!$A$3:$E$90,3,FALSE)</f>
        <v>管理者(自店)</v>
      </c>
      <c r="L130" s="194" t="str">
        <f>VLOOKUP(B130,'[1]8_取引マスタ'!$A$3:$G$91,2,FALSE)</f>
        <v>判定履歴照会</v>
      </c>
      <c r="M130" s="194" t="str">
        <f>VLOOKUP(C130,'[1]15_リスト発行元マスタ'!$A$3:$Q$100,2,FALSE)</f>
        <v>RefPEPs</v>
      </c>
      <c r="N130" s="194" t="str">
        <f>VLOOKUP(G130,'[3]1_プロファイルマスタ'!$H$3:$L$900,3,FALSE)</f>
        <v>リスク管理部門（担当）</v>
      </c>
      <c r="O130" s="194" t="str">
        <f>VLOOKUP(H130,'[3]8_取引マスタ'!$J$3:$P$910,2,FALSE)</f>
        <v>本人確認仕掛照会</v>
      </c>
      <c r="P130" s="194" t="str">
        <f>VLOOKUP(I130,'[3]15_リスト発行元マスタ'!$U$3:$AK$1000,2,FALSE)</f>
        <v>ASC</v>
      </c>
      <c r="Q130" s="206" t="s">
        <v>208</v>
      </c>
      <c r="R130" s="207" t="s">
        <v>868</v>
      </c>
      <c r="S130" s="207" t="s">
        <v>206</v>
      </c>
      <c r="T130" s="207" t="str">
        <f t="shared" si="3"/>
        <v xml:space="preserve">3 , 7 , 8 , 'Y' </v>
      </c>
      <c r="U130" s="208" t="s">
        <v>207</v>
      </c>
      <c r="W130" s="209" t="b">
        <f t="shared" si="6"/>
        <v>0</v>
      </c>
      <c r="X130" s="209" t="b">
        <f t="shared" si="6"/>
        <v>0</v>
      </c>
      <c r="Y130" s="209" t="b">
        <f t="shared" si="6"/>
        <v>0</v>
      </c>
      <c r="Z130" s="209" t="b">
        <f t="shared" si="5"/>
        <v>0</v>
      </c>
      <c r="AB130" s="209"/>
      <c r="AC130" s="209"/>
      <c r="AD130" s="209"/>
      <c r="AE130" s="209"/>
    </row>
    <row r="131" spans="1:31">
      <c r="A131" s="211">
        <v>3</v>
      </c>
      <c r="B131" s="211">
        <v>8</v>
      </c>
      <c r="C131" s="211">
        <v>3</v>
      </c>
      <c r="D131" s="211" t="s">
        <v>403</v>
      </c>
      <c r="E131" s="205" t="s">
        <v>1068</v>
      </c>
      <c r="F131" s="205" t="s">
        <v>43</v>
      </c>
      <c r="G131" s="223">
        <v>3</v>
      </c>
      <c r="H131" s="223">
        <v>7</v>
      </c>
      <c r="I131" s="223">
        <v>9</v>
      </c>
      <c r="J131" s="223" t="s">
        <v>403</v>
      </c>
      <c r="K131" s="194" t="str">
        <f>VLOOKUP(A131,'[1]1_プロファイルマスタ'!$A$3:$E$90,3,FALSE)</f>
        <v>管理者(自店)</v>
      </c>
      <c r="L131" s="194" t="str">
        <f>VLOOKUP(B131,'[1]8_取引マスタ'!$A$3:$G$91,2,FALSE)</f>
        <v>判定履歴照会</v>
      </c>
      <c r="M131" s="194" t="str">
        <f>VLOOKUP(C131,'[1]15_リスト発行元マスタ'!$A$3:$Q$100,2,FALSE)</f>
        <v>RefSANC</v>
      </c>
      <c r="N131" s="194" t="str">
        <f>VLOOKUP(G131,'[3]1_プロファイルマスタ'!$H$3:$L$900,3,FALSE)</f>
        <v>リスク管理部門（担当）</v>
      </c>
      <c r="O131" s="194" t="str">
        <f>VLOOKUP(H131,'[3]8_取引マスタ'!$J$3:$P$910,2,FALSE)</f>
        <v>本人確認仕掛照会</v>
      </c>
      <c r="P131" s="194" t="str">
        <f>VLOOKUP(I131,'[3]15_リスト発行元マスタ'!$U$3:$AK$1000,2,FALSE)</f>
        <v>DJ_SEISAI</v>
      </c>
      <c r="Q131" s="206" t="s">
        <v>208</v>
      </c>
      <c r="R131" s="207" t="s">
        <v>868</v>
      </c>
      <c r="S131" s="207" t="s">
        <v>206</v>
      </c>
      <c r="T131" s="207" t="str">
        <f t="shared" ref="T131:T194" si="7">G131&amp;" , "&amp;H131&amp;" , "&amp;I131&amp;" , "&amp;"'"&amp;J131&amp;"'"&amp;" "</f>
        <v xml:space="preserve">3 , 7 , 9 , 'Y' </v>
      </c>
      <c r="U131" s="208" t="s">
        <v>207</v>
      </c>
      <c r="W131" s="209" t="b">
        <f t="shared" ref="W131:Y146" si="8">IF(G131="","",EXACT(G131,AB131))</f>
        <v>0</v>
      </c>
      <c r="X131" s="209" t="b">
        <f t="shared" si="8"/>
        <v>0</v>
      </c>
      <c r="Y131" s="209" t="b">
        <f t="shared" si="8"/>
        <v>0</v>
      </c>
      <c r="Z131" s="209" t="b">
        <f t="shared" si="5"/>
        <v>0</v>
      </c>
      <c r="AB131" s="209"/>
      <c r="AC131" s="209"/>
      <c r="AD131" s="209"/>
      <c r="AE131" s="209"/>
    </row>
    <row r="132" spans="1:31">
      <c r="A132" s="211">
        <v>3</v>
      </c>
      <c r="B132" s="211">
        <v>8</v>
      </c>
      <c r="C132" s="211">
        <v>4</v>
      </c>
      <c r="D132" s="211" t="s">
        <v>403</v>
      </c>
      <c r="E132" s="205" t="s">
        <v>1068</v>
      </c>
      <c r="F132" s="205" t="s">
        <v>43</v>
      </c>
      <c r="G132" s="223">
        <v>3</v>
      </c>
      <c r="H132" s="223">
        <v>7</v>
      </c>
      <c r="I132" s="223">
        <v>10</v>
      </c>
      <c r="J132" s="223" t="s">
        <v>403</v>
      </c>
      <c r="K132" s="194" t="str">
        <f>VLOOKUP(A132,'[1]1_プロファイルマスタ'!$A$3:$E$90,3,FALSE)</f>
        <v>管理者(自店)</v>
      </c>
      <c r="L132" s="194" t="str">
        <f>VLOOKUP(B132,'[1]8_取引マスタ'!$A$3:$G$91,2,FALSE)</f>
        <v>判定履歴照会</v>
      </c>
      <c r="M132" s="194" t="str">
        <f>VLOOKUP(C132,'[1]15_リスト発行元マスタ'!$A$3:$Q$100,2,FALSE)</f>
        <v>FACTIVA</v>
      </c>
      <c r="N132" s="194" t="str">
        <f>VLOOKUP(G132,'[3]1_プロファイルマスタ'!$H$3:$L$900,3,FALSE)</f>
        <v>リスク管理部門（担当）</v>
      </c>
      <c r="O132" s="194" t="str">
        <f>VLOOKUP(H132,'[3]8_取引マスタ'!$J$3:$P$910,2,FALSE)</f>
        <v>本人確認仕掛照会</v>
      </c>
      <c r="P132" s="194" t="str">
        <f>VLOOKUP(I132,'[3]15_リスト発行元マスタ'!$U$3:$AK$1000,2,FALSE)</f>
        <v>DJ_SHIPS</v>
      </c>
      <c r="Q132" s="206" t="s">
        <v>208</v>
      </c>
      <c r="R132" s="207" t="s">
        <v>868</v>
      </c>
      <c r="S132" s="207" t="s">
        <v>206</v>
      </c>
      <c r="T132" s="207" t="str">
        <f t="shared" si="7"/>
        <v xml:space="preserve">3 , 7 , 10 , 'Y' </v>
      </c>
      <c r="U132" s="208" t="s">
        <v>207</v>
      </c>
      <c r="W132" s="209" t="b">
        <f t="shared" si="8"/>
        <v>0</v>
      </c>
      <c r="X132" s="209" t="b">
        <f t="shared" si="8"/>
        <v>0</v>
      </c>
      <c r="Y132" s="209" t="b">
        <f t="shared" si="8"/>
        <v>0</v>
      </c>
      <c r="Z132" s="209" t="b">
        <f t="shared" si="5"/>
        <v>0</v>
      </c>
      <c r="AB132" s="209"/>
      <c r="AC132" s="209"/>
      <c r="AD132" s="209"/>
      <c r="AE132" s="209"/>
    </row>
    <row r="133" spans="1:31">
      <c r="A133" s="211">
        <v>3</v>
      </c>
      <c r="B133" s="211">
        <v>8</v>
      </c>
      <c r="C133" s="211">
        <v>5</v>
      </c>
      <c r="D133" s="211" t="s">
        <v>403</v>
      </c>
      <c r="E133" s="205" t="s">
        <v>1068</v>
      </c>
      <c r="F133" s="205" t="s">
        <v>43</v>
      </c>
      <c r="G133" s="223">
        <v>3</v>
      </c>
      <c r="H133" s="223">
        <v>7</v>
      </c>
      <c r="I133" s="223">
        <v>11</v>
      </c>
      <c r="J133" s="223" t="s">
        <v>403</v>
      </c>
      <c r="K133" s="194" t="str">
        <f>VLOOKUP(A133,'[1]1_プロファイルマスタ'!$A$3:$E$90,3,FALSE)</f>
        <v>管理者(自店)</v>
      </c>
      <c r="L133" s="194" t="str">
        <f>VLOOKUP(B133,'[1]8_取引マスタ'!$A$3:$G$91,2,FALSE)</f>
        <v>判定履歴照会</v>
      </c>
      <c r="M133" s="194" t="str">
        <f>VLOOKUP(C133,'[1]15_リスト発行元マスタ'!$A$3:$Q$100,2,FALSE)</f>
        <v>FACTIVA_SANC</v>
      </c>
      <c r="N133" s="194" t="str">
        <f>VLOOKUP(G133,'[3]1_プロファイルマスタ'!$H$3:$L$900,3,FALSE)</f>
        <v>リスク管理部門（担当）</v>
      </c>
      <c r="O133" s="194" t="str">
        <f>VLOOKUP(H133,'[3]8_取引マスタ'!$J$3:$P$910,2,FALSE)</f>
        <v>本人確認仕掛照会</v>
      </c>
      <c r="P133" s="194" t="str">
        <f>VLOOKUP(I133,'[3]15_リスト発行元マスタ'!$U$3:$AK$1000,2,FALSE)</f>
        <v>DJ_GAIKOKU_PEPS</v>
      </c>
      <c r="Q133" s="206" t="s">
        <v>208</v>
      </c>
      <c r="R133" s="207" t="s">
        <v>868</v>
      </c>
      <c r="S133" s="207" t="s">
        <v>206</v>
      </c>
      <c r="T133" s="207" t="str">
        <f t="shared" si="7"/>
        <v xml:space="preserve">3 , 7 , 11 , 'Y' </v>
      </c>
      <c r="U133" s="208" t="s">
        <v>207</v>
      </c>
      <c r="W133" s="209" t="b">
        <f t="shared" si="8"/>
        <v>0</v>
      </c>
      <c r="X133" s="209" t="b">
        <f t="shared" si="8"/>
        <v>0</v>
      </c>
      <c r="Y133" s="209" t="b">
        <f t="shared" si="8"/>
        <v>0</v>
      </c>
      <c r="Z133" s="209" t="b">
        <f t="shared" si="5"/>
        <v>0</v>
      </c>
      <c r="AB133" s="209"/>
      <c r="AC133" s="209"/>
      <c r="AD133" s="209"/>
      <c r="AE133" s="209"/>
    </row>
    <row r="134" spans="1:31">
      <c r="A134" s="211">
        <v>3</v>
      </c>
      <c r="B134" s="211">
        <v>8</v>
      </c>
      <c r="C134" s="211">
        <v>6</v>
      </c>
      <c r="D134" s="211" t="s">
        <v>403</v>
      </c>
      <c r="E134" s="205" t="s">
        <v>1068</v>
      </c>
      <c r="F134" s="205" t="s">
        <v>43</v>
      </c>
      <c r="G134" s="223">
        <v>3</v>
      </c>
      <c r="H134" s="223">
        <v>7</v>
      </c>
      <c r="I134" s="223">
        <v>12</v>
      </c>
      <c r="J134" s="223" t="s">
        <v>403</v>
      </c>
      <c r="K134" s="194" t="str">
        <f>VLOOKUP(A134,'[1]1_プロファイルマスタ'!$A$3:$E$90,3,FALSE)</f>
        <v>管理者(自店)</v>
      </c>
      <c r="L134" s="194" t="str">
        <f>VLOOKUP(B134,'[1]8_取引マスタ'!$A$3:$G$91,2,FALSE)</f>
        <v>判定履歴照会</v>
      </c>
      <c r="M134" s="194" t="str">
        <f>VLOOKUP(C134,'[1]15_リスト発行元マスタ'!$A$3:$Q$100,2,FALSE)</f>
        <v>MOF</v>
      </c>
      <c r="N134" s="194" t="str">
        <f>VLOOKUP(G134,'[3]1_プロファイルマスタ'!$H$3:$L$900,3,FALSE)</f>
        <v>リスク管理部門（担当）</v>
      </c>
      <c r="O134" s="194" t="str">
        <f>VLOOKUP(H134,'[3]8_取引マスタ'!$J$3:$P$910,2,FALSE)</f>
        <v>本人確認仕掛照会</v>
      </c>
      <c r="P134" s="194" t="str">
        <f>VLOOKUP(I134,'[3]15_リスト発行元マスタ'!$U$3:$AK$1000,2,FALSE)</f>
        <v>DJ_KOKUNAI_PEPS</v>
      </c>
      <c r="Q134" s="206" t="s">
        <v>208</v>
      </c>
      <c r="R134" s="207" t="s">
        <v>868</v>
      </c>
      <c r="S134" s="207" t="s">
        <v>206</v>
      </c>
      <c r="T134" s="207" t="str">
        <f t="shared" si="7"/>
        <v xml:space="preserve">3 , 7 , 12 , 'Y' </v>
      </c>
      <c r="U134" s="208" t="s">
        <v>207</v>
      </c>
      <c r="W134" s="209" t="b">
        <f t="shared" si="8"/>
        <v>0</v>
      </c>
      <c r="X134" s="209" t="b">
        <f t="shared" si="8"/>
        <v>0</v>
      </c>
      <c r="Y134" s="209" t="b">
        <f t="shared" si="8"/>
        <v>0</v>
      </c>
      <c r="Z134" s="209" t="b">
        <f t="shared" si="5"/>
        <v>0</v>
      </c>
      <c r="AB134" s="209"/>
      <c r="AC134" s="209"/>
      <c r="AD134" s="209"/>
      <c r="AE134" s="209"/>
    </row>
    <row r="135" spans="1:31">
      <c r="A135" s="211">
        <v>3</v>
      </c>
      <c r="B135" s="211">
        <v>8</v>
      </c>
      <c r="C135" s="211">
        <v>7</v>
      </c>
      <c r="D135" s="211" t="s">
        <v>403</v>
      </c>
      <c r="E135" s="205" t="s">
        <v>1068</v>
      </c>
      <c r="F135" s="205" t="s">
        <v>43</v>
      </c>
      <c r="G135" s="223">
        <v>3</v>
      </c>
      <c r="H135" s="223">
        <v>7</v>
      </c>
      <c r="I135" s="223">
        <v>13</v>
      </c>
      <c r="J135" s="223" t="s">
        <v>403</v>
      </c>
      <c r="K135" s="194" t="str">
        <f>VLOOKUP(A135,'[1]1_プロファイルマスタ'!$A$3:$E$90,3,FALSE)</f>
        <v>管理者(自店)</v>
      </c>
      <c r="L135" s="194" t="str">
        <f>VLOOKUP(B135,'[1]8_取引マスタ'!$A$3:$G$91,2,FALSE)</f>
        <v>判定履歴照会</v>
      </c>
      <c r="M135" s="194" t="str">
        <f>VLOOKUP(C135,'[1]15_リスト発行元マスタ'!$A$3:$Q$100,2,FALSE)</f>
        <v>JP</v>
      </c>
      <c r="N135" s="194" t="str">
        <f>VLOOKUP(G135,'[3]1_プロファイルマスタ'!$H$3:$L$900,3,FALSE)</f>
        <v>リスク管理部門（担当）</v>
      </c>
      <c r="O135" s="194" t="str">
        <f>VLOOKUP(H135,'[3]8_取引マスタ'!$J$3:$P$910,2,FALSE)</f>
        <v>本人確認仕掛照会</v>
      </c>
      <c r="P135" s="194" t="str">
        <f>VLOOKUP(I135,'[3]15_リスト発行元マスタ'!$U$3:$AK$1000,2,FALSE)</f>
        <v>ZENGIN_SEIHO</v>
      </c>
      <c r="Q135" s="206" t="s">
        <v>208</v>
      </c>
      <c r="R135" s="207" t="s">
        <v>868</v>
      </c>
      <c r="S135" s="207" t="s">
        <v>206</v>
      </c>
      <c r="T135" s="207" t="str">
        <f t="shared" si="7"/>
        <v xml:space="preserve">3 , 7 , 13 , 'Y' </v>
      </c>
      <c r="U135" s="208" t="s">
        <v>207</v>
      </c>
      <c r="W135" s="209" t="b">
        <f t="shared" si="8"/>
        <v>0</v>
      </c>
      <c r="X135" s="209" t="b">
        <f t="shared" si="8"/>
        <v>0</v>
      </c>
      <c r="Y135" s="209" t="b">
        <f t="shared" si="8"/>
        <v>0</v>
      </c>
      <c r="Z135" s="209" t="b">
        <f t="shared" si="5"/>
        <v>0</v>
      </c>
      <c r="AB135" s="209"/>
      <c r="AC135" s="209"/>
      <c r="AD135" s="209"/>
      <c r="AE135" s="209"/>
    </row>
    <row r="136" spans="1:31">
      <c r="A136" s="211">
        <v>3</v>
      </c>
      <c r="B136" s="211">
        <v>8</v>
      </c>
      <c r="C136" s="211">
        <v>8</v>
      </c>
      <c r="D136" s="211" t="s">
        <v>403</v>
      </c>
      <c r="E136" s="205" t="s">
        <v>1068</v>
      </c>
      <c r="F136" s="205" t="s">
        <v>43</v>
      </c>
      <c r="G136" s="223">
        <v>3</v>
      </c>
      <c r="H136" s="223">
        <v>7</v>
      </c>
      <c r="I136" s="223">
        <v>14</v>
      </c>
      <c r="J136" s="223" t="s">
        <v>403</v>
      </c>
      <c r="K136" s="194" t="str">
        <f>VLOOKUP(A136,'[1]1_プロファイルマスタ'!$A$3:$E$90,3,FALSE)</f>
        <v>管理者(自店)</v>
      </c>
      <c r="L136" s="194" t="str">
        <f>VLOOKUP(B136,'[1]8_取引マスタ'!$A$3:$G$91,2,FALSE)</f>
        <v>判定履歴照会</v>
      </c>
      <c r="M136" s="194" t="str">
        <f>VLOOKUP(C136,'[1]15_リスト発行元マスタ'!$A$3:$Q$100,2,FALSE)</f>
        <v>JU</v>
      </c>
      <c r="N136" s="194" t="str">
        <f>VLOOKUP(G136,'[3]1_プロファイルマスタ'!$H$3:$L$900,3,FALSE)</f>
        <v>リスク管理部門（担当）</v>
      </c>
      <c r="O136" s="194" t="str">
        <f>VLOOKUP(H136,'[3]8_取引マスタ'!$J$3:$P$910,2,FALSE)</f>
        <v>本人確認仕掛照会</v>
      </c>
      <c r="P136" s="194" t="str">
        <f>VLOOKUP(I136,'[3]15_リスト発行元マスタ'!$U$3:$AK$1000,2,FALSE)</f>
        <v>ZENGIN_SONPO</v>
      </c>
      <c r="Q136" s="206" t="s">
        <v>208</v>
      </c>
      <c r="R136" s="207" t="s">
        <v>868</v>
      </c>
      <c r="S136" s="207" t="s">
        <v>206</v>
      </c>
      <c r="T136" s="207" t="str">
        <f t="shared" si="7"/>
        <v xml:space="preserve">3 , 7 , 14 , 'Y' </v>
      </c>
      <c r="U136" s="208" t="s">
        <v>207</v>
      </c>
      <c r="W136" s="209" t="b">
        <f t="shared" si="8"/>
        <v>0</v>
      </c>
      <c r="X136" s="209" t="b">
        <f t="shared" si="8"/>
        <v>0</v>
      </c>
      <c r="Y136" s="209" t="b">
        <f t="shared" si="8"/>
        <v>0</v>
      </c>
      <c r="Z136" s="209" t="b">
        <f t="shared" si="5"/>
        <v>0</v>
      </c>
      <c r="AB136" s="209"/>
      <c r="AC136" s="209"/>
      <c r="AD136" s="209"/>
      <c r="AE136" s="209"/>
    </row>
    <row r="137" spans="1:31">
      <c r="A137" s="211">
        <v>3</v>
      </c>
      <c r="B137" s="211">
        <v>8</v>
      </c>
      <c r="C137" s="211">
        <v>9</v>
      </c>
      <c r="D137" s="211" t="s">
        <v>403</v>
      </c>
      <c r="E137" s="205" t="s">
        <v>1068</v>
      </c>
      <c r="F137" s="205" t="s">
        <v>43</v>
      </c>
      <c r="G137" s="223">
        <v>3</v>
      </c>
      <c r="H137" s="223">
        <v>7</v>
      </c>
      <c r="I137" s="223">
        <v>15</v>
      </c>
      <c r="J137" s="223" t="s">
        <v>403</v>
      </c>
      <c r="K137" s="194" t="str">
        <f>VLOOKUP(A137,'[1]1_プロファイルマスタ'!$A$3:$E$90,3,FALSE)</f>
        <v>管理者(自店)</v>
      </c>
      <c r="L137" s="194" t="str">
        <f>VLOOKUP(B137,'[1]8_取引マスタ'!$A$3:$G$91,2,FALSE)</f>
        <v>判定履歴照会</v>
      </c>
      <c r="M137" s="194" t="str">
        <f>VLOOKUP(C137,'[1]15_リスト発行元マスタ'!$A$3:$Q$100,2,FALSE)</f>
        <v>NPA</v>
      </c>
      <c r="N137" s="194" t="str">
        <f>VLOOKUP(G137,'[3]1_プロファイルマスタ'!$H$3:$L$900,3,FALSE)</f>
        <v>リスク管理部門（担当）</v>
      </c>
      <c r="O137" s="194" t="str">
        <f>VLOOKUP(H137,'[3]8_取引マスタ'!$J$3:$P$910,2,FALSE)</f>
        <v>本人確認仕掛照会</v>
      </c>
      <c r="P137" s="194" t="str">
        <f>VLOOKUP(I137,'[3]15_リスト発行元マスタ'!$U$3:$AK$1000,2,FALSE)</f>
        <v>ORIGINAL</v>
      </c>
      <c r="Q137" s="206" t="s">
        <v>208</v>
      </c>
      <c r="R137" s="207" t="s">
        <v>868</v>
      </c>
      <c r="S137" s="207" t="s">
        <v>206</v>
      </c>
      <c r="T137" s="207" t="str">
        <f t="shared" si="7"/>
        <v xml:space="preserve">3 , 7 , 15 , 'Y' </v>
      </c>
      <c r="U137" s="208" t="s">
        <v>207</v>
      </c>
      <c r="W137" s="209" t="b">
        <f t="shared" si="8"/>
        <v>0</v>
      </c>
      <c r="X137" s="209" t="b">
        <f t="shared" si="8"/>
        <v>0</v>
      </c>
      <c r="Y137" s="209" t="b">
        <f t="shared" si="8"/>
        <v>0</v>
      </c>
      <c r="Z137" s="209" t="b">
        <f t="shared" si="5"/>
        <v>0</v>
      </c>
      <c r="AB137" s="209"/>
      <c r="AC137" s="209"/>
      <c r="AD137" s="209"/>
      <c r="AE137" s="209"/>
    </row>
    <row r="138" spans="1:31">
      <c r="A138" s="211">
        <v>3</v>
      </c>
      <c r="B138" s="211">
        <v>8</v>
      </c>
      <c r="C138" s="211">
        <v>10</v>
      </c>
      <c r="D138" s="211" t="s">
        <v>403</v>
      </c>
      <c r="E138" s="205" t="s">
        <v>1068</v>
      </c>
      <c r="F138" s="205" t="s">
        <v>43</v>
      </c>
      <c r="G138" s="223">
        <v>3</v>
      </c>
      <c r="H138" s="223">
        <v>8</v>
      </c>
      <c r="I138" s="223">
        <v>1</v>
      </c>
      <c r="J138" s="223" t="s">
        <v>403</v>
      </c>
      <c r="K138" s="194" t="str">
        <f>VLOOKUP(A138,'[1]1_プロファイルマスタ'!$A$3:$E$90,3,FALSE)</f>
        <v>管理者(自店)</v>
      </c>
      <c r="L138" s="194" t="str">
        <f>VLOOKUP(B138,'[1]8_取引マスタ'!$A$3:$G$91,2,FALSE)</f>
        <v>判定履歴照会</v>
      </c>
      <c r="M138" s="194" t="str">
        <f>VLOOKUP(C138,'[1]15_リスト発行元マスタ'!$A$3:$Q$100,2,FALSE)</f>
        <v>NPC</v>
      </c>
      <c r="N138" s="194" t="str">
        <f>VLOOKUP(G138,'[3]1_プロファイルマスタ'!$H$3:$L$900,3,FALSE)</f>
        <v>リスク管理部門（担当）</v>
      </c>
      <c r="O138" s="194" t="str">
        <f>VLOOKUP(H138,'[3]8_取引マスタ'!$J$3:$P$910,2,FALSE)</f>
        <v>判定履歴照会</v>
      </c>
      <c r="P138" s="194" t="str">
        <f>VLOOKUP(I138,'[3]15_リスト発行元マスタ'!$U$3:$AK$1000,2,FALSE)</f>
        <v>OFAC</v>
      </c>
      <c r="Q138" s="206" t="s">
        <v>208</v>
      </c>
      <c r="R138" s="207" t="s">
        <v>868</v>
      </c>
      <c r="S138" s="207" t="s">
        <v>206</v>
      </c>
      <c r="T138" s="207" t="str">
        <f t="shared" si="7"/>
        <v xml:space="preserve">3 , 8 , 1 , 'Y' </v>
      </c>
      <c r="U138" s="208" t="s">
        <v>207</v>
      </c>
      <c r="W138" s="209" t="b">
        <f t="shared" si="8"/>
        <v>0</v>
      </c>
      <c r="X138" s="209" t="b">
        <f t="shared" si="8"/>
        <v>0</v>
      </c>
      <c r="Y138" s="209" t="b">
        <f t="shared" si="8"/>
        <v>0</v>
      </c>
      <c r="Z138" s="209" t="b">
        <f t="shared" si="5"/>
        <v>0</v>
      </c>
      <c r="AB138" s="209"/>
      <c r="AC138" s="209"/>
      <c r="AD138" s="209"/>
      <c r="AE138" s="209"/>
    </row>
    <row r="139" spans="1:31">
      <c r="A139" s="211">
        <v>3</v>
      </c>
      <c r="B139" s="211">
        <v>8</v>
      </c>
      <c r="C139" s="211">
        <v>11</v>
      </c>
      <c r="D139" s="211" t="s">
        <v>403</v>
      </c>
      <c r="E139" s="205" t="s">
        <v>1068</v>
      </c>
      <c r="F139" s="205" t="s">
        <v>43</v>
      </c>
      <c r="G139" s="223">
        <v>3</v>
      </c>
      <c r="H139" s="223">
        <v>8</v>
      </c>
      <c r="I139" s="223">
        <v>2</v>
      </c>
      <c r="J139" s="223" t="s">
        <v>403</v>
      </c>
      <c r="K139" s="194" t="str">
        <f>VLOOKUP(A139,'[1]1_プロファイルマスタ'!$A$3:$E$90,3,FALSE)</f>
        <v>管理者(自店)</v>
      </c>
      <c r="L139" s="194" t="str">
        <f>VLOOKUP(B139,'[1]8_取引マスタ'!$A$3:$G$91,2,FALSE)</f>
        <v>判定履歴照会</v>
      </c>
      <c r="M139" s="194" t="str">
        <f>VLOOKUP(C139,'[1]15_リスト発行元マスタ'!$A$3:$Q$100,2,FALSE)</f>
        <v>NPI</v>
      </c>
      <c r="N139" s="194" t="str">
        <f>VLOOKUP(G139,'[3]1_プロファイルマスタ'!$H$3:$L$900,3,FALSE)</f>
        <v>リスク管理部門（担当）</v>
      </c>
      <c r="O139" s="194" t="str">
        <f>VLOOKUP(H139,'[3]8_取引マスタ'!$J$3:$P$910,2,FALSE)</f>
        <v>判定履歴照会</v>
      </c>
      <c r="P139" s="194" t="str">
        <f>VLOOKUP(I139,'[3]15_リスト発行元マスタ'!$U$3:$AK$1000,2,FALSE)</f>
        <v>JP</v>
      </c>
      <c r="Q139" s="206" t="s">
        <v>208</v>
      </c>
      <c r="R139" s="207" t="s">
        <v>868</v>
      </c>
      <c r="S139" s="207" t="s">
        <v>206</v>
      </c>
      <c r="T139" s="207" t="str">
        <f t="shared" si="7"/>
        <v xml:space="preserve">3 , 8 , 2 , 'Y' </v>
      </c>
      <c r="U139" s="208" t="s">
        <v>207</v>
      </c>
      <c r="W139" s="209" t="b">
        <f t="shared" si="8"/>
        <v>0</v>
      </c>
      <c r="X139" s="209" t="b">
        <f t="shared" si="8"/>
        <v>0</v>
      </c>
      <c r="Y139" s="209" t="b">
        <f t="shared" si="8"/>
        <v>0</v>
      </c>
      <c r="Z139" s="209" t="b">
        <f t="shared" si="5"/>
        <v>0</v>
      </c>
      <c r="AB139" s="209"/>
      <c r="AC139" s="209"/>
      <c r="AD139" s="209"/>
      <c r="AE139" s="209"/>
    </row>
    <row r="140" spans="1:31">
      <c r="A140" s="211">
        <v>3</v>
      </c>
      <c r="B140" s="211">
        <v>8</v>
      </c>
      <c r="C140" s="211">
        <v>12</v>
      </c>
      <c r="D140" s="211" t="s">
        <v>403</v>
      </c>
      <c r="E140" s="205" t="s">
        <v>1068</v>
      </c>
      <c r="F140" s="205" t="s">
        <v>43</v>
      </c>
      <c r="G140" s="223">
        <v>3</v>
      </c>
      <c r="H140" s="223">
        <v>8</v>
      </c>
      <c r="I140" s="223">
        <v>3</v>
      </c>
      <c r="J140" s="223" t="s">
        <v>403</v>
      </c>
      <c r="K140" s="194" t="str">
        <f>VLOOKUP(A140,'[1]1_プロファイルマスタ'!$A$3:$E$90,3,FALSE)</f>
        <v>管理者(自店)</v>
      </c>
      <c r="L140" s="194" t="str">
        <f>VLOOKUP(B140,'[1]8_取引マスタ'!$A$3:$G$91,2,FALSE)</f>
        <v>判定履歴照会</v>
      </c>
      <c r="M140" s="194" t="str">
        <f>VLOOKUP(C140,'[1]15_リスト発行元マスタ'!$A$3:$Q$100,2,FALSE)</f>
        <v>ASI</v>
      </c>
      <c r="N140" s="194" t="str">
        <f>VLOOKUP(G140,'[3]1_プロファイルマスタ'!$H$3:$L$900,3,FALSE)</f>
        <v>リスク管理部門（担当）</v>
      </c>
      <c r="O140" s="194" t="str">
        <f>VLOOKUP(H140,'[3]8_取引マスタ'!$J$3:$P$910,2,FALSE)</f>
        <v>判定履歴照会</v>
      </c>
      <c r="P140" s="194" t="str">
        <f>VLOOKUP(I140,'[3]15_リスト発行元マスタ'!$U$3:$AK$1000,2,FALSE)</f>
        <v>MOF</v>
      </c>
      <c r="Q140" s="206" t="s">
        <v>208</v>
      </c>
      <c r="R140" s="207" t="s">
        <v>868</v>
      </c>
      <c r="S140" s="207" t="s">
        <v>206</v>
      </c>
      <c r="T140" s="207" t="str">
        <f t="shared" si="7"/>
        <v xml:space="preserve">3 , 8 , 3 , 'Y' </v>
      </c>
      <c r="U140" s="208" t="s">
        <v>207</v>
      </c>
      <c r="W140" s="209" t="b">
        <f t="shared" si="8"/>
        <v>0</v>
      </c>
      <c r="X140" s="209" t="b">
        <f t="shared" si="8"/>
        <v>0</v>
      </c>
      <c r="Y140" s="209" t="b">
        <f t="shared" si="8"/>
        <v>0</v>
      </c>
      <c r="Z140" s="209" t="b">
        <f t="shared" si="5"/>
        <v>0</v>
      </c>
      <c r="AB140" s="209"/>
      <c r="AC140" s="209"/>
      <c r="AD140" s="209"/>
      <c r="AE140" s="209"/>
    </row>
    <row r="141" spans="1:31">
      <c r="A141" s="211">
        <v>3</v>
      </c>
      <c r="B141" s="211">
        <v>8</v>
      </c>
      <c r="C141" s="211">
        <v>13</v>
      </c>
      <c r="D141" s="211" t="s">
        <v>403</v>
      </c>
      <c r="E141" s="205" t="s">
        <v>1068</v>
      </c>
      <c r="F141" s="205" t="s">
        <v>43</v>
      </c>
      <c r="G141" s="223">
        <v>3</v>
      </c>
      <c r="H141" s="223">
        <v>8</v>
      </c>
      <c r="I141" s="223">
        <v>4</v>
      </c>
      <c r="J141" s="223" t="s">
        <v>403</v>
      </c>
      <c r="K141" s="194" t="str">
        <f>VLOOKUP(A141,'[1]1_プロファイルマスタ'!$A$3:$E$90,3,FALSE)</f>
        <v>管理者(自店)</v>
      </c>
      <c r="L141" s="194" t="str">
        <f>VLOOKUP(B141,'[1]8_取引マスタ'!$A$3:$G$91,2,FALSE)</f>
        <v>判定履歴照会</v>
      </c>
      <c r="M141" s="194" t="str">
        <f>VLOOKUP(C141,'[1]15_リスト発行元マスタ'!$A$3:$Q$100,2,FALSE)</f>
        <v>ASC</v>
      </c>
      <c r="N141" s="194" t="str">
        <f>VLOOKUP(G141,'[3]1_プロファイルマスタ'!$H$3:$L$900,3,FALSE)</f>
        <v>リスク管理部門（担当）</v>
      </c>
      <c r="O141" s="194" t="str">
        <f>VLOOKUP(H141,'[3]8_取引マスタ'!$J$3:$P$910,2,FALSE)</f>
        <v>判定履歴照会</v>
      </c>
      <c r="P141" s="194" t="str">
        <f>VLOOKUP(I141,'[3]15_リスト発行元マスタ'!$U$3:$AK$1000,2,FALSE)</f>
        <v>NPA</v>
      </c>
      <c r="Q141" s="206" t="s">
        <v>208</v>
      </c>
      <c r="R141" s="207" t="s">
        <v>868</v>
      </c>
      <c r="S141" s="207" t="s">
        <v>206</v>
      </c>
      <c r="T141" s="207" t="str">
        <f t="shared" si="7"/>
        <v xml:space="preserve">3 , 8 , 4 , 'Y' </v>
      </c>
      <c r="U141" s="208" t="s">
        <v>207</v>
      </c>
      <c r="W141" s="209" t="b">
        <f t="shared" si="8"/>
        <v>0</v>
      </c>
      <c r="X141" s="209" t="b">
        <f t="shared" si="8"/>
        <v>0</v>
      </c>
      <c r="Y141" s="209" t="b">
        <f t="shared" si="8"/>
        <v>0</v>
      </c>
      <c r="Z141" s="209" t="b">
        <f t="shared" si="5"/>
        <v>0</v>
      </c>
      <c r="AB141" s="209"/>
      <c r="AC141" s="209"/>
      <c r="AD141" s="209"/>
      <c r="AE141" s="209"/>
    </row>
    <row r="142" spans="1:31">
      <c r="A142" s="211">
        <v>3</v>
      </c>
      <c r="B142" s="211">
        <v>8</v>
      </c>
      <c r="C142" s="211">
        <v>14</v>
      </c>
      <c r="D142" s="211" t="s">
        <v>403</v>
      </c>
      <c r="E142" s="205" t="s">
        <v>1068</v>
      </c>
      <c r="F142" s="205" t="s">
        <v>43</v>
      </c>
      <c r="G142" s="223">
        <v>3</v>
      </c>
      <c r="H142" s="223">
        <v>8</v>
      </c>
      <c r="I142" s="223">
        <v>5</v>
      </c>
      <c r="J142" s="223" t="s">
        <v>403</v>
      </c>
      <c r="K142" s="194" t="str">
        <f>VLOOKUP(A142,'[1]1_プロファイルマスタ'!$A$3:$E$90,3,FALSE)</f>
        <v>管理者(自店)</v>
      </c>
      <c r="L142" s="194" t="str">
        <f>VLOOKUP(B142,'[1]8_取引マスタ'!$A$3:$G$91,2,FALSE)</f>
        <v>判定履歴照会</v>
      </c>
      <c r="M142" s="194" t="str">
        <f>VLOOKUP(C142,'[1]15_リスト発行元マスタ'!$A$3:$Q$100,2,FALSE)</f>
        <v>ORG1</v>
      </c>
      <c r="N142" s="194" t="str">
        <f>VLOOKUP(G142,'[3]1_プロファイルマスタ'!$H$3:$L$900,3,FALSE)</f>
        <v>リスク管理部門（担当）</v>
      </c>
      <c r="O142" s="194" t="str">
        <f>VLOOKUP(H142,'[3]8_取引マスタ'!$J$3:$P$910,2,FALSE)</f>
        <v>判定履歴照会</v>
      </c>
      <c r="P142" s="194" t="str">
        <f>VLOOKUP(I142,'[3]15_リスト発行元マスタ'!$U$3:$AK$1000,2,FALSE)</f>
        <v>NPC</v>
      </c>
      <c r="Q142" s="206" t="s">
        <v>208</v>
      </c>
      <c r="R142" s="207" t="s">
        <v>868</v>
      </c>
      <c r="S142" s="207" t="s">
        <v>206</v>
      </c>
      <c r="T142" s="207" t="str">
        <f t="shared" si="7"/>
        <v xml:space="preserve">3 , 8 , 5 , 'Y' </v>
      </c>
      <c r="U142" s="208" t="s">
        <v>207</v>
      </c>
      <c r="W142" s="209" t="b">
        <f t="shared" si="8"/>
        <v>0</v>
      </c>
      <c r="X142" s="209" t="b">
        <f t="shared" si="8"/>
        <v>0</v>
      </c>
      <c r="Y142" s="209" t="b">
        <f t="shared" si="8"/>
        <v>0</v>
      </c>
      <c r="Z142" s="209" t="b">
        <f t="shared" si="5"/>
        <v>0</v>
      </c>
      <c r="AB142" s="209"/>
      <c r="AC142" s="209"/>
      <c r="AD142" s="209"/>
      <c r="AE142" s="209"/>
    </row>
    <row r="143" spans="1:31">
      <c r="A143" s="211">
        <v>3</v>
      </c>
      <c r="B143" s="211">
        <v>10</v>
      </c>
      <c r="C143" s="211">
        <v>1</v>
      </c>
      <c r="D143" s="211" t="s">
        <v>403</v>
      </c>
      <c r="E143" s="205" t="s">
        <v>1068</v>
      </c>
      <c r="F143" s="205" t="s">
        <v>43</v>
      </c>
      <c r="G143" s="223">
        <v>3</v>
      </c>
      <c r="H143" s="223">
        <v>8</v>
      </c>
      <c r="I143" s="223">
        <v>6</v>
      </c>
      <c r="J143" s="223" t="s">
        <v>403</v>
      </c>
      <c r="K143" s="194" t="str">
        <f>VLOOKUP(A143,'[1]1_プロファイルマスタ'!$A$3:$E$90,3,FALSE)</f>
        <v>管理者(自店)</v>
      </c>
      <c r="L143" s="194" t="str">
        <f>VLOOKUP(B143,'[1]8_取引マスタ'!$A$3:$G$91,2,FALSE)</f>
        <v>未判定照会</v>
      </c>
      <c r="M143" s="194" t="str">
        <f>VLOOKUP(C143,'[1]15_リスト発行元マスタ'!$A$3:$Q$100,2,FALSE)</f>
        <v>OFAC</v>
      </c>
      <c r="N143" s="194" t="str">
        <f>VLOOKUP(G143,'[3]1_プロファイルマスタ'!$H$3:$L$900,3,FALSE)</f>
        <v>リスク管理部門（担当）</v>
      </c>
      <c r="O143" s="194" t="str">
        <f>VLOOKUP(H143,'[3]8_取引マスタ'!$J$3:$P$910,2,FALSE)</f>
        <v>判定履歴照会</v>
      </c>
      <c r="P143" s="194" t="str">
        <f>VLOOKUP(I143,'[3]15_リスト発行元マスタ'!$U$3:$AK$1000,2,FALSE)</f>
        <v>NPI</v>
      </c>
      <c r="Q143" s="206" t="s">
        <v>208</v>
      </c>
      <c r="R143" s="207" t="s">
        <v>868</v>
      </c>
      <c r="S143" s="207" t="s">
        <v>206</v>
      </c>
      <c r="T143" s="207" t="str">
        <f t="shared" si="7"/>
        <v xml:space="preserve">3 , 8 , 6 , 'Y' </v>
      </c>
      <c r="U143" s="208" t="s">
        <v>207</v>
      </c>
      <c r="W143" s="209" t="b">
        <f t="shared" si="8"/>
        <v>0</v>
      </c>
      <c r="X143" s="209" t="b">
        <f t="shared" si="8"/>
        <v>0</v>
      </c>
      <c r="Y143" s="209" t="b">
        <f t="shared" si="8"/>
        <v>0</v>
      </c>
      <c r="Z143" s="209" t="b">
        <f t="shared" si="5"/>
        <v>0</v>
      </c>
      <c r="AB143" s="209"/>
      <c r="AC143" s="209"/>
      <c r="AD143" s="209"/>
      <c r="AE143" s="209"/>
    </row>
    <row r="144" spans="1:31">
      <c r="A144" s="211">
        <v>3</v>
      </c>
      <c r="B144" s="211">
        <v>10</v>
      </c>
      <c r="C144" s="211">
        <v>2</v>
      </c>
      <c r="D144" s="211" t="s">
        <v>403</v>
      </c>
      <c r="E144" s="205" t="s">
        <v>1068</v>
      </c>
      <c r="F144" s="205" t="s">
        <v>43</v>
      </c>
      <c r="G144" s="223">
        <v>3</v>
      </c>
      <c r="H144" s="223">
        <v>8</v>
      </c>
      <c r="I144" s="223">
        <v>7</v>
      </c>
      <c r="J144" s="223" t="s">
        <v>403</v>
      </c>
      <c r="K144" s="194" t="str">
        <f>VLOOKUP(A144,'[1]1_プロファイルマスタ'!$A$3:$E$90,3,FALSE)</f>
        <v>管理者(自店)</v>
      </c>
      <c r="L144" s="194" t="str">
        <f>VLOOKUP(B144,'[1]8_取引マスタ'!$A$3:$G$91,2,FALSE)</f>
        <v>未判定照会</v>
      </c>
      <c r="M144" s="194" t="str">
        <f>VLOOKUP(C144,'[1]15_リスト発行元マスタ'!$A$3:$Q$100,2,FALSE)</f>
        <v>RefPEPs</v>
      </c>
      <c r="N144" s="194" t="str">
        <f>VLOOKUP(G144,'[3]1_プロファイルマスタ'!$H$3:$L$900,3,FALSE)</f>
        <v>リスク管理部門（担当）</v>
      </c>
      <c r="O144" s="194" t="str">
        <f>VLOOKUP(H144,'[3]8_取引マスタ'!$J$3:$P$910,2,FALSE)</f>
        <v>判定履歴照会</v>
      </c>
      <c r="P144" s="194" t="str">
        <f>VLOOKUP(I144,'[3]15_リスト発行元マスタ'!$U$3:$AK$1000,2,FALSE)</f>
        <v>ASI</v>
      </c>
      <c r="Q144" s="206" t="s">
        <v>208</v>
      </c>
      <c r="R144" s="207" t="s">
        <v>868</v>
      </c>
      <c r="S144" s="207" t="s">
        <v>206</v>
      </c>
      <c r="T144" s="207" t="str">
        <f t="shared" si="7"/>
        <v xml:space="preserve">3 , 8 , 7 , 'Y' </v>
      </c>
      <c r="U144" s="208" t="s">
        <v>207</v>
      </c>
      <c r="W144" s="209" t="b">
        <f t="shared" si="8"/>
        <v>0</v>
      </c>
      <c r="X144" s="209" t="b">
        <f t="shared" si="8"/>
        <v>0</v>
      </c>
      <c r="Y144" s="209" t="b">
        <f t="shared" si="8"/>
        <v>0</v>
      </c>
      <c r="Z144" s="209" t="b">
        <f t="shared" si="5"/>
        <v>0</v>
      </c>
      <c r="AB144" s="209"/>
      <c r="AC144" s="209"/>
      <c r="AD144" s="209"/>
      <c r="AE144" s="209"/>
    </row>
    <row r="145" spans="1:31">
      <c r="A145" s="211">
        <v>3</v>
      </c>
      <c r="B145" s="211">
        <v>10</v>
      </c>
      <c r="C145" s="211">
        <v>3</v>
      </c>
      <c r="D145" s="211" t="s">
        <v>403</v>
      </c>
      <c r="E145" s="205" t="s">
        <v>1068</v>
      </c>
      <c r="F145" s="205" t="s">
        <v>43</v>
      </c>
      <c r="G145" s="223">
        <v>3</v>
      </c>
      <c r="H145" s="223">
        <v>8</v>
      </c>
      <c r="I145" s="223">
        <v>8</v>
      </c>
      <c r="J145" s="223" t="s">
        <v>403</v>
      </c>
      <c r="K145" s="194" t="str">
        <f>VLOOKUP(A145,'[1]1_プロファイルマスタ'!$A$3:$E$90,3,FALSE)</f>
        <v>管理者(自店)</v>
      </c>
      <c r="L145" s="194" t="str">
        <f>VLOOKUP(B145,'[1]8_取引マスタ'!$A$3:$G$91,2,FALSE)</f>
        <v>未判定照会</v>
      </c>
      <c r="M145" s="194" t="str">
        <f>VLOOKUP(C145,'[1]15_リスト発行元マスタ'!$A$3:$Q$100,2,FALSE)</f>
        <v>RefSANC</v>
      </c>
      <c r="N145" s="194" t="str">
        <f>VLOOKUP(G145,'[3]1_プロファイルマスタ'!$H$3:$L$900,3,FALSE)</f>
        <v>リスク管理部門（担当）</v>
      </c>
      <c r="O145" s="194" t="str">
        <f>VLOOKUP(H145,'[3]8_取引マスタ'!$J$3:$P$910,2,FALSE)</f>
        <v>判定履歴照会</v>
      </c>
      <c r="P145" s="194" t="str">
        <f>VLOOKUP(I145,'[3]15_リスト発行元マスタ'!$U$3:$AK$1000,2,FALSE)</f>
        <v>ASC</v>
      </c>
      <c r="Q145" s="206" t="s">
        <v>208</v>
      </c>
      <c r="R145" s="207" t="s">
        <v>868</v>
      </c>
      <c r="S145" s="207" t="s">
        <v>206</v>
      </c>
      <c r="T145" s="207" t="str">
        <f t="shared" si="7"/>
        <v xml:space="preserve">3 , 8 , 8 , 'Y' </v>
      </c>
      <c r="U145" s="208" t="s">
        <v>207</v>
      </c>
      <c r="W145" s="209" t="b">
        <f t="shared" si="8"/>
        <v>0</v>
      </c>
      <c r="X145" s="209" t="b">
        <f t="shared" si="8"/>
        <v>0</v>
      </c>
      <c r="Y145" s="209" t="b">
        <f t="shared" si="8"/>
        <v>0</v>
      </c>
      <c r="Z145" s="209" t="b">
        <f t="shared" si="5"/>
        <v>0</v>
      </c>
      <c r="AB145" s="209"/>
      <c r="AC145" s="209"/>
      <c r="AD145" s="209"/>
      <c r="AE145" s="209"/>
    </row>
    <row r="146" spans="1:31">
      <c r="A146" s="211">
        <v>3</v>
      </c>
      <c r="B146" s="211">
        <v>10</v>
      </c>
      <c r="C146" s="211">
        <v>4</v>
      </c>
      <c r="D146" s="211" t="s">
        <v>403</v>
      </c>
      <c r="E146" s="205" t="s">
        <v>1068</v>
      </c>
      <c r="F146" s="205" t="s">
        <v>43</v>
      </c>
      <c r="G146" s="223">
        <v>3</v>
      </c>
      <c r="H146" s="223">
        <v>8</v>
      </c>
      <c r="I146" s="223">
        <v>9</v>
      </c>
      <c r="J146" s="223" t="s">
        <v>403</v>
      </c>
      <c r="K146" s="194" t="str">
        <f>VLOOKUP(A146,'[1]1_プロファイルマスタ'!$A$3:$E$90,3,FALSE)</f>
        <v>管理者(自店)</v>
      </c>
      <c r="L146" s="194" t="str">
        <f>VLOOKUP(B146,'[1]8_取引マスタ'!$A$3:$G$91,2,FALSE)</f>
        <v>未判定照会</v>
      </c>
      <c r="M146" s="194" t="str">
        <f>VLOOKUP(C146,'[1]15_リスト発行元マスタ'!$A$3:$Q$100,2,FALSE)</f>
        <v>FACTIVA</v>
      </c>
      <c r="N146" s="194" t="str">
        <f>VLOOKUP(G146,'[3]1_プロファイルマスタ'!$H$3:$L$900,3,FALSE)</f>
        <v>リスク管理部門（担当）</v>
      </c>
      <c r="O146" s="194" t="str">
        <f>VLOOKUP(H146,'[3]8_取引マスタ'!$J$3:$P$910,2,FALSE)</f>
        <v>判定履歴照会</v>
      </c>
      <c r="P146" s="194" t="str">
        <f>VLOOKUP(I146,'[3]15_リスト発行元マスタ'!$U$3:$AK$1000,2,FALSE)</f>
        <v>DJ_SEISAI</v>
      </c>
      <c r="Q146" s="206" t="s">
        <v>208</v>
      </c>
      <c r="R146" s="207" t="s">
        <v>868</v>
      </c>
      <c r="S146" s="207" t="s">
        <v>206</v>
      </c>
      <c r="T146" s="207" t="str">
        <f t="shared" si="7"/>
        <v xml:space="preserve">3 , 8 , 9 , 'Y' </v>
      </c>
      <c r="U146" s="208" t="s">
        <v>207</v>
      </c>
      <c r="W146" s="209" t="b">
        <f t="shared" si="8"/>
        <v>0</v>
      </c>
      <c r="X146" s="209" t="b">
        <f t="shared" si="8"/>
        <v>0</v>
      </c>
      <c r="Y146" s="209" t="b">
        <f t="shared" si="8"/>
        <v>0</v>
      </c>
      <c r="Z146" s="209" t="b">
        <f t="shared" si="5"/>
        <v>0</v>
      </c>
      <c r="AB146" s="209"/>
      <c r="AC146" s="209"/>
      <c r="AD146" s="209"/>
      <c r="AE146" s="209"/>
    </row>
    <row r="147" spans="1:31">
      <c r="A147" s="211">
        <v>3</v>
      </c>
      <c r="B147" s="211">
        <v>10</v>
      </c>
      <c r="C147" s="211">
        <v>5</v>
      </c>
      <c r="D147" s="211" t="s">
        <v>403</v>
      </c>
      <c r="E147" s="205" t="s">
        <v>1068</v>
      </c>
      <c r="F147" s="205" t="s">
        <v>43</v>
      </c>
      <c r="G147" s="223">
        <v>3</v>
      </c>
      <c r="H147" s="223">
        <v>8</v>
      </c>
      <c r="I147" s="223">
        <v>10</v>
      </c>
      <c r="J147" s="223" t="s">
        <v>403</v>
      </c>
      <c r="K147" s="194" t="str">
        <f>VLOOKUP(A147,'[1]1_プロファイルマスタ'!$A$3:$E$90,3,FALSE)</f>
        <v>管理者(自店)</v>
      </c>
      <c r="L147" s="194" t="str">
        <f>VLOOKUP(B147,'[1]8_取引マスタ'!$A$3:$G$91,2,FALSE)</f>
        <v>未判定照会</v>
      </c>
      <c r="M147" s="194" t="str">
        <f>VLOOKUP(C147,'[1]15_リスト発行元マスタ'!$A$3:$Q$100,2,FALSE)</f>
        <v>FACTIVA_SANC</v>
      </c>
      <c r="N147" s="194" t="str">
        <f>VLOOKUP(G147,'[3]1_プロファイルマスタ'!$H$3:$L$900,3,FALSE)</f>
        <v>リスク管理部門（担当）</v>
      </c>
      <c r="O147" s="194" t="str">
        <f>VLOOKUP(H147,'[3]8_取引マスタ'!$J$3:$P$910,2,FALSE)</f>
        <v>判定履歴照会</v>
      </c>
      <c r="P147" s="194" t="str">
        <f>VLOOKUP(I147,'[3]15_リスト発行元マスタ'!$U$3:$AK$1000,2,FALSE)</f>
        <v>DJ_SHIPS</v>
      </c>
      <c r="Q147" s="206" t="s">
        <v>208</v>
      </c>
      <c r="R147" s="207" t="s">
        <v>868</v>
      </c>
      <c r="S147" s="207" t="s">
        <v>206</v>
      </c>
      <c r="T147" s="207" t="str">
        <f t="shared" si="7"/>
        <v xml:space="preserve">3 , 8 , 10 , 'Y' </v>
      </c>
      <c r="U147" s="208" t="s">
        <v>207</v>
      </c>
      <c r="W147" s="209" t="b">
        <f t="shared" ref="W147:Y311" si="9">IF(G147="","",EXACT(G147,AB147))</f>
        <v>0</v>
      </c>
      <c r="X147" s="209" t="b">
        <f t="shared" si="9"/>
        <v>0</v>
      </c>
      <c r="Y147" s="209" t="b">
        <f t="shared" si="9"/>
        <v>0</v>
      </c>
      <c r="Z147" s="209" t="b">
        <f t="shared" si="5"/>
        <v>0</v>
      </c>
      <c r="AB147" s="209"/>
      <c r="AC147" s="209"/>
      <c r="AD147" s="209"/>
      <c r="AE147" s="209"/>
    </row>
    <row r="148" spans="1:31">
      <c r="A148" s="211">
        <v>3</v>
      </c>
      <c r="B148" s="211">
        <v>10</v>
      </c>
      <c r="C148" s="211">
        <v>6</v>
      </c>
      <c r="D148" s="211" t="s">
        <v>403</v>
      </c>
      <c r="E148" s="205" t="s">
        <v>1068</v>
      </c>
      <c r="F148" s="205" t="s">
        <v>43</v>
      </c>
      <c r="G148" s="223">
        <v>3</v>
      </c>
      <c r="H148" s="223">
        <v>8</v>
      </c>
      <c r="I148" s="223">
        <v>11</v>
      </c>
      <c r="J148" s="223" t="s">
        <v>403</v>
      </c>
      <c r="K148" s="194" t="str">
        <f>VLOOKUP(A148,'[1]1_プロファイルマスタ'!$A$3:$E$90,3,FALSE)</f>
        <v>管理者(自店)</v>
      </c>
      <c r="L148" s="194" t="str">
        <f>VLOOKUP(B148,'[1]8_取引マスタ'!$A$3:$G$91,2,FALSE)</f>
        <v>未判定照会</v>
      </c>
      <c r="M148" s="194" t="str">
        <f>VLOOKUP(C148,'[1]15_リスト発行元マスタ'!$A$3:$Q$100,2,FALSE)</f>
        <v>MOF</v>
      </c>
      <c r="N148" s="194" t="str">
        <f>VLOOKUP(G148,'[3]1_プロファイルマスタ'!$H$3:$L$900,3,FALSE)</f>
        <v>リスク管理部門（担当）</v>
      </c>
      <c r="O148" s="194" t="str">
        <f>VLOOKUP(H148,'[3]8_取引マスタ'!$J$3:$P$910,2,FALSE)</f>
        <v>判定履歴照会</v>
      </c>
      <c r="P148" s="194" t="str">
        <f>VLOOKUP(I148,'[3]15_リスト発行元マスタ'!$U$3:$AK$1000,2,FALSE)</f>
        <v>DJ_GAIKOKU_PEPS</v>
      </c>
      <c r="Q148" s="206" t="s">
        <v>208</v>
      </c>
      <c r="R148" s="207" t="s">
        <v>868</v>
      </c>
      <c r="S148" s="207" t="s">
        <v>206</v>
      </c>
      <c r="T148" s="207" t="str">
        <f t="shared" si="7"/>
        <v xml:space="preserve">3 , 8 , 11 , 'Y' </v>
      </c>
      <c r="U148" s="208" t="s">
        <v>207</v>
      </c>
      <c r="W148" s="209" t="b">
        <f t="shared" si="9"/>
        <v>0</v>
      </c>
      <c r="X148" s="209" t="b">
        <f t="shared" si="9"/>
        <v>0</v>
      </c>
      <c r="Y148" s="209" t="b">
        <f t="shared" si="9"/>
        <v>0</v>
      </c>
      <c r="Z148" s="209" t="b">
        <f t="shared" si="5"/>
        <v>0</v>
      </c>
      <c r="AB148" s="209"/>
      <c r="AC148" s="209"/>
      <c r="AD148" s="209"/>
      <c r="AE148" s="209"/>
    </row>
    <row r="149" spans="1:31">
      <c r="A149" s="211">
        <v>3</v>
      </c>
      <c r="B149" s="211">
        <v>10</v>
      </c>
      <c r="C149" s="211">
        <v>7</v>
      </c>
      <c r="D149" s="211" t="s">
        <v>403</v>
      </c>
      <c r="E149" s="205" t="s">
        <v>1068</v>
      </c>
      <c r="F149" s="205" t="s">
        <v>43</v>
      </c>
      <c r="G149" s="223">
        <v>3</v>
      </c>
      <c r="H149" s="223">
        <v>8</v>
      </c>
      <c r="I149" s="223">
        <v>12</v>
      </c>
      <c r="J149" s="223" t="s">
        <v>403</v>
      </c>
      <c r="K149" s="194" t="str">
        <f>VLOOKUP(A149,'[1]1_プロファイルマスタ'!$A$3:$E$90,3,FALSE)</f>
        <v>管理者(自店)</v>
      </c>
      <c r="L149" s="194" t="str">
        <f>VLOOKUP(B149,'[1]8_取引マスタ'!$A$3:$G$91,2,FALSE)</f>
        <v>未判定照会</v>
      </c>
      <c r="M149" s="194" t="str">
        <f>VLOOKUP(C149,'[1]15_リスト発行元マスタ'!$A$3:$Q$100,2,FALSE)</f>
        <v>JP</v>
      </c>
      <c r="N149" s="194" t="str">
        <f>VLOOKUP(G149,'[3]1_プロファイルマスタ'!$H$3:$L$900,3,FALSE)</f>
        <v>リスク管理部門（担当）</v>
      </c>
      <c r="O149" s="194" t="str">
        <f>VLOOKUP(H149,'[3]8_取引マスタ'!$J$3:$P$910,2,FALSE)</f>
        <v>判定履歴照会</v>
      </c>
      <c r="P149" s="194" t="str">
        <f>VLOOKUP(I149,'[3]15_リスト発行元マスタ'!$U$3:$AK$1000,2,FALSE)</f>
        <v>DJ_KOKUNAI_PEPS</v>
      </c>
      <c r="Q149" s="206" t="s">
        <v>208</v>
      </c>
      <c r="R149" s="207" t="s">
        <v>868</v>
      </c>
      <c r="S149" s="207" t="s">
        <v>206</v>
      </c>
      <c r="T149" s="207" t="str">
        <f t="shared" si="7"/>
        <v xml:space="preserve">3 , 8 , 12 , 'Y' </v>
      </c>
      <c r="U149" s="208" t="s">
        <v>207</v>
      </c>
      <c r="W149" s="209" t="b">
        <f t="shared" si="9"/>
        <v>0</v>
      </c>
      <c r="X149" s="209" t="b">
        <f t="shared" si="9"/>
        <v>0</v>
      </c>
      <c r="Y149" s="209" t="b">
        <f t="shared" si="9"/>
        <v>0</v>
      </c>
      <c r="Z149" s="209" t="b">
        <f t="shared" si="5"/>
        <v>0</v>
      </c>
      <c r="AB149" s="209"/>
      <c r="AC149" s="209"/>
      <c r="AD149" s="209"/>
      <c r="AE149" s="209"/>
    </row>
    <row r="150" spans="1:31">
      <c r="A150" s="211">
        <v>3</v>
      </c>
      <c r="B150" s="211">
        <v>10</v>
      </c>
      <c r="C150" s="211">
        <v>8</v>
      </c>
      <c r="D150" s="211" t="s">
        <v>403</v>
      </c>
      <c r="E150" s="205" t="s">
        <v>1068</v>
      </c>
      <c r="F150" s="205" t="s">
        <v>43</v>
      </c>
      <c r="G150" s="223">
        <v>3</v>
      </c>
      <c r="H150" s="223">
        <v>8</v>
      </c>
      <c r="I150" s="223">
        <v>13</v>
      </c>
      <c r="J150" s="223" t="s">
        <v>403</v>
      </c>
      <c r="K150" s="194" t="str">
        <f>VLOOKUP(A150,'[1]1_プロファイルマスタ'!$A$3:$E$90,3,FALSE)</f>
        <v>管理者(自店)</v>
      </c>
      <c r="L150" s="194" t="str">
        <f>VLOOKUP(B150,'[1]8_取引マスタ'!$A$3:$G$91,2,FALSE)</f>
        <v>未判定照会</v>
      </c>
      <c r="M150" s="194" t="str">
        <f>VLOOKUP(C150,'[1]15_リスト発行元マスタ'!$A$3:$Q$100,2,FALSE)</f>
        <v>JU</v>
      </c>
      <c r="N150" s="194" t="str">
        <f>VLOOKUP(G150,'[3]1_プロファイルマスタ'!$H$3:$L$900,3,FALSE)</f>
        <v>リスク管理部門（担当）</v>
      </c>
      <c r="O150" s="194" t="str">
        <f>VLOOKUP(H150,'[3]8_取引マスタ'!$J$3:$P$910,2,FALSE)</f>
        <v>判定履歴照会</v>
      </c>
      <c r="P150" s="194" t="str">
        <f>VLOOKUP(I150,'[3]15_リスト発行元マスタ'!$U$3:$AK$1000,2,FALSE)</f>
        <v>ZENGIN_SEIHO</v>
      </c>
      <c r="Q150" s="206" t="s">
        <v>208</v>
      </c>
      <c r="R150" s="207" t="s">
        <v>868</v>
      </c>
      <c r="S150" s="207" t="s">
        <v>206</v>
      </c>
      <c r="T150" s="207" t="str">
        <f t="shared" si="7"/>
        <v xml:space="preserve">3 , 8 , 13 , 'Y' </v>
      </c>
      <c r="U150" s="208" t="s">
        <v>207</v>
      </c>
      <c r="W150" s="209" t="b">
        <f t="shared" si="9"/>
        <v>0</v>
      </c>
      <c r="X150" s="209" t="b">
        <f t="shared" si="9"/>
        <v>0</v>
      </c>
      <c r="Y150" s="209" t="b">
        <f t="shared" si="9"/>
        <v>0</v>
      </c>
      <c r="Z150" s="209" t="b">
        <f t="shared" si="5"/>
        <v>0</v>
      </c>
      <c r="AB150" s="209"/>
      <c r="AC150" s="209"/>
      <c r="AD150" s="209"/>
      <c r="AE150" s="209"/>
    </row>
    <row r="151" spans="1:31">
      <c r="A151" s="211">
        <v>3</v>
      </c>
      <c r="B151" s="211">
        <v>10</v>
      </c>
      <c r="C151" s="211">
        <v>9</v>
      </c>
      <c r="D151" s="211" t="s">
        <v>403</v>
      </c>
      <c r="E151" s="205" t="s">
        <v>1068</v>
      </c>
      <c r="F151" s="205" t="s">
        <v>43</v>
      </c>
      <c r="G151" s="223">
        <v>3</v>
      </c>
      <c r="H151" s="223">
        <v>8</v>
      </c>
      <c r="I151" s="223">
        <v>14</v>
      </c>
      <c r="J151" s="223" t="s">
        <v>403</v>
      </c>
      <c r="K151" s="194" t="str">
        <f>VLOOKUP(A151,'[1]1_プロファイルマスタ'!$A$3:$E$90,3,FALSE)</f>
        <v>管理者(自店)</v>
      </c>
      <c r="L151" s="194" t="str">
        <f>VLOOKUP(B151,'[1]8_取引マスタ'!$A$3:$G$91,2,FALSE)</f>
        <v>未判定照会</v>
      </c>
      <c r="M151" s="194" t="str">
        <f>VLOOKUP(C151,'[1]15_リスト発行元マスタ'!$A$3:$Q$100,2,FALSE)</f>
        <v>NPA</v>
      </c>
      <c r="N151" s="194" t="str">
        <f>VLOOKUP(G151,'[3]1_プロファイルマスタ'!$H$3:$L$900,3,FALSE)</f>
        <v>リスク管理部門（担当）</v>
      </c>
      <c r="O151" s="194" t="str">
        <f>VLOOKUP(H151,'[3]8_取引マスタ'!$J$3:$P$910,2,FALSE)</f>
        <v>判定履歴照会</v>
      </c>
      <c r="P151" s="194" t="str">
        <f>VLOOKUP(I151,'[3]15_リスト発行元マスタ'!$U$3:$AK$1000,2,FALSE)</f>
        <v>ZENGIN_SONPO</v>
      </c>
      <c r="Q151" s="206" t="s">
        <v>208</v>
      </c>
      <c r="R151" s="207" t="s">
        <v>868</v>
      </c>
      <c r="S151" s="207" t="s">
        <v>206</v>
      </c>
      <c r="T151" s="207" t="str">
        <f t="shared" si="7"/>
        <v xml:space="preserve">3 , 8 , 14 , 'Y' </v>
      </c>
      <c r="U151" s="208" t="s">
        <v>207</v>
      </c>
      <c r="W151" s="209" t="b">
        <f t="shared" si="9"/>
        <v>0</v>
      </c>
      <c r="X151" s="209" t="b">
        <f t="shared" si="9"/>
        <v>0</v>
      </c>
      <c r="Y151" s="209" t="b">
        <f t="shared" si="9"/>
        <v>0</v>
      </c>
      <c r="Z151" s="209" t="b">
        <f t="shared" si="5"/>
        <v>0</v>
      </c>
      <c r="AB151" s="209"/>
      <c r="AC151" s="209"/>
      <c r="AD151" s="209"/>
      <c r="AE151" s="209"/>
    </row>
    <row r="152" spans="1:31">
      <c r="A152" s="211">
        <v>3</v>
      </c>
      <c r="B152" s="211">
        <v>10</v>
      </c>
      <c r="C152" s="211">
        <v>10</v>
      </c>
      <c r="D152" s="211" t="s">
        <v>403</v>
      </c>
      <c r="E152" s="205" t="s">
        <v>1068</v>
      </c>
      <c r="F152" s="205" t="s">
        <v>43</v>
      </c>
      <c r="G152" s="223">
        <v>3</v>
      </c>
      <c r="H152" s="223">
        <v>8</v>
      </c>
      <c r="I152" s="223">
        <v>15</v>
      </c>
      <c r="J152" s="223" t="s">
        <v>403</v>
      </c>
      <c r="K152" s="194" t="str">
        <f>VLOOKUP(A152,'[1]1_プロファイルマスタ'!$A$3:$E$90,3,FALSE)</f>
        <v>管理者(自店)</v>
      </c>
      <c r="L152" s="194" t="str">
        <f>VLOOKUP(B152,'[1]8_取引マスタ'!$A$3:$G$91,2,FALSE)</f>
        <v>未判定照会</v>
      </c>
      <c r="M152" s="194" t="str">
        <f>VLOOKUP(C152,'[1]15_リスト発行元マスタ'!$A$3:$Q$100,2,FALSE)</f>
        <v>NPC</v>
      </c>
      <c r="N152" s="194" t="str">
        <f>VLOOKUP(G152,'[3]1_プロファイルマスタ'!$H$3:$L$900,3,FALSE)</f>
        <v>リスク管理部門（担当）</v>
      </c>
      <c r="O152" s="194" t="str">
        <f>VLOOKUP(H152,'[3]8_取引マスタ'!$J$3:$P$910,2,FALSE)</f>
        <v>判定履歴照会</v>
      </c>
      <c r="P152" s="194" t="str">
        <f>VLOOKUP(I152,'[3]15_リスト発行元マスタ'!$U$3:$AK$1000,2,FALSE)</f>
        <v>ORIGINAL</v>
      </c>
      <c r="Q152" s="206" t="s">
        <v>208</v>
      </c>
      <c r="R152" s="207" t="s">
        <v>868</v>
      </c>
      <c r="S152" s="207" t="s">
        <v>206</v>
      </c>
      <c r="T152" s="207" t="str">
        <f t="shared" si="7"/>
        <v xml:space="preserve">3 , 8 , 15 , 'Y' </v>
      </c>
      <c r="U152" s="208" t="s">
        <v>207</v>
      </c>
      <c r="W152" s="209" t="b">
        <f t="shared" si="9"/>
        <v>0</v>
      </c>
      <c r="X152" s="209" t="b">
        <f t="shared" si="9"/>
        <v>0</v>
      </c>
      <c r="Y152" s="209" t="b">
        <f t="shared" si="9"/>
        <v>0</v>
      </c>
      <c r="Z152" s="209" t="b">
        <f t="shared" si="5"/>
        <v>0</v>
      </c>
      <c r="AB152" s="209"/>
      <c r="AC152" s="209"/>
      <c r="AD152" s="209"/>
      <c r="AE152" s="209"/>
    </row>
    <row r="153" spans="1:31">
      <c r="A153" s="211">
        <v>3</v>
      </c>
      <c r="B153" s="211">
        <v>10</v>
      </c>
      <c r="C153" s="211">
        <v>11</v>
      </c>
      <c r="D153" s="211" t="s">
        <v>403</v>
      </c>
      <c r="E153" s="205" t="s">
        <v>1068</v>
      </c>
      <c r="F153" s="205" t="s">
        <v>43</v>
      </c>
      <c r="G153" s="223">
        <v>3</v>
      </c>
      <c r="H153" s="223">
        <v>10</v>
      </c>
      <c r="I153" s="223">
        <v>1</v>
      </c>
      <c r="J153" s="223" t="s">
        <v>403</v>
      </c>
      <c r="K153" s="194" t="str">
        <f>VLOOKUP(A153,'[1]1_プロファイルマスタ'!$A$3:$E$90,3,FALSE)</f>
        <v>管理者(自店)</v>
      </c>
      <c r="L153" s="194" t="str">
        <f>VLOOKUP(B153,'[1]8_取引マスタ'!$A$3:$G$91,2,FALSE)</f>
        <v>未判定照会</v>
      </c>
      <c r="M153" s="194" t="str">
        <f>VLOOKUP(C153,'[1]15_リスト発行元マスタ'!$A$3:$Q$100,2,FALSE)</f>
        <v>NPI</v>
      </c>
      <c r="N153" s="194" t="str">
        <f>VLOOKUP(G153,'[3]1_プロファイルマスタ'!$H$3:$L$900,3,FALSE)</f>
        <v>リスク管理部門（担当）</v>
      </c>
      <c r="O153" s="194" t="str">
        <f>VLOOKUP(H153,'[3]8_取引マスタ'!$J$3:$P$910,2,FALSE)</f>
        <v>未判定照会</v>
      </c>
      <c r="P153" s="194" t="str">
        <f>VLOOKUP(I153,'[3]15_リスト発行元マスタ'!$U$3:$AK$1000,2,FALSE)</f>
        <v>OFAC</v>
      </c>
      <c r="Q153" s="206" t="s">
        <v>208</v>
      </c>
      <c r="R153" s="207" t="s">
        <v>868</v>
      </c>
      <c r="S153" s="207" t="s">
        <v>206</v>
      </c>
      <c r="T153" s="207" t="str">
        <f t="shared" si="7"/>
        <v xml:space="preserve">3 , 10 , 1 , 'Y' </v>
      </c>
      <c r="U153" s="208" t="s">
        <v>207</v>
      </c>
      <c r="W153" s="209" t="b">
        <f t="shared" si="9"/>
        <v>0</v>
      </c>
      <c r="X153" s="209" t="b">
        <f t="shared" si="9"/>
        <v>0</v>
      </c>
      <c r="Y153" s="209" t="b">
        <f t="shared" si="9"/>
        <v>0</v>
      </c>
      <c r="Z153" s="209" t="b">
        <f t="shared" si="5"/>
        <v>0</v>
      </c>
      <c r="AB153" s="209"/>
      <c r="AC153" s="209"/>
      <c r="AD153" s="209"/>
      <c r="AE153" s="209"/>
    </row>
    <row r="154" spans="1:31">
      <c r="A154" s="211">
        <v>3</v>
      </c>
      <c r="B154" s="211">
        <v>10</v>
      </c>
      <c r="C154" s="211">
        <v>12</v>
      </c>
      <c r="D154" s="211" t="s">
        <v>403</v>
      </c>
      <c r="E154" s="205" t="s">
        <v>1068</v>
      </c>
      <c r="F154" s="205" t="s">
        <v>43</v>
      </c>
      <c r="G154" s="223">
        <v>3</v>
      </c>
      <c r="H154" s="223">
        <v>10</v>
      </c>
      <c r="I154" s="223">
        <v>2</v>
      </c>
      <c r="J154" s="223" t="s">
        <v>403</v>
      </c>
      <c r="K154" s="194" t="str">
        <f>VLOOKUP(A154,'[1]1_プロファイルマスタ'!$A$3:$E$90,3,FALSE)</f>
        <v>管理者(自店)</v>
      </c>
      <c r="L154" s="194" t="str">
        <f>VLOOKUP(B154,'[1]8_取引マスタ'!$A$3:$G$91,2,FALSE)</f>
        <v>未判定照会</v>
      </c>
      <c r="M154" s="194" t="str">
        <f>VLOOKUP(C154,'[1]15_リスト発行元マスタ'!$A$3:$Q$100,2,FALSE)</f>
        <v>ASI</v>
      </c>
      <c r="N154" s="194" t="str">
        <f>VLOOKUP(G154,'[3]1_プロファイルマスタ'!$H$3:$L$900,3,FALSE)</f>
        <v>リスク管理部門（担当）</v>
      </c>
      <c r="O154" s="194" t="str">
        <f>VLOOKUP(H154,'[3]8_取引マスタ'!$J$3:$P$910,2,FALSE)</f>
        <v>未判定照会</v>
      </c>
      <c r="P154" s="194" t="str">
        <f>VLOOKUP(I154,'[3]15_リスト発行元マスタ'!$U$3:$AK$1000,2,FALSE)</f>
        <v>JP</v>
      </c>
      <c r="Q154" s="206" t="s">
        <v>208</v>
      </c>
      <c r="R154" s="207" t="s">
        <v>868</v>
      </c>
      <c r="S154" s="207" t="s">
        <v>206</v>
      </c>
      <c r="T154" s="207" t="str">
        <f t="shared" si="7"/>
        <v xml:space="preserve">3 , 10 , 2 , 'Y' </v>
      </c>
      <c r="U154" s="208" t="s">
        <v>207</v>
      </c>
      <c r="W154" s="209" t="b">
        <f t="shared" si="9"/>
        <v>0</v>
      </c>
      <c r="X154" s="209" t="b">
        <f t="shared" si="9"/>
        <v>0</v>
      </c>
      <c r="Y154" s="209" t="b">
        <f t="shared" si="9"/>
        <v>0</v>
      </c>
      <c r="Z154" s="209" t="b">
        <f t="shared" si="5"/>
        <v>0</v>
      </c>
      <c r="AB154" s="209"/>
      <c r="AC154" s="209"/>
      <c r="AD154" s="209"/>
      <c r="AE154" s="209"/>
    </row>
    <row r="155" spans="1:31">
      <c r="A155" s="211">
        <v>3</v>
      </c>
      <c r="B155" s="211">
        <v>10</v>
      </c>
      <c r="C155" s="211">
        <v>13</v>
      </c>
      <c r="D155" s="211" t="s">
        <v>403</v>
      </c>
      <c r="E155" s="205" t="s">
        <v>1068</v>
      </c>
      <c r="F155" s="205" t="s">
        <v>43</v>
      </c>
      <c r="G155" s="223">
        <v>3</v>
      </c>
      <c r="H155" s="223">
        <v>10</v>
      </c>
      <c r="I155" s="223">
        <v>3</v>
      </c>
      <c r="J155" s="223" t="s">
        <v>403</v>
      </c>
      <c r="K155" s="194" t="str">
        <f>VLOOKUP(A155,'[1]1_プロファイルマスタ'!$A$3:$E$90,3,FALSE)</f>
        <v>管理者(自店)</v>
      </c>
      <c r="L155" s="194" t="str">
        <f>VLOOKUP(B155,'[1]8_取引マスタ'!$A$3:$G$91,2,FALSE)</f>
        <v>未判定照会</v>
      </c>
      <c r="M155" s="194" t="str">
        <f>VLOOKUP(C155,'[1]15_リスト発行元マスタ'!$A$3:$Q$100,2,FALSE)</f>
        <v>ASC</v>
      </c>
      <c r="N155" s="194" t="str">
        <f>VLOOKUP(G155,'[3]1_プロファイルマスタ'!$H$3:$L$900,3,FALSE)</f>
        <v>リスク管理部門（担当）</v>
      </c>
      <c r="O155" s="194" t="str">
        <f>VLOOKUP(H155,'[3]8_取引マスタ'!$J$3:$P$910,2,FALSE)</f>
        <v>未判定照会</v>
      </c>
      <c r="P155" s="194" t="str">
        <f>VLOOKUP(I155,'[3]15_リスト発行元マスタ'!$U$3:$AK$1000,2,FALSE)</f>
        <v>MOF</v>
      </c>
      <c r="Q155" s="206" t="s">
        <v>208</v>
      </c>
      <c r="R155" s="207" t="s">
        <v>868</v>
      </c>
      <c r="S155" s="207" t="s">
        <v>206</v>
      </c>
      <c r="T155" s="207" t="str">
        <f t="shared" si="7"/>
        <v xml:space="preserve">3 , 10 , 3 , 'Y' </v>
      </c>
      <c r="U155" s="208" t="s">
        <v>207</v>
      </c>
      <c r="W155" s="209" t="b">
        <f t="shared" si="9"/>
        <v>0</v>
      </c>
      <c r="X155" s="209" t="b">
        <f t="shared" si="9"/>
        <v>0</v>
      </c>
      <c r="Y155" s="209" t="b">
        <f t="shared" si="9"/>
        <v>0</v>
      </c>
      <c r="Z155" s="209" t="b">
        <f t="shared" si="5"/>
        <v>0</v>
      </c>
      <c r="AB155" s="209"/>
      <c r="AC155" s="209"/>
      <c r="AD155" s="209"/>
      <c r="AE155" s="209"/>
    </row>
    <row r="156" spans="1:31">
      <c r="A156" s="211">
        <v>3</v>
      </c>
      <c r="B156" s="211">
        <v>10</v>
      </c>
      <c r="C156" s="211">
        <v>14</v>
      </c>
      <c r="D156" s="211" t="s">
        <v>403</v>
      </c>
      <c r="E156" s="205" t="s">
        <v>1068</v>
      </c>
      <c r="F156" s="205" t="s">
        <v>43</v>
      </c>
      <c r="G156" s="223">
        <v>3</v>
      </c>
      <c r="H156" s="223">
        <v>10</v>
      </c>
      <c r="I156" s="223">
        <v>4</v>
      </c>
      <c r="J156" s="223" t="s">
        <v>403</v>
      </c>
      <c r="K156" s="194" t="str">
        <f>VLOOKUP(A156,'[1]1_プロファイルマスタ'!$A$3:$E$90,3,FALSE)</f>
        <v>管理者(自店)</v>
      </c>
      <c r="L156" s="194" t="str">
        <f>VLOOKUP(B156,'[1]8_取引マスタ'!$A$3:$G$91,2,FALSE)</f>
        <v>未判定照会</v>
      </c>
      <c r="M156" s="194" t="str">
        <f>VLOOKUP(C156,'[1]15_リスト発行元マスタ'!$A$3:$Q$100,2,FALSE)</f>
        <v>ORG1</v>
      </c>
      <c r="N156" s="194" t="str">
        <f>VLOOKUP(G156,'[3]1_プロファイルマスタ'!$H$3:$L$900,3,FALSE)</f>
        <v>リスク管理部門（担当）</v>
      </c>
      <c r="O156" s="194" t="str">
        <f>VLOOKUP(H156,'[3]8_取引マスタ'!$J$3:$P$910,2,FALSE)</f>
        <v>未判定照会</v>
      </c>
      <c r="P156" s="194" t="str">
        <f>VLOOKUP(I156,'[3]15_リスト発行元マスタ'!$U$3:$AK$1000,2,FALSE)</f>
        <v>NPA</v>
      </c>
      <c r="Q156" s="206" t="s">
        <v>208</v>
      </c>
      <c r="R156" s="207" t="s">
        <v>868</v>
      </c>
      <c r="S156" s="207" t="s">
        <v>206</v>
      </c>
      <c r="T156" s="207" t="str">
        <f t="shared" si="7"/>
        <v xml:space="preserve">3 , 10 , 4 , 'Y' </v>
      </c>
      <c r="U156" s="208" t="s">
        <v>207</v>
      </c>
      <c r="W156" s="209" t="b">
        <f t="shared" si="9"/>
        <v>0</v>
      </c>
      <c r="X156" s="209" t="b">
        <f t="shared" si="9"/>
        <v>0</v>
      </c>
      <c r="Y156" s="209" t="b">
        <f t="shared" si="9"/>
        <v>0</v>
      </c>
      <c r="Z156" s="209" t="b">
        <f t="shared" si="5"/>
        <v>0</v>
      </c>
      <c r="AB156" s="209"/>
      <c r="AC156" s="209"/>
      <c r="AD156" s="209"/>
      <c r="AE156" s="209"/>
    </row>
    <row r="157" spans="1:31">
      <c r="A157" s="211">
        <v>3</v>
      </c>
      <c r="B157" s="211">
        <v>11</v>
      </c>
      <c r="C157" s="211">
        <v>1</v>
      </c>
      <c r="D157" s="211" t="s">
        <v>403</v>
      </c>
      <c r="E157" s="205" t="s">
        <v>1068</v>
      </c>
      <c r="F157" s="205" t="s">
        <v>43</v>
      </c>
      <c r="G157" s="223">
        <v>3</v>
      </c>
      <c r="H157" s="223">
        <v>10</v>
      </c>
      <c r="I157" s="223">
        <v>5</v>
      </c>
      <c r="J157" s="223" t="s">
        <v>403</v>
      </c>
      <c r="K157" s="194" t="str">
        <f>VLOOKUP(A157,'[1]1_プロファイルマスタ'!$A$3:$E$90,3,FALSE)</f>
        <v>管理者(自店)</v>
      </c>
      <c r="L157" s="194" t="str">
        <f>VLOOKUP(B157,'[1]8_取引マスタ'!$A$3:$G$91,2,FALSE)</f>
        <v>判定済照会</v>
      </c>
      <c r="M157" s="194" t="str">
        <f>VLOOKUP(C157,'[1]15_リスト発行元マスタ'!$A$3:$Q$100,2,FALSE)</f>
        <v>OFAC</v>
      </c>
      <c r="N157" s="194" t="str">
        <f>VLOOKUP(G157,'[3]1_プロファイルマスタ'!$H$3:$L$900,3,FALSE)</f>
        <v>リスク管理部門（担当）</v>
      </c>
      <c r="O157" s="194" t="str">
        <f>VLOOKUP(H157,'[3]8_取引マスタ'!$J$3:$P$910,2,FALSE)</f>
        <v>未判定照会</v>
      </c>
      <c r="P157" s="194" t="str">
        <f>VLOOKUP(I157,'[3]15_リスト発行元マスタ'!$U$3:$AK$1000,2,FALSE)</f>
        <v>NPC</v>
      </c>
      <c r="Q157" s="206" t="s">
        <v>208</v>
      </c>
      <c r="R157" s="207" t="s">
        <v>868</v>
      </c>
      <c r="S157" s="207" t="s">
        <v>206</v>
      </c>
      <c r="T157" s="207" t="str">
        <f t="shared" si="7"/>
        <v xml:space="preserve">3 , 10 , 5 , 'Y' </v>
      </c>
      <c r="U157" s="208" t="s">
        <v>207</v>
      </c>
      <c r="W157" s="209" t="b">
        <f t="shared" si="9"/>
        <v>0</v>
      </c>
      <c r="X157" s="209" t="b">
        <f t="shared" si="9"/>
        <v>0</v>
      </c>
      <c r="Y157" s="209" t="b">
        <f t="shared" si="9"/>
        <v>0</v>
      </c>
      <c r="Z157" s="209" t="b">
        <f t="shared" si="5"/>
        <v>0</v>
      </c>
      <c r="AB157" s="209"/>
      <c r="AC157" s="209"/>
      <c r="AD157" s="209"/>
      <c r="AE157" s="209"/>
    </row>
    <row r="158" spans="1:31">
      <c r="A158" s="211">
        <v>3</v>
      </c>
      <c r="B158" s="211">
        <v>11</v>
      </c>
      <c r="C158" s="211">
        <v>2</v>
      </c>
      <c r="D158" s="211" t="s">
        <v>403</v>
      </c>
      <c r="E158" s="205" t="s">
        <v>1068</v>
      </c>
      <c r="F158" s="205" t="s">
        <v>43</v>
      </c>
      <c r="G158" s="223">
        <v>3</v>
      </c>
      <c r="H158" s="223">
        <v>10</v>
      </c>
      <c r="I158" s="223">
        <v>6</v>
      </c>
      <c r="J158" s="223" t="s">
        <v>403</v>
      </c>
      <c r="K158" s="194" t="str">
        <f>VLOOKUP(A158,'[1]1_プロファイルマスタ'!$A$3:$E$90,3,FALSE)</f>
        <v>管理者(自店)</v>
      </c>
      <c r="L158" s="194" t="str">
        <f>VLOOKUP(B158,'[1]8_取引マスタ'!$A$3:$G$91,2,FALSE)</f>
        <v>判定済照会</v>
      </c>
      <c r="M158" s="194" t="str">
        <f>VLOOKUP(C158,'[1]15_リスト発行元マスタ'!$A$3:$Q$100,2,FALSE)</f>
        <v>RefPEPs</v>
      </c>
      <c r="N158" s="194" t="str">
        <f>VLOOKUP(G158,'[3]1_プロファイルマスタ'!$H$3:$L$900,3,FALSE)</f>
        <v>リスク管理部門（担当）</v>
      </c>
      <c r="O158" s="194" t="str">
        <f>VLOOKUP(H158,'[3]8_取引マスタ'!$J$3:$P$910,2,FALSE)</f>
        <v>未判定照会</v>
      </c>
      <c r="P158" s="194" t="str">
        <f>VLOOKUP(I158,'[3]15_リスト発行元マスタ'!$U$3:$AK$1000,2,FALSE)</f>
        <v>NPI</v>
      </c>
      <c r="Q158" s="206" t="s">
        <v>208</v>
      </c>
      <c r="R158" s="207" t="s">
        <v>868</v>
      </c>
      <c r="S158" s="207" t="s">
        <v>206</v>
      </c>
      <c r="T158" s="207" t="str">
        <f t="shared" si="7"/>
        <v xml:space="preserve">3 , 10 , 6 , 'Y' </v>
      </c>
      <c r="U158" s="208" t="s">
        <v>207</v>
      </c>
      <c r="W158" s="209" t="b">
        <f t="shared" si="9"/>
        <v>0</v>
      </c>
      <c r="X158" s="209" t="b">
        <f t="shared" si="9"/>
        <v>0</v>
      </c>
      <c r="Y158" s="209" t="b">
        <f t="shared" si="9"/>
        <v>0</v>
      </c>
      <c r="Z158" s="209" t="b">
        <f t="shared" si="5"/>
        <v>0</v>
      </c>
      <c r="AB158" s="209"/>
      <c r="AC158" s="209"/>
      <c r="AD158" s="209"/>
      <c r="AE158" s="209"/>
    </row>
    <row r="159" spans="1:31">
      <c r="A159" s="211">
        <v>3</v>
      </c>
      <c r="B159" s="211">
        <v>11</v>
      </c>
      <c r="C159" s="211">
        <v>3</v>
      </c>
      <c r="D159" s="211" t="s">
        <v>403</v>
      </c>
      <c r="E159" s="205" t="s">
        <v>1068</v>
      </c>
      <c r="F159" s="205" t="s">
        <v>43</v>
      </c>
      <c r="G159" s="223">
        <v>3</v>
      </c>
      <c r="H159" s="223">
        <v>10</v>
      </c>
      <c r="I159" s="223">
        <v>7</v>
      </c>
      <c r="J159" s="223" t="s">
        <v>403</v>
      </c>
      <c r="K159" s="194" t="str">
        <f>VLOOKUP(A159,'[1]1_プロファイルマスタ'!$A$3:$E$90,3,FALSE)</f>
        <v>管理者(自店)</v>
      </c>
      <c r="L159" s="194" t="str">
        <f>VLOOKUP(B159,'[1]8_取引マスタ'!$A$3:$G$91,2,FALSE)</f>
        <v>判定済照会</v>
      </c>
      <c r="M159" s="194" t="str">
        <f>VLOOKUP(C159,'[1]15_リスト発行元マスタ'!$A$3:$Q$100,2,FALSE)</f>
        <v>RefSANC</v>
      </c>
      <c r="N159" s="194" t="str">
        <f>VLOOKUP(G159,'[3]1_プロファイルマスタ'!$H$3:$L$900,3,FALSE)</f>
        <v>リスク管理部門（担当）</v>
      </c>
      <c r="O159" s="194" t="str">
        <f>VLOOKUP(H159,'[3]8_取引マスタ'!$J$3:$P$910,2,FALSE)</f>
        <v>未判定照会</v>
      </c>
      <c r="P159" s="194" t="str">
        <f>VLOOKUP(I159,'[3]15_リスト発行元マスタ'!$U$3:$AK$1000,2,FALSE)</f>
        <v>ASI</v>
      </c>
      <c r="Q159" s="206" t="s">
        <v>208</v>
      </c>
      <c r="R159" s="207" t="s">
        <v>868</v>
      </c>
      <c r="S159" s="207" t="s">
        <v>206</v>
      </c>
      <c r="T159" s="207" t="str">
        <f t="shared" si="7"/>
        <v xml:space="preserve">3 , 10 , 7 , 'Y' </v>
      </c>
      <c r="U159" s="208" t="s">
        <v>207</v>
      </c>
      <c r="W159" s="209" t="b">
        <f t="shared" si="9"/>
        <v>0</v>
      </c>
      <c r="X159" s="209" t="b">
        <f t="shared" si="9"/>
        <v>0</v>
      </c>
      <c r="Y159" s="209" t="b">
        <f t="shared" si="9"/>
        <v>0</v>
      </c>
      <c r="Z159" s="209" t="b">
        <f t="shared" si="5"/>
        <v>0</v>
      </c>
      <c r="AB159" s="209"/>
      <c r="AC159" s="209"/>
      <c r="AD159" s="209"/>
      <c r="AE159" s="209"/>
    </row>
    <row r="160" spans="1:31">
      <c r="A160" s="211">
        <v>3</v>
      </c>
      <c r="B160" s="211">
        <v>11</v>
      </c>
      <c r="C160" s="211">
        <v>4</v>
      </c>
      <c r="D160" s="211" t="s">
        <v>403</v>
      </c>
      <c r="E160" s="205" t="s">
        <v>1068</v>
      </c>
      <c r="F160" s="205" t="s">
        <v>43</v>
      </c>
      <c r="G160" s="223">
        <v>3</v>
      </c>
      <c r="H160" s="223">
        <v>10</v>
      </c>
      <c r="I160" s="223">
        <v>8</v>
      </c>
      <c r="J160" s="223" t="s">
        <v>403</v>
      </c>
      <c r="K160" s="194" t="str">
        <f>VLOOKUP(A160,'[1]1_プロファイルマスタ'!$A$3:$E$90,3,FALSE)</f>
        <v>管理者(自店)</v>
      </c>
      <c r="L160" s="194" t="str">
        <f>VLOOKUP(B160,'[1]8_取引マスタ'!$A$3:$G$91,2,FALSE)</f>
        <v>判定済照会</v>
      </c>
      <c r="M160" s="194" t="str">
        <f>VLOOKUP(C160,'[1]15_リスト発行元マスタ'!$A$3:$Q$100,2,FALSE)</f>
        <v>FACTIVA</v>
      </c>
      <c r="N160" s="194" t="str">
        <f>VLOOKUP(G160,'[3]1_プロファイルマスタ'!$H$3:$L$900,3,FALSE)</f>
        <v>リスク管理部門（担当）</v>
      </c>
      <c r="O160" s="194" t="str">
        <f>VLOOKUP(H160,'[3]8_取引マスタ'!$J$3:$P$910,2,FALSE)</f>
        <v>未判定照会</v>
      </c>
      <c r="P160" s="194" t="str">
        <f>VLOOKUP(I160,'[3]15_リスト発行元マスタ'!$U$3:$AK$1000,2,FALSE)</f>
        <v>ASC</v>
      </c>
      <c r="Q160" s="206" t="s">
        <v>208</v>
      </c>
      <c r="R160" s="207" t="s">
        <v>868</v>
      </c>
      <c r="S160" s="207" t="s">
        <v>206</v>
      </c>
      <c r="T160" s="207" t="str">
        <f t="shared" si="7"/>
        <v xml:space="preserve">3 , 10 , 8 , 'Y' </v>
      </c>
      <c r="U160" s="208" t="s">
        <v>207</v>
      </c>
      <c r="W160" s="209" t="b">
        <f t="shared" si="9"/>
        <v>0</v>
      </c>
      <c r="X160" s="209" t="b">
        <f t="shared" si="9"/>
        <v>0</v>
      </c>
      <c r="Y160" s="209" t="b">
        <f t="shared" si="9"/>
        <v>0</v>
      </c>
      <c r="Z160" s="209" t="b">
        <f t="shared" si="5"/>
        <v>0</v>
      </c>
      <c r="AB160" s="209"/>
      <c r="AC160" s="209"/>
      <c r="AD160" s="209"/>
      <c r="AE160" s="209"/>
    </row>
    <row r="161" spans="1:31">
      <c r="A161" s="211">
        <v>3</v>
      </c>
      <c r="B161" s="211">
        <v>11</v>
      </c>
      <c r="C161" s="211">
        <v>5</v>
      </c>
      <c r="D161" s="211" t="s">
        <v>403</v>
      </c>
      <c r="E161" s="205" t="s">
        <v>1068</v>
      </c>
      <c r="F161" s="205" t="s">
        <v>43</v>
      </c>
      <c r="G161" s="223">
        <v>3</v>
      </c>
      <c r="H161" s="223">
        <v>10</v>
      </c>
      <c r="I161" s="223">
        <v>9</v>
      </c>
      <c r="J161" s="223" t="s">
        <v>403</v>
      </c>
      <c r="K161" s="194" t="str">
        <f>VLOOKUP(A161,'[1]1_プロファイルマスタ'!$A$3:$E$90,3,FALSE)</f>
        <v>管理者(自店)</v>
      </c>
      <c r="L161" s="194" t="str">
        <f>VLOOKUP(B161,'[1]8_取引マスタ'!$A$3:$G$91,2,FALSE)</f>
        <v>判定済照会</v>
      </c>
      <c r="M161" s="194" t="str">
        <f>VLOOKUP(C161,'[1]15_リスト発行元マスタ'!$A$3:$Q$100,2,FALSE)</f>
        <v>FACTIVA_SANC</v>
      </c>
      <c r="N161" s="194" t="str">
        <f>VLOOKUP(G161,'[3]1_プロファイルマスタ'!$H$3:$L$900,3,FALSE)</f>
        <v>リスク管理部門（担当）</v>
      </c>
      <c r="O161" s="194" t="str">
        <f>VLOOKUP(H161,'[3]8_取引マスタ'!$J$3:$P$910,2,FALSE)</f>
        <v>未判定照会</v>
      </c>
      <c r="P161" s="194" t="str">
        <f>VLOOKUP(I161,'[3]15_リスト発行元マスタ'!$U$3:$AK$1000,2,FALSE)</f>
        <v>DJ_SEISAI</v>
      </c>
      <c r="Q161" s="206" t="s">
        <v>208</v>
      </c>
      <c r="R161" s="207" t="s">
        <v>868</v>
      </c>
      <c r="S161" s="207" t="s">
        <v>206</v>
      </c>
      <c r="T161" s="207" t="str">
        <f t="shared" si="7"/>
        <v xml:space="preserve">3 , 10 , 9 , 'Y' </v>
      </c>
      <c r="U161" s="208" t="s">
        <v>207</v>
      </c>
      <c r="W161" s="209" t="b">
        <f t="shared" si="9"/>
        <v>0</v>
      </c>
      <c r="X161" s="209" t="b">
        <f t="shared" si="9"/>
        <v>0</v>
      </c>
      <c r="Y161" s="209" t="b">
        <f t="shared" si="9"/>
        <v>0</v>
      </c>
      <c r="Z161" s="209" t="b">
        <f t="shared" si="5"/>
        <v>0</v>
      </c>
      <c r="AB161" s="209"/>
      <c r="AC161" s="209"/>
      <c r="AD161" s="209"/>
      <c r="AE161" s="209"/>
    </row>
    <row r="162" spans="1:31">
      <c r="A162" s="211">
        <v>3</v>
      </c>
      <c r="B162" s="211">
        <v>11</v>
      </c>
      <c r="C162" s="211">
        <v>6</v>
      </c>
      <c r="D162" s="211" t="s">
        <v>403</v>
      </c>
      <c r="E162" s="205" t="s">
        <v>1068</v>
      </c>
      <c r="F162" s="205" t="s">
        <v>43</v>
      </c>
      <c r="G162" s="223">
        <v>3</v>
      </c>
      <c r="H162" s="223">
        <v>10</v>
      </c>
      <c r="I162" s="223">
        <v>10</v>
      </c>
      <c r="J162" s="223" t="s">
        <v>403</v>
      </c>
      <c r="K162" s="194" t="str">
        <f>VLOOKUP(A162,'[1]1_プロファイルマスタ'!$A$3:$E$90,3,FALSE)</f>
        <v>管理者(自店)</v>
      </c>
      <c r="L162" s="194" t="str">
        <f>VLOOKUP(B162,'[1]8_取引マスタ'!$A$3:$G$91,2,FALSE)</f>
        <v>判定済照会</v>
      </c>
      <c r="M162" s="194" t="str">
        <f>VLOOKUP(C162,'[1]15_リスト発行元マスタ'!$A$3:$Q$100,2,FALSE)</f>
        <v>MOF</v>
      </c>
      <c r="N162" s="194" t="str">
        <f>VLOOKUP(G162,'[3]1_プロファイルマスタ'!$H$3:$L$900,3,FALSE)</f>
        <v>リスク管理部門（担当）</v>
      </c>
      <c r="O162" s="194" t="str">
        <f>VLOOKUP(H162,'[3]8_取引マスタ'!$J$3:$P$910,2,FALSE)</f>
        <v>未判定照会</v>
      </c>
      <c r="P162" s="194" t="str">
        <f>VLOOKUP(I162,'[3]15_リスト発行元マスタ'!$U$3:$AK$1000,2,FALSE)</f>
        <v>DJ_SHIPS</v>
      </c>
      <c r="Q162" s="206" t="s">
        <v>208</v>
      </c>
      <c r="R162" s="207" t="s">
        <v>868</v>
      </c>
      <c r="S162" s="207" t="s">
        <v>206</v>
      </c>
      <c r="T162" s="207" t="str">
        <f t="shared" si="7"/>
        <v xml:space="preserve">3 , 10 , 10 , 'Y' </v>
      </c>
      <c r="U162" s="208" t="s">
        <v>207</v>
      </c>
      <c r="W162" s="209" t="b">
        <f t="shared" si="9"/>
        <v>0</v>
      </c>
      <c r="X162" s="209" t="b">
        <f t="shared" si="9"/>
        <v>0</v>
      </c>
      <c r="Y162" s="209" t="b">
        <f t="shared" si="9"/>
        <v>0</v>
      </c>
      <c r="Z162" s="209" t="b">
        <f t="shared" si="5"/>
        <v>0</v>
      </c>
      <c r="AB162" s="209"/>
      <c r="AC162" s="209"/>
      <c r="AD162" s="209"/>
      <c r="AE162" s="209"/>
    </row>
    <row r="163" spans="1:31">
      <c r="A163" s="211">
        <v>3</v>
      </c>
      <c r="B163" s="211">
        <v>11</v>
      </c>
      <c r="C163" s="211">
        <v>7</v>
      </c>
      <c r="D163" s="211" t="s">
        <v>403</v>
      </c>
      <c r="E163" s="205" t="s">
        <v>1068</v>
      </c>
      <c r="F163" s="205" t="s">
        <v>43</v>
      </c>
      <c r="G163" s="223">
        <v>3</v>
      </c>
      <c r="H163" s="223">
        <v>10</v>
      </c>
      <c r="I163" s="223">
        <v>11</v>
      </c>
      <c r="J163" s="223" t="s">
        <v>403</v>
      </c>
      <c r="K163" s="194" t="str">
        <f>VLOOKUP(A163,'[1]1_プロファイルマスタ'!$A$3:$E$90,3,FALSE)</f>
        <v>管理者(自店)</v>
      </c>
      <c r="L163" s="194" t="str">
        <f>VLOOKUP(B163,'[1]8_取引マスタ'!$A$3:$G$91,2,FALSE)</f>
        <v>判定済照会</v>
      </c>
      <c r="M163" s="194" t="str">
        <f>VLOOKUP(C163,'[1]15_リスト発行元マスタ'!$A$3:$Q$100,2,FALSE)</f>
        <v>JP</v>
      </c>
      <c r="N163" s="194" t="str">
        <f>VLOOKUP(G163,'[3]1_プロファイルマスタ'!$H$3:$L$900,3,FALSE)</f>
        <v>リスク管理部門（担当）</v>
      </c>
      <c r="O163" s="194" t="str">
        <f>VLOOKUP(H163,'[3]8_取引マスタ'!$J$3:$P$910,2,FALSE)</f>
        <v>未判定照会</v>
      </c>
      <c r="P163" s="194" t="str">
        <f>VLOOKUP(I163,'[3]15_リスト発行元マスタ'!$U$3:$AK$1000,2,FALSE)</f>
        <v>DJ_GAIKOKU_PEPS</v>
      </c>
      <c r="Q163" s="206" t="s">
        <v>208</v>
      </c>
      <c r="R163" s="207" t="s">
        <v>868</v>
      </c>
      <c r="S163" s="207" t="s">
        <v>206</v>
      </c>
      <c r="T163" s="207" t="str">
        <f t="shared" si="7"/>
        <v xml:space="preserve">3 , 10 , 11 , 'Y' </v>
      </c>
      <c r="U163" s="208" t="s">
        <v>207</v>
      </c>
      <c r="W163" s="209" t="b">
        <f t="shared" si="9"/>
        <v>0</v>
      </c>
      <c r="X163" s="209" t="b">
        <f t="shared" si="9"/>
        <v>0</v>
      </c>
      <c r="Y163" s="209" t="b">
        <f t="shared" si="9"/>
        <v>0</v>
      </c>
      <c r="Z163" s="209" t="b">
        <f t="shared" si="5"/>
        <v>0</v>
      </c>
      <c r="AB163" s="209"/>
      <c r="AC163" s="209"/>
      <c r="AD163" s="209"/>
      <c r="AE163" s="209"/>
    </row>
    <row r="164" spans="1:31">
      <c r="A164" s="211">
        <v>3</v>
      </c>
      <c r="B164" s="211">
        <v>11</v>
      </c>
      <c r="C164" s="211">
        <v>8</v>
      </c>
      <c r="D164" s="211" t="s">
        <v>403</v>
      </c>
      <c r="E164" s="205" t="s">
        <v>1068</v>
      </c>
      <c r="F164" s="205" t="s">
        <v>43</v>
      </c>
      <c r="G164" s="223">
        <v>3</v>
      </c>
      <c r="H164" s="223">
        <v>10</v>
      </c>
      <c r="I164" s="223">
        <v>12</v>
      </c>
      <c r="J164" s="223" t="s">
        <v>403</v>
      </c>
      <c r="K164" s="194" t="str">
        <f>VLOOKUP(A164,'[1]1_プロファイルマスタ'!$A$3:$E$90,3,FALSE)</f>
        <v>管理者(自店)</v>
      </c>
      <c r="L164" s="194" t="str">
        <f>VLOOKUP(B164,'[1]8_取引マスタ'!$A$3:$G$91,2,FALSE)</f>
        <v>判定済照会</v>
      </c>
      <c r="M164" s="194" t="str">
        <f>VLOOKUP(C164,'[1]15_リスト発行元マスタ'!$A$3:$Q$100,2,FALSE)</f>
        <v>JU</v>
      </c>
      <c r="N164" s="194" t="str">
        <f>VLOOKUP(G164,'[3]1_プロファイルマスタ'!$H$3:$L$900,3,FALSE)</f>
        <v>リスク管理部門（担当）</v>
      </c>
      <c r="O164" s="194" t="str">
        <f>VLOOKUP(H164,'[3]8_取引マスタ'!$J$3:$P$910,2,FALSE)</f>
        <v>未判定照会</v>
      </c>
      <c r="P164" s="194" t="str">
        <f>VLOOKUP(I164,'[3]15_リスト発行元マスタ'!$U$3:$AK$1000,2,FALSE)</f>
        <v>DJ_KOKUNAI_PEPS</v>
      </c>
      <c r="Q164" s="206" t="s">
        <v>208</v>
      </c>
      <c r="R164" s="207" t="s">
        <v>868</v>
      </c>
      <c r="S164" s="207" t="s">
        <v>206</v>
      </c>
      <c r="T164" s="207" t="str">
        <f t="shared" si="7"/>
        <v xml:space="preserve">3 , 10 , 12 , 'Y' </v>
      </c>
      <c r="U164" s="208" t="s">
        <v>207</v>
      </c>
      <c r="W164" s="209" t="b">
        <f t="shared" si="9"/>
        <v>0</v>
      </c>
      <c r="X164" s="209" t="b">
        <f t="shared" si="9"/>
        <v>0</v>
      </c>
      <c r="Y164" s="209" t="b">
        <f t="shared" si="9"/>
        <v>0</v>
      </c>
      <c r="Z164" s="209" t="b">
        <f t="shared" si="5"/>
        <v>0</v>
      </c>
      <c r="AB164" s="209"/>
      <c r="AC164" s="209"/>
      <c r="AD164" s="209"/>
      <c r="AE164" s="209"/>
    </row>
    <row r="165" spans="1:31">
      <c r="A165" s="211">
        <v>3</v>
      </c>
      <c r="B165" s="211">
        <v>11</v>
      </c>
      <c r="C165" s="211">
        <v>9</v>
      </c>
      <c r="D165" s="211" t="s">
        <v>403</v>
      </c>
      <c r="E165" s="205" t="s">
        <v>1068</v>
      </c>
      <c r="F165" s="205" t="s">
        <v>43</v>
      </c>
      <c r="G165" s="223">
        <v>3</v>
      </c>
      <c r="H165" s="223">
        <v>10</v>
      </c>
      <c r="I165" s="223">
        <v>13</v>
      </c>
      <c r="J165" s="223" t="s">
        <v>403</v>
      </c>
      <c r="K165" s="194" t="str">
        <f>VLOOKUP(A165,'[1]1_プロファイルマスタ'!$A$3:$E$90,3,FALSE)</f>
        <v>管理者(自店)</v>
      </c>
      <c r="L165" s="194" t="str">
        <f>VLOOKUP(B165,'[1]8_取引マスタ'!$A$3:$G$91,2,FALSE)</f>
        <v>判定済照会</v>
      </c>
      <c r="M165" s="194" t="str">
        <f>VLOOKUP(C165,'[1]15_リスト発行元マスタ'!$A$3:$Q$100,2,FALSE)</f>
        <v>NPA</v>
      </c>
      <c r="N165" s="194" t="str">
        <f>VLOOKUP(G165,'[3]1_プロファイルマスタ'!$H$3:$L$900,3,FALSE)</f>
        <v>リスク管理部門（担当）</v>
      </c>
      <c r="O165" s="194" t="str">
        <f>VLOOKUP(H165,'[3]8_取引マスタ'!$J$3:$P$910,2,FALSE)</f>
        <v>未判定照会</v>
      </c>
      <c r="P165" s="194" t="str">
        <f>VLOOKUP(I165,'[3]15_リスト発行元マスタ'!$U$3:$AK$1000,2,FALSE)</f>
        <v>ZENGIN_SEIHO</v>
      </c>
      <c r="Q165" s="206" t="s">
        <v>208</v>
      </c>
      <c r="R165" s="207" t="s">
        <v>868</v>
      </c>
      <c r="S165" s="207" t="s">
        <v>206</v>
      </c>
      <c r="T165" s="207" t="str">
        <f t="shared" si="7"/>
        <v xml:space="preserve">3 , 10 , 13 , 'Y' </v>
      </c>
      <c r="U165" s="208" t="s">
        <v>207</v>
      </c>
      <c r="W165" s="209" t="b">
        <f t="shared" si="9"/>
        <v>0</v>
      </c>
      <c r="X165" s="209" t="b">
        <f t="shared" si="9"/>
        <v>0</v>
      </c>
      <c r="Y165" s="209" t="b">
        <f t="shared" si="9"/>
        <v>0</v>
      </c>
      <c r="Z165" s="209" t="b">
        <f t="shared" si="5"/>
        <v>0</v>
      </c>
      <c r="AB165" s="209"/>
      <c r="AC165" s="209"/>
      <c r="AD165" s="209"/>
      <c r="AE165" s="209"/>
    </row>
    <row r="166" spans="1:31">
      <c r="A166" s="211">
        <v>3</v>
      </c>
      <c r="B166" s="211">
        <v>11</v>
      </c>
      <c r="C166" s="211">
        <v>10</v>
      </c>
      <c r="D166" s="211" t="s">
        <v>403</v>
      </c>
      <c r="E166" s="205" t="s">
        <v>1068</v>
      </c>
      <c r="F166" s="205" t="s">
        <v>43</v>
      </c>
      <c r="G166" s="223">
        <v>3</v>
      </c>
      <c r="H166" s="223">
        <v>10</v>
      </c>
      <c r="I166" s="223">
        <v>14</v>
      </c>
      <c r="J166" s="223" t="s">
        <v>403</v>
      </c>
      <c r="K166" s="194" t="str">
        <f>VLOOKUP(A166,'[1]1_プロファイルマスタ'!$A$3:$E$90,3,FALSE)</f>
        <v>管理者(自店)</v>
      </c>
      <c r="L166" s="194" t="str">
        <f>VLOOKUP(B166,'[1]8_取引マスタ'!$A$3:$G$91,2,FALSE)</f>
        <v>判定済照会</v>
      </c>
      <c r="M166" s="194" t="str">
        <f>VLOOKUP(C166,'[1]15_リスト発行元マスタ'!$A$3:$Q$100,2,FALSE)</f>
        <v>NPC</v>
      </c>
      <c r="N166" s="194" t="str">
        <f>VLOOKUP(G166,'[3]1_プロファイルマスタ'!$H$3:$L$900,3,FALSE)</f>
        <v>リスク管理部門（担当）</v>
      </c>
      <c r="O166" s="194" t="str">
        <f>VLOOKUP(H166,'[3]8_取引マスタ'!$J$3:$P$910,2,FALSE)</f>
        <v>未判定照会</v>
      </c>
      <c r="P166" s="194" t="str">
        <f>VLOOKUP(I166,'[3]15_リスト発行元マスタ'!$U$3:$AK$1000,2,FALSE)</f>
        <v>ZENGIN_SONPO</v>
      </c>
      <c r="Q166" s="206" t="s">
        <v>208</v>
      </c>
      <c r="R166" s="207" t="s">
        <v>868</v>
      </c>
      <c r="S166" s="207" t="s">
        <v>206</v>
      </c>
      <c r="T166" s="207" t="str">
        <f t="shared" si="7"/>
        <v xml:space="preserve">3 , 10 , 14 , 'Y' </v>
      </c>
      <c r="U166" s="208" t="s">
        <v>207</v>
      </c>
      <c r="W166" s="209" t="b">
        <f t="shared" si="9"/>
        <v>0</v>
      </c>
      <c r="X166" s="209" t="b">
        <f t="shared" si="9"/>
        <v>0</v>
      </c>
      <c r="Y166" s="209" t="b">
        <f t="shared" si="9"/>
        <v>0</v>
      </c>
      <c r="Z166" s="209" t="b">
        <f t="shared" si="5"/>
        <v>0</v>
      </c>
      <c r="AB166" s="209"/>
      <c r="AC166" s="209"/>
      <c r="AD166" s="209"/>
      <c r="AE166" s="209"/>
    </row>
    <row r="167" spans="1:31">
      <c r="A167" s="211">
        <v>3</v>
      </c>
      <c r="B167" s="211">
        <v>11</v>
      </c>
      <c r="C167" s="211">
        <v>11</v>
      </c>
      <c r="D167" s="211" t="s">
        <v>403</v>
      </c>
      <c r="E167" s="205" t="s">
        <v>1068</v>
      </c>
      <c r="F167" s="205" t="s">
        <v>43</v>
      </c>
      <c r="G167" s="223">
        <v>3</v>
      </c>
      <c r="H167" s="223">
        <v>10</v>
      </c>
      <c r="I167" s="223">
        <v>15</v>
      </c>
      <c r="J167" s="223" t="s">
        <v>403</v>
      </c>
      <c r="K167" s="194" t="str">
        <f>VLOOKUP(A167,'[1]1_プロファイルマスタ'!$A$3:$E$90,3,FALSE)</f>
        <v>管理者(自店)</v>
      </c>
      <c r="L167" s="194" t="str">
        <f>VLOOKUP(B167,'[1]8_取引マスタ'!$A$3:$G$91,2,FALSE)</f>
        <v>判定済照会</v>
      </c>
      <c r="M167" s="194" t="str">
        <f>VLOOKUP(C167,'[1]15_リスト発行元マスタ'!$A$3:$Q$100,2,FALSE)</f>
        <v>NPI</v>
      </c>
      <c r="N167" s="194" t="str">
        <f>VLOOKUP(G167,'[3]1_プロファイルマスタ'!$H$3:$L$900,3,FALSE)</f>
        <v>リスク管理部門（担当）</v>
      </c>
      <c r="O167" s="194" t="str">
        <f>VLOOKUP(H167,'[3]8_取引マスタ'!$J$3:$P$910,2,FALSE)</f>
        <v>未判定照会</v>
      </c>
      <c r="P167" s="194" t="str">
        <f>VLOOKUP(I167,'[3]15_リスト発行元マスタ'!$U$3:$AK$1000,2,FALSE)</f>
        <v>ORIGINAL</v>
      </c>
      <c r="Q167" s="206" t="s">
        <v>208</v>
      </c>
      <c r="R167" s="207" t="s">
        <v>868</v>
      </c>
      <c r="S167" s="207" t="s">
        <v>206</v>
      </c>
      <c r="T167" s="207" t="str">
        <f t="shared" si="7"/>
        <v xml:space="preserve">3 , 10 , 15 , 'Y' </v>
      </c>
      <c r="U167" s="208" t="s">
        <v>207</v>
      </c>
      <c r="W167" s="209" t="b">
        <f t="shared" si="9"/>
        <v>0</v>
      </c>
      <c r="X167" s="209" t="b">
        <f t="shared" si="9"/>
        <v>0</v>
      </c>
      <c r="Y167" s="209" t="b">
        <f t="shared" si="9"/>
        <v>0</v>
      </c>
      <c r="Z167" s="209" t="b">
        <f t="shared" si="5"/>
        <v>0</v>
      </c>
      <c r="AB167" s="209"/>
      <c r="AC167" s="209"/>
      <c r="AD167" s="209"/>
      <c r="AE167" s="209"/>
    </row>
    <row r="168" spans="1:31">
      <c r="A168" s="211">
        <v>3</v>
      </c>
      <c r="B168" s="211">
        <v>11</v>
      </c>
      <c r="C168" s="211">
        <v>12</v>
      </c>
      <c r="D168" s="211" t="s">
        <v>403</v>
      </c>
      <c r="E168" s="205" t="s">
        <v>1068</v>
      </c>
      <c r="F168" s="205" t="s">
        <v>43</v>
      </c>
      <c r="G168" s="223">
        <v>3</v>
      </c>
      <c r="H168" s="223">
        <v>11</v>
      </c>
      <c r="I168" s="223">
        <v>1</v>
      </c>
      <c r="J168" s="223" t="s">
        <v>403</v>
      </c>
      <c r="K168" s="194" t="str">
        <f>VLOOKUP(A168,'[1]1_プロファイルマスタ'!$A$3:$E$90,3,FALSE)</f>
        <v>管理者(自店)</v>
      </c>
      <c r="L168" s="194" t="str">
        <f>VLOOKUP(B168,'[1]8_取引マスタ'!$A$3:$G$91,2,FALSE)</f>
        <v>判定済照会</v>
      </c>
      <c r="M168" s="194" t="str">
        <f>VLOOKUP(C168,'[1]15_リスト発行元マスタ'!$A$3:$Q$100,2,FALSE)</f>
        <v>ASI</v>
      </c>
      <c r="N168" s="194" t="str">
        <f>VLOOKUP(G168,'[3]1_プロファイルマスタ'!$H$3:$L$900,3,FALSE)</f>
        <v>リスク管理部門（担当）</v>
      </c>
      <c r="O168" s="194" t="str">
        <f>VLOOKUP(H168,'[3]8_取引マスタ'!$J$3:$P$910,2,FALSE)</f>
        <v>判定済照会</v>
      </c>
      <c r="P168" s="194" t="str">
        <f>VLOOKUP(I168,'[3]15_リスト発行元マスタ'!$U$3:$AK$1000,2,FALSE)</f>
        <v>OFAC</v>
      </c>
      <c r="Q168" s="206" t="s">
        <v>208</v>
      </c>
      <c r="R168" s="207" t="s">
        <v>868</v>
      </c>
      <c r="S168" s="207" t="s">
        <v>206</v>
      </c>
      <c r="T168" s="207" t="str">
        <f t="shared" si="7"/>
        <v xml:space="preserve">3 , 11 , 1 , 'Y' </v>
      </c>
      <c r="U168" s="208" t="s">
        <v>207</v>
      </c>
      <c r="W168" s="209" t="b">
        <f t="shared" si="9"/>
        <v>0</v>
      </c>
      <c r="X168" s="209" t="b">
        <f t="shared" si="9"/>
        <v>0</v>
      </c>
      <c r="Y168" s="209" t="b">
        <f t="shared" si="9"/>
        <v>0</v>
      </c>
      <c r="Z168" s="209" t="b">
        <f t="shared" si="5"/>
        <v>0</v>
      </c>
      <c r="AB168" s="209"/>
      <c r="AC168" s="209"/>
      <c r="AD168" s="209"/>
      <c r="AE168" s="209"/>
    </row>
    <row r="169" spans="1:31">
      <c r="A169" s="211">
        <v>3</v>
      </c>
      <c r="B169" s="211">
        <v>11</v>
      </c>
      <c r="C169" s="211">
        <v>13</v>
      </c>
      <c r="D169" s="211" t="s">
        <v>403</v>
      </c>
      <c r="E169" s="205" t="s">
        <v>1068</v>
      </c>
      <c r="F169" s="205" t="s">
        <v>43</v>
      </c>
      <c r="G169" s="223">
        <v>3</v>
      </c>
      <c r="H169" s="223">
        <v>11</v>
      </c>
      <c r="I169" s="223">
        <v>2</v>
      </c>
      <c r="J169" s="223" t="s">
        <v>403</v>
      </c>
      <c r="K169" s="194" t="str">
        <f>VLOOKUP(A169,'[1]1_プロファイルマスタ'!$A$3:$E$90,3,FALSE)</f>
        <v>管理者(自店)</v>
      </c>
      <c r="L169" s="194" t="str">
        <f>VLOOKUP(B169,'[1]8_取引マスタ'!$A$3:$G$91,2,FALSE)</f>
        <v>判定済照会</v>
      </c>
      <c r="M169" s="194" t="str">
        <f>VLOOKUP(C169,'[1]15_リスト発行元マスタ'!$A$3:$Q$100,2,FALSE)</f>
        <v>ASC</v>
      </c>
      <c r="N169" s="194" t="str">
        <f>VLOOKUP(G169,'[3]1_プロファイルマスタ'!$H$3:$L$900,3,FALSE)</f>
        <v>リスク管理部門（担当）</v>
      </c>
      <c r="O169" s="194" t="str">
        <f>VLOOKUP(H169,'[3]8_取引マスタ'!$J$3:$P$910,2,FALSE)</f>
        <v>判定済照会</v>
      </c>
      <c r="P169" s="194" t="str">
        <f>VLOOKUP(I169,'[3]15_リスト発行元マスタ'!$U$3:$AK$1000,2,FALSE)</f>
        <v>JP</v>
      </c>
      <c r="Q169" s="206" t="s">
        <v>208</v>
      </c>
      <c r="R169" s="207" t="s">
        <v>868</v>
      </c>
      <c r="S169" s="207" t="s">
        <v>206</v>
      </c>
      <c r="T169" s="207" t="str">
        <f t="shared" si="7"/>
        <v xml:space="preserve">3 , 11 , 2 , 'Y' </v>
      </c>
      <c r="U169" s="208" t="s">
        <v>207</v>
      </c>
      <c r="W169" s="209" t="b">
        <f t="shared" si="9"/>
        <v>0</v>
      </c>
      <c r="X169" s="209" t="b">
        <f t="shared" si="9"/>
        <v>0</v>
      </c>
      <c r="Y169" s="209" t="b">
        <f t="shared" si="9"/>
        <v>0</v>
      </c>
      <c r="Z169" s="209" t="b">
        <f t="shared" si="5"/>
        <v>0</v>
      </c>
      <c r="AB169" s="209"/>
      <c r="AC169" s="209"/>
      <c r="AD169" s="209"/>
      <c r="AE169" s="209"/>
    </row>
    <row r="170" spans="1:31">
      <c r="A170" s="211">
        <v>3</v>
      </c>
      <c r="B170" s="211">
        <v>11</v>
      </c>
      <c r="C170" s="211">
        <v>14</v>
      </c>
      <c r="D170" s="211" t="s">
        <v>403</v>
      </c>
      <c r="E170" s="205" t="s">
        <v>1068</v>
      </c>
      <c r="F170" s="205" t="s">
        <v>43</v>
      </c>
      <c r="G170" s="223">
        <v>3</v>
      </c>
      <c r="H170" s="223">
        <v>11</v>
      </c>
      <c r="I170" s="223">
        <v>3</v>
      </c>
      <c r="J170" s="223" t="s">
        <v>403</v>
      </c>
      <c r="K170" s="194" t="str">
        <f>VLOOKUP(A170,'[1]1_プロファイルマスタ'!$A$3:$E$90,3,FALSE)</f>
        <v>管理者(自店)</v>
      </c>
      <c r="L170" s="194" t="str">
        <f>VLOOKUP(B170,'[1]8_取引マスタ'!$A$3:$G$91,2,FALSE)</f>
        <v>判定済照会</v>
      </c>
      <c r="M170" s="194" t="str">
        <f>VLOOKUP(C170,'[1]15_リスト発行元マスタ'!$A$3:$Q$100,2,FALSE)</f>
        <v>ORG1</v>
      </c>
      <c r="N170" s="194" t="str">
        <f>VLOOKUP(G170,'[3]1_プロファイルマスタ'!$H$3:$L$900,3,FALSE)</f>
        <v>リスク管理部門（担当）</v>
      </c>
      <c r="O170" s="194" t="str">
        <f>VLOOKUP(H170,'[3]8_取引マスタ'!$J$3:$P$910,2,FALSE)</f>
        <v>判定済照会</v>
      </c>
      <c r="P170" s="194" t="str">
        <f>VLOOKUP(I170,'[3]15_リスト発行元マスタ'!$U$3:$AK$1000,2,FALSE)</f>
        <v>MOF</v>
      </c>
      <c r="Q170" s="206" t="s">
        <v>208</v>
      </c>
      <c r="R170" s="207" t="s">
        <v>868</v>
      </c>
      <c r="S170" s="207" t="s">
        <v>206</v>
      </c>
      <c r="T170" s="207" t="str">
        <f t="shared" si="7"/>
        <v xml:space="preserve">3 , 11 , 3 , 'Y' </v>
      </c>
      <c r="U170" s="208" t="s">
        <v>207</v>
      </c>
      <c r="W170" s="209" t="b">
        <f t="shared" si="9"/>
        <v>0</v>
      </c>
      <c r="X170" s="209" t="b">
        <f t="shared" si="9"/>
        <v>0</v>
      </c>
      <c r="Y170" s="209" t="b">
        <f t="shared" si="9"/>
        <v>0</v>
      </c>
      <c r="Z170" s="209" t="b">
        <f t="shared" si="5"/>
        <v>0</v>
      </c>
      <c r="AB170" s="209"/>
      <c r="AC170" s="209"/>
      <c r="AD170" s="209"/>
      <c r="AE170" s="209"/>
    </row>
    <row r="171" spans="1:31">
      <c r="A171" s="211">
        <v>3</v>
      </c>
      <c r="B171" s="211">
        <v>14</v>
      </c>
      <c r="C171" s="211">
        <v>1</v>
      </c>
      <c r="D171" s="211" t="s">
        <v>403</v>
      </c>
      <c r="E171" s="205" t="s">
        <v>1068</v>
      </c>
      <c r="F171" s="205" t="s">
        <v>43</v>
      </c>
      <c r="G171" s="223">
        <v>3</v>
      </c>
      <c r="H171" s="223">
        <v>11</v>
      </c>
      <c r="I171" s="223">
        <v>4</v>
      </c>
      <c r="J171" s="223" t="s">
        <v>403</v>
      </c>
      <c r="K171" s="194" t="str">
        <f>VLOOKUP(A171,'[1]1_プロファイルマスタ'!$A$3:$E$90,3,FALSE)</f>
        <v>管理者(自店)</v>
      </c>
      <c r="L171" s="194" t="str">
        <f>VLOOKUP(B171,'[1]8_取引マスタ'!$A$3:$G$91,2,FALSE)</f>
        <v>未判定照会（連動）</v>
      </c>
      <c r="M171" s="194" t="str">
        <f>VLOOKUP(C171,'[1]15_リスト発行元マスタ'!$A$3:$Q$100,2,FALSE)</f>
        <v>OFAC</v>
      </c>
      <c r="N171" s="194" t="str">
        <f>VLOOKUP(G171,'[3]1_プロファイルマスタ'!$H$3:$L$900,3,FALSE)</f>
        <v>リスク管理部門（担当）</v>
      </c>
      <c r="O171" s="194" t="str">
        <f>VLOOKUP(H171,'[3]8_取引マスタ'!$J$3:$P$910,2,FALSE)</f>
        <v>判定済照会</v>
      </c>
      <c r="P171" s="194" t="str">
        <f>VLOOKUP(I171,'[3]15_リスト発行元マスタ'!$U$3:$AK$1000,2,FALSE)</f>
        <v>NPA</v>
      </c>
      <c r="Q171" s="206" t="s">
        <v>208</v>
      </c>
      <c r="R171" s="207" t="s">
        <v>868</v>
      </c>
      <c r="S171" s="207" t="s">
        <v>206</v>
      </c>
      <c r="T171" s="207" t="str">
        <f t="shared" si="7"/>
        <v xml:space="preserve">3 , 11 , 4 , 'Y' </v>
      </c>
      <c r="U171" s="208" t="s">
        <v>207</v>
      </c>
      <c r="W171" s="209"/>
      <c r="X171" s="209"/>
      <c r="Y171" s="209"/>
      <c r="Z171" s="209"/>
      <c r="AB171" s="209"/>
      <c r="AC171" s="209"/>
      <c r="AD171" s="209"/>
      <c r="AE171" s="209"/>
    </row>
    <row r="172" spans="1:31">
      <c r="A172" s="211">
        <v>3</v>
      </c>
      <c r="B172" s="211">
        <v>14</v>
      </c>
      <c r="C172" s="211">
        <v>2</v>
      </c>
      <c r="D172" s="211" t="s">
        <v>403</v>
      </c>
      <c r="E172" s="205" t="s">
        <v>1068</v>
      </c>
      <c r="F172" s="205" t="s">
        <v>43</v>
      </c>
      <c r="G172" s="223">
        <v>3</v>
      </c>
      <c r="H172" s="223">
        <v>11</v>
      </c>
      <c r="I172" s="223">
        <v>5</v>
      </c>
      <c r="J172" s="223" t="s">
        <v>403</v>
      </c>
      <c r="K172" s="194" t="str">
        <f>VLOOKUP(A172,'[1]1_プロファイルマスタ'!$A$3:$E$90,3,FALSE)</f>
        <v>管理者(自店)</v>
      </c>
      <c r="L172" s="194" t="str">
        <f>VLOOKUP(B172,'[1]8_取引マスタ'!$A$3:$G$91,2,FALSE)</f>
        <v>未判定照会（連動）</v>
      </c>
      <c r="M172" s="194" t="str">
        <f>VLOOKUP(C172,'[1]15_リスト発行元マスタ'!$A$3:$Q$100,2,FALSE)</f>
        <v>RefPEPs</v>
      </c>
      <c r="N172" s="194" t="str">
        <f>VLOOKUP(G172,'[3]1_プロファイルマスタ'!$H$3:$L$900,3,FALSE)</f>
        <v>リスク管理部門（担当）</v>
      </c>
      <c r="O172" s="194" t="str">
        <f>VLOOKUP(H172,'[3]8_取引マスタ'!$J$3:$P$910,2,FALSE)</f>
        <v>判定済照会</v>
      </c>
      <c r="P172" s="194" t="str">
        <f>VLOOKUP(I172,'[3]15_リスト発行元マスタ'!$U$3:$AK$1000,2,FALSE)</f>
        <v>NPC</v>
      </c>
      <c r="Q172" s="206" t="s">
        <v>208</v>
      </c>
      <c r="R172" s="207" t="s">
        <v>868</v>
      </c>
      <c r="S172" s="207" t="s">
        <v>206</v>
      </c>
      <c r="T172" s="207" t="str">
        <f t="shared" si="7"/>
        <v xml:space="preserve">3 , 11 , 5 , 'Y' </v>
      </c>
      <c r="U172" s="208" t="s">
        <v>207</v>
      </c>
      <c r="W172" s="209"/>
      <c r="X172" s="209"/>
      <c r="Y172" s="209"/>
      <c r="Z172" s="209"/>
      <c r="AB172" s="209"/>
      <c r="AC172" s="209"/>
      <c r="AD172" s="209"/>
      <c r="AE172" s="209"/>
    </row>
    <row r="173" spans="1:31">
      <c r="A173" s="211">
        <v>3</v>
      </c>
      <c r="B173" s="211">
        <v>14</v>
      </c>
      <c r="C173" s="211">
        <v>3</v>
      </c>
      <c r="D173" s="211" t="s">
        <v>403</v>
      </c>
      <c r="E173" s="205" t="s">
        <v>1068</v>
      </c>
      <c r="F173" s="205" t="s">
        <v>43</v>
      </c>
      <c r="G173" s="223">
        <v>3</v>
      </c>
      <c r="H173" s="223">
        <v>11</v>
      </c>
      <c r="I173" s="223">
        <v>6</v>
      </c>
      <c r="J173" s="223" t="s">
        <v>403</v>
      </c>
      <c r="K173" s="194" t="str">
        <f>VLOOKUP(A173,'[1]1_プロファイルマスタ'!$A$3:$E$90,3,FALSE)</f>
        <v>管理者(自店)</v>
      </c>
      <c r="L173" s="194" t="str">
        <f>VLOOKUP(B173,'[1]8_取引マスタ'!$A$3:$G$91,2,FALSE)</f>
        <v>未判定照会（連動）</v>
      </c>
      <c r="M173" s="194" t="str">
        <f>VLOOKUP(C173,'[1]15_リスト発行元マスタ'!$A$3:$Q$100,2,FALSE)</f>
        <v>RefSANC</v>
      </c>
      <c r="N173" s="194" t="str">
        <f>VLOOKUP(G173,'[3]1_プロファイルマスタ'!$H$3:$L$900,3,FALSE)</f>
        <v>リスク管理部門（担当）</v>
      </c>
      <c r="O173" s="194" t="str">
        <f>VLOOKUP(H173,'[3]8_取引マスタ'!$J$3:$P$910,2,FALSE)</f>
        <v>判定済照会</v>
      </c>
      <c r="P173" s="194" t="str">
        <f>VLOOKUP(I173,'[3]15_リスト発行元マスタ'!$U$3:$AK$1000,2,FALSE)</f>
        <v>NPI</v>
      </c>
      <c r="Q173" s="206" t="s">
        <v>208</v>
      </c>
      <c r="R173" s="207" t="s">
        <v>868</v>
      </c>
      <c r="S173" s="207" t="s">
        <v>206</v>
      </c>
      <c r="T173" s="207" t="str">
        <f t="shared" si="7"/>
        <v xml:space="preserve">3 , 11 , 6 , 'Y' </v>
      </c>
      <c r="U173" s="208" t="s">
        <v>207</v>
      </c>
      <c r="W173" s="209"/>
      <c r="X173" s="209"/>
      <c r="Y173" s="209"/>
      <c r="Z173" s="209"/>
      <c r="AB173" s="209"/>
      <c r="AC173" s="209"/>
      <c r="AD173" s="209"/>
      <c r="AE173" s="209"/>
    </row>
    <row r="174" spans="1:31">
      <c r="A174" s="211">
        <v>3</v>
      </c>
      <c r="B174" s="211">
        <v>14</v>
      </c>
      <c r="C174" s="211">
        <v>4</v>
      </c>
      <c r="D174" s="211" t="s">
        <v>403</v>
      </c>
      <c r="E174" s="205" t="s">
        <v>1068</v>
      </c>
      <c r="F174" s="205" t="s">
        <v>43</v>
      </c>
      <c r="G174" s="223">
        <v>3</v>
      </c>
      <c r="H174" s="223">
        <v>11</v>
      </c>
      <c r="I174" s="223">
        <v>7</v>
      </c>
      <c r="J174" s="223" t="s">
        <v>403</v>
      </c>
      <c r="K174" s="194" t="str">
        <f>VLOOKUP(A174,'[1]1_プロファイルマスタ'!$A$3:$E$90,3,FALSE)</f>
        <v>管理者(自店)</v>
      </c>
      <c r="L174" s="194" t="str">
        <f>VLOOKUP(B174,'[1]8_取引マスタ'!$A$3:$G$91,2,FALSE)</f>
        <v>未判定照会（連動）</v>
      </c>
      <c r="M174" s="194" t="str">
        <f>VLOOKUP(C174,'[1]15_リスト発行元マスタ'!$A$3:$Q$100,2,FALSE)</f>
        <v>FACTIVA</v>
      </c>
      <c r="N174" s="194" t="str">
        <f>VLOOKUP(G174,'[3]1_プロファイルマスタ'!$H$3:$L$900,3,FALSE)</f>
        <v>リスク管理部門（担当）</v>
      </c>
      <c r="O174" s="194" t="str">
        <f>VLOOKUP(H174,'[3]8_取引マスタ'!$J$3:$P$910,2,FALSE)</f>
        <v>判定済照会</v>
      </c>
      <c r="P174" s="194" t="str">
        <f>VLOOKUP(I174,'[3]15_リスト発行元マスタ'!$U$3:$AK$1000,2,FALSE)</f>
        <v>ASI</v>
      </c>
      <c r="Q174" s="206" t="s">
        <v>208</v>
      </c>
      <c r="R174" s="207" t="s">
        <v>868</v>
      </c>
      <c r="S174" s="207" t="s">
        <v>206</v>
      </c>
      <c r="T174" s="207" t="str">
        <f t="shared" si="7"/>
        <v xml:space="preserve">3 , 11 , 7 , 'Y' </v>
      </c>
      <c r="U174" s="208" t="s">
        <v>207</v>
      </c>
      <c r="W174" s="209"/>
      <c r="X174" s="209"/>
      <c r="Y174" s="209"/>
      <c r="Z174" s="209"/>
      <c r="AB174" s="209"/>
      <c r="AC174" s="209"/>
      <c r="AD174" s="209"/>
      <c r="AE174" s="209"/>
    </row>
    <row r="175" spans="1:31">
      <c r="A175" s="211">
        <v>3</v>
      </c>
      <c r="B175" s="211">
        <v>14</v>
      </c>
      <c r="C175" s="211">
        <v>5</v>
      </c>
      <c r="D175" s="211" t="s">
        <v>403</v>
      </c>
      <c r="E175" s="205" t="s">
        <v>1068</v>
      </c>
      <c r="F175" s="205" t="s">
        <v>43</v>
      </c>
      <c r="G175" s="223">
        <v>3</v>
      </c>
      <c r="H175" s="223">
        <v>11</v>
      </c>
      <c r="I175" s="223">
        <v>8</v>
      </c>
      <c r="J175" s="223" t="s">
        <v>403</v>
      </c>
      <c r="K175" s="194" t="str">
        <f>VLOOKUP(A175,'[1]1_プロファイルマスタ'!$A$3:$E$90,3,FALSE)</f>
        <v>管理者(自店)</v>
      </c>
      <c r="L175" s="194" t="str">
        <f>VLOOKUP(B175,'[1]8_取引マスタ'!$A$3:$G$91,2,FALSE)</f>
        <v>未判定照会（連動）</v>
      </c>
      <c r="M175" s="194" t="str">
        <f>VLOOKUP(C175,'[1]15_リスト発行元マスタ'!$A$3:$Q$100,2,FALSE)</f>
        <v>FACTIVA_SANC</v>
      </c>
      <c r="N175" s="194" t="str">
        <f>VLOOKUP(G175,'[3]1_プロファイルマスタ'!$H$3:$L$900,3,FALSE)</f>
        <v>リスク管理部門（担当）</v>
      </c>
      <c r="O175" s="194" t="str">
        <f>VLOOKUP(H175,'[3]8_取引マスタ'!$J$3:$P$910,2,FALSE)</f>
        <v>判定済照会</v>
      </c>
      <c r="P175" s="194" t="str">
        <f>VLOOKUP(I175,'[3]15_リスト発行元マスタ'!$U$3:$AK$1000,2,FALSE)</f>
        <v>ASC</v>
      </c>
      <c r="Q175" s="206" t="s">
        <v>208</v>
      </c>
      <c r="R175" s="207" t="s">
        <v>868</v>
      </c>
      <c r="S175" s="207" t="s">
        <v>206</v>
      </c>
      <c r="T175" s="207" t="str">
        <f t="shared" si="7"/>
        <v xml:space="preserve">3 , 11 , 8 , 'Y' </v>
      </c>
      <c r="U175" s="208" t="s">
        <v>207</v>
      </c>
      <c r="W175" s="209"/>
      <c r="X175" s="209"/>
      <c r="Y175" s="209"/>
      <c r="Z175" s="209"/>
      <c r="AB175" s="209"/>
      <c r="AC175" s="209"/>
      <c r="AD175" s="209"/>
      <c r="AE175" s="209"/>
    </row>
    <row r="176" spans="1:31">
      <c r="A176" s="211">
        <v>3</v>
      </c>
      <c r="B176" s="211">
        <v>14</v>
      </c>
      <c r="C176" s="211">
        <v>6</v>
      </c>
      <c r="D176" s="211" t="s">
        <v>403</v>
      </c>
      <c r="E176" s="205" t="s">
        <v>1068</v>
      </c>
      <c r="F176" s="205" t="s">
        <v>43</v>
      </c>
      <c r="G176" s="223">
        <v>3</v>
      </c>
      <c r="H176" s="223">
        <v>11</v>
      </c>
      <c r="I176" s="223">
        <v>9</v>
      </c>
      <c r="J176" s="223" t="s">
        <v>403</v>
      </c>
      <c r="K176" s="194" t="str">
        <f>VLOOKUP(A176,'[1]1_プロファイルマスタ'!$A$3:$E$90,3,FALSE)</f>
        <v>管理者(自店)</v>
      </c>
      <c r="L176" s="194" t="str">
        <f>VLOOKUP(B176,'[1]8_取引マスタ'!$A$3:$G$91,2,FALSE)</f>
        <v>未判定照会（連動）</v>
      </c>
      <c r="M176" s="194" t="str">
        <f>VLOOKUP(C176,'[1]15_リスト発行元マスタ'!$A$3:$Q$100,2,FALSE)</f>
        <v>MOF</v>
      </c>
      <c r="N176" s="194" t="str">
        <f>VLOOKUP(G176,'[3]1_プロファイルマスタ'!$H$3:$L$900,3,FALSE)</f>
        <v>リスク管理部門（担当）</v>
      </c>
      <c r="O176" s="194" t="str">
        <f>VLOOKUP(H176,'[3]8_取引マスタ'!$J$3:$P$910,2,FALSE)</f>
        <v>判定済照会</v>
      </c>
      <c r="P176" s="194" t="str">
        <f>VLOOKUP(I176,'[3]15_リスト発行元マスタ'!$U$3:$AK$1000,2,FALSE)</f>
        <v>DJ_SEISAI</v>
      </c>
      <c r="Q176" s="206" t="s">
        <v>208</v>
      </c>
      <c r="R176" s="207" t="s">
        <v>868</v>
      </c>
      <c r="S176" s="207" t="s">
        <v>206</v>
      </c>
      <c r="T176" s="207" t="str">
        <f t="shared" si="7"/>
        <v xml:space="preserve">3 , 11 , 9 , 'Y' </v>
      </c>
      <c r="U176" s="208" t="s">
        <v>207</v>
      </c>
      <c r="W176" s="209"/>
      <c r="X176" s="209"/>
      <c r="Y176" s="209"/>
      <c r="Z176" s="209"/>
      <c r="AB176" s="209"/>
      <c r="AC176" s="209"/>
      <c r="AD176" s="209"/>
      <c r="AE176" s="209"/>
    </row>
    <row r="177" spans="1:31">
      <c r="A177" s="211">
        <v>3</v>
      </c>
      <c r="B177" s="211">
        <v>14</v>
      </c>
      <c r="C177" s="211">
        <v>7</v>
      </c>
      <c r="D177" s="211" t="s">
        <v>403</v>
      </c>
      <c r="E177" s="205" t="s">
        <v>1068</v>
      </c>
      <c r="F177" s="205" t="s">
        <v>43</v>
      </c>
      <c r="G177" s="223">
        <v>3</v>
      </c>
      <c r="H177" s="223">
        <v>11</v>
      </c>
      <c r="I177" s="223">
        <v>10</v>
      </c>
      <c r="J177" s="223" t="s">
        <v>403</v>
      </c>
      <c r="K177" s="194" t="str">
        <f>VLOOKUP(A177,'[1]1_プロファイルマスタ'!$A$3:$E$90,3,FALSE)</f>
        <v>管理者(自店)</v>
      </c>
      <c r="L177" s="194" t="str">
        <f>VLOOKUP(B177,'[1]8_取引マスタ'!$A$3:$G$91,2,FALSE)</f>
        <v>未判定照会（連動）</v>
      </c>
      <c r="M177" s="194" t="str">
        <f>VLOOKUP(C177,'[1]15_リスト発行元マスタ'!$A$3:$Q$100,2,FALSE)</f>
        <v>JP</v>
      </c>
      <c r="N177" s="194" t="str">
        <f>VLOOKUP(G177,'[3]1_プロファイルマスタ'!$H$3:$L$900,3,FALSE)</f>
        <v>リスク管理部門（担当）</v>
      </c>
      <c r="O177" s="194" t="str">
        <f>VLOOKUP(H177,'[3]8_取引マスタ'!$J$3:$P$910,2,FALSE)</f>
        <v>判定済照会</v>
      </c>
      <c r="P177" s="194" t="str">
        <f>VLOOKUP(I177,'[3]15_リスト発行元マスタ'!$U$3:$AK$1000,2,FALSE)</f>
        <v>DJ_SHIPS</v>
      </c>
      <c r="Q177" s="206" t="s">
        <v>208</v>
      </c>
      <c r="R177" s="207" t="s">
        <v>868</v>
      </c>
      <c r="S177" s="207" t="s">
        <v>206</v>
      </c>
      <c r="T177" s="207" t="str">
        <f t="shared" si="7"/>
        <v xml:space="preserve">3 , 11 , 10 , 'Y' </v>
      </c>
      <c r="U177" s="208" t="s">
        <v>207</v>
      </c>
      <c r="W177" s="209"/>
      <c r="X177" s="209"/>
      <c r="Y177" s="209"/>
      <c r="Z177" s="209"/>
      <c r="AB177" s="209"/>
      <c r="AC177" s="209"/>
      <c r="AD177" s="209"/>
      <c r="AE177" s="209"/>
    </row>
    <row r="178" spans="1:31">
      <c r="A178" s="211">
        <v>3</v>
      </c>
      <c r="B178" s="211">
        <v>14</v>
      </c>
      <c r="C178" s="211">
        <v>8</v>
      </c>
      <c r="D178" s="211" t="s">
        <v>403</v>
      </c>
      <c r="E178" s="205" t="s">
        <v>1068</v>
      </c>
      <c r="F178" s="205" t="s">
        <v>43</v>
      </c>
      <c r="G178" s="223">
        <v>3</v>
      </c>
      <c r="H178" s="223">
        <v>11</v>
      </c>
      <c r="I178" s="223">
        <v>11</v>
      </c>
      <c r="J178" s="223" t="s">
        <v>403</v>
      </c>
      <c r="K178" s="194" t="str">
        <f>VLOOKUP(A178,'[1]1_プロファイルマスタ'!$A$3:$E$90,3,FALSE)</f>
        <v>管理者(自店)</v>
      </c>
      <c r="L178" s="194" t="str">
        <f>VLOOKUP(B178,'[1]8_取引マスタ'!$A$3:$G$91,2,FALSE)</f>
        <v>未判定照会（連動）</v>
      </c>
      <c r="M178" s="194" t="str">
        <f>VLOOKUP(C178,'[1]15_リスト発行元マスタ'!$A$3:$Q$100,2,FALSE)</f>
        <v>JU</v>
      </c>
      <c r="N178" s="194" t="str">
        <f>VLOOKUP(G178,'[3]1_プロファイルマスタ'!$H$3:$L$900,3,FALSE)</f>
        <v>リスク管理部門（担当）</v>
      </c>
      <c r="O178" s="194" t="str">
        <f>VLOOKUP(H178,'[3]8_取引マスタ'!$J$3:$P$910,2,FALSE)</f>
        <v>判定済照会</v>
      </c>
      <c r="P178" s="194" t="str">
        <f>VLOOKUP(I178,'[3]15_リスト発行元マスタ'!$U$3:$AK$1000,2,FALSE)</f>
        <v>DJ_GAIKOKU_PEPS</v>
      </c>
      <c r="Q178" s="206" t="s">
        <v>208</v>
      </c>
      <c r="R178" s="207" t="s">
        <v>868</v>
      </c>
      <c r="S178" s="207" t="s">
        <v>206</v>
      </c>
      <c r="T178" s="207" t="str">
        <f t="shared" si="7"/>
        <v xml:space="preserve">3 , 11 , 11 , 'Y' </v>
      </c>
      <c r="U178" s="208" t="s">
        <v>207</v>
      </c>
      <c r="W178" s="209"/>
      <c r="X178" s="209"/>
      <c r="Y178" s="209"/>
      <c r="Z178" s="209"/>
      <c r="AB178" s="209"/>
      <c r="AC178" s="209"/>
      <c r="AD178" s="209"/>
      <c r="AE178" s="209"/>
    </row>
    <row r="179" spans="1:31">
      <c r="A179" s="211">
        <v>3</v>
      </c>
      <c r="B179" s="211">
        <v>14</v>
      </c>
      <c r="C179" s="211">
        <v>9</v>
      </c>
      <c r="D179" s="211" t="s">
        <v>403</v>
      </c>
      <c r="E179" s="205" t="s">
        <v>1068</v>
      </c>
      <c r="F179" s="205" t="s">
        <v>43</v>
      </c>
      <c r="G179" s="223">
        <v>3</v>
      </c>
      <c r="H179" s="223">
        <v>11</v>
      </c>
      <c r="I179" s="223">
        <v>12</v>
      </c>
      <c r="J179" s="223" t="s">
        <v>403</v>
      </c>
      <c r="K179" s="194" t="str">
        <f>VLOOKUP(A179,'[1]1_プロファイルマスタ'!$A$3:$E$90,3,FALSE)</f>
        <v>管理者(自店)</v>
      </c>
      <c r="L179" s="194" t="str">
        <f>VLOOKUP(B179,'[1]8_取引マスタ'!$A$3:$G$91,2,FALSE)</f>
        <v>未判定照会（連動）</v>
      </c>
      <c r="M179" s="194" t="str">
        <f>VLOOKUP(C179,'[1]15_リスト発行元マスタ'!$A$3:$Q$100,2,FALSE)</f>
        <v>NPA</v>
      </c>
      <c r="N179" s="194" t="str">
        <f>VLOOKUP(G179,'[3]1_プロファイルマスタ'!$H$3:$L$900,3,FALSE)</f>
        <v>リスク管理部門（担当）</v>
      </c>
      <c r="O179" s="194" t="str">
        <f>VLOOKUP(H179,'[3]8_取引マスタ'!$J$3:$P$910,2,FALSE)</f>
        <v>判定済照会</v>
      </c>
      <c r="P179" s="194" t="str">
        <f>VLOOKUP(I179,'[3]15_リスト発行元マスタ'!$U$3:$AK$1000,2,FALSE)</f>
        <v>DJ_KOKUNAI_PEPS</v>
      </c>
      <c r="Q179" s="206" t="s">
        <v>208</v>
      </c>
      <c r="R179" s="207" t="s">
        <v>868</v>
      </c>
      <c r="S179" s="207" t="s">
        <v>206</v>
      </c>
      <c r="T179" s="207" t="str">
        <f t="shared" si="7"/>
        <v xml:space="preserve">3 , 11 , 12 , 'Y' </v>
      </c>
      <c r="U179" s="208" t="s">
        <v>207</v>
      </c>
      <c r="W179" s="209"/>
      <c r="X179" s="209"/>
      <c r="Y179" s="209"/>
      <c r="Z179" s="209"/>
      <c r="AB179" s="209"/>
      <c r="AC179" s="209"/>
      <c r="AD179" s="209"/>
      <c r="AE179" s="209"/>
    </row>
    <row r="180" spans="1:31">
      <c r="A180" s="211">
        <v>3</v>
      </c>
      <c r="B180" s="211">
        <v>14</v>
      </c>
      <c r="C180" s="211">
        <v>10</v>
      </c>
      <c r="D180" s="211" t="s">
        <v>403</v>
      </c>
      <c r="E180" s="205" t="s">
        <v>1068</v>
      </c>
      <c r="F180" s="205" t="s">
        <v>43</v>
      </c>
      <c r="G180" s="223">
        <v>3</v>
      </c>
      <c r="H180" s="223">
        <v>11</v>
      </c>
      <c r="I180" s="223">
        <v>13</v>
      </c>
      <c r="J180" s="223" t="s">
        <v>403</v>
      </c>
      <c r="K180" s="194" t="str">
        <f>VLOOKUP(A180,'[1]1_プロファイルマスタ'!$A$3:$E$90,3,FALSE)</f>
        <v>管理者(自店)</v>
      </c>
      <c r="L180" s="194" t="str">
        <f>VLOOKUP(B180,'[1]8_取引マスタ'!$A$3:$G$91,2,FALSE)</f>
        <v>未判定照会（連動）</v>
      </c>
      <c r="M180" s="194" t="str">
        <f>VLOOKUP(C180,'[1]15_リスト発行元マスタ'!$A$3:$Q$100,2,FALSE)</f>
        <v>NPC</v>
      </c>
      <c r="N180" s="194" t="str">
        <f>VLOOKUP(G180,'[3]1_プロファイルマスタ'!$H$3:$L$900,3,FALSE)</f>
        <v>リスク管理部門（担当）</v>
      </c>
      <c r="O180" s="194" t="str">
        <f>VLOOKUP(H180,'[3]8_取引マスタ'!$J$3:$P$910,2,FALSE)</f>
        <v>判定済照会</v>
      </c>
      <c r="P180" s="194" t="str">
        <f>VLOOKUP(I180,'[3]15_リスト発行元マスタ'!$U$3:$AK$1000,2,FALSE)</f>
        <v>ZENGIN_SEIHO</v>
      </c>
      <c r="Q180" s="206" t="s">
        <v>208</v>
      </c>
      <c r="R180" s="207" t="s">
        <v>868</v>
      </c>
      <c r="S180" s="207" t="s">
        <v>206</v>
      </c>
      <c r="T180" s="207" t="str">
        <f t="shared" si="7"/>
        <v xml:space="preserve">3 , 11 , 13 , 'Y' </v>
      </c>
      <c r="U180" s="208" t="s">
        <v>207</v>
      </c>
      <c r="W180" s="209"/>
      <c r="X180" s="209"/>
      <c r="Y180" s="209"/>
      <c r="Z180" s="209"/>
      <c r="AB180" s="209"/>
      <c r="AC180" s="209"/>
      <c r="AD180" s="209"/>
      <c r="AE180" s="209"/>
    </row>
    <row r="181" spans="1:31">
      <c r="A181" s="211">
        <v>3</v>
      </c>
      <c r="B181" s="211">
        <v>14</v>
      </c>
      <c r="C181" s="211">
        <v>11</v>
      </c>
      <c r="D181" s="211" t="s">
        <v>403</v>
      </c>
      <c r="E181" s="205" t="s">
        <v>1068</v>
      </c>
      <c r="F181" s="205" t="s">
        <v>43</v>
      </c>
      <c r="G181" s="223">
        <v>3</v>
      </c>
      <c r="H181" s="223">
        <v>11</v>
      </c>
      <c r="I181" s="223">
        <v>14</v>
      </c>
      <c r="J181" s="223" t="s">
        <v>403</v>
      </c>
      <c r="K181" s="194" t="str">
        <f>VLOOKUP(A181,'[1]1_プロファイルマスタ'!$A$3:$E$90,3,FALSE)</f>
        <v>管理者(自店)</v>
      </c>
      <c r="L181" s="194" t="str">
        <f>VLOOKUP(B181,'[1]8_取引マスタ'!$A$3:$G$91,2,FALSE)</f>
        <v>未判定照会（連動）</v>
      </c>
      <c r="M181" s="194" t="str">
        <f>VLOOKUP(C181,'[1]15_リスト発行元マスタ'!$A$3:$Q$100,2,FALSE)</f>
        <v>NPI</v>
      </c>
      <c r="N181" s="194" t="str">
        <f>VLOOKUP(G181,'[3]1_プロファイルマスタ'!$H$3:$L$900,3,FALSE)</f>
        <v>リスク管理部門（担当）</v>
      </c>
      <c r="O181" s="194" t="str">
        <f>VLOOKUP(H181,'[3]8_取引マスタ'!$J$3:$P$910,2,FALSE)</f>
        <v>判定済照会</v>
      </c>
      <c r="P181" s="194" t="str">
        <f>VLOOKUP(I181,'[3]15_リスト発行元マスタ'!$U$3:$AK$1000,2,FALSE)</f>
        <v>ZENGIN_SONPO</v>
      </c>
      <c r="Q181" s="206" t="s">
        <v>208</v>
      </c>
      <c r="R181" s="207" t="s">
        <v>868</v>
      </c>
      <c r="S181" s="207" t="s">
        <v>206</v>
      </c>
      <c r="T181" s="207" t="str">
        <f t="shared" si="7"/>
        <v xml:space="preserve">3 , 11 , 14 , 'Y' </v>
      </c>
      <c r="U181" s="208" t="s">
        <v>207</v>
      </c>
      <c r="W181" s="209"/>
      <c r="X181" s="209"/>
      <c r="Y181" s="209"/>
      <c r="Z181" s="209"/>
      <c r="AB181" s="209"/>
      <c r="AC181" s="209"/>
      <c r="AD181" s="209"/>
      <c r="AE181" s="209"/>
    </row>
    <row r="182" spans="1:31">
      <c r="A182" s="211">
        <v>3</v>
      </c>
      <c r="B182" s="211">
        <v>14</v>
      </c>
      <c r="C182" s="211">
        <v>12</v>
      </c>
      <c r="D182" s="211" t="s">
        <v>403</v>
      </c>
      <c r="E182" s="205" t="s">
        <v>1068</v>
      </c>
      <c r="F182" s="205" t="s">
        <v>43</v>
      </c>
      <c r="G182" s="223">
        <v>3</v>
      </c>
      <c r="H182" s="223">
        <v>11</v>
      </c>
      <c r="I182" s="223">
        <v>15</v>
      </c>
      <c r="J182" s="223" t="s">
        <v>403</v>
      </c>
      <c r="K182" s="194" t="str">
        <f>VLOOKUP(A182,'[1]1_プロファイルマスタ'!$A$3:$E$90,3,FALSE)</f>
        <v>管理者(自店)</v>
      </c>
      <c r="L182" s="194" t="str">
        <f>VLOOKUP(B182,'[1]8_取引マスタ'!$A$3:$G$91,2,FALSE)</f>
        <v>未判定照会（連動）</v>
      </c>
      <c r="M182" s="194" t="str">
        <f>VLOOKUP(C182,'[1]15_リスト発行元マスタ'!$A$3:$Q$100,2,FALSE)</f>
        <v>ASI</v>
      </c>
      <c r="N182" s="194" t="str">
        <f>VLOOKUP(G182,'[3]1_プロファイルマスタ'!$H$3:$L$900,3,FALSE)</f>
        <v>リスク管理部門（担当）</v>
      </c>
      <c r="O182" s="194" t="str">
        <f>VLOOKUP(H182,'[3]8_取引マスタ'!$J$3:$P$910,2,FALSE)</f>
        <v>判定済照会</v>
      </c>
      <c r="P182" s="194" t="str">
        <f>VLOOKUP(I182,'[3]15_リスト発行元マスタ'!$U$3:$AK$1000,2,FALSE)</f>
        <v>ORIGINAL</v>
      </c>
      <c r="Q182" s="206" t="s">
        <v>208</v>
      </c>
      <c r="R182" s="207" t="s">
        <v>868</v>
      </c>
      <c r="S182" s="207" t="s">
        <v>206</v>
      </c>
      <c r="T182" s="207" t="str">
        <f t="shared" si="7"/>
        <v xml:space="preserve">3 , 11 , 15 , 'Y' </v>
      </c>
      <c r="U182" s="208" t="s">
        <v>207</v>
      </c>
      <c r="W182" s="209"/>
      <c r="X182" s="209"/>
      <c r="Y182" s="209"/>
      <c r="Z182" s="209"/>
      <c r="AB182" s="209"/>
      <c r="AC182" s="209"/>
      <c r="AD182" s="209"/>
      <c r="AE182" s="209"/>
    </row>
    <row r="183" spans="1:31">
      <c r="A183" s="211">
        <v>3</v>
      </c>
      <c r="B183" s="211">
        <v>14</v>
      </c>
      <c r="C183" s="211">
        <v>13</v>
      </c>
      <c r="D183" s="211" t="s">
        <v>403</v>
      </c>
      <c r="E183" s="205" t="s">
        <v>1068</v>
      </c>
      <c r="F183" s="205" t="s">
        <v>43</v>
      </c>
      <c r="G183" s="223">
        <v>3</v>
      </c>
      <c r="H183" s="223">
        <v>14</v>
      </c>
      <c r="I183" s="223">
        <v>1</v>
      </c>
      <c r="J183" s="223" t="s">
        <v>403</v>
      </c>
      <c r="K183" s="194" t="str">
        <f>VLOOKUP(A183,'[1]1_プロファイルマスタ'!$A$3:$E$90,3,FALSE)</f>
        <v>管理者(自店)</v>
      </c>
      <c r="L183" s="194" t="str">
        <f>VLOOKUP(B183,'[1]8_取引マスタ'!$A$3:$G$91,2,FALSE)</f>
        <v>未判定照会（連動）</v>
      </c>
      <c r="M183" s="194" t="str">
        <f>VLOOKUP(C183,'[1]15_リスト発行元マスタ'!$A$3:$Q$100,2,FALSE)</f>
        <v>ASC</v>
      </c>
      <c r="N183" s="194" t="str">
        <f>VLOOKUP(G183,'[3]1_プロファイルマスタ'!$H$3:$L$900,3,FALSE)</f>
        <v>リスク管理部門（担当）</v>
      </c>
      <c r="O183" s="194" t="str">
        <f>VLOOKUP(H183,'[3]8_取引マスタ'!$J$3:$P$910,2,FALSE)</f>
        <v>未判定照会（連動）</v>
      </c>
      <c r="P183" s="194" t="str">
        <f>VLOOKUP(I183,'[3]15_リスト発行元マスタ'!$U$3:$AK$1000,2,FALSE)</f>
        <v>OFAC</v>
      </c>
      <c r="Q183" s="206" t="s">
        <v>208</v>
      </c>
      <c r="R183" s="207" t="s">
        <v>868</v>
      </c>
      <c r="S183" s="207" t="s">
        <v>206</v>
      </c>
      <c r="T183" s="207" t="str">
        <f t="shared" si="7"/>
        <v xml:space="preserve">3 , 14 , 1 , 'Y' </v>
      </c>
      <c r="U183" s="208" t="s">
        <v>207</v>
      </c>
      <c r="W183" s="209"/>
      <c r="X183" s="209"/>
      <c r="Y183" s="209"/>
      <c r="Z183" s="209"/>
      <c r="AB183" s="209"/>
      <c r="AC183" s="209"/>
      <c r="AD183" s="209"/>
      <c r="AE183" s="209"/>
    </row>
    <row r="184" spans="1:31">
      <c r="A184" s="211">
        <v>3</v>
      </c>
      <c r="B184" s="211">
        <v>14</v>
      </c>
      <c r="C184" s="211">
        <v>14</v>
      </c>
      <c r="D184" s="211" t="s">
        <v>403</v>
      </c>
      <c r="E184" s="205" t="s">
        <v>1068</v>
      </c>
      <c r="F184" s="205" t="s">
        <v>43</v>
      </c>
      <c r="G184" s="223">
        <v>3</v>
      </c>
      <c r="H184" s="223">
        <v>14</v>
      </c>
      <c r="I184" s="223">
        <v>2</v>
      </c>
      <c r="J184" s="223" t="s">
        <v>403</v>
      </c>
      <c r="K184" s="194" t="str">
        <f>VLOOKUP(A184,'[1]1_プロファイルマスタ'!$A$3:$E$90,3,FALSE)</f>
        <v>管理者(自店)</v>
      </c>
      <c r="L184" s="194" t="str">
        <f>VLOOKUP(B184,'[1]8_取引マスタ'!$A$3:$G$91,2,FALSE)</f>
        <v>未判定照会（連動）</v>
      </c>
      <c r="M184" s="194" t="str">
        <f>VLOOKUP(C184,'[1]15_リスト発行元マスタ'!$A$3:$Q$100,2,FALSE)</f>
        <v>ORG1</v>
      </c>
      <c r="N184" s="194" t="str">
        <f>VLOOKUP(G184,'[3]1_プロファイルマスタ'!$H$3:$L$900,3,FALSE)</f>
        <v>リスク管理部門（担当）</v>
      </c>
      <c r="O184" s="194" t="str">
        <f>VLOOKUP(H184,'[3]8_取引マスタ'!$J$3:$P$910,2,FALSE)</f>
        <v>未判定照会（連動）</v>
      </c>
      <c r="P184" s="194" t="str">
        <f>VLOOKUP(I184,'[3]15_リスト発行元マスタ'!$U$3:$AK$1000,2,FALSE)</f>
        <v>JP</v>
      </c>
      <c r="Q184" s="206" t="s">
        <v>208</v>
      </c>
      <c r="R184" s="207" t="s">
        <v>868</v>
      </c>
      <c r="S184" s="207" t="s">
        <v>206</v>
      </c>
      <c r="T184" s="207" t="str">
        <f t="shared" si="7"/>
        <v xml:space="preserve">3 , 14 , 2 , 'Y' </v>
      </c>
      <c r="U184" s="208" t="s">
        <v>207</v>
      </c>
      <c r="W184" s="209"/>
      <c r="X184" s="209"/>
      <c r="Y184" s="209"/>
      <c r="Z184" s="209"/>
      <c r="AB184" s="209"/>
      <c r="AC184" s="209"/>
      <c r="AD184" s="209"/>
      <c r="AE184" s="209"/>
    </row>
    <row r="185" spans="1:31">
      <c r="A185" s="211">
        <v>3</v>
      </c>
      <c r="B185" s="211">
        <v>15</v>
      </c>
      <c r="C185" s="211">
        <v>1</v>
      </c>
      <c r="D185" s="211" t="s">
        <v>403</v>
      </c>
      <c r="E185" s="205" t="s">
        <v>1068</v>
      </c>
      <c r="F185" s="205" t="s">
        <v>43</v>
      </c>
      <c r="G185" s="223">
        <v>3</v>
      </c>
      <c r="H185" s="223">
        <v>14</v>
      </c>
      <c r="I185" s="223">
        <v>3</v>
      </c>
      <c r="J185" s="223" t="s">
        <v>403</v>
      </c>
      <c r="K185" s="194" t="str">
        <f>VLOOKUP(A185,'[1]1_プロファイルマスタ'!$A$3:$E$90,3,FALSE)</f>
        <v>管理者(自店)</v>
      </c>
      <c r="L185" s="194" t="str">
        <f>VLOOKUP(B185,'[1]8_取引マスタ'!$A$3:$G$91,2,FALSE)</f>
        <v>判定済照会（連動）</v>
      </c>
      <c r="M185" s="194" t="str">
        <f>VLOOKUP(C185,'[1]15_リスト発行元マスタ'!$A$3:$Q$100,2,FALSE)</f>
        <v>OFAC</v>
      </c>
      <c r="N185" s="194" t="str">
        <f>VLOOKUP(G185,'[3]1_プロファイルマスタ'!$H$3:$L$900,3,FALSE)</f>
        <v>リスク管理部門（担当）</v>
      </c>
      <c r="O185" s="194" t="str">
        <f>VLOOKUP(H185,'[3]8_取引マスタ'!$J$3:$P$910,2,FALSE)</f>
        <v>未判定照会（連動）</v>
      </c>
      <c r="P185" s="194" t="str">
        <f>VLOOKUP(I185,'[3]15_リスト発行元マスタ'!$U$3:$AK$1000,2,FALSE)</f>
        <v>MOF</v>
      </c>
      <c r="Q185" s="206" t="s">
        <v>208</v>
      </c>
      <c r="R185" s="207" t="s">
        <v>868</v>
      </c>
      <c r="S185" s="207" t="s">
        <v>206</v>
      </c>
      <c r="T185" s="207" t="str">
        <f t="shared" si="7"/>
        <v xml:space="preserve">3 , 14 , 3 , 'Y' </v>
      </c>
      <c r="U185" s="208" t="s">
        <v>207</v>
      </c>
      <c r="W185" s="209"/>
      <c r="X185" s="209"/>
      <c r="Y185" s="209"/>
      <c r="Z185" s="209"/>
      <c r="AB185" s="209"/>
      <c r="AC185" s="209"/>
      <c r="AD185" s="209"/>
      <c r="AE185" s="209"/>
    </row>
    <row r="186" spans="1:31">
      <c r="A186" s="211">
        <v>3</v>
      </c>
      <c r="B186" s="211">
        <v>15</v>
      </c>
      <c r="C186" s="211">
        <v>2</v>
      </c>
      <c r="D186" s="211" t="s">
        <v>403</v>
      </c>
      <c r="E186" s="205" t="s">
        <v>1068</v>
      </c>
      <c r="F186" s="205" t="s">
        <v>43</v>
      </c>
      <c r="G186" s="223">
        <v>3</v>
      </c>
      <c r="H186" s="223">
        <v>14</v>
      </c>
      <c r="I186" s="223">
        <v>4</v>
      </c>
      <c r="J186" s="223" t="s">
        <v>403</v>
      </c>
      <c r="K186" s="194" t="str">
        <f>VLOOKUP(A186,'[1]1_プロファイルマスタ'!$A$3:$E$90,3,FALSE)</f>
        <v>管理者(自店)</v>
      </c>
      <c r="L186" s="194" t="str">
        <f>VLOOKUP(B186,'[1]8_取引マスタ'!$A$3:$G$91,2,FALSE)</f>
        <v>判定済照会（連動）</v>
      </c>
      <c r="M186" s="194" t="str">
        <f>VLOOKUP(C186,'[1]15_リスト発行元マスタ'!$A$3:$Q$100,2,FALSE)</f>
        <v>RefPEPs</v>
      </c>
      <c r="N186" s="194" t="str">
        <f>VLOOKUP(G186,'[3]1_プロファイルマスタ'!$H$3:$L$900,3,FALSE)</f>
        <v>リスク管理部門（担当）</v>
      </c>
      <c r="O186" s="194" t="str">
        <f>VLOOKUP(H186,'[3]8_取引マスタ'!$J$3:$P$910,2,FALSE)</f>
        <v>未判定照会（連動）</v>
      </c>
      <c r="P186" s="194" t="str">
        <f>VLOOKUP(I186,'[3]15_リスト発行元マスタ'!$U$3:$AK$1000,2,FALSE)</f>
        <v>NPA</v>
      </c>
      <c r="Q186" s="206" t="s">
        <v>208</v>
      </c>
      <c r="R186" s="207" t="s">
        <v>868</v>
      </c>
      <c r="S186" s="207" t="s">
        <v>206</v>
      </c>
      <c r="T186" s="207" t="str">
        <f t="shared" si="7"/>
        <v xml:space="preserve">3 , 14 , 4 , 'Y' </v>
      </c>
      <c r="U186" s="208" t="s">
        <v>207</v>
      </c>
      <c r="W186" s="209"/>
      <c r="X186" s="209"/>
      <c r="Y186" s="209"/>
      <c r="Z186" s="209"/>
      <c r="AB186" s="209"/>
      <c r="AC186" s="209"/>
      <c r="AD186" s="209"/>
      <c r="AE186" s="209"/>
    </row>
    <row r="187" spans="1:31">
      <c r="A187" s="211">
        <v>3</v>
      </c>
      <c r="B187" s="211">
        <v>15</v>
      </c>
      <c r="C187" s="211">
        <v>3</v>
      </c>
      <c r="D187" s="211" t="s">
        <v>403</v>
      </c>
      <c r="E187" s="205" t="s">
        <v>1068</v>
      </c>
      <c r="F187" s="205" t="s">
        <v>43</v>
      </c>
      <c r="G187" s="223">
        <v>3</v>
      </c>
      <c r="H187" s="223">
        <v>14</v>
      </c>
      <c r="I187" s="223">
        <v>5</v>
      </c>
      <c r="J187" s="223" t="s">
        <v>403</v>
      </c>
      <c r="K187" s="194" t="str">
        <f>VLOOKUP(A187,'[1]1_プロファイルマスタ'!$A$3:$E$90,3,FALSE)</f>
        <v>管理者(自店)</v>
      </c>
      <c r="L187" s="194" t="str">
        <f>VLOOKUP(B187,'[1]8_取引マスタ'!$A$3:$G$91,2,FALSE)</f>
        <v>判定済照会（連動）</v>
      </c>
      <c r="M187" s="194" t="str">
        <f>VLOOKUP(C187,'[1]15_リスト発行元マスタ'!$A$3:$Q$100,2,FALSE)</f>
        <v>RefSANC</v>
      </c>
      <c r="N187" s="194" t="str">
        <f>VLOOKUP(G187,'[3]1_プロファイルマスタ'!$H$3:$L$900,3,FALSE)</f>
        <v>リスク管理部門（担当）</v>
      </c>
      <c r="O187" s="194" t="str">
        <f>VLOOKUP(H187,'[3]8_取引マスタ'!$J$3:$P$910,2,FALSE)</f>
        <v>未判定照会（連動）</v>
      </c>
      <c r="P187" s="194" t="str">
        <f>VLOOKUP(I187,'[3]15_リスト発行元マスタ'!$U$3:$AK$1000,2,FALSE)</f>
        <v>NPC</v>
      </c>
      <c r="Q187" s="206" t="s">
        <v>208</v>
      </c>
      <c r="R187" s="207" t="s">
        <v>868</v>
      </c>
      <c r="S187" s="207" t="s">
        <v>206</v>
      </c>
      <c r="T187" s="207" t="str">
        <f t="shared" si="7"/>
        <v xml:space="preserve">3 , 14 , 5 , 'Y' </v>
      </c>
      <c r="U187" s="208" t="s">
        <v>207</v>
      </c>
      <c r="W187" s="209"/>
      <c r="X187" s="209"/>
      <c r="Y187" s="209"/>
      <c r="Z187" s="209"/>
      <c r="AB187" s="209"/>
      <c r="AC187" s="209"/>
      <c r="AD187" s="209"/>
      <c r="AE187" s="209"/>
    </row>
    <row r="188" spans="1:31">
      <c r="A188" s="211">
        <v>3</v>
      </c>
      <c r="B188" s="211">
        <v>15</v>
      </c>
      <c r="C188" s="211">
        <v>4</v>
      </c>
      <c r="D188" s="211" t="s">
        <v>403</v>
      </c>
      <c r="E188" s="205" t="s">
        <v>1068</v>
      </c>
      <c r="F188" s="205" t="s">
        <v>43</v>
      </c>
      <c r="G188" s="223">
        <v>3</v>
      </c>
      <c r="H188" s="223">
        <v>14</v>
      </c>
      <c r="I188" s="223">
        <v>6</v>
      </c>
      <c r="J188" s="223" t="s">
        <v>403</v>
      </c>
      <c r="K188" s="194" t="str">
        <f>VLOOKUP(A188,'[1]1_プロファイルマスタ'!$A$3:$E$90,3,FALSE)</f>
        <v>管理者(自店)</v>
      </c>
      <c r="L188" s="194" t="str">
        <f>VLOOKUP(B188,'[1]8_取引マスタ'!$A$3:$G$91,2,FALSE)</f>
        <v>判定済照会（連動）</v>
      </c>
      <c r="M188" s="194" t="str">
        <f>VLOOKUP(C188,'[1]15_リスト発行元マスタ'!$A$3:$Q$100,2,FALSE)</f>
        <v>FACTIVA</v>
      </c>
      <c r="N188" s="194" t="str">
        <f>VLOOKUP(G188,'[3]1_プロファイルマスタ'!$H$3:$L$900,3,FALSE)</f>
        <v>リスク管理部門（担当）</v>
      </c>
      <c r="O188" s="194" t="str">
        <f>VLOOKUP(H188,'[3]8_取引マスタ'!$J$3:$P$910,2,FALSE)</f>
        <v>未判定照会（連動）</v>
      </c>
      <c r="P188" s="194" t="str">
        <f>VLOOKUP(I188,'[3]15_リスト発行元マスタ'!$U$3:$AK$1000,2,FALSE)</f>
        <v>NPI</v>
      </c>
      <c r="Q188" s="206" t="s">
        <v>208</v>
      </c>
      <c r="R188" s="207" t="s">
        <v>868</v>
      </c>
      <c r="S188" s="207" t="s">
        <v>206</v>
      </c>
      <c r="T188" s="207" t="str">
        <f t="shared" si="7"/>
        <v xml:space="preserve">3 , 14 , 6 , 'Y' </v>
      </c>
      <c r="U188" s="208" t="s">
        <v>207</v>
      </c>
      <c r="W188" s="209"/>
      <c r="X188" s="209"/>
      <c r="Y188" s="209"/>
      <c r="Z188" s="209"/>
      <c r="AB188" s="209"/>
      <c r="AC188" s="209"/>
      <c r="AD188" s="209"/>
      <c r="AE188" s="209"/>
    </row>
    <row r="189" spans="1:31">
      <c r="A189" s="211">
        <v>3</v>
      </c>
      <c r="B189" s="211">
        <v>15</v>
      </c>
      <c r="C189" s="211">
        <v>5</v>
      </c>
      <c r="D189" s="211" t="s">
        <v>403</v>
      </c>
      <c r="E189" s="205" t="s">
        <v>1068</v>
      </c>
      <c r="F189" s="205" t="s">
        <v>43</v>
      </c>
      <c r="G189" s="223">
        <v>3</v>
      </c>
      <c r="H189" s="223">
        <v>14</v>
      </c>
      <c r="I189" s="223">
        <v>7</v>
      </c>
      <c r="J189" s="223" t="s">
        <v>403</v>
      </c>
      <c r="K189" s="194" t="str">
        <f>VLOOKUP(A189,'[1]1_プロファイルマスタ'!$A$3:$E$90,3,FALSE)</f>
        <v>管理者(自店)</v>
      </c>
      <c r="L189" s="194" t="str">
        <f>VLOOKUP(B189,'[1]8_取引マスタ'!$A$3:$G$91,2,FALSE)</f>
        <v>判定済照会（連動）</v>
      </c>
      <c r="M189" s="194" t="str">
        <f>VLOOKUP(C189,'[1]15_リスト発行元マスタ'!$A$3:$Q$100,2,FALSE)</f>
        <v>FACTIVA_SANC</v>
      </c>
      <c r="N189" s="194" t="str">
        <f>VLOOKUP(G189,'[3]1_プロファイルマスタ'!$H$3:$L$900,3,FALSE)</f>
        <v>リスク管理部門（担当）</v>
      </c>
      <c r="O189" s="194" t="str">
        <f>VLOOKUP(H189,'[3]8_取引マスタ'!$J$3:$P$910,2,FALSE)</f>
        <v>未判定照会（連動）</v>
      </c>
      <c r="P189" s="194" t="str">
        <f>VLOOKUP(I189,'[3]15_リスト発行元マスタ'!$U$3:$AK$1000,2,FALSE)</f>
        <v>ASI</v>
      </c>
      <c r="Q189" s="206" t="s">
        <v>208</v>
      </c>
      <c r="R189" s="207" t="s">
        <v>868</v>
      </c>
      <c r="S189" s="207" t="s">
        <v>206</v>
      </c>
      <c r="T189" s="207" t="str">
        <f t="shared" si="7"/>
        <v xml:space="preserve">3 , 14 , 7 , 'Y' </v>
      </c>
      <c r="U189" s="208" t="s">
        <v>207</v>
      </c>
      <c r="W189" s="209"/>
      <c r="X189" s="209"/>
      <c r="Y189" s="209"/>
      <c r="Z189" s="209"/>
      <c r="AB189" s="209"/>
      <c r="AC189" s="209"/>
      <c r="AD189" s="209"/>
      <c r="AE189" s="209"/>
    </row>
    <row r="190" spans="1:31">
      <c r="A190" s="211">
        <v>3</v>
      </c>
      <c r="B190" s="211">
        <v>15</v>
      </c>
      <c r="C190" s="211">
        <v>6</v>
      </c>
      <c r="D190" s="211" t="s">
        <v>403</v>
      </c>
      <c r="E190" s="205" t="s">
        <v>1068</v>
      </c>
      <c r="F190" s="205" t="s">
        <v>43</v>
      </c>
      <c r="G190" s="223">
        <v>3</v>
      </c>
      <c r="H190" s="223">
        <v>14</v>
      </c>
      <c r="I190" s="223">
        <v>8</v>
      </c>
      <c r="J190" s="223" t="s">
        <v>403</v>
      </c>
      <c r="K190" s="194" t="str">
        <f>VLOOKUP(A190,'[1]1_プロファイルマスタ'!$A$3:$E$90,3,FALSE)</f>
        <v>管理者(自店)</v>
      </c>
      <c r="L190" s="194" t="str">
        <f>VLOOKUP(B190,'[1]8_取引マスタ'!$A$3:$G$91,2,FALSE)</f>
        <v>判定済照会（連動）</v>
      </c>
      <c r="M190" s="194" t="str">
        <f>VLOOKUP(C190,'[1]15_リスト発行元マスタ'!$A$3:$Q$100,2,FALSE)</f>
        <v>MOF</v>
      </c>
      <c r="N190" s="194" t="str">
        <f>VLOOKUP(G190,'[3]1_プロファイルマスタ'!$H$3:$L$900,3,FALSE)</f>
        <v>リスク管理部門（担当）</v>
      </c>
      <c r="O190" s="194" t="str">
        <f>VLOOKUP(H190,'[3]8_取引マスタ'!$J$3:$P$910,2,FALSE)</f>
        <v>未判定照会（連動）</v>
      </c>
      <c r="P190" s="194" t="str">
        <f>VLOOKUP(I190,'[3]15_リスト発行元マスタ'!$U$3:$AK$1000,2,FALSE)</f>
        <v>ASC</v>
      </c>
      <c r="Q190" s="206" t="s">
        <v>208</v>
      </c>
      <c r="R190" s="207" t="s">
        <v>868</v>
      </c>
      <c r="S190" s="207" t="s">
        <v>206</v>
      </c>
      <c r="T190" s="207" t="str">
        <f t="shared" si="7"/>
        <v xml:space="preserve">3 , 14 , 8 , 'Y' </v>
      </c>
      <c r="U190" s="208" t="s">
        <v>207</v>
      </c>
      <c r="W190" s="209"/>
      <c r="X190" s="209"/>
      <c r="Y190" s="209"/>
      <c r="Z190" s="209"/>
      <c r="AB190" s="209"/>
      <c r="AC190" s="209"/>
      <c r="AD190" s="209"/>
      <c r="AE190" s="209"/>
    </row>
    <row r="191" spans="1:31">
      <c r="A191" s="211">
        <v>3</v>
      </c>
      <c r="B191" s="211">
        <v>15</v>
      </c>
      <c r="C191" s="211">
        <v>7</v>
      </c>
      <c r="D191" s="211" t="s">
        <v>403</v>
      </c>
      <c r="E191" s="205" t="s">
        <v>1068</v>
      </c>
      <c r="F191" s="205" t="s">
        <v>43</v>
      </c>
      <c r="G191" s="223">
        <v>3</v>
      </c>
      <c r="H191" s="223">
        <v>14</v>
      </c>
      <c r="I191" s="223">
        <v>9</v>
      </c>
      <c r="J191" s="223" t="s">
        <v>403</v>
      </c>
      <c r="K191" s="194" t="str">
        <f>VLOOKUP(A191,'[1]1_プロファイルマスタ'!$A$3:$E$90,3,FALSE)</f>
        <v>管理者(自店)</v>
      </c>
      <c r="L191" s="194" t="str">
        <f>VLOOKUP(B191,'[1]8_取引マスタ'!$A$3:$G$91,2,FALSE)</f>
        <v>判定済照会（連動）</v>
      </c>
      <c r="M191" s="194" t="str">
        <f>VLOOKUP(C191,'[1]15_リスト発行元マスタ'!$A$3:$Q$100,2,FALSE)</f>
        <v>JP</v>
      </c>
      <c r="N191" s="194" t="str">
        <f>VLOOKUP(G191,'[3]1_プロファイルマスタ'!$H$3:$L$900,3,FALSE)</f>
        <v>リスク管理部門（担当）</v>
      </c>
      <c r="O191" s="194" t="str">
        <f>VLOOKUP(H191,'[3]8_取引マスタ'!$J$3:$P$910,2,FALSE)</f>
        <v>未判定照会（連動）</v>
      </c>
      <c r="P191" s="194" t="str">
        <f>VLOOKUP(I191,'[3]15_リスト発行元マスタ'!$U$3:$AK$1000,2,FALSE)</f>
        <v>DJ_SEISAI</v>
      </c>
      <c r="Q191" s="206" t="s">
        <v>208</v>
      </c>
      <c r="R191" s="207" t="s">
        <v>868</v>
      </c>
      <c r="S191" s="207" t="s">
        <v>206</v>
      </c>
      <c r="T191" s="207" t="str">
        <f t="shared" si="7"/>
        <v xml:space="preserve">3 , 14 , 9 , 'Y' </v>
      </c>
      <c r="U191" s="208" t="s">
        <v>207</v>
      </c>
      <c r="W191" s="209"/>
      <c r="X191" s="209"/>
      <c r="Y191" s="209"/>
      <c r="Z191" s="209"/>
      <c r="AB191" s="209"/>
      <c r="AC191" s="209"/>
      <c r="AD191" s="209"/>
      <c r="AE191" s="209"/>
    </row>
    <row r="192" spans="1:31">
      <c r="A192" s="211">
        <v>3</v>
      </c>
      <c r="B192" s="211">
        <v>15</v>
      </c>
      <c r="C192" s="211">
        <v>8</v>
      </c>
      <c r="D192" s="211" t="s">
        <v>403</v>
      </c>
      <c r="E192" s="205" t="s">
        <v>1068</v>
      </c>
      <c r="F192" s="205" t="s">
        <v>43</v>
      </c>
      <c r="G192" s="223">
        <v>3</v>
      </c>
      <c r="H192" s="223">
        <v>14</v>
      </c>
      <c r="I192" s="223">
        <v>10</v>
      </c>
      <c r="J192" s="223" t="s">
        <v>403</v>
      </c>
      <c r="K192" s="194" t="str">
        <f>VLOOKUP(A192,'[1]1_プロファイルマスタ'!$A$3:$E$90,3,FALSE)</f>
        <v>管理者(自店)</v>
      </c>
      <c r="L192" s="194" t="str">
        <f>VLOOKUP(B192,'[1]8_取引マスタ'!$A$3:$G$91,2,FALSE)</f>
        <v>判定済照会（連動）</v>
      </c>
      <c r="M192" s="194" t="str">
        <f>VLOOKUP(C192,'[1]15_リスト発行元マスタ'!$A$3:$Q$100,2,FALSE)</f>
        <v>JU</v>
      </c>
      <c r="N192" s="194" t="str">
        <f>VLOOKUP(G192,'[3]1_プロファイルマスタ'!$H$3:$L$900,3,FALSE)</f>
        <v>リスク管理部門（担当）</v>
      </c>
      <c r="O192" s="194" t="str">
        <f>VLOOKUP(H192,'[3]8_取引マスタ'!$J$3:$P$910,2,FALSE)</f>
        <v>未判定照会（連動）</v>
      </c>
      <c r="P192" s="194" t="str">
        <f>VLOOKUP(I192,'[3]15_リスト発行元マスタ'!$U$3:$AK$1000,2,FALSE)</f>
        <v>DJ_SHIPS</v>
      </c>
      <c r="Q192" s="206" t="s">
        <v>208</v>
      </c>
      <c r="R192" s="207" t="s">
        <v>868</v>
      </c>
      <c r="S192" s="207" t="s">
        <v>206</v>
      </c>
      <c r="T192" s="207" t="str">
        <f t="shared" si="7"/>
        <v xml:space="preserve">3 , 14 , 10 , 'Y' </v>
      </c>
      <c r="U192" s="208" t="s">
        <v>207</v>
      </c>
      <c r="W192" s="209"/>
      <c r="X192" s="209"/>
      <c r="Y192" s="209"/>
      <c r="Z192" s="209"/>
      <c r="AB192" s="209"/>
      <c r="AC192" s="209"/>
      <c r="AD192" s="209"/>
      <c r="AE192" s="209"/>
    </row>
    <row r="193" spans="1:31">
      <c r="A193" s="211">
        <v>3</v>
      </c>
      <c r="B193" s="211">
        <v>15</v>
      </c>
      <c r="C193" s="211">
        <v>9</v>
      </c>
      <c r="D193" s="211" t="s">
        <v>403</v>
      </c>
      <c r="E193" s="205" t="s">
        <v>1068</v>
      </c>
      <c r="F193" s="205" t="s">
        <v>43</v>
      </c>
      <c r="G193" s="223">
        <v>3</v>
      </c>
      <c r="H193" s="223">
        <v>14</v>
      </c>
      <c r="I193" s="223">
        <v>11</v>
      </c>
      <c r="J193" s="223" t="s">
        <v>403</v>
      </c>
      <c r="K193" s="194" t="str">
        <f>VLOOKUP(A193,'[1]1_プロファイルマスタ'!$A$3:$E$90,3,FALSE)</f>
        <v>管理者(自店)</v>
      </c>
      <c r="L193" s="194" t="str">
        <f>VLOOKUP(B193,'[1]8_取引マスタ'!$A$3:$G$91,2,FALSE)</f>
        <v>判定済照会（連動）</v>
      </c>
      <c r="M193" s="194" t="str">
        <f>VLOOKUP(C193,'[1]15_リスト発行元マスタ'!$A$3:$Q$100,2,FALSE)</f>
        <v>NPA</v>
      </c>
      <c r="N193" s="194" t="str">
        <f>VLOOKUP(G193,'[3]1_プロファイルマスタ'!$H$3:$L$900,3,FALSE)</f>
        <v>リスク管理部門（担当）</v>
      </c>
      <c r="O193" s="194" t="str">
        <f>VLOOKUP(H193,'[3]8_取引マスタ'!$J$3:$P$910,2,FALSE)</f>
        <v>未判定照会（連動）</v>
      </c>
      <c r="P193" s="194" t="str">
        <f>VLOOKUP(I193,'[3]15_リスト発行元マスタ'!$U$3:$AK$1000,2,FALSE)</f>
        <v>DJ_GAIKOKU_PEPS</v>
      </c>
      <c r="Q193" s="206" t="s">
        <v>208</v>
      </c>
      <c r="R193" s="207" t="s">
        <v>868</v>
      </c>
      <c r="S193" s="207" t="s">
        <v>206</v>
      </c>
      <c r="T193" s="207" t="str">
        <f t="shared" si="7"/>
        <v xml:space="preserve">3 , 14 , 11 , 'Y' </v>
      </c>
      <c r="U193" s="208" t="s">
        <v>207</v>
      </c>
      <c r="W193" s="209"/>
      <c r="X193" s="209"/>
      <c r="Y193" s="209"/>
      <c r="Z193" s="209"/>
      <c r="AB193" s="209"/>
      <c r="AC193" s="209"/>
      <c r="AD193" s="209"/>
      <c r="AE193" s="209"/>
    </row>
    <row r="194" spans="1:31">
      <c r="A194" s="211">
        <v>3</v>
      </c>
      <c r="B194" s="211">
        <v>15</v>
      </c>
      <c r="C194" s="211">
        <v>10</v>
      </c>
      <c r="D194" s="211" t="s">
        <v>403</v>
      </c>
      <c r="E194" s="205" t="s">
        <v>1068</v>
      </c>
      <c r="F194" s="205" t="s">
        <v>43</v>
      </c>
      <c r="G194" s="223">
        <v>3</v>
      </c>
      <c r="H194" s="223">
        <v>14</v>
      </c>
      <c r="I194" s="223">
        <v>12</v>
      </c>
      <c r="J194" s="223" t="s">
        <v>403</v>
      </c>
      <c r="K194" s="194" t="str">
        <f>VLOOKUP(A194,'[1]1_プロファイルマスタ'!$A$3:$E$90,3,FALSE)</f>
        <v>管理者(自店)</v>
      </c>
      <c r="L194" s="194" t="str">
        <f>VLOOKUP(B194,'[1]8_取引マスタ'!$A$3:$G$91,2,FALSE)</f>
        <v>判定済照会（連動）</v>
      </c>
      <c r="M194" s="194" t="str">
        <f>VLOOKUP(C194,'[1]15_リスト発行元マスタ'!$A$3:$Q$100,2,FALSE)</f>
        <v>NPC</v>
      </c>
      <c r="N194" s="194" t="str">
        <f>VLOOKUP(G194,'[3]1_プロファイルマスタ'!$H$3:$L$900,3,FALSE)</f>
        <v>リスク管理部門（担当）</v>
      </c>
      <c r="O194" s="194" t="str">
        <f>VLOOKUP(H194,'[3]8_取引マスタ'!$J$3:$P$910,2,FALSE)</f>
        <v>未判定照会（連動）</v>
      </c>
      <c r="P194" s="194" t="str">
        <f>VLOOKUP(I194,'[3]15_リスト発行元マスタ'!$U$3:$AK$1000,2,FALSE)</f>
        <v>DJ_KOKUNAI_PEPS</v>
      </c>
      <c r="Q194" s="206" t="s">
        <v>208</v>
      </c>
      <c r="R194" s="207" t="s">
        <v>868</v>
      </c>
      <c r="S194" s="207" t="s">
        <v>206</v>
      </c>
      <c r="T194" s="207" t="str">
        <f t="shared" si="7"/>
        <v xml:space="preserve">3 , 14 , 12 , 'Y' </v>
      </c>
      <c r="U194" s="208" t="s">
        <v>207</v>
      </c>
      <c r="W194" s="209"/>
      <c r="X194" s="209"/>
      <c r="Y194" s="209"/>
      <c r="Z194" s="209"/>
      <c r="AB194" s="209"/>
      <c r="AC194" s="209"/>
      <c r="AD194" s="209"/>
      <c r="AE194" s="209"/>
    </row>
    <row r="195" spans="1:31">
      <c r="A195" s="211">
        <v>3</v>
      </c>
      <c r="B195" s="211">
        <v>15</v>
      </c>
      <c r="C195" s="211">
        <v>11</v>
      </c>
      <c r="D195" s="211" t="s">
        <v>403</v>
      </c>
      <c r="E195" s="205" t="s">
        <v>1068</v>
      </c>
      <c r="F195" s="205" t="s">
        <v>43</v>
      </c>
      <c r="G195" s="223">
        <v>3</v>
      </c>
      <c r="H195" s="223">
        <v>14</v>
      </c>
      <c r="I195" s="223">
        <v>13</v>
      </c>
      <c r="J195" s="223" t="s">
        <v>403</v>
      </c>
      <c r="K195" s="194" t="str">
        <f>VLOOKUP(A195,'[1]1_プロファイルマスタ'!$A$3:$E$90,3,FALSE)</f>
        <v>管理者(自店)</v>
      </c>
      <c r="L195" s="194" t="str">
        <f>VLOOKUP(B195,'[1]8_取引マスタ'!$A$3:$G$91,2,FALSE)</f>
        <v>判定済照会（連動）</v>
      </c>
      <c r="M195" s="194" t="str">
        <f>VLOOKUP(C195,'[1]15_リスト発行元マスタ'!$A$3:$Q$100,2,FALSE)</f>
        <v>NPI</v>
      </c>
      <c r="N195" s="194" t="str">
        <f>VLOOKUP(G195,'[3]1_プロファイルマスタ'!$H$3:$L$900,3,FALSE)</f>
        <v>リスク管理部門（担当）</v>
      </c>
      <c r="O195" s="194" t="str">
        <f>VLOOKUP(H195,'[3]8_取引マスタ'!$J$3:$P$910,2,FALSE)</f>
        <v>未判定照会（連動）</v>
      </c>
      <c r="P195" s="194" t="str">
        <f>VLOOKUP(I195,'[3]15_リスト発行元マスタ'!$U$3:$AK$1000,2,FALSE)</f>
        <v>ZENGIN_SEIHO</v>
      </c>
      <c r="Q195" s="206" t="s">
        <v>208</v>
      </c>
      <c r="R195" s="207" t="s">
        <v>868</v>
      </c>
      <c r="S195" s="207" t="s">
        <v>206</v>
      </c>
      <c r="T195" s="207" t="str">
        <f t="shared" ref="T195:T258" si="10">G195&amp;" , "&amp;H195&amp;" , "&amp;I195&amp;" , "&amp;"'"&amp;J195&amp;"'"&amp;" "</f>
        <v xml:space="preserve">3 , 14 , 13 , 'Y' </v>
      </c>
      <c r="U195" s="208" t="s">
        <v>207</v>
      </c>
      <c r="W195" s="209"/>
      <c r="X195" s="209"/>
      <c r="Y195" s="209"/>
      <c r="Z195" s="209"/>
      <c r="AB195" s="209"/>
      <c r="AC195" s="209"/>
      <c r="AD195" s="209"/>
      <c r="AE195" s="209"/>
    </row>
    <row r="196" spans="1:31">
      <c r="A196" s="211">
        <v>3</v>
      </c>
      <c r="B196" s="211">
        <v>15</v>
      </c>
      <c r="C196" s="211">
        <v>12</v>
      </c>
      <c r="D196" s="211" t="s">
        <v>403</v>
      </c>
      <c r="E196" s="205" t="s">
        <v>1068</v>
      </c>
      <c r="F196" s="205" t="s">
        <v>43</v>
      </c>
      <c r="G196" s="223">
        <v>3</v>
      </c>
      <c r="H196" s="223">
        <v>14</v>
      </c>
      <c r="I196" s="223">
        <v>14</v>
      </c>
      <c r="J196" s="223" t="s">
        <v>403</v>
      </c>
      <c r="K196" s="194" t="str">
        <f>VLOOKUP(A196,'[1]1_プロファイルマスタ'!$A$3:$E$90,3,FALSE)</f>
        <v>管理者(自店)</v>
      </c>
      <c r="L196" s="194" t="str">
        <f>VLOOKUP(B196,'[1]8_取引マスタ'!$A$3:$G$91,2,FALSE)</f>
        <v>判定済照会（連動）</v>
      </c>
      <c r="M196" s="194" t="str">
        <f>VLOOKUP(C196,'[1]15_リスト発行元マスタ'!$A$3:$Q$100,2,FALSE)</f>
        <v>ASI</v>
      </c>
      <c r="N196" s="194" t="str">
        <f>VLOOKUP(G196,'[3]1_プロファイルマスタ'!$H$3:$L$900,3,FALSE)</f>
        <v>リスク管理部門（担当）</v>
      </c>
      <c r="O196" s="194" t="str">
        <f>VLOOKUP(H196,'[3]8_取引マスタ'!$J$3:$P$910,2,FALSE)</f>
        <v>未判定照会（連動）</v>
      </c>
      <c r="P196" s="194" t="str">
        <f>VLOOKUP(I196,'[3]15_リスト発行元マスタ'!$U$3:$AK$1000,2,FALSE)</f>
        <v>ZENGIN_SONPO</v>
      </c>
      <c r="Q196" s="206" t="s">
        <v>208</v>
      </c>
      <c r="R196" s="207" t="s">
        <v>868</v>
      </c>
      <c r="S196" s="207" t="s">
        <v>206</v>
      </c>
      <c r="T196" s="207" t="str">
        <f t="shared" si="10"/>
        <v xml:space="preserve">3 , 14 , 14 , 'Y' </v>
      </c>
      <c r="U196" s="208" t="s">
        <v>207</v>
      </c>
      <c r="W196" s="209"/>
      <c r="X196" s="209"/>
      <c r="Y196" s="209"/>
      <c r="Z196" s="209"/>
      <c r="AB196" s="209"/>
      <c r="AC196" s="209"/>
      <c r="AD196" s="209"/>
      <c r="AE196" s="209"/>
    </row>
    <row r="197" spans="1:31">
      <c r="A197" s="211">
        <v>3</v>
      </c>
      <c r="B197" s="211">
        <v>15</v>
      </c>
      <c r="C197" s="211">
        <v>13</v>
      </c>
      <c r="D197" s="211" t="s">
        <v>403</v>
      </c>
      <c r="E197" s="205" t="s">
        <v>1068</v>
      </c>
      <c r="F197" s="205" t="s">
        <v>43</v>
      </c>
      <c r="G197" s="223">
        <v>3</v>
      </c>
      <c r="H197" s="223">
        <v>14</v>
      </c>
      <c r="I197" s="223">
        <v>15</v>
      </c>
      <c r="J197" s="223" t="s">
        <v>403</v>
      </c>
      <c r="K197" s="194" t="str">
        <f>VLOOKUP(A197,'[1]1_プロファイルマスタ'!$A$3:$E$90,3,FALSE)</f>
        <v>管理者(自店)</v>
      </c>
      <c r="L197" s="194" t="str">
        <f>VLOOKUP(B197,'[1]8_取引マスタ'!$A$3:$G$91,2,FALSE)</f>
        <v>判定済照会（連動）</v>
      </c>
      <c r="M197" s="194" t="str">
        <f>VLOOKUP(C197,'[1]15_リスト発行元マスタ'!$A$3:$Q$100,2,FALSE)</f>
        <v>ASC</v>
      </c>
      <c r="N197" s="194" t="str">
        <f>VLOOKUP(G197,'[3]1_プロファイルマスタ'!$H$3:$L$900,3,FALSE)</f>
        <v>リスク管理部門（担当）</v>
      </c>
      <c r="O197" s="194" t="str">
        <f>VLOOKUP(H197,'[3]8_取引マスタ'!$J$3:$P$910,2,FALSE)</f>
        <v>未判定照会（連動）</v>
      </c>
      <c r="P197" s="194" t="str">
        <f>VLOOKUP(I197,'[3]15_リスト発行元マスタ'!$U$3:$AK$1000,2,FALSE)</f>
        <v>ORIGINAL</v>
      </c>
      <c r="Q197" s="206" t="s">
        <v>208</v>
      </c>
      <c r="R197" s="207" t="s">
        <v>868</v>
      </c>
      <c r="S197" s="207" t="s">
        <v>206</v>
      </c>
      <c r="T197" s="207" t="str">
        <f t="shared" si="10"/>
        <v xml:space="preserve">3 , 14 , 15 , 'Y' </v>
      </c>
      <c r="U197" s="208" t="s">
        <v>207</v>
      </c>
      <c r="W197" s="209"/>
      <c r="X197" s="209"/>
      <c r="Y197" s="209"/>
      <c r="Z197" s="209"/>
      <c r="AB197" s="209"/>
      <c r="AC197" s="209"/>
      <c r="AD197" s="209"/>
      <c r="AE197" s="209"/>
    </row>
    <row r="198" spans="1:31">
      <c r="A198" s="211">
        <v>3</v>
      </c>
      <c r="B198" s="211">
        <v>15</v>
      </c>
      <c r="C198" s="211">
        <v>14</v>
      </c>
      <c r="D198" s="211" t="s">
        <v>403</v>
      </c>
      <c r="E198" s="205" t="s">
        <v>1068</v>
      </c>
      <c r="F198" s="205" t="s">
        <v>43</v>
      </c>
      <c r="G198" s="223">
        <v>3</v>
      </c>
      <c r="H198" s="223">
        <v>15</v>
      </c>
      <c r="I198" s="223">
        <v>1</v>
      </c>
      <c r="J198" s="223" t="s">
        <v>403</v>
      </c>
      <c r="K198" s="194" t="str">
        <f>VLOOKUP(A198,'[1]1_プロファイルマスタ'!$A$3:$E$90,3,FALSE)</f>
        <v>管理者(自店)</v>
      </c>
      <c r="L198" s="194" t="str">
        <f>VLOOKUP(B198,'[1]8_取引マスタ'!$A$3:$G$91,2,FALSE)</f>
        <v>判定済照会（連動）</v>
      </c>
      <c r="M198" s="194" t="str">
        <f>VLOOKUP(C198,'[1]15_リスト発行元マスタ'!$A$3:$Q$100,2,FALSE)</f>
        <v>ORG1</v>
      </c>
      <c r="N198" s="194" t="str">
        <f>VLOOKUP(G198,'[3]1_プロファイルマスタ'!$H$3:$L$900,3,FALSE)</f>
        <v>リスク管理部門（担当）</v>
      </c>
      <c r="O198" s="194" t="str">
        <f>VLOOKUP(H198,'[3]8_取引マスタ'!$J$3:$P$910,2,FALSE)</f>
        <v>判定済照会（連動）</v>
      </c>
      <c r="P198" s="194" t="str">
        <f>VLOOKUP(I198,'[3]15_リスト発行元マスタ'!$U$3:$AK$1000,2,FALSE)</f>
        <v>OFAC</v>
      </c>
      <c r="Q198" s="206" t="s">
        <v>208</v>
      </c>
      <c r="R198" s="207" t="s">
        <v>868</v>
      </c>
      <c r="S198" s="207" t="s">
        <v>206</v>
      </c>
      <c r="T198" s="207" t="str">
        <f t="shared" si="10"/>
        <v xml:space="preserve">3 , 15 , 1 , 'Y' </v>
      </c>
      <c r="U198" s="208" t="s">
        <v>207</v>
      </c>
      <c r="W198" s="209"/>
      <c r="X198" s="209"/>
      <c r="Y198" s="209"/>
      <c r="Z198" s="209"/>
      <c r="AB198" s="209"/>
      <c r="AC198" s="209"/>
      <c r="AD198" s="209"/>
      <c r="AE198" s="209"/>
    </row>
    <row r="199" spans="1:31">
      <c r="A199" s="211">
        <v>4</v>
      </c>
      <c r="B199" s="211">
        <v>6</v>
      </c>
      <c r="C199" s="211">
        <v>1</v>
      </c>
      <c r="D199" s="211" t="s">
        <v>403</v>
      </c>
      <c r="E199" s="205" t="s">
        <v>1068</v>
      </c>
      <c r="F199" s="205" t="s">
        <v>43</v>
      </c>
      <c r="G199" s="223">
        <v>3</v>
      </c>
      <c r="H199" s="223">
        <v>15</v>
      </c>
      <c r="I199" s="223">
        <v>2</v>
      </c>
      <c r="J199" s="223" t="s">
        <v>403</v>
      </c>
      <c r="K199" s="194" t="str">
        <f>VLOOKUP(A199,'[1]1_プロファイルマスタ'!$A$3:$E$90,3,FALSE)</f>
        <v>担当者(判定権限あり)</v>
      </c>
      <c r="L199" s="194" t="str">
        <f>VLOOKUP(B199,'[1]8_取引マスタ'!$A$3:$G$91,2,FALSE)</f>
        <v>本人確認</v>
      </c>
      <c r="M199" s="194" t="str">
        <f>VLOOKUP(C199,'[1]15_リスト発行元マスタ'!$A$3:$Q$100,2,FALSE)</f>
        <v>OFAC</v>
      </c>
      <c r="N199" s="194" t="str">
        <f>VLOOKUP(G199,'[3]1_プロファイルマスタ'!$H$3:$L$900,3,FALSE)</f>
        <v>リスク管理部門（担当）</v>
      </c>
      <c r="O199" s="194" t="str">
        <f>VLOOKUP(H199,'[3]8_取引マスタ'!$J$3:$P$910,2,FALSE)</f>
        <v>判定済照会（連動）</v>
      </c>
      <c r="P199" s="194" t="str">
        <f>VLOOKUP(I199,'[3]15_リスト発行元マスタ'!$U$3:$AK$1000,2,FALSE)</f>
        <v>JP</v>
      </c>
      <c r="Q199" s="206" t="s">
        <v>208</v>
      </c>
      <c r="R199" s="207" t="s">
        <v>868</v>
      </c>
      <c r="S199" s="207" t="s">
        <v>206</v>
      </c>
      <c r="T199" s="207" t="str">
        <f t="shared" si="10"/>
        <v xml:space="preserve">3 , 15 , 2 , 'Y' </v>
      </c>
      <c r="U199" s="208" t="s">
        <v>207</v>
      </c>
      <c r="W199" s="209" t="b">
        <f t="shared" ref="W199:Z210" si="11">IF(G199="","",EXACT(G199,AB199))</f>
        <v>0</v>
      </c>
      <c r="X199" s="209" t="b">
        <f t="shared" si="11"/>
        <v>0</v>
      </c>
      <c r="Y199" s="209" t="b">
        <f t="shared" si="11"/>
        <v>0</v>
      </c>
      <c r="Z199" s="209" t="b">
        <f t="shared" si="11"/>
        <v>0</v>
      </c>
      <c r="AB199" s="209"/>
      <c r="AC199" s="209"/>
      <c r="AD199" s="209"/>
      <c r="AE199" s="209"/>
    </row>
    <row r="200" spans="1:31">
      <c r="A200" s="211">
        <v>4</v>
      </c>
      <c r="B200" s="211">
        <v>6</v>
      </c>
      <c r="C200" s="211">
        <v>2</v>
      </c>
      <c r="D200" s="211" t="s">
        <v>403</v>
      </c>
      <c r="E200" s="205" t="s">
        <v>1068</v>
      </c>
      <c r="F200" s="205" t="s">
        <v>43</v>
      </c>
      <c r="G200" s="223">
        <v>3</v>
      </c>
      <c r="H200" s="223">
        <v>15</v>
      </c>
      <c r="I200" s="223">
        <v>3</v>
      </c>
      <c r="J200" s="223" t="s">
        <v>403</v>
      </c>
      <c r="K200" s="194" t="str">
        <f>VLOOKUP(A200,'[1]1_プロファイルマスタ'!$A$3:$E$90,3,FALSE)</f>
        <v>担当者(判定権限あり)</v>
      </c>
      <c r="L200" s="194" t="str">
        <f>VLOOKUP(B200,'[1]8_取引マスタ'!$A$3:$G$91,2,FALSE)</f>
        <v>本人確認</v>
      </c>
      <c r="M200" s="194" t="str">
        <f>VLOOKUP(C200,'[1]15_リスト発行元マスタ'!$A$3:$Q$100,2,FALSE)</f>
        <v>RefPEPs</v>
      </c>
      <c r="N200" s="194" t="str">
        <f>VLOOKUP(G200,'[3]1_プロファイルマスタ'!$H$3:$L$900,3,FALSE)</f>
        <v>リスク管理部門（担当）</v>
      </c>
      <c r="O200" s="194" t="str">
        <f>VLOOKUP(H200,'[3]8_取引マスタ'!$J$3:$P$910,2,FALSE)</f>
        <v>判定済照会（連動）</v>
      </c>
      <c r="P200" s="194" t="str">
        <f>VLOOKUP(I200,'[3]15_リスト発行元マスタ'!$U$3:$AK$1000,2,FALSE)</f>
        <v>MOF</v>
      </c>
      <c r="Q200" s="206" t="s">
        <v>208</v>
      </c>
      <c r="R200" s="207" t="s">
        <v>868</v>
      </c>
      <c r="S200" s="207" t="s">
        <v>206</v>
      </c>
      <c r="T200" s="207" t="str">
        <f t="shared" si="10"/>
        <v xml:space="preserve">3 , 15 , 3 , 'Y' </v>
      </c>
      <c r="U200" s="208" t="s">
        <v>207</v>
      </c>
      <c r="W200" s="209" t="b">
        <f t="shared" si="11"/>
        <v>0</v>
      </c>
      <c r="X200" s="209" t="b">
        <f t="shared" si="11"/>
        <v>0</v>
      </c>
      <c r="Y200" s="209" t="b">
        <f t="shared" si="11"/>
        <v>0</v>
      </c>
      <c r="Z200" s="209" t="b">
        <f t="shared" si="11"/>
        <v>0</v>
      </c>
      <c r="AB200" s="209"/>
      <c r="AC200" s="209"/>
      <c r="AD200" s="209"/>
      <c r="AE200" s="209"/>
    </row>
    <row r="201" spans="1:31">
      <c r="A201" s="211">
        <v>4</v>
      </c>
      <c r="B201" s="211">
        <v>6</v>
      </c>
      <c r="C201" s="211">
        <v>3</v>
      </c>
      <c r="D201" s="211" t="s">
        <v>403</v>
      </c>
      <c r="E201" s="205" t="s">
        <v>1068</v>
      </c>
      <c r="F201" s="205" t="s">
        <v>43</v>
      </c>
      <c r="G201" s="223">
        <v>3</v>
      </c>
      <c r="H201" s="223">
        <v>15</v>
      </c>
      <c r="I201" s="223">
        <v>4</v>
      </c>
      <c r="J201" s="223" t="s">
        <v>403</v>
      </c>
      <c r="K201" s="194" t="str">
        <f>VLOOKUP(A201,'[1]1_プロファイルマスタ'!$A$3:$E$90,3,FALSE)</f>
        <v>担当者(判定権限あり)</v>
      </c>
      <c r="L201" s="194" t="str">
        <f>VLOOKUP(B201,'[1]8_取引マスタ'!$A$3:$G$91,2,FALSE)</f>
        <v>本人確認</v>
      </c>
      <c r="M201" s="194" t="str">
        <f>VLOOKUP(C201,'[1]15_リスト発行元マスタ'!$A$3:$Q$100,2,FALSE)</f>
        <v>RefSANC</v>
      </c>
      <c r="N201" s="194" t="str">
        <f>VLOOKUP(G201,'[3]1_プロファイルマスタ'!$H$3:$L$900,3,FALSE)</f>
        <v>リスク管理部門（担当）</v>
      </c>
      <c r="O201" s="194" t="str">
        <f>VLOOKUP(H201,'[3]8_取引マスタ'!$J$3:$P$910,2,FALSE)</f>
        <v>判定済照会（連動）</v>
      </c>
      <c r="P201" s="194" t="str">
        <f>VLOOKUP(I201,'[3]15_リスト発行元マスタ'!$U$3:$AK$1000,2,FALSE)</f>
        <v>NPA</v>
      </c>
      <c r="Q201" s="206" t="s">
        <v>208</v>
      </c>
      <c r="R201" s="207" t="s">
        <v>868</v>
      </c>
      <c r="S201" s="207" t="s">
        <v>206</v>
      </c>
      <c r="T201" s="207" t="str">
        <f t="shared" si="10"/>
        <v xml:space="preserve">3 , 15 , 4 , 'Y' </v>
      </c>
      <c r="U201" s="208" t="s">
        <v>207</v>
      </c>
      <c r="W201" s="209" t="b">
        <f t="shared" si="11"/>
        <v>0</v>
      </c>
      <c r="X201" s="209" t="b">
        <f t="shared" si="11"/>
        <v>0</v>
      </c>
      <c r="Y201" s="209" t="b">
        <f t="shared" si="11"/>
        <v>0</v>
      </c>
      <c r="Z201" s="209" t="b">
        <f t="shared" si="11"/>
        <v>0</v>
      </c>
      <c r="AB201" s="209"/>
      <c r="AC201" s="209"/>
      <c r="AD201" s="209"/>
      <c r="AE201" s="209"/>
    </row>
    <row r="202" spans="1:31">
      <c r="A202" s="211">
        <v>4</v>
      </c>
      <c r="B202" s="211">
        <v>6</v>
      </c>
      <c r="C202" s="211">
        <v>4</v>
      </c>
      <c r="D202" s="211" t="s">
        <v>403</v>
      </c>
      <c r="E202" s="205" t="s">
        <v>1068</v>
      </c>
      <c r="F202" s="205" t="s">
        <v>43</v>
      </c>
      <c r="G202" s="223">
        <v>3</v>
      </c>
      <c r="H202" s="223">
        <v>15</v>
      </c>
      <c r="I202" s="223">
        <v>5</v>
      </c>
      <c r="J202" s="223" t="s">
        <v>403</v>
      </c>
      <c r="K202" s="194" t="str">
        <f>VLOOKUP(A202,'[1]1_プロファイルマスタ'!$A$3:$E$90,3,FALSE)</f>
        <v>担当者(判定権限あり)</v>
      </c>
      <c r="L202" s="194" t="str">
        <f>VLOOKUP(B202,'[1]8_取引マスタ'!$A$3:$G$91,2,FALSE)</f>
        <v>本人確認</v>
      </c>
      <c r="M202" s="194" t="str">
        <f>VLOOKUP(C202,'[1]15_リスト発行元マスタ'!$A$3:$Q$100,2,FALSE)</f>
        <v>FACTIVA</v>
      </c>
      <c r="N202" s="194" t="str">
        <f>VLOOKUP(G202,'[3]1_プロファイルマスタ'!$H$3:$L$900,3,FALSE)</f>
        <v>リスク管理部門（担当）</v>
      </c>
      <c r="O202" s="194" t="str">
        <f>VLOOKUP(H202,'[3]8_取引マスタ'!$J$3:$P$910,2,FALSE)</f>
        <v>判定済照会（連動）</v>
      </c>
      <c r="P202" s="194" t="str">
        <f>VLOOKUP(I202,'[3]15_リスト発行元マスタ'!$U$3:$AK$1000,2,FALSE)</f>
        <v>NPC</v>
      </c>
      <c r="Q202" s="206" t="s">
        <v>208</v>
      </c>
      <c r="R202" s="207" t="s">
        <v>868</v>
      </c>
      <c r="S202" s="207" t="s">
        <v>206</v>
      </c>
      <c r="T202" s="207" t="str">
        <f t="shared" si="10"/>
        <v xml:space="preserve">3 , 15 , 5 , 'Y' </v>
      </c>
      <c r="U202" s="208" t="s">
        <v>207</v>
      </c>
      <c r="W202" s="209" t="b">
        <f t="shared" si="11"/>
        <v>0</v>
      </c>
      <c r="X202" s="209" t="b">
        <f t="shared" si="11"/>
        <v>0</v>
      </c>
      <c r="Y202" s="209" t="b">
        <f t="shared" si="11"/>
        <v>0</v>
      </c>
      <c r="Z202" s="209" t="b">
        <f t="shared" si="11"/>
        <v>0</v>
      </c>
      <c r="AB202" s="209"/>
      <c r="AC202" s="209"/>
      <c r="AD202" s="209"/>
      <c r="AE202" s="209"/>
    </row>
    <row r="203" spans="1:31">
      <c r="A203" s="211">
        <v>4</v>
      </c>
      <c r="B203" s="211">
        <v>6</v>
      </c>
      <c r="C203" s="211">
        <v>5</v>
      </c>
      <c r="D203" s="211" t="s">
        <v>403</v>
      </c>
      <c r="E203" s="205" t="s">
        <v>1068</v>
      </c>
      <c r="F203" s="205" t="s">
        <v>43</v>
      </c>
      <c r="G203" s="223">
        <v>3</v>
      </c>
      <c r="H203" s="223">
        <v>15</v>
      </c>
      <c r="I203" s="223">
        <v>6</v>
      </c>
      <c r="J203" s="223" t="s">
        <v>403</v>
      </c>
      <c r="K203" s="194" t="str">
        <f>VLOOKUP(A203,'[1]1_プロファイルマスタ'!$A$3:$E$90,3,FALSE)</f>
        <v>担当者(判定権限あり)</v>
      </c>
      <c r="L203" s="194" t="str">
        <f>VLOOKUP(B203,'[1]8_取引マスタ'!$A$3:$G$91,2,FALSE)</f>
        <v>本人確認</v>
      </c>
      <c r="M203" s="194" t="str">
        <f>VLOOKUP(C203,'[1]15_リスト発行元マスタ'!$A$3:$Q$100,2,FALSE)</f>
        <v>FACTIVA_SANC</v>
      </c>
      <c r="N203" s="194" t="str">
        <f>VLOOKUP(G203,'[3]1_プロファイルマスタ'!$H$3:$L$900,3,FALSE)</f>
        <v>リスク管理部門（担当）</v>
      </c>
      <c r="O203" s="194" t="str">
        <f>VLOOKUP(H203,'[3]8_取引マスタ'!$J$3:$P$910,2,FALSE)</f>
        <v>判定済照会（連動）</v>
      </c>
      <c r="P203" s="194" t="str">
        <f>VLOOKUP(I203,'[3]15_リスト発行元マスタ'!$U$3:$AK$1000,2,FALSE)</f>
        <v>NPI</v>
      </c>
      <c r="Q203" s="206" t="s">
        <v>208</v>
      </c>
      <c r="R203" s="207" t="s">
        <v>868</v>
      </c>
      <c r="S203" s="207" t="s">
        <v>206</v>
      </c>
      <c r="T203" s="207" t="str">
        <f t="shared" si="10"/>
        <v xml:space="preserve">3 , 15 , 6 , 'Y' </v>
      </c>
      <c r="U203" s="208" t="s">
        <v>207</v>
      </c>
      <c r="W203" s="209" t="b">
        <f t="shared" si="11"/>
        <v>0</v>
      </c>
      <c r="X203" s="209" t="b">
        <f t="shared" si="11"/>
        <v>0</v>
      </c>
      <c r="Y203" s="209" t="b">
        <f t="shared" si="11"/>
        <v>0</v>
      </c>
      <c r="Z203" s="209" t="b">
        <f t="shared" si="11"/>
        <v>0</v>
      </c>
      <c r="AB203" s="209"/>
      <c r="AC203" s="209"/>
      <c r="AD203" s="209"/>
      <c r="AE203" s="209"/>
    </row>
    <row r="204" spans="1:31">
      <c r="A204" s="211">
        <v>4</v>
      </c>
      <c r="B204" s="211">
        <v>6</v>
      </c>
      <c r="C204" s="211">
        <v>6</v>
      </c>
      <c r="D204" s="211" t="s">
        <v>403</v>
      </c>
      <c r="E204" s="205" t="s">
        <v>1068</v>
      </c>
      <c r="F204" s="205" t="s">
        <v>43</v>
      </c>
      <c r="G204" s="223">
        <v>3</v>
      </c>
      <c r="H204" s="223">
        <v>15</v>
      </c>
      <c r="I204" s="223">
        <v>7</v>
      </c>
      <c r="J204" s="223" t="s">
        <v>403</v>
      </c>
      <c r="K204" s="194" t="str">
        <f>VLOOKUP(A204,'[1]1_プロファイルマスタ'!$A$3:$E$90,3,FALSE)</f>
        <v>担当者(判定権限あり)</v>
      </c>
      <c r="L204" s="194" t="str">
        <f>VLOOKUP(B204,'[1]8_取引マスタ'!$A$3:$G$91,2,FALSE)</f>
        <v>本人確認</v>
      </c>
      <c r="M204" s="194" t="str">
        <f>VLOOKUP(C204,'[1]15_リスト発行元マスタ'!$A$3:$Q$100,2,FALSE)</f>
        <v>MOF</v>
      </c>
      <c r="N204" s="194" t="str">
        <f>VLOOKUP(G204,'[3]1_プロファイルマスタ'!$H$3:$L$900,3,FALSE)</f>
        <v>リスク管理部門（担当）</v>
      </c>
      <c r="O204" s="194" t="str">
        <f>VLOOKUP(H204,'[3]8_取引マスタ'!$J$3:$P$910,2,FALSE)</f>
        <v>判定済照会（連動）</v>
      </c>
      <c r="P204" s="194" t="str">
        <f>VLOOKUP(I204,'[3]15_リスト発行元マスタ'!$U$3:$AK$1000,2,FALSE)</f>
        <v>ASI</v>
      </c>
      <c r="Q204" s="206" t="s">
        <v>208</v>
      </c>
      <c r="R204" s="207" t="s">
        <v>868</v>
      </c>
      <c r="S204" s="207" t="s">
        <v>206</v>
      </c>
      <c r="T204" s="207" t="str">
        <f t="shared" si="10"/>
        <v xml:space="preserve">3 , 15 , 7 , 'Y' </v>
      </c>
      <c r="U204" s="208" t="s">
        <v>207</v>
      </c>
      <c r="W204" s="209" t="b">
        <f t="shared" si="11"/>
        <v>0</v>
      </c>
      <c r="X204" s="209" t="b">
        <f t="shared" si="11"/>
        <v>0</v>
      </c>
      <c r="Y204" s="209" t="b">
        <f t="shared" si="11"/>
        <v>0</v>
      </c>
      <c r="Z204" s="209" t="b">
        <f t="shared" si="11"/>
        <v>0</v>
      </c>
      <c r="AB204" s="209"/>
      <c r="AC204" s="209"/>
      <c r="AD204" s="209"/>
      <c r="AE204" s="209"/>
    </row>
    <row r="205" spans="1:31">
      <c r="A205" s="211">
        <v>4</v>
      </c>
      <c r="B205" s="211">
        <v>6</v>
      </c>
      <c r="C205" s="211">
        <v>7</v>
      </c>
      <c r="D205" s="211" t="s">
        <v>403</v>
      </c>
      <c r="E205" s="205" t="s">
        <v>1068</v>
      </c>
      <c r="F205" s="205" t="s">
        <v>43</v>
      </c>
      <c r="G205" s="223">
        <v>3</v>
      </c>
      <c r="H205" s="223">
        <v>15</v>
      </c>
      <c r="I205" s="223">
        <v>8</v>
      </c>
      <c r="J205" s="223" t="s">
        <v>403</v>
      </c>
      <c r="K205" s="194" t="str">
        <f>VLOOKUP(A205,'[1]1_プロファイルマスタ'!$A$3:$E$90,3,FALSE)</f>
        <v>担当者(判定権限あり)</v>
      </c>
      <c r="L205" s="194" t="str">
        <f>VLOOKUP(B205,'[1]8_取引マスタ'!$A$3:$G$91,2,FALSE)</f>
        <v>本人確認</v>
      </c>
      <c r="M205" s="194" t="str">
        <f>VLOOKUP(C205,'[1]15_リスト発行元マスタ'!$A$3:$Q$100,2,FALSE)</f>
        <v>JP</v>
      </c>
      <c r="N205" s="194" t="str">
        <f>VLOOKUP(G205,'[3]1_プロファイルマスタ'!$H$3:$L$900,3,FALSE)</f>
        <v>リスク管理部門（担当）</v>
      </c>
      <c r="O205" s="194" t="str">
        <f>VLOOKUP(H205,'[3]8_取引マスタ'!$J$3:$P$910,2,FALSE)</f>
        <v>判定済照会（連動）</v>
      </c>
      <c r="P205" s="194" t="str">
        <f>VLOOKUP(I205,'[3]15_リスト発行元マスタ'!$U$3:$AK$1000,2,FALSE)</f>
        <v>ASC</v>
      </c>
      <c r="Q205" s="206" t="s">
        <v>208</v>
      </c>
      <c r="R205" s="207" t="s">
        <v>868</v>
      </c>
      <c r="S205" s="207" t="s">
        <v>206</v>
      </c>
      <c r="T205" s="207" t="str">
        <f t="shared" si="10"/>
        <v xml:space="preserve">3 , 15 , 8 , 'Y' </v>
      </c>
      <c r="U205" s="208" t="s">
        <v>207</v>
      </c>
      <c r="W205" s="209" t="b">
        <f t="shared" si="11"/>
        <v>0</v>
      </c>
      <c r="X205" s="209" t="b">
        <f t="shared" si="11"/>
        <v>0</v>
      </c>
      <c r="Y205" s="209" t="b">
        <f t="shared" si="11"/>
        <v>0</v>
      </c>
      <c r="Z205" s="209" t="b">
        <f t="shared" si="11"/>
        <v>0</v>
      </c>
      <c r="AB205" s="209"/>
      <c r="AC205" s="209"/>
      <c r="AD205" s="209"/>
      <c r="AE205" s="209"/>
    </row>
    <row r="206" spans="1:31">
      <c r="A206" s="211">
        <v>4</v>
      </c>
      <c r="B206" s="211">
        <v>6</v>
      </c>
      <c r="C206" s="211">
        <v>8</v>
      </c>
      <c r="D206" s="211" t="s">
        <v>403</v>
      </c>
      <c r="E206" s="205" t="s">
        <v>1068</v>
      </c>
      <c r="F206" s="205" t="s">
        <v>43</v>
      </c>
      <c r="G206" s="223">
        <v>3</v>
      </c>
      <c r="H206" s="223">
        <v>15</v>
      </c>
      <c r="I206" s="223">
        <v>9</v>
      </c>
      <c r="J206" s="223" t="s">
        <v>403</v>
      </c>
      <c r="K206" s="194" t="str">
        <f>VLOOKUP(A206,'[1]1_プロファイルマスタ'!$A$3:$E$90,3,FALSE)</f>
        <v>担当者(判定権限あり)</v>
      </c>
      <c r="L206" s="194" t="str">
        <f>VLOOKUP(B206,'[1]8_取引マスタ'!$A$3:$G$91,2,FALSE)</f>
        <v>本人確認</v>
      </c>
      <c r="M206" s="194" t="str">
        <f>VLOOKUP(C206,'[1]15_リスト発行元マスタ'!$A$3:$Q$100,2,FALSE)</f>
        <v>JU</v>
      </c>
      <c r="N206" s="194" t="str">
        <f>VLOOKUP(G206,'[3]1_プロファイルマスタ'!$H$3:$L$900,3,FALSE)</f>
        <v>リスク管理部門（担当）</v>
      </c>
      <c r="O206" s="194" t="str">
        <f>VLOOKUP(H206,'[3]8_取引マスタ'!$J$3:$P$910,2,FALSE)</f>
        <v>判定済照会（連動）</v>
      </c>
      <c r="P206" s="194" t="str">
        <f>VLOOKUP(I206,'[3]15_リスト発行元マスタ'!$U$3:$AK$1000,2,FALSE)</f>
        <v>DJ_SEISAI</v>
      </c>
      <c r="Q206" s="206" t="s">
        <v>208</v>
      </c>
      <c r="R206" s="207" t="s">
        <v>868</v>
      </c>
      <c r="S206" s="207" t="s">
        <v>206</v>
      </c>
      <c r="T206" s="207" t="str">
        <f t="shared" si="10"/>
        <v xml:space="preserve">3 , 15 , 9 , 'Y' </v>
      </c>
      <c r="U206" s="208" t="s">
        <v>207</v>
      </c>
      <c r="W206" s="209" t="b">
        <f t="shared" si="11"/>
        <v>0</v>
      </c>
      <c r="X206" s="209" t="b">
        <f t="shared" si="11"/>
        <v>0</v>
      </c>
      <c r="Y206" s="209" t="b">
        <f t="shared" si="11"/>
        <v>0</v>
      </c>
      <c r="Z206" s="209" t="b">
        <f t="shared" si="11"/>
        <v>0</v>
      </c>
      <c r="AB206" s="209"/>
      <c r="AC206" s="209"/>
      <c r="AD206" s="209"/>
      <c r="AE206" s="209"/>
    </row>
    <row r="207" spans="1:31">
      <c r="A207" s="211">
        <v>4</v>
      </c>
      <c r="B207" s="211">
        <v>6</v>
      </c>
      <c r="C207" s="211">
        <v>9</v>
      </c>
      <c r="D207" s="211" t="s">
        <v>403</v>
      </c>
      <c r="E207" s="205" t="s">
        <v>1068</v>
      </c>
      <c r="F207" s="205" t="s">
        <v>43</v>
      </c>
      <c r="G207" s="223">
        <v>3</v>
      </c>
      <c r="H207" s="223">
        <v>15</v>
      </c>
      <c r="I207" s="223">
        <v>10</v>
      </c>
      <c r="J207" s="223" t="s">
        <v>403</v>
      </c>
      <c r="K207" s="194" t="str">
        <f>VLOOKUP(A207,'[1]1_プロファイルマスタ'!$A$3:$E$90,3,FALSE)</f>
        <v>担当者(判定権限あり)</v>
      </c>
      <c r="L207" s="194" t="str">
        <f>VLOOKUP(B207,'[1]8_取引マスタ'!$A$3:$G$91,2,FALSE)</f>
        <v>本人確認</v>
      </c>
      <c r="M207" s="194" t="str">
        <f>VLOOKUP(C207,'[1]15_リスト発行元マスタ'!$A$3:$Q$100,2,FALSE)</f>
        <v>NPA</v>
      </c>
      <c r="N207" s="194" t="str">
        <f>VLOOKUP(G207,'[3]1_プロファイルマスタ'!$H$3:$L$900,3,FALSE)</f>
        <v>リスク管理部門（担当）</v>
      </c>
      <c r="O207" s="194" t="str">
        <f>VLOOKUP(H207,'[3]8_取引マスタ'!$J$3:$P$910,2,FALSE)</f>
        <v>判定済照会（連動）</v>
      </c>
      <c r="P207" s="194" t="str">
        <f>VLOOKUP(I207,'[3]15_リスト発行元マスタ'!$U$3:$AK$1000,2,FALSE)</f>
        <v>DJ_SHIPS</v>
      </c>
      <c r="Q207" s="206" t="s">
        <v>208</v>
      </c>
      <c r="R207" s="207" t="s">
        <v>868</v>
      </c>
      <c r="S207" s="207" t="s">
        <v>206</v>
      </c>
      <c r="T207" s="207" t="str">
        <f t="shared" si="10"/>
        <v xml:space="preserve">3 , 15 , 10 , 'Y' </v>
      </c>
      <c r="U207" s="208" t="s">
        <v>207</v>
      </c>
      <c r="W207" s="209" t="b">
        <f t="shared" si="11"/>
        <v>0</v>
      </c>
      <c r="X207" s="209" t="b">
        <f t="shared" si="11"/>
        <v>0</v>
      </c>
      <c r="Y207" s="209" t="b">
        <f t="shared" si="11"/>
        <v>0</v>
      </c>
      <c r="Z207" s="209" t="b">
        <f t="shared" si="11"/>
        <v>0</v>
      </c>
      <c r="AB207" s="209"/>
      <c r="AC207" s="209"/>
      <c r="AD207" s="209"/>
      <c r="AE207" s="209"/>
    </row>
    <row r="208" spans="1:31">
      <c r="A208" s="211">
        <v>4</v>
      </c>
      <c r="B208" s="211">
        <v>6</v>
      </c>
      <c r="C208" s="211">
        <v>10</v>
      </c>
      <c r="D208" s="211" t="s">
        <v>403</v>
      </c>
      <c r="E208" s="205" t="s">
        <v>1068</v>
      </c>
      <c r="F208" s="205" t="s">
        <v>43</v>
      </c>
      <c r="G208" s="223">
        <v>3</v>
      </c>
      <c r="H208" s="223">
        <v>15</v>
      </c>
      <c r="I208" s="223">
        <v>11</v>
      </c>
      <c r="J208" s="223" t="s">
        <v>403</v>
      </c>
      <c r="K208" s="194" t="str">
        <f>VLOOKUP(A208,'[1]1_プロファイルマスタ'!$A$3:$E$90,3,FALSE)</f>
        <v>担当者(判定権限あり)</v>
      </c>
      <c r="L208" s="194" t="str">
        <f>VLOOKUP(B208,'[1]8_取引マスタ'!$A$3:$G$91,2,FALSE)</f>
        <v>本人確認</v>
      </c>
      <c r="M208" s="194" t="str">
        <f>VLOOKUP(C208,'[1]15_リスト発行元マスタ'!$A$3:$Q$100,2,FALSE)</f>
        <v>NPC</v>
      </c>
      <c r="N208" s="194" t="str">
        <f>VLOOKUP(G208,'[3]1_プロファイルマスタ'!$H$3:$L$900,3,FALSE)</f>
        <v>リスク管理部門（担当）</v>
      </c>
      <c r="O208" s="194" t="str">
        <f>VLOOKUP(H208,'[3]8_取引マスタ'!$J$3:$P$910,2,FALSE)</f>
        <v>判定済照会（連動）</v>
      </c>
      <c r="P208" s="194" t="str">
        <f>VLOOKUP(I208,'[3]15_リスト発行元マスタ'!$U$3:$AK$1000,2,FALSE)</f>
        <v>DJ_GAIKOKU_PEPS</v>
      </c>
      <c r="Q208" s="206" t="s">
        <v>208</v>
      </c>
      <c r="R208" s="207" t="s">
        <v>868</v>
      </c>
      <c r="S208" s="207" t="s">
        <v>206</v>
      </c>
      <c r="T208" s="207" t="str">
        <f t="shared" si="10"/>
        <v xml:space="preserve">3 , 15 , 11 , 'Y' </v>
      </c>
      <c r="U208" s="208" t="s">
        <v>207</v>
      </c>
      <c r="W208" s="209" t="b">
        <f t="shared" si="11"/>
        <v>0</v>
      </c>
      <c r="X208" s="209" t="b">
        <f t="shared" si="11"/>
        <v>0</v>
      </c>
      <c r="Y208" s="209" t="b">
        <f t="shared" si="11"/>
        <v>0</v>
      </c>
      <c r="Z208" s="209" t="b">
        <f t="shared" si="11"/>
        <v>0</v>
      </c>
      <c r="AB208" s="209"/>
      <c r="AC208" s="209"/>
      <c r="AD208" s="209"/>
      <c r="AE208" s="209"/>
    </row>
    <row r="209" spans="1:31">
      <c r="A209" s="211">
        <v>4</v>
      </c>
      <c r="B209" s="211">
        <v>6</v>
      </c>
      <c r="C209" s="211">
        <v>11</v>
      </c>
      <c r="D209" s="211" t="s">
        <v>403</v>
      </c>
      <c r="E209" s="205" t="s">
        <v>1068</v>
      </c>
      <c r="F209" s="205" t="s">
        <v>43</v>
      </c>
      <c r="G209" s="223">
        <v>3</v>
      </c>
      <c r="H209" s="223">
        <v>15</v>
      </c>
      <c r="I209" s="223">
        <v>12</v>
      </c>
      <c r="J209" s="223" t="s">
        <v>403</v>
      </c>
      <c r="K209" s="194" t="str">
        <f>VLOOKUP(A209,'[1]1_プロファイルマスタ'!$A$3:$E$90,3,FALSE)</f>
        <v>担当者(判定権限あり)</v>
      </c>
      <c r="L209" s="194" t="str">
        <f>VLOOKUP(B209,'[1]8_取引マスタ'!$A$3:$G$91,2,FALSE)</f>
        <v>本人確認</v>
      </c>
      <c r="M209" s="194" t="str">
        <f>VLOOKUP(C209,'[1]15_リスト発行元マスタ'!$A$3:$Q$100,2,FALSE)</f>
        <v>NPI</v>
      </c>
      <c r="N209" s="194" t="str">
        <f>VLOOKUP(G209,'[3]1_プロファイルマスタ'!$H$3:$L$900,3,FALSE)</f>
        <v>リスク管理部門（担当）</v>
      </c>
      <c r="O209" s="194" t="str">
        <f>VLOOKUP(H209,'[3]8_取引マスタ'!$J$3:$P$910,2,FALSE)</f>
        <v>判定済照会（連動）</v>
      </c>
      <c r="P209" s="194" t="str">
        <f>VLOOKUP(I209,'[3]15_リスト発行元マスタ'!$U$3:$AK$1000,2,FALSE)</f>
        <v>DJ_KOKUNAI_PEPS</v>
      </c>
      <c r="Q209" s="206" t="s">
        <v>208</v>
      </c>
      <c r="R209" s="207" t="s">
        <v>868</v>
      </c>
      <c r="S209" s="207" t="s">
        <v>206</v>
      </c>
      <c r="T209" s="207" t="str">
        <f t="shared" si="10"/>
        <v xml:space="preserve">3 , 15 , 12 , 'Y' </v>
      </c>
      <c r="U209" s="208" t="s">
        <v>207</v>
      </c>
      <c r="W209" s="209" t="b">
        <f t="shared" si="11"/>
        <v>0</v>
      </c>
      <c r="X209" s="209" t="b">
        <f t="shared" si="11"/>
        <v>0</v>
      </c>
      <c r="Y209" s="209" t="b">
        <f t="shared" si="11"/>
        <v>0</v>
      </c>
      <c r="Z209" s="209" t="b">
        <f t="shared" si="11"/>
        <v>0</v>
      </c>
      <c r="AB209" s="209"/>
      <c r="AC209" s="209"/>
      <c r="AD209" s="209"/>
      <c r="AE209" s="209"/>
    </row>
    <row r="210" spans="1:31">
      <c r="A210" s="211">
        <v>4</v>
      </c>
      <c r="B210" s="211">
        <v>6</v>
      </c>
      <c r="C210" s="211">
        <v>12</v>
      </c>
      <c r="D210" s="211" t="s">
        <v>403</v>
      </c>
      <c r="E210" s="205" t="s">
        <v>1068</v>
      </c>
      <c r="F210" s="205" t="s">
        <v>43</v>
      </c>
      <c r="G210" s="223">
        <v>3</v>
      </c>
      <c r="H210" s="223">
        <v>15</v>
      </c>
      <c r="I210" s="223">
        <v>13</v>
      </c>
      <c r="J210" s="223" t="s">
        <v>403</v>
      </c>
      <c r="K210" s="194" t="str">
        <f>VLOOKUP(A210,'[1]1_プロファイルマスタ'!$A$3:$E$90,3,FALSE)</f>
        <v>担当者(判定権限あり)</v>
      </c>
      <c r="L210" s="194" t="str">
        <f>VLOOKUP(B210,'[1]8_取引マスタ'!$A$3:$G$91,2,FALSE)</f>
        <v>本人確認</v>
      </c>
      <c r="M210" s="194" t="str">
        <f>VLOOKUP(C210,'[1]15_リスト発行元マスタ'!$A$3:$Q$100,2,FALSE)</f>
        <v>ASI</v>
      </c>
      <c r="N210" s="194" t="str">
        <f>VLOOKUP(G210,'[3]1_プロファイルマスタ'!$H$3:$L$900,3,FALSE)</f>
        <v>リスク管理部門（担当）</v>
      </c>
      <c r="O210" s="194" t="str">
        <f>VLOOKUP(H210,'[3]8_取引マスタ'!$J$3:$P$910,2,FALSE)</f>
        <v>判定済照会（連動）</v>
      </c>
      <c r="P210" s="194" t="str">
        <f>VLOOKUP(I210,'[3]15_リスト発行元マスタ'!$U$3:$AK$1000,2,FALSE)</f>
        <v>ZENGIN_SEIHO</v>
      </c>
      <c r="Q210" s="206" t="s">
        <v>208</v>
      </c>
      <c r="R210" s="207" t="s">
        <v>868</v>
      </c>
      <c r="S210" s="207" t="s">
        <v>206</v>
      </c>
      <c r="T210" s="207" t="str">
        <f t="shared" si="10"/>
        <v xml:space="preserve">3 , 15 , 13 , 'Y' </v>
      </c>
      <c r="U210" s="208" t="s">
        <v>207</v>
      </c>
      <c r="W210" s="209" t="b">
        <f t="shared" si="11"/>
        <v>0</v>
      </c>
      <c r="X210" s="209" t="b">
        <f t="shared" si="11"/>
        <v>0</v>
      </c>
      <c r="Y210" s="209" t="b">
        <f t="shared" si="11"/>
        <v>0</v>
      </c>
      <c r="Z210" s="209" t="b">
        <f t="shared" si="11"/>
        <v>0</v>
      </c>
      <c r="AB210" s="209"/>
      <c r="AC210" s="209"/>
      <c r="AD210" s="209"/>
      <c r="AE210" s="209"/>
    </row>
    <row r="211" spans="1:31">
      <c r="A211" s="211">
        <v>4</v>
      </c>
      <c r="B211" s="211">
        <v>6</v>
      </c>
      <c r="C211" s="211">
        <v>13</v>
      </c>
      <c r="D211" s="211" t="s">
        <v>403</v>
      </c>
      <c r="E211" s="205" t="s">
        <v>1068</v>
      </c>
      <c r="F211" s="205" t="s">
        <v>43</v>
      </c>
      <c r="G211" s="223">
        <v>3</v>
      </c>
      <c r="H211" s="223">
        <v>15</v>
      </c>
      <c r="I211" s="223">
        <v>14</v>
      </c>
      <c r="J211" s="223" t="s">
        <v>403</v>
      </c>
      <c r="K211" s="194" t="str">
        <f>VLOOKUP(A211,'[1]1_プロファイルマスタ'!$A$3:$E$90,3,FALSE)</f>
        <v>担当者(判定権限あり)</v>
      </c>
      <c r="L211" s="194" t="str">
        <f>VLOOKUP(B211,'[1]8_取引マスタ'!$A$3:$G$91,2,FALSE)</f>
        <v>本人確認</v>
      </c>
      <c r="M211" s="194" t="str">
        <f>VLOOKUP(C211,'[1]15_リスト発行元マスタ'!$A$3:$Q$100,2,FALSE)</f>
        <v>ASC</v>
      </c>
      <c r="N211" s="194" t="str">
        <f>VLOOKUP(G211,'[3]1_プロファイルマスタ'!$H$3:$L$900,3,FALSE)</f>
        <v>リスク管理部門（担当）</v>
      </c>
      <c r="O211" s="194" t="str">
        <f>VLOOKUP(H211,'[3]8_取引マスタ'!$J$3:$P$910,2,FALSE)</f>
        <v>判定済照会（連動）</v>
      </c>
      <c r="P211" s="194" t="str">
        <f>VLOOKUP(I211,'[3]15_リスト発行元マスタ'!$U$3:$AK$1000,2,FALSE)</f>
        <v>ZENGIN_SONPO</v>
      </c>
      <c r="Q211" s="206" t="s">
        <v>208</v>
      </c>
      <c r="R211" s="207" t="s">
        <v>868</v>
      </c>
      <c r="S211" s="207" t="s">
        <v>206</v>
      </c>
      <c r="T211" s="207" t="str">
        <f t="shared" si="10"/>
        <v xml:space="preserve">3 , 15 , 14 , 'Y' </v>
      </c>
      <c r="U211" s="208" t="s">
        <v>207</v>
      </c>
      <c r="W211" s="209" t="b">
        <f t="shared" si="9"/>
        <v>0</v>
      </c>
      <c r="X211" s="209" t="b">
        <f t="shared" si="9"/>
        <v>0</v>
      </c>
      <c r="Y211" s="209" t="b">
        <f t="shared" si="9"/>
        <v>0</v>
      </c>
      <c r="Z211" s="209" t="b">
        <f t="shared" si="5"/>
        <v>0</v>
      </c>
      <c r="AB211" s="209"/>
      <c r="AC211" s="209"/>
      <c r="AD211" s="209"/>
      <c r="AE211" s="209"/>
    </row>
    <row r="212" spans="1:31">
      <c r="A212" s="211">
        <v>4</v>
      </c>
      <c r="B212" s="211">
        <v>6</v>
      </c>
      <c r="C212" s="211">
        <v>14</v>
      </c>
      <c r="D212" s="211" t="s">
        <v>403</v>
      </c>
      <c r="E212" s="205" t="s">
        <v>1068</v>
      </c>
      <c r="F212" s="205" t="s">
        <v>43</v>
      </c>
      <c r="G212" s="223">
        <v>3</v>
      </c>
      <c r="H212" s="223">
        <v>15</v>
      </c>
      <c r="I212" s="223">
        <v>15</v>
      </c>
      <c r="J212" s="223" t="s">
        <v>403</v>
      </c>
      <c r="K212" s="194" t="str">
        <f>VLOOKUP(A212,'[1]1_プロファイルマスタ'!$A$3:$E$90,3,FALSE)</f>
        <v>担当者(判定権限あり)</v>
      </c>
      <c r="L212" s="194" t="str">
        <f>VLOOKUP(B212,'[1]8_取引マスタ'!$A$3:$G$91,2,FALSE)</f>
        <v>本人確認</v>
      </c>
      <c r="M212" s="194" t="str">
        <f>VLOOKUP(C212,'[1]15_リスト発行元マスタ'!$A$3:$Q$100,2,FALSE)</f>
        <v>ORG1</v>
      </c>
      <c r="N212" s="194" t="str">
        <f>VLOOKUP(G212,'[3]1_プロファイルマスタ'!$H$3:$L$900,3,FALSE)</f>
        <v>リスク管理部門（担当）</v>
      </c>
      <c r="O212" s="194" t="str">
        <f>VLOOKUP(H212,'[3]8_取引マスタ'!$J$3:$P$910,2,FALSE)</f>
        <v>判定済照会（連動）</v>
      </c>
      <c r="P212" s="194" t="str">
        <f>VLOOKUP(I212,'[3]15_リスト発行元マスタ'!$U$3:$AK$1000,2,FALSE)</f>
        <v>ORIGINAL</v>
      </c>
      <c r="Q212" s="206" t="s">
        <v>208</v>
      </c>
      <c r="R212" s="207" t="s">
        <v>868</v>
      </c>
      <c r="S212" s="207" t="s">
        <v>206</v>
      </c>
      <c r="T212" s="207" t="str">
        <f t="shared" si="10"/>
        <v xml:space="preserve">3 , 15 , 15 , 'Y' </v>
      </c>
      <c r="U212" s="208" t="s">
        <v>207</v>
      </c>
      <c r="W212" s="209" t="b">
        <f t="shared" si="9"/>
        <v>0</v>
      </c>
      <c r="X212" s="209" t="b">
        <f t="shared" si="9"/>
        <v>0</v>
      </c>
      <c r="Y212" s="209" t="b">
        <f t="shared" si="9"/>
        <v>0</v>
      </c>
      <c r="Z212" s="209" t="b">
        <f t="shared" si="5"/>
        <v>0</v>
      </c>
      <c r="AB212" s="209"/>
      <c r="AC212" s="209"/>
      <c r="AD212" s="209"/>
      <c r="AE212" s="209"/>
    </row>
    <row r="213" spans="1:31">
      <c r="A213" s="211">
        <v>4</v>
      </c>
      <c r="B213" s="211">
        <v>7</v>
      </c>
      <c r="C213" s="211">
        <v>1</v>
      </c>
      <c r="D213" s="211" t="s">
        <v>403</v>
      </c>
      <c r="E213" s="205" t="s">
        <v>1068</v>
      </c>
      <c r="F213" s="205" t="s">
        <v>43</v>
      </c>
      <c r="G213" s="223">
        <v>4</v>
      </c>
      <c r="H213" s="223">
        <v>6</v>
      </c>
      <c r="I213" s="223">
        <v>1</v>
      </c>
      <c r="J213" s="223" t="s">
        <v>403</v>
      </c>
      <c r="K213" s="194" t="str">
        <f>VLOOKUP(A213,'[1]1_プロファイルマスタ'!$A$3:$E$90,3,FALSE)</f>
        <v>担当者(判定権限あり)</v>
      </c>
      <c r="L213" s="194" t="str">
        <f>VLOOKUP(B213,'[1]8_取引マスタ'!$A$3:$G$91,2,FALSE)</f>
        <v>本人確認仕掛照会</v>
      </c>
      <c r="M213" s="194" t="str">
        <f>VLOOKUP(C213,'[1]15_リスト発行元マスタ'!$A$3:$Q$100,2,FALSE)</f>
        <v>OFAC</v>
      </c>
      <c r="N213" s="194" t="str">
        <f>VLOOKUP(G213,'[3]1_プロファイルマスタ'!$H$3:$L$900,3,FALSE)</f>
        <v>その他部門（役席）</v>
      </c>
      <c r="O213" s="194" t="str">
        <f>VLOOKUP(H213,'[3]8_取引マスタ'!$J$3:$P$910,2,FALSE)</f>
        <v>本人確認</v>
      </c>
      <c r="P213" s="194" t="str">
        <f>VLOOKUP(I213,'[3]15_リスト発行元マスタ'!$U$3:$AK$1000,2,FALSE)</f>
        <v>OFAC</v>
      </c>
      <c r="Q213" s="206" t="s">
        <v>208</v>
      </c>
      <c r="R213" s="207" t="s">
        <v>868</v>
      </c>
      <c r="S213" s="207" t="s">
        <v>206</v>
      </c>
      <c r="T213" s="207" t="str">
        <f t="shared" si="10"/>
        <v xml:space="preserve">4 , 6 , 1 , 'Y' </v>
      </c>
      <c r="U213" s="208" t="s">
        <v>207</v>
      </c>
      <c r="W213" s="209" t="b">
        <f t="shared" si="9"/>
        <v>0</v>
      </c>
      <c r="X213" s="209" t="b">
        <f t="shared" si="9"/>
        <v>0</v>
      </c>
      <c r="Y213" s="209" t="b">
        <f t="shared" si="9"/>
        <v>0</v>
      </c>
      <c r="Z213" s="209" t="b">
        <f t="shared" si="5"/>
        <v>0</v>
      </c>
      <c r="AB213" s="209"/>
      <c r="AC213" s="209"/>
      <c r="AD213" s="209"/>
      <c r="AE213" s="209"/>
    </row>
    <row r="214" spans="1:31">
      <c r="A214" s="211">
        <v>4</v>
      </c>
      <c r="B214" s="211">
        <v>7</v>
      </c>
      <c r="C214" s="211">
        <v>2</v>
      </c>
      <c r="D214" s="211" t="s">
        <v>403</v>
      </c>
      <c r="E214" s="205" t="s">
        <v>1068</v>
      </c>
      <c r="F214" s="205" t="s">
        <v>43</v>
      </c>
      <c r="G214" s="223">
        <v>4</v>
      </c>
      <c r="H214" s="223">
        <v>6</v>
      </c>
      <c r="I214" s="223">
        <v>2</v>
      </c>
      <c r="J214" s="223" t="s">
        <v>403</v>
      </c>
      <c r="K214" s="194" t="str">
        <f>VLOOKUP(A214,'[1]1_プロファイルマスタ'!$A$3:$E$90,3,FALSE)</f>
        <v>担当者(判定権限あり)</v>
      </c>
      <c r="L214" s="194" t="str">
        <f>VLOOKUP(B214,'[1]8_取引マスタ'!$A$3:$G$91,2,FALSE)</f>
        <v>本人確認仕掛照会</v>
      </c>
      <c r="M214" s="194" t="str">
        <f>VLOOKUP(C214,'[1]15_リスト発行元マスタ'!$A$3:$Q$100,2,FALSE)</f>
        <v>RefPEPs</v>
      </c>
      <c r="N214" s="194" t="str">
        <f>VLOOKUP(G214,'[3]1_プロファイルマスタ'!$H$3:$L$900,3,FALSE)</f>
        <v>その他部門（役席）</v>
      </c>
      <c r="O214" s="194" t="str">
        <f>VLOOKUP(H214,'[3]8_取引マスタ'!$J$3:$P$910,2,FALSE)</f>
        <v>本人確認</v>
      </c>
      <c r="P214" s="194" t="str">
        <f>VLOOKUP(I214,'[3]15_リスト発行元マスタ'!$U$3:$AK$1000,2,FALSE)</f>
        <v>JP</v>
      </c>
      <c r="Q214" s="206" t="s">
        <v>208</v>
      </c>
      <c r="R214" s="207" t="s">
        <v>868</v>
      </c>
      <c r="S214" s="207" t="s">
        <v>206</v>
      </c>
      <c r="T214" s="207" t="str">
        <f t="shared" si="10"/>
        <v xml:space="preserve">4 , 6 , 2 , 'Y' </v>
      </c>
      <c r="U214" s="208" t="s">
        <v>207</v>
      </c>
      <c r="W214" s="209" t="b">
        <f t="shared" si="9"/>
        <v>0</v>
      </c>
      <c r="X214" s="209" t="b">
        <f t="shared" si="9"/>
        <v>0</v>
      </c>
      <c r="Y214" s="209" t="b">
        <f t="shared" si="9"/>
        <v>0</v>
      </c>
      <c r="Z214" s="209" t="b">
        <f t="shared" si="5"/>
        <v>0</v>
      </c>
      <c r="AB214" s="209"/>
      <c r="AC214" s="209"/>
      <c r="AD214" s="209"/>
      <c r="AE214" s="209"/>
    </row>
    <row r="215" spans="1:31">
      <c r="A215" s="211">
        <v>4</v>
      </c>
      <c r="B215" s="211">
        <v>7</v>
      </c>
      <c r="C215" s="211">
        <v>3</v>
      </c>
      <c r="D215" s="211" t="s">
        <v>403</v>
      </c>
      <c r="E215" s="205" t="s">
        <v>1068</v>
      </c>
      <c r="F215" s="205" t="s">
        <v>43</v>
      </c>
      <c r="G215" s="223">
        <v>4</v>
      </c>
      <c r="H215" s="223">
        <v>6</v>
      </c>
      <c r="I215" s="223">
        <v>3</v>
      </c>
      <c r="J215" s="223" t="s">
        <v>403</v>
      </c>
      <c r="K215" s="194" t="str">
        <f>VLOOKUP(A215,'[1]1_プロファイルマスタ'!$A$3:$E$90,3,FALSE)</f>
        <v>担当者(判定権限あり)</v>
      </c>
      <c r="L215" s="194" t="str">
        <f>VLOOKUP(B215,'[1]8_取引マスタ'!$A$3:$G$91,2,FALSE)</f>
        <v>本人確認仕掛照会</v>
      </c>
      <c r="M215" s="194" t="str">
        <f>VLOOKUP(C215,'[1]15_リスト発行元マスタ'!$A$3:$Q$100,2,FALSE)</f>
        <v>RefSANC</v>
      </c>
      <c r="N215" s="194" t="str">
        <f>VLOOKUP(G215,'[3]1_プロファイルマスタ'!$H$3:$L$900,3,FALSE)</f>
        <v>その他部門（役席）</v>
      </c>
      <c r="O215" s="194" t="str">
        <f>VLOOKUP(H215,'[3]8_取引マスタ'!$J$3:$P$910,2,FALSE)</f>
        <v>本人確認</v>
      </c>
      <c r="P215" s="194" t="str">
        <f>VLOOKUP(I215,'[3]15_リスト発行元マスタ'!$U$3:$AK$1000,2,FALSE)</f>
        <v>MOF</v>
      </c>
      <c r="Q215" s="206" t="s">
        <v>208</v>
      </c>
      <c r="R215" s="207" t="s">
        <v>868</v>
      </c>
      <c r="S215" s="207" t="s">
        <v>206</v>
      </c>
      <c r="T215" s="207" t="str">
        <f t="shared" si="10"/>
        <v xml:space="preserve">4 , 6 , 3 , 'Y' </v>
      </c>
      <c r="U215" s="208" t="s">
        <v>207</v>
      </c>
      <c r="W215" s="209" t="b">
        <f t="shared" si="9"/>
        <v>0</v>
      </c>
      <c r="X215" s="209" t="b">
        <f t="shared" si="9"/>
        <v>0</v>
      </c>
      <c r="Y215" s="209" t="b">
        <f t="shared" si="9"/>
        <v>0</v>
      </c>
      <c r="Z215" s="209" t="b">
        <f t="shared" si="5"/>
        <v>0</v>
      </c>
      <c r="AB215" s="209"/>
      <c r="AC215" s="209"/>
      <c r="AD215" s="209"/>
      <c r="AE215" s="209"/>
    </row>
    <row r="216" spans="1:31">
      <c r="A216" s="211">
        <v>4</v>
      </c>
      <c r="B216" s="211">
        <v>7</v>
      </c>
      <c r="C216" s="211">
        <v>4</v>
      </c>
      <c r="D216" s="211" t="s">
        <v>403</v>
      </c>
      <c r="E216" s="205" t="s">
        <v>1068</v>
      </c>
      <c r="F216" s="205" t="s">
        <v>43</v>
      </c>
      <c r="G216" s="223">
        <v>4</v>
      </c>
      <c r="H216" s="223">
        <v>6</v>
      </c>
      <c r="I216" s="223">
        <v>4</v>
      </c>
      <c r="J216" s="223" t="s">
        <v>403</v>
      </c>
      <c r="K216" s="194" t="str">
        <f>VLOOKUP(A216,'[1]1_プロファイルマスタ'!$A$3:$E$90,3,FALSE)</f>
        <v>担当者(判定権限あり)</v>
      </c>
      <c r="L216" s="194" t="str">
        <f>VLOOKUP(B216,'[1]8_取引マスタ'!$A$3:$G$91,2,FALSE)</f>
        <v>本人確認仕掛照会</v>
      </c>
      <c r="M216" s="194" t="str">
        <f>VLOOKUP(C216,'[1]15_リスト発行元マスタ'!$A$3:$Q$100,2,FALSE)</f>
        <v>FACTIVA</v>
      </c>
      <c r="N216" s="194" t="str">
        <f>VLOOKUP(G216,'[3]1_プロファイルマスタ'!$H$3:$L$900,3,FALSE)</f>
        <v>その他部門（役席）</v>
      </c>
      <c r="O216" s="194" t="str">
        <f>VLOOKUP(H216,'[3]8_取引マスタ'!$J$3:$P$910,2,FALSE)</f>
        <v>本人確認</v>
      </c>
      <c r="P216" s="194" t="str">
        <f>VLOOKUP(I216,'[3]15_リスト発行元マスタ'!$U$3:$AK$1000,2,FALSE)</f>
        <v>NPA</v>
      </c>
      <c r="Q216" s="206" t="s">
        <v>208</v>
      </c>
      <c r="R216" s="207" t="s">
        <v>868</v>
      </c>
      <c r="S216" s="207" t="s">
        <v>206</v>
      </c>
      <c r="T216" s="207" t="str">
        <f t="shared" si="10"/>
        <v xml:space="preserve">4 , 6 , 4 , 'Y' </v>
      </c>
      <c r="U216" s="208" t="s">
        <v>207</v>
      </c>
      <c r="W216" s="209" t="b">
        <f t="shared" si="9"/>
        <v>0</v>
      </c>
      <c r="X216" s="209" t="b">
        <f t="shared" si="9"/>
        <v>0</v>
      </c>
      <c r="Y216" s="209" t="b">
        <f t="shared" si="9"/>
        <v>0</v>
      </c>
      <c r="Z216" s="209" t="b">
        <f t="shared" si="5"/>
        <v>0</v>
      </c>
      <c r="AB216" s="209"/>
      <c r="AC216" s="209"/>
      <c r="AD216" s="209"/>
      <c r="AE216" s="209"/>
    </row>
    <row r="217" spans="1:31">
      <c r="A217" s="211">
        <v>4</v>
      </c>
      <c r="B217" s="211">
        <v>7</v>
      </c>
      <c r="C217" s="211">
        <v>5</v>
      </c>
      <c r="D217" s="211" t="s">
        <v>403</v>
      </c>
      <c r="E217" s="205" t="s">
        <v>1068</v>
      </c>
      <c r="F217" s="205" t="s">
        <v>43</v>
      </c>
      <c r="G217" s="223">
        <v>4</v>
      </c>
      <c r="H217" s="223">
        <v>6</v>
      </c>
      <c r="I217" s="223">
        <v>5</v>
      </c>
      <c r="J217" s="223" t="s">
        <v>403</v>
      </c>
      <c r="K217" s="194" t="str">
        <f>VLOOKUP(A217,'[1]1_プロファイルマスタ'!$A$3:$E$90,3,FALSE)</f>
        <v>担当者(判定権限あり)</v>
      </c>
      <c r="L217" s="194" t="str">
        <f>VLOOKUP(B217,'[1]8_取引マスタ'!$A$3:$G$91,2,FALSE)</f>
        <v>本人確認仕掛照会</v>
      </c>
      <c r="M217" s="194" t="str">
        <f>VLOOKUP(C217,'[1]15_リスト発行元マスタ'!$A$3:$Q$100,2,FALSE)</f>
        <v>FACTIVA_SANC</v>
      </c>
      <c r="N217" s="194" t="str">
        <f>VLOOKUP(G217,'[3]1_プロファイルマスタ'!$H$3:$L$900,3,FALSE)</f>
        <v>その他部門（役席）</v>
      </c>
      <c r="O217" s="194" t="str">
        <f>VLOOKUP(H217,'[3]8_取引マスタ'!$J$3:$P$910,2,FALSE)</f>
        <v>本人確認</v>
      </c>
      <c r="P217" s="194" t="str">
        <f>VLOOKUP(I217,'[3]15_リスト発行元マスタ'!$U$3:$AK$1000,2,FALSE)</f>
        <v>NPC</v>
      </c>
      <c r="Q217" s="206" t="s">
        <v>208</v>
      </c>
      <c r="R217" s="207" t="s">
        <v>868</v>
      </c>
      <c r="S217" s="207" t="s">
        <v>206</v>
      </c>
      <c r="T217" s="207" t="str">
        <f t="shared" si="10"/>
        <v xml:space="preserve">4 , 6 , 5 , 'Y' </v>
      </c>
      <c r="U217" s="208" t="s">
        <v>207</v>
      </c>
      <c r="W217" s="209" t="b">
        <f t="shared" si="9"/>
        <v>0</v>
      </c>
      <c r="X217" s="209" t="b">
        <f t="shared" si="9"/>
        <v>0</v>
      </c>
      <c r="Y217" s="209" t="b">
        <f t="shared" si="9"/>
        <v>0</v>
      </c>
      <c r="Z217" s="209" t="b">
        <f t="shared" si="5"/>
        <v>0</v>
      </c>
      <c r="AB217" s="209"/>
      <c r="AC217" s="209"/>
      <c r="AD217" s="209"/>
      <c r="AE217" s="209"/>
    </row>
    <row r="218" spans="1:31">
      <c r="A218" s="211">
        <v>4</v>
      </c>
      <c r="B218" s="211">
        <v>7</v>
      </c>
      <c r="C218" s="211">
        <v>6</v>
      </c>
      <c r="D218" s="211" t="s">
        <v>403</v>
      </c>
      <c r="E218" s="205" t="s">
        <v>1068</v>
      </c>
      <c r="F218" s="205" t="s">
        <v>43</v>
      </c>
      <c r="G218" s="223">
        <v>4</v>
      </c>
      <c r="H218" s="223">
        <v>6</v>
      </c>
      <c r="I218" s="223">
        <v>6</v>
      </c>
      <c r="J218" s="223" t="s">
        <v>403</v>
      </c>
      <c r="K218" s="194" t="str">
        <f>VLOOKUP(A218,'[1]1_プロファイルマスタ'!$A$3:$E$90,3,FALSE)</f>
        <v>担当者(判定権限あり)</v>
      </c>
      <c r="L218" s="194" t="str">
        <f>VLOOKUP(B218,'[1]8_取引マスタ'!$A$3:$G$91,2,FALSE)</f>
        <v>本人確認仕掛照会</v>
      </c>
      <c r="M218" s="194" t="str">
        <f>VLOOKUP(C218,'[1]15_リスト発行元マスタ'!$A$3:$Q$100,2,FALSE)</f>
        <v>MOF</v>
      </c>
      <c r="N218" s="194" t="str">
        <f>VLOOKUP(G218,'[3]1_プロファイルマスタ'!$H$3:$L$900,3,FALSE)</f>
        <v>その他部門（役席）</v>
      </c>
      <c r="O218" s="194" t="str">
        <f>VLOOKUP(H218,'[3]8_取引マスタ'!$J$3:$P$910,2,FALSE)</f>
        <v>本人確認</v>
      </c>
      <c r="P218" s="194" t="str">
        <f>VLOOKUP(I218,'[3]15_リスト発行元マスタ'!$U$3:$AK$1000,2,FALSE)</f>
        <v>NPI</v>
      </c>
      <c r="Q218" s="206" t="s">
        <v>208</v>
      </c>
      <c r="R218" s="207" t="s">
        <v>868</v>
      </c>
      <c r="S218" s="207" t="s">
        <v>206</v>
      </c>
      <c r="T218" s="207" t="str">
        <f t="shared" si="10"/>
        <v xml:space="preserve">4 , 6 , 6 , 'Y' </v>
      </c>
      <c r="U218" s="208" t="s">
        <v>207</v>
      </c>
      <c r="W218" s="209" t="b">
        <f t="shared" si="9"/>
        <v>0</v>
      </c>
      <c r="X218" s="209" t="b">
        <f t="shared" si="9"/>
        <v>0</v>
      </c>
      <c r="Y218" s="209" t="b">
        <f t="shared" si="9"/>
        <v>0</v>
      </c>
      <c r="Z218" s="209" t="b">
        <f t="shared" si="5"/>
        <v>0</v>
      </c>
      <c r="AB218" s="209"/>
      <c r="AC218" s="209"/>
      <c r="AD218" s="209"/>
      <c r="AE218" s="209"/>
    </row>
    <row r="219" spans="1:31">
      <c r="A219" s="211">
        <v>4</v>
      </c>
      <c r="B219" s="211">
        <v>7</v>
      </c>
      <c r="C219" s="211">
        <v>7</v>
      </c>
      <c r="D219" s="211" t="s">
        <v>403</v>
      </c>
      <c r="E219" s="205" t="s">
        <v>1068</v>
      </c>
      <c r="F219" s="205" t="s">
        <v>43</v>
      </c>
      <c r="G219" s="223">
        <v>4</v>
      </c>
      <c r="H219" s="223">
        <v>6</v>
      </c>
      <c r="I219" s="223">
        <v>7</v>
      </c>
      <c r="J219" s="223" t="s">
        <v>403</v>
      </c>
      <c r="K219" s="194" t="str">
        <f>VLOOKUP(A219,'[1]1_プロファイルマスタ'!$A$3:$E$90,3,FALSE)</f>
        <v>担当者(判定権限あり)</v>
      </c>
      <c r="L219" s="194" t="str">
        <f>VLOOKUP(B219,'[1]8_取引マスタ'!$A$3:$G$91,2,FALSE)</f>
        <v>本人確認仕掛照会</v>
      </c>
      <c r="M219" s="194" t="str">
        <f>VLOOKUP(C219,'[1]15_リスト発行元マスタ'!$A$3:$Q$100,2,FALSE)</f>
        <v>JP</v>
      </c>
      <c r="N219" s="194" t="str">
        <f>VLOOKUP(G219,'[3]1_プロファイルマスタ'!$H$3:$L$900,3,FALSE)</f>
        <v>その他部門（役席）</v>
      </c>
      <c r="O219" s="194" t="str">
        <f>VLOOKUP(H219,'[3]8_取引マスタ'!$J$3:$P$910,2,FALSE)</f>
        <v>本人確認</v>
      </c>
      <c r="P219" s="194" t="str">
        <f>VLOOKUP(I219,'[3]15_リスト発行元マスタ'!$U$3:$AK$1000,2,FALSE)</f>
        <v>ASI</v>
      </c>
      <c r="Q219" s="206" t="s">
        <v>208</v>
      </c>
      <c r="R219" s="207" t="s">
        <v>868</v>
      </c>
      <c r="S219" s="207" t="s">
        <v>206</v>
      </c>
      <c r="T219" s="207" t="str">
        <f t="shared" si="10"/>
        <v xml:space="preserve">4 , 6 , 7 , 'Y' </v>
      </c>
      <c r="U219" s="208" t="s">
        <v>207</v>
      </c>
      <c r="W219" s="209" t="b">
        <f t="shared" si="9"/>
        <v>0</v>
      </c>
      <c r="X219" s="209" t="b">
        <f t="shared" si="9"/>
        <v>0</v>
      </c>
      <c r="Y219" s="209" t="b">
        <f t="shared" si="9"/>
        <v>0</v>
      </c>
      <c r="Z219" s="209" t="b">
        <f t="shared" si="5"/>
        <v>0</v>
      </c>
      <c r="AB219" s="209"/>
      <c r="AC219" s="209"/>
      <c r="AD219" s="209"/>
      <c r="AE219" s="209"/>
    </row>
    <row r="220" spans="1:31">
      <c r="A220" s="211">
        <v>4</v>
      </c>
      <c r="B220" s="211">
        <v>7</v>
      </c>
      <c r="C220" s="211">
        <v>8</v>
      </c>
      <c r="D220" s="211" t="s">
        <v>403</v>
      </c>
      <c r="E220" s="205" t="s">
        <v>1068</v>
      </c>
      <c r="F220" s="205" t="s">
        <v>43</v>
      </c>
      <c r="G220" s="223">
        <v>4</v>
      </c>
      <c r="H220" s="223">
        <v>6</v>
      </c>
      <c r="I220" s="223">
        <v>8</v>
      </c>
      <c r="J220" s="223" t="s">
        <v>403</v>
      </c>
      <c r="K220" s="194" t="str">
        <f>VLOOKUP(A220,'[1]1_プロファイルマスタ'!$A$3:$E$90,3,FALSE)</f>
        <v>担当者(判定権限あり)</v>
      </c>
      <c r="L220" s="194" t="str">
        <f>VLOOKUP(B220,'[1]8_取引マスタ'!$A$3:$G$91,2,FALSE)</f>
        <v>本人確認仕掛照会</v>
      </c>
      <c r="M220" s="194" t="str">
        <f>VLOOKUP(C220,'[1]15_リスト発行元マスタ'!$A$3:$Q$100,2,FALSE)</f>
        <v>JU</v>
      </c>
      <c r="N220" s="194" t="str">
        <f>VLOOKUP(G220,'[3]1_プロファイルマスタ'!$H$3:$L$900,3,FALSE)</f>
        <v>その他部門（役席）</v>
      </c>
      <c r="O220" s="194" t="str">
        <f>VLOOKUP(H220,'[3]8_取引マスタ'!$J$3:$P$910,2,FALSE)</f>
        <v>本人確認</v>
      </c>
      <c r="P220" s="194" t="str">
        <f>VLOOKUP(I220,'[3]15_リスト発行元マスタ'!$U$3:$AK$1000,2,FALSE)</f>
        <v>ASC</v>
      </c>
      <c r="Q220" s="206" t="s">
        <v>208</v>
      </c>
      <c r="R220" s="207" t="s">
        <v>868</v>
      </c>
      <c r="S220" s="207" t="s">
        <v>206</v>
      </c>
      <c r="T220" s="207" t="str">
        <f t="shared" si="10"/>
        <v xml:space="preserve">4 , 6 , 8 , 'Y' </v>
      </c>
      <c r="U220" s="208" t="s">
        <v>207</v>
      </c>
      <c r="W220" s="209" t="b">
        <f t="shared" si="9"/>
        <v>0</v>
      </c>
      <c r="X220" s="209" t="b">
        <f t="shared" si="9"/>
        <v>0</v>
      </c>
      <c r="Y220" s="209" t="b">
        <f t="shared" si="9"/>
        <v>0</v>
      </c>
      <c r="Z220" s="209" t="b">
        <f t="shared" si="5"/>
        <v>0</v>
      </c>
      <c r="AB220" s="209"/>
      <c r="AC220" s="209"/>
      <c r="AD220" s="209"/>
      <c r="AE220" s="209"/>
    </row>
    <row r="221" spans="1:31">
      <c r="A221" s="211">
        <v>4</v>
      </c>
      <c r="B221" s="211">
        <v>7</v>
      </c>
      <c r="C221" s="211">
        <v>9</v>
      </c>
      <c r="D221" s="211" t="s">
        <v>403</v>
      </c>
      <c r="E221" s="205" t="s">
        <v>1068</v>
      </c>
      <c r="F221" s="205" t="s">
        <v>43</v>
      </c>
      <c r="G221" s="223">
        <v>4</v>
      </c>
      <c r="H221" s="223">
        <v>6</v>
      </c>
      <c r="I221" s="223">
        <v>9</v>
      </c>
      <c r="J221" s="223" t="s">
        <v>403</v>
      </c>
      <c r="K221" s="194" t="str">
        <f>VLOOKUP(A221,'[1]1_プロファイルマスタ'!$A$3:$E$90,3,FALSE)</f>
        <v>担当者(判定権限あり)</v>
      </c>
      <c r="L221" s="194" t="str">
        <f>VLOOKUP(B221,'[1]8_取引マスタ'!$A$3:$G$91,2,FALSE)</f>
        <v>本人確認仕掛照会</v>
      </c>
      <c r="M221" s="194" t="str">
        <f>VLOOKUP(C221,'[1]15_リスト発行元マスタ'!$A$3:$Q$100,2,FALSE)</f>
        <v>NPA</v>
      </c>
      <c r="N221" s="194" t="str">
        <f>VLOOKUP(G221,'[3]1_プロファイルマスタ'!$H$3:$L$900,3,FALSE)</f>
        <v>その他部門（役席）</v>
      </c>
      <c r="O221" s="194" t="str">
        <f>VLOOKUP(H221,'[3]8_取引マスタ'!$J$3:$P$910,2,FALSE)</f>
        <v>本人確認</v>
      </c>
      <c r="P221" s="194" t="str">
        <f>VLOOKUP(I221,'[3]15_リスト発行元マスタ'!$U$3:$AK$1000,2,FALSE)</f>
        <v>DJ_SEISAI</v>
      </c>
      <c r="Q221" s="206" t="s">
        <v>208</v>
      </c>
      <c r="R221" s="207" t="s">
        <v>868</v>
      </c>
      <c r="S221" s="207" t="s">
        <v>206</v>
      </c>
      <c r="T221" s="207" t="str">
        <f t="shared" si="10"/>
        <v xml:space="preserve">4 , 6 , 9 , 'Y' </v>
      </c>
      <c r="U221" s="208" t="s">
        <v>207</v>
      </c>
      <c r="W221" s="209" t="b">
        <f t="shared" si="9"/>
        <v>0</v>
      </c>
      <c r="X221" s="209" t="b">
        <f t="shared" si="9"/>
        <v>0</v>
      </c>
      <c r="Y221" s="209" t="b">
        <f t="shared" si="9"/>
        <v>0</v>
      </c>
      <c r="Z221" s="209" t="b">
        <f t="shared" si="5"/>
        <v>0</v>
      </c>
      <c r="AB221" s="209"/>
      <c r="AC221" s="209"/>
      <c r="AD221" s="209"/>
      <c r="AE221" s="209"/>
    </row>
    <row r="222" spans="1:31">
      <c r="A222" s="211">
        <v>4</v>
      </c>
      <c r="B222" s="211">
        <v>7</v>
      </c>
      <c r="C222" s="211">
        <v>10</v>
      </c>
      <c r="D222" s="211" t="s">
        <v>403</v>
      </c>
      <c r="E222" s="205" t="s">
        <v>1068</v>
      </c>
      <c r="F222" s="205" t="s">
        <v>43</v>
      </c>
      <c r="G222" s="223">
        <v>4</v>
      </c>
      <c r="H222" s="223">
        <v>6</v>
      </c>
      <c r="I222" s="223">
        <v>10</v>
      </c>
      <c r="J222" s="223" t="s">
        <v>403</v>
      </c>
      <c r="K222" s="194" t="str">
        <f>VLOOKUP(A222,'[1]1_プロファイルマスタ'!$A$3:$E$90,3,FALSE)</f>
        <v>担当者(判定権限あり)</v>
      </c>
      <c r="L222" s="194" t="str">
        <f>VLOOKUP(B222,'[1]8_取引マスタ'!$A$3:$G$91,2,FALSE)</f>
        <v>本人確認仕掛照会</v>
      </c>
      <c r="M222" s="194" t="str">
        <f>VLOOKUP(C222,'[1]15_リスト発行元マスタ'!$A$3:$Q$100,2,FALSE)</f>
        <v>NPC</v>
      </c>
      <c r="N222" s="194" t="str">
        <f>VLOOKUP(G222,'[3]1_プロファイルマスタ'!$H$3:$L$900,3,FALSE)</f>
        <v>その他部門（役席）</v>
      </c>
      <c r="O222" s="194" t="str">
        <f>VLOOKUP(H222,'[3]8_取引マスタ'!$J$3:$P$910,2,FALSE)</f>
        <v>本人確認</v>
      </c>
      <c r="P222" s="194" t="str">
        <f>VLOOKUP(I222,'[3]15_リスト発行元マスタ'!$U$3:$AK$1000,2,FALSE)</f>
        <v>DJ_SHIPS</v>
      </c>
      <c r="Q222" s="206" t="s">
        <v>208</v>
      </c>
      <c r="R222" s="207" t="s">
        <v>868</v>
      </c>
      <c r="S222" s="207" t="s">
        <v>206</v>
      </c>
      <c r="T222" s="207" t="str">
        <f t="shared" si="10"/>
        <v xml:space="preserve">4 , 6 , 10 , 'Y' </v>
      </c>
      <c r="U222" s="208" t="s">
        <v>207</v>
      </c>
      <c r="W222" s="209" t="b">
        <f t="shared" si="9"/>
        <v>0</v>
      </c>
      <c r="X222" s="209" t="b">
        <f t="shared" si="9"/>
        <v>0</v>
      </c>
      <c r="Y222" s="209" t="b">
        <f t="shared" si="9"/>
        <v>0</v>
      </c>
      <c r="Z222" s="209" t="b">
        <f t="shared" si="5"/>
        <v>0</v>
      </c>
      <c r="AB222" s="209"/>
      <c r="AC222" s="209"/>
      <c r="AD222" s="209"/>
      <c r="AE222" s="209"/>
    </row>
    <row r="223" spans="1:31">
      <c r="A223" s="211">
        <v>4</v>
      </c>
      <c r="B223" s="211">
        <v>7</v>
      </c>
      <c r="C223" s="211">
        <v>11</v>
      </c>
      <c r="D223" s="211" t="s">
        <v>403</v>
      </c>
      <c r="E223" s="205" t="s">
        <v>1068</v>
      </c>
      <c r="F223" s="205" t="s">
        <v>43</v>
      </c>
      <c r="G223" s="223">
        <v>4</v>
      </c>
      <c r="H223" s="223">
        <v>6</v>
      </c>
      <c r="I223" s="223">
        <v>11</v>
      </c>
      <c r="J223" s="223" t="s">
        <v>403</v>
      </c>
      <c r="K223" s="194" t="str">
        <f>VLOOKUP(A223,'[1]1_プロファイルマスタ'!$A$3:$E$90,3,FALSE)</f>
        <v>担当者(判定権限あり)</v>
      </c>
      <c r="L223" s="194" t="str">
        <f>VLOOKUP(B223,'[1]8_取引マスタ'!$A$3:$G$91,2,FALSE)</f>
        <v>本人確認仕掛照会</v>
      </c>
      <c r="M223" s="194" t="str">
        <f>VLOOKUP(C223,'[1]15_リスト発行元マスタ'!$A$3:$Q$100,2,FALSE)</f>
        <v>NPI</v>
      </c>
      <c r="N223" s="194" t="str">
        <f>VLOOKUP(G223,'[3]1_プロファイルマスタ'!$H$3:$L$900,3,FALSE)</f>
        <v>その他部門（役席）</v>
      </c>
      <c r="O223" s="194" t="str">
        <f>VLOOKUP(H223,'[3]8_取引マスタ'!$J$3:$P$910,2,FALSE)</f>
        <v>本人確認</v>
      </c>
      <c r="P223" s="194" t="str">
        <f>VLOOKUP(I223,'[3]15_リスト発行元マスタ'!$U$3:$AK$1000,2,FALSE)</f>
        <v>DJ_GAIKOKU_PEPS</v>
      </c>
      <c r="Q223" s="206" t="s">
        <v>208</v>
      </c>
      <c r="R223" s="207" t="s">
        <v>868</v>
      </c>
      <c r="S223" s="207" t="s">
        <v>206</v>
      </c>
      <c r="T223" s="207" t="str">
        <f t="shared" si="10"/>
        <v xml:space="preserve">4 , 6 , 11 , 'Y' </v>
      </c>
      <c r="U223" s="208" t="s">
        <v>207</v>
      </c>
      <c r="W223" s="209" t="b">
        <f t="shared" si="9"/>
        <v>0</v>
      </c>
      <c r="X223" s="209" t="b">
        <f t="shared" si="9"/>
        <v>0</v>
      </c>
      <c r="Y223" s="209" t="b">
        <f t="shared" si="9"/>
        <v>0</v>
      </c>
      <c r="Z223" s="209" t="b">
        <f t="shared" si="5"/>
        <v>0</v>
      </c>
      <c r="AB223" s="209"/>
      <c r="AC223" s="209"/>
      <c r="AD223" s="209"/>
      <c r="AE223" s="209"/>
    </row>
    <row r="224" spans="1:31">
      <c r="A224" s="211">
        <v>4</v>
      </c>
      <c r="B224" s="211">
        <v>7</v>
      </c>
      <c r="C224" s="211">
        <v>12</v>
      </c>
      <c r="D224" s="211" t="s">
        <v>403</v>
      </c>
      <c r="E224" s="205" t="s">
        <v>1068</v>
      </c>
      <c r="F224" s="205" t="s">
        <v>43</v>
      </c>
      <c r="G224" s="223">
        <v>4</v>
      </c>
      <c r="H224" s="223">
        <v>6</v>
      </c>
      <c r="I224" s="223">
        <v>12</v>
      </c>
      <c r="J224" s="223" t="s">
        <v>403</v>
      </c>
      <c r="K224" s="194" t="str">
        <f>VLOOKUP(A224,'[1]1_プロファイルマスタ'!$A$3:$E$90,3,FALSE)</f>
        <v>担当者(判定権限あり)</v>
      </c>
      <c r="L224" s="194" t="str">
        <f>VLOOKUP(B224,'[1]8_取引マスタ'!$A$3:$G$91,2,FALSE)</f>
        <v>本人確認仕掛照会</v>
      </c>
      <c r="M224" s="194" t="str">
        <f>VLOOKUP(C224,'[1]15_リスト発行元マスタ'!$A$3:$Q$100,2,FALSE)</f>
        <v>ASI</v>
      </c>
      <c r="N224" s="194" t="str">
        <f>VLOOKUP(G224,'[3]1_プロファイルマスタ'!$H$3:$L$900,3,FALSE)</f>
        <v>その他部門（役席）</v>
      </c>
      <c r="O224" s="194" t="str">
        <f>VLOOKUP(H224,'[3]8_取引マスタ'!$J$3:$P$910,2,FALSE)</f>
        <v>本人確認</v>
      </c>
      <c r="P224" s="194" t="str">
        <f>VLOOKUP(I224,'[3]15_リスト発行元マスタ'!$U$3:$AK$1000,2,FALSE)</f>
        <v>DJ_KOKUNAI_PEPS</v>
      </c>
      <c r="Q224" s="206" t="s">
        <v>208</v>
      </c>
      <c r="R224" s="207" t="s">
        <v>868</v>
      </c>
      <c r="S224" s="207" t="s">
        <v>206</v>
      </c>
      <c r="T224" s="207" t="str">
        <f t="shared" si="10"/>
        <v xml:space="preserve">4 , 6 , 12 , 'Y' </v>
      </c>
      <c r="U224" s="208" t="s">
        <v>207</v>
      </c>
      <c r="W224" s="209" t="b">
        <f t="shared" si="9"/>
        <v>0</v>
      </c>
      <c r="X224" s="209" t="b">
        <f t="shared" si="9"/>
        <v>0</v>
      </c>
      <c r="Y224" s="209" t="b">
        <f t="shared" si="9"/>
        <v>0</v>
      </c>
      <c r="Z224" s="209" t="b">
        <f t="shared" si="5"/>
        <v>0</v>
      </c>
      <c r="AB224" s="209"/>
      <c r="AC224" s="209"/>
      <c r="AD224" s="209"/>
      <c r="AE224" s="209"/>
    </row>
    <row r="225" spans="1:31">
      <c r="A225" s="211">
        <v>4</v>
      </c>
      <c r="B225" s="211">
        <v>7</v>
      </c>
      <c r="C225" s="211">
        <v>13</v>
      </c>
      <c r="D225" s="211" t="s">
        <v>403</v>
      </c>
      <c r="E225" s="205" t="s">
        <v>1068</v>
      </c>
      <c r="F225" s="205" t="s">
        <v>43</v>
      </c>
      <c r="G225" s="223">
        <v>4</v>
      </c>
      <c r="H225" s="223">
        <v>6</v>
      </c>
      <c r="I225" s="223">
        <v>13</v>
      </c>
      <c r="J225" s="223" t="s">
        <v>403</v>
      </c>
      <c r="K225" s="194" t="str">
        <f>VLOOKUP(A225,'[1]1_プロファイルマスタ'!$A$3:$E$90,3,FALSE)</f>
        <v>担当者(判定権限あり)</v>
      </c>
      <c r="L225" s="194" t="str">
        <f>VLOOKUP(B225,'[1]8_取引マスタ'!$A$3:$G$91,2,FALSE)</f>
        <v>本人確認仕掛照会</v>
      </c>
      <c r="M225" s="194" t="str">
        <f>VLOOKUP(C225,'[1]15_リスト発行元マスタ'!$A$3:$Q$100,2,FALSE)</f>
        <v>ASC</v>
      </c>
      <c r="N225" s="194" t="str">
        <f>VLOOKUP(G225,'[3]1_プロファイルマスタ'!$H$3:$L$900,3,FALSE)</f>
        <v>その他部門（役席）</v>
      </c>
      <c r="O225" s="194" t="str">
        <f>VLOOKUP(H225,'[3]8_取引マスタ'!$J$3:$P$910,2,FALSE)</f>
        <v>本人確認</v>
      </c>
      <c r="P225" s="194" t="str">
        <f>VLOOKUP(I225,'[3]15_リスト発行元マスタ'!$U$3:$AK$1000,2,FALSE)</f>
        <v>ZENGIN_SEIHO</v>
      </c>
      <c r="Q225" s="206" t="s">
        <v>208</v>
      </c>
      <c r="R225" s="207" t="s">
        <v>868</v>
      </c>
      <c r="S225" s="207" t="s">
        <v>206</v>
      </c>
      <c r="T225" s="207" t="str">
        <f t="shared" si="10"/>
        <v xml:space="preserve">4 , 6 , 13 , 'Y' </v>
      </c>
      <c r="U225" s="208" t="s">
        <v>207</v>
      </c>
      <c r="W225" s="209" t="b">
        <f t="shared" si="9"/>
        <v>0</v>
      </c>
      <c r="X225" s="209" t="b">
        <f t="shared" si="9"/>
        <v>0</v>
      </c>
      <c r="Y225" s="209" t="b">
        <f t="shared" si="9"/>
        <v>0</v>
      </c>
      <c r="Z225" s="209" t="b">
        <f t="shared" si="5"/>
        <v>0</v>
      </c>
      <c r="AB225" s="209"/>
      <c r="AC225" s="209"/>
      <c r="AD225" s="209"/>
      <c r="AE225" s="209"/>
    </row>
    <row r="226" spans="1:31">
      <c r="A226" s="211">
        <v>4</v>
      </c>
      <c r="B226" s="211">
        <v>7</v>
      </c>
      <c r="C226" s="211">
        <v>14</v>
      </c>
      <c r="D226" s="211" t="s">
        <v>403</v>
      </c>
      <c r="E226" s="205" t="s">
        <v>1068</v>
      </c>
      <c r="F226" s="205" t="s">
        <v>43</v>
      </c>
      <c r="G226" s="223">
        <v>4</v>
      </c>
      <c r="H226" s="223">
        <v>6</v>
      </c>
      <c r="I226" s="223">
        <v>14</v>
      </c>
      <c r="J226" s="223" t="s">
        <v>403</v>
      </c>
      <c r="K226" s="194" t="str">
        <f>VLOOKUP(A226,'[1]1_プロファイルマスタ'!$A$3:$E$90,3,FALSE)</f>
        <v>担当者(判定権限あり)</v>
      </c>
      <c r="L226" s="194" t="str">
        <f>VLOOKUP(B226,'[1]8_取引マスタ'!$A$3:$G$91,2,FALSE)</f>
        <v>本人確認仕掛照会</v>
      </c>
      <c r="M226" s="194" t="str">
        <f>VLOOKUP(C226,'[1]15_リスト発行元マスタ'!$A$3:$Q$100,2,FALSE)</f>
        <v>ORG1</v>
      </c>
      <c r="N226" s="194" t="str">
        <f>VLOOKUP(G226,'[3]1_プロファイルマスタ'!$H$3:$L$900,3,FALSE)</f>
        <v>その他部門（役席）</v>
      </c>
      <c r="O226" s="194" t="str">
        <f>VLOOKUP(H226,'[3]8_取引マスタ'!$J$3:$P$910,2,FALSE)</f>
        <v>本人確認</v>
      </c>
      <c r="P226" s="194" t="str">
        <f>VLOOKUP(I226,'[3]15_リスト発行元マスタ'!$U$3:$AK$1000,2,FALSE)</f>
        <v>ZENGIN_SONPO</v>
      </c>
      <c r="Q226" s="206" t="s">
        <v>208</v>
      </c>
      <c r="R226" s="207" t="s">
        <v>868</v>
      </c>
      <c r="S226" s="207" t="s">
        <v>206</v>
      </c>
      <c r="T226" s="207" t="str">
        <f t="shared" si="10"/>
        <v xml:space="preserve">4 , 6 , 14 , 'Y' </v>
      </c>
      <c r="U226" s="208" t="s">
        <v>207</v>
      </c>
      <c r="W226" s="209" t="b">
        <f t="shared" si="9"/>
        <v>0</v>
      </c>
      <c r="X226" s="209" t="b">
        <f t="shared" si="9"/>
        <v>0</v>
      </c>
      <c r="Y226" s="209" t="b">
        <f t="shared" si="9"/>
        <v>0</v>
      </c>
      <c r="Z226" s="209" t="b">
        <f t="shared" si="5"/>
        <v>0</v>
      </c>
      <c r="AB226" s="209"/>
      <c r="AC226" s="209"/>
      <c r="AD226" s="209"/>
      <c r="AE226" s="209"/>
    </row>
    <row r="227" spans="1:31">
      <c r="A227" s="211">
        <v>4</v>
      </c>
      <c r="B227" s="211">
        <v>8</v>
      </c>
      <c r="C227" s="211">
        <v>1</v>
      </c>
      <c r="D227" s="211" t="s">
        <v>403</v>
      </c>
      <c r="E227" s="205" t="s">
        <v>1068</v>
      </c>
      <c r="F227" s="205" t="s">
        <v>43</v>
      </c>
      <c r="G227" s="223">
        <v>4</v>
      </c>
      <c r="H227" s="223">
        <v>6</v>
      </c>
      <c r="I227" s="223">
        <v>15</v>
      </c>
      <c r="J227" s="223" t="s">
        <v>326</v>
      </c>
      <c r="K227" s="194" t="str">
        <f>VLOOKUP(A227,'[1]1_プロファイルマスタ'!$A$3:$E$90,3,FALSE)</f>
        <v>担当者(判定権限あり)</v>
      </c>
      <c r="L227" s="194" t="str">
        <f>VLOOKUP(B227,'[1]8_取引マスタ'!$A$3:$G$91,2,FALSE)</f>
        <v>判定履歴照会</v>
      </c>
      <c r="M227" s="194" t="str">
        <f>VLOOKUP(C227,'[1]15_リスト発行元マスタ'!$A$3:$Q$100,2,FALSE)</f>
        <v>OFAC</v>
      </c>
      <c r="N227" s="194" t="str">
        <f>VLOOKUP(G227,'[3]1_プロファイルマスタ'!$H$3:$L$900,3,FALSE)</f>
        <v>その他部門（役席）</v>
      </c>
      <c r="O227" s="194" t="str">
        <f>VLOOKUP(H227,'[3]8_取引マスタ'!$J$3:$P$910,2,FALSE)</f>
        <v>本人確認</v>
      </c>
      <c r="P227" s="194" t="str">
        <f>VLOOKUP(I227,'[3]15_リスト発行元マスタ'!$U$3:$AK$1000,2,FALSE)</f>
        <v>ORIGINAL</v>
      </c>
      <c r="Q227" s="206" t="s">
        <v>208</v>
      </c>
      <c r="R227" s="207" t="s">
        <v>868</v>
      </c>
      <c r="S227" s="207" t="s">
        <v>206</v>
      </c>
      <c r="T227" s="207" t="str">
        <f t="shared" si="10"/>
        <v xml:space="preserve">4 , 6 , 15 , 'N' </v>
      </c>
      <c r="U227" s="208" t="s">
        <v>207</v>
      </c>
      <c r="W227" s="209" t="b">
        <f t="shared" si="9"/>
        <v>0</v>
      </c>
      <c r="X227" s="209" t="b">
        <f t="shared" si="9"/>
        <v>0</v>
      </c>
      <c r="Y227" s="209" t="b">
        <f t="shared" si="9"/>
        <v>0</v>
      </c>
      <c r="Z227" s="209" t="b">
        <f t="shared" si="5"/>
        <v>0</v>
      </c>
      <c r="AB227" s="209"/>
      <c r="AC227" s="209"/>
      <c r="AD227" s="209"/>
      <c r="AE227" s="209"/>
    </row>
    <row r="228" spans="1:31">
      <c r="A228" s="211">
        <v>4</v>
      </c>
      <c r="B228" s="211">
        <v>8</v>
      </c>
      <c r="C228" s="211">
        <v>2</v>
      </c>
      <c r="D228" s="211" t="s">
        <v>403</v>
      </c>
      <c r="E228" s="205" t="s">
        <v>1068</v>
      </c>
      <c r="F228" s="205" t="s">
        <v>43</v>
      </c>
      <c r="G228" s="223">
        <v>4</v>
      </c>
      <c r="H228" s="223">
        <v>7</v>
      </c>
      <c r="I228" s="223">
        <v>1</v>
      </c>
      <c r="J228" s="223" t="s">
        <v>403</v>
      </c>
      <c r="K228" s="194" t="str">
        <f>VLOOKUP(A228,'[1]1_プロファイルマスタ'!$A$3:$E$90,3,FALSE)</f>
        <v>担当者(判定権限あり)</v>
      </c>
      <c r="L228" s="194" t="str">
        <f>VLOOKUP(B228,'[1]8_取引マスタ'!$A$3:$G$91,2,FALSE)</f>
        <v>判定履歴照会</v>
      </c>
      <c r="M228" s="194" t="str">
        <f>VLOOKUP(C228,'[1]15_リスト発行元マスタ'!$A$3:$Q$100,2,FALSE)</f>
        <v>RefPEPs</v>
      </c>
      <c r="N228" s="194" t="str">
        <f>VLOOKUP(G228,'[3]1_プロファイルマスタ'!$H$3:$L$900,3,FALSE)</f>
        <v>その他部門（役席）</v>
      </c>
      <c r="O228" s="194" t="str">
        <f>VLOOKUP(H228,'[3]8_取引マスタ'!$J$3:$P$910,2,FALSE)</f>
        <v>本人確認仕掛照会</v>
      </c>
      <c r="P228" s="194" t="str">
        <f>VLOOKUP(I228,'[3]15_リスト発行元マスタ'!$U$3:$AK$1000,2,FALSE)</f>
        <v>OFAC</v>
      </c>
      <c r="Q228" s="206" t="s">
        <v>208</v>
      </c>
      <c r="R228" s="207" t="s">
        <v>868</v>
      </c>
      <c r="S228" s="207" t="s">
        <v>206</v>
      </c>
      <c r="T228" s="207" t="str">
        <f t="shared" si="10"/>
        <v xml:space="preserve">4 , 7 , 1 , 'Y' </v>
      </c>
      <c r="U228" s="208" t="s">
        <v>207</v>
      </c>
      <c r="W228" s="209" t="b">
        <f t="shared" si="9"/>
        <v>0</v>
      </c>
      <c r="X228" s="209" t="b">
        <f t="shared" si="9"/>
        <v>0</v>
      </c>
      <c r="Y228" s="209" t="b">
        <f t="shared" si="9"/>
        <v>0</v>
      </c>
      <c r="Z228" s="209" t="b">
        <f t="shared" si="5"/>
        <v>0</v>
      </c>
      <c r="AB228" s="209"/>
      <c r="AC228" s="209"/>
      <c r="AD228" s="209"/>
      <c r="AE228" s="209"/>
    </row>
    <row r="229" spans="1:31">
      <c r="A229" s="211">
        <v>4</v>
      </c>
      <c r="B229" s="211">
        <v>8</v>
      </c>
      <c r="C229" s="211">
        <v>3</v>
      </c>
      <c r="D229" s="211" t="s">
        <v>403</v>
      </c>
      <c r="E229" s="205" t="s">
        <v>1068</v>
      </c>
      <c r="F229" s="205" t="s">
        <v>43</v>
      </c>
      <c r="G229" s="223">
        <v>4</v>
      </c>
      <c r="H229" s="223">
        <v>7</v>
      </c>
      <c r="I229" s="223">
        <v>2</v>
      </c>
      <c r="J229" s="223" t="s">
        <v>403</v>
      </c>
      <c r="K229" s="194" t="str">
        <f>VLOOKUP(A229,'[1]1_プロファイルマスタ'!$A$3:$E$90,3,FALSE)</f>
        <v>担当者(判定権限あり)</v>
      </c>
      <c r="L229" s="194" t="str">
        <f>VLOOKUP(B229,'[1]8_取引マスタ'!$A$3:$G$91,2,FALSE)</f>
        <v>判定履歴照会</v>
      </c>
      <c r="M229" s="194" t="str">
        <f>VLOOKUP(C229,'[1]15_リスト発行元マスタ'!$A$3:$Q$100,2,FALSE)</f>
        <v>RefSANC</v>
      </c>
      <c r="N229" s="194" t="str">
        <f>VLOOKUP(G229,'[3]1_プロファイルマスタ'!$H$3:$L$900,3,FALSE)</f>
        <v>その他部門（役席）</v>
      </c>
      <c r="O229" s="194" t="str">
        <f>VLOOKUP(H229,'[3]8_取引マスタ'!$J$3:$P$910,2,FALSE)</f>
        <v>本人確認仕掛照会</v>
      </c>
      <c r="P229" s="194" t="str">
        <f>VLOOKUP(I229,'[3]15_リスト発行元マスタ'!$U$3:$AK$1000,2,FALSE)</f>
        <v>JP</v>
      </c>
      <c r="Q229" s="206" t="s">
        <v>208</v>
      </c>
      <c r="R229" s="207" t="s">
        <v>868</v>
      </c>
      <c r="S229" s="207" t="s">
        <v>206</v>
      </c>
      <c r="T229" s="207" t="str">
        <f t="shared" si="10"/>
        <v xml:space="preserve">4 , 7 , 2 , 'Y' </v>
      </c>
      <c r="U229" s="208" t="s">
        <v>207</v>
      </c>
      <c r="W229" s="209" t="b">
        <f t="shared" si="9"/>
        <v>0</v>
      </c>
      <c r="X229" s="209" t="b">
        <f t="shared" si="9"/>
        <v>0</v>
      </c>
      <c r="Y229" s="209" t="b">
        <f t="shared" si="9"/>
        <v>0</v>
      </c>
      <c r="Z229" s="209" t="b">
        <f t="shared" si="5"/>
        <v>0</v>
      </c>
      <c r="AB229" s="209"/>
      <c r="AC229" s="209"/>
      <c r="AD229" s="209"/>
      <c r="AE229" s="209"/>
    </row>
    <row r="230" spans="1:31">
      <c r="A230" s="211">
        <v>4</v>
      </c>
      <c r="B230" s="211">
        <v>8</v>
      </c>
      <c r="C230" s="211">
        <v>4</v>
      </c>
      <c r="D230" s="211" t="s">
        <v>403</v>
      </c>
      <c r="E230" s="205" t="s">
        <v>1068</v>
      </c>
      <c r="F230" s="205" t="s">
        <v>43</v>
      </c>
      <c r="G230" s="223">
        <v>4</v>
      </c>
      <c r="H230" s="223">
        <v>7</v>
      </c>
      <c r="I230" s="223">
        <v>3</v>
      </c>
      <c r="J230" s="223" t="s">
        <v>403</v>
      </c>
      <c r="K230" s="194" t="str">
        <f>VLOOKUP(A230,'[1]1_プロファイルマスタ'!$A$3:$E$90,3,FALSE)</f>
        <v>担当者(判定権限あり)</v>
      </c>
      <c r="L230" s="194" t="str">
        <f>VLOOKUP(B230,'[1]8_取引マスタ'!$A$3:$G$91,2,FALSE)</f>
        <v>判定履歴照会</v>
      </c>
      <c r="M230" s="194" t="str">
        <f>VLOOKUP(C230,'[1]15_リスト発行元マスタ'!$A$3:$Q$100,2,FALSE)</f>
        <v>FACTIVA</v>
      </c>
      <c r="N230" s="194" t="str">
        <f>VLOOKUP(G230,'[3]1_プロファイルマスタ'!$H$3:$L$900,3,FALSE)</f>
        <v>その他部門（役席）</v>
      </c>
      <c r="O230" s="194" t="str">
        <f>VLOOKUP(H230,'[3]8_取引マスタ'!$J$3:$P$910,2,FALSE)</f>
        <v>本人確認仕掛照会</v>
      </c>
      <c r="P230" s="194" t="str">
        <f>VLOOKUP(I230,'[3]15_リスト発行元マスタ'!$U$3:$AK$1000,2,FALSE)</f>
        <v>MOF</v>
      </c>
      <c r="Q230" s="206" t="s">
        <v>208</v>
      </c>
      <c r="R230" s="207" t="s">
        <v>868</v>
      </c>
      <c r="S230" s="207" t="s">
        <v>206</v>
      </c>
      <c r="T230" s="207" t="str">
        <f t="shared" si="10"/>
        <v xml:space="preserve">4 , 7 , 3 , 'Y' </v>
      </c>
      <c r="U230" s="208" t="s">
        <v>207</v>
      </c>
      <c r="W230" s="209" t="b">
        <f t="shared" si="9"/>
        <v>0</v>
      </c>
      <c r="X230" s="209" t="b">
        <f t="shared" si="9"/>
        <v>0</v>
      </c>
      <c r="Y230" s="209" t="b">
        <f t="shared" si="9"/>
        <v>0</v>
      </c>
      <c r="Z230" s="209" t="b">
        <f t="shared" si="5"/>
        <v>0</v>
      </c>
      <c r="AB230" s="209"/>
      <c r="AC230" s="209"/>
      <c r="AD230" s="209"/>
      <c r="AE230" s="209"/>
    </row>
    <row r="231" spans="1:31">
      <c r="A231" s="211">
        <v>4</v>
      </c>
      <c r="B231" s="211">
        <v>8</v>
      </c>
      <c r="C231" s="211">
        <v>5</v>
      </c>
      <c r="D231" s="211" t="s">
        <v>403</v>
      </c>
      <c r="E231" s="205" t="s">
        <v>1068</v>
      </c>
      <c r="F231" s="205" t="s">
        <v>43</v>
      </c>
      <c r="G231" s="223">
        <v>4</v>
      </c>
      <c r="H231" s="223">
        <v>7</v>
      </c>
      <c r="I231" s="223">
        <v>4</v>
      </c>
      <c r="J231" s="223" t="s">
        <v>403</v>
      </c>
      <c r="K231" s="194" t="str">
        <f>VLOOKUP(A231,'[1]1_プロファイルマスタ'!$A$3:$E$90,3,FALSE)</f>
        <v>担当者(判定権限あり)</v>
      </c>
      <c r="L231" s="194" t="str">
        <f>VLOOKUP(B231,'[1]8_取引マスタ'!$A$3:$G$91,2,FALSE)</f>
        <v>判定履歴照会</v>
      </c>
      <c r="M231" s="194" t="str">
        <f>VLOOKUP(C231,'[1]15_リスト発行元マスタ'!$A$3:$Q$100,2,FALSE)</f>
        <v>FACTIVA_SANC</v>
      </c>
      <c r="N231" s="194" t="str">
        <f>VLOOKUP(G231,'[3]1_プロファイルマスタ'!$H$3:$L$900,3,FALSE)</f>
        <v>その他部門（役席）</v>
      </c>
      <c r="O231" s="194" t="str">
        <f>VLOOKUP(H231,'[3]8_取引マスタ'!$J$3:$P$910,2,FALSE)</f>
        <v>本人確認仕掛照会</v>
      </c>
      <c r="P231" s="194" t="str">
        <f>VLOOKUP(I231,'[3]15_リスト発行元マスタ'!$U$3:$AK$1000,2,FALSE)</f>
        <v>NPA</v>
      </c>
      <c r="Q231" s="206" t="s">
        <v>208</v>
      </c>
      <c r="R231" s="207" t="s">
        <v>868</v>
      </c>
      <c r="S231" s="207" t="s">
        <v>206</v>
      </c>
      <c r="T231" s="207" t="str">
        <f t="shared" si="10"/>
        <v xml:space="preserve">4 , 7 , 4 , 'Y' </v>
      </c>
      <c r="U231" s="208" t="s">
        <v>207</v>
      </c>
      <c r="W231" s="209" t="b">
        <f t="shared" si="9"/>
        <v>0</v>
      </c>
      <c r="X231" s="209" t="b">
        <f t="shared" si="9"/>
        <v>0</v>
      </c>
      <c r="Y231" s="209" t="b">
        <f t="shared" si="9"/>
        <v>0</v>
      </c>
      <c r="Z231" s="209" t="b">
        <f t="shared" si="5"/>
        <v>0</v>
      </c>
      <c r="AB231" s="209"/>
      <c r="AC231" s="209"/>
      <c r="AD231" s="209"/>
      <c r="AE231" s="209"/>
    </row>
    <row r="232" spans="1:31">
      <c r="A232" s="211">
        <v>4</v>
      </c>
      <c r="B232" s="211">
        <v>8</v>
      </c>
      <c r="C232" s="211">
        <v>6</v>
      </c>
      <c r="D232" s="211" t="s">
        <v>403</v>
      </c>
      <c r="E232" s="205" t="s">
        <v>1068</v>
      </c>
      <c r="F232" s="205" t="s">
        <v>43</v>
      </c>
      <c r="G232" s="223">
        <v>4</v>
      </c>
      <c r="H232" s="223">
        <v>7</v>
      </c>
      <c r="I232" s="223">
        <v>5</v>
      </c>
      <c r="J232" s="223" t="s">
        <v>403</v>
      </c>
      <c r="K232" s="194" t="str">
        <f>VLOOKUP(A232,'[1]1_プロファイルマスタ'!$A$3:$E$90,3,FALSE)</f>
        <v>担当者(判定権限あり)</v>
      </c>
      <c r="L232" s="194" t="str">
        <f>VLOOKUP(B232,'[1]8_取引マスタ'!$A$3:$G$91,2,FALSE)</f>
        <v>判定履歴照会</v>
      </c>
      <c r="M232" s="194" t="str">
        <f>VLOOKUP(C232,'[1]15_リスト発行元マスタ'!$A$3:$Q$100,2,FALSE)</f>
        <v>MOF</v>
      </c>
      <c r="N232" s="194" t="str">
        <f>VLOOKUP(G232,'[3]1_プロファイルマスタ'!$H$3:$L$900,3,FALSE)</f>
        <v>その他部門（役席）</v>
      </c>
      <c r="O232" s="194" t="str">
        <f>VLOOKUP(H232,'[3]8_取引マスタ'!$J$3:$P$910,2,FALSE)</f>
        <v>本人確認仕掛照会</v>
      </c>
      <c r="P232" s="194" t="str">
        <f>VLOOKUP(I232,'[3]15_リスト発行元マスタ'!$U$3:$AK$1000,2,FALSE)</f>
        <v>NPC</v>
      </c>
      <c r="Q232" s="206" t="s">
        <v>208</v>
      </c>
      <c r="R232" s="207" t="s">
        <v>868</v>
      </c>
      <c r="S232" s="207" t="s">
        <v>206</v>
      </c>
      <c r="T232" s="207" t="str">
        <f t="shared" si="10"/>
        <v xml:space="preserve">4 , 7 , 5 , 'Y' </v>
      </c>
      <c r="U232" s="208" t="s">
        <v>207</v>
      </c>
      <c r="W232" s="209" t="b">
        <f t="shared" si="9"/>
        <v>0</v>
      </c>
      <c r="X232" s="209" t="b">
        <f t="shared" si="9"/>
        <v>0</v>
      </c>
      <c r="Y232" s="209" t="b">
        <f t="shared" si="9"/>
        <v>0</v>
      </c>
      <c r="Z232" s="209" t="b">
        <f t="shared" si="5"/>
        <v>0</v>
      </c>
      <c r="AB232" s="209"/>
      <c r="AC232" s="209"/>
      <c r="AD232" s="209"/>
      <c r="AE232" s="209"/>
    </row>
    <row r="233" spans="1:31">
      <c r="A233" s="211">
        <v>4</v>
      </c>
      <c r="B233" s="211">
        <v>8</v>
      </c>
      <c r="C233" s="211">
        <v>7</v>
      </c>
      <c r="D233" s="211" t="s">
        <v>403</v>
      </c>
      <c r="E233" s="205" t="s">
        <v>1068</v>
      </c>
      <c r="F233" s="205" t="s">
        <v>43</v>
      </c>
      <c r="G233" s="223">
        <v>4</v>
      </c>
      <c r="H233" s="223">
        <v>7</v>
      </c>
      <c r="I233" s="223">
        <v>6</v>
      </c>
      <c r="J233" s="223" t="s">
        <v>403</v>
      </c>
      <c r="K233" s="194" t="str">
        <f>VLOOKUP(A233,'[1]1_プロファイルマスタ'!$A$3:$E$90,3,FALSE)</f>
        <v>担当者(判定権限あり)</v>
      </c>
      <c r="L233" s="194" t="str">
        <f>VLOOKUP(B233,'[1]8_取引マスタ'!$A$3:$G$91,2,FALSE)</f>
        <v>判定履歴照会</v>
      </c>
      <c r="M233" s="194" t="str">
        <f>VLOOKUP(C233,'[1]15_リスト発行元マスタ'!$A$3:$Q$100,2,FALSE)</f>
        <v>JP</v>
      </c>
      <c r="N233" s="194" t="str">
        <f>VLOOKUP(G233,'[3]1_プロファイルマスタ'!$H$3:$L$900,3,FALSE)</f>
        <v>その他部門（役席）</v>
      </c>
      <c r="O233" s="194" t="str">
        <f>VLOOKUP(H233,'[3]8_取引マスタ'!$J$3:$P$910,2,FALSE)</f>
        <v>本人確認仕掛照会</v>
      </c>
      <c r="P233" s="194" t="str">
        <f>VLOOKUP(I233,'[3]15_リスト発行元マスタ'!$U$3:$AK$1000,2,FALSE)</f>
        <v>NPI</v>
      </c>
      <c r="Q233" s="206" t="s">
        <v>208</v>
      </c>
      <c r="R233" s="207" t="s">
        <v>868</v>
      </c>
      <c r="S233" s="207" t="s">
        <v>206</v>
      </c>
      <c r="T233" s="207" t="str">
        <f t="shared" si="10"/>
        <v xml:space="preserve">4 , 7 , 6 , 'Y' </v>
      </c>
      <c r="U233" s="208" t="s">
        <v>207</v>
      </c>
      <c r="W233" s="209" t="b">
        <f t="shared" si="9"/>
        <v>0</v>
      </c>
      <c r="X233" s="209" t="b">
        <f t="shared" si="9"/>
        <v>0</v>
      </c>
      <c r="Y233" s="209" t="b">
        <f t="shared" si="9"/>
        <v>0</v>
      </c>
      <c r="Z233" s="209" t="b">
        <f t="shared" si="5"/>
        <v>0</v>
      </c>
      <c r="AB233" s="209"/>
      <c r="AC233" s="209"/>
      <c r="AD233" s="209"/>
      <c r="AE233" s="209"/>
    </row>
    <row r="234" spans="1:31">
      <c r="A234" s="211">
        <v>4</v>
      </c>
      <c r="B234" s="211">
        <v>8</v>
      </c>
      <c r="C234" s="211">
        <v>8</v>
      </c>
      <c r="D234" s="211" t="s">
        <v>403</v>
      </c>
      <c r="E234" s="205" t="s">
        <v>1068</v>
      </c>
      <c r="F234" s="205" t="s">
        <v>43</v>
      </c>
      <c r="G234" s="223">
        <v>4</v>
      </c>
      <c r="H234" s="223">
        <v>7</v>
      </c>
      <c r="I234" s="223">
        <v>7</v>
      </c>
      <c r="J234" s="223" t="s">
        <v>403</v>
      </c>
      <c r="K234" s="194" t="str">
        <f>VLOOKUP(A234,'[1]1_プロファイルマスタ'!$A$3:$E$90,3,FALSE)</f>
        <v>担当者(判定権限あり)</v>
      </c>
      <c r="L234" s="194" t="str">
        <f>VLOOKUP(B234,'[1]8_取引マスタ'!$A$3:$G$91,2,FALSE)</f>
        <v>判定履歴照会</v>
      </c>
      <c r="M234" s="194" t="str">
        <f>VLOOKUP(C234,'[1]15_リスト発行元マスタ'!$A$3:$Q$100,2,FALSE)</f>
        <v>JU</v>
      </c>
      <c r="N234" s="194" t="str">
        <f>VLOOKUP(G234,'[3]1_プロファイルマスタ'!$H$3:$L$900,3,FALSE)</f>
        <v>その他部門（役席）</v>
      </c>
      <c r="O234" s="194" t="str">
        <f>VLOOKUP(H234,'[3]8_取引マスタ'!$J$3:$P$910,2,FALSE)</f>
        <v>本人確認仕掛照会</v>
      </c>
      <c r="P234" s="194" t="str">
        <f>VLOOKUP(I234,'[3]15_リスト発行元マスタ'!$U$3:$AK$1000,2,FALSE)</f>
        <v>ASI</v>
      </c>
      <c r="Q234" s="206" t="s">
        <v>208</v>
      </c>
      <c r="R234" s="207" t="s">
        <v>868</v>
      </c>
      <c r="S234" s="207" t="s">
        <v>206</v>
      </c>
      <c r="T234" s="207" t="str">
        <f t="shared" si="10"/>
        <v xml:space="preserve">4 , 7 , 7 , 'Y' </v>
      </c>
      <c r="U234" s="208" t="s">
        <v>207</v>
      </c>
      <c r="W234" s="209" t="b">
        <f t="shared" si="9"/>
        <v>0</v>
      </c>
      <c r="X234" s="209" t="b">
        <f t="shared" si="9"/>
        <v>0</v>
      </c>
      <c r="Y234" s="209" t="b">
        <f t="shared" si="9"/>
        <v>0</v>
      </c>
      <c r="Z234" s="209" t="b">
        <f t="shared" si="5"/>
        <v>0</v>
      </c>
      <c r="AB234" s="209"/>
      <c r="AC234" s="209"/>
      <c r="AD234" s="209"/>
      <c r="AE234" s="209"/>
    </row>
    <row r="235" spans="1:31">
      <c r="A235" s="211">
        <v>4</v>
      </c>
      <c r="B235" s="211">
        <v>8</v>
      </c>
      <c r="C235" s="211">
        <v>9</v>
      </c>
      <c r="D235" s="211" t="s">
        <v>403</v>
      </c>
      <c r="E235" s="205" t="s">
        <v>1068</v>
      </c>
      <c r="F235" s="205" t="s">
        <v>43</v>
      </c>
      <c r="G235" s="223">
        <v>4</v>
      </c>
      <c r="H235" s="223">
        <v>7</v>
      </c>
      <c r="I235" s="223">
        <v>8</v>
      </c>
      <c r="J235" s="223" t="s">
        <v>403</v>
      </c>
      <c r="K235" s="194" t="str">
        <f>VLOOKUP(A235,'[1]1_プロファイルマスタ'!$A$3:$E$90,3,FALSE)</f>
        <v>担当者(判定権限あり)</v>
      </c>
      <c r="L235" s="194" t="str">
        <f>VLOOKUP(B235,'[1]8_取引マスタ'!$A$3:$G$91,2,FALSE)</f>
        <v>判定履歴照会</v>
      </c>
      <c r="M235" s="194" t="str">
        <f>VLOOKUP(C235,'[1]15_リスト発行元マスタ'!$A$3:$Q$100,2,FALSE)</f>
        <v>NPA</v>
      </c>
      <c r="N235" s="194" t="str">
        <f>VLOOKUP(G235,'[3]1_プロファイルマスタ'!$H$3:$L$900,3,FALSE)</f>
        <v>その他部門（役席）</v>
      </c>
      <c r="O235" s="194" t="str">
        <f>VLOOKUP(H235,'[3]8_取引マスタ'!$J$3:$P$910,2,FALSE)</f>
        <v>本人確認仕掛照会</v>
      </c>
      <c r="P235" s="194" t="str">
        <f>VLOOKUP(I235,'[3]15_リスト発行元マスタ'!$U$3:$AK$1000,2,FALSE)</f>
        <v>ASC</v>
      </c>
      <c r="Q235" s="206" t="s">
        <v>208</v>
      </c>
      <c r="R235" s="207" t="s">
        <v>868</v>
      </c>
      <c r="S235" s="207" t="s">
        <v>206</v>
      </c>
      <c r="T235" s="207" t="str">
        <f t="shared" si="10"/>
        <v xml:space="preserve">4 , 7 , 8 , 'Y' </v>
      </c>
      <c r="U235" s="208" t="s">
        <v>207</v>
      </c>
      <c r="W235" s="209" t="b">
        <f t="shared" si="9"/>
        <v>0</v>
      </c>
      <c r="X235" s="209" t="b">
        <f t="shared" si="9"/>
        <v>0</v>
      </c>
      <c r="Y235" s="209" t="b">
        <f t="shared" si="9"/>
        <v>0</v>
      </c>
      <c r="Z235" s="209" t="b">
        <f t="shared" si="5"/>
        <v>0</v>
      </c>
      <c r="AB235" s="209"/>
      <c r="AC235" s="209"/>
      <c r="AD235" s="209"/>
      <c r="AE235" s="209"/>
    </row>
    <row r="236" spans="1:31">
      <c r="A236" s="211">
        <v>4</v>
      </c>
      <c r="B236" s="211">
        <v>8</v>
      </c>
      <c r="C236" s="211">
        <v>10</v>
      </c>
      <c r="D236" s="211" t="s">
        <v>403</v>
      </c>
      <c r="E236" s="205" t="s">
        <v>1068</v>
      </c>
      <c r="F236" s="205" t="s">
        <v>43</v>
      </c>
      <c r="G236" s="223">
        <v>4</v>
      </c>
      <c r="H236" s="223">
        <v>7</v>
      </c>
      <c r="I236" s="223">
        <v>9</v>
      </c>
      <c r="J236" s="223" t="s">
        <v>403</v>
      </c>
      <c r="K236" s="194" t="str">
        <f>VLOOKUP(A236,'[1]1_プロファイルマスタ'!$A$3:$E$90,3,FALSE)</f>
        <v>担当者(判定権限あり)</v>
      </c>
      <c r="L236" s="194" t="str">
        <f>VLOOKUP(B236,'[1]8_取引マスタ'!$A$3:$G$91,2,FALSE)</f>
        <v>判定履歴照会</v>
      </c>
      <c r="M236" s="194" t="str">
        <f>VLOOKUP(C236,'[1]15_リスト発行元マスタ'!$A$3:$Q$100,2,FALSE)</f>
        <v>NPC</v>
      </c>
      <c r="N236" s="194" t="str">
        <f>VLOOKUP(G236,'[3]1_プロファイルマスタ'!$H$3:$L$900,3,FALSE)</f>
        <v>その他部門（役席）</v>
      </c>
      <c r="O236" s="194" t="str">
        <f>VLOOKUP(H236,'[3]8_取引マスタ'!$J$3:$P$910,2,FALSE)</f>
        <v>本人確認仕掛照会</v>
      </c>
      <c r="P236" s="194" t="str">
        <f>VLOOKUP(I236,'[3]15_リスト発行元マスタ'!$U$3:$AK$1000,2,FALSE)</f>
        <v>DJ_SEISAI</v>
      </c>
      <c r="Q236" s="206" t="s">
        <v>208</v>
      </c>
      <c r="R236" s="207" t="s">
        <v>868</v>
      </c>
      <c r="S236" s="207" t="s">
        <v>206</v>
      </c>
      <c r="T236" s="207" t="str">
        <f t="shared" si="10"/>
        <v xml:space="preserve">4 , 7 , 9 , 'Y' </v>
      </c>
      <c r="U236" s="208" t="s">
        <v>207</v>
      </c>
      <c r="W236" s="209" t="b">
        <f t="shared" si="9"/>
        <v>0</v>
      </c>
      <c r="X236" s="209" t="b">
        <f t="shared" si="9"/>
        <v>0</v>
      </c>
      <c r="Y236" s="209" t="b">
        <f t="shared" si="9"/>
        <v>0</v>
      </c>
      <c r="Z236" s="209" t="b">
        <f t="shared" si="5"/>
        <v>0</v>
      </c>
      <c r="AB236" s="209"/>
      <c r="AC236" s="209"/>
      <c r="AD236" s="209"/>
      <c r="AE236" s="209"/>
    </row>
    <row r="237" spans="1:31">
      <c r="A237" s="211">
        <v>4</v>
      </c>
      <c r="B237" s="211">
        <v>8</v>
      </c>
      <c r="C237" s="211">
        <v>11</v>
      </c>
      <c r="D237" s="211" t="s">
        <v>403</v>
      </c>
      <c r="E237" s="205" t="s">
        <v>1068</v>
      </c>
      <c r="F237" s="205" t="s">
        <v>43</v>
      </c>
      <c r="G237" s="223">
        <v>4</v>
      </c>
      <c r="H237" s="223">
        <v>7</v>
      </c>
      <c r="I237" s="223">
        <v>10</v>
      </c>
      <c r="J237" s="223" t="s">
        <v>403</v>
      </c>
      <c r="K237" s="194" t="str">
        <f>VLOOKUP(A237,'[1]1_プロファイルマスタ'!$A$3:$E$90,3,FALSE)</f>
        <v>担当者(判定権限あり)</v>
      </c>
      <c r="L237" s="194" t="str">
        <f>VLOOKUP(B237,'[1]8_取引マスタ'!$A$3:$G$91,2,FALSE)</f>
        <v>判定履歴照会</v>
      </c>
      <c r="M237" s="194" t="str">
        <f>VLOOKUP(C237,'[1]15_リスト発行元マスタ'!$A$3:$Q$100,2,FALSE)</f>
        <v>NPI</v>
      </c>
      <c r="N237" s="194" t="str">
        <f>VLOOKUP(G237,'[3]1_プロファイルマスタ'!$H$3:$L$900,3,FALSE)</f>
        <v>その他部門（役席）</v>
      </c>
      <c r="O237" s="194" t="str">
        <f>VLOOKUP(H237,'[3]8_取引マスタ'!$J$3:$P$910,2,FALSE)</f>
        <v>本人確認仕掛照会</v>
      </c>
      <c r="P237" s="194" t="str">
        <f>VLOOKUP(I237,'[3]15_リスト発行元マスタ'!$U$3:$AK$1000,2,FALSE)</f>
        <v>DJ_SHIPS</v>
      </c>
      <c r="Q237" s="206" t="s">
        <v>208</v>
      </c>
      <c r="R237" s="207" t="s">
        <v>868</v>
      </c>
      <c r="S237" s="207" t="s">
        <v>206</v>
      </c>
      <c r="T237" s="207" t="str">
        <f t="shared" si="10"/>
        <v xml:space="preserve">4 , 7 , 10 , 'Y' </v>
      </c>
      <c r="U237" s="208" t="s">
        <v>207</v>
      </c>
      <c r="W237" s="209" t="b">
        <f t="shared" si="9"/>
        <v>0</v>
      </c>
      <c r="X237" s="209" t="b">
        <f t="shared" si="9"/>
        <v>0</v>
      </c>
      <c r="Y237" s="209" t="b">
        <f t="shared" si="9"/>
        <v>0</v>
      </c>
      <c r="Z237" s="209" t="b">
        <f t="shared" si="5"/>
        <v>0</v>
      </c>
      <c r="AB237" s="209"/>
      <c r="AC237" s="209"/>
      <c r="AD237" s="209"/>
      <c r="AE237" s="209"/>
    </row>
    <row r="238" spans="1:31">
      <c r="A238" s="211">
        <v>4</v>
      </c>
      <c r="B238" s="211">
        <v>8</v>
      </c>
      <c r="C238" s="211">
        <v>12</v>
      </c>
      <c r="D238" s="211" t="s">
        <v>403</v>
      </c>
      <c r="E238" s="205" t="s">
        <v>1068</v>
      </c>
      <c r="F238" s="205" t="s">
        <v>43</v>
      </c>
      <c r="G238" s="223">
        <v>4</v>
      </c>
      <c r="H238" s="223">
        <v>7</v>
      </c>
      <c r="I238" s="223">
        <v>11</v>
      </c>
      <c r="J238" s="223" t="s">
        <v>403</v>
      </c>
      <c r="K238" s="194" t="str">
        <f>VLOOKUP(A238,'[1]1_プロファイルマスタ'!$A$3:$E$90,3,FALSE)</f>
        <v>担当者(判定権限あり)</v>
      </c>
      <c r="L238" s="194" t="str">
        <f>VLOOKUP(B238,'[1]8_取引マスタ'!$A$3:$G$91,2,FALSE)</f>
        <v>判定履歴照会</v>
      </c>
      <c r="M238" s="194" t="str">
        <f>VLOOKUP(C238,'[1]15_リスト発行元マスタ'!$A$3:$Q$100,2,FALSE)</f>
        <v>ASI</v>
      </c>
      <c r="N238" s="194" t="str">
        <f>VLOOKUP(G238,'[3]1_プロファイルマスタ'!$H$3:$L$900,3,FALSE)</f>
        <v>その他部門（役席）</v>
      </c>
      <c r="O238" s="194" t="str">
        <f>VLOOKUP(H238,'[3]8_取引マスタ'!$J$3:$P$910,2,FALSE)</f>
        <v>本人確認仕掛照会</v>
      </c>
      <c r="P238" s="194" t="str">
        <f>VLOOKUP(I238,'[3]15_リスト発行元マスタ'!$U$3:$AK$1000,2,FALSE)</f>
        <v>DJ_GAIKOKU_PEPS</v>
      </c>
      <c r="Q238" s="206" t="s">
        <v>208</v>
      </c>
      <c r="R238" s="207" t="s">
        <v>868</v>
      </c>
      <c r="S238" s="207" t="s">
        <v>206</v>
      </c>
      <c r="T238" s="207" t="str">
        <f t="shared" si="10"/>
        <v xml:space="preserve">4 , 7 , 11 , 'Y' </v>
      </c>
      <c r="U238" s="208" t="s">
        <v>207</v>
      </c>
      <c r="W238" s="209" t="b">
        <f t="shared" si="9"/>
        <v>0</v>
      </c>
      <c r="X238" s="209" t="b">
        <f t="shared" si="9"/>
        <v>0</v>
      </c>
      <c r="Y238" s="209" t="b">
        <f t="shared" si="9"/>
        <v>0</v>
      </c>
      <c r="Z238" s="209" t="b">
        <f t="shared" si="5"/>
        <v>0</v>
      </c>
      <c r="AB238" s="209"/>
      <c r="AC238" s="209"/>
      <c r="AD238" s="209"/>
      <c r="AE238" s="209"/>
    </row>
    <row r="239" spans="1:31">
      <c r="A239" s="211">
        <v>4</v>
      </c>
      <c r="B239" s="211">
        <v>8</v>
      </c>
      <c r="C239" s="211">
        <v>13</v>
      </c>
      <c r="D239" s="211" t="s">
        <v>403</v>
      </c>
      <c r="E239" s="205" t="s">
        <v>1068</v>
      </c>
      <c r="F239" s="205" t="s">
        <v>43</v>
      </c>
      <c r="G239" s="223">
        <v>4</v>
      </c>
      <c r="H239" s="223">
        <v>7</v>
      </c>
      <c r="I239" s="223">
        <v>12</v>
      </c>
      <c r="J239" s="223" t="s">
        <v>403</v>
      </c>
      <c r="K239" s="194" t="str">
        <f>VLOOKUP(A239,'[1]1_プロファイルマスタ'!$A$3:$E$90,3,FALSE)</f>
        <v>担当者(判定権限あり)</v>
      </c>
      <c r="L239" s="194" t="str">
        <f>VLOOKUP(B239,'[1]8_取引マスタ'!$A$3:$G$91,2,FALSE)</f>
        <v>判定履歴照会</v>
      </c>
      <c r="M239" s="194" t="str">
        <f>VLOOKUP(C239,'[1]15_リスト発行元マスタ'!$A$3:$Q$100,2,FALSE)</f>
        <v>ASC</v>
      </c>
      <c r="N239" s="194" t="str">
        <f>VLOOKUP(G239,'[3]1_プロファイルマスタ'!$H$3:$L$900,3,FALSE)</f>
        <v>その他部門（役席）</v>
      </c>
      <c r="O239" s="194" t="str">
        <f>VLOOKUP(H239,'[3]8_取引マスタ'!$J$3:$P$910,2,FALSE)</f>
        <v>本人確認仕掛照会</v>
      </c>
      <c r="P239" s="194" t="str">
        <f>VLOOKUP(I239,'[3]15_リスト発行元マスタ'!$U$3:$AK$1000,2,FALSE)</f>
        <v>DJ_KOKUNAI_PEPS</v>
      </c>
      <c r="Q239" s="206" t="s">
        <v>208</v>
      </c>
      <c r="R239" s="207" t="s">
        <v>868</v>
      </c>
      <c r="S239" s="207" t="s">
        <v>206</v>
      </c>
      <c r="T239" s="207" t="str">
        <f t="shared" si="10"/>
        <v xml:space="preserve">4 , 7 , 12 , 'Y' </v>
      </c>
      <c r="U239" s="208" t="s">
        <v>207</v>
      </c>
      <c r="W239" s="209" t="b">
        <f t="shared" si="9"/>
        <v>0</v>
      </c>
      <c r="X239" s="209" t="b">
        <f t="shared" si="9"/>
        <v>0</v>
      </c>
      <c r="Y239" s="209" t="b">
        <f t="shared" si="9"/>
        <v>0</v>
      </c>
      <c r="Z239" s="209" t="b">
        <f t="shared" si="5"/>
        <v>0</v>
      </c>
      <c r="AB239" s="209"/>
      <c r="AC239" s="209"/>
      <c r="AD239" s="209"/>
      <c r="AE239" s="209"/>
    </row>
    <row r="240" spans="1:31">
      <c r="A240" s="211">
        <v>4</v>
      </c>
      <c r="B240" s="211">
        <v>8</v>
      </c>
      <c r="C240" s="211">
        <v>14</v>
      </c>
      <c r="D240" s="211" t="s">
        <v>403</v>
      </c>
      <c r="E240" s="205" t="s">
        <v>1068</v>
      </c>
      <c r="F240" s="205" t="s">
        <v>43</v>
      </c>
      <c r="G240" s="223">
        <v>4</v>
      </c>
      <c r="H240" s="223">
        <v>7</v>
      </c>
      <c r="I240" s="223">
        <v>13</v>
      </c>
      <c r="J240" s="223" t="s">
        <v>403</v>
      </c>
      <c r="K240" s="194" t="str">
        <f>VLOOKUP(A240,'[1]1_プロファイルマスタ'!$A$3:$E$90,3,FALSE)</f>
        <v>担当者(判定権限あり)</v>
      </c>
      <c r="L240" s="194" t="str">
        <f>VLOOKUP(B240,'[1]8_取引マスタ'!$A$3:$G$91,2,FALSE)</f>
        <v>判定履歴照会</v>
      </c>
      <c r="M240" s="194" t="str">
        <f>VLOOKUP(C240,'[1]15_リスト発行元マスタ'!$A$3:$Q$100,2,FALSE)</f>
        <v>ORG1</v>
      </c>
      <c r="N240" s="194" t="str">
        <f>VLOOKUP(G240,'[3]1_プロファイルマスタ'!$H$3:$L$900,3,FALSE)</f>
        <v>その他部門（役席）</v>
      </c>
      <c r="O240" s="194" t="str">
        <f>VLOOKUP(H240,'[3]8_取引マスタ'!$J$3:$P$910,2,FALSE)</f>
        <v>本人確認仕掛照会</v>
      </c>
      <c r="P240" s="194" t="str">
        <f>VLOOKUP(I240,'[3]15_リスト発行元マスタ'!$U$3:$AK$1000,2,FALSE)</f>
        <v>ZENGIN_SEIHO</v>
      </c>
      <c r="Q240" s="206" t="s">
        <v>208</v>
      </c>
      <c r="R240" s="207" t="s">
        <v>868</v>
      </c>
      <c r="S240" s="207" t="s">
        <v>206</v>
      </c>
      <c r="T240" s="207" t="str">
        <f t="shared" si="10"/>
        <v xml:space="preserve">4 , 7 , 13 , 'Y' </v>
      </c>
      <c r="U240" s="208" t="s">
        <v>207</v>
      </c>
      <c r="W240" s="209" t="b">
        <f t="shared" si="9"/>
        <v>0</v>
      </c>
      <c r="X240" s="209" t="b">
        <f t="shared" si="9"/>
        <v>0</v>
      </c>
      <c r="Y240" s="209" t="b">
        <f t="shared" si="9"/>
        <v>0</v>
      </c>
      <c r="Z240" s="209" t="b">
        <f t="shared" si="5"/>
        <v>0</v>
      </c>
      <c r="AB240" s="209"/>
      <c r="AC240" s="209"/>
      <c r="AD240" s="209"/>
      <c r="AE240" s="209"/>
    </row>
    <row r="241" spans="1:31">
      <c r="A241" s="211">
        <v>4</v>
      </c>
      <c r="B241" s="211">
        <v>10</v>
      </c>
      <c r="C241" s="211">
        <v>1</v>
      </c>
      <c r="D241" s="211" t="s">
        <v>403</v>
      </c>
      <c r="E241" s="205" t="s">
        <v>1068</v>
      </c>
      <c r="F241" s="205" t="s">
        <v>43</v>
      </c>
      <c r="G241" s="223">
        <v>4</v>
      </c>
      <c r="H241" s="223">
        <v>7</v>
      </c>
      <c r="I241" s="223">
        <v>14</v>
      </c>
      <c r="J241" s="223" t="s">
        <v>403</v>
      </c>
      <c r="K241" s="194" t="str">
        <f>VLOOKUP(A241,'[1]1_プロファイルマスタ'!$A$3:$E$90,3,FALSE)</f>
        <v>担当者(判定権限あり)</v>
      </c>
      <c r="L241" s="194" t="str">
        <f>VLOOKUP(B241,'[1]8_取引マスタ'!$A$3:$G$91,2,FALSE)</f>
        <v>未判定照会</v>
      </c>
      <c r="M241" s="194" t="str">
        <f>VLOOKUP(C241,'[1]15_リスト発行元マスタ'!$A$3:$Q$100,2,FALSE)</f>
        <v>OFAC</v>
      </c>
      <c r="N241" s="194" t="str">
        <f>VLOOKUP(G241,'[3]1_プロファイルマスタ'!$H$3:$L$900,3,FALSE)</f>
        <v>その他部門（役席）</v>
      </c>
      <c r="O241" s="194" t="str">
        <f>VLOOKUP(H241,'[3]8_取引マスタ'!$J$3:$P$910,2,FALSE)</f>
        <v>本人確認仕掛照会</v>
      </c>
      <c r="P241" s="194" t="str">
        <f>VLOOKUP(I241,'[3]15_リスト発行元マスタ'!$U$3:$AK$1000,2,FALSE)</f>
        <v>ZENGIN_SONPO</v>
      </c>
      <c r="Q241" s="206" t="s">
        <v>208</v>
      </c>
      <c r="R241" s="207" t="s">
        <v>868</v>
      </c>
      <c r="S241" s="207" t="s">
        <v>206</v>
      </c>
      <c r="T241" s="207" t="str">
        <f t="shared" si="10"/>
        <v xml:space="preserve">4 , 7 , 14 , 'Y' </v>
      </c>
      <c r="U241" s="208" t="s">
        <v>207</v>
      </c>
      <c r="W241" s="209" t="b">
        <f t="shared" si="9"/>
        <v>0</v>
      </c>
      <c r="X241" s="209" t="b">
        <f t="shared" si="9"/>
        <v>0</v>
      </c>
      <c r="Y241" s="209" t="b">
        <f t="shared" si="9"/>
        <v>0</v>
      </c>
      <c r="Z241" s="209" t="b">
        <f t="shared" si="5"/>
        <v>0</v>
      </c>
      <c r="AB241" s="209"/>
      <c r="AC241" s="209"/>
      <c r="AD241" s="209"/>
      <c r="AE241" s="209"/>
    </row>
    <row r="242" spans="1:31">
      <c r="A242" s="211">
        <v>4</v>
      </c>
      <c r="B242" s="211">
        <v>10</v>
      </c>
      <c r="C242" s="211">
        <v>2</v>
      </c>
      <c r="D242" s="211" t="s">
        <v>403</v>
      </c>
      <c r="E242" s="205" t="s">
        <v>1068</v>
      </c>
      <c r="F242" s="205" t="s">
        <v>43</v>
      </c>
      <c r="G242" s="223">
        <v>4</v>
      </c>
      <c r="H242" s="223">
        <v>7</v>
      </c>
      <c r="I242" s="223">
        <v>15</v>
      </c>
      <c r="J242" s="223" t="s">
        <v>326</v>
      </c>
      <c r="K242" s="194" t="str">
        <f>VLOOKUP(A242,'[1]1_プロファイルマスタ'!$A$3:$E$90,3,FALSE)</f>
        <v>担当者(判定権限あり)</v>
      </c>
      <c r="L242" s="194" t="str">
        <f>VLOOKUP(B242,'[1]8_取引マスタ'!$A$3:$G$91,2,FALSE)</f>
        <v>未判定照会</v>
      </c>
      <c r="M242" s="194" t="str">
        <f>VLOOKUP(C242,'[1]15_リスト発行元マスタ'!$A$3:$Q$100,2,FALSE)</f>
        <v>RefPEPs</v>
      </c>
      <c r="N242" s="194" t="str">
        <f>VLOOKUP(G242,'[3]1_プロファイルマスタ'!$H$3:$L$900,3,FALSE)</f>
        <v>その他部門（役席）</v>
      </c>
      <c r="O242" s="194" t="str">
        <f>VLOOKUP(H242,'[3]8_取引マスタ'!$J$3:$P$910,2,FALSE)</f>
        <v>本人確認仕掛照会</v>
      </c>
      <c r="P242" s="194" t="str">
        <f>VLOOKUP(I242,'[3]15_リスト発行元マスタ'!$U$3:$AK$1000,2,FALSE)</f>
        <v>ORIGINAL</v>
      </c>
      <c r="Q242" s="206" t="s">
        <v>208</v>
      </c>
      <c r="R242" s="207" t="s">
        <v>868</v>
      </c>
      <c r="S242" s="207" t="s">
        <v>206</v>
      </c>
      <c r="T242" s="207" t="str">
        <f t="shared" si="10"/>
        <v xml:space="preserve">4 , 7 , 15 , 'N' </v>
      </c>
      <c r="U242" s="208" t="s">
        <v>207</v>
      </c>
      <c r="W242" s="209" t="b">
        <f t="shared" si="9"/>
        <v>0</v>
      </c>
      <c r="X242" s="209" t="b">
        <f t="shared" si="9"/>
        <v>0</v>
      </c>
      <c r="Y242" s="209" t="b">
        <f t="shared" si="9"/>
        <v>0</v>
      </c>
      <c r="Z242" s="209" t="b">
        <f t="shared" si="5"/>
        <v>0</v>
      </c>
      <c r="AB242" s="209"/>
      <c r="AC242" s="209"/>
      <c r="AD242" s="209"/>
      <c r="AE242" s="209"/>
    </row>
    <row r="243" spans="1:31">
      <c r="A243" s="211">
        <v>4</v>
      </c>
      <c r="B243" s="211">
        <v>10</v>
      </c>
      <c r="C243" s="211">
        <v>3</v>
      </c>
      <c r="D243" s="211" t="s">
        <v>403</v>
      </c>
      <c r="E243" s="205" t="s">
        <v>1068</v>
      </c>
      <c r="F243" s="205" t="s">
        <v>43</v>
      </c>
      <c r="G243" s="223">
        <v>4</v>
      </c>
      <c r="H243" s="223">
        <v>8</v>
      </c>
      <c r="I243" s="223">
        <v>1</v>
      </c>
      <c r="J243" s="223" t="s">
        <v>403</v>
      </c>
      <c r="K243" s="194" t="str">
        <f>VLOOKUP(A243,'[1]1_プロファイルマスタ'!$A$3:$E$90,3,FALSE)</f>
        <v>担当者(判定権限あり)</v>
      </c>
      <c r="L243" s="194" t="str">
        <f>VLOOKUP(B243,'[1]8_取引マスタ'!$A$3:$G$91,2,FALSE)</f>
        <v>未判定照会</v>
      </c>
      <c r="M243" s="194" t="str">
        <f>VLOOKUP(C243,'[1]15_リスト発行元マスタ'!$A$3:$Q$100,2,FALSE)</f>
        <v>RefSANC</v>
      </c>
      <c r="N243" s="194" t="str">
        <f>VLOOKUP(G243,'[3]1_プロファイルマスタ'!$H$3:$L$900,3,FALSE)</f>
        <v>その他部門（役席）</v>
      </c>
      <c r="O243" s="194" t="str">
        <f>VLOOKUP(H243,'[3]8_取引マスタ'!$J$3:$P$910,2,FALSE)</f>
        <v>判定履歴照会</v>
      </c>
      <c r="P243" s="194" t="str">
        <f>VLOOKUP(I243,'[3]15_リスト発行元マスタ'!$U$3:$AK$1000,2,FALSE)</f>
        <v>OFAC</v>
      </c>
      <c r="Q243" s="206" t="s">
        <v>208</v>
      </c>
      <c r="R243" s="207" t="s">
        <v>868</v>
      </c>
      <c r="S243" s="207" t="s">
        <v>206</v>
      </c>
      <c r="T243" s="207" t="str">
        <f t="shared" si="10"/>
        <v xml:space="preserve">4 , 8 , 1 , 'Y' </v>
      </c>
      <c r="U243" s="208" t="s">
        <v>207</v>
      </c>
      <c r="W243" s="209" t="b">
        <f t="shared" si="9"/>
        <v>0</v>
      </c>
      <c r="X243" s="209" t="b">
        <f t="shared" si="9"/>
        <v>0</v>
      </c>
      <c r="Y243" s="209" t="b">
        <f t="shared" si="9"/>
        <v>0</v>
      </c>
      <c r="Z243" s="209" t="b">
        <f t="shared" si="5"/>
        <v>0</v>
      </c>
      <c r="AB243" s="209"/>
      <c r="AC243" s="209"/>
      <c r="AD243" s="209"/>
      <c r="AE243" s="209"/>
    </row>
    <row r="244" spans="1:31">
      <c r="A244" s="211">
        <v>4</v>
      </c>
      <c r="B244" s="211">
        <v>10</v>
      </c>
      <c r="C244" s="211">
        <v>4</v>
      </c>
      <c r="D244" s="211" t="s">
        <v>403</v>
      </c>
      <c r="E244" s="205" t="s">
        <v>1068</v>
      </c>
      <c r="F244" s="205" t="s">
        <v>43</v>
      </c>
      <c r="G244" s="223">
        <v>4</v>
      </c>
      <c r="H244" s="223">
        <v>8</v>
      </c>
      <c r="I244" s="223">
        <v>2</v>
      </c>
      <c r="J244" s="223" t="s">
        <v>403</v>
      </c>
      <c r="K244" s="194" t="str">
        <f>VLOOKUP(A244,'[1]1_プロファイルマスタ'!$A$3:$E$90,3,FALSE)</f>
        <v>担当者(判定権限あり)</v>
      </c>
      <c r="L244" s="194" t="str">
        <f>VLOOKUP(B244,'[1]8_取引マスタ'!$A$3:$G$91,2,FALSE)</f>
        <v>未判定照会</v>
      </c>
      <c r="M244" s="194" t="str">
        <f>VLOOKUP(C244,'[1]15_リスト発行元マスタ'!$A$3:$Q$100,2,FALSE)</f>
        <v>FACTIVA</v>
      </c>
      <c r="N244" s="194" t="str">
        <f>VLOOKUP(G244,'[3]1_プロファイルマスタ'!$H$3:$L$900,3,FALSE)</f>
        <v>その他部門（役席）</v>
      </c>
      <c r="O244" s="194" t="str">
        <f>VLOOKUP(H244,'[3]8_取引マスタ'!$J$3:$P$910,2,FALSE)</f>
        <v>判定履歴照会</v>
      </c>
      <c r="P244" s="194" t="str">
        <f>VLOOKUP(I244,'[3]15_リスト発行元マスタ'!$U$3:$AK$1000,2,FALSE)</f>
        <v>JP</v>
      </c>
      <c r="Q244" s="206" t="s">
        <v>208</v>
      </c>
      <c r="R244" s="207" t="s">
        <v>868</v>
      </c>
      <c r="S244" s="207" t="s">
        <v>206</v>
      </c>
      <c r="T244" s="207" t="str">
        <f t="shared" si="10"/>
        <v xml:space="preserve">4 , 8 , 2 , 'Y' </v>
      </c>
      <c r="U244" s="208" t="s">
        <v>207</v>
      </c>
      <c r="W244" s="209" t="b">
        <f t="shared" si="9"/>
        <v>0</v>
      </c>
      <c r="X244" s="209" t="b">
        <f t="shared" si="9"/>
        <v>0</v>
      </c>
      <c r="Y244" s="209" t="b">
        <f t="shared" si="9"/>
        <v>0</v>
      </c>
      <c r="Z244" s="209" t="b">
        <f t="shared" si="5"/>
        <v>0</v>
      </c>
      <c r="AB244" s="209"/>
      <c r="AC244" s="209"/>
      <c r="AD244" s="209"/>
      <c r="AE244" s="209"/>
    </row>
    <row r="245" spans="1:31">
      <c r="A245" s="211">
        <v>4</v>
      </c>
      <c r="B245" s="211">
        <v>10</v>
      </c>
      <c r="C245" s="211">
        <v>5</v>
      </c>
      <c r="D245" s="211" t="s">
        <v>403</v>
      </c>
      <c r="E245" s="205" t="s">
        <v>1068</v>
      </c>
      <c r="F245" s="205" t="s">
        <v>43</v>
      </c>
      <c r="G245" s="223">
        <v>4</v>
      </c>
      <c r="H245" s="223">
        <v>8</v>
      </c>
      <c r="I245" s="223">
        <v>3</v>
      </c>
      <c r="J245" s="223" t="s">
        <v>403</v>
      </c>
      <c r="K245" s="194" t="str">
        <f>VLOOKUP(A245,'[1]1_プロファイルマスタ'!$A$3:$E$90,3,FALSE)</f>
        <v>担当者(判定権限あり)</v>
      </c>
      <c r="L245" s="194" t="str">
        <f>VLOOKUP(B245,'[1]8_取引マスタ'!$A$3:$G$91,2,FALSE)</f>
        <v>未判定照会</v>
      </c>
      <c r="M245" s="194" t="str">
        <f>VLOOKUP(C245,'[1]15_リスト発行元マスタ'!$A$3:$Q$100,2,FALSE)</f>
        <v>FACTIVA_SANC</v>
      </c>
      <c r="N245" s="194" t="str">
        <f>VLOOKUP(G245,'[3]1_プロファイルマスタ'!$H$3:$L$900,3,FALSE)</f>
        <v>その他部門（役席）</v>
      </c>
      <c r="O245" s="194" t="str">
        <f>VLOOKUP(H245,'[3]8_取引マスタ'!$J$3:$P$910,2,FALSE)</f>
        <v>判定履歴照会</v>
      </c>
      <c r="P245" s="194" t="str">
        <f>VLOOKUP(I245,'[3]15_リスト発行元マスタ'!$U$3:$AK$1000,2,FALSE)</f>
        <v>MOF</v>
      </c>
      <c r="Q245" s="206" t="s">
        <v>208</v>
      </c>
      <c r="R245" s="207" t="s">
        <v>868</v>
      </c>
      <c r="S245" s="207" t="s">
        <v>206</v>
      </c>
      <c r="T245" s="207" t="str">
        <f t="shared" si="10"/>
        <v xml:space="preserve">4 , 8 , 3 , 'Y' </v>
      </c>
      <c r="U245" s="208" t="s">
        <v>207</v>
      </c>
      <c r="W245" s="209" t="b">
        <f t="shared" si="9"/>
        <v>0</v>
      </c>
      <c r="X245" s="209" t="b">
        <f t="shared" si="9"/>
        <v>0</v>
      </c>
      <c r="Y245" s="209" t="b">
        <f t="shared" si="9"/>
        <v>0</v>
      </c>
      <c r="Z245" s="209" t="b">
        <f t="shared" si="5"/>
        <v>0</v>
      </c>
      <c r="AB245" s="209"/>
      <c r="AC245" s="209"/>
      <c r="AD245" s="209"/>
      <c r="AE245" s="209"/>
    </row>
    <row r="246" spans="1:31">
      <c r="A246" s="211">
        <v>4</v>
      </c>
      <c r="B246" s="211">
        <v>10</v>
      </c>
      <c r="C246" s="211">
        <v>6</v>
      </c>
      <c r="D246" s="211" t="s">
        <v>403</v>
      </c>
      <c r="E246" s="205" t="s">
        <v>1068</v>
      </c>
      <c r="F246" s="205" t="s">
        <v>43</v>
      </c>
      <c r="G246" s="223">
        <v>4</v>
      </c>
      <c r="H246" s="223">
        <v>8</v>
      </c>
      <c r="I246" s="223">
        <v>4</v>
      </c>
      <c r="J246" s="223" t="s">
        <v>403</v>
      </c>
      <c r="K246" s="194" t="str">
        <f>VLOOKUP(A246,'[1]1_プロファイルマスタ'!$A$3:$E$90,3,FALSE)</f>
        <v>担当者(判定権限あり)</v>
      </c>
      <c r="L246" s="194" t="str">
        <f>VLOOKUP(B246,'[1]8_取引マスタ'!$A$3:$G$91,2,FALSE)</f>
        <v>未判定照会</v>
      </c>
      <c r="M246" s="194" t="str">
        <f>VLOOKUP(C246,'[1]15_リスト発行元マスタ'!$A$3:$Q$100,2,FALSE)</f>
        <v>MOF</v>
      </c>
      <c r="N246" s="194" t="str">
        <f>VLOOKUP(G246,'[3]1_プロファイルマスタ'!$H$3:$L$900,3,FALSE)</f>
        <v>その他部門（役席）</v>
      </c>
      <c r="O246" s="194" t="str">
        <f>VLOOKUP(H246,'[3]8_取引マスタ'!$J$3:$P$910,2,FALSE)</f>
        <v>判定履歴照会</v>
      </c>
      <c r="P246" s="194" t="str">
        <f>VLOOKUP(I246,'[3]15_リスト発行元マスタ'!$U$3:$AK$1000,2,FALSE)</f>
        <v>NPA</v>
      </c>
      <c r="Q246" s="206" t="s">
        <v>208</v>
      </c>
      <c r="R246" s="207" t="s">
        <v>868</v>
      </c>
      <c r="S246" s="207" t="s">
        <v>206</v>
      </c>
      <c r="T246" s="207" t="str">
        <f t="shared" si="10"/>
        <v xml:space="preserve">4 , 8 , 4 , 'Y' </v>
      </c>
      <c r="U246" s="208" t="s">
        <v>207</v>
      </c>
      <c r="W246" s="209" t="b">
        <f t="shared" si="9"/>
        <v>0</v>
      </c>
      <c r="X246" s="209" t="b">
        <f t="shared" si="9"/>
        <v>0</v>
      </c>
      <c r="Y246" s="209" t="b">
        <f t="shared" si="9"/>
        <v>0</v>
      </c>
      <c r="Z246" s="209" t="b">
        <f t="shared" si="5"/>
        <v>0</v>
      </c>
      <c r="AB246" s="209"/>
      <c r="AC246" s="209"/>
      <c r="AD246" s="209"/>
      <c r="AE246" s="209"/>
    </row>
    <row r="247" spans="1:31">
      <c r="A247" s="211">
        <v>4</v>
      </c>
      <c r="B247" s="211">
        <v>10</v>
      </c>
      <c r="C247" s="211">
        <v>7</v>
      </c>
      <c r="D247" s="211" t="s">
        <v>403</v>
      </c>
      <c r="E247" s="205" t="s">
        <v>1068</v>
      </c>
      <c r="F247" s="205" t="s">
        <v>43</v>
      </c>
      <c r="G247" s="223">
        <v>4</v>
      </c>
      <c r="H247" s="223">
        <v>8</v>
      </c>
      <c r="I247" s="223">
        <v>5</v>
      </c>
      <c r="J247" s="223" t="s">
        <v>403</v>
      </c>
      <c r="K247" s="194" t="str">
        <f>VLOOKUP(A247,'[1]1_プロファイルマスタ'!$A$3:$E$90,3,FALSE)</f>
        <v>担当者(判定権限あり)</v>
      </c>
      <c r="L247" s="194" t="str">
        <f>VLOOKUP(B247,'[1]8_取引マスタ'!$A$3:$G$91,2,FALSE)</f>
        <v>未判定照会</v>
      </c>
      <c r="M247" s="194" t="str">
        <f>VLOOKUP(C247,'[1]15_リスト発行元マスタ'!$A$3:$Q$100,2,FALSE)</f>
        <v>JP</v>
      </c>
      <c r="N247" s="194" t="str">
        <f>VLOOKUP(G247,'[3]1_プロファイルマスタ'!$H$3:$L$900,3,FALSE)</f>
        <v>その他部門（役席）</v>
      </c>
      <c r="O247" s="194" t="str">
        <f>VLOOKUP(H247,'[3]8_取引マスタ'!$J$3:$P$910,2,FALSE)</f>
        <v>判定履歴照会</v>
      </c>
      <c r="P247" s="194" t="str">
        <f>VLOOKUP(I247,'[3]15_リスト発行元マスタ'!$U$3:$AK$1000,2,FALSE)</f>
        <v>NPC</v>
      </c>
      <c r="Q247" s="206" t="s">
        <v>208</v>
      </c>
      <c r="R247" s="207" t="s">
        <v>868</v>
      </c>
      <c r="S247" s="207" t="s">
        <v>206</v>
      </c>
      <c r="T247" s="207" t="str">
        <f t="shared" si="10"/>
        <v xml:space="preserve">4 , 8 , 5 , 'Y' </v>
      </c>
      <c r="U247" s="208" t="s">
        <v>207</v>
      </c>
      <c r="W247" s="209" t="b">
        <f t="shared" si="9"/>
        <v>0</v>
      </c>
      <c r="X247" s="209" t="b">
        <f t="shared" si="9"/>
        <v>0</v>
      </c>
      <c r="Y247" s="209" t="b">
        <f t="shared" si="9"/>
        <v>0</v>
      </c>
      <c r="Z247" s="209" t="b">
        <f t="shared" si="5"/>
        <v>0</v>
      </c>
      <c r="AB247" s="209"/>
      <c r="AC247" s="209"/>
      <c r="AD247" s="209"/>
      <c r="AE247" s="209"/>
    </row>
    <row r="248" spans="1:31">
      <c r="A248" s="211">
        <v>4</v>
      </c>
      <c r="B248" s="211">
        <v>10</v>
      </c>
      <c r="C248" s="211">
        <v>8</v>
      </c>
      <c r="D248" s="211" t="s">
        <v>403</v>
      </c>
      <c r="E248" s="205" t="s">
        <v>1068</v>
      </c>
      <c r="F248" s="205" t="s">
        <v>43</v>
      </c>
      <c r="G248" s="223">
        <v>4</v>
      </c>
      <c r="H248" s="223">
        <v>8</v>
      </c>
      <c r="I248" s="223">
        <v>6</v>
      </c>
      <c r="J248" s="223" t="s">
        <v>403</v>
      </c>
      <c r="K248" s="194" t="str">
        <f>VLOOKUP(A248,'[1]1_プロファイルマスタ'!$A$3:$E$90,3,FALSE)</f>
        <v>担当者(判定権限あり)</v>
      </c>
      <c r="L248" s="194" t="str">
        <f>VLOOKUP(B248,'[1]8_取引マスタ'!$A$3:$G$91,2,FALSE)</f>
        <v>未判定照会</v>
      </c>
      <c r="M248" s="194" t="str">
        <f>VLOOKUP(C248,'[1]15_リスト発行元マスタ'!$A$3:$Q$100,2,FALSE)</f>
        <v>JU</v>
      </c>
      <c r="N248" s="194" t="str">
        <f>VLOOKUP(G248,'[3]1_プロファイルマスタ'!$H$3:$L$900,3,FALSE)</f>
        <v>その他部門（役席）</v>
      </c>
      <c r="O248" s="194" t="str">
        <f>VLOOKUP(H248,'[3]8_取引マスタ'!$J$3:$P$910,2,FALSE)</f>
        <v>判定履歴照会</v>
      </c>
      <c r="P248" s="194" t="str">
        <f>VLOOKUP(I248,'[3]15_リスト発行元マスタ'!$U$3:$AK$1000,2,FALSE)</f>
        <v>NPI</v>
      </c>
      <c r="Q248" s="206" t="s">
        <v>208</v>
      </c>
      <c r="R248" s="207" t="s">
        <v>868</v>
      </c>
      <c r="S248" s="207" t="s">
        <v>206</v>
      </c>
      <c r="T248" s="207" t="str">
        <f t="shared" si="10"/>
        <v xml:space="preserve">4 , 8 , 6 , 'Y' </v>
      </c>
      <c r="U248" s="208" t="s">
        <v>207</v>
      </c>
      <c r="W248" s="209" t="b">
        <f t="shared" si="9"/>
        <v>0</v>
      </c>
      <c r="X248" s="209" t="b">
        <f t="shared" si="9"/>
        <v>0</v>
      </c>
      <c r="Y248" s="209" t="b">
        <f t="shared" si="9"/>
        <v>0</v>
      </c>
      <c r="Z248" s="209" t="b">
        <f t="shared" si="5"/>
        <v>0</v>
      </c>
      <c r="AB248" s="209"/>
      <c r="AC248" s="209"/>
      <c r="AD248" s="209"/>
      <c r="AE248" s="209"/>
    </row>
    <row r="249" spans="1:31">
      <c r="A249" s="211">
        <v>4</v>
      </c>
      <c r="B249" s="211">
        <v>10</v>
      </c>
      <c r="C249" s="211">
        <v>9</v>
      </c>
      <c r="D249" s="211" t="s">
        <v>403</v>
      </c>
      <c r="E249" s="205" t="s">
        <v>1068</v>
      </c>
      <c r="F249" s="205" t="s">
        <v>43</v>
      </c>
      <c r="G249" s="223">
        <v>4</v>
      </c>
      <c r="H249" s="223">
        <v>8</v>
      </c>
      <c r="I249" s="223">
        <v>7</v>
      </c>
      <c r="J249" s="223" t="s">
        <v>403</v>
      </c>
      <c r="K249" s="194" t="str">
        <f>VLOOKUP(A249,'[1]1_プロファイルマスタ'!$A$3:$E$90,3,FALSE)</f>
        <v>担当者(判定権限あり)</v>
      </c>
      <c r="L249" s="194" t="str">
        <f>VLOOKUP(B249,'[1]8_取引マスタ'!$A$3:$G$91,2,FALSE)</f>
        <v>未判定照会</v>
      </c>
      <c r="M249" s="194" t="str">
        <f>VLOOKUP(C249,'[1]15_リスト発行元マスタ'!$A$3:$Q$100,2,FALSE)</f>
        <v>NPA</v>
      </c>
      <c r="N249" s="194" t="str">
        <f>VLOOKUP(G249,'[3]1_プロファイルマスタ'!$H$3:$L$900,3,FALSE)</f>
        <v>その他部門（役席）</v>
      </c>
      <c r="O249" s="194" t="str">
        <f>VLOOKUP(H249,'[3]8_取引マスタ'!$J$3:$P$910,2,FALSE)</f>
        <v>判定履歴照会</v>
      </c>
      <c r="P249" s="194" t="str">
        <f>VLOOKUP(I249,'[3]15_リスト発行元マスタ'!$U$3:$AK$1000,2,FALSE)</f>
        <v>ASI</v>
      </c>
      <c r="Q249" s="206" t="s">
        <v>208</v>
      </c>
      <c r="R249" s="207" t="s">
        <v>868</v>
      </c>
      <c r="S249" s="207" t="s">
        <v>206</v>
      </c>
      <c r="T249" s="207" t="str">
        <f t="shared" si="10"/>
        <v xml:space="preserve">4 , 8 , 7 , 'Y' </v>
      </c>
      <c r="U249" s="208" t="s">
        <v>207</v>
      </c>
      <c r="W249" s="209" t="b">
        <f t="shared" si="9"/>
        <v>0</v>
      </c>
      <c r="X249" s="209" t="b">
        <f t="shared" si="9"/>
        <v>0</v>
      </c>
      <c r="Y249" s="209" t="b">
        <f t="shared" si="9"/>
        <v>0</v>
      </c>
      <c r="Z249" s="209" t="b">
        <f t="shared" si="5"/>
        <v>0</v>
      </c>
      <c r="AB249" s="209"/>
      <c r="AC249" s="209"/>
      <c r="AD249" s="209"/>
      <c r="AE249" s="209"/>
    </row>
    <row r="250" spans="1:31">
      <c r="A250" s="211">
        <v>4</v>
      </c>
      <c r="B250" s="211">
        <v>10</v>
      </c>
      <c r="C250" s="211">
        <v>10</v>
      </c>
      <c r="D250" s="211" t="s">
        <v>403</v>
      </c>
      <c r="E250" s="205" t="s">
        <v>1068</v>
      </c>
      <c r="F250" s="205" t="s">
        <v>43</v>
      </c>
      <c r="G250" s="223">
        <v>4</v>
      </c>
      <c r="H250" s="223">
        <v>8</v>
      </c>
      <c r="I250" s="223">
        <v>8</v>
      </c>
      <c r="J250" s="223" t="s">
        <v>403</v>
      </c>
      <c r="K250" s="194" t="str">
        <f>VLOOKUP(A250,'[1]1_プロファイルマスタ'!$A$3:$E$90,3,FALSE)</f>
        <v>担当者(判定権限あり)</v>
      </c>
      <c r="L250" s="194" t="str">
        <f>VLOOKUP(B250,'[1]8_取引マスタ'!$A$3:$G$91,2,FALSE)</f>
        <v>未判定照会</v>
      </c>
      <c r="M250" s="194" t="str">
        <f>VLOOKUP(C250,'[1]15_リスト発行元マスタ'!$A$3:$Q$100,2,FALSE)</f>
        <v>NPC</v>
      </c>
      <c r="N250" s="194" t="str">
        <f>VLOOKUP(G250,'[3]1_プロファイルマスタ'!$H$3:$L$900,3,FALSE)</f>
        <v>その他部門（役席）</v>
      </c>
      <c r="O250" s="194" t="str">
        <f>VLOOKUP(H250,'[3]8_取引マスタ'!$J$3:$P$910,2,FALSE)</f>
        <v>判定履歴照会</v>
      </c>
      <c r="P250" s="194" t="str">
        <f>VLOOKUP(I250,'[3]15_リスト発行元マスタ'!$U$3:$AK$1000,2,FALSE)</f>
        <v>ASC</v>
      </c>
      <c r="Q250" s="206" t="s">
        <v>208</v>
      </c>
      <c r="R250" s="207" t="s">
        <v>868</v>
      </c>
      <c r="S250" s="207" t="s">
        <v>206</v>
      </c>
      <c r="T250" s="207" t="str">
        <f t="shared" si="10"/>
        <v xml:space="preserve">4 , 8 , 8 , 'Y' </v>
      </c>
      <c r="U250" s="208" t="s">
        <v>207</v>
      </c>
      <c r="W250" s="209" t="b">
        <f t="shared" si="9"/>
        <v>0</v>
      </c>
      <c r="X250" s="209" t="b">
        <f t="shared" si="9"/>
        <v>0</v>
      </c>
      <c r="Y250" s="209" t="b">
        <f t="shared" si="9"/>
        <v>0</v>
      </c>
      <c r="Z250" s="209" t="b">
        <f t="shared" si="5"/>
        <v>0</v>
      </c>
      <c r="AB250" s="209"/>
      <c r="AC250" s="209"/>
      <c r="AD250" s="209"/>
      <c r="AE250" s="209"/>
    </row>
    <row r="251" spans="1:31">
      <c r="A251" s="211">
        <v>4</v>
      </c>
      <c r="B251" s="211">
        <v>10</v>
      </c>
      <c r="C251" s="211">
        <v>11</v>
      </c>
      <c r="D251" s="211" t="s">
        <v>403</v>
      </c>
      <c r="E251" s="205" t="s">
        <v>1068</v>
      </c>
      <c r="F251" s="205" t="s">
        <v>43</v>
      </c>
      <c r="G251" s="223">
        <v>4</v>
      </c>
      <c r="H251" s="223">
        <v>8</v>
      </c>
      <c r="I251" s="223">
        <v>9</v>
      </c>
      <c r="J251" s="223" t="s">
        <v>403</v>
      </c>
      <c r="K251" s="194" t="str">
        <f>VLOOKUP(A251,'[1]1_プロファイルマスタ'!$A$3:$E$90,3,FALSE)</f>
        <v>担当者(判定権限あり)</v>
      </c>
      <c r="L251" s="194" t="str">
        <f>VLOOKUP(B251,'[1]8_取引マスタ'!$A$3:$G$91,2,FALSE)</f>
        <v>未判定照会</v>
      </c>
      <c r="M251" s="194" t="str">
        <f>VLOOKUP(C251,'[1]15_リスト発行元マスタ'!$A$3:$Q$100,2,FALSE)</f>
        <v>NPI</v>
      </c>
      <c r="N251" s="194" t="str">
        <f>VLOOKUP(G251,'[3]1_プロファイルマスタ'!$H$3:$L$900,3,FALSE)</f>
        <v>その他部門（役席）</v>
      </c>
      <c r="O251" s="194" t="str">
        <f>VLOOKUP(H251,'[3]8_取引マスタ'!$J$3:$P$910,2,FALSE)</f>
        <v>判定履歴照会</v>
      </c>
      <c r="P251" s="194" t="str">
        <f>VLOOKUP(I251,'[3]15_リスト発行元マスタ'!$U$3:$AK$1000,2,FALSE)</f>
        <v>DJ_SEISAI</v>
      </c>
      <c r="Q251" s="206" t="s">
        <v>208</v>
      </c>
      <c r="R251" s="207" t="s">
        <v>868</v>
      </c>
      <c r="S251" s="207" t="s">
        <v>206</v>
      </c>
      <c r="T251" s="207" t="str">
        <f t="shared" si="10"/>
        <v xml:space="preserve">4 , 8 , 9 , 'Y' </v>
      </c>
      <c r="U251" s="208" t="s">
        <v>207</v>
      </c>
      <c r="W251" s="209" t="b">
        <f t="shared" si="9"/>
        <v>0</v>
      </c>
      <c r="X251" s="209" t="b">
        <f t="shared" si="9"/>
        <v>0</v>
      </c>
      <c r="Y251" s="209" t="b">
        <f t="shared" si="9"/>
        <v>0</v>
      </c>
      <c r="Z251" s="209" t="b">
        <f t="shared" si="5"/>
        <v>0</v>
      </c>
      <c r="AB251" s="209"/>
      <c r="AC251" s="209"/>
      <c r="AD251" s="209"/>
      <c r="AE251" s="209"/>
    </row>
    <row r="252" spans="1:31">
      <c r="A252" s="211">
        <v>4</v>
      </c>
      <c r="B252" s="211">
        <v>10</v>
      </c>
      <c r="C252" s="211">
        <v>12</v>
      </c>
      <c r="D252" s="211" t="s">
        <v>403</v>
      </c>
      <c r="E252" s="205" t="s">
        <v>1068</v>
      </c>
      <c r="F252" s="205" t="s">
        <v>43</v>
      </c>
      <c r="G252" s="223">
        <v>4</v>
      </c>
      <c r="H252" s="223">
        <v>8</v>
      </c>
      <c r="I252" s="223">
        <v>10</v>
      </c>
      <c r="J252" s="223" t="s">
        <v>403</v>
      </c>
      <c r="K252" s="194" t="str">
        <f>VLOOKUP(A252,'[1]1_プロファイルマスタ'!$A$3:$E$90,3,FALSE)</f>
        <v>担当者(判定権限あり)</v>
      </c>
      <c r="L252" s="194" t="str">
        <f>VLOOKUP(B252,'[1]8_取引マスタ'!$A$3:$G$91,2,FALSE)</f>
        <v>未判定照会</v>
      </c>
      <c r="M252" s="194" t="str">
        <f>VLOOKUP(C252,'[1]15_リスト発行元マスタ'!$A$3:$Q$100,2,FALSE)</f>
        <v>ASI</v>
      </c>
      <c r="N252" s="194" t="str">
        <f>VLOOKUP(G252,'[3]1_プロファイルマスタ'!$H$3:$L$900,3,FALSE)</f>
        <v>その他部門（役席）</v>
      </c>
      <c r="O252" s="194" t="str">
        <f>VLOOKUP(H252,'[3]8_取引マスタ'!$J$3:$P$910,2,FALSE)</f>
        <v>判定履歴照会</v>
      </c>
      <c r="P252" s="194" t="str">
        <f>VLOOKUP(I252,'[3]15_リスト発行元マスタ'!$U$3:$AK$1000,2,FALSE)</f>
        <v>DJ_SHIPS</v>
      </c>
      <c r="Q252" s="206" t="s">
        <v>208</v>
      </c>
      <c r="R252" s="207" t="s">
        <v>868</v>
      </c>
      <c r="S252" s="207" t="s">
        <v>206</v>
      </c>
      <c r="T252" s="207" t="str">
        <f t="shared" si="10"/>
        <v xml:space="preserve">4 , 8 , 10 , 'Y' </v>
      </c>
      <c r="U252" s="208" t="s">
        <v>207</v>
      </c>
      <c r="W252" s="209" t="b">
        <f t="shared" si="9"/>
        <v>0</v>
      </c>
      <c r="X252" s="209" t="b">
        <f t="shared" si="9"/>
        <v>0</v>
      </c>
      <c r="Y252" s="209" t="b">
        <f t="shared" si="9"/>
        <v>0</v>
      </c>
      <c r="Z252" s="209" t="b">
        <f t="shared" si="5"/>
        <v>0</v>
      </c>
      <c r="AB252" s="209"/>
      <c r="AC252" s="209"/>
      <c r="AD252" s="209"/>
      <c r="AE252" s="209"/>
    </row>
    <row r="253" spans="1:31">
      <c r="A253" s="211">
        <v>4</v>
      </c>
      <c r="B253" s="211">
        <v>10</v>
      </c>
      <c r="C253" s="211">
        <v>13</v>
      </c>
      <c r="D253" s="211" t="s">
        <v>403</v>
      </c>
      <c r="E253" s="205" t="s">
        <v>1068</v>
      </c>
      <c r="F253" s="205" t="s">
        <v>43</v>
      </c>
      <c r="G253" s="223">
        <v>4</v>
      </c>
      <c r="H253" s="223">
        <v>8</v>
      </c>
      <c r="I253" s="223">
        <v>11</v>
      </c>
      <c r="J253" s="223" t="s">
        <v>403</v>
      </c>
      <c r="K253" s="194" t="str">
        <f>VLOOKUP(A253,'[1]1_プロファイルマスタ'!$A$3:$E$90,3,FALSE)</f>
        <v>担当者(判定権限あり)</v>
      </c>
      <c r="L253" s="194" t="str">
        <f>VLOOKUP(B253,'[1]8_取引マスタ'!$A$3:$G$91,2,FALSE)</f>
        <v>未判定照会</v>
      </c>
      <c r="M253" s="194" t="str">
        <f>VLOOKUP(C253,'[1]15_リスト発行元マスタ'!$A$3:$Q$100,2,FALSE)</f>
        <v>ASC</v>
      </c>
      <c r="N253" s="194" t="str">
        <f>VLOOKUP(G253,'[3]1_プロファイルマスタ'!$H$3:$L$900,3,FALSE)</f>
        <v>その他部門（役席）</v>
      </c>
      <c r="O253" s="194" t="str">
        <f>VLOOKUP(H253,'[3]8_取引マスタ'!$J$3:$P$910,2,FALSE)</f>
        <v>判定履歴照会</v>
      </c>
      <c r="P253" s="194" t="str">
        <f>VLOOKUP(I253,'[3]15_リスト発行元マスタ'!$U$3:$AK$1000,2,FALSE)</f>
        <v>DJ_GAIKOKU_PEPS</v>
      </c>
      <c r="Q253" s="206" t="s">
        <v>208</v>
      </c>
      <c r="R253" s="207" t="s">
        <v>868</v>
      </c>
      <c r="S253" s="207" t="s">
        <v>206</v>
      </c>
      <c r="T253" s="207" t="str">
        <f t="shared" si="10"/>
        <v xml:space="preserve">4 , 8 , 11 , 'Y' </v>
      </c>
      <c r="U253" s="208" t="s">
        <v>207</v>
      </c>
      <c r="W253" s="209" t="b">
        <f t="shared" si="9"/>
        <v>0</v>
      </c>
      <c r="X253" s="209" t="b">
        <f t="shared" si="9"/>
        <v>0</v>
      </c>
      <c r="Y253" s="209" t="b">
        <f t="shared" si="9"/>
        <v>0</v>
      </c>
      <c r="Z253" s="209" t="b">
        <f t="shared" si="5"/>
        <v>0</v>
      </c>
      <c r="AB253" s="209"/>
      <c r="AC253" s="209"/>
      <c r="AD253" s="209"/>
      <c r="AE253" s="209"/>
    </row>
    <row r="254" spans="1:31">
      <c r="A254" s="211">
        <v>4</v>
      </c>
      <c r="B254" s="211">
        <v>10</v>
      </c>
      <c r="C254" s="211">
        <v>14</v>
      </c>
      <c r="D254" s="211" t="s">
        <v>403</v>
      </c>
      <c r="E254" s="205" t="s">
        <v>1068</v>
      </c>
      <c r="F254" s="205" t="s">
        <v>43</v>
      </c>
      <c r="G254" s="223">
        <v>4</v>
      </c>
      <c r="H254" s="223">
        <v>8</v>
      </c>
      <c r="I254" s="223">
        <v>12</v>
      </c>
      <c r="J254" s="223" t="s">
        <v>403</v>
      </c>
      <c r="K254" s="194" t="str">
        <f>VLOOKUP(A254,'[1]1_プロファイルマスタ'!$A$3:$E$90,3,FALSE)</f>
        <v>担当者(判定権限あり)</v>
      </c>
      <c r="L254" s="194" t="str">
        <f>VLOOKUP(B254,'[1]8_取引マスタ'!$A$3:$G$91,2,FALSE)</f>
        <v>未判定照会</v>
      </c>
      <c r="M254" s="194" t="str">
        <f>VLOOKUP(C254,'[1]15_リスト発行元マスタ'!$A$3:$Q$100,2,FALSE)</f>
        <v>ORG1</v>
      </c>
      <c r="N254" s="194" t="str">
        <f>VLOOKUP(G254,'[3]1_プロファイルマスタ'!$H$3:$L$900,3,FALSE)</f>
        <v>その他部門（役席）</v>
      </c>
      <c r="O254" s="194" t="str">
        <f>VLOOKUP(H254,'[3]8_取引マスタ'!$J$3:$P$910,2,FALSE)</f>
        <v>判定履歴照会</v>
      </c>
      <c r="P254" s="194" t="str">
        <f>VLOOKUP(I254,'[3]15_リスト発行元マスタ'!$U$3:$AK$1000,2,FALSE)</f>
        <v>DJ_KOKUNAI_PEPS</v>
      </c>
      <c r="Q254" s="206" t="s">
        <v>208</v>
      </c>
      <c r="R254" s="207" t="s">
        <v>868</v>
      </c>
      <c r="S254" s="207" t="s">
        <v>206</v>
      </c>
      <c r="T254" s="207" t="str">
        <f t="shared" si="10"/>
        <v xml:space="preserve">4 , 8 , 12 , 'Y' </v>
      </c>
      <c r="U254" s="208" t="s">
        <v>207</v>
      </c>
      <c r="W254" s="209" t="b">
        <f t="shared" si="9"/>
        <v>0</v>
      </c>
      <c r="X254" s="209" t="b">
        <f t="shared" si="9"/>
        <v>0</v>
      </c>
      <c r="Y254" s="209" t="b">
        <f t="shared" si="9"/>
        <v>0</v>
      </c>
      <c r="Z254" s="209" t="b">
        <f t="shared" si="5"/>
        <v>0</v>
      </c>
      <c r="AB254" s="209"/>
      <c r="AC254" s="209"/>
      <c r="AD254" s="209"/>
      <c r="AE254" s="209"/>
    </row>
    <row r="255" spans="1:31">
      <c r="A255" s="211">
        <v>4</v>
      </c>
      <c r="B255" s="211">
        <v>11</v>
      </c>
      <c r="C255" s="211">
        <v>1</v>
      </c>
      <c r="D255" s="211" t="s">
        <v>403</v>
      </c>
      <c r="E255" s="205" t="s">
        <v>1068</v>
      </c>
      <c r="F255" s="205" t="s">
        <v>43</v>
      </c>
      <c r="G255" s="223">
        <v>4</v>
      </c>
      <c r="H255" s="223">
        <v>8</v>
      </c>
      <c r="I255" s="223">
        <v>13</v>
      </c>
      <c r="J255" s="223" t="s">
        <v>403</v>
      </c>
      <c r="K255" s="194" t="str">
        <f>VLOOKUP(A255,'[1]1_プロファイルマスタ'!$A$3:$E$90,3,FALSE)</f>
        <v>担当者(判定権限あり)</v>
      </c>
      <c r="L255" s="194" t="str">
        <f>VLOOKUP(B255,'[1]8_取引マスタ'!$A$3:$G$91,2,FALSE)</f>
        <v>判定済照会</v>
      </c>
      <c r="M255" s="194" t="str">
        <f>VLOOKUP(C255,'[1]15_リスト発行元マスタ'!$A$3:$Q$100,2,FALSE)</f>
        <v>OFAC</v>
      </c>
      <c r="N255" s="194" t="str">
        <f>VLOOKUP(G255,'[3]1_プロファイルマスタ'!$H$3:$L$900,3,FALSE)</f>
        <v>その他部門（役席）</v>
      </c>
      <c r="O255" s="194" t="str">
        <f>VLOOKUP(H255,'[3]8_取引マスタ'!$J$3:$P$910,2,FALSE)</f>
        <v>判定履歴照会</v>
      </c>
      <c r="P255" s="194" t="str">
        <f>VLOOKUP(I255,'[3]15_リスト発行元マスタ'!$U$3:$AK$1000,2,FALSE)</f>
        <v>ZENGIN_SEIHO</v>
      </c>
      <c r="Q255" s="206" t="s">
        <v>208</v>
      </c>
      <c r="R255" s="207" t="s">
        <v>868</v>
      </c>
      <c r="S255" s="207" t="s">
        <v>206</v>
      </c>
      <c r="T255" s="207" t="str">
        <f t="shared" si="10"/>
        <v xml:space="preserve">4 , 8 , 13 , 'Y' </v>
      </c>
      <c r="U255" s="208" t="s">
        <v>207</v>
      </c>
      <c r="W255" s="209" t="b">
        <f t="shared" si="9"/>
        <v>0</v>
      </c>
      <c r="X255" s="209" t="b">
        <f t="shared" si="9"/>
        <v>0</v>
      </c>
      <c r="Y255" s="209" t="b">
        <f t="shared" si="9"/>
        <v>0</v>
      </c>
      <c r="Z255" s="209" t="b">
        <f t="shared" si="5"/>
        <v>0</v>
      </c>
      <c r="AB255" s="209"/>
      <c r="AC255" s="209"/>
      <c r="AD255" s="209"/>
      <c r="AE255" s="209"/>
    </row>
    <row r="256" spans="1:31">
      <c r="A256" s="211">
        <v>4</v>
      </c>
      <c r="B256" s="211">
        <v>11</v>
      </c>
      <c r="C256" s="211">
        <v>2</v>
      </c>
      <c r="D256" s="211" t="s">
        <v>403</v>
      </c>
      <c r="E256" s="205" t="s">
        <v>1068</v>
      </c>
      <c r="F256" s="205" t="s">
        <v>43</v>
      </c>
      <c r="G256" s="223">
        <v>4</v>
      </c>
      <c r="H256" s="223">
        <v>8</v>
      </c>
      <c r="I256" s="223">
        <v>14</v>
      </c>
      <c r="J256" s="223" t="s">
        <v>403</v>
      </c>
      <c r="K256" s="194" t="str">
        <f>VLOOKUP(A256,'[1]1_プロファイルマスタ'!$A$3:$E$90,3,FALSE)</f>
        <v>担当者(判定権限あり)</v>
      </c>
      <c r="L256" s="194" t="str">
        <f>VLOOKUP(B256,'[1]8_取引マスタ'!$A$3:$G$91,2,FALSE)</f>
        <v>判定済照会</v>
      </c>
      <c r="M256" s="194" t="str">
        <f>VLOOKUP(C256,'[1]15_リスト発行元マスタ'!$A$3:$Q$100,2,FALSE)</f>
        <v>RefPEPs</v>
      </c>
      <c r="N256" s="194" t="str">
        <f>VLOOKUP(G256,'[3]1_プロファイルマスタ'!$H$3:$L$900,3,FALSE)</f>
        <v>その他部門（役席）</v>
      </c>
      <c r="O256" s="194" t="str">
        <f>VLOOKUP(H256,'[3]8_取引マスタ'!$J$3:$P$910,2,FALSE)</f>
        <v>判定履歴照会</v>
      </c>
      <c r="P256" s="194" t="str">
        <f>VLOOKUP(I256,'[3]15_リスト発行元マスタ'!$U$3:$AK$1000,2,FALSE)</f>
        <v>ZENGIN_SONPO</v>
      </c>
      <c r="Q256" s="206" t="s">
        <v>208</v>
      </c>
      <c r="R256" s="207" t="s">
        <v>868</v>
      </c>
      <c r="S256" s="207" t="s">
        <v>206</v>
      </c>
      <c r="T256" s="207" t="str">
        <f t="shared" si="10"/>
        <v xml:space="preserve">4 , 8 , 14 , 'Y' </v>
      </c>
      <c r="U256" s="208" t="s">
        <v>207</v>
      </c>
      <c r="W256" s="209" t="b">
        <f t="shared" si="9"/>
        <v>0</v>
      </c>
      <c r="X256" s="209" t="b">
        <f t="shared" si="9"/>
        <v>0</v>
      </c>
      <c r="Y256" s="209" t="b">
        <f t="shared" si="9"/>
        <v>0</v>
      </c>
      <c r="Z256" s="209" t="b">
        <f t="shared" si="5"/>
        <v>0</v>
      </c>
      <c r="AB256" s="209"/>
      <c r="AC256" s="209"/>
      <c r="AD256" s="209"/>
      <c r="AE256" s="209"/>
    </row>
    <row r="257" spans="1:31">
      <c r="A257" s="211">
        <v>4</v>
      </c>
      <c r="B257" s="211">
        <v>11</v>
      </c>
      <c r="C257" s="211">
        <v>3</v>
      </c>
      <c r="D257" s="211" t="s">
        <v>403</v>
      </c>
      <c r="E257" s="205" t="s">
        <v>1068</v>
      </c>
      <c r="F257" s="205" t="s">
        <v>43</v>
      </c>
      <c r="G257" s="223">
        <v>4</v>
      </c>
      <c r="H257" s="223">
        <v>8</v>
      </c>
      <c r="I257" s="223">
        <v>15</v>
      </c>
      <c r="J257" s="223" t="s">
        <v>326</v>
      </c>
      <c r="K257" s="194" t="str">
        <f>VLOOKUP(A257,'[1]1_プロファイルマスタ'!$A$3:$E$90,3,FALSE)</f>
        <v>担当者(判定権限あり)</v>
      </c>
      <c r="L257" s="194" t="str">
        <f>VLOOKUP(B257,'[1]8_取引マスタ'!$A$3:$G$91,2,FALSE)</f>
        <v>判定済照会</v>
      </c>
      <c r="M257" s="194" t="str">
        <f>VLOOKUP(C257,'[1]15_リスト発行元マスタ'!$A$3:$Q$100,2,FALSE)</f>
        <v>RefSANC</v>
      </c>
      <c r="N257" s="194" t="str">
        <f>VLOOKUP(G257,'[3]1_プロファイルマスタ'!$H$3:$L$900,3,FALSE)</f>
        <v>その他部門（役席）</v>
      </c>
      <c r="O257" s="194" t="str">
        <f>VLOOKUP(H257,'[3]8_取引マスタ'!$J$3:$P$910,2,FALSE)</f>
        <v>判定履歴照会</v>
      </c>
      <c r="P257" s="194" t="str">
        <f>VLOOKUP(I257,'[3]15_リスト発行元マスタ'!$U$3:$AK$1000,2,FALSE)</f>
        <v>ORIGINAL</v>
      </c>
      <c r="Q257" s="206" t="s">
        <v>208</v>
      </c>
      <c r="R257" s="207" t="s">
        <v>868</v>
      </c>
      <c r="S257" s="207" t="s">
        <v>206</v>
      </c>
      <c r="T257" s="207" t="str">
        <f t="shared" si="10"/>
        <v xml:space="preserve">4 , 8 , 15 , 'N' </v>
      </c>
      <c r="U257" s="208" t="s">
        <v>207</v>
      </c>
      <c r="W257" s="209" t="b">
        <f t="shared" si="9"/>
        <v>0</v>
      </c>
      <c r="X257" s="209" t="b">
        <f t="shared" si="9"/>
        <v>0</v>
      </c>
      <c r="Y257" s="209" t="b">
        <f t="shared" si="9"/>
        <v>0</v>
      </c>
      <c r="Z257" s="209" t="b">
        <f t="shared" si="5"/>
        <v>0</v>
      </c>
      <c r="AB257" s="209"/>
      <c r="AC257" s="209"/>
      <c r="AD257" s="209"/>
      <c r="AE257" s="209"/>
    </row>
    <row r="258" spans="1:31">
      <c r="A258" s="211">
        <v>4</v>
      </c>
      <c r="B258" s="211">
        <v>11</v>
      </c>
      <c r="C258" s="211">
        <v>4</v>
      </c>
      <c r="D258" s="211" t="s">
        <v>403</v>
      </c>
      <c r="E258" s="205" t="s">
        <v>1068</v>
      </c>
      <c r="F258" s="205" t="s">
        <v>43</v>
      </c>
      <c r="G258" s="223">
        <v>4</v>
      </c>
      <c r="H258" s="223">
        <v>10</v>
      </c>
      <c r="I258" s="223">
        <v>1</v>
      </c>
      <c r="J258" s="223" t="s">
        <v>403</v>
      </c>
      <c r="K258" s="194" t="str">
        <f>VLOOKUP(A258,'[1]1_プロファイルマスタ'!$A$3:$E$90,3,FALSE)</f>
        <v>担当者(判定権限あり)</v>
      </c>
      <c r="L258" s="194" t="str">
        <f>VLOOKUP(B258,'[1]8_取引マスタ'!$A$3:$G$91,2,FALSE)</f>
        <v>判定済照会</v>
      </c>
      <c r="M258" s="194" t="str">
        <f>VLOOKUP(C258,'[1]15_リスト発行元マスタ'!$A$3:$Q$100,2,FALSE)</f>
        <v>FACTIVA</v>
      </c>
      <c r="N258" s="194" t="str">
        <f>VLOOKUP(G258,'[3]1_プロファイルマスタ'!$H$3:$L$900,3,FALSE)</f>
        <v>その他部門（役席）</v>
      </c>
      <c r="O258" s="194" t="str">
        <f>VLOOKUP(H258,'[3]8_取引マスタ'!$J$3:$P$910,2,FALSE)</f>
        <v>未判定照会</v>
      </c>
      <c r="P258" s="194" t="str">
        <f>VLOOKUP(I258,'[3]15_リスト発行元マスタ'!$U$3:$AK$1000,2,FALSE)</f>
        <v>OFAC</v>
      </c>
      <c r="Q258" s="206" t="s">
        <v>208</v>
      </c>
      <c r="R258" s="207" t="s">
        <v>868</v>
      </c>
      <c r="S258" s="207" t="s">
        <v>206</v>
      </c>
      <c r="T258" s="207" t="str">
        <f t="shared" si="10"/>
        <v xml:space="preserve">4 , 10 , 1 , 'Y' </v>
      </c>
      <c r="U258" s="208" t="s">
        <v>207</v>
      </c>
      <c r="W258" s="209" t="b">
        <f t="shared" si="9"/>
        <v>0</v>
      </c>
      <c r="X258" s="209" t="b">
        <f t="shared" si="9"/>
        <v>0</v>
      </c>
      <c r="Y258" s="209" t="b">
        <f t="shared" si="9"/>
        <v>0</v>
      </c>
      <c r="Z258" s="209" t="b">
        <f t="shared" si="5"/>
        <v>0</v>
      </c>
      <c r="AB258" s="209"/>
      <c r="AC258" s="209"/>
      <c r="AD258" s="209"/>
      <c r="AE258" s="209"/>
    </row>
    <row r="259" spans="1:31">
      <c r="A259" s="211">
        <v>4</v>
      </c>
      <c r="B259" s="211">
        <v>11</v>
      </c>
      <c r="C259" s="211">
        <v>5</v>
      </c>
      <c r="D259" s="211" t="s">
        <v>403</v>
      </c>
      <c r="E259" s="205" t="s">
        <v>1068</v>
      </c>
      <c r="F259" s="205" t="s">
        <v>43</v>
      </c>
      <c r="G259" s="223">
        <v>4</v>
      </c>
      <c r="H259" s="223">
        <v>10</v>
      </c>
      <c r="I259" s="223">
        <v>2</v>
      </c>
      <c r="J259" s="223" t="s">
        <v>403</v>
      </c>
      <c r="K259" s="194" t="str">
        <f>VLOOKUP(A259,'[1]1_プロファイルマスタ'!$A$3:$E$90,3,FALSE)</f>
        <v>担当者(判定権限あり)</v>
      </c>
      <c r="L259" s="194" t="str">
        <f>VLOOKUP(B259,'[1]8_取引マスタ'!$A$3:$G$91,2,FALSE)</f>
        <v>判定済照会</v>
      </c>
      <c r="M259" s="194" t="str">
        <f>VLOOKUP(C259,'[1]15_リスト発行元マスタ'!$A$3:$Q$100,2,FALSE)</f>
        <v>FACTIVA_SANC</v>
      </c>
      <c r="N259" s="194" t="str">
        <f>VLOOKUP(G259,'[3]1_プロファイルマスタ'!$H$3:$L$900,3,FALSE)</f>
        <v>その他部門（役席）</v>
      </c>
      <c r="O259" s="194" t="str">
        <f>VLOOKUP(H259,'[3]8_取引マスタ'!$J$3:$P$910,2,FALSE)</f>
        <v>未判定照会</v>
      </c>
      <c r="P259" s="194" t="str">
        <f>VLOOKUP(I259,'[3]15_リスト発行元マスタ'!$U$3:$AK$1000,2,FALSE)</f>
        <v>JP</v>
      </c>
      <c r="Q259" s="206" t="s">
        <v>208</v>
      </c>
      <c r="R259" s="207" t="s">
        <v>868</v>
      </c>
      <c r="S259" s="207" t="s">
        <v>206</v>
      </c>
      <c r="T259" s="207" t="str">
        <f t="shared" ref="T259:T322" si="12">G259&amp;" , "&amp;H259&amp;" , "&amp;I259&amp;" , "&amp;"'"&amp;J259&amp;"'"&amp;" "</f>
        <v xml:space="preserve">4 , 10 , 2 , 'Y' </v>
      </c>
      <c r="U259" s="208" t="s">
        <v>207</v>
      </c>
      <c r="W259" s="209" t="b">
        <f t="shared" si="9"/>
        <v>0</v>
      </c>
      <c r="X259" s="209" t="b">
        <f t="shared" si="9"/>
        <v>0</v>
      </c>
      <c r="Y259" s="209" t="b">
        <f t="shared" si="9"/>
        <v>0</v>
      </c>
      <c r="Z259" s="209" t="b">
        <f t="shared" si="5"/>
        <v>0</v>
      </c>
      <c r="AB259" s="209"/>
      <c r="AC259" s="209"/>
      <c r="AD259" s="209"/>
      <c r="AE259" s="209"/>
    </row>
    <row r="260" spans="1:31">
      <c r="A260" s="211">
        <v>4</v>
      </c>
      <c r="B260" s="211">
        <v>11</v>
      </c>
      <c r="C260" s="211">
        <v>6</v>
      </c>
      <c r="D260" s="211" t="s">
        <v>403</v>
      </c>
      <c r="E260" s="205" t="s">
        <v>1068</v>
      </c>
      <c r="F260" s="205" t="s">
        <v>43</v>
      </c>
      <c r="G260" s="223">
        <v>4</v>
      </c>
      <c r="H260" s="223">
        <v>10</v>
      </c>
      <c r="I260" s="223">
        <v>3</v>
      </c>
      <c r="J260" s="223" t="s">
        <v>403</v>
      </c>
      <c r="K260" s="194" t="str">
        <f>VLOOKUP(A260,'[1]1_プロファイルマスタ'!$A$3:$E$90,3,FALSE)</f>
        <v>担当者(判定権限あり)</v>
      </c>
      <c r="L260" s="194" t="str">
        <f>VLOOKUP(B260,'[1]8_取引マスタ'!$A$3:$G$91,2,FALSE)</f>
        <v>判定済照会</v>
      </c>
      <c r="M260" s="194" t="str">
        <f>VLOOKUP(C260,'[1]15_リスト発行元マスタ'!$A$3:$Q$100,2,FALSE)</f>
        <v>MOF</v>
      </c>
      <c r="N260" s="194" t="str">
        <f>VLOOKUP(G260,'[3]1_プロファイルマスタ'!$H$3:$L$900,3,FALSE)</f>
        <v>その他部門（役席）</v>
      </c>
      <c r="O260" s="194" t="str">
        <f>VLOOKUP(H260,'[3]8_取引マスタ'!$J$3:$P$910,2,FALSE)</f>
        <v>未判定照会</v>
      </c>
      <c r="P260" s="194" t="str">
        <f>VLOOKUP(I260,'[3]15_リスト発行元マスタ'!$U$3:$AK$1000,2,FALSE)</f>
        <v>MOF</v>
      </c>
      <c r="Q260" s="206" t="s">
        <v>208</v>
      </c>
      <c r="R260" s="207" t="s">
        <v>868</v>
      </c>
      <c r="S260" s="207" t="s">
        <v>206</v>
      </c>
      <c r="T260" s="207" t="str">
        <f t="shared" si="12"/>
        <v xml:space="preserve">4 , 10 , 3 , 'Y' </v>
      </c>
      <c r="U260" s="208" t="s">
        <v>207</v>
      </c>
      <c r="W260" s="209" t="b">
        <f t="shared" si="9"/>
        <v>0</v>
      </c>
      <c r="X260" s="209" t="b">
        <f t="shared" si="9"/>
        <v>0</v>
      </c>
      <c r="Y260" s="209" t="b">
        <f t="shared" si="9"/>
        <v>0</v>
      </c>
      <c r="Z260" s="209" t="b">
        <f t="shared" si="5"/>
        <v>0</v>
      </c>
      <c r="AB260" s="209"/>
      <c r="AC260" s="209"/>
      <c r="AD260" s="209"/>
      <c r="AE260" s="209"/>
    </row>
    <row r="261" spans="1:31">
      <c r="A261" s="211">
        <v>4</v>
      </c>
      <c r="B261" s="211">
        <v>11</v>
      </c>
      <c r="C261" s="211">
        <v>7</v>
      </c>
      <c r="D261" s="211" t="s">
        <v>403</v>
      </c>
      <c r="E261" s="205" t="s">
        <v>1068</v>
      </c>
      <c r="F261" s="205" t="s">
        <v>43</v>
      </c>
      <c r="G261" s="223">
        <v>4</v>
      </c>
      <c r="H261" s="223">
        <v>10</v>
      </c>
      <c r="I261" s="223">
        <v>4</v>
      </c>
      <c r="J261" s="223" t="s">
        <v>403</v>
      </c>
      <c r="K261" s="194" t="str">
        <f>VLOOKUP(A261,'[1]1_プロファイルマスタ'!$A$3:$E$90,3,FALSE)</f>
        <v>担当者(判定権限あり)</v>
      </c>
      <c r="L261" s="194" t="str">
        <f>VLOOKUP(B261,'[1]8_取引マスタ'!$A$3:$G$91,2,FALSE)</f>
        <v>判定済照会</v>
      </c>
      <c r="M261" s="194" t="str">
        <f>VLOOKUP(C261,'[1]15_リスト発行元マスタ'!$A$3:$Q$100,2,FALSE)</f>
        <v>JP</v>
      </c>
      <c r="N261" s="194" t="str">
        <f>VLOOKUP(G261,'[3]1_プロファイルマスタ'!$H$3:$L$900,3,FALSE)</f>
        <v>その他部門（役席）</v>
      </c>
      <c r="O261" s="194" t="str">
        <f>VLOOKUP(H261,'[3]8_取引マスタ'!$J$3:$P$910,2,FALSE)</f>
        <v>未判定照会</v>
      </c>
      <c r="P261" s="194" t="str">
        <f>VLOOKUP(I261,'[3]15_リスト発行元マスタ'!$U$3:$AK$1000,2,FALSE)</f>
        <v>NPA</v>
      </c>
      <c r="Q261" s="206" t="s">
        <v>208</v>
      </c>
      <c r="R261" s="207" t="s">
        <v>868</v>
      </c>
      <c r="S261" s="207" t="s">
        <v>206</v>
      </c>
      <c r="T261" s="207" t="str">
        <f t="shared" si="12"/>
        <v xml:space="preserve">4 , 10 , 4 , 'Y' </v>
      </c>
      <c r="U261" s="208" t="s">
        <v>207</v>
      </c>
      <c r="W261" s="209" t="b">
        <f t="shared" si="9"/>
        <v>0</v>
      </c>
      <c r="X261" s="209" t="b">
        <f t="shared" si="9"/>
        <v>0</v>
      </c>
      <c r="Y261" s="209" t="b">
        <f t="shared" si="9"/>
        <v>0</v>
      </c>
      <c r="Z261" s="209" t="b">
        <f t="shared" si="5"/>
        <v>0</v>
      </c>
      <c r="AB261" s="209"/>
      <c r="AC261" s="209"/>
      <c r="AD261" s="209"/>
      <c r="AE261" s="209"/>
    </row>
    <row r="262" spans="1:31">
      <c r="A262" s="211">
        <v>4</v>
      </c>
      <c r="B262" s="211">
        <v>11</v>
      </c>
      <c r="C262" s="211">
        <v>8</v>
      </c>
      <c r="D262" s="211" t="s">
        <v>403</v>
      </c>
      <c r="E262" s="205" t="s">
        <v>1068</v>
      </c>
      <c r="F262" s="205" t="s">
        <v>43</v>
      </c>
      <c r="G262" s="223">
        <v>4</v>
      </c>
      <c r="H262" s="223">
        <v>10</v>
      </c>
      <c r="I262" s="223">
        <v>5</v>
      </c>
      <c r="J262" s="223" t="s">
        <v>403</v>
      </c>
      <c r="K262" s="194" t="str">
        <f>VLOOKUP(A262,'[1]1_プロファイルマスタ'!$A$3:$E$90,3,FALSE)</f>
        <v>担当者(判定権限あり)</v>
      </c>
      <c r="L262" s="194" t="str">
        <f>VLOOKUP(B262,'[1]8_取引マスタ'!$A$3:$G$91,2,FALSE)</f>
        <v>判定済照会</v>
      </c>
      <c r="M262" s="194" t="str">
        <f>VLOOKUP(C262,'[1]15_リスト発行元マスタ'!$A$3:$Q$100,2,FALSE)</f>
        <v>JU</v>
      </c>
      <c r="N262" s="194" t="str">
        <f>VLOOKUP(G262,'[3]1_プロファイルマスタ'!$H$3:$L$900,3,FALSE)</f>
        <v>その他部門（役席）</v>
      </c>
      <c r="O262" s="194" t="str">
        <f>VLOOKUP(H262,'[3]8_取引マスタ'!$J$3:$P$910,2,FALSE)</f>
        <v>未判定照会</v>
      </c>
      <c r="P262" s="194" t="str">
        <f>VLOOKUP(I262,'[3]15_リスト発行元マスタ'!$U$3:$AK$1000,2,FALSE)</f>
        <v>NPC</v>
      </c>
      <c r="Q262" s="206" t="s">
        <v>208</v>
      </c>
      <c r="R262" s="207" t="s">
        <v>868</v>
      </c>
      <c r="S262" s="207" t="s">
        <v>206</v>
      </c>
      <c r="T262" s="207" t="str">
        <f t="shared" si="12"/>
        <v xml:space="preserve">4 , 10 , 5 , 'Y' </v>
      </c>
      <c r="U262" s="208" t="s">
        <v>207</v>
      </c>
      <c r="W262" s="209" t="b">
        <f t="shared" si="9"/>
        <v>0</v>
      </c>
      <c r="X262" s="209" t="b">
        <f t="shared" si="9"/>
        <v>0</v>
      </c>
      <c r="Y262" s="209" t="b">
        <f t="shared" si="9"/>
        <v>0</v>
      </c>
      <c r="Z262" s="209" t="b">
        <f t="shared" si="5"/>
        <v>0</v>
      </c>
      <c r="AB262" s="209"/>
      <c r="AC262" s="209"/>
      <c r="AD262" s="209"/>
      <c r="AE262" s="209"/>
    </row>
    <row r="263" spans="1:31">
      <c r="A263" s="211">
        <v>4</v>
      </c>
      <c r="B263" s="211">
        <v>11</v>
      </c>
      <c r="C263" s="211">
        <v>9</v>
      </c>
      <c r="D263" s="211" t="s">
        <v>403</v>
      </c>
      <c r="E263" s="205" t="s">
        <v>1068</v>
      </c>
      <c r="F263" s="205" t="s">
        <v>43</v>
      </c>
      <c r="G263" s="223">
        <v>4</v>
      </c>
      <c r="H263" s="223">
        <v>10</v>
      </c>
      <c r="I263" s="223">
        <v>6</v>
      </c>
      <c r="J263" s="223" t="s">
        <v>403</v>
      </c>
      <c r="K263" s="194" t="str">
        <f>VLOOKUP(A263,'[1]1_プロファイルマスタ'!$A$3:$E$90,3,FALSE)</f>
        <v>担当者(判定権限あり)</v>
      </c>
      <c r="L263" s="194" t="str">
        <f>VLOOKUP(B263,'[1]8_取引マスタ'!$A$3:$G$91,2,FALSE)</f>
        <v>判定済照会</v>
      </c>
      <c r="M263" s="194" t="str">
        <f>VLOOKUP(C263,'[1]15_リスト発行元マスタ'!$A$3:$Q$100,2,FALSE)</f>
        <v>NPA</v>
      </c>
      <c r="N263" s="194" t="str">
        <f>VLOOKUP(G263,'[3]1_プロファイルマスタ'!$H$3:$L$900,3,FALSE)</f>
        <v>その他部門（役席）</v>
      </c>
      <c r="O263" s="194" t="str">
        <f>VLOOKUP(H263,'[3]8_取引マスタ'!$J$3:$P$910,2,FALSE)</f>
        <v>未判定照会</v>
      </c>
      <c r="P263" s="194" t="str">
        <f>VLOOKUP(I263,'[3]15_リスト発行元マスタ'!$U$3:$AK$1000,2,FALSE)</f>
        <v>NPI</v>
      </c>
      <c r="Q263" s="206" t="s">
        <v>208</v>
      </c>
      <c r="R263" s="207" t="s">
        <v>868</v>
      </c>
      <c r="S263" s="207" t="s">
        <v>206</v>
      </c>
      <c r="T263" s="207" t="str">
        <f t="shared" si="12"/>
        <v xml:space="preserve">4 , 10 , 6 , 'Y' </v>
      </c>
      <c r="U263" s="208" t="s">
        <v>207</v>
      </c>
      <c r="W263" s="209" t="b">
        <f t="shared" si="9"/>
        <v>0</v>
      </c>
      <c r="X263" s="209" t="b">
        <f t="shared" si="9"/>
        <v>0</v>
      </c>
      <c r="Y263" s="209" t="b">
        <f t="shared" si="9"/>
        <v>0</v>
      </c>
      <c r="Z263" s="209" t="b">
        <f t="shared" si="5"/>
        <v>0</v>
      </c>
      <c r="AB263" s="209"/>
      <c r="AC263" s="209"/>
      <c r="AD263" s="209"/>
      <c r="AE263" s="209"/>
    </row>
    <row r="264" spans="1:31">
      <c r="A264" s="211">
        <v>4</v>
      </c>
      <c r="B264" s="211">
        <v>11</v>
      </c>
      <c r="C264" s="211">
        <v>10</v>
      </c>
      <c r="D264" s="211" t="s">
        <v>403</v>
      </c>
      <c r="E264" s="205" t="s">
        <v>1068</v>
      </c>
      <c r="F264" s="205" t="s">
        <v>43</v>
      </c>
      <c r="G264" s="223">
        <v>4</v>
      </c>
      <c r="H264" s="223">
        <v>10</v>
      </c>
      <c r="I264" s="223">
        <v>7</v>
      </c>
      <c r="J264" s="223" t="s">
        <v>403</v>
      </c>
      <c r="K264" s="194" t="str">
        <f>VLOOKUP(A264,'[1]1_プロファイルマスタ'!$A$3:$E$90,3,FALSE)</f>
        <v>担当者(判定権限あり)</v>
      </c>
      <c r="L264" s="194" t="str">
        <f>VLOOKUP(B264,'[1]8_取引マスタ'!$A$3:$G$91,2,FALSE)</f>
        <v>判定済照会</v>
      </c>
      <c r="M264" s="194" t="str">
        <f>VLOOKUP(C264,'[1]15_リスト発行元マスタ'!$A$3:$Q$100,2,FALSE)</f>
        <v>NPC</v>
      </c>
      <c r="N264" s="194" t="str">
        <f>VLOOKUP(G264,'[3]1_プロファイルマスタ'!$H$3:$L$900,3,FALSE)</f>
        <v>その他部門（役席）</v>
      </c>
      <c r="O264" s="194" t="str">
        <f>VLOOKUP(H264,'[3]8_取引マスタ'!$J$3:$P$910,2,FALSE)</f>
        <v>未判定照会</v>
      </c>
      <c r="P264" s="194" t="str">
        <f>VLOOKUP(I264,'[3]15_リスト発行元マスタ'!$U$3:$AK$1000,2,FALSE)</f>
        <v>ASI</v>
      </c>
      <c r="Q264" s="206" t="s">
        <v>208</v>
      </c>
      <c r="R264" s="207" t="s">
        <v>868</v>
      </c>
      <c r="S264" s="207" t="s">
        <v>206</v>
      </c>
      <c r="T264" s="207" t="str">
        <f t="shared" si="12"/>
        <v xml:space="preserve">4 , 10 , 7 , 'Y' </v>
      </c>
      <c r="U264" s="208" t="s">
        <v>207</v>
      </c>
      <c r="W264" s="209" t="b">
        <f t="shared" si="9"/>
        <v>0</v>
      </c>
      <c r="X264" s="209" t="b">
        <f t="shared" si="9"/>
        <v>0</v>
      </c>
      <c r="Y264" s="209" t="b">
        <f t="shared" si="9"/>
        <v>0</v>
      </c>
      <c r="Z264" s="209" t="b">
        <f t="shared" si="5"/>
        <v>0</v>
      </c>
      <c r="AB264" s="209"/>
      <c r="AC264" s="209"/>
      <c r="AD264" s="209"/>
      <c r="AE264" s="209"/>
    </row>
    <row r="265" spans="1:31">
      <c r="A265" s="211">
        <v>4</v>
      </c>
      <c r="B265" s="211">
        <v>11</v>
      </c>
      <c r="C265" s="211">
        <v>11</v>
      </c>
      <c r="D265" s="211" t="s">
        <v>403</v>
      </c>
      <c r="E265" s="205" t="s">
        <v>1068</v>
      </c>
      <c r="F265" s="205" t="s">
        <v>43</v>
      </c>
      <c r="G265" s="223">
        <v>4</v>
      </c>
      <c r="H265" s="223">
        <v>10</v>
      </c>
      <c r="I265" s="223">
        <v>8</v>
      </c>
      <c r="J265" s="223" t="s">
        <v>403</v>
      </c>
      <c r="K265" s="194" t="str">
        <f>VLOOKUP(A265,'[1]1_プロファイルマスタ'!$A$3:$E$90,3,FALSE)</f>
        <v>担当者(判定権限あり)</v>
      </c>
      <c r="L265" s="194" t="str">
        <f>VLOOKUP(B265,'[1]8_取引マスタ'!$A$3:$G$91,2,FALSE)</f>
        <v>判定済照会</v>
      </c>
      <c r="M265" s="194" t="str">
        <f>VLOOKUP(C265,'[1]15_リスト発行元マスタ'!$A$3:$Q$100,2,FALSE)</f>
        <v>NPI</v>
      </c>
      <c r="N265" s="194" t="str">
        <f>VLOOKUP(G265,'[3]1_プロファイルマスタ'!$H$3:$L$900,3,FALSE)</f>
        <v>その他部門（役席）</v>
      </c>
      <c r="O265" s="194" t="str">
        <f>VLOOKUP(H265,'[3]8_取引マスタ'!$J$3:$P$910,2,FALSE)</f>
        <v>未判定照会</v>
      </c>
      <c r="P265" s="194" t="str">
        <f>VLOOKUP(I265,'[3]15_リスト発行元マスタ'!$U$3:$AK$1000,2,FALSE)</f>
        <v>ASC</v>
      </c>
      <c r="Q265" s="206" t="s">
        <v>208</v>
      </c>
      <c r="R265" s="207" t="s">
        <v>868</v>
      </c>
      <c r="S265" s="207" t="s">
        <v>206</v>
      </c>
      <c r="T265" s="207" t="str">
        <f t="shared" si="12"/>
        <v xml:space="preserve">4 , 10 , 8 , 'Y' </v>
      </c>
      <c r="U265" s="208" t="s">
        <v>207</v>
      </c>
      <c r="W265" s="209" t="b">
        <f t="shared" si="9"/>
        <v>0</v>
      </c>
      <c r="X265" s="209" t="b">
        <f t="shared" si="9"/>
        <v>0</v>
      </c>
      <c r="Y265" s="209" t="b">
        <f t="shared" si="9"/>
        <v>0</v>
      </c>
      <c r="Z265" s="209" t="b">
        <f t="shared" si="5"/>
        <v>0</v>
      </c>
      <c r="AB265" s="209"/>
      <c r="AC265" s="209"/>
      <c r="AD265" s="209"/>
      <c r="AE265" s="209"/>
    </row>
    <row r="266" spans="1:31">
      <c r="A266" s="211">
        <v>4</v>
      </c>
      <c r="B266" s="211">
        <v>11</v>
      </c>
      <c r="C266" s="211">
        <v>12</v>
      </c>
      <c r="D266" s="211" t="s">
        <v>403</v>
      </c>
      <c r="E266" s="205" t="s">
        <v>1068</v>
      </c>
      <c r="F266" s="205" t="s">
        <v>43</v>
      </c>
      <c r="G266" s="223">
        <v>4</v>
      </c>
      <c r="H266" s="223">
        <v>10</v>
      </c>
      <c r="I266" s="223">
        <v>9</v>
      </c>
      <c r="J266" s="223" t="s">
        <v>403</v>
      </c>
      <c r="K266" s="194" t="str">
        <f>VLOOKUP(A266,'[1]1_プロファイルマスタ'!$A$3:$E$90,3,FALSE)</f>
        <v>担当者(判定権限あり)</v>
      </c>
      <c r="L266" s="194" t="str">
        <f>VLOOKUP(B266,'[1]8_取引マスタ'!$A$3:$G$91,2,FALSE)</f>
        <v>判定済照会</v>
      </c>
      <c r="M266" s="194" t="str">
        <f>VLOOKUP(C266,'[1]15_リスト発行元マスタ'!$A$3:$Q$100,2,FALSE)</f>
        <v>ASI</v>
      </c>
      <c r="N266" s="194" t="str">
        <f>VLOOKUP(G266,'[3]1_プロファイルマスタ'!$H$3:$L$900,3,FALSE)</f>
        <v>その他部門（役席）</v>
      </c>
      <c r="O266" s="194" t="str">
        <f>VLOOKUP(H266,'[3]8_取引マスタ'!$J$3:$P$910,2,FALSE)</f>
        <v>未判定照会</v>
      </c>
      <c r="P266" s="194" t="str">
        <f>VLOOKUP(I266,'[3]15_リスト発行元マスタ'!$U$3:$AK$1000,2,FALSE)</f>
        <v>DJ_SEISAI</v>
      </c>
      <c r="Q266" s="206" t="s">
        <v>208</v>
      </c>
      <c r="R266" s="207" t="s">
        <v>868</v>
      </c>
      <c r="S266" s="207" t="s">
        <v>206</v>
      </c>
      <c r="T266" s="207" t="str">
        <f t="shared" si="12"/>
        <v xml:space="preserve">4 , 10 , 9 , 'Y' </v>
      </c>
      <c r="U266" s="208" t="s">
        <v>207</v>
      </c>
      <c r="W266" s="209" t="b">
        <f t="shared" si="9"/>
        <v>0</v>
      </c>
      <c r="X266" s="209" t="b">
        <f t="shared" si="9"/>
        <v>0</v>
      </c>
      <c r="Y266" s="209" t="b">
        <f t="shared" si="9"/>
        <v>0</v>
      </c>
      <c r="Z266" s="209" t="b">
        <f t="shared" si="5"/>
        <v>0</v>
      </c>
      <c r="AB266" s="209"/>
      <c r="AC266" s="209"/>
      <c r="AD266" s="209"/>
      <c r="AE266" s="209"/>
    </row>
    <row r="267" spans="1:31">
      <c r="A267" s="211">
        <v>4</v>
      </c>
      <c r="B267" s="211">
        <v>11</v>
      </c>
      <c r="C267" s="211">
        <v>13</v>
      </c>
      <c r="D267" s="211" t="s">
        <v>403</v>
      </c>
      <c r="E267" s="205" t="s">
        <v>1068</v>
      </c>
      <c r="F267" s="205" t="s">
        <v>43</v>
      </c>
      <c r="G267" s="223">
        <v>4</v>
      </c>
      <c r="H267" s="223">
        <v>10</v>
      </c>
      <c r="I267" s="223">
        <v>10</v>
      </c>
      <c r="J267" s="223" t="s">
        <v>403</v>
      </c>
      <c r="K267" s="194" t="str">
        <f>VLOOKUP(A267,'[1]1_プロファイルマスタ'!$A$3:$E$90,3,FALSE)</f>
        <v>担当者(判定権限あり)</v>
      </c>
      <c r="L267" s="194" t="str">
        <f>VLOOKUP(B267,'[1]8_取引マスタ'!$A$3:$G$91,2,FALSE)</f>
        <v>判定済照会</v>
      </c>
      <c r="M267" s="194" t="str">
        <f>VLOOKUP(C267,'[1]15_リスト発行元マスタ'!$A$3:$Q$100,2,FALSE)</f>
        <v>ASC</v>
      </c>
      <c r="N267" s="194" t="str">
        <f>VLOOKUP(G267,'[3]1_プロファイルマスタ'!$H$3:$L$900,3,FALSE)</f>
        <v>その他部門（役席）</v>
      </c>
      <c r="O267" s="194" t="str">
        <f>VLOOKUP(H267,'[3]8_取引マスタ'!$J$3:$P$910,2,FALSE)</f>
        <v>未判定照会</v>
      </c>
      <c r="P267" s="194" t="str">
        <f>VLOOKUP(I267,'[3]15_リスト発行元マスタ'!$U$3:$AK$1000,2,FALSE)</f>
        <v>DJ_SHIPS</v>
      </c>
      <c r="Q267" s="206" t="s">
        <v>208</v>
      </c>
      <c r="R267" s="207" t="s">
        <v>868</v>
      </c>
      <c r="S267" s="207" t="s">
        <v>206</v>
      </c>
      <c r="T267" s="207" t="str">
        <f t="shared" si="12"/>
        <v xml:space="preserve">4 , 10 , 10 , 'Y' </v>
      </c>
      <c r="U267" s="208" t="s">
        <v>207</v>
      </c>
      <c r="W267" s="209" t="b">
        <f t="shared" si="9"/>
        <v>0</v>
      </c>
      <c r="X267" s="209" t="b">
        <f t="shared" si="9"/>
        <v>0</v>
      </c>
      <c r="Y267" s="209" t="b">
        <f t="shared" si="9"/>
        <v>0</v>
      </c>
      <c r="Z267" s="209" t="b">
        <f t="shared" si="5"/>
        <v>0</v>
      </c>
      <c r="AB267" s="209"/>
      <c r="AC267" s="209"/>
      <c r="AD267" s="209"/>
      <c r="AE267" s="209"/>
    </row>
    <row r="268" spans="1:31">
      <c r="A268" s="211">
        <v>4</v>
      </c>
      <c r="B268" s="211">
        <v>11</v>
      </c>
      <c r="C268" s="211">
        <v>14</v>
      </c>
      <c r="D268" s="211" t="s">
        <v>403</v>
      </c>
      <c r="E268" s="205" t="s">
        <v>1068</v>
      </c>
      <c r="F268" s="205" t="s">
        <v>43</v>
      </c>
      <c r="G268" s="223">
        <v>4</v>
      </c>
      <c r="H268" s="223">
        <v>10</v>
      </c>
      <c r="I268" s="223">
        <v>11</v>
      </c>
      <c r="J268" s="223" t="s">
        <v>403</v>
      </c>
      <c r="K268" s="194" t="str">
        <f>VLOOKUP(A268,'[1]1_プロファイルマスタ'!$A$3:$E$90,3,FALSE)</f>
        <v>担当者(判定権限あり)</v>
      </c>
      <c r="L268" s="194" t="str">
        <f>VLOOKUP(B268,'[1]8_取引マスタ'!$A$3:$G$91,2,FALSE)</f>
        <v>判定済照会</v>
      </c>
      <c r="M268" s="194" t="str">
        <f>VLOOKUP(C268,'[1]15_リスト発行元マスタ'!$A$3:$Q$100,2,FALSE)</f>
        <v>ORG1</v>
      </c>
      <c r="N268" s="194" t="str">
        <f>VLOOKUP(G268,'[3]1_プロファイルマスタ'!$H$3:$L$900,3,FALSE)</f>
        <v>その他部門（役席）</v>
      </c>
      <c r="O268" s="194" t="str">
        <f>VLOOKUP(H268,'[3]8_取引マスタ'!$J$3:$P$910,2,FALSE)</f>
        <v>未判定照会</v>
      </c>
      <c r="P268" s="194" t="str">
        <f>VLOOKUP(I268,'[3]15_リスト発行元マスタ'!$U$3:$AK$1000,2,FALSE)</f>
        <v>DJ_GAIKOKU_PEPS</v>
      </c>
      <c r="Q268" s="206" t="s">
        <v>208</v>
      </c>
      <c r="R268" s="207" t="s">
        <v>868</v>
      </c>
      <c r="S268" s="207" t="s">
        <v>206</v>
      </c>
      <c r="T268" s="207" t="str">
        <f t="shared" si="12"/>
        <v xml:space="preserve">4 , 10 , 11 , 'Y' </v>
      </c>
      <c r="U268" s="208" t="s">
        <v>207</v>
      </c>
      <c r="W268" s="209" t="b">
        <f t="shared" si="9"/>
        <v>0</v>
      </c>
      <c r="X268" s="209" t="b">
        <f t="shared" si="9"/>
        <v>0</v>
      </c>
      <c r="Y268" s="209" t="b">
        <f t="shared" si="9"/>
        <v>0</v>
      </c>
      <c r="Z268" s="209" t="b">
        <f t="shared" si="5"/>
        <v>0</v>
      </c>
      <c r="AB268" s="209"/>
      <c r="AC268" s="209"/>
      <c r="AD268" s="209"/>
      <c r="AE268" s="209"/>
    </row>
    <row r="269" spans="1:31">
      <c r="A269" s="211">
        <v>4</v>
      </c>
      <c r="B269" s="211">
        <v>14</v>
      </c>
      <c r="C269" s="211">
        <v>1</v>
      </c>
      <c r="D269" s="211" t="s">
        <v>403</v>
      </c>
      <c r="E269" s="205" t="s">
        <v>1068</v>
      </c>
      <c r="F269" s="205" t="s">
        <v>43</v>
      </c>
      <c r="G269" s="223">
        <v>4</v>
      </c>
      <c r="H269" s="223">
        <v>10</v>
      </c>
      <c r="I269" s="223">
        <v>12</v>
      </c>
      <c r="J269" s="223" t="s">
        <v>403</v>
      </c>
      <c r="K269" s="194" t="str">
        <f>VLOOKUP(A269,'[1]1_プロファイルマスタ'!$A$3:$E$90,3,FALSE)</f>
        <v>担当者(判定権限あり)</v>
      </c>
      <c r="L269" s="194" t="str">
        <f>VLOOKUP(B269,'[1]8_取引マスタ'!$A$3:$G$91,2,FALSE)</f>
        <v>未判定照会（連動）</v>
      </c>
      <c r="M269" s="194" t="str">
        <f>VLOOKUP(C269,'[1]15_リスト発行元マスタ'!$A$3:$Q$100,2,FALSE)</f>
        <v>OFAC</v>
      </c>
      <c r="N269" s="194" t="str">
        <f>VLOOKUP(G269,'[3]1_プロファイルマスタ'!$H$3:$L$900,3,FALSE)</f>
        <v>その他部門（役席）</v>
      </c>
      <c r="O269" s="194" t="str">
        <f>VLOOKUP(H269,'[3]8_取引マスタ'!$J$3:$P$910,2,FALSE)</f>
        <v>未判定照会</v>
      </c>
      <c r="P269" s="194" t="str">
        <f>VLOOKUP(I269,'[3]15_リスト発行元マスタ'!$U$3:$AK$1000,2,FALSE)</f>
        <v>DJ_KOKUNAI_PEPS</v>
      </c>
      <c r="Q269" s="206" t="s">
        <v>208</v>
      </c>
      <c r="R269" s="207" t="s">
        <v>868</v>
      </c>
      <c r="S269" s="207" t="s">
        <v>206</v>
      </c>
      <c r="T269" s="207" t="str">
        <f t="shared" si="12"/>
        <v xml:space="preserve">4 , 10 , 12 , 'Y' </v>
      </c>
      <c r="U269" s="208" t="s">
        <v>207</v>
      </c>
      <c r="W269" s="209"/>
      <c r="X269" s="209"/>
      <c r="Y269" s="209"/>
      <c r="Z269" s="209"/>
      <c r="AB269" s="209"/>
      <c r="AC269" s="209"/>
      <c r="AD269" s="209"/>
      <c r="AE269" s="209"/>
    </row>
    <row r="270" spans="1:31">
      <c r="A270" s="211">
        <v>4</v>
      </c>
      <c r="B270" s="211">
        <v>14</v>
      </c>
      <c r="C270" s="211">
        <v>2</v>
      </c>
      <c r="D270" s="211" t="s">
        <v>403</v>
      </c>
      <c r="E270" s="205" t="s">
        <v>1068</v>
      </c>
      <c r="F270" s="205" t="s">
        <v>43</v>
      </c>
      <c r="G270" s="223">
        <v>4</v>
      </c>
      <c r="H270" s="223">
        <v>10</v>
      </c>
      <c r="I270" s="223">
        <v>13</v>
      </c>
      <c r="J270" s="223" t="s">
        <v>403</v>
      </c>
      <c r="K270" s="194" t="str">
        <f>VLOOKUP(A270,'[1]1_プロファイルマスタ'!$A$3:$E$90,3,FALSE)</f>
        <v>担当者(判定権限あり)</v>
      </c>
      <c r="L270" s="194" t="str">
        <f>VLOOKUP(B270,'[1]8_取引マスタ'!$A$3:$G$91,2,FALSE)</f>
        <v>未判定照会（連動）</v>
      </c>
      <c r="M270" s="194" t="str">
        <f>VLOOKUP(C270,'[1]15_リスト発行元マスタ'!$A$3:$Q$100,2,FALSE)</f>
        <v>RefPEPs</v>
      </c>
      <c r="N270" s="194" t="str">
        <f>VLOOKUP(G270,'[3]1_プロファイルマスタ'!$H$3:$L$900,3,FALSE)</f>
        <v>その他部門（役席）</v>
      </c>
      <c r="O270" s="194" t="str">
        <f>VLOOKUP(H270,'[3]8_取引マスタ'!$J$3:$P$910,2,FALSE)</f>
        <v>未判定照会</v>
      </c>
      <c r="P270" s="194" t="str">
        <f>VLOOKUP(I270,'[3]15_リスト発行元マスタ'!$U$3:$AK$1000,2,FALSE)</f>
        <v>ZENGIN_SEIHO</v>
      </c>
      <c r="Q270" s="206" t="s">
        <v>208</v>
      </c>
      <c r="R270" s="207" t="s">
        <v>868</v>
      </c>
      <c r="S270" s="207" t="s">
        <v>206</v>
      </c>
      <c r="T270" s="207" t="str">
        <f t="shared" si="12"/>
        <v xml:space="preserve">4 , 10 , 13 , 'Y' </v>
      </c>
      <c r="U270" s="208" t="s">
        <v>207</v>
      </c>
      <c r="W270" s="209"/>
      <c r="X270" s="209"/>
      <c r="Y270" s="209"/>
      <c r="Z270" s="209"/>
      <c r="AB270" s="209"/>
      <c r="AC270" s="209"/>
      <c r="AD270" s="209"/>
      <c r="AE270" s="209"/>
    </row>
    <row r="271" spans="1:31">
      <c r="A271" s="211">
        <v>4</v>
      </c>
      <c r="B271" s="211">
        <v>14</v>
      </c>
      <c r="C271" s="211">
        <v>3</v>
      </c>
      <c r="D271" s="211" t="s">
        <v>403</v>
      </c>
      <c r="E271" s="205" t="s">
        <v>1068</v>
      </c>
      <c r="F271" s="205" t="s">
        <v>43</v>
      </c>
      <c r="G271" s="223">
        <v>4</v>
      </c>
      <c r="H271" s="223">
        <v>10</v>
      </c>
      <c r="I271" s="223">
        <v>14</v>
      </c>
      <c r="J271" s="223" t="s">
        <v>403</v>
      </c>
      <c r="K271" s="194" t="str">
        <f>VLOOKUP(A271,'[1]1_プロファイルマスタ'!$A$3:$E$90,3,FALSE)</f>
        <v>担当者(判定権限あり)</v>
      </c>
      <c r="L271" s="194" t="str">
        <f>VLOOKUP(B271,'[1]8_取引マスタ'!$A$3:$G$91,2,FALSE)</f>
        <v>未判定照会（連動）</v>
      </c>
      <c r="M271" s="194" t="str">
        <f>VLOOKUP(C271,'[1]15_リスト発行元マスタ'!$A$3:$Q$100,2,FALSE)</f>
        <v>RefSANC</v>
      </c>
      <c r="N271" s="194" t="str">
        <f>VLOOKUP(G271,'[3]1_プロファイルマスタ'!$H$3:$L$900,3,FALSE)</f>
        <v>その他部門（役席）</v>
      </c>
      <c r="O271" s="194" t="str">
        <f>VLOOKUP(H271,'[3]8_取引マスタ'!$J$3:$P$910,2,FALSE)</f>
        <v>未判定照会</v>
      </c>
      <c r="P271" s="194" t="str">
        <f>VLOOKUP(I271,'[3]15_リスト発行元マスタ'!$U$3:$AK$1000,2,FALSE)</f>
        <v>ZENGIN_SONPO</v>
      </c>
      <c r="Q271" s="206" t="s">
        <v>208</v>
      </c>
      <c r="R271" s="207" t="s">
        <v>868</v>
      </c>
      <c r="S271" s="207" t="s">
        <v>206</v>
      </c>
      <c r="T271" s="207" t="str">
        <f t="shared" si="12"/>
        <v xml:space="preserve">4 , 10 , 14 , 'Y' </v>
      </c>
      <c r="U271" s="208" t="s">
        <v>207</v>
      </c>
      <c r="W271" s="209"/>
      <c r="X271" s="209"/>
      <c r="Y271" s="209"/>
      <c r="Z271" s="209"/>
      <c r="AB271" s="209"/>
      <c r="AC271" s="209"/>
      <c r="AD271" s="209"/>
      <c r="AE271" s="209"/>
    </row>
    <row r="272" spans="1:31">
      <c r="A272" s="211">
        <v>4</v>
      </c>
      <c r="B272" s="211">
        <v>14</v>
      </c>
      <c r="C272" s="211">
        <v>4</v>
      </c>
      <c r="D272" s="211" t="s">
        <v>403</v>
      </c>
      <c r="E272" s="205" t="s">
        <v>1068</v>
      </c>
      <c r="F272" s="205" t="s">
        <v>43</v>
      </c>
      <c r="G272" s="223">
        <v>4</v>
      </c>
      <c r="H272" s="223">
        <v>10</v>
      </c>
      <c r="I272" s="223">
        <v>15</v>
      </c>
      <c r="J272" s="223" t="s">
        <v>326</v>
      </c>
      <c r="K272" s="194" t="str">
        <f>VLOOKUP(A272,'[1]1_プロファイルマスタ'!$A$3:$E$90,3,FALSE)</f>
        <v>担当者(判定権限あり)</v>
      </c>
      <c r="L272" s="194" t="str">
        <f>VLOOKUP(B272,'[1]8_取引マスタ'!$A$3:$G$91,2,FALSE)</f>
        <v>未判定照会（連動）</v>
      </c>
      <c r="M272" s="194" t="str">
        <f>VLOOKUP(C272,'[1]15_リスト発行元マスタ'!$A$3:$Q$100,2,FALSE)</f>
        <v>FACTIVA</v>
      </c>
      <c r="N272" s="194" t="str">
        <f>VLOOKUP(G272,'[3]1_プロファイルマスタ'!$H$3:$L$900,3,FALSE)</f>
        <v>その他部門（役席）</v>
      </c>
      <c r="O272" s="194" t="str">
        <f>VLOOKUP(H272,'[3]8_取引マスタ'!$J$3:$P$910,2,FALSE)</f>
        <v>未判定照会</v>
      </c>
      <c r="P272" s="194" t="str">
        <f>VLOOKUP(I272,'[3]15_リスト発行元マスタ'!$U$3:$AK$1000,2,FALSE)</f>
        <v>ORIGINAL</v>
      </c>
      <c r="Q272" s="206" t="s">
        <v>208</v>
      </c>
      <c r="R272" s="207" t="s">
        <v>868</v>
      </c>
      <c r="S272" s="207" t="s">
        <v>206</v>
      </c>
      <c r="T272" s="207" t="str">
        <f t="shared" si="12"/>
        <v xml:space="preserve">4 , 10 , 15 , 'N' </v>
      </c>
      <c r="U272" s="208" t="s">
        <v>207</v>
      </c>
      <c r="W272" s="209"/>
      <c r="X272" s="209"/>
      <c r="Y272" s="209"/>
      <c r="Z272" s="209"/>
      <c r="AB272" s="209"/>
      <c r="AC272" s="209"/>
      <c r="AD272" s="209"/>
      <c r="AE272" s="209"/>
    </row>
    <row r="273" spans="1:31">
      <c r="A273" s="211">
        <v>4</v>
      </c>
      <c r="B273" s="211">
        <v>14</v>
      </c>
      <c r="C273" s="211">
        <v>5</v>
      </c>
      <c r="D273" s="211" t="s">
        <v>403</v>
      </c>
      <c r="E273" s="205" t="s">
        <v>1068</v>
      </c>
      <c r="F273" s="205" t="s">
        <v>43</v>
      </c>
      <c r="G273" s="223">
        <v>4</v>
      </c>
      <c r="H273" s="223">
        <v>11</v>
      </c>
      <c r="I273" s="223">
        <v>1</v>
      </c>
      <c r="J273" s="223" t="s">
        <v>403</v>
      </c>
      <c r="K273" s="194" t="str">
        <f>VLOOKUP(A273,'[1]1_プロファイルマスタ'!$A$3:$E$90,3,FALSE)</f>
        <v>担当者(判定権限あり)</v>
      </c>
      <c r="L273" s="194" t="str">
        <f>VLOOKUP(B273,'[1]8_取引マスタ'!$A$3:$G$91,2,FALSE)</f>
        <v>未判定照会（連動）</v>
      </c>
      <c r="M273" s="194" t="str">
        <f>VLOOKUP(C273,'[1]15_リスト発行元マスタ'!$A$3:$Q$100,2,FALSE)</f>
        <v>FACTIVA_SANC</v>
      </c>
      <c r="N273" s="194" t="str">
        <f>VLOOKUP(G273,'[3]1_プロファイルマスタ'!$H$3:$L$900,3,FALSE)</f>
        <v>その他部門（役席）</v>
      </c>
      <c r="O273" s="194" t="str">
        <f>VLOOKUP(H273,'[3]8_取引マスタ'!$J$3:$P$910,2,FALSE)</f>
        <v>判定済照会</v>
      </c>
      <c r="P273" s="194" t="str">
        <f>VLOOKUP(I273,'[3]15_リスト発行元マスタ'!$U$3:$AK$1000,2,FALSE)</f>
        <v>OFAC</v>
      </c>
      <c r="Q273" s="206" t="s">
        <v>208</v>
      </c>
      <c r="R273" s="207" t="s">
        <v>868</v>
      </c>
      <c r="S273" s="207" t="s">
        <v>206</v>
      </c>
      <c r="T273" s="207" t="str">
        <f t="shared" si="12"/>
        <v xml:space="preserve">4 , 11 , 1 , 'Y' </v>
      </c>
      <c r="U273" s="208" t="s">
        <v>207</v>
      </c>
      <c r="W273" s="209"/>
      <c r="X273" s="209"/>
      <c r="Y273" s="209"/>
      <c r="Z273" s="209"/>
      <c r="AB273" s="209"/>
      <c r="AC273" s="209"/>
      <c r="AD273" s="209"/>
      <c r="AE273" s="209"/>
    </row>
    <row r="274" spans="1:31">
      <c r="A274" s="211">
        <v>4</v>
      </c>
      <c r="B274" s="211">
        <v>14</v>
      </c>
      <c r="C274" s="211">
        <v>6</v>
      </c>
      <c r="D274" s="211" t="s">
        <v>403</v>
      </c>
      <c r="E274" s="205" t="s">
        <v>1068</v>
      </c>
      <c r="F274" s="205" t="s">
        <v>43</v>
      </c>
      <c r="G274" s="223">
        <v>4</v>
      </c>
      <c r="H274" s="223">
        <v>11</v>
      </c>
      <c r="I274" s="223">
        <v>2</v>
      </c>
      <c r="J274" s="223" t="s">
        <v>403</v>
      </c>
      <c r="K274" s="194" t="str">
        <f>VLOOKUP(A274,'[1]1_プロファイルマスタ'!$A$3:$E$90,3,FALSE)</f>
        <v>担当者(判定権限あり)</v>
      </c>
      <c r="L274" s="194" t="str">
        <f>VLOOKUP(B274,'[1]8_取引マスタ'!$A$3:$G$91,2,FALSE)</f>
        <v>未判定照会（連動）</v>
      </c>
      <c r="M274" s="194" t="str">
        <f>VLOOKUP(C274,'[1]15_リスト発行元マスタ'!$A$3:$Q$100,2,FALSE)</f>
        <v>MOF</v>
      </c>
      <c r="N274" s="194" t="str">
        <f>VLOOKUP(G274,'[3]1_プロファイルマスタ'!$H$3:$L$900,3,FALSE)</f>
        <v>その他部門（役席）</v>
      </c>
      <c r="O274" s="194" t="str">
        <f>VLOOKUP(H274,'[3]8_取引マスタ'!$J$3:$P$910,2,FALSE)</f>
        <v>判定済照会</v>
      </c>
      <c r="P274" s="194" t="str">
        <f>VLOOKUP(I274,'[3]15_リスト発行元マスタ'!$U$3:$AK$1000,2,FALSE)</f>
        <v>JP</v>
      </c>
      <c r="Q274" s="206" t="s">
        <v>208</v>
      </c>
      <c r="R274" s="207" t="s">
        <v>868</v>
      </c>
      <c r="S274" s="207" t="s">
        <v>206</v>
      </c>
      <c r="T274" s="207" t="str">
        <f t="shared" si="12"/>
        <v xml:space="preserve">4 , 11 , 2 , 'Y' </v>
      </c>
      <c r="U274" s="208" t="s">
        <v>207</v>
      </c>
      <c r="W274" s="209"/>
      <c r="X274" s="209"/>
      <c r="Y274" s="209"/>
      <c r="Z274" s="209"/>
      <c r="AB274" s="209"/>
      <c r="AC274" s="209"/>
      <c r="AD274" s="209"/>
      <c r="AE274" s="209"/>
    </row>
    <row r="275" spans="1:31">
      <c r="A275" s="211">
        <v>4</v>
      </c>
      <c r="B275" s="211">
        <v>14</v>
      </c>
      <c r="C275" s="211">
        <v>7</v>
      </c>
      <c r="D275" s="211" t="s">
        <v>403</v>
      </c>
      <c r="E275" s="205" t="s">
        <v>1068</v>
      </c>
      <c r="F275" s="205" t="s">
        <v>43</v>
      </c>
      <c r="G275" s="223">
        <v>4</v>
      </c>
      <c r="H275" s="223">
        <v>11</v>
      </c>
      <c r="I275" s="223">
        <v>3</v>
      </c>
      <c r="J275" s="223" t="s">
        <v>403</v>
      </c>
      <c r="K275" s="194" t="str">
        <f>VLOOKUP(A275,'[1]1_プロファイルマスタ'!$A$3:$E$90,3,FALSE)</f>
        <v>担当者(判定権限あり)</v>
      </c>
      <c r="L275" s="194" t="str">
        <f>VLOOKUP(B275,'[1]8_取引マスタ'!$A$3:$G$91,2,FALSE)</f>
        <v>未判定照会（連動）</v>
      </c>
      <c r="M275" s="194" t="str">
        <f>VLOOKUP(C275,'[1]15_リスト発行元マスタ'!$A$3:$Q$100,2,FALSE)</f>
        <v>JP</v>
      </c>
      <c r="N275" s="194" t="str">
        <f>VLOOKUP(G275,'[3]1_プロファイルマスタ'!$H$3:$L$900,3,FALSE)</f>
        <v>その他部門（役席）</v>
      </c>
      <c r="O275" s="194" t="str">
        <f>VLOOKUP(H275,'[3]8_取引マスタ'!$J$3:$P$910,2,FALSE)</f>
        <v>判定済照会</v>
      </c>
      <c r="P275" s="194" t="str">
        <f>VLOOKUP(I275,'[3]15_リスト発行元マスタ'!$U$3:$AK$1000,2,FALSE)</f>
        <v>MOF</v>
      </c>
      <c r="Q275" s="206" t="s">
        <v>208</v>
      </c>
      <c r="R275" s="207" t="s">
        <v>868</v>
      </c>
      <c r="S275" s="207" t="s">
        <v>206</v>
      </c>
      <c r="T275" s="207" t="str">
        <f t="shared" si="12"/>
        <v xml:space="preserve">4 , 11 , 3 , 'Y' </v>
      </c>
      <c r="U275" s="208" t="s">
        <v>207</v>
      </c>
      <c r="W275" s="209"/>
      <c r="X275" s="209"/>
      <c r="Y275" s="209"/>
      <c r="Z275" s="209"/>
      <c r="AB275" s="209"/>
      <c r="AC275" s="209"/>
      <c r="AD275" s="209"/>
      <c r="AE275" s="209"/>
    </row>
    <row r="276" spans="1:31">
      <c r="A276" s="211">
        <v>4</v>
      </c>
      <c r="B276" s="211">
        <v>14</v>
      </c>
      <c r="C276" s="211">
        <v>8</v>
      </c>
      <c r="D276" s="211" t="s">
        <v>403</v>
      </c>
      <c r="E276" s="205" t="s">
        <v>1068</v>
      </c>
      <c r="F276" s="205" t="s">
        <v>43</v>
      </c>
      <c r="G276" s="223">
        <v>4</v>
      </c>
      <c r="H276" s="223">
        <v>11</v>
      </c>
      <c r="I276" s="223">
        <v>4</v>
      </c>
      <c r="J276" s="223" t="s">
        <v>403</v>
      </c>
      <c r="K276" s="194" t="str">
        <f>VLOOKUP(A276,'[1]1_プロファイルマスタ'!$A$3:$E$90,3,FALSE)</f>
        <v>担当者(判定権限あり)</v>
      </c>
      <c r="L276" s="194" t="str">
        <f>VLOOKUP(B276,'[1]8_取引マスタ'!$A$3:$G$91,2,FALSE)</f>
        <v>未判定照会（連動）</v>
      </c>
      <c r="M276" s="194" t="str">
        <f>VLOOKUP(C276,'[1]15_リスト発行元マスタ'!$A$3:$Q$100,2,FALSE)</f>
        <v>JU</v>
      </c>
      <c r="N276" s="194" t="str">
        <f>VLOOKUP(G276,'[3]1_プロファイルマスタ'!$H$3:$L$900,3,FALSE)</f>
        <v>その他部門（役席）</v>
      </c>
      <c r="O276" s="194" t="str">
        <f>VLOOKUP(H276,'[3]8_取引マスタ'!$J$3:$P$910,2,FALSE)</f>
        <v>判定済照会</v>
      </c>
      <c r="P276" s="194" t="str">
        <f>VLOOKUP(I276,'[3]15_リスト発行元マスタ'!$U$3:$AK$1000,2,FALSE)</f>
        <v>NPA</v>
      </c>
      <c r="Q276" s="206" t="s">
        <v>208</v>
      </c>
      <c r="R276" s="207" t="s">
        <v>868</v>
      </c>
      <c r="S276" s="207" t="s">
        <v>206</v>
      </c>
      <c r="T276" s="207" t="str">
        <f t="shared" si="12"/>
        <v xml:space="preserve">4 , 11 , 4 , 'Y' </v>
      </c>
      <c r="U276" s="208" t="s">
        <v>207</v>
      </c>
      <c r="W276" s="209"/>
      <c r="X276" s="209"/>
      <c r="Y276" s="209"/>
      <c r="Z276" s="209"/>
      <c r="AB276" s="209"/>
      <c r="AC276" s="209"/>
      <c r="AD276" s="209"/>
      <c r="AE276" s="209"/>
    </row>
    <row r="277" spans="1:31">
      <c r="A277" s="211">
        <v>4</v>
      </c>
      <c r="B277" s="211">
        <v>14</v>
      </c>
      <c r="C277" s="211">
        <v>9</v>
      </c>
      <c r="D277" s="211" t="s">
        <v>403</v>
      </c>
      <c r="E277" s="205" t="s">
        <v>1068</v>
      </c>
      <c r="F277" s="205" t="s">
        <v>43</v>
      </c>
      <c r="G277" s="223">
        <v>4</v>
      </c>
      <c r="H277" s="223">
        <v>11</v>
      </c>
      <c r="I277" s="223">
        <v>5</v>
      </c>
      <c r="J277" s="223" t="s">
        <v>403</v>
      </c>
      <c r="K277" s="194" t="str">
        <f>VLOOKUP(A277,'[1]1_プロファイルマスタ'!$A$3:$E$90,3,FALSE)</f>
        <v>担当者(判定権限あり)</v>
      </c>
      <c r="L277" s="194" t="str">
        <f>VLOOKUP(B277,'[1]8_取引マスタ'!$A$3:$G$91,2,FALSE)</f>
        <v>未判定照会（連動）</v>
      </c>
      <c r="M277" s="194" t="str">
        <f>VLOOKUP(C277,'[1]15_リスト発行元マスタ'!$A$3:$Q$100,2,FALSE)</f>
        <v>NPA</v>
      </c>
      <c r="N277" s="194" t="str">
        <f>VLOOKUP(G277,'[3]1_プロファイルマスタ'!$H$3:$L$900,3,FALSE)</f>
        <v>その他部門（役席）</v>
      </c>
      <c r="O277" s="194" t="str">
        <f>VLOOKUP(H277,'[3]8_取引マスタ'!$J$3:$P$910,2,FALSE)</f>
        <v>判定済照会</v>
      </c>
      <c r="P277" s="194" t="str">
        <f>VLOOKUP(I277,'[3]15_リスト発行元マスタ'!$U$3:$AK$1000,2,FALSE)</f>
        <v>NPC</v>
      </c>
      <c r="Q277" s="206" t="s">
        <v>208</v>
      </c>
      <c r="R277" s="207" t="s">
        <v>868</v>
      </c>
      <c r="S277" s="207" t="s">
        <v>206</v>
      </c>
      <c r="T277" s="207" t="str">
        <f t="shared" si="12"/>
        <v xml:space="preserve">4 , 11 , 5 , 'Y' </v>
      </c>
      <c r="U277" s="208" t="s">
        <v>207</v>
      </c>
      <c r="W277" s="209"/>
      <c r="X277" s="209"/>
      <c r="Y277" s="209"/>
      <c r="Z277" s="209"/>
      <c r="AB277" s="209"/>
      <c r="AC277" s="209"/>
      <c r="AD277" s="209"/>
      <c r="AE277" s="209"/>
    </row>
    <row r="278" spans="1:31">
      <c r="A278" s="211">
        <v>4</v>
      </c>
      <c r="B278" s="211">
        <v>14</v>
      </c>
      <c r="C278" s="211">
        <v>10</v>
      </c>
      <c r="D278" s="211" t="s">
        <v>403</v>
      </c>
      <c r="E278" s="205" t="s">
        <v>1068</v>
      </c>
      <c r="F278" s="205" t="s">
        <v>43</v>
      </c>
      <c r="G278" s="223">
        <v>4</v>
      </c>
      <c r="H278" s="223">
        <v>11</v>
      </c>
      <c r="I278" s="223">
        <v>6</v>
      </c>
      <c r="J278" s="223" t="s">
        <v>403</v>
      </c>
      <c r="K278" s="194" t="str">
        <f>VLOOKUP(A278,'[1]1_プロファイルマスタ'!$A$3:$E$90,3,FALSE)</f>
        <v>担当者(判定権限あり)</v>
      </c>
      <c r="L278" s="194" t="str">
        <f>VLOOKUP(B278,'[1]8_取引マスタ'!$A$3:$G$91,2,FALSE)</f>
        <v>未判定照会（連動）</v>
      </c>
      <c r="M278" s="194" t="str">
        <f>VLOOKUP(C278,'[1]15_リスト発行元マスタ'!$A$3:$Q$100,2,FALSE)</f>
        <v>NPC</v>
      </c>
      <c r="N278" s="194" t="str">
        <f>VLOOKUP(G278,'[3]1_プロファイルマスタ'!$H$3:$L$900,3,FALSE)</f>
        <v>その他部門（役席）</v>
      </c>
      <c r="O278" s="194" t="str">
        <f>VLOOKUP(H278,'[3]8_取引マスタ'!$J$3:$P$910,2,FALSE)</f>
        <v>判定済照会</v>
      </c>
      <c r="P278" s="194" t="str">
        <f>VLOOKUP(I278,'[3]15_リスト発行元マスタ'!$U$3:$AK$1000,2,FALSE)</f>
        <v>NPI</v>
      </c>
      <c r="Q278" s="206" t="s">
        <v>208</v>
      </c>
      <c r="R278" s="207" t="s">
        <v>868</v>
      </c>
      <c r="S278" s="207" t="s">
        <v>206</v>
      </c>
      <c r="T278" s="207" t="str">
        <f t="shared" si="12"/>
        <v xml:space="preserve">4 , 11 , 6 , 'Y' </v>
      </c>
      <c r="U278" s="208" t="s">
        <v>207</v>
      </c>
      <c r="W278" s="209"/>
      <c r="X278" s="209"/>
      <c r="Y278" s="209"/>
      <c r="Z278" s="209"/>
      <c r="AB278" s="209"/>
      <c r="AC278" s="209"/>
      <c r="AD278" s="209"/>
      <c r="AE278" s="209"/>
    </row>
    <row r="279" spans="1:31">
      <c r="A279" s="211">
        <v>4</v>
      </c>
      <c r="B279" s="211">
        <v>14</v>
      </c>
      <c r="C279" s="211">
        <v>11</v>
      </c>
      <c r="D279" s="211" t="s">
        <v>403</v>
      </c>
      <c r="E279" s="205" t="s">
        <v>1068</v>
      </c>
      <c r="F279" s="205" t="s">
        <v>43</v>
      </c>
      <c r="G279" s="223">
        <v>4</v>
      </c>
      <c r="H279" s="223">
        <v>11</v>
      </c>
      <c r="I279" s="223">
        <v>7</v>
      </c>
      <c r="J279" s="223" t="s">
        <v>403</v>
      </c>
      <c r="K279" s="194" t="str">
        <f>VLOOKUP(A279,'[1]1_プロファイルマスタ'!$A$3:$E$90,3,FALSE)</f>
        <v>担当者(判定権限あり)</v>
      </c>
      <c r="L279" s="194" t="str">
        <f>VLOOKUP(B279,'[1]8_取引マスタ'!$A$3:$G$91,2,FALSE)</f>
        <v>未判定照会（連動）</v>
      </c>
      <c r="M279" s="194" t="str">
        <f>VLOOKUP(C279,'[1]15_リスト発行元マスタ'!$A$3:$Q$100,2,FALSE)</f>
        <v>NPI</v>
      </c>
      <c r="N279" s="194" t="str">
        <f>VLOOKUP(G279,'[3]1_プロファイルマスタ'!$H$3:$L$900,3,FALSE)</f>
        <v>その他部門（役席）</v>
      </c>
      <c r="O279" s="194" t="str">
        <f>VLOOKUP(H279,'[3]8_取引マスタ'!$J$3:$P$910,2,FALSE)</f>
        <v>判定済照会</v>
      </c>
      <c r="P279" s="194" t="str">
        <f>VLOOKUP(I279,'[3]15_リスト発行元マスタ'!$U$3:$AK$1000,2,FALSE)</f>
        <v>ASI</v>
      </c>
      <c r="Q279" s="206" t="s">
        <v>208</v>
      </c>
      <c r="R279" s="207" t="s">
        <v>868</v>
      </c>
      <c r="S279" s="207" t="s">
        <v>206</v>
      </c>
      <c r="T279" s="207" t="str">
        <f t="shared" si="12"/>
        <v xml:space="preserve">4 , 11 , 7 , 'Y' </v>
      </c>
      <c r="U279" s="208" t="s">
        <v>207</v>
      </c>
      <c r="W279" s="209"/>
      <c r="X279" s="209"/>
      <c r="Y279" s="209"/>
      <c r="Z279" s="209"/>
      <c r="AB279" s="209"/>
      <c r="AC279" s="209"/>
      <c r="AD279" s="209"/>
      <c r="AE279" s="209"/>
    </row>
    <row r="280" spans="1:31">
      <c r="A280" s="211">
        <v>4</v>
      </c>
      <c r="B280" s="211">
        <v>14</v>
      </c>
      <c r="C280" s="211">
        <v>12</v>
      </c>
      <c r="D280" s="211" t="s">
        <v>403</v>
      </c>
      <c r="E280" s="205" t="s">
        <v>1068</v>
      </c>
      <c r="F280" s="205" t="s">
        <v>43</v>
      </c>
      <c r="G280" s="223">
        <v>4</v>
      </c>
      <c r="H280" s="223">
        <v>11</v>
      </c>
      <c r="I280" s="223">
        <v>8</v>
      </c>
      <c r="J280" s="223" t="s">
        <v>403</v>
      </c>
      <c r="K280" s="194" t="str">
        <f>VLOOKUP(A280,'[1]1_プロファイルマスタ'!$A$3:$E$90,3,FALSE)</f>
        <v>担当者(判定権限あり)</v>
      </c>
      <c r="L280" s="194" t="str">
        <f>VLOOKUP(B280,'[1]8_取引マスタ'!$A$3:$G$91,2,FALSE)</f>
        <v>未判定照会（連動）</v>
      </c>
      <c r="M280" s="194" t="str">
        <f>VLOOKUP(C280,'[1]15_リスト発行元マスタ'!$A$3:$Q$100,2,FALSE)</f>
        <v>ASI</v>
      </c>
      <c r="N280" s="194" t="str">
        <f>VLOOKUP(G280,'[3]1_プロファイルマスタ'!$H$3:$L$900,3,FALSE)</f>
        <v>その他部門（役席）</v>
      </c>
      <c r="O280" s="194" t="str">
        <f>VLOOKUP(H280,'[3]8_取引マスタ'!$J$3:$P$910,2,FALSE)</f>
        <v>判定済照会</v>
      </c>
      <c r="P280" s="194" t="str">
        <f>VLOOKUP(I280,'[3]15_リスト発行元マスタ'!$U$3:$AK$1000,2,FALSE)</f>
        <v>ASC</v>
      </c>
      <c r="Q280" s="206" t="s">
        <v>208</v>
      </c>
      <c r="R280" s="207" t="s">
        <v>868</v>
      </c>
      <c r="S280" s="207" t="s">
        <v>206</v>
      </c>
      <c r="T280" s="207" t="str">
        <f t="shared" si="12"/>
        <v xml:space="preserve">4 , 11 , 8 , 'Y' </v>
      </c>
      <c r="U280" s="208" t="s">
        <v>207</v>
      </c>
      <c r="W280" s="209"/>
      <c r="X280" s="209"/>
      <c r="Y280" s="209"/>
      <c r="Z280" s="209"/>
      <c r="AB280" s="209"/>
      <c r="AC280" s="209"/>
      <c r="AD280" s="209"/>
      <c r="AE280" s="209"/>
    </row>
    <row r="281" spans="1:31">
      <c r="A281" s="211">
        <v>4</v>
      </c>
      <c r="B281" s="211">
        <v>14</v>
      </c>
      <c r="C281" s="211">
        <v>13</v>
      </c>
      <c r="D281" s="211" t="s">
        <v>403</v>
      </c>
      <c r="E281" s="205" t="s">
        <v>1068</v>
      </c>
      <c r="F281" s="205" t="s">
        <v>43</v>
      </c>
      <c r="G281" s="223">
        <v>4</v>
      </c>
      <c r="H281" s="223">
        <v>11</v>
      </c>
      <c r="I281" s="223">
        <v>9</v>
      </c>
      <c r="J281" s="223" t="s">
        <v>403</v>
      </c>
      <c r="K281" s="194" t="str">
        <f>VLOOKUP(A281,'[1]1_プロファイルマスタ'!$A$3:$E$90,3,FALSE)</f>
        <v>担当者(判定権限あり)</v>
      </c>
      <c r="L281" s="194" t="str">
        <f>VLOOKUP(B281,'[1]8_取引マスタ'!$A$3:$G$91,2,FALSE)</f>
        <v>未判定照会（連動）</v>
      </c>
      <c r="M281" s="194" t="str">
        <f>VLOOKUP(C281,'[1]15_リスト発行元マスタ'!$A$3:$Q$100,2,FALSE)</f>
        <v>ASC</v>
      </c>
      <c r="N281" s="194" t="str">
        <f>VLOOKUP(G281,'[3]1_プロファイルマスタ'!$H$3:$L$900,3,FALSE)</f>
        <v>その他部門（役席）</v>
      </c>
      <c r="O281" s="194" t="str">
        <f>VLOOKUP(H281,'[3]8_取引マスタ'!$J$3:$P$910,2,FALSE)</f>
        <v>判定済照会</v>
      </c>
      <c r="P281" s="194" t="str">
        <f>VLOOKUP(I281,'[3]15_リスト発行元マスタ'!$U$3:$AK$1000,2,FALSE)</f>
        <v>DJ_SEISAI</v>
      </c>
      <c r="Q281" s="206" t="s">
        <v>208</v>
      </c>
      <c r="R281" s="207" t="s">
        <v>868</v>
      </c>
      <c r="S281" s="207" t="s">
        <v>206</v>
      </c>
      <c r="T281" s="207" t="str">
        <f t="shared" si="12"/>
        <v xml:space="preserve">4 , 11 , 9 , 'Y' </v>
      </c>
      <c r="U281" s="208" t="s">
        <v>207</v>
      </c>
      <c r="W281" s="209"/>
      <c r="X281" s="209"/>
      <c r="Y281" s="209"/>
      <c r="Z281" s="209"/>
      <c r="AB281" s="209"/>
      <c r="AC281" s="209"/>
      <c r="AD281" s="209"/>
      <c r="AE281" s="209"/>
    </row>
    <row r="282" spans="1:31">
      <c r="A282" s="211">
        <v>4</v>
      </c>
      <c r="B282" s="211">
        <v>14</v>
      </c>
      <c r="C282" s="211">
        <v>14</v>
      </c>
      <c r="D282" s="211" t="s">
        <v>403</v>
      </c>
      <c r="E282" s="205" t="s">
        <v>1068</v>
      </c>
      <c r="F282" s="205" t="s">
        <v>43</v>
      </c>
      <c r="G282" s="223">
        <v>4</v>
      </c>
      <c r="H282" s="223">
        <v>11</v>
      </c>
      <c r="I282" s="223">
        <v>10</v>
      </c>
      <c r="J282" s="223" t="s">
        <v>403</v>
      </c>
      <c r="K282" s="194" t="str">
        <f>VLOOKUP(A282,'[1]1_プロファイルマスタ'!$A$3:$E$90,3,FALSE)</f>
        <v>担当者(判定権限あり)</v>
      </c>
      <c r="L282" s="194" t="str">
        <f>VLOOKUP(B282,'[1]8_取引マスタ'!$A$3:$G$91,2,FALSE)</f>
        <v>未判定照会（連動）</v>
      </c>
      <c r="M282" s="194" t="str">
        <f>VLOOKUP(C282,'[1]15_リスト発行元マスタ'!$A$3:$Q$100,2,FALSE)</f>
        <v>ORG1</v>
      </c>
      <c r="N282" s="194" t="str">
        <f>VLOOKUP(G282,'[3]1_プロファイルマスタ'!$H$3:$L$900,3,FALSE)</f>
        <v>その他部門（役席）</v>
      </c>
      <c r="O282" s="194" t="str">
        <f>VLOOKUP(H282,'[3]8_取引マスタ'!$J$3:$P$910,2,FALSE)</f>
        <v>判定済照会</v>
      </c>
      <c r="P282" s="194" t="str">
        <f>VLOOKUP(I282,'[3]15_リスト発行元マスタ'!$U$3:$AK$1000,2,FALSE)</f>
        <v>DJ_SHIPS</v>
      </c>
      <c r="Q282" s="206" t="s">
        <v>208</v>
      </c>
      <c r="R282" s="207" t="s">
        <v>868</v>
      </c>
      <c r="S282" s="207" t="s">
        <v>206</v>
      </c>
      <c r="T282" s="207" t="str">
        <f t="shared" si="12"/>
        <v xml:space="preserve">4 , 11 , 10 , 'Y' </v>
      </c>
      <c r="U282" s="208" t="s">
        <v>207</v>
      </c>
      <c r="W282" s="209"/>
      <c r="X282" s="209"/>
      <c r="Y282" s="209"/>
      <c r="Z282" s="209"/>
      <c r="AB282" s="209"/>
      <c r="AC282" s="209"/>
      <c r="AD282" s="209"/>
      <c r="AE282" s="209"/>
    </row>
    <row r="283" spans="1:31">
      <c r="A283" s="211">
        <v>4</v>
      </c>
      <c r="B283" s="211">
        <v>15</v>
      </c>
      <c r="C283" s="211">
        <v>1</v>
      </c>
      <c r="D283" s="211" t="s">
        <v>403</v>
      </c>
      <c r="E283" s="205" t="s">
        <v>1068</v>
      </c>
      <c r="F283" s="205" t="s">
        <v>43</v>
      </c>
      <c r="G283" s="223">
        <v>4</v>
      </c>
      <c r="H283" s="223">
        <v>11</v>
      </c>
      <c r="I283" s="223">
        <v>11</v>
      </c>
      <c r="J283" s="223" t="s">
        <v>403</v>
      </c>
      <c r="K283" s="194" t="str">
        <f>VLOOKUP(A283,'[1]1_プロファイルマスタ'!$A$3:$E$90,3,FALSE)</f>
        <v>担当者(判定権限あり)</v>
      </c>
      <c r="L283" s="194" t="str">
        <f>VLOOKUP(B283,'[1]8_取引マスタ'!$A$3:$G$91,2,FALSE)</f>
        <v>判定済照会（連動）</v>
      </c>
      <c r="M283" s="194" t="str">
        <f>VLOOKUP(C283,'[1]15_リスト発行元マスタ'!$A$3:$Q$100,2,FALSE)</f>
        <v>OFAC</v>
      </c>
      <c r="N283" s="194" t="str">
        <f>VLOOKUP(G283,'[3]1_プロファイルマスタ'!$H$3:$L$900,3,FALSE)</f>
        <v>その他部門（役席）</v>
      </c>
      <c r="O283" s="194" t="str">
        <f>VLOOKUP(H283,'[3]8_取引マスタ'!$J$3:$P$910,2,FALSE)</f>
        <v>判定済照会</v>
      </c>
      <c r="P283" s="194" t="str">
        <f>VLOOKUP(I283,'[3]15_リスト発行元マスタ'!$U$3:$AK$1000,2,FALSE)</f>
        <v>DJ_GAIKOKU_PEPS</v>
      </c>
      <c r="Q283" s="206" t="s">
        <v>208</v>
      </c>
      <c r="R283" s="207" t="s">
        <v>868</v>
      </c>
      <c r="S283" s="207" t="s">
        <v>206</v>
      </c>
      <c r="T283" s="207" t="str">
        <f t="shared" si="12"/>
        <v xml:space="preserve">4 , 11 , 11 , 'Y' </v>
      </c>
      <c r="U283" s="208" t="s">
        <v>207</v>
      </c>
      <c r="W283" s="209"/>
      <c r="X283" s="209"/>
      <c r="Y283" s="209"/>
      <c r="Z283" s="209"/>
      <c r="AB283" s="209"/>
      <c r="AC283" s="209"/>
      <c r="AD283" s="209"/>
      <c r="AE283" s="209"/>
    </row>
    <row r="284" spans="1:31">
      <c r="A284" s="211">
        <v>4</v>
      </c>
      <c r="B284" s="211">
        <v>15</v>
      </c>
      <c r="C284" s="211">
        <v>2</v>
      </c>
      <c r="D284" s="211" t="s">
        <v>403</v>
      </c>
      <c r="E284" s="205" t="s">
        <v>1068</v>
      </c>
      <c r="F284" s="205" t="s">
        <v>43</v>
      </c>
      <c r="G284" s="223">
        <v>4</v>
      </c>
      <c r="H284" s="223">
        <v>11</v>
      </c>
      <c r="I284" s="223">
        <v>12</v>
      </c>
      <c r="J284" s="223" t="s">
        <v>403</v>
      </c>
      <c r="K284" s="194" t="str">
        <f>VLOOKUP(A284,'[1]1_プロファイルマスタ'!$A$3:$E$90,3,FALSE)</f>
        <v>担当者(判定権限あり)</v>
      </c>
      <c r="L284" s="194" t="str">
        <f>VLOOKUP(B284,'[1]8_取引マスタ'!$A$3:$G$91,2,FALSE)</f>
        <v>判定済照会（連動）</v>
      </c>
      <c r="M284" s="194" t="str">
        <f>VLOOKUP(C284,'[1]15_リスト発行元マスタ'!$A$3:$Q$100,2,FALSE)</f>
        <v>RefPEPs</v>
      </c>
      <c r="N284" s="194" t="str">
        <f>VLOOKUP(G284,'[3]1_プロファイルマスタ'!$H$3:$L$900,3,FALSE)</f>
        <v>その他部門（役席）</v>
      </c>
      <c r="O284" s="194" t="str">
        <f>VLOOKUP(H284,'[3]8_取引マスタ'!$J$3:$P$910,2,FALSE)</f>
        <v>判定済照会</v>
      </c>
      <c r="P284" s="194" t="str">
        <f>VLOOKUP(I284,'[3]15_リスト発行元マスタ'!$U$3:$AK$1000,2,FALSE)</f>
        <v>DJ_KOKUNAI_PEPS</v>
      </c>
      <c r="Q284" s="206" t="s">
        <v>208</v>
      </c>
      <c r="R284" s="207" t="s">
        <v>868</v>
      </c>
      <c r="S284" s="207" t="s">
        <v>206</v>
      </c>
      <c r="T284" s="207" t="str">
        <f t="shared" si="12"/>
        <v xml:space="preserve">4 , 11 , 12 , 'Y' </v>
      </c>
      <c r="U284" s="208" t="s">
        <v>207</v>
      </c>
      <c r="W284" s="209"/>
      <c r="X284" s="209"/>
      <c r="Y284" s="209"/>
      <c r="Z284" s="209"/>
      <c r="AB284" s="209"/>
      <c r="AC284" s="209"/>
      <c r="AD284" s="209"/>
      <c r="AE284" s="209"/>
    </row>
    <row r="285" spans="1:31">
      <c r="A285" s="211">
        <v>4</v>
      </c>
      <c r="B285" s="211">
        <v>15</v>
      </c>
      <c r="C285" s="211">
        <v>3</v>
      </c>
      <c r="D285" s="211" t="s">
        <v>403</v>
      </c>
      <c r="E285" s="205" t="s">
        <v>1068</v>
      </c>
      <c r="F285" s="205" t="s">
        <v>43</v>
      </c>
      <c r="G285" s="223">
        <v>4</v>
      </c>
      <c r="H285" s="223">
        <v>11</v>
      </c>
      <c r="I285" s="223">
        <v>13</v>
      </c>
      <c r="J285" s="223" t="s">
        <v>403</v>
      </c>
      <c r="K285" s="194" t="str">
        <f>VLOOKUP(A285,'[1]1_プロファイルマスタ'!$A$3:$E$90,3,FALSE)</f>
        <v>担当者(判定権限あり)</v>
      </c>
      <c r="L285" s="194" t="str">
        <f>VLOOKUP(B285,'[1]8_取引マスタ'!$A$3:$G$91,2,FALSE)</f>
        <v>判定済照会（連動）</v>
      </c>
      <c r="M285" s="194" t="str">
        <f>VLOOKUP(C285,'[1]15_リスト発行元マスタ'!$A$3:$Q$100,2,FALSE)</f>
        <v>RefSANC</v>
      </c>
      <c r="N285" s="194" t="str">
        <f>VLOOKUP(G285,'[3]1_プロファイルマスタ'!$H$3:$L$900,3,FALSE)</f>
        <v>その他部門（役席）</v>
      </c>
      <c r="O285" s="194" t="str">
        <f>VLOOKUP(H285,'[3]8_取引マスタ'!$J$3:$P$910,2,FALSE)</f>
        <v>判定済照会</v>
      </c>
      <c r="P285" s="194" t="str">
        <f>VLOOKUP(I285,'[3]15_リスト発行元マスタ'!$U$3:$AK$1000,2,FALSE)</f>
        <v>ZENGIN_SEIHO</v>
      </c>
      <c r="Q285" s="206" t="s">
        <v>208</v>
      </c>
      <c r="R285" s="207" t="s">
        <v>868</v>
      </c>
      <c r="S285" s="207" t="s">
        <v>206</v>
      </c>
      <c r="T285" s="207" t="str">
        <f t="shared" si="12"/>
        <v xml:space="preserve">4 , 11 , 13 , 'Y' </v>
      </c>
      <c r="U285" s="208" t="s">
        <v>207</v>
      </c>
      <c r="W285" s="209"/>
      <c r="X285" s="209"/>
      <c r="Y285" s="209"/>
      <c r="Z285" s="209"/>
      <c r="AB285" s="209"/>
      <c r="AC285" s="209"/>
      <c r="AD285" s="209"/>
      <c r="AE285" s="209"/>
    </row>
    <row r="286" spans="1:31">
      <c r="A286" s="211">
        <v>4</v>
      </c>
      <c r="B286" s="211">
        <v>15</v>
      </c>
      <c r="C286" s="211">
        <v>4</v>
      </c>
      <c r="D286" s="211" t="s">
        <v>403</v>
      </c>
      <c r="E286" s="205" t="s">
        <v>1068</v>
      </c>
      <c r="F286" s="205" t="s">
        <v>43</v>
      </c>
      <c r="G286" s="223">
        <v>4</v>
      </c>
      <c r="H286" s="223">
        <v>11</v>
      </c>
      <c r="I286" s="223">
        <v>14</v>
      </c>
      <c r="J286" s="223" t="s">
        <v>403</v>
      </c>
      <c r="K286" s="194" t="str">
        <f>VLOOKUP(A286,'[1]1_プロファイルマスタ'!$A$3:$E$90,3,FALSE)</f>
        <v>担当者(判定権限あり)</v>
      </c>
      <c r="L286" s="194" t="str">
        <f>VLOOKUP(B286,'[1]8_取引マスタ'!$A$3:$G$91,2,FALSE)</f>
        <v>判定済照会（連動）</v>
      </c>
      <c r="M286" s="194" t="str">
        <f>VLOOKUP(C286,'[1]15_リスト発行元マスタ'!$A$3:$Q$100,2,FALSE)</f>
        <v>FACTIVA</v>
      </c>
      <c r="N286" s="194" t="str">
        <f>VLOOKUP(G286,'[3]1_プロファイルマスタ'!$H$3:$L$900,3,FALSE)</f>
        <v>その他部門（役席）</v>
      </c>
      <c r="O286" s="194" t="str">
        <f>VLOOKUP(H286,'[3]8_取引マスタ'!$J$3:$P$910,2,FALSE)</f>
        <v>判定済照会</v>
      </c>
      <c r="P286" s="194" t="str">
        <f>VLOOKUP(I286,'[3]15_リスト発行元マスタ'!$U$3:$AK$1000,2,FALSE)</f>
        <v>ZENGIN_SONPO</v>
      </c>
      <c r="Q286" s="206" t="s">
        <v>208</v>
      </c>
      <c r="R286" s="207" t="s">
        <v>868</v>
      </c>
      <c r="S286" s="207" t="s">
        <v>206</v>
      </c>
      <c r="T286" s="207" t="str">
        <f t="shared" si="12"/>
        <v xml:space="preserve">4 , 11 , 14 , 'Y' </v>
      </c>
      <c r="U286" s="208" t="s">
        <v>207</v>
      </c>
      <c r="W286" s="209"/>
      <c r="X286" s="209"/>
      <c r="Y286" s="209"/>
      <c r="Z286" s="209"/>
      <c r="AB286" s="209"/>
      <c r="AC286" s="209"/>
      <c r="AD286" s="209"/>
      <c r="AE286" s="209"/>
    </row>
    <row r="287" spans="1:31">
      <c r="A287" s="211">
        <v>4</v>
      </c>
      <c r="B287" s="211">
        <v>15</v>
      </c>
      <c r="C287" s="211">
        <v>5</v>
      </c>
      <c r="D287" s="211" t="s">
        <v>403</v>
      </c>
      <c r="E287" s="205" t="s">
        <v>1068</v>
      </c>
      <c r="F287" s="205" t="s">
        <v>43</v>
      </c>
      <c r="G287" s="223">
        <v>4</v>
      </c>
      <c r="H287" s="223">
        <v>11</v>
      </c>
      <c r="I287" s="223">
        <v>15</v>
      </c>
      <c r="J287" s="223" t="s">
        <v>326</v>
      </c>
      <c r="K287" s="194" t="str">
        <f>VLOOKUP(A287,'[1]1_プロファイルマスタ'!$A$3:$E$90,3,FALSE)</f>
        <v>担当者(判定権限あり)</v>
      </c>
      <c r="L287" s="194" t="str">
        <f>VLOOKUP(B287,'[1]8_取引マスタ'!$A$3:$G$91,2,FALSE)</f>
        <v>判定済照会（連動）</v>
      </c>
      <c r="M287" s="194" t="str">
        <f>VLOOKUP(C287,'[1]15_リスト発行元マスタ'!$A$3:$Q$100,2,FALSE)</f>
        <v>FACTIVA_SANC</v>
      </c>
      <c r="N287" s="194" t="str">
        <f>VLOOKUP(G287,'[3]1_プロファイルマスタ'!$H$3:$L$900,3,FALSE)</f>
        <v>その他部門（役席）</v>
      </c>
      <c r="O287" s="194" t="str">
        <f>VLOOKUP(H287,'[3]8_取引マスタ'!$J$3:$P$910,2,FALSE)</f>
        <v>判定済照会</v>
      </c>
      <c r="P287" s="194" t="str">
        <f>VLOOKUP(I287,'[3]15_リスト発行元マスタ'!$U$3:$AK$1000,2,FALSE)</f>
        <v>ORIGINAL</v>
      </c>
      <c r="Q287" s="206" t="s">
        <v>208</v>
      </c>
      <c r="R287" s="207" t="s">
        <v>868</v>
      </c>
      <c r="S287" s="207" t="s">
        <v>206</v>
      </c>
      <c r="T287" s="207" t="str">
        <f t="shared" si="12"/>
        <v xml:space="preserve">4 , 11 , 15 , 'N' </v>
      </c>
      <c r="U287" s="208" t="s">
        <v>207</v>
      </c>
      <c r="W287" s="209"/>
      <c r="X287" s="209"/>
      <c r="Y287" s="209"/>
      <c r="Z287" s="209"/>
      <c r="AB287" s="209"/>
      <c r="AC287" s="209"/>
      <c r="AD287" s="209"/>
      <c r="AE287" s="209"/>
    </row>
    <row r="288" spans="1:31">
      <c r="A288" s="211">
        <v>4</v>
      </c>
      <c r="B288" s="211">
        <v>15</v>
      </c>
      <c r="C288" s="211">
        <v>6</v>
      </c>
      <c r="D288" s="211" t="s">
        <v>403</v>
      </c>
      <c r="E288" s="205" t="s">
        <v>1068</v>
      </c>
      <c r="F288" s="205" t="s">
        <v>43</v>
      </c>
      <c r="G288" s="223">
        <v>4</v>
      </c>
      <c r="H288" s="223">
        <v>14</v>
      </c>
      <c r="I288" s="223">
        <v>1</v>
      </c>
      <c r="J288" s="223" t="s">
        <v>403</v>
      </c>
      <c r="K288" s="194" t="str">
        <f>VLOOKUP(A288,'[1]1_プロファイルマスタ'!$A$3:$E$90,3,FALSE)</f>
        <v>担当者(判定権限あり)</v>
      </c>
      <c r="L288" s="194" t="str">
        <f>VLOOKUP(B288,'[1]8_取引マスタ'!$A$3:$G$91,2,FALSE)</f>
        <v>判定済照会（連動）</v>
      </c>
      <c r="M288" s="194" t="str">
        <f>VLOOKUP(C288,'[1]15_リスト発行元マスタ'!$A$3:$Q$100,2,FALSE)</f>
        <v>MOF</v>
      </c>
      <c r="N288" s="194" t="str">
        <f>VLOOKUP(G288,'[3]1_プロファイルマスタ'!$H$3:$L$900,3,FALSE)</f>
        <v>その他部門（役席）</v>
      </c>
      <c r="O288" s="194" t="str">
        <f>VLOOKUP(H288,'[3]8_取引マスタ'!$J$3:$P$910,2,FALSE)</f>
        <v>未判定照会（連動）</v>
      </c>
      <c r="P288" s="194" t="str">
        <f>VLOOKUP(I288,'[3]15_リスト発行元マスタ'!$U$3:$AK$1000,2,FALSE)</f>
        <v>OFAC</v>
      </c>
      <c r="Q288" s="206" t="s">
        <v>208</v>
      </c>
      <c r="R288" s="207" t="s">
        <v>868</v>
      </c>
      <c r="S288" s="207" t="s">
        <v>206</v>
      </c>
      <c r="T288" s="207" t="str">
        <f t="shared" si="12"/>
        <v xml:space="preserve">4 , 14 , 1 , 'Y' </v>
      </c>
      <c r="U288" s="208" t="s">
        <v>207</v>
      </c>
      <c r="W288" s="209"/>
      <c r="X288" s="209"/>
      <c r="Y288" s="209"/>
      <c r="Z288" s="209"/>
      <c r="AB288" s="209"/>
      <c r="AC288" s="209"/>
      <c r="AD288" s="209"/>
      <c r="AE288" s="209"/>
    </row>
    <row r="289" spans="1:31">
      <c r="A289" s="211">
        <v>4</v>
      </c>
      <c r="B289" s="211">
        <v>15</v>
      </c>
      <c r="C289" s="211">
        <v>7</v>
      </c>
      <c r="D289" s="211" t="s">
        <v>403</v>
      </c>
      <c r="E289" s="205" t="s">
        <v>1068</v>
      </c>
      <c r="F289" s="205" t="s">
        <v>43</v>
      </c>
      <c r="G289" s="223">
        <v>4</v>
      </c>
      <c r="H289" s="223">
        <v>14</v>
      </c>
      <c r="I289" s="223">
        <v>2</v>
      </c>
      <c r="J289" s="223" t="s">
        <v>403</v>
      </c>
      <c r="K289" s="194" t="str">
        <f>VLOOKUP(A289,'[1]1_プロファイルマスタ'!$A$3:$E$90,3,FALSE)</f>
        <v>担当者(判定権限あり)</v>
      </c>
      <c r="L289" s="194" t="str">
        <f>VLOOKUP(B289,'[1]8_取引マスタ'!$A$3:$G$91,2,FALSE)</f>
        <v>判定済照会（連動）</v>
      </c>
      <c r="M289" s="194" t="str">
        <f>VLOOKUP(C289,'[1]15_リスト発行元マスタ'!$A$3:$Q$100,2,FALSE)</f>
        <v>JP</v>
      </c>
      <c r="N289" s="194" t="str">
        <f>VLOOKUP(G289,'[3]1_プロファイルマスタ'!$H$3:$L$900,3,FALSE)</f>
        <v>その他部門（役席）</v>
      </c>
      <c r="O289" s="194" t="str">
        <f>VLOOKUP(H289,'[3]8_取引マスタ'!$J$3:$P$910,2,FALSE)</f>
        <v>未判定照会（連動）</v>
      </c>
      <c r="P289" s="194" t="str">
        <f>VLOOKUP(I289,'[3]15_リスト発行元マスタ'!$U$3:$AK$1000,2,FALSE)</f>
        <v>JP</v>
      </c>
      <c r="Q289" s="206" t="s">
        <v>208</v>
      </c>
      <c r="R289" s="207" t="s">
        <v>868</v>
      </c>
      <c r="S289" s="207" t="s">
        <v>206</v>
      </c>
      <c r="T289" s="207" t="str">
        <f t="shared" si="12"/>
        <v xml:space="preserve">4 , 14 , 2 , 'Y' </v>
      </c>
      <c r="U289" s="208" t="s">
        <v>207</v>
      </c>
      <c r="W289" s="209"/>
      <c r="X289" s="209"/>
      <c r="Y289" s="209"/>
      <c r="Z289" s="209"/>
      <c r="AB289" s="209"/>
      <c r="AC289" s="209"/>
      <c r="AD289" s="209"/>
      <c r="AE289" s="209"/>
    </row>
    <row r="290" spans="1:31">
      <c r="A290" s="211">
        <v>4</v>
      </c>
      <c r="B290" s="211">
        <v>15</v>
      </c>
      <c r="C290" s="211">
        <v>8</v>
      </c>
      <c r="D290" s="211" t="s">
        <v>403</v>
      </c>
      <c r="E290" s="205" t="s">
        <v>1068</v>
      </c>
      <c r="F290" s="205" t="s">
        <v>43</v>
      </c>
      <c r="G290" s="223">
        <v>4</v>
      </c>
      <c r="H290" s="223">
        <v>14</v>
      </c>
      <c r="I290" s="223">
        <v>3</v>
      </c>
      <c r="J290" s="223" t="s">
        <v>403</v>
      </c>
      <c r="K290" s="194" t="str">
        <f>VLOOKUP(A290,'[1]1_プロファイルマスタ'!$A$3:$E$90,3,FALSE)</f>
        <v>担当者(判定権限あり)</v>
      </c>
      <c r="L290" s="194" t="str">
        <f>VLOOKUP(B290,'[1]8_取引マスタ'!$A$3:$G$91,2,FALSE)</f>
        <v>判定済照会（連動）</v>
      </c>
      <c r="M290" s="194" t="str">
        <f>VLOOKUP(C290,'[1]15_リスト発行元マスタ'!$A$3:$Q$100,2,FALSE)</f>
        <v>JU</v>
      </c>
      <c r="N290" s="194" t="str">
        <f>VLOOKUP(G290,'[3]1_プロファイルマスタ'!$H$3:$L$900,3,FALSE)</f>
        <v>その他部門（役席）</v>
      </c>
      <c r="O290" s="194" t="str">
        <f>VLOOKUP(H290,'[3]8_取引マスタ'!$J$3:$P$910,2,FALSE)</f>
        <v>未判定照会（連動）</v>
      </c>
      <c r="P290" s="194" t="str">
        <f>VLOOKUP(I290,'[3]15_リスト発行元マスタ'!$U$3:$AK$1000,2,FALSE)</f>
        <v>MOF</v>
      </c>
      <c r="Q290" s="206" t="s">
        <v>208</v>
      </c>
      <c r="R290" s="207" t="s">
        <v>868</v>
      </c>
      <c r="S290" s="207" t="s">
        <v>206</v>
      </c>
      <c r="T290" s="207" t="str">
        <f t="shared" si="12"/>
        <v xml:space="preserve">4 , 14 , 3 , 'Y' </v>
      </c>
      <c r="U290" s="208" t="s">
        <v>207</v>
      </c>
      <c r="W290" s="209"/>
      <c r="X290" s="209"/>
      <c r="Y290" s="209"/>
      <c r="Z290" s="209"/>
      <c r="AB290" s="209"/>
      <c r="AC290" s="209"/>
      <c r="AD290" s="209"/>
      <c r="AE290" s="209"/>
    </row>
    <row r="291" spans="1:31">
      <c r="A291" s="211">
        <v>4</v>
      </c>
      <c r="B291" s="211">
        <v>15</v>
      </c>
      <c r="C291" s="211">
        <v>9</v>
      </c>
      <c r="D291" s="211" t="s">
        <v>403</v>
      </c>
      <c r="E291" s="205" t="s">
        <v>1068</v>
      </c>
      <c r="F291" s="205" t="s">
        <v>43</v>
      </c>
      <c r="G291" s="223">
        <v>4</v>
      </c>
      <c r="H291" s="223">
        <v>14</v>
      </c>
      <c r="I291" s="223">
        <v>4</v>
      </c>
      <c r="J291" s="223" t="s">
        <v>403</v>
      </c>
      <c r="K291" s="194" t="str">
        <f>VLOOKUP(A291,'[1]1_プロファイルマスタ'!$A$3:$E$90,3,FALSE)</f>
        <v>担当者(判定権限あり)</v>
      </c>
      <c r="L291" s="194" t="str">
        <f>VLOOKUP(B291,'[1]8_取引マスタ'!$A$3:$G$91,2,FALSE)</f>
        <v>判定済照会（連動）</v>
      </c>
      <c r="M291" s="194" t="str">
        <f>VLOOKUP(C291,'[1]15_リスト発行元マスタ'!$A$3:$Q$100,2,FALSE)</f>
        <v>NPA</v>
      </c>
      <c r="N291" s="194" t="str">
        <f>VLOOKUP(G291,'[3]1_プロファイルマスタ'!$H$3:$L$900,3,FALSE)</f>
        <v>その他部門（役席）</v>
      </c>
      <c r="O291" s="194" t="str">
        <f>VLOOKUP(H291,'[3]8_取引マスタ'!$J$3:$P$910,2,FALSE)</f>
        <v>未判定照会（連動）</v>
      </c>
      <c r="P291" s="194" t="str">
        <f>VLOOKUP(I291,'[3]15_リスト発行元マスタ'!$U$3:$AK$1000,2,FALSE)</f>
        <v>NPA</v>
      </c>
      <c r="Q291" s="206" t="s">
        <v>208</v>
      </c>
      <c r="R291" s="207" t="s">
        <v>868</v>
      </c>
      <c r="S291" s="207" t="s">
        <v>206</v>
      </c>
      <c r="T291" s="207" t="str">
        <f t="shared" si="12"/>
        <v xml:space="preserve">4 , 14 , 4 , 'Y' </v>
      </c>
      <c r="U291" s="208" t="s">
        <v>207</v>
      </c>
      <c r="W291" s="209"/>
      <c r="X291" s="209"/>
      <c r="Y291" s="209"/>
      <c r="Z291" s="209"/>
      <c r="AB291" s="209"/>
      <c r="AC291" s="209"/>
      <c r="AD291" s="209"/>
      <c r="AE291" s="209"/>
    </row>
    <row r="292" spans="1:31">
      <c r="A292" s="211">
        <v>4</v>
      </c>
      <c r="B292" s="211">
        <v>15</v>
      </c>
      <c r="C292" s="211">
        <v>10</v>
      </c>
      <c r="D292" s="211" t="s">
        <v>403</v>
      </c>
      <c r="E292" s="205" t="s">
        <v>1068</v>
      </c>
      <c r="F292" s="205" t="s">
        <v>43</v>
      </c>
      <c r="G292" s="223">
        <v>4</v>
      </c>
      <c r="H292" s="223">
        <v>14</v>
      </c>
      <c r="I292" s="223">
        <v>5</v>
      </c>
      <c r="J292" s="223" t="s">
        <v>403</v>
      </c>
      <c r="K292" s="194" t="str">
        <f>VLOOKUP(A292,'[1]1_プロファイルマスタ'!$A$3:$E$90,3,FALSE)</f>
        <v>担当者(判定権限あり)</v>
      </c>
      <c r="L292" s="194" t="str">
        <f>VLOOKUP(B292,'[1]8_取引マスタ'!$A$3:$G$91,2,FALSE)</f>
        <v>判定済照会（連動）</v>
      </c>
      <c r="M292" s="194" t="str">
        <f>VLOOKUP(C292,'[1]15_リスト発行元マスタ'!$A$3:$Q$100,2,FALSE)</f>
        <v>NPC</v>
      </c>
      <c r="N292" s="194" t="str">
        <f>VLOOKUP(G292,'[3]1_プロファイルマスタ'!$H$3:$L$900,3,FALSE)</f>
        <v>その他部門（役席）</v>
      </c>
      <c r="O292" s="194" t="str">
        <f>VLOOKUP(H292,'[3]8_取引マスタ'!$J$3:$P$910,2,FALSE)</f>
        <v>未判定照会（連動）</v>
      </c>
      <c r="P292" s="194" t="str">
        <f>VLOOKUP(I292,'[3]15_リスト発行元マスタ'!$U$3:$AK$1000,2,FALSE)</f>
        <v>NPC</v>
      </c>
      <c r="Q292" s="206" t="s">
        <v>208</v>
      </c>
      <c r="R292" s="207" t="s">
        <v>868</v>
      </c>
      <c r="S292" s="207" t="s">
        <v>206</v>
      </c>
      <c r="T292" s="207" t="str">
        <f t="shared" si="12"/>
        <v xml:space="preserve">4 , 14 , 5 , 'Y' </v>
      </c>
      <c r="U292" s="208" t="s">
        <v>207</v>
      </c>
      <c r="W292" s="209"/>
      <c r="X292" s="209"/>
      <c r="Y292" s="209"/>
      <c r="Z292" s="209"/>
      <c r="AB292" s="209"/>
      <c r="AC292" s="209"/>
      <c r="AD292" s="209"/>
      <c r="AE292" s="209"/>
    </row>
    <row r="293" spans="1:31">
      <c r="A293" s="211">
        <v>4</v>
      </c>
      <c r="B293" s="211">
        <v>15</v>
      </c>
      <c r="C293" s="211">
        <v>11</v>
      </c>
      <c r="D293" s="211" t="s">
        <v>403</v>
      </c>
      <c r="E293" s="205" t="s">
        <v>1068</v>
      </c>
      <c r="F293" s="205" t="s">
        <v>43</v>
      </c>
      <c r="G293" s="223">
        <v>4</v>
      </c>
      <c r="H293" s="223">
        <v>14</v>
      </c>
      <c r="I293" s="223">
        <v>6</v>
      </c>
      <c r="J293" s="223" t="s">
        <v>403</v>
      </c>
      <c r="K293" s="194" t="str">
        <f>VLOOKUP(A293,'[1]1_プロファイルマスタ'!$A$3:$E$90,3,FALSE)</f>
        <v>担当者(判定権限あり)</v>
      </c>
      <c r="L293" s="194" t="str">
        <f>VLOOKUP(B293,'[1]8_取引マスタ'!$A$3:$G$91,2,FALSE)</f>
        <v>判定済照会（連動）</v>
      </c>
      <c r="M293" s="194" t="str">
        <f>VLOOKUP(C293,'[1]15_リスト発行元マスタ'!$A$3:$Q$100,2,FALSE)</f>
        <v>NPI</v>
      </c>
      <c r="N293" s="194" t="str">
        <f>VLOOKUP(G293,'[3]1_プロファイルマスタ'!$H$3:$L$900,3,FALSE)</f>
        <v>その他部門（役席）</v>
      </c>
      <c r="O293" s="194" t="str">
        <f>VLOOKUP(H293,'[3]8_取引マスタ'!$J$3:$P$910,2,FALSE)</f>
        <v>未判定照会（連動）</v>
      </c>
      <c r="P293" s="194" t="str">
        <f>VLOOKUP(I293,'[3]15_リスト発行元マスタ'!$U$3:$AK$1000,2,FALSE)</f>
        <v>NPI</v>
      </c>
      <c r="Q293" s="206" t="s">
        <v>208</v>
      </c>
      <c r="R293" s="207" t="s">
        <v>868</v>
      </c>
      <c r="S293" s="207" t="s">
        <v>206</v>
      </c>
      <c r="T293" s="207" t="str">
        <f t="shared" si="12"/>
        <v xml:space="preserve">4 , 14 , 6 , 'Y' </v>
      </c>
      <c r="U293" s="208" t="s">
        <v>207</v>
      </c>
      <c r="W293" s="209"/>
      <c r="X293" s="209"/>
      <c r="Y293" s="209"/>
      <c r="Z293" s="209"/>
      <c r="AB293" s="209"/>
      <c r="AC293" s="209"/>
      <c r="AD293" s="209"/>
      <c r="AE293" s="209"/>
    </row>
    <row r="294" spans="1:31">
      <c r="A294" s="211">
        <v>4</v>
      </c>
      <c r="B294" s="211">
        <v>15</v>
      </c>
      <c r="C294" s="211">
        <v>12</v>
      </c>
      <c r="D294" s="211" t="s">
        <v>403</v>
      </c>
      <c r="E294" s="205" t="s">
        <v>1068</v>
      </c>
      <c r="F294" s="205" t="s">
        <v>43</v>
      </c>
      <c r="G294" s="223">
        <v>4</v>
      </c>
      <c r="H294" s="223">
        <v>14</v>
      </c>
      <c r="I294" s="223">
        <v>7</v>
      </c>
      <c r="J294" s="223" t="s">
        <v>403</v>
      </c>
      <c r="K294" s="194" t="str">
        <f>VLOOKUP(A294,'[1]1_プロファイルマスタ'!$A$3:$E$90,3,FALSE)</f>
        <v>担当者(判定権限あり)</v>
      </c>
      <c r="L294" s="194" t="str">
        <f>VLOOKUP(B294,'[1]8_取引マスタ'!$A$3:$G$91,2,FALSE)</f>
        <v>判定済照会（連動）</v>
      </c>
      <c r="M294" s="194" t="str">
        <f>VLOOKUP(C294,'[1]15_リスト発行元マスタ'!$A$3:$Q$100,2,FALSE)</f>
        <v>ASI</v>
      </c>
      <c r="N294" s="194" t="str">
        <f>VLOOKUP(G294,'[3]1_プロファイルマスタ'!$H$3:$L$900,3,FALSE)</f>
        <v>その他部門（役席）</v>
      </c>
      <c r="O294" s="194" t="str">
        <f>VLOOKUP(H294,'[3]8_取引マスタ'!$J$3:$P$910,2,FALSE)</f>
        <v>未判定照会（連動）</v>
      </c>
      <c r="P294" s="194" t="str">
        <f>VLOOKUP(I294,'[3]15_リスト発行元マスタ'!$U$3:$AK$1000,2,FALSE)</f>
        <v>ASI</v>
      </c>
      <c r="Q294" s="206" t="s">
        <v>208</v>
      </c>
      <c r="R294" s="207" t="s">
        <v>868</v>
      </c>
      <c r="S294" s="207" t="s">
        <v>206</v>
      </c>
      <c r="T294" s="207" t="str">
        <f t="shared" si="12"/>
        <v xml:space="preserve">4 , 14 , 7 , 'Y' </v>
      </c>
      <c r="U294" s="208" t="s">
        <v>207</v>
      </c>
      <c r="W294" s="209"/>
      <c r="X294" s="209"/>
      <c r="Y294" s="209"/>
      <c r="Z294" s="209"/>
      <c r="AB294" s="209"/>
      <c r="AC294" s="209"/>
      <c r="AD294" s="209"/>
      <c r="AE294" s="209"/>
    </row>
    <row r="295" spans="1:31">
      <c r="A295" s="211">
        <v>4</v>
      </c>
      <c r="B295" s="211">
        <v>15</v>
      </c>
      <c r="C295" s="211">
        <v>13</v>
      </c>
      <c r="D295" s="211" t="s">
        <v>403</v>
      </c>
      <c r="E295" s="205" t="s">
        <v>1068</v>
      </c>
      <c r="F295" s="205" t="s">
        <v>43</v>
      </c>
      <c r="G295" s="223">
        <v>4</v>
      </c>
      <c r="H295" s="223">
        <v>14</v>
      </c>
      <c r="I295" s="223">
        <v>8</v>
      </c>
      <c r="J295" s="223" t="s">
        <v>403</v>
      </c>
      <c r="K295" s="194" t="str">
        <f>VLOOKUP(A295,'[1]1_プロファイルマスタ'!$A$3:$E$90,3,FALSE)</f>
        <v>担当者(判定権限あり)</v>
      </c>
      <c r="L295" s="194" t="str">
        <f>VLOOKUP(B295,'[1]8_取引マスタ'!$A$3:$G$91,2,FALSE)</f>
        <v>判定済照会（連動）</v>
      </c>
      <c r="M295" s="194" t="str">
        <f>VLOOKUP(C295,'[1]15_リスト発行元マスタ'!$A$3:$Q$100,2,FALSE)</f>
        <v>ASC</v>
      </c>
      <c r="N295" s="194" t="str">
        <f>VLOOKUP(G295,'[3]1_プロファイルマスタ'!$H$3:$L$900,3,FALSE)</f>
        <v>その他部門（役席）</v>
      </c>
      <c r="O295" s="194" t="str">
        <f>VLOOKUP(H295,'[3]8_取引マスタ'!$J$3:$P$910,2,FALSE)</f>
        <v>未判定照会（連動）</v>
      </c>
      <c r="P295" s="194" t="str">
        <f>VLOOKUP(I295,'[3]15_リスト発行元マスタ'!$U$3:$AK$1000,2,FALSE)</f>
        <v>ASC</v>
      </c>
      <c r="Q295" s="206" t="s">
        <v>208</v>
      </c>
      <c r="R295" s="207" t="s">
        <v>868</v>
      </c>
      <c r="S295" s="207" t="s">
        <v>206</v>
      </c>
      <c r="T295" s="207" t="str">
        <f t="shared" si="12"/>
        <v xml:space="preserve">4 , 14 , 8 , 'Y' </v>
      </c>
      <c r="U295" s="208" t="s">
        <v>207</v>
      </c>
      <c r="W295" s="209"/>
      <c r="X295" s="209"/>
      <c r="Y295" s="209"/>
      <c r="Z295" s="209"/>
      <c r="AB295" s="209"/>
      <c r="AC295" s="209"/>
      <c r="AD295" s="209"/>
      <c r="AE295" s="209"/>
    </row>
    <row r="296" spans="1:31">
      <c r="A296" s="211">
        <v>4</v>
      </c>
      <c r="B296" s="211">
        <v>15</v>
      </c>
      <c r="C296" s="211">
        <v>14</v>
      </c>
      <c r="D296" s="211" t="s">
        <v>403</v>
      </c>
      <c r="E296" s="205" t="s">
        <v>1068</v>
      </c>
      <c r="F296" s="205" t="s">
        <v>43</v>
      </c>
      <c r="G296" s="223">
        <v>4</v>
      </c>
      <c r="H296" s="223">
        <v>14</v>
      </c>
      <c r="I296" s="223">
        <v>9</v>
      </c>
      <c r="J296" s="223" t="s">
        <v>403</v>
      </c>
      <c r="K296" s="194" t="str">
        <f>VLOOKUP(A296,'[1]1_プロファイルマスタ'!$A$3:$E$90,3,FALSE)</f>
        <v>担当者(判定権限あり)</v>
      </c>
      <c r="L296" s="194" t="str">
        <f>VLOOKUP(B296,'[1]8_取引マスタ'!$A$3:$G$91,2,FALSE)</f>
        <v>判定済照会（連動）</v>
      </c>
      <c r="M296" s="194" t="str">
        <f>VLOOKUP(C296,'[1]15_リスト発行元マスタ'!$A$3:$Q$100,2,FALSE)</f>
        <v>ORG1</v>
      </c>
      <c r="N296" s="194" t="str">
        <f>VLOOKUP(G296,'[3]1_プロファイルマスタ'!$H$3:$L$900,3,FALSE)</f>
        <v>その他部門（役席）</v>
      </c>
      <c r="O296" s="194" t="str">
        <f>VLOOKUP(H296,'[3]8_取引マスタ'!$J$3:$P$910,2,FALSE)</f>
        <v>未判定照会（連動）</v>
      </c>
      <c r="P296" s="194" t="str">
        <f>VLOOKUP(I296,'[3]15_リスト発行元マスタ'!$U$3:$AK$1000,2,FALSE)</f>
        <v>DJ_SEISAI</v>
      </c>
      <c r="Q296" s="206" t="s">
        <v>208</v>
      </c>
      <c r="R296" s="207" t="s">
        <v>868</v>
      </c>
      <c r="S296" s="207" t="s">
        <v>206</v>
      </c>
      <c r="T296" s="207" t="str">
        <f t="shared" si="12"/>
        <v xml:space="preserve">4 , 14 , 9 , 'Y' </v>
      </c>
      <c r="U296" s="208" t="s">
        <v>207</v>
      </c>
      <c r="W296" s="209"/>
      <c r="X296" s="209"/>
      <c r="Y296" s="209"/>
      <c r="Z296" s="209"/>
      <c r="AB296" s="209"/>
      <c r="AC296" s="209"/>
      <c r="AD296" s="209"/>
      <c r="AE296" s="209"/>
    </row>
    <row r="297" spans="1:31">
      <c r="A297" s="211">
        <v>5</v>
      </c>
      <c r="B297" s="211">
        <v>6</v>
      </c>
      <c r="C297" s="211">
        <v>1</v>
      </c>
      <c r="D297" s="211" t="s">
        <v>24</v>
      </c>
      <c r="E297" s="205" t="s">
        <v>1068</v>
      </c>
      <c r="F297" s="205" t="s">
        <v>43</v>
      </c>
      <c r="G297" s="223">
        <v>4</v>
      </c>
      <c r="H297" s="223">
        <v>14</v>
      </c>
      <c r="I297" s="223">
        <v>10</v>
      </c>
      <c r="J297" s="223" t="s">
        <v>403</v>
      </c>
      <c r="K297" s="194" t="str">
        <f>VLOOKUP(A297,'[1]1_プロファイルマスタ'!$A$3:$E$90,3,FALSE)</f>
        <v>担当者(判定権限なし)</v>
      </c>
      <c r="L297" s="194" t="str">
        <f>VLOOKUP(B297,'[1]8_取引マスタ'!$A$3:$G$91,2,FALSE)</f>
        <v>本人確認</v>
      </c>
      <c r="M297" s="194" t="str">
        <f>VLOOKUP(C297,'[1]15_リスト発行元マスタ'!$A$3:$Q$100,2,FALSE)</f>
        <v>OFAC</v>
      </c>
      <c r="N297" s="194" t="str">
        <f>VLOOKUP(G297,'[3]1_プロファイルマスタ'!$H$3:$L$900,3,FALSE)</f>
        <v>その他部門（役席）</v>
      </c>
      <c r="O297" s="194" t="str">
        <f>VLOOKUP(H297,'[3]8_取引マスタ'!$J$3:$P$910,2,FALSE)</f>
        <v>未判定照会（連動）</v>
      </c>
      <c r="P297" s="194" t="str">
        <f>VLOOKUP(I297,'[3]15_リスト発行元マスタ'!$U$3:$AK$1000,2,FALSE)</f>
        <v>DJ_SHIPS</v>
      </c>
      <c r="Q297" s="206" t="s">
        <v>208</v>
      </c>
      <c r="R297" s="207" t="s">
        <v>868</v>
      </c>
      <c r="S297" s="207" t="s">
        <v>206</v>
      </c>
      <c r="T297" s="207" t="str">
        <f t="shared" si="12"/>
        <v xml:space="preserve">4 , 14 , 10 , 'Y' </v>
      </c>
      <c r="U297" s="208" t="s">
        <v>207</v>
      </c>
      <c r="W297" s="209" t="b">
        <f t="shared" ref="W297:Z308" si="13">IF(G297="","",EXACT(G297,AB297))</f>
        <v>0</v>
      </c>
      <c r="X297" s="209" t="b">
        <f t="shared" si="13"/>
        <v>0</v>
      </c>
      <c r="Y297" s="209" t="b">
        <f t="shared" si="13"/>
        <v>0</v>
      </c>
      <c r="Z297" s="209" t="b">
        <f t="shared" si="13"/>
        <v>0</v>
      </c>
      <c r="AB297" s="209"/>
      <c r="AC297" s="209"/>
      <c r="AD297" s="209"/>
      <c r="AE297" s="209"/>
    </row>
    <row r="298" spans="1:31">
      <c r="A298" s="211">
        <v>5</v>
      </c>
      <c r="B298" s="211">
        <v>6</v>
      </c>
      <c r="C298" s="211">
        <v>2</v>
      </c>
      <c r="D298" s="211" t="s">
        <v>24</v>
      </c>
      <c r="E298" s="205" t="s">
        <v>1068</v>
      </c>
      <c r="F298" s="205" t="s">
        <v>43</v>
      </c>
      <c r="G298" s="223">
        <v>4</v>
      </c>
      <c r="H298" s="223">
        <v>14</v>
      </c>
      <c r="I298" s="223">
        <v>11</v>
      </c>
      <c r="J298" s="223" t="s">
        <v>403</v>
      </c>
      <c r="K298" s="194" t="str">
        <f>VLOOKUP(A298,'[1]1_プロファイルマスタ'!$A$3:$E$90,3,FALSE)</f>
        <v>担当者(判定権限なし)</v>
      </c>
      <c r="L298" s="194" t="str">
        <f>VLOOKUP(B298,'[1]8_取引マスタ'!$A$3:$G$91,2,FALSE)</f>
        <v>本人確認</v>
      </c>
      <c r="M298" s="194" t="str">
        <f>VLOOKUP(C298,'[1]15_リスト発行元マスタ'!$A$3:$Q$100,2,FALSE)</f>
        <v>RefPEPs</v>
      </c>
      <c r="N298" s="194" t="str">
        <f>VLOOKUP(G298,'[3]1_プロファイルマスタ'!$H$3:$L$900,3,FALSE)</f>
        <v>その他部門（役席）</v>
      </c>
      <c r="O298" s="194" t="str">
        <f>VLOOKUP(H298,'[3]8_取引マスタ'!$J$3:$P$910,2,FALSE)</f>
        <v>未判定照会（連動）</v>
      </c>
      <c r="P298" s="194" t="str">
        <f>VLOOKUP(I298,'[3]15_リスト発行元マスタ'!$U$3:$AK$1000,2,FALSE)</f>
        <v>DJ_GAIKOKU_PEPS</v>
      </c>
      <c r="Q298" s="206" t="s">
        <v>208</v>
      </c>
      <c r="R298" s="207" t="s">
        <v>868</v>
      </c>
      <c r="S298" s="207" t="s">
        <v>206</v>
      </c>
      <c r="T298" s="207" t="str">
        <f t="shared" si="12"/>
        <v xml:space="preserve">4 , 14 , 11 , 'Y' </v>
      </c>
      <c r="U298" s="208" t="s">
        <v>207</v>
      </c>
      <c r="W298" s="209" t="b">
        <f t="shared" si="13"/>
        <v>0</v>
      </c>
      <c r="X298" s="209" t="b">
        <f t="shared" si="13"/>
        <v>0</v>
      </c>
      <c r="Y298" s="209" t="b">
        <f t="shared" si="13"/>
        <v>0</v>
      </c>
      <c r="Z298" s="209" t="b">
        <f t="shared" si="13"/>
        <v>0</v>
      </c>
      <c r="AB298" s="209"/>
      <c r="AC298" s="209"/>
      <c r="AD298" s="209"/>
      <c r="AE298" s="209"/>
    </row>
    <row r="299" spans="1:31">
      <c r="A299" s="211">
        <v>5</v>
      </c>
      <c r="B299" s="211">
        <v>6</v>
      </c>
      <c r="C299" s="211">
        <v>3</v>
      </c>
      <c r="D299" s="211" t="s">
        <v>24</v>
      </c>
      <c r="E299" s="205" t="s">
        <v>1068</v>
      </c>
      <c r="F299" s="205" t="s">
        <v>43</v>
      </c>
      <c r="G299" s="223">
        <v>4</v>
      </c>
      <c r="H299" s="223">
        <v>14</v>
      </c>
      <c r="I299" s="223">
        <v>12</v>
      </c>
      <c r="J299" s="223" t="s">
        <v>403</v>
      </c>
      <c r="K299" s="194" t="str">
        <f>VLOOKUP(A299,'[1]1_プロファイルマスタ'!$A$3:$E$90,3,FALSE)</f>
        <v>担当者(判定権限なし)</v>
      </c>
      <c r="L299" s="194" t="str">
        <f>VLOOKUP(B299,'[1]8_取引マスタ'!$A$3:$G$91,2,FALSE)</f>
        <v>本人確認</v>
      </c>
      <c r="M299" s="194" t="str">
        <f>VLOOKUP(C299,'[1]15_リスト発行元マスタ'!$A$3:$Q$100,2,FALSE)</f>
        <v>RefSANC</v>
      </c>
      <c r="N299" s="194" t="str">
        <f>VLOOKUP(G299,'[3]1_プロファイルマスタ'!$H$3:$L$900,3,FALSE)</f>
        <v>その他部門（役席）</v>
      </c>
      <c r="O299" s="194" t="str">
        <f>VLOOKUP(H299,'[3]8_取引マスタ'!$J$3:$P$910,2,FALSE)</f>
        <v>未判定照会（連動）</v>
      </c>
      <c r="P299" s="194" t="str">
        <f>VLOOKUP(I299,'[3]15_リスト発行元マスタ'!$U$3:$AK$1000,2,FALSE)</f>
        <v>DJ_KOKUNAI_PEPS</v>
      </c>
      <c r="Q299" s="206" t="s">
        <v>208</v>
      </c>
      <c r="R299" s="207" t="s">
        <v>868</v>
      </c>
      <c r="S299" s="207" t="s">
        <v>206</v>
      </c>
      <c r="T299" s="207" t="str">
        <f t="shared" si="12"/>
        <v xml:space="preserve">4 , 14 , 12 , 'Y' </v>
      </c>
      <c r="U299" s="208" t="s">
        <v>207</v>
      </c>
      <c r="W299" s="209" t="b">
        <f t="shared" si="13"/>
        <v>0</v>
      </c>
      <c r="X299" s="209" t="b">
        <f t="shared" si="13"/>
        <v>0</v>
      </c>
      <c r="Y299" s="209" t="b">
        <f t="shared" si="13"/>
        <v>0</v>
      </c>
      <c r="Z299" s="209" t="b">
        <f t="shared" si="13"/>
        <v>0</v>
      </c>
      <c r="AB299" s="209"/>
      <c r="AC299" s="209"/>
      <c r="AD299" s="209"/>
      <c r="AE299" s="209"/>
    </row>
    <row r="300" spans="1:31">
      <c r="A300" s="211">
        <v>5</v>
      </c>
      <c r="B300" s="211">
        <v>6</v>
      </c>
      <c r="C300" s="211">
        <v>4</v>
      </c>
      <c r="D300" s="211" t="s">
        <v>24</v>
      </c>
      <c r="E300" s="205" t="s">
        <v>1068</v>
      </c>
      <c r="F300" s="205" t="s">
        <v>43</v>
      </c>
      <c r="G300" s="223">
        <v>4</v>
      </c>
      <c r="H300" s="223">
        <v>14</v>
      </c>
      <c r="I300" s="223">
        <v>13</v>
      </c>
      <c r="J300" s="223" t="s">
        <v>403</v>
      </c>
      <c r="K300" s="194" t="str">
        <f>VLOOKUP(A300,'[1]1_プロファイルマスタ'!$A$3:$E$90,3,FALSE)</f>
        <v>担当者(判定権限なし)</v>
      </c>
      <c r="L300" s="194" t="str">
        <f>VLOOKUP(B300,'[1]8_取引マスタ'!$A$3:$G$91,2,FALSE)</f>
        <v>本人確認</v>
      </c>
      <c r="M300" s="194" t="str">
        <f>VLOOKUP(C300,'[1]15_リスト発行元マスタ'!$A$3:$Q$100,2,FALSE)</f>
        <v>FACTIVA</v>
      </c>
      <c r="N300" s="194" t="str">
        <f>VLOOKUP(G300,'[3]1_プロファイルマスタ'!$H$3:$L$900,3,FALSE)</f>
        <v>その他部門（役席）</v>
      </c>
      <c r="O300" s="194" t="str">
        <f>VLOOKUP(H300,'[3]8_取引マスタ'!$J$3:$P$910,2,FALSE)</f>
        <v>未判定照会（連動）</v>
      </c>
      <c r="P300" s="194" t="str">
        <f>VLOOKUP(I300,'[3]15_リスト発行元マスタ'!$U$3:$AK$1000,2,FALSE)</f>
        <v>ZENGIN_SEIHO</v>
      </c>
      <c r="Q300" s="206" t="s">
        <v>208</v>
      </c>
      <c r="R300" s="207" t="s">
        <v>868</v>
      </c>
      <c r="S300" s="207" t="s">
        <v>206</v>
      </c>
      <c r="T300" s="207" t="str">
        <f t="shared" si="12"/>
        <v xml:space="preserve">4 , 14 , 13 , 'Y' </v>
      </c>
      <c r="U300" s="208" t="s">
        <v>207</v>
      </c>
      <c r="W300" s="209" t="b">
        <f t="shared" si="13"/>
        <v>0</v>
      </c>
      <c r="X300" s="209" t="b">
        <f t="shared" si="13"/>
        <v>0</v>
      </c>
      <c r="Y300" s="209" t="b">
        <f t="shared" si="13"/>
        <v>0</v>
      </c>
      <c r="Z300" s="209" t="b">
        <f t="shared" si="13"/>
        <v>0</v>
      </c>
      <c r="AB300" s="209"/>
      <c r="AC300" s="209"/>
      <c r="AD300" s="209"/>
      <c r="AE300" s="209"/>
    </row>
    <row r="301" spans="1:31">
      <c r="A301" s="211">
        <v>5</v>
      </c>
      <c r="B301" s="211">
        <v>6</v>
      </c>
      <c r="C301" s="211">
        <v>5</v>
      </c>
      <c r="D301" s="211" t="s">
        <v>24</v>
      </c>
      <c r="E301" s="205" t="s">
        <v>1068</v>
      </c>
      <c r="F301" s="205" t="s">
        <v>43</v>
      </c>
      <c r="G301" s="223">
        <v>4</v>
      </c>
      <c r="H301" s="223">
        <v>14</v>
      </c>
      <c r="I301" s="223">
        <v>14</v>
      </c>
      <c r="J301" s="223" t="s">
        <v>403</v>
      </c>
      <c r="K301" s="194" t="str">
        <f>VLOOKUP(A301,'[1]1_プロファイルマスタ'!$A$3:$E$90,3,FALSE)</f>
        <v>担当者(判定権限なし)</v>
      </c>
      <c r="L301" s="194" t="str">
        <f>VLOOKUP(B301,'[1]8_取引マスタ'!$A$3:$G$91,2,FALSE)</f>
        <v>本人確認</v>
      </c>
      <c r="M301" s="194" t="str">
        <f>VLOOKUP(C301,'[1]15_リスト発行元マスタ'!$A$3:$Q$100,2,FALSE)</f>
        <v>FACTIVA_SANC</v>
      </c>
      <c r="N301" s="194" t="str">
        <f>VLOOKUP(G301,'[3]1_プロファイルマスタ'!$H$3:$L$900,3,FALSE)</f>
        <v>その他部門（役席）</v>
      </c>
      <c r="O301" s="194" t="str">
        <f>VLOOKUP(H301,'[3]8_取引マスタ'!$J$3:$P$910,2,FALSE)</f>
        <v>未判定照会（連動）</v>
      </c>
      <c r="P301" s="194" t="str">
        <f>VLOOKUP(I301,'[3]15_リスト発行元マスタ'!$U$3:$AK$1000,2,FALSE)</f>
        <v>ZENGIN_SONPO</v>
      </c>
      <c r="Q301" s="206" t="s">
        <v>208</v>
      </c>
      <c r="R301" s="207" t="s">
        <v>868</v>
      </c>
      <c r="S301" s="207" t="s">
        <v>206</v>
      </c>
      <c r="T301" s="207" t="str">
        <f t="shared" si="12"/>
        <v xml:space="preserve">4 , 14 , 14 , 'Y' </v>
      </c>
      <c r="U301" s="208" t="s">
        <v>207</v>
      </c>
      <c r="W301" s="209" t="b">
        <f t="shared" si="13"/>
        <v>0</v>
      </c>
      <c r="X301" s="209" t="b">
        <f t="shared" si="13"/>
        <v>0</v>
      </c>
      <c r="Y301" s="209" t="b">
        <f t="shared" si="13"/>
        <v>0</v>
      </c>
      <c r="Z301" s="209" t="b">
        <f t="shared" si="13"/>
        <v>0</v>
      </c>
      <c r="AB301" s="209"/>
      <c r="AC301" s="209"/>
      <c r="AD301" s="209"/>
      <c r="AE301" s="209"/>
    </row>
    <row r="302" spans="1:31">
      <c r="A302" s="211">
        <v>5</v>
      </c>
      <c r="B302" s="211">
        <v>6</v>
      </c>
      <c r="C302" s="211">
        <v>6</v>
      </c>
      <c r="D302" s="211" t="s">
        <v>24</v>
      </c>
      <c r="E302" s="205" t="s">
        <v>1068</v>
      </c>
      <c r="F302" s="205" t="s">
        <v>43</v>
      </c>
      <c r="G302" s="223">
        <v>4</v>
      </c>
      <c r="H302" s="223">
        <v>14</v>
      </c>
      <c r="I302" s="223">
        <v>15</v>
      </c>
      <c r="J302" s="223" t="s">
        <v>326</v>
      </c>
      <c r="K302" s="194" t="str">
        <f>VLOOKUP(A302,'[1]1_プロファイルマスタ'!$A$3:$E$90,3,FALSE)</f>
        <v>担当者(判定権限なし)</v>
      </c>
      <c r="L302" s="194" t="str">
        <f>VLOOKUP(B302,'[1]8_取引マスタ'!$A$3:$G$91,2,FALSE)</f>
        <v>本人確認</v>
      </c>
      <c r="M302" s="194" t="str">
        <f>VLOOKUP(C302,'[1]15_リスト発行元マスタ'!$A$3:$Q$100,2,FALSE)</f>
        <v>MOF</v>
      </c>
      <c r="N302" s="194" t="str">
        <f>VLOOKUP(G302,'[3]1_プロファイルマスタ'!$H$3:$L$900,3,FALSE)</f>
        <v>その他部門（役席）</v>
      </c>
      <c r="O302" s="194" t="str">
        <f>VLOOKUP(H302,'[3]8_取引マスタ'!$J$3:$P$910,2,FALSE)</f>
        <v>未判定照会（連動）</v>
      </c>
      <c r="P302" s="194" t="str">
        <f>VLOOKUP(I302,'[3]15_リスト発行元マスタ'!$U$3:$AK$1000,2,FALSE)</f>
        <v>ORIGINAL</v>
      </c>
      <c r="Q302" s="206" t="s">
        <v>208</v>
      </c>
      <c r="R302" s="207" t="s">
        <v>868</v>
      </c>
      <c r="S302" s="207" t="s">
        <v>206</v>
      </c>
      <c r="T302" s="207" t="str">
        <f t="shared" si="12"/>
        <v xml:space="preserve">4 , 14 , 15 , 'N' </v>
      </c>
      <c r="U302" s="208" t="s">
        <v>207</v>
      </c>
      <c r="W302" s="209" t="b">
        <f t="shared" si="13"/>
        <v>0</v>
      </c>
      <c r="X302" s="209" t="b">
        <f t="shared" si="13"/>
        <v>0</v>
      </c>
      <c r="Y302" s="209" t="b">
        <f t="shared" si="13"/>
        <v>0</v>
      </c>
      <c r="Z302" s="209" t="b">
        <f t="shared" si="13"/>
        <v>0</v>
      </c>
      <c r="AB302" s="209"/>
      <c r="AC302" s="209"/>
      <c r="AD302" s="209"/>
      <c r="AE302" s="209"/>
    </row>
    <row r="303" spans="1:31">
      <c r="A303" s="211">
        <v>5</v>
      </c>
      <c r="B303" s="211">
        <v>6</v>
      </c>
      <c r="C303" s="211">
        <v>7</v>
      </c>
      <c r="D303" s="211" t="s">
        <v>24</v>
      </c>
      <c r="E303" s="205" t="s">
        <v>1068</v>
      </c>
      <c r="F303" s="205" t="s">
        <v>43</v>
      </c>
      <c r="G303" s="223">
        <v>4</v>
      </c>
      <c r="H303" s="223">
        <v>15</v>
      </c>
      <c r="I303" s="223">
        <v>1</v>
      </c>
      <c r="J303" s="223" t="s">
        <v>403</v>
      </c>
      <c r="K303" s="194" t="str">
        <f>VLOOKUP(A303,'[1]1_プロファイルマスタ'!$A$3:$E$90,3,FALSE)</f>
        <v>担当者(判定権限なし)</v>
      </c>
      <c r="L303" s="194" t="str">
        <f>VLOOKUP(B303,'[1]8_取引マスタ'!$A$3:$G$91,2,FALSE)</f>
        <v>本人確認</v>
      </c>
      <c r="M303" s="194" t="str">
        <f>VLOOKUP(C303,'[1]15_リスト発行元マスタ'!$A$3:$Q$100,2,FALSE)</f>
        <v>JP</v>
      </c>
      <c r="N303" s="194" t="str">
        <f>VLOOKUP(G303,'[3]1_プロファイルマスタ'!$H$3:$L$900,3,FALSE)</f>
        <v>その他部門（役席）</v>
      </c>
      <c r="O303" s="194" t="str">
        <f>VLOOKUP(H303,'[3]8_取引マスタ'!$J$3:$P$910,2,FALSE)</f>
        <v>判定済照会（連動）</v>
      </c>
      <c r="P303" s="194" t="str">
        <f>VLOOKUP(I303,'[3]15_リスト発行元マスタ'!$U$3:$AK$1000,2,FALSE)</f>
        <v>OFAC</v>
      </c>
      <c r="Q303" s="206" t="s">
        <v>208</v>
      </c>
      <c r="R303" s="207" t="s">
        <v>868</v>
      </c>
      <c r="S303" s="207" t="s">
        <v>206</v>
      </c>
      <c r="T303" s="207" t="str">
        <f t="shared" si="12"/>
        <v xml:space="preserve">4 , 15 , 1 , 'Y' </v>
      </c>
      <c r="U303" s="208" t="s">
        <v>207</v>
      </c>
      <c r="W303" s="209" t="b">
        <f t="shared" si="13"/>
        <v>0</v>
      </c>
      <c r="X303" s="209" t="b">
        <f t="shared" si="13"/>
        <v>0</v>
      </c>
      <c r="Y303" s="209" t="b">
        <f t="shared" si="13"/>
        <v>0</v>
      </c>
      <c r="Z303" s="209" t="b">
        <f t="shared" si="13"/>
        <v>0</v>
      </c>
      <c r="AB303" s="209"/>
      <c r="AC303" s="209"/>
      <c r="AD303" s="209"/>
      <c r="AE303" s="209"/>
    </row>
    <row r="304" spans="1:31">
      <c r="A304" s="211">
        <v>5</v>
      </c>
      <c r="B304" s="211">
        <v>6</v>
      </c>
      <c r="C304" s="211">
        <v>8</v>
      </c>
      <c r="D304" s="211" t="s">
        <v>24</v>
      </c>
      <c r="E304" s="205" t="s">
        <v>1068</v>
      </c>
      <c r="F304" s="205" t="s">
        <v>43</v>
      </c>
      <c r="G304" s="223">
        <v>4</v>
      </c>
      <c r="H304" s="223">
        <v>15</v>
      </c>
      <c r="I304" s="223">
        <v>2</v>
      </c>
      <c r="J304" s="223" t="s">
        <v>403</v>
      </c>
      <c r="K304" s="194" t="str">
        <f>VLOOKUP(A304,'[1]1_プロファイルマスタ'!$A$3:$E$90,3,FALSE)</f>
        <v>担当者(判定権限なし)</v>
      </c>
      <c r="L304" s="194" t="str">
        <f>VLOOKUP(B304,'[1]8_取引マスタ'!$A$3:$G$91,2,FALSE)</f>
        <v>本人確認</v>
      </c>
      <c r="M304" s="194" t="str">
        <f>VLOOKUP(C304,'[1]15_リスト発行元マスタ'!$A$3:$Q$100,2,FALSE)</f>
        <v>JU</v>
      </c>
      <c r="N304" s="194" t="str">
        <f>VLOOKUP(G304,'[3]1_プロファイルマスタ'!$H$3:$L$900,3,FALSE)</f>
        <v>その他部門（役席）</v>
      </c>
      <c r="O304" s="194" t="str">
        <f>VLOOKUP(H304,'[3]8_取引マスタ'!$J$3:$P$910,2,FALSE)</f>
        <v>判定済照会（連動）</v>
      </c>
      <c r="P304" s="194" t="str">
        <f>VLOOKUP(I304,'[3]15_リスト発行元マスタ'!$U$3:$AK$1000,2,FALSE)</f>
        <v>JP</v>
      </c>
      <c r="Q304" s="206" t="s">
        <v>208</v>
      </c>
      <c r="R304" s="207" t="s">
        <v>868</v>
      </c>
      <c r="S304" s="207" t="s">
        <v>206</v>
      </c>
      <c r="T304" s="207" t="str">
        <f t="shared" si="12"/>
        <v xml:space="preserve">4 , 15 , 2 , 'Y' </v>
      </c>
      <c r="U304" s="208" t="s">
        <v>207</v>
      </c>
      <c r="W304" s="209" t="b">
        <f t="shared" si="13"/>
        <v>0</v>
      </c>
      <c r="X304" s="209" t="b">
        <f t="shared" si="13"/>
        <v>0</v>
      </c>
      <c r="Y304" s="209" t="b">
        <f t="shared" si="13"/>
        <v>0</v>
      </c>
      <c r="Z304" s="209" t="b">
        <f t="shared" si="13"/>
        <v>0</v>
      </c>
      <c r="AB304" s="209"/>
      <c r="AC304" s="209"/>
      <c r="AD304" s="209"/>
      <c r="AE304" s="209"/>
    </row>
    <row r="305" spans="1:31">
      <c r="A305" s="211">
        <v>5</v>
      </c>
      <c r="B305" s="211">
        <v>6</v>
      </c>
      <c r="C305" s="211">
        <v>9</v>
      </c>
      <c r="D305" s="211" t="s">
        <v>24</v>
      </c>
      <c r="E305" s="205" t="s">
        <v>1068</v>
      </c>
      <c r="F305" s="205" t="s">
        <v>43</v>
      </c>
      <c r="G305" s="223">
        <v>4</v>
      </c>
      <c r="H305" s="223">
        <v>15</v>
      </c>
      <c r="I305" s="223">
        <v>3</v>
      </c>
      <c r="J305" s="223" t="s">
        <v>403</v>
      </c>
      <c r="K305" s="194" t="str">
        <f>VLOOKUP(A305,'[1]1_プロファイルマスタ'!$A$3:$E$90,3,FALSE)</f>
        <v>担当者(判定権限なし)</v>
      </c>
      <c r="L305" s="194" t="str">
        <f>VLOOKUP(B305,'[1]8_取引マスタ'!$A$3:$G$91,2,FALSE)</f>
        <v>本人確認</v>
      </c>
      <c r="M305" s="194" t="str">
        <f>VLOOKUP(C305,'[1]15_リスト発行元マスタ'!$A$3:$Q$100,2,FALSE)</f>
        <v>NPA</v>
      </c>
      <c r="N305" s="194" t="str">
        <f>VLOOKUP(G305,'[3]1_プロファイルマスタ'!$H$3:$L$900,3,FALSE)</f>
        <v>その他部門（役席）</v>
      </c>
      <c r="O305" s="194" t="str">
        <f>VLOOKUP(H305,'[3]8_取引マスタ'!$J$3:$P$910,2,FALSE)</f>
        <v>判定済照会（連動）</v>
      </c>
      <c r="P305" s="194" t="str">
        <f>VLOOKUP(I305,'[3]15_リスト発行元マスタ'!$U$3:$AK$1000,2,FALSE)</f>
        <v>MOF</v>
      </c>
      <c r="Q305" s="206" t="s">
        <v>208</v>
      </c>
      <c r="R305" s="207" t="s">
        <v>868</v>
      </c>
      <c r="S305" s="207" t="s">
        <v>206</v>
      </c>
      <c r="T305" s="207" t="str">
        <f t="shared" si="12"/>
        <v xml:space="preserve">4 , 15 , 3 , 'Y' </v>
      </c>
      <c r="U305" s="208" t="s">
        <v>207</v>
      </c>
      <c r="W305" s="209" t="b">
        <f t="shared" si="13"/>
        <v>0</v>
      </c>
      <c r="X305" s="209" t="b">
        <f t="shared" si="13"/>
        <v>0</v>
      </c>
      <c r="Y305" s="209" t="b">
        <f t="shared" si="13"/>
        <v>0</v>
      </c>
      <c r="Z305" s="209" t="b">
        <f t="shared" si="13"/>
        <v>0</v>
      </c>
      <c r="AB305" s="209"/>
      <c r="AC305" s="209"/>
      <c r="AD305" s="209"/>
      <c r="AE305" s="209"/>
    </row>
    <row r="306" spans="1:31">
      <c r="A306" s="211">
        <v>5</v>
      </c>
      <c r="B306" s="211">
        <v>6</v>
      </c>
      <c r="C306" s="211">
        <v>10</v>
      </c>
      <c r="D306" s="211" t="s">
        <v>24</v>
      </c>
      <c r="E306" s="205" t="s">
        <v>1068</v>
      </c>
      <c r="F306" s="205" t="s">
        <v>43</v>
      </c>
      <c r="G306" s="223">
        <v>4</v>
      </c>
      <c r="H306" s="223">
        <v>15</v>
      </c>
      <c r="I306" s="223">
        <v>4</v>
      </c>
      <c r="J306" s="223" t="s">
        <v>403</v>
      </c>
      <c r="K306" s="194" t="str">
        <f>VLOOKUP(A306,'[1]1_プロファイルマスタ'!$A$3:$E$90,3,FALSE)</f>
        <v>担当者(判定権限なし)</v>
      </c>
      <c r="L306" s="194" t="str">
        <f>VLOOKUP(B306,'[1]8_取引マスタ'!$A$3:$G$91,2,FALSE)</f>
        <v>本人確認</v>
      </c>
      <c r="M306" s="194" t="str">
        <f>VLOOKUP(C306,'[1]15_リスト発行元マスタ'!$A$3:$Q$100,2,FALSE)</f>
        <v>NPC</v>
      </c>
      <c r="N306" s="194" t="str">
        <f>VLOOKUP(G306,'[3]1_プロファイルマスタ'!$H$3:$L$900,3,FALSE)</f>
        <v>その他部門（役席）</v>
      </c>
      <c r="O306" s="194" t="str">
        <f>VLOOKUP(H306,'[3]8_取引マスタ'!$J$3:$P$910,2,FALSE)</f>
        <v>判定済照会（連動）</v>
      </c>
      <c r="P306" s="194" t="str">
        <f>VLOOKUP(I306,'[3]15_リスト発行元マスタ'!$U$3:$AK$1000,2,FALSE)</f>
        <v>NPA</v>
      </c>
      <c r="Q306" s="206" t="s">
        <v>208</v>
      </c>
      <c r="R306" s="207" t="s">
        <v>868</v>
      </c>
      <c r="S306" s="207" t="s">
        <v>206</v>
      </c>
      <c r="T306" s="207" t="str">
        <f t="shared" si="12"/>
        <v xml:space="preserve">4 , 15 , 4 , 'Y' </v>
      </c>
      <c r="U306" s="208" t="s">
        <v>207</v>
      </c>
      <c r="W306" s="209" t="b">
        <f t="shared" si="13"/>
        <v>0</v>
      </c>
      <c r="X306" s="209" t="b">
        <f t="shared" si="13"/>
        <v>0</v>
      </c>
      <c r="Y306" s="209" t="b">
        <f t="shared" si="13"/>
        <v>0</v>
      </c>
      <c r="Z306" s="209" t="b">
        <f t="shared" si="13"/>
        <v>0</v>
      </c>
      <c r="AB306" s="209"/>
      <c r="AC306" s="209"/>
      <c r="AD306" s="209"/>
      <c r="AE306" s="209"/>
    </row>
    <row r="307" spans="1:31">
      <c r="A307" s="211">
        <v>5</v>
      </c>
      <c r="B307" s="211">
        <v>6</v>
      </c>
      <c r="C307" s="211">
        <v>11</v>
      </c>
      <c r="D307" s="211" t="s">
        <v>24</v>
      </c>
      <c r="E307" s="205" t="s">
        <v>1068</v>
      </c>
      <c r="F307" s="205" t="s">
        <v>43</v>
      </c>
      <c r="G307" s="223">
        <v>4</v>
      </c>
      <c r="H307" s="223">
        <v>15</v>
      </c>
      <c r="I307" s="223">
        <v>5</v>
      </c>
      <c r="J307" s="223" t="s">
        <v>403</v>
      </c>
      <c r="K307" s="194" t="str">
        <f>VLOOKUP(A307,'[1]1_プロファイルマスタ'!$A$3:$E$90,3,FALSE)</f>
        <v>担当者(判定権限なし)</v>
      </c>
      <c r="L307" s="194" t="str">
        <f>VLOOKUP(B307,'[1]8_取引マスタ'!$A$3:$G$91,2,FALSE)</f>
        <v>本人確認</v>
      </c>
      <c r="M307" s="194" t="str">
        <f>VLOOKUP(C307,'[1]15_リスト発行元マスタ'!$A$3:$Q$100,2,FALSE)</f>
        <v>NPI</v>
      </c>
      <c r="N307" s="194" t="str">
        <f>VLOOKUP(G307,'[3]1_プロファイルマスタ'!$H$3:$L$900,3,FALSE)</f>
        <v>その他部門（役席）</v>
      </c>
      <c r="O307" s="194" t="str">
        <f>VLOOKUP(H307,'[3]8_取引マスタ'!$J$3:$P$910,2,FALSE)</f>
        <v>判定済照会（連動）</v>
      </c>
      <c r="P307" s="194" t="str">
        <f>VLOOKUP(I307,'[3]15_リスト発行元マスタ'!$U$3:$AK$1000,2,FALSE)</f>
        <v>NPC</v>
      </c>
      <c r="Q307" s="206" t="s">
        <v>208</v>
      </c>
      <c r="R307" s="207" t="s">
        <v>868</v>
      </c>
      <c r="S307" s="207" t="s">
        <v>206</v>
      </c>
      <c r="T307" s="207" t="str">
        <f t="shared" si="12"/>
        <v xml:space="preserve">4 , 15 , 5 , 'Y' </v>
      </c>
      <c r="U307" s="208" t="s">
        <v>207</v>
      </c>
      <c r="W307" s="209" t="b">
        <f t="shared" si="13"/>
        <v>0</v>
      </c>
      <c r="X307" s="209" t="b">
        <f t="shared" si="13"/>
        <v>0</v>
      </c>
      <c r="Y307" s="209" t="b">
        <f t="shared" si="13"/>
        <v>0</v>
      </c>
      <c r="Z307" s="209" t="b">
        <f t="shared" si="13"/>
        <v>0</v>
      </c>
      <c r="AB307" s="209"/>
      <c r="AC307" s="209"/>
      <c r="AD307" s="209"/>
      <c r="AE307" s="209"/>
    </row>
    <row r="308" spans="1:31">
      <c r="A308" s="211">
        <v>5</v>
      </c>
      <c r="B308" s="211">
        <v>6</v>
      </c>
      <c r="C308" s="211">
        <v>12</v>
      </c>
      <c r="D308" s="211" t="s">
        <v>24</v>
      </c>
      <c r="E308" s="205" t="s">
        <v>1068</v>
      </c>
      <c r="F308" s="205" t="s">
        <v>43</v>
      </c>
      <c r="G308" s="223">
        <v>4</v>
      </c>
      <c r="H308" s="223">
        <v>15</v>
      </c>
      <c r="I308" s="223">
        <v>6</v>
      </c>
      <c r="J308" s="223" t="s">
        <v>403</v>
      </c>
      <c r="K308" s="194" t="str">
        <f>VLOOKUP(A308,'[1]1_プロファイルマスタ'!$A$3:$E$90,3,FALSE)</f>
        <v>担当者(判定権限なし)</v>
      </c>
      <c r="L308" s="194" t="str">
        <f>VLOOKUP(B308,'[1]8_取引マスタ'!$A$3:$G$91,2,FALSE)</f>
        <v>本人確認</v>
      </c>
      <c r="M308" s="194" t="str">
        <f>VLOOKUP(C308,'[1]15_リスト発行元マスタ'!$A$3:$Q$100,2,FALSE)</f>
        <v>ASI</v>
      </c>
      <c r="N308" s="194" t="str">
        <f>VLOOKUP(G308,'[3]1_プロファイルマスタ'!$H$3:$L$900,3,FALSE)</f>
        <v>その他部門（役席）</v>
      </c>
      <c r="O308" s="194" t="str">
        <f>VLOOKUP(H308,'[3]8_取引マスタ'!$J$3:$P$910,2,FALSE)</f>
        <v>判定済照会（連動）</v>
      </c>
      <c r="P308" s="194" t="str">
        <f>VLOOKUP(I308,'[3]15_リスト発行元マスタ'!$U$3:$AK$1000,2,FALSE)</f>
        <v>NPI</v>
      </c>
      <c r="Q308" s="206" t="s">
        <v>208</v>
      </c>
      <c r="R308" s="207" t="s">
        <v>868</v>
      </c>
      <c r="S308" s="207" t="s">
        <v>206</v>
      </c>
      <c r="T308" s="207" t="str">
        <f t="shared" si="12"/>
        <v xml:space="preserve">4 , 15 , 6 , 'Y' </v>
      </c>
      <c r="U308" s="208" t="s">
        <v>207</v>
      </c>
      <c r="W308" s="209" t="b">
        <f t="shared" si="13"/>
        <v>0</v>
      </c>
      <c r="X308" s="209" t="b">
        <f t="shared" si="13"/>
        <v>0</v>
      </c>
      <c r="Y308" s="209" t="b">
        <f t="shared" si="13"/>
        <v>0</v>
      </c>
      <c r="Z308" s="209" t="b">
        <f t="shared" si="13"/>
        <v>0</v>
      </c>
      <c r="AB308" s="209"/>
      <c r="AC308" s="209"/>
      <c r="AD308" s="209"/>
      <c r="AE308" s="209"/>
    </row>
    <row r="309" spans="1:31">
      <c r="A309" s="211">
        <v>5</v>
      </c>
      <c r="B309" s="211">
        <v>6</v>
      </c>
      <c r="C309" s="211">
        <v>13</v>
      </c>
      <c r="D309" s="211" t="s">
        <v>24</v>
      </c>
      <c r="E309" s="205" t="s">
        <v>1068</v>
      </c>
      <c r="F309" s="205" t="s">
        <v>43</v>
      </c>
      <c r="G309" s="223">
        <v>4</v>
      </c>
      <c r="H309" s="223">
        <v>15</v>
      </c>
      <c r="I309" s="223">
        <v>7</v>
      </c>
      <c r="J309" s="223" t="s">
        <v>403</v>
      </c>
      <c r="K309" s="194" t="str">
        <f>VLOOKUP(A309,'[1]1_プロファイルマスタ'!$A$3:$E$90,3,FALSE)</f>
        <v>担当者(判定権限なし)</v>
      </c>
      <c r="L309" s="194" t="str">
        <f>VLOOKUP(B309,'[1]8_取引マスタ'!$A$3:$G$91,2,FALSE)</f>
        <v>本人確認</v>
      </c>
      <c r="M309" s="194" t="str">
        <f>VLOOKUP(C309,'[1]15_リスト発行元マスタ'!$A$3:$Q$100,2,FALSE)</f>
        <v>ASC</v>
      </c>
      <c r="N309" s="194" t="str">
        <f>VLOOKUP(G309,'[3]1_プロファイルマスタ'!$H$3:$L$900,3,FALSE)</f>
        <v>その他部門（役席）</v>
      </c>
      <c r="O309" s="194" t="str">
        <f>VLOOKUP(H309,'[3]8_取引マスタ'!$J$3:$P$910,2,FALSE)</f>
        <v>判定済照会（連動）</v>
      </c>
      <c r="P309" s="194" t="str">
        <f>VLOOKUP(I309,'[3]15_リスト発行元マスタ'!$U$3:$AK$1000,2,FALSE)</f>
        <v>ASI</v>
      </c>
      <c r="Q309" s="206" t="s">
        <v>208</v>
      </c>
      <c r="R309" s="207" t="s">
        <v>868</v>
      </c>
      <c r="S309" s="207" t="s">
        <v>206</v>
      </c>
      <c r="T309" s="207" t="str">
        <f t="shared" si="12"/>
        <v xml:space="preserve">4 , 15 , 7 , 'Y' </v>
      </c>
      <c r="U309" s="208" t="s">
        <v>207</v>
      </c>
      <c r="W309" s="209" t="b">
        <f t="shared" si="9"/>
        <v>0</v>
      </c>
      <c r="X309" s="209" t="b">
        <f t="shared" si="9"/>
        <v>0</v>
      </c>
      <c r="Y309" s="209" t="b">
        <f t="shared" si="9"/>
        <v>0</v>
      </c>
      <c r="Z309" s="209" t="b">
        <f t="shared" si="5"/>
        <v>0</v>
      </c>
      <c r="AB309" s="209"/>
      <c r="AC309" s="209"/>
      <c r="AD309" s="209"/>
      <c r="AE309" s="209"/>
    </row>
    <row r="310" spans="1:31">
      <c r="A310" s="211">
        <v>5</v>
      </c>
      <c r="B310" s="211">
        <v>6</v>
      </c>
      <c r="C310" s="211">
        <v>14</v>
      </c>
      <c r="D310" s="211" t="s">
        <v>24</v>
      </c>
      <c r="E310" s="205" t="s">
        <v>1068</v>
      </c>
      <c r="F310" s="205" t="s">
        <v>43</v>
      </c>
      <c r="G310" s="223">
        <v>4</v>
      </c>
      <c r="H310" s="223">
        <v>15</v>
      </c>
      <c r="I310" s="223">
        <v>8</v>
      </c>
      <c r="J310" s="223" t="s">
        <v>403</v>
      </c>
      <c r="K310" s="194" t="str">
        <f>VLOOKUP(A310,'[1]1_プロファイルマスタ'!$A$3:$E$90,3,FALSE)</f>
        <v>担当者(判定権限なし)</v>
      </c>
      <c r="L310" s="194" t="str">
        <f>VLOOKUP(B310,'[1]8_取引マスタ'!$A$3:$G$91,2,FALSE)</f>
        <v>本人確認</v>
      </c>
      <c r="M310" s="194" t="str">
        <f>VLOOKUP(C310,'[1]15_リスト発行元マスタ'!$A$3:$Q$100,2,FALSE)</f>
        <v>ORG1</v>
      </c>
      <c r="N310" s="194" t="str">
        <f>VLOOKUP(G310,'[3]1_プロファイルマスタ'!$H$3:$L$900,3,FALSE)</f>
        <v>その他部門（役席）</v>
      </c>
      <c r="O310" s="194" t="str">
        <f>VLOOKUP(H310,'[3]8_取引マスタ'!$J$3:$P$910,2,FALSE)</f>
        <v>判定済照会（連動）</v>
      </c>
      <c r="P310" s="194" t="str">
        <f>VLOOKUP(I310,'[3]15_リスト発行元マスタ'!$U$3:$AK$1000,2,FALSE)</f>
        <v>ASC</v>
      </c>
      <c r="Q310" s="206" t="s">
        <v>208</v>
      </c>
      <c r="R310" s="207" t="s">
        <v>868</v>
      </c>
      <c r="S310" s="207" t="s">
        <v>206</v>
      </c>
      <c r="T310" s="207" t="str">
        <f t="shared" si="12"/>
        <v xml:space="preserve">4 , 15 , 8 , 'Y' </v>
      </c>
      <c r="U310" s="208" t="s">
        <v>207</v>
      </c>
      <c r="W310" s="209" t="b">
        <f t="shared" si="9"/>
        <v>0</v>
      </c>
      <c r="X310" s="209" t="b">
        <f t="shared" si="9"/>
        <v>0</v>
      </c>
      <c r="Y310" s="209" t="b">
        <f t="shared" si="9"/>
        <v>0</v>
      </c>
      <c r="Z310" s="209" t="b">
        <f t="shared" si="5"/>
        <v>0</v>
      </c>
      <c r="AB310" s="209"/>
      <c r="AC310" s="209"/>
      <c r="AD310" s="209"/>
      <c r="AE310" s="209"/>
    </row>
    <row r="311" spans="1:31">
      <c r="A311" s="211">
        <v>5</v>
      </c>
      <c r="B311" s="211">
        <v>7</v>
      </c>
      <c r="C311" s="211">
        <v>1</v>
      </c>
      <c r="D311" s="211" t="s">
        <v>24</v>
      </c>
      <c r="E311" s="205" t="s">
        <v>1068</v>
      </c>
      <c r="F311" s="205" t="s">
        <v>43</v>
      </c>
      <c r="G311" s="223">
        <v>4</v>
      </c>
      <c r="H311" s="223">
        <v>15</v>
      </c>
      <c r="I311" s="223">
        <v>9</v>
      </c>
      <c r="J311" s="223" t="s">
        <v>403</v>
      </c>
      <c r="K311" s="194" t="str">
        <f>VLOOKUP(A311,'[1]1_プロファイルマスタ'!$A$3:$E$90,3,FALSE)</f>
        <v>担当者(判定権限なし)</v>
      </c>
      <c r="L311" s="194" t="str">
        <f>VLOOKUP(B311,'[1]8_取引マスタ'!$A$3:$G$91,2,FALSE)</f>
        <v>本人確認仕掛照会</v>
      </c>
      <c r="M311" s="194" t="str">
        <f>VLOOKUP(C311,'[1]15_リスト発行元マスタ'!$A$3:$Q$100,2,FALSE)</f>
        <v>OFAC</v>
      </c>
      <c r="N311" s="194" t="str">
        <f>VLOOKUP(G311,'[3]1_プロファイルマスタ'!$H$3:$L$900,3,FALSE)</f>
        <v>その他部門（役席）</v>
      </c>
      <c r="O311" s="194" t="str">
        <f>VLOOKUP(H311,'[3]8_取引マスタ'!$J$3:$P$910,2,FALSE)</f>
        <v>判定済照会（連動）</v>
      </c>
      <c r="P311" s="194" t="str">
        <f>VLOOKUP(I311,'[3]15_リスト発行元マスタ'!$U$3:$AK$1000,2,FALSE)</f>
        <v>DJ_SEISAI</v>
      </c>
      <c r="Q311" s="206" t="s">
        <v>208</v>
      </c>
      <c r="R311" s="207" t="s">
        <v>868</v>
      </c>
      <c r="S311" s="207" t="s">
        <v>206</v>
      </c>
      <c r="T311" s="207" t="str">
        <f t="shared" si="12"/>
        <v xml:space="preserve">4 , 15 , 9 , 'Y' </v>
      </c>
      <c r="U311" s="208" t="s">
        <v>207</v>
      </c>
      <c r="W311" s="209" t="b">
        <f t="shared" si="9"/>
        <v>0</v>
      </c>
      <c r="X311" s="209" t="b">
        <f t="shared" si="9"/>
        <v>0</v>
      </c>
      <c r="Y311" s="209" t="b">
        <f t="shared" si="9"/>
        <v>0</v>
      </c>
      <c r="Z311" s="209" t="b">
        <f t="shared" si="5"/>
        <v>0</v>
      </c>
      <c r="AB311" s="209"/>
      <c r="AC311" s="209"/>
      <c r="AD311" s="209"/>
      <c r="AE311" s="209"/>
    </row>
    <row r="312" spans="1:31">
      <c r="A312" s="211">
        <v>5</v>
      </c>
      <c r="B312" s="211">
        <v>7</v>
      </c>
      <c r="C312" s="211">
        <v>2</v>
      </c>
      <c r="D312" s="211" t="s">
        <v>24</v>
      </c>
      <c r="E312" s="205" t="s">
        <v>1068</v>
      </c>
      <c r="F312" s="205" t="s">
        <v>43</v>
      </c>
      <c r="G312" s="223">
        <v>4</v>
      </c>
      <c r="H312" s="223">
        <v>15</v>
      </c>
      <c r="I312" s="223">
        <v>10</v>
      </c>
      <c r="J312" s="223" t="s">
        <v>403</v>
      </c>
      <c r="K312" s="194" t="str">
        <f>VLOOKUP(A312,'[1]1_プロファイルマスタ'!$A$3:$E$90,3,FALSE)</f>
        <v>担当者(判定権限なし)</v>
      </c>
      <c r="L312" s="194" t="str">
        <f>VLOOKUP(B312,'[1]8_取引マスタ'!$A$3:$G$91,2,FALSE)</f>
        <v>本人確認仕掛照会</v>
      </c>
      <c r="M312" s="194" t="str">
        <f>VLOOKUP(C312,'[1]15_リスト発行元マスタ'!$A$3:$Q$100,2,FALSE)</f>
        <v>RefPEPs</v>
      </c>
      <c r="N312" s="194" t="str">
        <f>VLOOKUP(G312,'[3]1_プロファイルマスタ'!$H$3:$L$900,3,FALSE)</f>
        <v>その他部門（役席）</v>
      </c>
      <c r="O312" s="194" t="str">
        <f>VLOOKUP(H312,'[3]8_取引マスタ'!$J$3:$P$910,2,FALSE)</f>
        <v>判定済照会（連動）</v>
      </c>
      <c r="P312" s="194" t="str">
        <f>VLOOKUP(I312,'[3]15_リスト発行元マスタ'!$U$3:$AK$1000,2,FALSE)</f>
        <v>DJ_SHIPS</v>
      </c>
      <c r="Q312" s="206" t="s">
        <v>208</v>
      </c>
      <c r="R312" s="207" t="s">
        <v>868</v>
      </c>
      <c r="S312" s="207" t="s">
        <v>206</v>
      </c>
      <c r="T312" s="207" t="str">
        <f t="shared" si="12"/>
        <v xml:space="preserve">4 , 15 , 10 , 'Y' </v>
      </c>
      <c r="U312" s="208" t="s">
        <v>207</v>
      </c>
      <c r="W312" s="209" t="b">
        <f t="shared" ref="W312:Y327" si="14">IF(G312="","",EXACT(G312,AB312))</f>
        <v>0</v>
      </c>
      <c r="X312" s="209" t="b">
        <f t="shared" si="14"/>
        <v>0</v>
      </c>
      <c r="Y312" s="209" t="b">
        <f t="shared" si="14"/>
        <v>0</v>
      </c>
      <c r="Z312" s="209" t="b">
        <f t="shared" si="5"/>
        <v>0</v>
      </c>
      <c r="AB312" s="209"/>
      <c r="AC312" s="209"/>
      <c r="AD312" s="209"/>
      <c r="AE312" s="209"/>
    </row>
    <row r="313" spans="1:31">
      <c r="A313" s="211">
        <v>5</v>
      </c>
      <c r="B313" s="211">
        <v>7</v>
      </c>
      <c r="C313" s="211">
        <v>3</v>
      </c>
      <c r="D313" s="211" t="s">
        <v>24</v>
      </c>
      <c r="E313" s="205" t="s">
        <v>1068</v>
      </c>
      <c r="F313" s="205" t="s">
        <v>43</v>
      </c>
      <c r="G313" s="223">
        <v>4</v>
      </c>
      <c r="H313" s="223">
        <v>15</v>
      </c>
      <c r="I313" s="223">
        <v>11</v>
      </c>
      <c r="J313" s="223" t="s">
        <v>403</v>
      </c>
      <c r="K313" s="194" t="str">
        <f>VLOOKUP(A313,'[1]1_プロファイルマスタ'!$A$3:$E$90,3,FALSE)</f>
        <v>担当者(判定権限なし)</v>
      </c>
      <c r="L313" s="194" t="str">
        <f>VLOOKUP(B313,'[1]8_取引マスタ'!$A$3:$G$91,2,FALSE)</f>
        <v>本人確認仕掛照会</v>
      </c>
      <c r="M313" s="194" t="str">
        <f>VLOOKUP(C313,'[1]15_リスト発行元マスタ'!$A$3:$Q$100,2,FALSE)</f>
        <v>RefSANC</v>
      </c>
      <c r="N313" s="194" t="str">
        <f>VLOOKUP(G313,'[3]1_プロファイルマスタ'!$H$3:$L$900,3,FALSE)</f>
        <v>その他部門（役席）</v>
      </c>
      <c r="O313" s="194" t="str">
        <f>VLOOKUP(H313,'[3]8_取引マスタ'!$J$3:$P$910,2,FALSE)</f>
        <v>判定済照会（連動）</v>
      </c>
      <c r="P313" s="194" t="str">
        <f>VLOOKUP(I313,'[3]15_リスト発行元マスタ'!$U$3:$AK$1000,2,FALSE)</f>
        <v>DJ_GAIKOKU_PEPS</v>
      </c>
      <c r="Q313" s="206" t="s">
        <v>208</v>
      </c>
      <c r="R313" s="207" t="s">
        <v>868</v>
      </c>
      <c r="S313" s="207" t="s">
        <v>206</v>
      </c>
      <c r="T313" s="207" t="str">
        <f t="shared" si="12"/>
        <v xml:space="preserve">4 , 15 , 11 , 'Y' </v>
      </c>
      <c r="U313" s="208" t="s">
        <v>207</v>
      </c>
      <c r="W313" s="209" t="b">
        <f t="shared" si="14"/>
        <v>0</v>
      </c>
      <c r="X313" s="209" t="b">
        <f t="shared" si="14"/>
        <v>0</v>
      </c>
      <c r="Y313" s="209" t="b">
        <f t="shared" si="14"/>
        <v>0</v>
      </c>
      <c r="Z313" s="209" t="b">
        <f t="shared" si="5"/>
        <v>0</v>
      </c>
      <c r="AB313" s="209"/>
      <c r="AC313" s="209"/>
      <c r="AD313" s="209"/>
      <c r="AE313" s="209"/>
    </row>
    <row r="314" spans="1:31">
      <c r="A314" s="211">
        <v>5</v>
      </c>
      <c r="B314" s="211">
        <v>7</v>
      </c>
      <c r="C314" s="211">
        <v>4</v>
      </c>
      <c r="D314" s="211" t="s">
        <v>24</v>
      </c>
      <c r="E314" s="205" t="s">
        <v>1068</v>
      </c>
      <c r="F314" s="205" t="s">
        <v>43</v>
      </c>
      <c r="G314" s="223">
        <v>4</v>
      </c>
      <c r="H314" s="223">
        <v>15</v>
      </c>
      <c r="I314" s="223">
        <v>12</v>
      </c>
      <c r="J314" s="223" t="s">
        <v>403</v>
      </c>
      <c r="K314" s="194" t="str">
        <f>VLOOKUP(A314,'[1]1_プロファイルマスタ'!$A$3:$E$90,3,FALSE)</f>
        <v>担当者(判定権限なし)</v>
      </c>
      <c r="L314" s="194" t="str">
        <f>VLOOKUP(B314,'[1]8_取引マスタ'!$A$3:$G$91,2,FALSE)</f>
        <v>本人確認仕掛照会</v>
      </c>
      <c r="M314" s="194" t="str">
        <f>VLOOKUP(C314,'[1]15_リスト発行元マスタ'!$A$3:$Q$100,2,FALSE)</f>
        <v>FACTIVA</v>
      </c>
      <c r="N314" s="194" t="str">
        <f>VLOOKUP(G314,'[3]1_プロファイルマスタ'!$H$3:$L$900,3,FALSE)</f>
        <v>その他部門（役席）</v>
      </c>
      <c r="O314" s="194" t="str">
        <f>VLOOKUP(H314,'[3]8_取引マスタ'!$J$3:$P$910,2,FALSE)</f>
        <v>判定済照会（連動）</v>
      </c>
      <c r="P314" s="194" t="str">
        <f>VLOOKUP(I314,'[3]15_リスト発行元マスタ'!$U$3:$AK$1000,2,FALSE)</f>
        <v>DJ_KOKUNAI_PEPS</v>
      </c>
      <c r="Q314" s="206" t="s">
        <v>208</v>
      </c>
      <c r="R314" s="207" t="s">
        <v>868</v>
      </c>
      <c r="S314" s="207" t="s">
        <v>206</v>
      </c>
      <c r="T314" s="207" t="str">
        <f t="shared" si="12"/>
        <v xml:space="preserve">4 , 15 , 12 , 'Y' </v>
      </c>
      <c r="U314" s="208" t="s">
        <v>207</v>
      </c>
      <c r="W314" s="209" t="b">
        <f t="shared" si="14"/>
        <v>0</v>
      </c>
      <c r="X314" s="209" t="b">
        <f t="shared" si="14"/>
        <v>0</v>
      </c>
      <c r="Y314" s="209" t="b">
        <f t="shared" si="14"/>
        <v>0</v>
      </c>
      <c r="Z314" s="209" t="b">
        <f t="shared" si="5"/>
        <v>0</v>
      </c>
      <c r="AB314" s="209"/>
      <c r="AC314" s="209"/>
      <c r="AD314" s="209"/>
      <c r="AE314" s="209"/>
    </row>
    <row r="315" spans="1:31">
      <c r="A315" s="211">
        <v>5</v>
      </c>
      <c r="B315" s="211">
        <v>7</v>
      </c>
      <c r="C315" s="211">
        <v>5</v>
      </c>
      <c r="D315" s="211" t="s">
        <v>24</v>
      </c>
      <c r="E315" s="205" t="s">
        <v>1068</v>
      </c>
      <c r="F315" s="205" t="s">
        <v>43</v>
      </c>
      <c r="G315" s="223">
        <v>4</v>
      </c>
      <c r="H315" s="223">
        <v>15</v>
      </c>
      <c r="I315" s="223">
        <v>13</v>
      </c>
      <c r="J315" s="223" t="s">
        <v>403</v>
      </c>
      <c r="K315" s="194" t="str">
        <f>VLOOKUP(A315,'[1]1_プロファイルマスタ'!$A$3:$E$90,3,FALSE)</f>
        <v>担当者(判定権限なし)</v>
      </c>
      <c r="L315" s="194" t="str">
        <f>VLOOKUP(B315,'[1]8_取引マスタ'!$A$3:$G$91,2,FALSE)</f>
        <v>本人確認仕掛照会</v>
      </c>
      <c r="M315" s="194" t="str">
        <f>VLOOKUP(C315,'[1]15_リスト発行元マスタ'!$A$3:$Q$100,2,FALSE)</f>
        <v>FACTIVA_SANC</v>
      </c>
      <c r="N315" s="194" t="str">
        <f>VLOOKUP(G315,'[3]1_プロファイルマスタ'!$H$3:$L$900,3,FALSE)</f>
        <v>その他部門（役席）</v>
      </c>
      <c r="O315" s="194" t="str">
        <f>VLOOKUP(H315,'[3]8_取引マスタ'!$J$3:$P$910,2,FALSE)</f>
        <v>判定済照会（連動）</v>
      </c>
      <c r="P315" s="194" t="str">
        <f>VLOOKUP(I315,'[3]15_リスト発行元マスタ'!$U$3:$AK$1000,2,FALSE)</f>
        <v>ZENGIN_SEIHO</v>
      </c>
      <c r="Q315" s="206" t="s">
        <v>208</v>
      </c>
      <c r="R315" s="207" t="s">
        <v>868</v>
      </c>
      <c r="S315" s="207" t="s">
        <v>206</v>
      </c>
      <c r="T315" s="207" t="str">
        <f t="shared" si="12"/>
        <v xml:space="preserve">4 , 15 , 13 , 'Y' </v>
      </c>
      <c r="U315" s="208" t="s">
        <v>207</v>
      </c>
      <c r="W315" s="209" t="b">
        <f t="shared" si="14"/>
        <v>0</v>
      </c>
      <c r="X315" s="209" t="b">
        <f t="shared" si="14"/>
        <v>0</v>
      </c>
      <c r="Y315" s="209" t="b">
        <f t="shared" si="14"/>
        <v>0</v>
      </c>
      <c r="Z315" s="209" t="b">
        <f t="shared" si="5"/>
        <v>0</v>
      </c>
      <c r="AB315" s="209"/>
      <c r="AC315" s="209"/>
      <c r="AD315" s="209"/>
      <c r="AE315" s="209"/>
    </row>
    <row r="316" spans="1:31">
      <c r="A316" s="211">
        <v>5</v>
      </c>
      <c r="B316" s="211">
        <v>7</v>
      </c>
      <c r="C316" s="211">
        <v>6</v>
      </c>
      <c r="D316" s="211" t="s">
        <v>24</v>
      </c>
      <c r="E316" s="205" t="s">
        <v>1068</v>
      </c>
      <c r="F316" s="205" t="s">
        <v>43</v>
      </c>
      <c r="G316" s="223">
        <v>4</v>
      </c>
      <c r="H316" s="223">
        <v>15</v>
      </c>
      <c r="I316" s="223">
        <v>14</v>
      </c>
      <c r="J316" s="223" t="s">
        <v>403</v>
      </c>
      <c r="K316" s="194" t="str">
        <f>VLOOKUP(A316,'[1]1_プロファイルマスタ'!$A$3:$E$90,3,FALSE)</f>
        <v>担当者(判定権限なし)</v>
      </c>
      <c r="L316" s="194" t="str">
        <f>VLOOKUP(B316,'[1]8_取引マスタ'!$A$3:$G$91,2,FALSE)</f>
        <v>本人確認仕掛照会</v>
      </c>
      <c r="M316" s="194" t="str">
        <f>VLOOKUP(C316,'[1]15_リスト発行元マスタ'!$A$3:$Q$100,2,FALSE)</f>
        <v>MOF</v>
      </c>
      <c r="N316" s="194" t="str">
        <f>VLOOKUP(G316,'[3]1_プロファイルマスタ'!$H$3:$L$900,3,FALSE)</f>
        <v>その他部門（役席）</v>
      </c>
      <c r="O316" s="194" t="str">
        <f>VLOOKUP(H316,'[3]8_取引マスタ'!$J$3:$P$910,2,FALSE)</f>
        <v>判定済照会（連動）</v>
      </c>
      <c r="P316" s="194" t="str">
        <f>VLOOKUP(I316,'[3]15_リスト発行元マスタ'!$U$3:$AK$1000,2,FALSE)</f>
        <v>ZENGIN_SONPO</v>
      </c>
      <c r="Q316" s="206" t="s">
        <v>208</v>
      </c>
      <c r="R316" s="207" t="s">
        <v>868</v>
      </c>
      <c r="S316" s="207" t="s">
        <v>206</v>
      </c>
      <c r="T316" s="207" t="str">
        <f t="shared" si="12"/>
        <v xml:space="preserve">4 , 15 , 14 , 'Y' </v>
      </c>
      <c r="U316" s="208" t="s">
        <v>207</v>
      </c>
      <c r="W316" s="209" t="b">
        <f t="shared" si="14"/>
        <v>0</v>
      </c>
      <c r="X316" s="209" t="b">
        <f t="shared" si="14"/>
        <v>0</v>
      </c>
      <c r="Y316" s="209" t="b">
        <f t="shared" si="14"/>
        <v>0</v>
      </c>
      <c r="Z316" s="209" t="b">
        <f t="shared" si="5"/>
        <v>0</v>
      </c>
      <c r="AB316" s="209"/>
      <c r="AC316" s="209"/>
      <c r="AD316" s="209"/>
      <c r="AE316" s="209"/>
    </row>
    <row r="317" spans="1:31">
      <c r="A317" s="211">
        <v>5</v>
      </c>
      <c r="B317" s="211">
        <v>7</v>
      </c>
      <c r="C317" s="211">
        <v>7</v>
      </c>
      <c r="D317" s="211" t="s">
        <v>24</v>
      </c>
      <c r="E317" s="205" t="s">
        <v>1068</v>
      </c>
      <c r="F317" s="205" t="s">
        <v>43</v>
      </c>
      <c r="G317" s="223">
        <v>4</v>
      </c>
      <c r="H317" s="223">
        <v>15</v>
      </c>
      <c r="I317" s="223">
        <v>15</v>
      </c>
      <c r="J317" s="223" t="s">
        <v>326</v>
      </c>
      <c r="K317" s="194" t="str">
        <f>VLOOKUP(A317,'[1]1_プロファイルマスタ'!$A$3:$E$90,3,FALSE)</f>
        <v>担当者(判定権限なし)</v>
      </c>
      <c r="L317" s="194" t="str">
        <f>VLOOKUP(B317,'[1]8_取引マスタ'!$A$3:$G$91,2,FALSE)</f>
        <v>本人確認仕掛照会</v>
      </c>
      <c r="M317" s="194" t="str">
        <f>VLOOKUP(C317,'[1]15_リスト発行元マスタ'!$A$3:$Q$100,2,FALSE)</f>
        <v>JP</v>
      </c>
      <c r="N317" s="194" t="str">
        <f>VLOOKUP(G317,'[3]1_プロファイルマスタ'!$H$3:$L$900,3,FALSE)</f>
        <v>その他部門（役席）</v>
      </c>
      <c r="O317" s="194" t="str">
        <f>VLOOKUP(H317,'[3]8_取引マスタ'!$J$3:$P$910,2,FALSE)</f>
        <v>判定済照会（連動）</v>
      </c>
      <c r="P317" s="194" t="str">
        <f>VLOOKUP(I317,'[3]15_リスト発行元マスタ'!$U$3:$AK$1000,2,FALSE)</f>
        <v>ORIGINAL</v>
      </c>
      <c r="Q317" s="206" t="s">
        <v>208</v>
      </c>
      <c r="R317" s="207" t="s">
        <v>868</v>
      </c>
      <c r="S317" s="207" t="s">
        <v>206</v>
      </c>
      <c r="T317" s="207" t="str">
        <f t="shared" si="12"/>
        <v xml:space="preserve">4 , 15 , 15 , 'N' </v>
      </c>
      <c r="U317" s="208" t="s">
        <v>207</v>
      </c>
      <c r="W317" s="209" t="b">
        <f t="shared" si="14"/>
        <v>0</v>
      </c>
      <c r="X317" s="209" t="b">
        <f t="shared" si="14"/>
        <v>0</v>
      </c>
      <c r="Y317" s="209" t="b">
        <f t="shared" si="14"/>
        <v>0</v>
      </c>
      <c r="Z317" s="209" t="b">
        <f t="shared" si="5"/>
        <v>0</v>
      </c>
      <c r="AB317" s="209"/>
      <c r="AC317" s="209"/>
      <c r="AD317" s="209"/>
      <c r="AE317" s="209"/>
    </row>
    <row r="318" spans="1:31">
      <c r="A318" s="211">
        <v>5</v>
      </c>
      <c r="B318" s="211">
        <v>7</v>
      </c>
      <c r="C318" s="211">
        <v>8</v>
      </c>
      <c r="D318" s="211" t="s">
        <v>24</v>
      </c>
      <c r="E318" s="205" t="s">
        <v>1068</v>
      </c>
      <c r="F318" s="205" t="s">
        <v>43</v>
      </c>
      <c r="G318" s="223">
        <v>5</v>
      </c>
      <c r="H318" s="223">
        <v>6</v>
      </c>
      <c r="I318" s="223">
        <v>1</v>
      </c>
      <c r="J318" s="223" t="s">
        <v>403</v>
      </c>
      <c r="K318" s="194" t="str">
        <f>VLOOKUP(A318,'[1]1_プロファイルマスタ'!$A$3:$E$90,3,FALSE)</f>
        <v>担当者(判定権限なし)</v>
      </c>
      <c r="L318" s="194" t="str">
        <f>VLOOKUP(B318,'[1]8_取引マスタ'!$A$3:$G$91,2,FALSE)</f>
        <v>本人確認仕掛照会</v>
      </c>
      <c r="M318" s="194" t="str">
        <f>VLOOKUP(C318,'[1]15_リスト発行元マスタ'!$A$3:$Q$100,2,FALSE)</f>
        <v>JU</v>
      </c>
      <c r="N318" s="194" t="str">
        <f>VLOOKUP(G318,'[3]1_プロファイルマスタ'!$H$3:$L$900,3,FALSE)</f>
        <v>その他部門（担当）</v>
      </c>
      <c r="O318" s="194" t="str">
        <f>VLOOKUP(H318,'[3]8_取引マスタ'!$J$3:$P$910,2,FALSE)</f>
        <v>本人確認</v>
      </c>
      <c r="P318" s="194" t="str">
        <f>VLOOKUP(I318,'[3]15_リスト発行元マスタ'!$U$3:$AK$1000,2,FALSE)</f>
        <v>OFAC</v>
      </c>
      <c r="Q318" s="206" t="s">
        <v>208</v>
      </c>
      <c r="R318" s="207" t="s">
        <v>868</v>
      </c>
      <c r="S318" s="207" t="s">
        <v>206</v>
      </c>
      <c r="T318" s="207" t="str">
        <f t="shared" si="12"/>
        <v xml:space="preserve">5 , 6 , 1 , 'Y' </v>
      </c>
      <c r="U318" s="208" t="s">
        <v>207</v>
      </c>
      <c r="W318" s="209" t="b">
        <f t="shared" si="14"/>
        <v>0</v>
      </c>
      <c r="X318" s="209" t="b">
        <f t="shared" si="14"/>
        <v>0</v>
      </c>
      <c r="Y318" s="209" t="b">
        <f t="shared" si="14"/>
        <v>0</v>
      </c>
      <c r="Z318" s="209" t="b">
        <f t="shared" si="5"/>
        <v>0</v>
      </c>
      <c r="AB318" s="209"/>
      <c r="AC318" s="209"/>
      <c r="AD318" s="209"/>
      <c r="AE318" s="209"/>
    </row>
    <row r="319" spans="1:31">
      <c r="A319" s="211">
        <v>5</v>
      </c>
      <c r="B319" s="211">
        <v>7</v>
      </c>
      <c r="C319" s="211">
        <v>9</v>
      </c>
      <c r="D319" s="211" t="s">
        <v>24</v>
      </c>
      <c r="E319" s="205" t="s">
        <v>1068</v>
      </c>
      <c r="F319" s="205" t="s">
        <v>43</v>
      </c>
      <c r="G319" s="223">
        <v>5</v>
      </c>
      <c r="H319" s="223">
        <v>6</v>
      </c>
      <c r="I319" s="223">
        <v>2</v>
      </c>
      <c r="J319" s="223" t="s">
        <v>403</v>
      </c>
      <c r="K319" s="194" t="str">
        <f>VLOOKUP(A319,'[1]1_プロファイルマスタ'!$A$3:$E$90,3,FALSE)</f>
        <v>担当者(判定権限なし)</v>
      </c>
      <c r="L319" s="194" t="str">
        <f>VLOOKUP(B319,'[1]8_取引マスタ'!$A$3:$G$91,2,FALSE)</f>
        <v>本人確認仕掛照会</v>
      </c>
      <c r="M319" s="194" t="str">
        <f>VLOOKUP(C319,'[1]15_リスト発行元マスタ'!$A$3:$Q$100,2,FALSE)</f>
        <v>NPA</v>
      </c>
      <c r="N319" s="194" t="str">
        <f>VLOOKUP(G319,'[3]1_プロファイルマスタ'!$H$3:$L$900,3,FALSE)</f>
        <v>その他部門（担当）</v>
      </c>
      <c r="O319" s="194" t="str">
        <f>VLOOKUP(H319,'[3]8_取引マスタ'!$J$3:$P$910,2,FALSE)</f>
        <v>本人確認</v>
      </c>
      <c r="P319" s="194" t="str">
        <f>VLOOKUP(I319,'[3]15_リスト発行元マスタ'!$U$3:$AK$1000,2,FALSE)</f>
        <v>JP</v>
      </c>
      <c r="Q319" s="206" t="s">
        <v>208</v>
      </c>
      <c r="R319" s="207" t="s">
        <v>868</v>
      </c>
      <c r="S319" s="207" t="s">
        <v>206</v>
      </c>
      <c r="T319" s="207" t="str">
        <f t="shared" si="12"/>
        <v xml:space="preserve">5 , 6 , 2 , 'Y' </v>
      </c>
      <c r="U319" s="208" t="s">
        <v>207</v>
      </c>
      <c r="W319" s="209" t="b">
        <f t="shared" si="14"/>
        <v>0</v>
      </c>
      <c r="X319" s="209" t="b">
        <f t="shared" si="14"/>
        <v>0</v>
      </c>
      <c r="Y319" s="209" t="b">
        <f t="shared" si="14"/>
        <v>0</v>
      </c>
      <c r="Z319" s="209" t="b">
        <f t="shared" si="5"/>
        <v>0</v>
      </c>
      <c r="AB319" s="209"/>
      <c r="AC319" s="209"/>
      <c r="AD319" s="209"/>
      <c r="AE319" s="209"/>
    </row>
    <row r="320" spans="1:31">
      <c r="A320" s="211">
        <v>5</v>
      </c>
      <c r="B320" s="211">
        <v>7</v>
      </c>
      <c r="C320" s="211">
        <v>10</v>
      </c>
      <c r="D320" s="211" t="s">
        <v>24</v>
      </c>
      <c r="E320" s="205" t="s">
        <v>1068</v>
      </c>
      <c r="F320" s="205" t="s">
        <v>43</v>
      </c>
      <c r="G320" s="223">
        <v>5</v>
      </c>
      <c r="H320" s="223">
        <v>6</v>
      </c>
      <c r="I320" s="223">
        <v>3</v>
      </c>
      <c r="J320" s="223" t="s">
        <v>403</v>
      </c>
      <c r="K320" s="194" t="str">
        <f>VLOOKUP(A320,'[1]1_プロファイルマスタ'!$A$3:$E$90,3,FALSE)</f>
        <v>担当者(判定権限なし)</v>
      </c>
      <c r="L320" s="194" t="str">
        <f>VLOOKUP(B320,'[1]8_取引マスタ'!$A$3:$G$91,2,FALSE)</f>
        <v>本人確認仕掛照会</v>
      </c>
      <c r="M320" s="194" t="str">
        <f>VLOOKUP(C320,'[1]15_リスト発行元マスタ'!$A$3:$Q$100,2,FALSE)</f>
        <v>NPC</v>
      </c>
      <c r="N320" s="194" t="str">
        <f>VLOOKUP(G320,'[3]1_プロファイルマスタ'!$H$3:$L$900,3,FALSE)</f>
        <v>その他部門（担当）</v>
      </c>
      <c r="O320" s="194" t="str">
        <f>VLOOKUP(H320,'[3]8_取引マスタ'!$J$3:$P$910,2,FALSE)</f>
        <v>本人確認</v>
      </c>
      <c r="P320" s="194" t="str">
        <f>VLOOKUP(I320,'[3]15_リスト発行元マスタ'!$U$3:$AK$1000,2,FALSE)</f>
        <v>MOF</v>
      </c>
      <c r="Q320" s="206" t="s">
        <v>208</v>
      </c>
      <c r="R320" s="207" t="s">
        <v>868</v>
      </c>
      <c r="S320" s="207" t="s">
        <v>206</v>
      </c>
      <c r="T320" s="207" t="str">
        <f t="shared" si="12"/>
        <v xml:space="preserve">5 , 6 , 3 , 'Y' </v>
      </c>
      <c r="U320" s="208" t="s">
        <v>207</v>
      </c>
      <c r="W320" s="209" t="b">
        <f t="shared" si="14"/>
        <v>0</v>
      </c>
      <c r="X320" s="209" t="b">
        <f t="shared" si="14"/>
        <v>0</v>
      </c>
      <c r="Y320" s="209" t="b">
        <f t="shared" si="14"/>
        <v>0</v>
      </c>
      <c r="Z320" s="209" t="b">
        <f t="shared" si="5"/>
        <v>0</v>
      </c>
      <c r="AB320" s="209"/>
      <c r="AC320" s="209"/>
      <c r="AD320" s="209"/>
      <c r="AE320" s="209"/>
    </row>
    <row r="321" spans="1:31">
      <c r="A321" s="211">
        <v>5</v>
      </c>
      <c r="B321" s="211">
        <v>7</v>
      </c>
      <c r="C321" s="211">
        <v>11</v>
      </c>
      <c r="D321" s="211" t="s">
        <v>24</v>
      </c>
      <c r="E321" s="205" t="s">
        <v>1068</v>
      </c>
      <c r="F321" s="205" t="s">
        <v>43</v>
      </c>
      <c r="G321" s="223">
        <v>5</v>
      </c>
      <c r="H321" s="223">
        <v>6</v>
      </c>
      <c r="I321" s="223">
        <v>4</v>
      </c>
      <c r="J321" s="223" t="s">
        <v>403</v>
      </c>
      <c r="K321" s="194" t="str">
        <f>VLOOKUP(A321,'[1]1_プロファイルマスタ'!$A$3:$E$90,3,FALSE)</f>
        <v>担当者(判定権限なし)</v>
      </c>
      <c r="L321" s="194" t="str">
        <f>VLOOKUP(B321,'[1]8_取引マスタ'!$A$3:$G$91,2,FALSE)</f>
        <v>本人確認仕掛照会</v>
      </c>
      <c r="M321" s="194" t="str">
        <f>VLOOKUP(C321,'[1]15_リスト発行元マスタ'!$A$3:$Q$100,2,FALSE)</f>
        <v>NPI</v>
      </c>
      <c r="N321" s="194" t="str">
        <f>VLOOKUP(G321,'[3]1_プロファイルマスタ'!$H$3:$L$900,3,FALSE)</f>
        <v>その他部門（担当）</v>
      </c>
      <c r="O321" s="194" t="str">
        <f>VLOOKUP(H321,'[3]8_取引マスタ'!$J$3:$P$910,2,FALSE)</f>
        <v>本人確認</v>
      </c>
      <c r="P321" s="194" t="str">
        <f>VLOOKUP(I321,'[3]15_リスト発行元マスタ'!$U$3:$AK$1000,2,FALSE)</f>
        <v>NPA</v>
      </c>
      <c r="Q321" s="206" t="s">
        <v>208</v>
      </c>
      <c r="R321" s="207" t="s">
        <v>868</v>
      </c>
      <c r="S321" s="207" t="s">
        <v>206</v>
      </c>
      <c r="T321" s="207" t="str">
        <f t="shared" si="12"/>
        <v xml:space="preserve">5 , 6 , 4 , 'Y' </v>
      </c>
      <c r="U321" s="208" t="s">
        <v>207</v>
      </c>
      <c r="W321" s="209" t="b">
        <f t="shared" si="14"/>
        <v>0</v>
      </c>
      <c r="X321" s="209" t="b">
        <f t="shared" si="14"/>
        <v>0</v>
      </c>
      <c r="Y321" s="209" t="b">
        <f t="shared" si="14"/>
        <v>0</v>
      </c>
      <c r="Z321" s="209" t="b">
        <f t="shared" si="5"/>
        <v>0</v>
      </c>
      <c r="AB321" s="209"/>
      <c r="AC321" s="209"/>
      <c r="AD321" s="209"/>
      <c r="AE321" s="209"/>
    </row>
    <row r="322" spans="1:31">
      <c r="A322" s="211">
        <v>5</v>
      </c>
      <c r="B322" s="211">
        <v>7</v>
      </c>
      <c r="C322" s="211">
        <v>12</v>
      </c>
      <c r="D322" s="211" t="s">
        <v>24</v>
      </c>
      <c r="E322" s="205" t="s">
        <v>1068</v>
      </c>
      <c r="F322" s="205" t="s">
        <v>43</v>
      </c>
      <c r="G322" s="223">
        <v>5</v>
      </c>
      <c r="H322" s="223">
        <v>6</v>
      </c>
      <c r="I322" s="223">
        <v>5</v>
      </c>
      <c r="J322" s="223" t="s">
        <v>403</v>
      </c>
      <c r="K322" s="194" t="str">
        <f>VLOOKUP(A322,'[1]1_プロファイルマスタ'!$A$3:$E$90,3,FALSE)</f>
        <v>担当者(判定権限なし)</v>
      </c>
      <c r="L322" s="194" t="str">
        <f>VLOOKUP(B322,'[1]8_取引マスタ'!$A$3:$G$91,2,FALSE)</f>
        <v>本人確認仕掛照会</v>
      </c>
      <c r="M322" s="194" t="str">
        <f>VLOOKUP(C322,'[1]15_リスト発行元マスタ'!$A$3:$Q$100,2,FALSE)</f>
        <v>ASI</v>
      </c>
      <c r="N322" s="194" t="str">
        <f>VLOOKUP(G322,'[3]1_プロファイルマスタ'!$H$3:$L$900,3,FALSE)</f>
        <v>その他部門（担当）</v>
      </c>
      <c r="O322" s="194" t="str">
        <f>VLOOKUP(H322,'[3]8_取引マスタ'!$J$3:$P$910,2,FALSE)</f>
        <v>本人確認</v>
      </c>
      <c r="P322" s="194" t="str">
        <f>VLOOKUP(I322,'[3]15_リスト発行元マスタ'!$U$3:$AK$1000,2,FALSE)</f>
        <v>NPC</v>
      </c>
      <c r="Q322" s="206" t="s">
        <v>208</v>
      </c>
      <c r="R322" s="207" t="s">
        <v>868</v>
      </c>
      <c r="S322" s="207" t="s">
        <v>206</v>
      </c>
      <c r="T322" s="207" t="str">
        <f t="shared" si="12"/>
        <v xml:space="preserve">5 , 6 , 5 , 'Y' </v>
      </c>
      <c r="U322" s="208" t="s">
        <v>207</v>
      </c>
      <c r="W322" s="209" t="b">
        <f t="shared" si="14"/>
        <v>0</v>
      </c>
      <c r="X322" s="209" t="b">
        <f t="shared" si="14"/>
        <v>0</v>
      </c>
      <c r="Y322" s="209" t="b">
        <f t="shared" si="14"/>
        <v>0</v>
      </c>
      <c r="Z322" s="209" t="b">
        <f t="shared" si="5"/>
        <v>0</v>
      </c>
      <c r="AB322" s="209"/>
      <c r="AC322" s="209"/>
      <c r="AD322" s="209"/>
      <c r="AE322" s="209"/>
    </row>
    <row r="323" spans="1:31">
      <c r="A323" s="211">
        <v>5</v>
      </c>
      <c r="B323" s="211">
        <v>7</v>
      </c>
      <c r="C323" s="211">
        <v>13</v>
      </c>
      <c r="D323" s="211" t="s">
        <v>24</v>
      </c>
      <c r="E323" s="205" t="s">
        <v>1068</v>
      </c>
      <c r="F323" s="205" t="s">
        <v>43</v>
      </c>
      <c r="G323" s="223">
        <v>5</v>
      </c>
      <c r="H323" s="223">
        <v>6</v>
      </c>
      <c r="I323" s="223">
        <v>6</v>
      </c>
      <c r="J323" s="223" t="s">
        <v>403</v>
      </c>
      <c r="K323" s="194" t="str">
        <f>VLOOKUP(A323,'[1]1_プロファイルマスタ'!$A$3:$E$90,3,FALSE)</f>
        <v>担当者(判定権限なし)</v>
      </c>
      <c r="L323" s="194" t="str">
        <f>VLOOKUP(B323,'[1]8_取引マスタ'!$A$3:$G$91,2,FALSE)</f>
        <v>本人確認仕掛照会</v>
      </c>
      <c r="M323" s="194" t="str">
        <f>VLOOKUP(C323,'[1]15_リスト発行元マスタ'!$A$3:$Q$100,2,FALSE)</f>
        <v>ASC</v>
      </c>
      <c r="N323" s="194" t="str">
        <f>VLOOKUP(G323,'[3]1_プロファイルマスタ'!$H$3:$L$900,3,FALSE)</f>
        <v>その他部門（担当）</v>
      </c>
      <c r="O323" s="194" t="str">
        <f>VLOOKUP(H323,'[3]8_取引マスタ'!$J$3:$P$910,2,FALSE)</f>
        <v>本人確認</v>
      </c>
      <c r="P323" s="194" t="str">
        <f>VLOOKUP(I323,'[3]15_リスト発行元マスタ'!$U$3:$AK$1000,2,FALSE)</f>
        <v>NPI</v>
      </c>
      <c r="Q323" s="206" t="s">
        <v>208</v>
      </c>
      <c r="R323" s="207" t="s">
        <v>868</v>
      </c>
      <c r="S323" s="207" t="s">
        <v>206</v>
      </c>
      <c r="T323" s="207" t="str">
        <f t="shared" ref="T323:T402" si="15">G323&amp;" , "&amp;H323&amp;" , "&amp;I323&amp;" , "&amp;"'"&amp;J323&amp;"'"&amp;" "</f>
        <v xml:space="preserve">5 , 6 , 6 , 'Y' </v>
      </c>
      <c r="U323" s="208" t="s">
        <v>207</v>
      </c>
      <c r="W323" s="209" t="b">
        <f t="shared" si="14"/>
        <v>0</v>
      </c>
      <c r="X323" s="209" t="b">
        <f t="shared" si="14"/>
        <v>0</v>
      </c>
      <c r="Y323" s="209" t="b">
        <f t="shared" si="14"/>
        <v>0</v>
      </c>
      <c r="Z323" s="209" t="b">
        <f t="shared" si="5"/>
        <v>0</v>
      </c>
      <c r="AB323" s="209"/>
      <c r="AC323" s="209"/>
      <c r="AD323" s="209"/>
      <c r="AE323" s="209"/>
    </row>
    <row r="324" spans="1:31">
      <c r="A324" s="211">
        <v>5</v>
      </c>
      <c r="B324" s="211">
        <v>7</v>
      </c>
      <c r="C324" s="211">
        <v>14</v>
      </c>
      <c r="D324" s="211" t="s">
        <v>24</v>
      </c>
      <c r="E324" s="205" t="s">
        <v>1068</v>
      </c>
      <c r="F324" s="205" t="s">
        <v>43</v>
      </c>
      <c r="G324" s="223">
        <v>5</v>
      </c>
      <c r="H324" s="223">
        <v>6</v>
      </c>
      <c r="I324" s="223">
        <v>7</v>
      </c>
      <c r="J324" s="223" t="s">
        <v>403</v>
      </c>
      <c r="K324" s="194" t="str">
        <f>VLOOKUP(A324,'[1]1_プロファイルマスタ'!$A$3:$E$90,3,FALSE)</f>
        <v>担当者(判定権限なし)</v>
      </c>
      <c r="L324" s="194" t="str">
        <f>VLOOKUP(B324,'[1]8_取引マスタ'!$A$3:$G$91,2,FALSE)</f>
        <v>本人確認仕掛照会</v>
      </c>
      <c r="M324" s="194" t="str">
        <f>VLOOKUP(C324,'[1]15_リスト発行元マスタ'!$A$3:$Q$100,2,FALSE)</f>
        <v>ORG1</v>
      </c>
      <c r="N324" s="194" t="str">
        <f>VLOOKUP(G324,'[3]1_プロファイルマスタ'!$H$3:$L$900,3,FALSE)</f>
        <v>その他部門（担当）</v>
      </c>
      <c r="O324" s="194" t="str">
        <f>VLOOKUP(H324,'[3]8_取引マスタ'!$J$3:$P$910,2,FALSE)</f>
        <v>本人確認</v>
      </c>
      <c r="P324" s="194" t="str">
        <f>VLOOKUP(I324,'[3]15_リスト発行元マスタ'!$U$3:$AK$1000,2,FALSE)</f>
        <v>ASI</v>
      </c>
      <c r="Q324" s="206" t="s">
        <v>208</v>
      </c>
      <c r="R324" s="207" t="s">
        <v>868</v>
      </c>
      <c r="S324" s="207" t="s">
        <v>206</v>
      </c>
      <c r="T324" s="207" t="str">
        <f t="shared" si="15"/>
        <v xml:space="preserve">5 , 6 , 7 , 'Y' </v>
      </c>
      <c r="U324" s="208" t="s">
        <v>207</v>
      </c>
      <c r="W324" s="209" t="b">
        <f t="shared" si="14"/>
        <v>0</v>
      </c>
      <c r="X324" s="209" t="b">
        <f t="shared" si="14"/>
        <v>0</v>
      </c>
      <c r="Y324" s="209" t="b">
        <f t="shared" si="14"/>
        <v>0</v>
      </c>
      <c r="Z324" s="209" t="b">
        <f t="shared" si="5"/>
        <v>0</v>
      </c>
      <c r="AB324" s="209"/>
      <c r="AC324" s="209"/>
      <c r="AD324" s="209"/>
      <c r="AE324" s="209"/>
    </row>
    <row r="325" spans="1:31">
      <c r="A325" s="211">
        <v>5</v>
      </c>
      <c r="B325" s="211">
        <v>8</v>
      </c>
      <c r="C325" s="211">
        <v>1</v>
      </c>
      <c r="D325" s="211" t="s">
        <v>24</v>
      </c>
      <c r="E325" s="205" t="s">
        <v>1068</v>
      </c>
      <c r="F325" s="205" t="s">
        <v>43</v>
      </c>
      <c r="G325" s="223">
        <v>5</v>
      </c>
      <c r="H325" s="223">
        <v>6</v>
      </c>
      <c r="I325" s="223">
        <v>8</v>
      </c>
      <c r="J325" s="223" t="s">
        <v>403</v>
      </c>
      <c r="K325" s="194" t="str">
        <f>VLOOKUP(A325,'[1]1_プロファイルマスタ'!$A$3:$E$90,3,FALSE)</f>
        <v>担当者(判定権限なし)</v>
      </c>
      <c r="L325" s="194" t="str">
        <f>VLOOKUP(B325,'[1]8_取引マスタ'!$A$3:$G$91,2,FALSE)</f>
        <v>判定履歴照会</v>
      </c>
      <c r="M325" s="194" t="str">
        <f>VLOOKUP(C325,'[1]15_リスト発行元マスタ'!$A$3:$Q$100,2,FALSE)</f>
        <v>OFAC</v>
      </c>
      <c r="N325" s="194" t="str">
        <f>VLOOKUP(G325,'[3]1_プロファイルマスタ'!$H$3:$L$900,3,FALSE)</f>
        <v>その他部門（担当）</v>
      </c>
      <c r="O325" s="194" t="str">
        <f>VLOOKUP(H325,'[3]8_取引マスタ'!$J$3:$P$910,2,FALSE)</f>
        <v>本人確認</v>
      </c>
      <c r="P325" s="194" t="str">
        <f>VLOOKUP(I325,'[3]15_リスト発行元マスタ'!$U$3:$AK$1000,2,FALSE)</f>
        <v>ASC</v>
      </c>
      <c r="Q325" s="206" t="s">
        <v>208</v>
      </c>
      <c r="R325" s="207" t="s">
        <v>868</v>
      </c>
      <c r="S325" s="207" t="s">
        <v>206</v>
      </c>
      <c r="T325" s="207" t="str">
        <f t="shared" si="15"/>
        <v xml:space="preserve">5 , 6 , 8 , 'Y' </v>
      </c>
      <c r="U325" s="208" t="s">
        <v>207</v>
      </c>
      <c r="W325" s="209" t="b">
        <f t="shared" si="14"/>
        <v>0</v>
      </c>
      <c r="X325" s="209" t="b">
        <f t="shared" si="14"/>
        <v>0</v>
      </c>
      <c r="Y325" s="209" t="b">
        <f t="shared" si="14"/>
        <v>0</v>
      </c>
      <c r="Z325" s="209" t="b">
        <f t="shared" si="5"/>
        <v>0</v>
      </c>
      <c r="AB325" s="209"/>
      <c r="AC325" s="209"/>
      <c r="AD325" s="209"/>
      <c r="AE325" s="209"/>
    </row>
    <row r="326" spans="1:31">
      <c r="A326" s="211">
        <v>5</v>
      </c>
      <c r="B326" s="211">
        <v>8</v>
      </c>
      <c r="C326" s="211">
        <v>2</v>
      </c>
      <c r="D326" s="211" t="s">
        <v>24</v>
      </c>
      <c r="E326" s="205" t="s">
        <v>1068</v>
      </c>
      <c r="F326" s="205" t="s">
        <v>43</v>
      </c>
      <c r="G326" s="223">
        <v>5</v>
      </c>
      <c r="H326" s="223">
        <v>6</v>
      </c>
      <c r="I326" s="223">
        <v>9</v>
      </c>
      <c r="J326" s="223" t="s">
        <v>403</v>
      </c>
      <c r="K326" s="194" t="str">
        <f>VLOOKUP(A326,'[1]1_プロファイルマスタ'!$A$3:$E$90,3,FALSE)</f>
        <v>担当者(判定権限なし)</v>
      </c>
      <c r="L326" s="194" t="str">
        <f>VLOOKUP(B326,'[1]8_取引マスタ'!$A$3:$G$91,2,FALSE)</f>
        <v>判定履歴照会</v>
      </c>
      <c r="M326" s="194" t="str">
        <f>VLOOKUP(C326,'[1]15_リスト発行元マスタ'!$A$3:$Q$100,2,FALSE)</f>
        <v>RefPEPs</v>
      </c>
      <c r="N326" s="194" t="str">
        <f>VLOOKUP(G326,'[3]1_プロファイルマスタ'!$H$3:$L$900,3,FALSE)</f>
        <v>その他部門（担当）</v>
      </c>
      <c r="O326" s="194" t="str">
        <f>VLOOKUP(H326,'[3]8_取引マスタ'!$J$3:$P$910,2,FALSE)</f>
        <v>本人確認</v>
      </c>
      <c r="P326" s="194" t="str">
        <f>VLOOKUP(I326,'[3]15_リスト発行元マスタ'!$U$3:$AK$1000,2,FALSE)</f>
        <v>DJ_SEISAI</v>
      </c>
      <c r="Q326" s="206" t="s">
        <v>208</v>
      </c>
      <c r="R326" s="207" t="s">
        <v>868</v>
      </c>
      <c r="S326" s="207" t="s">
        <v>206</v>
      </c>
      <c r="T326" s="207" t="str">
        <f t="shared" si="15"/>
        <v xml:space="preserve">5 , 6 , 9 , 'Y' </v>
      </c>
      <c r="U326" s="208" t="s">
        <v>207</v>
      </c>
      <c r="W326" s="209" t="b">
        <f t="shared" si="14"/>
        <v>0</v>
      </c>
      <c r="X326" s="209" t="b">
        <f t="shared" si="14"/>
        <v>0</v>
      </c>
      <c r="Y326" s="209" t="b">
        <f t="shared" si="14"/>
        <v>0</v>
      </c>
      <c r="Z326" s="209" t="b">
        <f t="shared" si="5"/>
        <v>0</v>
      </c>
      <c r="AB326" s="209"/>
      <c r="AC326" s="209"/>
      <c r="AD326" s="209"/>
      <c r="AE326" s="209"/>
    </row>
    <row r="327" spans="1:31">
      <c r="A327" s="211">
        <v>5</v>
      </c>
      <c r="B327" s="211">
        <v>8</v>
      </c>
      <c r="C327" s="211">
        <v>3</v>
      </c>
      <c r="D327" s="211" t="s">
        <v>24</v>
      </c>
      <c r="E327" s="205" t="s">
        <v>1068</v>
      </c>
      <c r="F327" s="205" t="s">
        <v>43</v>
      </c>
      <c r="G327" s="223">
        <v>5</v>
      </c>
      <c r="H327" s="223">
        <v>6</v>
      </c>
      <c r="I327" s="223">
        <v>10</v>
      </c>
      <c r="J327" s="223" t="s">
        <v>403</v>
      </c>
      <c r="K327" s="194" t="str">
        <f>VLOOKUP(A327,'[1]1_プロファイルマスタ'!$A$3:$E$90,3,FALSE)</f>
        <v>担当者(判定権限なし)</v>
      </c>
      <c r="L327" s="194" t="str">
        <f>VLOOKUP(B327,'[1]8_取引マスタ'!$A$3:$G$91,2,FALSE)</f>
        <v>判定履歴照会</v>
      </c>
      <c r="M327" s="194" t="str">
        <f>VLOOKUP(C327,'[1]15_リスト発行元マスタ'!$A$3:$Q$100,2,FALSE)</f>
        <v>RefSANC</v>
      </c>
      <c r="N327" s="194" t="str">
        <f>VLOOKUP(G327,'[3]1_プロファイルマスタ'!$H$3:$L$900,3,FALSE)</f>
        <v>その他部門（担当）</v>
      </c>
      <c r="O327" s="194" t="str">
        <f>VLOOKUP(H327,'[3]8_取引マスタ'!$J$3:$P$910,2,FALSE)</f>
        <v>本人確認</v>
      </c>
      <c r="P327" s="194" t="str">
        <f>VLOOKUP(I327,'[3]15_リスト発行元マスタ'!$U$3:$AK$1000,2,FALSE)</f>
        <v>DJ_SHIPS</v>
      </c>
      <c r="Q327" s="206" t="s">
        <v>208</v>
      </c>
      <c r="R327" s="207" t="s">
        <v>868</v>
      </c>
      <c r="S327" s="207" t="s">
        <v>206</v>
      </c>
      <c r="T327" s="207" t="str">
        <f t="shared" si="15"/>
        <v xml:space="preserve">5 , 6 , 10 , 'Y' </v>
      </c>
      <c r="U327" s="208" t="s">
        <v>207</v>
      </c>
      <c r="W327" s="209" t="b">
        <f t="shared" si="14"/>
        <v>0</v>
      </c>
      <c r="X327" s="209" t="b">
        <f t="shared" si="14"/>
        <v>0</v>
      </c>
      <c r="Y327" s="209" t="b">
        <f t="shared" si="14"/>
        <v>0</v>
      </c>
      <c r="Z327" s="209" t="b">
        <f t="shared" si="5"/>
        <v>0</v>
      </c>
      <c r="AB327" s="209"/>
      <c r="AC327" s="209"/>
      <c r="AD327" s="209"/>
      <c r="AE327" s="209"/>
    </row>
    <row r="328" spans="1:31">
      <c r="A328" s="211">
        <v>5</v>
      </c>
      <c r="B328" s="211">
        <v>8</v>
      </c>
      <c r="C328" s="211">
        <v>4</v>
      </c>
      <c r="D328" s="211" t="s">
        <v>24</v>
      </c>
      <c r="E328" s="205" t="s">
        <v>1068</v>
      </c>
      <c r="F328" s="205" t="s">
        <v>43</v>
      </c>
      <c r="G328" s="223">
        <v>5</v>
      </c>
      <c r="H328" s="223">
        <v>6</v>
      </c>
      <c r="I328" s="223">
        <v>11</v>
      </c>
      <c r="J328" s="223" t="s">
        <v>403</v>
      </c>
      <c r="K328" s="194" t="str">
        <f>VLOOKUP(A328,'[1]1_プロファイルマスタ'!$A$3:$E$90,3,FALSE)</f>
        <v>担当者(判定権限なし)</v>
      </c>
      <c r="L328" s="194" t="str">
        <f>VLOOKUP(B328,'[1]8_取引マスタ'!$A$3:$G$91,2,FALSE)</f>
        <v>判定履歴照会</v>
      </c>
      <c r="M328" s="194" t="str">
        <f>VLOOKUP(C328,'[1]15_リスト発行元マスタ'!$A$3:$Q$100,2,FALSE)</f>
        <v>FACTIVA</v>
      </c>
      <c r="N328" s="194" t="str">
        <f>VLOOKUP(G328,'[3]1_プロファイルマスタ'!$H$3:$L$900,3,FALSE)</f>
        <v>その他部門（担当）</v>
      </c>
      <c r="O328" s="194" t="str">
        <f>VLOOKUP(H328,'[3]8_取引マスタ'!$J$3:$P$910,2,FALSE)</f>
        <v>本人確認</v>
      </c>
      <c r="P328" s="194" t="str">
        <f>VLOOKUP(I328,'[3]15_リスト発行元マスタ'!$U$3:$AK$1000,2,FALSE)</f>
        <v>DJ_GAIKOKU_PEPS</v>
      </c>
      <c r="Q328" s="206" t="s">
        <v>208</v>
      </c>
      <c r="R328" s="207" t="s">
        <v>868</v>
      </c>
      <c r="S328" s="207" t="s">
        <v>206</v>
      </c>
      <c r="T328" s="207" t="str">
        <f t="shared" si="15"/>
        <v xml:space="preserve">5 , 6 , 11 , 'Y' </v>
      </c>
      <c r="U328" s="208" t="s">
        <v>207</v>
      </c>
      <c r="W328" s="209" t="b">
        <f t="shared" ref="W328:Y343" si="16">IF(G328="","",EXACT(G328,AB328))</f>
        <v>0</v>
      </c>
      <c r="X328" s="209" t="b">
        <f t="shared" si="16"/>
        <v>0</v>
      </c>
      <c r="Y328" s="209" t="b">
        <f t="shared" si="16"/>
        <v>0</v>
      </c>
      <c r="Z328" s="209" t="b">
        <f t="shared" si="5"/>
        <v>0</v>
      </c>
      <c r="AB328" s="209"/>
      <c r="AC328" s="209"/>
      <c r="AD328" s="209"/>
      <c r="AE328" s="209"/>
    </row>
    <row r="329" spans="1:31">
      <c r="A329" s="211">
        <v>5</v>
      </c>
      <c r="B329" s="211">
        <v>8</v>
      </c>
      <c r="C329" s="211">
        <v>5</v>
      </c>
      <c r="D329" s="211" t="s">
        <v>24</v>
      </c>
      <c r="E329" s="205" t="s">
        <v>1068</v>
      </c>
      <c r="F329" s="205" t="s">
        <v>43</v>
      </c>
      <c r="G329" s="223">
        <v>5</v>
      </c>
      <c r="H329" s="223">
        <v>6</v>
      </c>
      <c r="I329" s="223">
        <v>12</v>
      </c>
      <c r="J329" s="223" t="s">
        <v>403</v>
      </c>
      <c r="K329" s="194" t="str">
        <f>VLOOKUP(A329,'[1]1_プロファイルマスタ'!$A$3:$E$90,3,FALSE)</f>
        <v>担当者(判定権限なし)</v>
      </c>
      <c r="L329" s="194" t="str">
        <f>VLOOKUP(B329,'[1]8_取引マスタ'!$A$3:$G$91,2,FALSE)</f>
        <v>判定履歴照会</v>
      </c>
      <c r="M329" s="194" t="str">
        <f>VLOOKUP(C329,'[1]15_リスト発行元マスタ'!$A$3:$Q$100,2,FALSE)</f>
        <v>FACTIVA_SANC</v>
      </c>
      <c r="N329" s="194" t="str">
        <f>VLOOKUP(G329,'[3]1_プロファイルマスタ'!$H$3:$L$900,3,FALSE)</f>
        <v>その他部門（担当）</v>
      </c>
      <c r="O329" s="194" t="str">
        <f>VLOOKUP(H329,'[3]8_取引マスタ'!$J$3:$P$910,2,FALSE)</f>
        <v>本人確認</v>
      </c>
      <c r="P329" s="194" t="str">
        <f>VLOOKUP(I329,'[3]15_リスト発行元マスタ'!$U$3:$AK$1000,2,FALSE)</f>
        <v>DJ_KOKUNAI_PEPS</v>
      </c>
      <c r="Q329" s="206" t="s">
        <v>208</v>
      </c>
      <c r="R329" s="207" t="s">
        <v>868</v>
      </c>
      <c r="S329" s="207" t="s">
        <v>206</v>
      </c>
      <c r="T329" s="207" t="str">
        <f t="shared" si="15"/>
        <v xml:space="preserve">5 , 6 , 12 , 'Y' </v>
      </c>
      <c r="U329" s="208" t="s">
        <v>207</v>
      </c>
      <c r="W329" s="209" t="b">
        <f t="shared" si="16"/>
        <v>0</v>
      </c>
      <c r="X329" s="209" t="b">
        <f t="shared" si="16"/>
        <v>0</v>
      </c>
      <c r="Y329" s="209" t="b">
        <f t="shared" si="16"/>
        <v>0</v>
      </c>
      <c r="Z329" s="209" t="b">
        <f t="shared" si="5"/>
        <v>0</v>
      </c>
      <c r="AB329" s="209"/>
      <c r="AC329" s="209"/>
      <c r="AD329" s="209"/>
      <c r="AE329" s="209"/>
    </row>
    <row r="330" spans="1:31">
      <c r="A330" s="211">
        <v>5</v>
      </c>
      <c r="B330" s="211">
        <v>8</v>
      </c>
      <c r="C330" s="211">
        <v>6</v>
      </c>
      <c r="D330" s="211" t="s">
        <v>24</v>
      </c>
      <c r="E330" s="205" t="s">
        <v>1068</v>
      </c>
      <c r="F330" s="205" t="s">
        <v>43</v>
      </c>
      <c r="G330" s="223">
        <v>5</v>
      </c>
      <c r="H330" s="223">
        <v>6</v>
      </c>
      <c r="I330" s="223">
        <v>13</v>
      </c>
      <c r="J330" s="223" t="s">
        <v>403</v>
      </c>
      <c r="K330" s="194" t="str">
        <f>VLOOKUP(A330,'[1]1_プロファイルマスタ'!$A$3:$E$90,3,FALSE)</f>
        <v>担当者(判定権限なし)</v>
      </c>
      <c r="L330" s="194" t="str">
        <f>VLOOKUP(B330,'[1]8_取引マスタ'!$A$3:$G$91,2,FALSE)</f>
        <v>判定履歴照会</v>
      </c>
      <c r="M330" s="194" t="str">
        <f>VLOOKUP(C330,'[1]15_リスト発行元マスタ'!$A$3:$Q$100,2,FALSE)</f>
        <v>MOF</v>
      </c>
      <c r="N330" s="194" t="str">
        <f>VLOOKUP(G330,'[3]1_プロファイルマスタ'!$H$3:$L$900,3,FALSE)</f>
        <v>その他部門（担当）</v>
      </c>
      <c r="O330" s="194" t="str">
        <f>VLOOKUP(H330,'[3]8_取引マスタ'!$J$3:$P$910,2,FALSE)</f>
        <v>本人確認</v>
      </c>
      <c r="P330" s="194" t="str">
        <f>VLOOKUP(I330,'[3]15_リスト発行元マスタ'!$U$3:$AK$1000,2,FALSE)</f>
        <v>ZENGIN_SEIHO</v>
      </c>
      <c r="Q330" s="206" t="s">
        <v>208</v>
      </c>
      <c r="R330" s="207" t="s">
        <v>868</v>
      </c>
      <c r="S330" s="207" t="s">
        <v>206</v>
      </c>
      <c r="T330" s="207" t="str">
        <f t="shared" si="15"/>
        <v xml:space="preserve">5 , 6 , 13 , 'Y' </v>
      </c>
      <c r="U330" s="208" t="s">
        <v>207</v>
      </c>
      <c r="W330" s="209" t="b">
        <f t="shared" si="16"/>
        <v>0</v>
      </c>
      <c r="X330" s="209" t="b">
        <f t="shared" si="16"/>
        <v>0</v>
      </c>
      <c r="Y330" s="209" t="b">
        <f t="shared" si="16"/>
        <v>0</v>
      </c>
      <c r="Z330" s="209" t="b">
        <f t="shared" si="5"/>
        <v>0</v>
      </c>
      <c r="AB330" s="209"/>
      <c r="AC330" s="209"/>
      <c r="AD330" s="209"/>
      <c r="AE330" s="209"/>
    </row>
    <row r="331" spans="1:31">
      <c r="A331" s="211">
        <v>5</v>
      </c>
      <c r="B331" s="211">
        <v>8</v>
      </c>
      <c r="C331" s="211">
        <v>7</v>
      </c>
      <c r="D331" s="211" t="s">
        <v>24</v>
      </c>
      <c r="E331" s="205" t="s">
        <v>1068</v>
      </c>
      <c r="F331" s="205" t="s">
        <v>43</v>
      </c>
      <c r="G331" s="223">
        <v>5</v>
      </c>
      <c r="H331" s="223">
        <v>6</v>
      </c>
      <c r="I331" s="223">
        <v>14</v>
      </c>
      <c r="J331" s="223" t="s">
        <v>403</v>
      </c>
      <c r="K331" s="194" t="str">
        <f>VLOOKUP(A331,'[1]1_プロファイルマスタ'!$A$3:$E$90,3,FALSE)</f>
        <v>担当者(判定権限なし)</v>
      </c>
      <c r="L331" s="194" t="str">
        <f>VLOOKUP(B331,'[1]8_取引マスタ'!$A$3:$G$91,2,FALSE)</f>
        <v>判定履歴照会</v>
      </c>
      <c r="M331" s="194" t="str">
        <f>VLOOKUP(C331,'[1]15_リスト発行元マスタ'!$A$3:$Q$100,2,FALSE)</f>
        <v>JP</v>
      </c>
      <c r="N331" s="194" t="str">
        <f>VLOOKUP(G331,'[3]1_プロファイルマスタ'!$H$3:$L$900,3,FALSE)</f>
        <v>その他部門（担当）</v>
      </c>
      <c r="O331" s="194" t="str">
        <f>VLOOKUP(H331,'[3]8_取引マスタ'!$J$3:$P$910,2,FALSE)</f>
        <v>本人確認</v>
      </c>
      <c r="P331" s="194" t="str">
        <f>VLOOKUP(I331,'[3]15_リスト発行元マスタ'!$U$3:$AK$1000,2,FALSE)</f>
        <v>ZENGIN_SONPO</v>
      </c>
      <c r="Q331" s="206" t="s">
        <v>208</v>
      </c>
      <c r="R331" s="207" t="s">
        <v>868</v>
      </c>
      <c r="S331" s="207" t="s">
        <v>206</v>
      </c>
      <c r="T331" s="207" t="str">
        <f t="shared" si="15"/>
        <v xml:space="preserve">5 , 6 , 14 , 'Y' </v>
      </c>
      <c r="U331" s="208" t="s">
        <v>207</v>
      </c>
      <c r="W331" s="209" t="b">
        <f t="shared" si="16"/>
        <v>0</v>
      </c>
      <c r="X331" s="209" t="b">
        <f t="shared" si="16"/>
        <v>0</v>
      </c>
      <c r="Y331" s="209" t="b">
        <f t="shared" si="16"/>
        <v>0</v>
      </c>
      <c r="Z331" s="209" t="b">
        <f t="shared" si="5"/>
        <v>0</v>
      </c>
      <c r="AB331" s="209"/>
      <c r="AC331" s="209"/>
      <c r="AD331" s="209"/>
      <c r="AE331" s="209"/>
    </row>
    <row r="332" spans="1:31">
      <c r="A332" s="211">
        <v>5</v>
      </c>
      <c r="B332" s="211">
        <v>8</v>
      </c>
      <c r="C332" s="211">
        <v>8</v>
      </c>
      <c r="D332" s="211" t="s">
        <v>24</v>
      </c>
      <c r="E332" s="205" t="s">
        <v>1068</v>
      </c>
      <c r="F332" s="205" t="s">
        <v>43</v>
      </c>
      <c r="G332" s="223">
        <v>5</v>
      </c>
      <c r="H332" s="223">
        <v>6</v>
      </c>
      <c r="I332" s="223">
        <v>15</v>
      </c>
      <c r="J332" s="223" t="s">
        <v>326</v>
      </c>
      <c r="K332" s="194" t="str">
        <f>VLOOKUP(A332,'[1]1_プロファイルマスタ'!$A$3:$E$90,3,FALSE)</f>
        <v>担当者(判定権限なし)</v>
      </c>
      <c r="L332" s="194" t="str">
        <f>VLOOKUP(B332,'[1]8_取引マスタ'!$A$3:$G$91,2,FALSE)</f>
        <v>判定履歴照会</v>
      </c>
      <c r="M332" s="194" t="str">
        <f>VLOOKUP(C332,'[1]15_リスト発行元マスタ'!$A$3:$Q$100,2,FALSE)</f>
        <v>JU</v>
      </c>
      <c r="N332" s="194" t="str">
        <f>VLOOKUP(G332,'[3]1_プロファイルマスタ'!$H$3:$L$900,3,FALSE)</f>
        <v>その他部門（担当）</v>
      </c>
      <c r="O332" s="194" t="str">
        <f>VLOOKUP(H332,'[3]8_取引マスタ'!$J$3:$P$910,2,FALSE)</f>
        <v>本人確認</v>
      </c>
      <c r="P332" s="194" t="str">
        <f>VLOOKUP(I332,'[3]15_リスト発行元マスタ'!$U$3:$AK$1000,2,FALSE)</f>
        <v>ORIGINAL</v>
      </c>
      <c r="Q332" s="206" t="s">
        <v>208</v>
      </c>
      <c r="R332" s="207" t="s">
        <v>868</v>
      </c>
      <c r="S332" s="207" t="s">
        <v>206</v>
      </c>
      <c r="T332" s="207" t="str">
        <f t="shared" si="15"/>
        <v xml:space="preserve">5 , 6 , 15 , 'N' </v>
      </c>
      <c r="U332" s="208" t="s">
        <v>207</v>
      </c>
      <c r="W332" s="209" t="b">
        <f t="shared" si="16"/>
        <v>0</v>
      </c>
      <c r="X332" s="209" t="b">
        <f t="shared" si="16"/>
        <v>0</v>
      </c>
      <c r="Y332" s="209" t="b">
        <f t="shared" si="16"/>
        <v>0</v>
      </c>
      <c r="Z332" s="209" t="b">
        <f t="shared" si="5"/>
        <v>0</v>
      </c>
      <c r="AB332" s="209"/>
      <c r="AC332" s="209"/>
      <c r="AD332" s="209"/>
      <c r="AE332" s="209"/>
    </row>
    <row r="333" spans="1:31">
      <c r="A333" s="211">
        <v>5</v>
      </c>
      <c r="B333" s="211">
        <v>8</v>
      </c>
      <c r="C333" s="211">
        <v>9</v>
      </c>
      <c r="D333" s="211" t="s">
        <v>24</v>
      </c>
      <c r="E333" s="205" t="s">
        <v>1068</v>
      </c>
      <c r="F333" s="205" t="s">
        <v>43</v>
      </c>
      <c r="G333" s="223">
        <v>5</v>
      </c>
      <c r="H333" s="223">
        <v>7</v>
      </c>
      <c r="I333" s="223">
        <v>1</v>
      </c>
      <c r="J333" s="223" t="s">
        <v>403</v>
      </c>
      <c r="K333" s="194" t="str">
        <f>VLOOKUP(A333,'[1]1_プロファイルマスタ'!$A$3:$E$90,3,FALSE)</f>
        <v>担当者(判定権限なし)</v>
      </c>
      <c r="L333" s="194" t="str">
        <f>VLOOKUP(B333,'[1]8_取引マスタ'!$A$3:$G$91,2,FALSE)</f>
        <v>判定履歴照会</v>
      </c>
      <c r="M333" s="194" t="str">
        <f>VLOOKUP(C333,'[1]15_リスト発行元マスタ'!$A$3:$Q$100,2,FALSE)</f>
        <v>NPA</v>
      </c>
      <c r="N333" s="194" t="str">
        <f>VLOOKUP(G333,'[3]1_プロファイルマスタ'!$H$3:$L$900,3,FALSE)</f>
        <v>その他部門（担当）</v>
      </c>
      <c r="O333" s="194" t="str">
        <f>VLOOKUP(H333,'[3]8_取引マスタ'!$J$3:$P$910,2,FALSE)</f>
        <v>本人確認仕掛照会</v>
      </c>
      <c r="P333" s="194" t="str">
        <f>VLOOKUP(I333,'[3]15_リスト発行元マスタ'!$U$3:$AK$1000,2,FALSE)</f>
        <v>OFAC</v>
      </c>
      <c r="Q333" s="206" t="s">
        <v>208</v>
      </c>
      <c r="R333" s="207" t="s">
        <v>868</v>
      </c>
      <c r="S333" s="207" t="s">
        <v>206</v>
      </c>
      <c r="T333" s="207" t="str">
        <f t="shared" si="15"/>
        <v xml:space="preserve">5 , 7 , 1 , 'Y' </v>
      </c>
      <c r="U333" s="208" t="s">
        <v>207</v>
      </c>
      <c r="W333" s="209" t="b">
        <f t="shared" si="16"/>
        <v>0</v>
      </c>
      <c r="X333" s="209" t="b">
        <f t="shared" si="16"/>
        <v>0</v>
      </c>
      <c r="Y333" s="209" t="b">
        <f t="shared" si="16"/>
        <v>0</v>
      </c>
      <c r="Z333" s="209" t="b">
        <f t="shared" si="5"/>
        <v>0</v>
      </c>
      <c r="AB333" s="209"/>
      <c r="AC333" s="209"/>
      <c r="AD333" s="209"/>
      <c r="AE333" s="209"/>
    </row>
    <row r="334" spans="1:31">
      <c r="A334" s="211">
        <v>5</v>
      </c>
      <c r="B334" s="211">
        <v>8</v>
      </c>
      <c r="C334" s="211">
        <v>10</v>
      </c>
      <c r="D334" s="211" t="s">
        <v>24</v>
      </c>
      <c r="E334" s="205" t="s">
        <v>1068</v>
      </c>
      <c r="F334" s="205" t="s">
        <v>43</v>
      </c>
      <c r="G334" s="223">
        <v>5</v>
      </c>
      <c r="H334" s="223">
        <v>7</v>
      </c>
      <c r="I334" s="223">
        <v>2</v>
      </c>
      <c r="J334" s="223" t="s">
        <v>403</v>
      </c>
      <c r="K334" s="194" t="str">
        <f>VLOOKUP(A334,'[1]1_プロファイルマスタ'!$A$3:$E$90,3,FALSE)</f>
        <v>担当者(判定権限なし)</v>
      </c>
      <c r="L334" s="194" t="str">
        <f>VLOOKUP(B334,'[1]8_取引マスタ'!$A$3:$G$91,2,FALSE)</f>
        <v>判定履歴照会</v>
      </c>
      <c r="M334" s="194" t="str">
        <f>VLOOKUP(C334,'[1]15_リスト発行元マスタ'!$A$3:$Q$100,2,FALSE)</f>
        <v>NPC</v>
      </c>
      <c r="N334" s="194" t="str">
        <f>VLOOKUP(G334,'[3]1_プロファイルマスタ'!$H$3:$L$900,3,FALSE)</f>
        <v>その他部門（担当）</v>
      </c>
      <c r="O334" s="194" t="str">
        <f>VLOOKUP(H334,'[3]8_取引マスタ'!$J$3:$P$910,2,FALSE)</f>
        <v>本人確認仕掛照会</v>
      </c>
      <c r="P334" s="194" t="str">
        <f>VLOOKUP(I334,'[3]15_リスト発行元マスタ'!$U$3:$AK$1000,2,FALSE)</f>
        <v>JP</v>
      </c>
      <c r="Q334" s="206" t="s">
        <v>208</v>
      </c>
      <c r="R334" s="207" t="s">
        <v>868</v>
      </c>
      <c r="S334" s="207" t="s">
        <v>206</v>
      </c>
      <c r="T334" s="207" t="str">
        <f t="shared" si="15"/>
        <v xml:space="preserve">5 , 7 , 2 , 'Y' </v>
      </c>
      <c r="U334" s="208" t="s">
        <v>207</v>
      </c>
      <c r="W334" s="209" t="b">
        <f t="shared" si="16"/>
        <v>0</v>
      </c>
      <c r="X334" s="209" t="b">
        <f t="shared" si="16"/>
        <v>0</v>
      </c>
      <c r="Y334" s="209" t="b">
        <f t="shared" si="16"/>
        <v>0</v>
      </c>
      <c r="Z334" s="209" t="b">
        <f t="shared" si="5"/>
        <v>0</v>
      </c>
      <c r="AB334" s="209"/>
      <c r="AC334" s="209"/>
      <c r="AD334" s="209"/>
      <c r="AE334" s="209"/>
    </row>
    <row r="335" spans="1:31">
      <c r="A335" s="211">
        <v>5</v>
      </c>
      <c r="B335" s="211">
        <v>8</v>
      </c>
      <c r="C335" s="211">
        <v>11</v>
      </c>
      <c r="D335" s="211" t="s">
        <v>24</v>
      </c>
      <c r="E335" s="205" t="s">
        <v>1068</v>
      </c>
      <c r="F335" s="205" t="s">
        <v>43</v>
      </c>
      <c r="G335" s="223">
        <v>5</v>
      </c>
      <c r="H335" s="223">
        <v>7</v>
      </c>
      <c r="I335" s="223">
        <v>3</v>
      </c>
      <c r="J335" s="223" t="s">
        <v>403</v>
      </c>
      <c r="K335" s="194" t="str">
        <f>VLOOKUP(A335,'[1]1_プロファイルマスタ'!$A$3:$E$90,3,FALSE)</f>
        <v>担当者(判定権限なし)</v>
      </c>
      <c r="L335" s="194" t="str">
        <f>VLOOKUP(B335,'[1]8_取引マスタ'!$A$3:$G$91,2,FALSE)</f>
        <v>判定履歴照会</v>
      </c>
      <c r="M335" s="194" t="str">
        <f>VLOOKUP(C335,'[1]15_リスト発行元マスタ'!$A$3:$Q$100,2,FALSE)</f>
        <v>NPI</v>
      </c>
      <c r="N335" s="194" t="str">
        <f>VLOOKUP(G335,'[3]1_プロファイルマスタ'!$H$3:$L$900,3,FALSE)</f>
        <v>その他部門（担当）</v>
      </c>
      <c r="O335" s="194" t="str">
        <f>VLOOKUP(H335,'[3]8_取引マスタ'!$J$3:$P$910,2,FALSE)</f>
        <v>本人確認仕掛照会</v>
      </c>
      <c r="P335" s="194" t="str">
        <f>VLOOKUP(I335,'[3]15_リスト発行元マスタ'!$U$3:$AK$1000,2,FALSE)</f>
        <v>MOF</v>
      </c>
      <c r="Q335" s="206" t="s">
        <v>208</v>
      </c>
      <c r="R335" s="207" t="s">
        <v>868</v>
      </c>
      <c r="S335" s="207" t="s">
        <v>206</v>
      </c>
      <c r="T335" s="207" t="str">
        <f t="shared" si="15"/>
        <v xml:space="preserve">5 , 7 , 3 , 'Y' </v>
      </c>
      <c r="U335" s="208" t="s">
        <v>207</v>
      </c>
      <c r="W335" s="209" t="b">
        <f t="shared" si="16"/>
        <v>0</v>
      </c>
      <c r="X335" s="209" t="b">
        <f t="shared" si="16"/>
        <v>0</v>
      </c>
      <c r="Y335" s="209" t="b">
        <f t="shared" si="16"/>
        <v>0</v>
      </c>
      <c r="Z335" s="209" t="b">
        <f t="shared" si="5"/>
        <v>0</v>
      </c>
      <c r="AB335" s="209"/>
      <c r="AC335" s="209"/>
      <c r="AD335" s="209"/>
      <c r="AE335" s="209"/>
    </row>
    <row r="336" spans="1:31">
      <c r="A336" s="211">
        <v>5</v>
      </c>
      <c r="B336" s="211">
        <v>8</v>
      </c>
      <c r="C336" s="211">
        <v>12</v>
      </c>
      <c r="D336" s="211" t="s">
        <v>24</v>
      </c>
      <c r="E336" s="205" t="s">
        <v>1068</v>
      </c>
      <c r="F336" s="205" t="s">
        <v>43</v>
      </c>
      <c r="G336" s="223">
        <v>5</v>
      </c>
      <c r="H336" s="223">
        <v>7</v>
      </c>
      <c r="I336" s="223">
        <v>4</v>
      </c>
      <c r="J336" s="223" t="s">
        <v>403</v>
      </c>
      <c r="K336" s="194" t="str">
        <f>VLOOKUP(A336,'[1]1_プロファイルマスタ'!$A$3:$E$90,3,FALSE)</f>
        <v>担当者(判定権限なし)</v>
      </c>
      <c r="L336" s="194" t="str">
        <f>VLOOKUP(B336,'[1]8_取引マスタ'!$A$3:$G$91,2,FALSE)</f>
        <v>判定履歴照会</v>
      </c>
      <c r="M336" s="194" t="str">
        <f>VLOOKUP(C336,'[1]15_リスト発行元マスタ'!$A$3:$Q$100,2,FALSE)</f>
        <v>ASI</v>
      </c>
      <c r="N336" s="194" t="str">
        <f>VLOOKUP(G336,'[3]1_プロファイルマスタ'!$H$3:$L$900,3,FALSE)</f>
        <v>その他部門（担当）</v>
      </c>
      <c r="O336" s="194" t="str">
        <f>VLOOKUP(H336,'[3]8_取引マスタ'!$J$3:$P$910,2,FALSE)</f>
        <v>本人確認仕掛照会</v>
      </c>
      <c r="P336" s="194" t="str">
        <f>VLOOKUP(I336,'[3]15_リスト発行元マスタ'!$U$3:$AK$1000,2,FALSE)</f>
        <v>NPA</v>
      </c>
      <c r="Q336" s="206" t="s">
        <v>208</v>
      </c>
      <c r="R336" s="207" t="s">
        <v>868</v>
      </c>
      <c r="S336" s="207" t="s">
        <v>206</v>
      </c>
      <c r="T336" s="207" t="str">
        <f t="shared" si="15"/>
        <v xml:space="preserve">5 , 7 , 4 , 'Y' </v>
      </c>
      <c r="U336" s="208" t="s">
        <v>207</v>
      </c>
      <c r="W336" s="209" t="b">
        <f t="shared" si="16"/>
        <v>0</v>
      </c>
      <c r="X336" s="209" t="b">
        <f t="shared" si="16"/>
        <v>0</v>
      </c>
      <c r="Y336" s="209" t="b">
        <f t="shared" si="16"/>
        <v>0</v>
      </c>
      <c r="Z336" s="209" t="b">
        <f t="shared" si="5"/>
        <v>0</v>
      </c>
      <c r="AB336" s="209"/>
      <c r="AC336" s="209"/>
      <c r="AD336" s="209"/>
      <c r="AE336" s="209"/>
    </row>
    <row r="337" spans="1:31">
      <c r="A337" s="211">
        <v>5</v>
      </c>
      <c r="B337" s="211">
        <v>8</v>
      </c>
      <c r="C337" s="211">
        <v>13</v>
      </c>
      <c r="D337" s="211" t="s">
        <v>24</v>
      </c>
      <c r="E337" s="205" t="s">
        <v>1068</v>
      </c>
      <c r="F337" s="205" t="s">
        <v>43</v>
      </c>
      <c r="G337" s="223">
        <v>5</v>
      </c>
      <c r="H337" s="223">
        <v>7</v>
      </c>
      <c r="I337" s="223">
        <v>5</v>
      </c>
      <c r="J337" s="223" t="s">
        <v>403</v>
      </c>
      <c r="K337" s="194" t="str">
        <f>VLOOKUP(A337,'[1]1_プロファイルマスタ'!$A$3:$E$90,3,FALSE)</f>
        <v>担当者(判定権限なし)</v>
      </c>
      <c r="L337" s="194" t="str">
        <f>VLOOKUP(B337,'[1]8_取引マスタ'!$A$3:$G$91,2,FALSE)</f>
        <v>判定履歴照会</v>
      </c>
      <c r="M337" s="194" t="str">
        <f>VLOOKUP(C337,'[1]15_リスト発行元マスタ'!$A$3:$Q$100,2,FALSE)</f>
        <v>ASC</v>
      </c>
      <c r="N337" s="194" t="str">
        <f>VLOOKUP(G337,'[3]1_プロファイルマスタ'!$H$3:$L$900,3,FALSE)</f>
        <v>その他部門（担当）</v>
      </c>
      <c r="O337" s="194" t="str">
        <f>VLOOKUP(H337,'[3]8_取引マスタ'!$J$3:$P$910,2,FALSE)</f>
        <v>本人確認仕掛照会</v>
      </c>
      <c r="P337" s="194" t="str">
        <f>VLOOKUP(I337,'[3]15_リスト発行元マスタ'!$U$3:$AK$1000,2,FALSE)</f>
        <v>NPC</v>
      </c>
      <c r="Q337" s="206" t="s">
        <v>208</v>
      </c>
      <c r="R337" s="207" t="s">
        <v>868</v>
      </c>
      <c r="S337" s="207" t="s">
        <v>206</v>
      </c>
      <c r="T337" s="207" t="str">
        <f t="shared" si="15"/>
        <v xml:space="preserve">5 , 7 , 5 , 'Y' </v>
      </c>
      <c r="U337" s="208" t="s">
        <v>207</v>
      </c>
      <c r="W337" s="209" t="b">
        <f t="shared" si="16"/>
        <v>0</v>
      </c>
      <c r="X337" s="209" t="b">
        <f t="shared" si="16"/>
        <v>0</v>
      </c>
      <c r="Y337" s="209" t="b">
        <f t="shared" si="16"/>
        <v>0</v>
      </c>
      <c r="Z337" s="209" t="b">
        <f t="shared" si="5"/>
        <v>0</v>
      </c>
      <c r="AB337" s="209"/>
      <c r="AC337" s="209"/>
      <c r="AD337" s="209"/>
      <c r="AE337" s="209"/>
    </row>
    <row r="338" spans="1:31">
      <c r="A338" s="211">
        <v>5</v>
      </c>
      <c r="B338" s="211">
        <v>8</v>
      </c>
      <c r="C338" s="211">
        <v>14</v>
      </c>
      <c r="D338" s="211" t="s">
        <v>24</v>
      </c>
      <c r="E338" s="205" t="s">
        <v>1068</v>
      </c>
      <c r="F338" s="205" t="s">
        <v>43</v>
      </c>
      <c r="G338" s="223">
        <v>5</v>
      </c>
      <c r="H338" s="223">
        <v>7</v>
      </c>
      <c r="I338" s="223">
        <v>6</v>
      </c>
      <c r="J338" s="223" t="s">
        <v>403</v>
      </c>
      <c r="K338" s="194" t="str">
        <f>VLOOKUP(A338,'[1]1_プロファイルマスタ'!$A$3:$E$90,3,FALSE)</f>
        <v>担当者(判定権限なし)</v>
      </c>
      <c r="L338" s="194" t="str">
        <f>VLOOKUP(B338,'[1]8_取引マスタ'!$A$3:$G$91,2,FALSE)</f>
        <v>判定履歴照会</v>
      </c>
      <c r="M338" s="194" t="str">
        <f>VLOOKUP(C338,'[1]15_リスト発行元マスタ'!$A$3:$Q$100,2,FALSE)</f>
        <v>ORG1</v>
      </c>
      <c r="N338" s="194" t="str">
        <f>VLOOKUP(G338,'[3]1_プロファイルマスタ'!$H$3:$L$900,3,FALSE)</f>
        <v>その他部門（担当）</v>
      </c>
      <c r="O338" s="194" t="str">
        <f>VLOOKUP(H338,'[3]8_取引マスタ'!$J$3:$P$910,2,FALSE)</f>
        <v>本人確認仕掛照会</v>
      </c>
      <c r="P338" s="194" t="str">
        <f>VLOOKUP(I338,'[3]15_リスト発行元マスタ'!$U$3:$AK$1000,2,FALSE)</f>
        <v>NPI</v>
      </c>
      <c r="Q338" s="206" t="s">
        <v>208</v>
      </c>
      <c r="R338" s="207" t="s">
        <v>868</v>
      </c>
      <c r="S338" s="207" t="s">
        <v>206</v>
      </c>
      <c r="T338" s="207" t="str">
        <f t="shared" si="15"/>
        <v xml:space="preserve">5 , 7 , 6 , 'Y' </v>
      </c>
      <c r="U338" s="208" t="s">
        <v>207</v>
      </c>
      <c r="W338" s="209" t="b">
        <f t="shared" si="16"/>
        <v>0</v>
      </c>
      <c r="X338" s="209" t="b">
        <f t="shared" si="16"/>
        <v>0</v>
      </c>
      <c r="Y338" s="209" t="b">
        <f t="shared" si="16"/>
        <v>0</v>
      </c>
      <c r="Z338" s="209" t="b">
        <f t="shared" si="5"/>
        <v>0</v>
      </c>
      <c r="AB338" s="209"/>
      <c r="AC338" s="209"/>
      <c r="AD338" s="209"/>
      <c r="AE338" s="209"/>
    </row>
    <row r="339" spans="1:31">
      <c r="A339" s="211">
        <v>5</v>
      </c>
      <c r="B339" s="211">
        <v>10</v>
      </c>
      <c r="C339" s="211">
        <v>1</v>
      </c>
      <c r="D339" s="211" t="s">
        <v>24</v>
      </c>
      <c r="E339" s="205" t="s">
        <v>1068</v>
      </c>
      <c r="F339" s="205" t="s">
        <v>43</v>
      </c>
      <c r="G339" s="223">
        <v>5</v>
      </c>
      <c r="H339" s="223">
        <v>7</v>
      </c>
      <c r="I339" s="223">
        <v>7</v>
      </c>
      <c r="J339" s="223" t="s">
        <v>403</v>
      </c>
      <c r="K339" s="194" t="str">
        <f>VLOOKUP(A339,'[1]1_プロファイルマスタ'!$A$3:$E$90,3,FALSE)</f>
        <v>担当者(判定権限なし)</v>
      </c>
      <c r="L339" s="194" t="str">
        <f>VLOOKUP(B339,'[1]8_取引マスタ'!$A$3:$G$91,2,FALSE)</f>
        <v>未判定照会</v>
      </c>
      <c r="M339" s="194" t="str">
        <f>VLOOKUP(C339,'[1]15_リスト発行元マスタ'!$A$3:$Q$100,2,FALSE)</f>
        <v>OFAC</v>
      </c>
      <c r="N339" s="194" t="str">
        <f>VLOOKUP(G339,'[3]1_プロファイルマスタ'!$H$3:$L$900,3,FALSE)</f>
        <v>その他部門（担当）</v>
      </c>
      <c r="O339" s="194" t="str">
        <f>VLOOKUP(H339,'[3]8_取引マスタ'!$J$3:$P$910,2,FALSE)</f>
        <v>本人確認仕掛照会</v>
      </c>
      <c r="P339" s="194" t="str">
        <f>VLOOKUP(I339,'[3]15_リスト発行元マスタ'!$U$3:$AK$1000,2,FALSE)</f>
        <v>ASI</v>
      </c>
      <c r="Q339" s="206" t="s">
        <v>208</v>
      </c>
      <c r="R339" s="207" t="s">
        <v>868</v>
      </c>
      <c r="S339" s="207" t="s">
        <v>206</v>
      </c>
      <c r="T339" s="207" t="str">
        <f t="shared" si="15"/>
        <v xml:space="preserve">5 , 7 , 7 , 'Y' </v>
      </c>
      <c r="U339" s="208" t="s">
        <v>207</v>
      </c>
      <c r="W339" s="209" t="b">
        <f t="shared" si="16"/>
        <v>0</v>
      </c>
      <c r="X339" s="209" t="b">
        <f t="shared" si="16"/>
        <v>0</v>
      </c>
      <c r="Y339" s="209" t="b">
        <f t="shared" si="16"/>
        <v>0</v>
      </c>
      <c r="Z339" s="209" t="b">
        <f t="shared" si="5"/>
        <v>0</v>
      </c>
      <c r="AB339" s="209"/>
      <c r="AC339" s="209"/>
      <c r="AD339" s="209"/>
      <c r="AE339" s="209"/>
    </row>
    <row r="340" spans="1:31">
      <c r="A340" s="211">
        <v>5</v>
      </c>
      <c r="B340" s="211">
        <v>10</v>
      </c>
      <c r="C340" s="211">
        <v>2</v>
      </c>
      <c r="D340" s="211" t="s">
        <v>24</v>
      </c>
      <c r="E340" s="205" t="s">
        <v>1068</v>
      </c>
      <c r="F340" s="205" t="s">
        <v>43</v>
      </c>
      <c r="G340" s="223">
        <v>5</v>
      </c>
      <c r="H340" s="223">
        <v>7</v>
      </c>
      <c r="I340" s="223">
        <v>8</v>
      </c>
      <c r="J340" s="223" t="s">
        <v>403</v>
      </c>
      <c r="K340" s="194" t="str">
        <f>VLOOKUP(A340,'[1]1_プロファイルマスタ'!$A$3:$E$90,3,FALSE)</f>
        <v>担当者(判定権限なし)</v>
      </c>
      <c r="L340" s="194" t="str">
        <f>VLOOKUP(B340,'[1]8_取引マスタ'!$A$3:$G$91,2,FALSE)</f>
        <v>未判定照会</v>
      </c>
      <c r="M340" s="194" t="str">
        <f>VLOOKUP(C340,'[1]15_リスト発行元マスタ'!$A$3:$Q$100,2,FALSE)</f>
        <v>RefPEPs</v>
      </c>
      <c r="N340" s="194" t="str">
        <f>VLOOKUP(G340,'[3]1_プロファイルマスタ'!$H$3:$L$900,3,FALSE)</f>
        <v>その他部門（担当）</v>
      </c>
      <c r="O340" s="194" t="str">
        <f>VLOOKUP(H340,'[3]8_取引マスタ'!$J$3:$P$910,2,FALSE)</f>
        <v>本人確認仕掛照会</v>
      </c>
      <c r="P340" s="194" t="str">
        <f>VLOOKUP(I340,'[3]15_リスト発行元マスタ'!$U$3:$AK$1000,2,FALSE)</f>
        <v>ASC</v>
      </c>
      <c r="Q340" s="206" t="s">
        <v>208</v>
      </c>
      <c r="R340" s="207" t="s">
        <v>868</v>
      </c>
      <c r="S340" s="207" t="s">
        <v>206</v>
      </c>
      <c r="T340" s="207" t="str">
        <f t="shared" si="15"/>
        <v xml:space="preserve">5 , 7 , 8 , 'Y' </v>
      </c>
      <c r="U340" s="208" t="s">
        <v>207</v>
      </c>
      <c r="W340" s="209" t="b">
        <f t="shared" si="16"/>
        <v>0</v>
      </c>
      <c r="X340" s="209" t="b">
        <f t="shared" si="16"/>
        <v>0</v>
      </c>
      <c r="Y340" s="209" t="b">
        <f t="shared" si="16"/>
        <v>0</v>
      </c>
      <c r="Z340" s="209" t="b">
        <f t="shared" si="5"/>
        <v>0</v>
      </c>
      <c r="AB340" s="209"/>
      <c r="AC340" s="209"/>
      <c r="AD340" s="209"/>
      <c r="AE340" s="209"/>
    </row>
    <row r="341" spans="1:31">
      <c r="A341" s="211">
        <v>5</v>
      </c>
      <c r="B341" s="211">
        <v>10</v>
      </c>
      <c r="C341" s="211">
        <v>3</v>
      </c>
      <c r="D341" s="211" t="s">
        <v>24</v>
      </c>
      <c r="E341" s="205" t="s">
        <v>1068</v>
      </c>
      <c r="F341" s="205" t="s">
        <v>43</v>
      </c>
      <c r="G341" s="223">
        <v>5</v>
      </c>
      <c r="H341" s="223">
        <v>7</v>
      </c>
      <c r="I341" s="223">
        <v>9</v>
      </c>
      <c r="J341" s="223" t="s">
        <v>403</v>
      </c>
      <c r="K341" s="194" t="str">
        <f>VLOOKUP(A341,'[1]1_プロファイルマスタ'!$A$3:$E$90,3,FALSE)</f>
        <v>担当者(判定権限なし)</v>
      </c>
      <c r="L341" s="194" t="str">
        <f>VLOOKUP(B341,'[1]8_取引マスタ'!$A$3:$G$91,2,FALSE)</f>
        <v>未判定照会</v>
      </c>
      <c r="M341" s="194" t="str">
        <f>VLOOKUP(C341,'[1]15_リスト発行元マスタ'!$A$3:$Q$100,2,FALSE)</f>
        <v>RefSANC</v>
      </c>
      <c r="N341" s="194" t="str">
        <f>VLOOKUP(G341,'[3]1_プロファイルマスタ'!$H$3:$L$900,3,FALSE)</f>
        <v>その他部門（担当）</v>
      </c>
      <c r="O341" s="194" t="str">
        <f>VLOOKUP(H341,'[3]8_取引マスタ'!$J$3:$P$910,2,FALSE)</f>
        <v>本人確認仕掛照会</v>
      </c>
      <c r="P341" s="194" t="str">
        <f>VLOOKUP(I341,'[3]15_リスト発行元マスタ'!$U$3:$AK$1000,2,FALSE)</f>
        <v>DJ_SEISAI</v>
      </c>
      <c r="Q341" s="206" t="s">
        <v>208</v>
      </c>
      <c r="R341" s="207" t="s">
        <v>868</v>
      </c>
      <c r="S341" s="207" t="s">
        <v>206</v>
      </c>
      <c r="T341" s="207" t="str">
        <f t="shared" si="15"/>
        <v xml:space="preserve">5 , 7 , 9 , 'Y' </v>
      </c>
      <c r="U341" s="208" t="s">
        <v>207</v>
      </c>
      <c r="W341" s="209" t="b">
        <f t="shared" si="16"/>
        <v>0</v>
      </c>
      <c r="X341" s="209" t="b">
        <f t="shared" si="16"/>
        <v>0</v>
      </c>
      <c r="Y341" s="209" t="b">
        <f t="shared" si="16"/>
        <v>0</v>
      </c>
      <c r="Z341" s="209" t="b">
        <f t="shared" si="5"/>
        <v>0</v>
      </c>
      <c r="AB341" s="209"/>
      <c r="AC341" s="209"/>
      <c r="AD341" s="209"/>
      <c r="AE341" s="209"/>
    </row>
    <row r="342" spans="1:31">
      <c r="A342" s="211">
        <v>5</v>
      </c>
      <c r="B342" s="211">
        <v>10</v>
      </c>
      <c r="C342" s="211">
        <v>4</v>
      </c>
      <c r="D342" s="211" t="s">
        <v>24</v>
      </c>
      <c r="E342" s="205" t="s">
        <v>1068</v>
      </c>
      <c r="F342" s="205" t="s">
        <v>43</v>
      </c>
      <c r="G342" s="223">
        <v>5</v>
      </c>
      <c r="H342" s="223">
        <v>7</v>
      </c>
      <c r="I342" s="223">
        <v>10</v>
      </c>
      <c r="J342" s="223" t="s">
        <v>403</v>
      </c>
      <c r="K342" s="194" t="str">
        <f>VLOOKUP(A342,'[1]1_プロファイルマスタ'!$A$3:$E$90,3,FALSE)</f>
        <v>担当者(判定権限なし)</v>
      </c>
      <c r="L342" s="194" t="str">
        <f>VLOOKUP(B342,'[1]8_取引マスタ'!$A$3:$G$91,2,FALSE)</f>
        <v>未判定照会</v>
      </c>
      <c r="M342" s="194" t="str">
        <f>VLOOKUP(C342,'[1]15_リスト発行元マスタ'!$A$3:$Q$100,2,FALSE)</f>
        <v>FACTIVA</v>
      </c>
      <c r="N342" s="194" t="str">
        <f>VLOOKUP(G342,'[3]1_プロファイルマスタ'!$H$3:$L$900,3,FALSE)</f>
        <v>その他部門（担当）</v>
      </c>
      <c r="O342" s="194" t="str">
        <f>VLOOKUP(H342,'[3]8_取引マスタ'!$J$3:$P$910,2,FALSE)</f>
        <v>本人確認仕掛照会</v>
      </c>
      <c r="P342" s="194" t="str">
        <f>VLOOKUP(I342,'[3]15_リスト発行元マスタ'!$U$3:$AK$1000,2,FALSE)</f>
        <v>DJ_SHIPS</v>
      </c>
      <c r="Q342" s="206" t="s">
        <v>208</v>
      </c>
      <c r="R342" s="207" t="s">
        <v>868</v>
      </c>
      <c r="S342" s="207" t="s">
        <v>206</v>
      </c>
      <c r="T342" s="207" t="str">
        <f t="shared" si="15"/>
        <v xml:space="preserve">5 , 7 , 10 , 'Y' </v>
      </c>
      <c r="U342" s="208" t="s">
        <v>207</v>
      </c>
      <c r="W342" s="209" t="b">
        <f t="shared" si="16"/>
        <v>0</v>
      </c>
      <c r="X342" s="209" t="b">
        <f t="shared" si="16"/>
        <v>0</v>
      </c>
      <c r="Y342" s="209" t="b">
        <f t="shared" si="16"/>
        <v>0</v>
      </c>
      <c r="Z342" s="209" t="b">
        <f t="shared" si="5"/>
        <v>0</v>
      </c>
      <c r="AB342" s="209"/>
      <c r="AC342" s="209"/>
      <c r="AD342" s="209"/>
      <c r="AE342" s="209"/>
    </row>
    <row r="343" spans="1:31">
      <c r="A343" s="211">
        <v>5</v>
      </c>
      <c r="B343" s="211">
        <v>10</v>
      </c>
      <c r="C343" s="211">
        <v>5</v>
      </c>
      <c r="D343" s="211" t="s">
        <v>24</v>
      </c>
      <c r="E343" s="205" t="s">
        <v>1068</v>
      </c>
      <c r="F343" s="205" t="s">
        <v>43</v>
      </c>
      <c r="G343" s="223">
        <v>5</v>
      </c>
      <c r="H343" s="223">
        <v>7</v>
      </c>
      <c r="I343" s="223">
        <v>11</v>
      </c>
      <c r="J343" s="223" t="s">
        <v>403</v>
      </c>
      <c r="K343" s="194" t="str">
        <f>VLOOKUP(A343,'[1]1_プロファイルマスタ'!$A$3:$E$90,3,FALSE)</f>
        <v>担当者(判定権限なし)</v>
      </c>
      <c r="L343" s="194" t="str">
        <f>VLOOKUP(B343,'[1]8_取引マスタ'!$A$3:$G$91,2,FALSE)</f>
        <v>未判定照会</v>
      </c>
      <c r="M343" s="194" t="str">
        <f>VLOOKUP(C343,'[1]15_リスト発行元マスタ'!$A$3:$Q$100,2,FALSE)</f>
        <v>FACTIVA_SANC</v>
      </c>
      <c r="N343" s="194" t="str">
        <f>VLOOKUP(G343,'[3]1_プロファイルマスタ'!$H$3:$L$900,3,FALSE)</f>
        <v>その他部門（担当）</v>
      </c>
      <c r="O343" s="194" t="str">
        <f>VLOOKUP(H343,'[3]8_取引マスタ'!$J$3:$P$910,2,FALSE)</f>
        <v>本人確認仕掛照会</v>
      </c>
      <c r="P343" s="194" t="str">
        <f>VLOOKUP(I343,'[3]15_リスト発行元マスタ'!$U$3:$AK$1000,2,FALSE)</f>
        <v>DJ_GAIKOKU_PEPS</v>
      </c>
      <c r="Q343" s="206" t="s">
        <v>208</v>
      </c>
      <c r="R343" s="207" t="s">
        <v>868</v>
      </c>
      <c r="S343" s="207" t="s">
        <v>206</v>
      </c>
      <c r="T343" s="207" t="str">
        <f t="shared" si="15"/>
        <v xml:space="preserve">5 , 7 , 11 , 'Y' </v>
      </c>
      <c r="U343" s="208" t="s">
        <v>207</v>
      </c>
      <c r="W343" s="209" t="b">
        <f t="shared" si="16"/>
        <v>0</v>
      </c>
      <c r="X343" s="209" t="b">
        <f t="shared" si="16"/>
        <v>0</v>
      </c>
      <c r="Y343" s="209" t="b">
        <f t="shared" si="16"/>
        <v>0</v>
      </c>
      <c r="Z343" s="209" t="b">
        <f t="shared" si="5"/>
        <v>0</v>
      </c>
      <c r="AB343" s="209"/>
      <c r="AC343" s="209"/>
      <c r="AD343" s="209"/>
      <c r="AE343" s="209"/>
    </row>
    <row r="344" spans="1:31">
      <c r="A344" s="211">
        <v>5</v>
      </c>
      <c r="B344" s="211">
        <v>10</v>
      </c>
      <c r="C344" s="211">
        <v>6</v>
      </c>
      <c r="D344" s="211" t="s">
        <v>24</v>
      </c>
      <c r="E344" s="205" t="s">
        <v>1068</v>
      </c>
      <c r="F344" s="205" t="s">
        <v>43</v>
      </c>
      <c r="G344" s="223">
        <v>5</v>
      </c>
      <c r="H344" s="223">
        <v>7</v>
      </c>
      <c r="I344" s="223">
        <v>12</v>
      </c>
      <c r="J344" s="223" t="s">
        <v>403</v>
      </c>
      <c r="K344" s="194" t="str">
        <f>VLOOKUP(A344,'[1]1_プロファイルマスタ'!$A$3:$E$90,3,FALSE)</f>
        <v>担当者(判定権限なし)</v>
      </c>
      <c r="L344" s="194" t="str">
        <f>VLOOKUP(B344,'[1]8_取引マスタ'!$A$3:$G$91,2,FALSE)</f>
        <v>未判定照会</v>
      </c>
      <c r="M344" s="194" t="str">
        <f>VLOOKUP(C344,'[1]15_リスト発行元マスタ'!$A$3:$Q$100,2,FALSE)</f>
        <v>MOF</v>
      </c>
      <c r="N344" s="194" t="str">
        <f>VLOOKUP(G344,'[3]1_プロファイルマスタ'!$H$3:$L$900,3,FALSE)</f>
        <v>その他部門（担当）</v>
      </c>
      <c r="O344" s="194" t="str">
        <f>VLOOKUP(H344,'[3]8_取引マスタ'!$J$3:$P$910,2,FALSE)</f>
        <v>本人確認仕掛照会</v>
      </c>
      <c r="P344" s="194" t="str">
        <f>VLOOKUP(I344,'[3]15_リスト発行元マスタ'!$U$3:$AK$1000,2,FALSE)</f>
        <v>DJ_KOKUNAI_PEPS</v>
      </c>
      <c r="Q344" s="206" t="s">
        <v>208</v>
      </c>
      <c r="R344" s="207" t="s">
        <v>868</v>
      </c>
      <c r="S344" s="207" t="s">
        <v>206</v>
      </c>
      <c r="T344" s="207" t="str">
        <f t="shared" si="15"/>
        <v xml:space="preserve">5 , 7 , 12 , 'Y' </v>
      </c>
      <c r="U344" s="208" t="s">
        <v>207</v>
      </c>
      <c r="W344" s="209" t="b">
        <f t="shared" ref="W344:Y359" si="17">IF(G344="","",EXACT(G344,AB344))</f>
        <v>0</v>
      </c>
      <c r="X344" s="209" t="b">
        <f t="shared" si="17"/>
        <v>0</v>
      </c>
      <c r="Y344" s="209" t="b">
        <f t="shared" si="17"/>
        <v>0</v>
      </c>
      <c r="Z344" s="209" t="b">
        <f t="shared" si="5"/>
        <v>0</v>
      </c>
      <c r="AB344" s="209"/>
      <c r="AC344" s="209"/>
      <c r="AD344" s="209"/>
      <c r="AE344" s="209"/>
    </row>
    <row r="345" spans="1:31">
      <c r="A345" s="211">
        <v>5</v>
      </c>
      <c r="B345" s="211">
        <v>10</v>
      </c>
      <c r="C345" s="211">
        <v>7</v>
      </c>
      <c r="D345" s="211" t="s">
        <v>24</v>
      </c>
      <c r="E345" s="205" t="s">
        <v>1068</v>
      </c>
      <c r="F345" s="205" t="s">
        <v>43</v>
      </c>
      <c r="G345" s="223">
        <v>5</v>
      </c>
      <c r="H345" s="223">
        <v>7</v>
      </c>
      <c r="I345" s="223">
        <v>13</v>
      </c>
      <c r="J345" s="223" t="s">
        <v>403</v>
      </c>
      <c r="K345" s="194" t="str">
        <f>VLOOKUP(A345,'[1]1_プロファイルマスタ'!$A$3:$E$90,3,FALSE)</f>
        <v>担当者(判定権限なし)</v>
      </c>
      <c r="L345" s="194" t="str">
        <f>VLOOKUP(B345,'[1]8_取引マスタ'!$A$3:$G$91,2,FALSE)</f>
        <v>未判定照会</v>
      </c>
      <c r="M345" s="194" t="str">
        <f>VLOOKUP(C345,'[1]15_リスト発行元マスタ'!$A$3:$Q$100,2,FALSE)</f>
        <v>JP</v>
      </c>
      <c r="N345" s="194" t="str">
        <f>VLOOKUP(G345,'[3]1_プロファイルマスタ'!$H$3:$L$900,3,FALSE)</f>
        <v>その他部門（担当）</v>
      </c>
      <c r="O345" s="194" t="str">
        <f>VLOOKUP(H345,'[3]8_取引マスタ'!$J$3:$P$910,2,FALSE)</f>
        <v>本人確認仕掛照会</v>
      </c>
      <c r="P345" s="194" t="str">
        <f>VLOOKUP(I345,'[3]15_リスト発行元マスタ'!$U$3:$AK$1000,2,FALSE)</f>
        <v>ZENGIN_SEIHO</v>
      </c>
      <c r="Q345" s="206" t="s">
        <v>208</v>
      </c>
      <c r="R345" s="207" t="s">
        <v>868</v>
      </c>
      <c r="S345" s="207" t="s">
        <v>206</v>
      </c>
      <c r="T345" s="207" t="str">
        <f t="shared" si="15"/>
        <v xml:space="preserve">5 , 7 , 13 , 'Y' </v>
      </c>
      <c r="U345" s="208" t="s">
        <v>207</v>
      </c>
      <c r="W345" s="209" t="b">
        <f t="shared" si="17"/>
        <v>0</v>
      </c>
      <c r="X345" s="209" t="b">
        <f t="shared" si="17"/>
        <v>0</v>
      </c>
      <c r="Y345" s="209" t="b">
        <f t="shared" si="17"/>
        <v>0</v>
      </c>
      <c r="Z345" s="209" t="b">
        <f t="shared" si="5"/>
        <v>0</v>
      </c>
      <c r="AB345" s="209"/>
      <c r="AC345" s="209"/>
      <c r="AD345" s="209"/>
      <c r="AE345" s="209"/>
    </row>
    <row r="346" spans="1:31">
      <c r="A346" s="211">
        <v>5</v>
      </c>
      <c r="B346" s="211">
        <v>10</v>
      </c>
      <c r="C346" s="211">
        <v>8</v>
      </c>
      <c r="D346" s="211" t="s">
        <v>24</v>
      </c>
      <c r="E346" s="205" t="s">
        <v>1068</v>
      </c>
      <c r="F346" s="205" t="s">
        <v>43</v>
      </c>
      <c r="G346" s="223">
        <v>5</v>
      </c>
      <c r="H346" s="223">
        <v>7</v>
      </c>
      <c r="I346" s="223">
        <v>14</v>
      </c>
      <c r="J346" s="223" t="s">
        <v>403</v>
      </c>
      <c r="K346" s="194" t="str">
        <f>VLOOKUP(A346,'[1]1_プロファイルマスタ'!$A$3:$E$90,3,FALSE)</f>
        <v>担当者(判定権限なし)</v>
      </c>
      <c r="L346" s="194" t="str">
        <f>VLOOKUP(B346,'[1]8_取引マスタ'!$A$3:$G$91,2,FALSE)</f>
        <v>未判定照会</v>
      </c>
      <c r="M346" s="194" t="str">
        <f>VLOOKUP(C346,'[1]15_リスト発行元マスタ'!$A$3:$Q$100,2,FALSE)</f>
        <v>JU</v>
      </c>
      <c r="N346" s="194" t="str">
        <f>VLOOKUP(G346,'[3]1_プロファイルマスタ'!$H$3:$L$900,3,FALSE)</f>
        <v>その他部門（担当）</v>
      </c>
      <c r="O346" s="194" t="str">
        <f>VLOOKUP(H346,'[3]8_取引マスタ'!$J$3:$P$910,2,FALSE)</f>
        <v>本人確認仕掛照会</v>
      </c>
      <c r="P346" s="194" t="str">
        <f>VLOOKUP(I346,'[3]15_リスト発行元マスタ'!$U$3:$AK$1000,2,FALSE)</f>
        <v>ZENGIN_SONPO</v>
      </c>
      <c r="Q346" s="206" t="s">
        <v>208</v>
      </c>
      <c r="R346" s="207" t="s">
        <v>868</v>
      </c>
      <c r="S346" s="207" t="s">
        <v>206</v>
      </c>
      <c r="T346" s="207" t="str">
        <f t="shared" si="15"/>
        <v xml:space="preserve">5 , 7 , 14 , 'Y' </v>
      </c>
      <c r="U346" s="208" t="s">
        <v>207</v>
      </c>
      <c r="W346" s="209" t="b">
        <f t="shared" si="17"/>
        <v>0</v>
      </c>
      <c r="X346" s="209" t="b">
        <f t="shared" si="17"/>
        <v>0</v>
      </c>
      <c r="Y346" s="209" t="b">
        <f t="shared" si="17"/>
        <v>0</v>
      </c>
      <c r="Z346" s="209" t="b">
        <f t="shared" si="5"/>
        <v>0</v>
      </c>
      <c r="AB346" s="209"/>
      <c r="AC346" s="209"/>
      <c r="AD346" s="209"/>
      <c r="AE346" s="209"/>
    </row>
    <row r="347" spans="1:31">
      <c r="A347" s="211">
        <v>5</v>
      </c>
      <c r="B347" s="211">
        <v>10</v>
      </c>
      <c r="C347" s="211">
        <v>9</v>
      </c>
      <c r="D347" s="211" t="s">
        <v>24</v>
      </c>
      <c r="E347" s="205" t="s">
        <v>1068</v>
      </c>
      <c r="F347" s="205" t="s">
        <v>43</v>
      </c>
      <c r="G347" s="223">
        <v>5</v>
      </c>
      <c r="H347" s="223">
        <v>7</v>
      </c>
      <c r="I347" s="223">
        <v>15</v>
      </c>
      <c r="J347" s="223" t="s">
        <v>326</v>
      </c>
      <c r="K347" s="194" t="str">
        <f>VLOOKUP(A347,'[1]1_プロファイルマスタ'!$A$3:$E$90,3,FALSE)</f>
        <v>担当者(判定権限なし)</v>
      </c>
      <c r="L347" s="194" t="str">
        <f>VLOOKUP(B347,'[1]8_取引マスタ'!$A$3:$G$91,2,FALSE)</f>
        <v>未判定照会</v>
      </c>
      <c r="M347" s="194" t="str">
        <f>VLOOKUP(C347,'[1]15_リスト発行元マスタ'!$A$3:$Q$100,2,FALSE)</f>
        <v>NPA</v>
      </c>
      <c r="N347" s="194" t="str">
        <f>VLOOKUP(G347,'[3]1_プロファイルマスタ'!$H$3:$L$900,3,FALSE)</f>
        <v>その他部門（担当）</v>
      </c>
      <c r="O347" s="194" t="str">
        <f>VLOOKUP(H347,'[3]8_取引マスタ'!$J$3:$P$910,2,FALSE)</f>
        <v>本人確認仕掛照会</v>
      </c>
      <c r="P347" s="194" t="str">
        <f>VLOOKUP(I347,'[3]15_リスト発行元マスタ'!$U$3:$AK$1000,2,FALSE)</f>
        <v>ORIGINAL</v>
      </c>
      <c r="Q347" s="206" t="s">
        <v>208</v>
      </c>
      <c r="R347" s="207" t="s">
        <v>868</v>
      </c>
      <c r="S347" s="207" t="s">
        <v>206</v>
      </c>
      <c r="T347" s="207" t="str">
        <f t="shared" si="15"/>
        <v xml:space="preserve">5 , 7 , 15 , 'N' </v>
      </c>
      <c r="U347" s="208" t="s">
        <v>207</v>
      </c>
      <c r="W347" s="209" t="b">
        <f t="shared" si="17"/>
        <v>0</v>
      </c>
      <c r="X347" s="209" t="b">
        <f t="shared" si="17"/>
        <v>0</v>
      </c>
      <c r="Y347" s="209" t="b">
        <f t="shared" si="17"/>
        <v>0</v>
      </c>
      <c r="Z347" s="209" t="b">
        <f t="shared" si="5"/>
        <v>0</v>
      </c>
      <c r="AB347" s="209"/>
      <c r="AC347" s="209"/>
      <c r="AD347" s="209"/>
      <c r="AE347" s="209"/>
    </row>
    <row r="348" spans="1:31">
      <c r="A348" s="211">
        <v>5</v>
      </c>
      <c r="B348" s="211">
        <v>10</v>
      </c>
      <c r="C348" s="211">
        <v>10</v>
      </c>
      <c r="D348" s="211" t="s">
        <v>24</v>
      </c>
      <c r="E348" s="205" t="s">
        <v>1068</v>
      </c>
      <c r="F348" s="205" t="s">
        <v>43</v>
      </c>
      <c r="G348" s="223">
        <v>5</v>
      </c>
      <c r="H348" s="223">
        <v>8</v>
      </c>
      <c r="I348" s="223">
        <v>1</v>
      </c>
      <c r="J348" s="223" t="s">
        <v>403</v>
      </c>
      <c r="K348" s="194" t="str">
        <f>VLOOKUP(A348,'[1]1_プロファイルマスタ'!$A$3:$E$90,3,FALSE)</f>
        <v>担当者(判定権限なし)</v>
      </c>
      <c r="L348" s="194" t="str">
        <f>VLOOKUP(B348,'[1]8_取引マスタ'!$A$3:$G$91,2,FALSE)</f>
        <v>未判定照会</v>
      </c>
      <c r="M348" s="194" t="str">
        <f>VLOOKUP(C348,'[1]15_リスト発行元マスタ'!$A$3:$Q$100,2,FALSE)</f>
        <v>NPC</v>
      </c>
      <c r="N348" s="194" t="str">
        <f>VLOOKUP(G348,'[3]1_プロファイルマスタ'!$H$3:$L$900,3,FALSE)</f>
        <v>その他部門（担当）</v>
      </c>
      <c r="O348" s="194" t="str">
        <f>VLOOKUP(H348,'[3]8_取引マスタ'!$J$3:$P$910,2,FALSE)</f>
        <v>判定履歴照会</v>
      </c>
      <c r="P348" s="194" t="str">
        <f>VLOOKUP(I348,'[3]15_リスト発行元マスタ'!$U$3:$AK$1000,2,FALSE)</f>
        <v>OFAC</v>
      </c>
      <c r="Q348" s="206" t="s">
        <v>208</v>
      </c>
      <c r="R348" s="207" t="s">
        <v>868</v>
      </c>
      <c r="S348" s="207" t="s">
        <v>206</v>
      </c>
      <c r="T348" s="207" t="str">
        <f t="shared" si="15"/>
        <v xml:space="preserve">5 , 8 , 1 , 'Y' </v>
      </c>
      <c r="U348" s="208" t="s">
        <v>207</v>
      </c>
      <c r="W348" s="209" t="b">
        <f t="shared" si="17"/>
        <v>0</v>
      </c>
      <c r="X348" s="209" t="b">
        <f t="shared" si="17"/>
        <v>0</v>
      </c>
      <c r="Y348" s="209" t="b">
        <f t="shared" si="17"/>
        <v>0</v>
      </c>
      <c r="Z348" s="209" t="b">
        <f t="shared" si="5"/>
        <v>0</v>
      </c>
      <c r="AB348" s="209"/>
      <c r="AC348" s="209"/>
      <c r="AD348" s="209"/>
      <c r="AE348" s="209"/>
    </row>
    <row r="349" spans="1:31">
      <c r="A349" s="211">
        <v>5</v>
      </c>
      <c r="B349" s="211">
        <v>10</v>
      </c>
      <c r="C349" s="211">
        <v>11</v>
      </c>
      <c r="D349" s="211" t="s">
        <v>24</v>
      </c>
      <c r="E349" s="205" t="s">
        <v>1068</v>
      </c>
      <c r="F349" s="205" t="s">
        <v>43</v>
      </c>
      <c r="G349" s="223">
        <v>5</v>
      </c>
      <c r="H349" s="223">
        <v>8</v>
      </c>
      <c r="I349" s="223">
        <v>2</v>
      </c>
      <c r="J349" s="223" t="s">
        <v>403</v>
      </c>
      <c r="K349" s="194" t="str">
        <f>VLOOKUP(A349,'[1]1_プロファイルマスタ'!$A$3:$E$90,3,FALSE)</f>
        <v>担当者(判定権限なし)</v>
      </c>
      <c r="L349" s="194" t="str">
        <f>VLOOKUP(B349,'[1]8_取引マスタ'!$A$3:$G$91,2,FALSE)</f>
        <v>未判定照会</v>
      </c>
      <c r="M349" s="194" t="str">
        <f>VLOOKUP(C349,'[1]15_リスト発行元マスタ'!$A$3:$Q$100,2,FALSE)</f>
        <v>NPI</v>
      </c>
      <c r="N349" s="194" t="str">
        <f>VLOOKUP(G349,'[3]1_プロファイルマスタ'!$H$3:$L$900,3,FALSE)</f>
        <v>その他部門（担当）</v>
      </c>
      <c r="O349" s="194" t="str">
        <f>VLOOKUP(H349,'[3]8_取引マスタ'!$J$3:$P$910,2,FALSE)</f>
        <v>判定履歴照会</v>
      </c>
      <c r="P349" s="194" t="str">
        <f>VLOOKUP(I349,'[3]15_リスト発行元マスタ'!$U$3:$AK$1000,2,FALSE)</f>
        <v>JP</v>
      </c>
      <c r="Q349" s="206" t="s">
        <v>208</v>
      </c>
      <c r="R349" s="207" t="s">
        <v>868</v>
      </c>
      <c r="S349" s="207" t="s">
        <v>206</v>
      </c>
      <c r="T349" s="207" t="str">
        <f t="shared" si="15"/>
        <v xml:space="preserve">5 , 8 , 2 , 'Y' </v>
      </c>
      <c r="U349" s="208" t="s">
        <v>207</v>
      </c>
      <c r="W349" s="209" t="b">
        <f t="shared" si="17"/>
        <v>0</v>
      </c>
      <c r="X349" s="209" t="b">
        <f t="shared" si="17"/>
        <v>0</v>
      </c>
      <c r="Y349" s="209" t="b">
        <f t="shared" si="17"/>
        <v>0</v>
      </c>
      <c r="Z349" s="209" t="b">
        <f t="shared" si="5"/>
        <v>0</v>
      </c>
      <c r="AB349" s="209"/>
      <c r="AC349" s="209"/>
      <c r="AD349" s="209"/>
      <c r="AE349" s="209"/>
    </row>
    <row r="350" spans="1:31">
      <c r="A350" s="211">
        <v>5</v>
      </c>
      <c r="B350" s="211">
        <v>10</v>
      </c>
      <c r="C350" s="211">
        <v>12</v>
      </c>
      <c r="D350" s="211" t="s">
        <v>24</v>
      </c>
      <c r="E350" s="205" t="s">
        <v>1068</v>
      </c>
      <c r="F350" s="205" t="s">
        <v>43</v>
      </c>
      <c r="G350" s="223">
        <v>5</v>
      </c>
      <c r="H350" s="223">
        <v>8</v>
      </c>
      <c r="I350" s="223">
        <v>3</v>
      </c>
      <c r="J350" s="223" t="s">
        <v>403</v>
      </c>
      <c r="K350" s="194" t="str">
        <f>VLOOKUP(A350,'[1]1_プロファイルマスタ'!$A$3:$E$90,3,FALSE)</f>
        <v>担当者(判定権限なし)</v>
      </c>
      <c r="L350" s="194" t="str">
        <f>VLOOKUP(B350,'[1]8_取引マスタ'!$A$3:$G$91,2,FALSE)</f>
        <v>未判定照会</v>
      </c>
      <c r="M350" s="194" t="str">
        <f>VLOOKUP(C350,'[1]15_リスト発行元マスタ'!$A$3:$Q$100,2,FALSE)</f>
        <v>ASI</v>
      </c>
      <c r="N350" s="194" t="str">
        <f>VLOOKUP(G350,'[3]1_プロファイルマスタ'!$H$3:$L$900,3,FALSE)</f>
        <v>その他部門（担当）</v>
      </c>
      <c r="O350" s="194" t="str">
        <f>VLOOKUP(H350,'[3]8_取引マスタ'!$J$3:$P$910,2,FALSE)</f>
        <v>判定履歴照会</v>
      </c>
      <c r="P350" s="194" t="str">
        <f>VLOOKUP(I350,'[3]15_リスト発行元マスタ'!$U$3:$AK$1000,2,FALSE)</f>
        <v>MOF</v>
      </c>
      <c r="Q350" s="206" t="s">
        <v>208</v>
      </c>
      <c r="R350" s="207" t="s">
        <v>868</v>
      </c>
      <c r="S350" s="207" t="s">
        <v>206</v>
      </c>
      <c r="T350" s="207" t="str">
        <f t="shared" si="15"/>
        <v xml:space="preserve">5 , 8 , 3 , 'Y' </v>
      </c>
      <c r="U350" s="208" t="s">
        <v>207</v>
      </c>
      <c r="W350" s="209" t="b">
        <f t="shared" si="17"/>
        <v>0</v>
      </c>
      <c r="X350" s="209" t="b">
        <f t="shared" si="17"/>
        <v>0</v>
      </c>
      <c r="Y350" s="209" t="b">
        <f t="shared" si="17"/>
        <v>0</v>
      </c>
      <c r="Z350" s="209" t="b">
        <f t="shared" si="5"/>
        <v>0</v>
      </c>
      <c r="AB350" s="209"/>
      <c r="AC350" s="209"/>
      <c r="AD350" s="209"/>
      <c r="AE350" s="209"/>
    </row>
    <row r="351" spans="1:31">
      <c r="A351" s="211">
        <v>5</v>
      </c>
      <c r="B351" s="211">
        <v>10</v>
      </c>
      <c r="C351" s="211">
        <v>13</v>
      </c>
      <c r="D351" s="211" t="s">
        <v>24</v>
      </c>
      <c r="E351" s="205" t="s">
        <v>1068</v>
      </c>
      <c r="F351" s="205" t="s">
        <v>43</v>
      </c>
      <c r="G351" s="223">
        <v>5</v>
      </c>
      <c r="H351" s="223">
        <v>8</v>
      </c>
      <c r="I351" s="223">
        <v>4</v>
      </c>
      <c r="J351" s="223" t="s">
        <v>403</v>
      </c>
      <c r="K351" s="194" t="str">
        <f>VLOOKUP(A351,'[1]1_プロファイルマスタ'!$A$3:$E$90,3,FALSE)</f>
        <v>担当者(判定権限なし)</v>
      </c>
      <c r="L351" s="194" t="str">
        <f>VLOOKUP(B351,'[1]8_取引マスタ'!$A$3:$G$91,2,FALSE)</f>
        <v>未判定照会</v>
      </c>
      <c r="M351" s="194" t="str">
        <f>VLOOKUP(C351,'[1]15_リスト発行元マスタ'!$A$3:$Q$100,2,FALSE)</f>
        <v>ASC</v>
      </c>
      <c r="N351" s="194" t="str">
        <f>VLOOKUP(G351,'[3]1_プロファイルマスタ'!$H$3:$L$900,3,FALSE)</f>
        <v>その他部門（担当）</v>
      </c>
      <c r="O351" s="194" t="str">
        <f>VLOOKUP(H351,'[3]8_取引マスタ'!$J$3:$P$910,2,FALSE)</f>
        <v>判定履歴照会</v>
      </c>
      <c r="P351" s="194" t="str">
        <f>VLOOKUP(I351,'[3]15_リスト発行元マスタ'!$U$3:$AK$1000,2,FALSE)</f>
        <v>NPA</v>
      </c>
      <c r="Q351" s="206" t="s">
        <v>208</v>
      </c>
      <c r="R351" s="207" t="s">
        <v>868</v>
      </c>
      <c r="S351" s="207" t="s">
        <v>206</v>
      </c>
      <c r="T351" s="207" t="str">
        <f t="shared" si="15"/>
        <v xml:space="preserve">5 , 8 , 4 , 'Y' </v>
      </c>
      <c r="U351" s="208" t="s">
        <v>207</v>
      </c>
      <c r="W351" s="209" t="b">
        <f t="shared" si="17"/>
        <v>0</v>
      </c>
      <c r="X351" s="209" t="b">
        <f t="shared" si="17"/>
        <v>0</v>
      </c>
      <c r="Y351" s="209" t="b">
        <f t="shared" si="17"/>
        <v>0</v>
      </c>
      <c r="Z351" s="209" t="b">
        <f t="shared" si="5"/>
        <v>0</v>
      </c>
      <c r="AB351" s="209"/>
      <c r="AC351" s="209"/>
      <c r="AD351" s="209"/>
      <c r="AE351" s="209"/>
    </row>
    <row r="352" spans="1:31">
      <c r="A352" s="211">
        <v>5</v>
      </c>
      <c r="B352" s="211">
        <v>10</v>
      </c>
      <c r="C352" s="211">
        <v>14</v>
      </c>
      <c r="D352" s="211" t="s">
        <v>24</v>
      </c>
      <c r="E352" s="205" t="s">
        <v>1068</v>
      </c>
      <c r="F352" s="205" t="s">
        <v>43</v>
      </c>
      <c r="G352" s="223">
        <v>5</v>
      </c>
      <c r="H352" s="223">
        <v>8</v>
      </c>
      <c r="I352" s="223">
        <v>5</v>
      </c>
      <c r="J352" s="223" t="s">
        <v>403</v>
      </c>
      <c r="K352" s="194" t="str">
        <f>VLOOKUP(A352,'[1]1_プロファイルマスタ'!$A$3:$E$90,3,FALSE)</f>
        <v>担当者(判定権限なし)</v>
      </c>
      <c r="L352" s="194" t="str">
        <f>VLOOKUP(B352,'[1]8_取引マスタ'!$A$3:$G$91,2,FALSE)</f>
        <v>未判定照会</v>
      </c>
      <c r="M352" s="194" t="str">
        <f>VLOOKUP(C352,'[1]15_リスト発行元マスタ'!$A$3:$Q$100,2,FALSE)</f>
        <v>ORG1</v>
      </c>
      <c r="N352" s="194" t="str">
        <f>VLOOKUP(G352,'[3]1_プロファイルマスタ'!$H$3:$L$900,3,FALSE)</f>
        <v>その他部門（担当）</v>
      </c>
      <c r="O352" s="194" t="str">
        <f>VLOOKUP(H352,'[3]8_取引マスタ'!$J$3:$P$910,2,FALSE)</f>
        <v>判定履歴照会</v>
      </c>
      <c r="P352" s="194" t="str">
        <f>VLOOKUP(I352,'[3]15_リスト発行元マスタ'!$U$3:$AK$1000,2,FALSE)</f>
        <v>NPC</v>
      </c>
      <c r="Q352" s="206" t="s">
        <v>208</v>
      </c>
      <c r="R352" s="207" t="s">
        <v>868</v>
      </c>
      <c r="S352" s="207" t="s">
        <v>206</v>
      </c>
      <c r="T352" s="207" t="str">
        <f t="shared" si="15"/>
        <v xml:space="preserve">5 , 8 , 5 , 'Y' </v>
      </c>
      <c r="U352" s="208" t="s">
        <v>207</v>
      </c>
      <c r="W352" s="209" t="b">
        <f t="shared" si="17"/>
        <v>0</v>
      </c>
      <c r="X352" s="209" t="b">
        <f t="shared" si="17"/>
        <v>0</v>
      </c>
      <c r="Y352" s="209" t="b">
        <f t="shared" si="17"/>
        <v>0</v>
      </c>
      <c r="Z352" s="209" t="b">
        <f t="shared" si="5"/>
        <v>0</v>
      </c>
      <c r="AB352" s="209"/>
      <c r="AC352" s="209"/>
      <c r="AD352" s="209"/>
      <c r="AE352" s="209"/>
    </row>
    <row r="353" spans="1:31">
      <c r="A353" s="211">
        <v>5</v>
      </c>
      <c r="B353" s="211">
        <v>11</v>
      </c>
      <c r="C353" s="211">
        <v>1</v>
      </c>
      <c r="D353" s="211" t="s">
        <v>24</v>
      </c>
      <c r="E353" s="205" t="s">
        <v>1068</v>
      </c>
      <c r="F353" s="205" t="s">
        <v>43</v>
      </c>
      <c r="G353" s="223">
        <v>5</v>
      </c>
      <c r="H353" s="223">
        <v>8</v>
      </c>
      <c r="I353" s="223">
        <v>6</v>
      </c>
      <c r="J353" s="223" t="s">
        <v>403</v>
      </c>
      <c r="K353" s="194" t="str">
        <f>VLOOKUP(A353,'[1]1_プロファイルマスタ'!$A$3:$E$90,3,FALSE)</f>
        <v>担当者(判定権限なし)</v>
      </c>
      <c r="L353" s="194" t="str">
        <f>VLOOKUP(B353,'[1]8_取引マスタ'!$A$3:$G$91,2,FALSE)</f>
        <v>判定済照会</v>
      </c>
      <c r="M353" s="194" t="str">
        <f>VLOOKUP(C353,'[1]15_リスト発行元マスタ'!$A$3:$Q$100,2,FALSE)</f>
        <v>OFAC</v>
      </c>
      <c r="N353" s="194" t="str">
        <f>VLOOKUP(G353,'[3]1_プロファイルマスタ'!$H$3:$L$900,3,FALSE)</f>
        <v>その他部門（担当）</v>
      </c>
      <c r="O353" s="194" t="str">
        <f>VLOOKUP(H353,'[3]8_取引マスタ'!$J$3:$P$910,2,FALSE)</f>
        <v>判定履歴照会</v>
      </c>
      <c r="P353" s="194" t="str">
        <f>VLOOKUP(I353,'[3]15_リスト発行元マスタ'!$U$3:$AK$1000,2,FALSE)</f>
        <v>NPI</v>
      </c>
      <c r="Q353" s="206" t="s">
        <v>208</v>
      </c>
      <c r="R353" s="207" t="s">
        <v>868</v>
      </c>
      <c r="S353" s="207" t="s">
        <v>206</v>
      </c>
      <c r="T353" s="207" t="str">
        <f t="shared" si="15"/>
        <v xml:space="preserve">5 , 8 , 6 , 'Y' </v>
      </c>
      <c r="U353" s="208" t="s">
        <v>207</v>
      </c>
      <c r="W353" s="209" t="b">
        <f t="shared" si="17"/>
        <v>0</v>
      </c>
      <c r="X353" s="209" t="b">
        <f t="shared" si="17"/>
        <v>0</v>
      </c>
      <c r="Y353" s="209" t="b">
        <f t="shared" si="17"/>
        <v>0</v>
      </c>
      <c r="Z353" s="209" t="b">
        <f t="shared" si="5"/>
        <v>0</v>
      </c>
      <c r="AB353" s="209"/>
      <c r="AC353" s="209"/>
      <c r="AD353" s="209"/>
      <c r="AE353" s="209"/>
    </row>
    <row r="354" spans="1:31">
      <c r="A354" s="211">
        <v>5</v>
      </c>
      <c r="B354" s="211">
        <v>11</v>
      </c>
      <c r="C354" s="211">
        <v>2</v>
      </c>
      <c r="D354" s="211" t="s">
        <v>24</v>
      </c>
      <c r="E354" s="205" t="s">
        <v>1068</v>
      </c>
      <c r="F354" s="205" t="s">
        <v>43</v>
      </c>
      <c r="G354" s="223">
        <v>5</v>
      </c>
      <c r="H354" s="223">
        <v>8</v>
      </c>
      <c r="I354" s="223">
        <v>7</v>
      </c>
      <c r="J354" s="223" t="s">
        <v>403</v>
      </c>
      <c r="K354" s="194" t="str">
        <f>VLOOKUP(A354,'[1]1_プロファイルマスタ'!$A$3:$E$90,3,FALSE)</f>
        <v>担当者(判定権限なし)</v>
      </c>
      <c r="L354" s="194" t="str">
        <f>VLOOKUP(B354,'[1]8_取引マスタ'!$A$3:$G$91,2,FALSE)</f>
        <v>判定済照会</v>
      </c>
      <c r="M354" s="194" t="str">
        <f>VLOOKUP(C354,'[1]15_リスト発行元マスタ'!$A$3:$Q$100,2,FALSE)</f>
        <v>RefPEPs</v>
      </c>
      <c r="N354" s="194" t="str">
        <f>VLOOKUP(G354,'[3]1_プロファイルマスタ'!$H$3:$L$900,3,FALSE)</f>
        <v>その他部門（担当）</v>
      </c>
      <c r="O354" s="194" t="str">
        <f>VLOOKUP(H354,'[3]8_取引マスタ'!$J$3:$P$910,2,FALSE)</f>
        <v>判定履歴照会</v>
      </c>
      <c r="P354" s="194" t="str">
        <f>VLOOKUP(I354,'[3]15_リスト発行元マスタ'!$U$3:$AK$1000,2,FALSE)</f>
        <v>ASI</v>
      </c>
      <c r="Q354" s="206" t="s">
        <v>208</v>
      </c>
      <c r="R354" s="207" t="s">
        <v>868</v>
      </c>
      <c r="S354" s="207" t="s">
        <v>206</v>
      </c>
      <c r="T354" s="207" t="str">
        <f t="shared" si="15"/>
        <v xml:space="preserve">5 , 8 , 7 , 'Y' </v>
      </c>
      <c r="U354" s="208" t="s">
        <v>207</v>
      </c>
      <c r="W354" s="209" t="b">
        <f t="shared" si="17"/>
        <v>0</v>
      </c>
      <c r="X354" s="209" t="b">
        <f t="shared" si="17"/>
        <v>0</v>
      </c>
      <c r="Y354" s="209" t="b">
        <f t="shared" si="17"/>
        <v>0</v>
      </c>
      <c r="Z354" s="209" t="b">
        <f t="shared" si="5"/>
        <v>0</v>
      </c>
      <c r="AB354" s="209"/>
      <c r="AC354" s="209"/>
      <c r="AD354" s="209"/>
      <c r="AE354" s="209"/>
    </row>
    <row r="355" spans="1:31">
      <c r="A355" s="211">
        <v>5</v>
      </c>
      <c r="B355" s="211">
        <v>11</v>
      </c>
      <c r="C355" s="211">
        <v>3</v>
      </c>
      <c r="D355" s="211" t="s">
        <v>24</v>
      </c>
      <c r="E355" s="205" t="s">
        <v>1068</v>
      </c>
      <c r="F355" s="205" t="s">
        <v>43</v>
      </c>
      <c r="G355" s="223">
        <v>5</v>
      </c>
      <c r="H355" s="223">
        <v>8</v>
      </c>
      <c r="I355" s="223">
        <v>8</v>
      </c>
      <c r="J355" s="223" t="s">
        <v>403</v>
      </c>
      <c r="K355" s="194" t="str">
        <f>VLOOKUP(A355,'[1]1_プロファイルマスタ'!$A$3:$E$90,3,FALSE)</f>
        <v>担当者(判定権限なし)</v>
      </c>
      <c r="L355" s="194" t="str">
        <f>VLOOKUP(B355,'[1]8_取引マスタ'!$A$3:$G$91,2,FALSE)</f>
        <v>判定済照会</v>
      </c>
      <c r="M355" s="194" t="str">
        <f>VLOOKUP(C355,'[1]15_リスト発行元マスタ'!$A$3:$Q$100,2,FALSE)</f>
        <v>RefSANC</v>
      </c>
      <c r="N355" s="194" t="str">
        <f>VLOOKUP(G355,'[3]1_プロファイルマスタ'!$H$3:$L$900,3,FALSE)</f>
        <v>その他部門（担当）</v>
      </c>
      <c r="O355" s="194" t="str">
        <f>VLOOKUP(H355,'[3]8_取引マスタ'!$J$3:$P$910,2,FALSE)</f>
        <v>判定履歴照会</v>
      </c>
      <c r="P355" s="194" t="str">
        <f>VLOOKUP(I355,'[3]15_リスト発行元マスタ'!$U$3:$AK$1000,2,FALSE)</f>
        <v>ASC</v>
      </c>
      <c r="Q355" s="206" t="s">
        <v>208</v>
      </c>
      <c r="R355" s="207" t="s">
        <v>868</v>
      </c>
      <c r="S355" s="207" t="s">
        <v>206</v>
      </c>
      <c r="T355" s="207" t="str">
        <f t="shared" si="15"/>
        <v xml:space="preserve">5 , 8 , 8 , 'Y' </v>
      </c>
      <c r="U355" s="208" t="s">
        <v>207</v>
      </c>
      <c r="W355" s="209" t="b">
        <f t="shared" si="17"/>
        <v>0</v>
      </c>
      <c r="X355" s="209" t="b">
        <f t="shared" si="17"/>
        <v>0</v>
      </c>
      <c r="Y355" s="209" t="b">
        <f t="shared" si="17"/>
        <v>0</v>
      </c>
      <c r="Z355" s="209" t="b">
        <f t="shared" si="5"/>
        <v>0</v>
      </c>
      <c r="AB355" s="209"/>
      <c r="AC355" s="209"/>
      <c r="AD355" s="209"/>
      <c r="AE355" s="209"/>
    </row>
    <row r="356" spans="1:31">
      <c r="A356" s="211">
        <v>5</v>
      </c>
      <c r="B356" s="211">
        <v>11</v>
      </c>
      <c r="C356" s="211">
        <v>4</v>
      </c>
      <c r="D356" s="211" t="s">
        <v>24</v>
      </c>
      <c r="E356" s="205" t="s">
        <v>1068</v>
      </c>
      <c r="F356" s="205" t="s">
        <v>43</v>
      </c>
      <c r="G356" s="223">
        <v>5</v>
      </c>
      <c r="H356" s="223">
        <v>8</v>
      </c>
      <c r="I356" s="223">
        <v>9</v>
      </c>
      <c r="J356" s="223" t="s">
        <v>403</v>
      </c>
      <c r="K356" s="194" t="str">
        <f>VLOOKUP(A356,'[1]1_プロファイルマスタ'!$A$3:$E$90,3,FALSE)</f>
        <v>担当者(判定権限なし)</v>
      </c>
      <c r="L356" s="194" t="str">
        <f>VLOOKUP(B356,'[1]8_取引マスタ'!$A$3:$G$91,2,FALSE)</f>
        <v>判定済照会</v>
      </c>
      <c r="M356" s="194" t="str">
        <f>VLOOKUP(C356,'[1]15_リスト発行元マスタ'!$A$3:$Q$100,2,FALSE)</f>
        <v>FACTIVA</v>
      </c>
      <c r="N356" s="194" t="str">
        <f>VLOOKUP(G356,'[3]1_プロファイルマスタ'!$H$3:$L$900,3,FALSE)</f>
        <v>その他部門（担当）</v>
      </c>
      <c r="O356" s="194" t="str">
        <f>VLOOKUP(H356,'[3]8_取引マスタ'!$J$3:$P$910,2,FALSE)</f>
        <v>判定履歴照会</v>
      </c>
      <c r="P356" s="194" t="str">
        <f>VLOOKUP(I356,'[3]15_リスト発行元マスタ'!$U$3:$AK$1000,2,FALSE)</f>
        <v>DJ_SEISAI</v>
      </c>
      <c r="Q356" s="206" t="s">
        <v>208</v>
      </c>
      <c r="R356" s="207" t="s">
        <v>868</v>
      </c>
      <c r="S356" s="207" t="s">
        <v>206</v>
      </c>
      <c r="T356" s="207" t="str">
        <f t="shared" si="15"/>
        <v xml:space="preserve">5 , 8 , 9 , 'Y' </v>
      </c>
      <c r="U356" s="208" t="s">
        <v>207</v>
      </c>
      <c r="W356" s="209" t="b">
        <f t="shared" si="17"/>
        <v>0</v>
      </c>
      <c r="X356" s="209" t="b">
        <f t="shared" si="17"/>
        <v>0</v>
      </c>
      <c r="Y356" s="209" t="b">
        <f t="shared" si="17"/>
        <v>0</v>
      </c>
      <c r="Z356" s="209" t="b">
        <f t="shared" si="5"/>
        <v>0</v>
      </c>
      <c r="AB356" s="209"/>
      <c r="AC356" s="209"/>
      <c r="AD356" s="209"/>
      <c r="AE356" s="209"/>
    </row>
    <row r="357" spans="1:31">
      <c r="A357" s="211">
        <v>5</v>
      </c>
      <c r="B357" s="211">
        <v>11</v>
      </c>
      <c r="C357" s="211">
        <v>5</v>
      </c>
      <c r="D357" s="211" t="s">
        <v>24</v>
      </c>
      <c r="E357" s="205" t="s">
        <v>1068</v>
      </c>
      <c r="F357" s="205" t="s">
        <v>43</v>
      </c>
      <c r="G357" s="223">
        <v>5</v>
      </c>
      <c r="H357" s="223">
        <v>8</v>
      </c>
      <c r="I357" s="223">
        <v>10</v>
      </c>
      <c r="J357" s="223" t="s">
        <v>403</v>
      </c>
      <c r="K357" s="194" t="str">
        <f>VLOOKUP(A357,'[1]1_プロファイルマスタ'!$A$3:$E$90,3,FALSE)</f>
        <v>担当者(判定権限なし)</v>
      </c>
      <c r="L357" s="194" t="str">
        <f>VLOOKUP(B357,'[1]8_取引マスタ'!$A$3:$G$91,2,FALSE)</f>
        <v>判定済照会</v>
      </c>
      <c r="M357" s="194" t="str">
        <f>VLOOKUP(C357,'[1]15_リスト発行元マスタ'!$A$3:$Q$100,2,FALSE)</f>
        <v>FACTIVA_SANC</v>
      </c>
      <c r="N357" s="194" t="str">
        <f>VLOOKUP(G357,'[3]1_プロファイルマスタ'!$H$3:$L$900,3,FALSE)</f>
        <v>その他部門（担当）</v>
      </c>
      <c r="O357" s="194" t="str">
        <f>VLOOKUP(H357,'[3]8_取引マスタ'!$J$3:$P$910,2,FALSE)</f>
        <v>判定履歴照会</v>
      </c>
      <c r="P357" s="194" t="str">
        <f>VLOOKUP(I357,'[3]15_リスト発行元マスタ'!$U$3:$AK$1000,2,FALSE)</f>
        <v>DJ_SHIPS</v>
      </c>
      <c r="Q357" s="206" t="s">
        <v>208</v>
      </c>
      <c r="R357" s="207" t="s">
        <v>868</v>
      </c>
      <c r="S357" s="207" t="s">
        <v>206</v>
      </c>
      <c r="T357" s="207" t="str">
        <f t="shared" si="15"/>
        <v xml:space="preserve">5 , 8 , 10 , 'Y' </v>
      </c>
      <c r="U357" s="208" t="s">
        <v>207</v>
      </c>
      <c r="W357" s="209" t="b">
        <f t="shared" si="17"/>
        <v>0</v>
      </c>
      <c r="X357" s="209" t="b">
        <f t="shared" si="17"/>
        <v>0</v>
      </c>
      <c r="Y357" s="209" t="b">
        <f t="shared" si="17"/>
        <v>0</v>
      </c>
      <c r="Z357" s="209" t="b">
        <f t="shared" si="5"/>
        <v>0</v>
      </c>
      <c r="AB357" s="209"/>
      <c r="AC357" s="209"/>
      <c r="AD357" s="209"/>
      <c r="AE357" s="209"/>
    </row>
    <row r="358" spans="1:31">
      <c r="A358" s="211">
        <v>5</v>
      </c>
      <c r="B358" s="211">
        <v>11</v>
      </c>
      <c r="C358" s="211">
        <v>6</v>
      </c>
      <c r="D358" s="211" t="s">
        <v>24</v>
      </c>
      <c r="E358" s="205" t="s">
        <v>1068</v>
      </c>
      <c r="F358" s="205" t="s">
        <v>43</v>
      </c>
      <c r="G358" s="223">
        <v>5</v>
      </c>
      <c r="H358" s="223">
        <v>8</v>
      </c>
      <c r="I358" s="223">
        <v>11</v>
      </c>
      <c r="J358" s="223" t="s">
        <v>403</v>
      </c>
      <c r="K358" s="194" t="str">
        <f>VLOOKUP(A358,'[1]1_プロファイルマスタ'!$A$3:$E$90,3,FALSE)</f>
        <v>担当者(判定権限なし)</v>
      </c>
      <c r="L358" s="194" t="str">
        <f>VLOOKUP(B358,'[1]8_取引マスタ'!$A$3:$G$91,2,FALSE)</f>
        <v>判定済照会</v>
      </c>
      <c r="M358" s="194" t="str">
        <f>VLOOKUP(C358,'[1]15_リスト発行元マスタ'!$A$3:$Q$100,2,FALSE)</f>
        <v>MOF</v>
      </c>
      <c r="N358" s="194" t="str">
        <f>VLOOKUP(G358,'[3]1_プロファイルマスタ'!$H$3:$L$900,3,FALSE)</f>
        <v>その他部門（担当）</v>
      </c>
      <c r="O358" s="194" t="str">
        <f>VLOOKUP(H358,'[3]8_取引マスタ'!$J$3:$P$910,2,FALSE)</f>
        <v>判定履歴照会</v>
      </c>
      <c r="P358" s="194" t="str">
        <f>VLOOKUP(I358,'[3]15_リスト発行元マスタ'!$U$3:$AK$1000,2,FALSE)</f>
        <v>DJ_GAIKOKU_PEPS</v>
      </c>
      <c r="Q358" s="206" t="s">
        <v>208</v>
      </c>
      <c r="R358" s="207" t="s">
        <v>868</v>
      </c>
      <c r="S358" s="207" t="s">
        <v>206</v>
      </c>
      <c r="T358" s="207" t="str">
        <f t="shared" si="15"/>
        <v xml:space="preserve">5 , 8 , 11 , 'Y' </v>
      </c>
      <c r="U358" s="208" t="s">
        <v>207</v>
      </c>
      <c r="W358" s="209" t="b">
        <f t="shared" si="17"/>
        <v>0</v>
      </c>
      <c r="X358" s="209" t="b">
        <f t="shared" si="17"/>
        <v>0</v>
      </c>
      <c r="Y358" s="209" t="b">
        <f t="shared" si="17"/>
        <v>0</v>
      </c>
      <c r="Z358" s="209" t="b">
        <f t="shared" si="5"/>
        <v>0</v>
      </c>
      <c r="AB358" s="209"/>
      <c r="AC358" s="209"/>
      <c r="AD358" s="209"/>
      <c r="AE358" s="209"/>
    </row>
    <row r="359" spans="1:31">
      <c r="A359" s="211">
        <v>5</v>
      </c>
      <c r="B359" s="211">
        <v>11</v>
      </c>
      <c r="C359" s="211">
        <v>7</v>
      </c>
      <c r="D359" s="211" t="s">
        <v>24</v>
      </c>
      <c r="E359" s="205" t="s">
        <v>1068</v>
      </c>
      <c r="F359" s="205" t="s">
        <v>43</v>
      </c>
      <c r="G359" s="223">
        <v>5</v>
      </c>
      <c r="H359" s="223">
        <v>8</v>
      </c>
      <c r="I359" s="223">
        <v>12</v>
      </c>
      <c r="J359" s="223" t="s">
        <v>403</v>
      </c>
      <c r="K359" s="194" t="str">
        <f>VLOOKUP(A359,'[1]1_プロファイルマスタ'!$A$3:$E$90,3,FALSE)</f>
        <v>担当者(判定権限なし)</v>
      </c>
      <c r="L359" s="194" t="str">
        <f>VLOOKUP(B359,'[1]8_取引マスタ'!$A$3:$G$91,2,FALSE)</f>
        <v>判定済照会</v>
      </c>
      <c r="M359" s="194" t="str">
        <f>VLOOKUP(C359,'[1]15_リスト発行元マスタ'!$A$3:$Q$100,2,FALSE)</f>
        <v>JP</v>
      </c>
      <c r="N359" s="194" t="str">
        <f>VLOOKUP(G359,'[3]1_プロファイルマスタ'!$H$3:$L$900,3,FALSE)</f>
        <v>その他部門（担当）</v>
      </c>
      <c r="O359" s="194" t="str">
        <f>VLOOKUP(H359,'[3]8_取引マスタ'!$J$3:$P$910,2,FALSE)</f>
        <v>判定履歴照会</v>
      </c>
      <c r="P359" s="194" t="str">
        <f>VLOOKUP(I359,'[3]15_リスト発行元マスタ'!$U$3:$AK$1000,2,FALSE)</f>
        <v>DJ_KOKUNAI_PEPS</v>
      </c>
      <c r="Q359" s="206" t="s">
        <v>208</v>
      </c>
      <c r="R359" s="207" t="s">
        <v>868</v>
      </c>
      <c r="S359" s="207" t="s">
        <v>206</v>
      </c>
      <c r="T359" s="207" t="str">
        <f t="shared" si="15"/>
        <v xml:space="preserve">5 , 8 , 12 , 'Y' </v>
      </c>
      <c r="U359" s="208" t="s">
        <v>207</v>
      </c>
      <c r="W359" s="209" t="b">
        <f t="shared" si="17"/>
        <v>0</v>
      </c>
      <c r="X359" s="209" t="b">
        <f t="shared" si="17"/>
        <v>0</v>
      </c>
      <c r="Y359" s="209" t="b">
        <f t="shared" si="17"/>
        <v>0</v>
      </c>
      <c r="Z359" s="209" t="b">
        <f t="shared" si="5"/>
        <v>0</v>
      </c>
      <c r="AB359" s="209"/>
      <c r="AC359" s="209"/>
      <c r="AD359" s="209"/>
      <c r="AE359" s="209"/>
    </row>
    <row r="360" spans="1:31">
      <c r="A360" s="211">
        <v>5</v>
      </c>
      <c r="B360" s="211">
        <v>11</v>
      </c>
      <c r="C360" s="211">
        <v>8</v>
      </c>
      <c r="D360" s="211" t="s">
        <v>24</v>
      </c>
      <c r="E360" s="205" t="s">
        <v>1068</v>
      </c>
      <c r="F360" s="205" t="s">
        <v>43</v>
      </c>
      <c r="G360" s="223">
        <v>5</v>
      </c>
      <c r="H360" s="223">
        <v>8</v>
      </c>
      <c r="I360" s="223">
        <v>13</v>
      </c>
      <c r="J360" s="223" t="s">
        <v>403</v>
      </c>
      <c r="K360" s="194" t="str">
        <f>VLOOKUP(A360,'[1]1_プロファイルマスタ'!$A$3:$E$90,3,FALSE)</f>
        <v>担当者(判定権限なし)</v>
      </c>
      <c r="L360" s="194" t="str">
        <f>VLOOKUP(B360,'[1]8_取引マスタ'!$A$3:$G$91,2,FALSE)</f>
        <v>判定済照会</v>
      </c>
      <c r="M360" s="194" t="str">
        <f>VLOOKUP(C360,'[1]15_リスト発行元マスタ'!$A$3:$Q$100,2,FALSE)</f>
        <v>JU</v>
      </c>
      <c r="N360" s="194" t="str">
        <f>VLOOKUP(G360,'[3]1_プロファイルマスタ'!$H$3:$L$900,3,FALSE)</f>
        <v>その他部門（担当）</v>
      </c>
      <c r="O360" s="194" t="str">
        <f>VLOOKUP(H360,'[3]8_取引マスタ'!$J$3:$P$910,2,FALSE)</f>
        <v>判定履歴照会</v>
      </c>
      <c r="P360" s="194" t="str">
        <f>VLOOKUP(I360,'[3]15_リスト発行元マスタ'!$U$3:$AK$1000,2,FALSE)</f>
        <v>ZENGIN_SEIHO</v>
      </c>
      <c r="Q360" s="206" t="s">
        <v>208</v>
      </c>
      <c r="R360" s="207" t="s">
        <v>868</v>
      </c>
      <c r="S360" s="207" t="s">
        <v>206</v>
      </c>
      <c r="T360" s="207" t="str">
        <f t="shared" si="15"/>
        <v xml:space="preserve">5 , 8 , 13 , 'Y' </v>
      </c>
      <c r="U360" s="208" t="s">
        <v>207</v>
      </c>
      <c r="W360" s="209" t="b">
        <f t="shared" ref="W360:Y375" si="18">IF(G360="","",EXACT(G360,AB360))</f>
        <v>0</v>
      </c>
      <c r="X360" s="209" t="b">
        <f t="shared" si="18"/>
        <v>0</v>
      </c>
      <c r="Y360" s="209" t="b">
        <f t="shared" si="18"/>
        <v>0</v>
      </c>
      <c r="Z360" s="209" t="b">
        <f t="shared" si="5"/>
        <v>0</v>
      </c>
      <c r="AB360" s="209"/>
      <c r="AC360" s="209"/>
      <c r="AD360" s="209"/>
      <c r="AE360" s="209"/>
    </row>
    <row r="361" spans="1:31">
      <c r="A361" s="211">
        <v>5</v>
      </c>
      <c r="B361" s="211">
        <v>11</v>
      </c>
      <c r="C361" s="211">
        <v>9</v>
      </c>
      <c r="D361" s="211" t="s">
        <v>24</v>
      </c>
      <c r="E361" s="205" t="s">
        <v>1068</v>
      </c>
      <c r="F361" s="205" t="s">
        <v>43</v>
      </c>
      <c r="G361" s="223">
        <v>5</v>
      </c>
      <c r="H361" s="223">
        <v>8</v>
      </c>
      <c r="I361" s="223">
        <v>14</v>
      </c>
      <c r="J361" s="223" t="s">
        <v>403</v>
      </c>
      <c r="K361" s="194" t="str">
        <f>VLOOKUP(A361,'[1]1_プロファイルマスタ'!$A$3:$E$90,3,FALSE)</f>
        <v>担当者(判定権限なし)</v>
      </c>
      <c r="L361" s="194" t="str">
        <f>VLOOKUP(B361,'[1]8_取引マスタ'!$A$3:$G$91,2,FALSE)</f>
        <v>判定済照会</v>
      </c>
      <c r="M361" s="194" t="str">
        <f>VLOOKUP(C361,'[1]15_リスト発行元マスタ'!$A$3:$Q$100,2,FALSE)</f>
        <v>NPA</v>
      </c>
      <c r="N361" s="194" t="str">
        <f>VLOOKUP(G361,'[3]1_プロファイルマスタ'!$H$3:$L$900,3,FALSE)</f>
        <v>その他部門（担当）</v>
      </c>
      <c r="O361" s="194" t="str">
        <f>VLOOKUP(H361,'[3]8_取引マスタ'!$J$3:$P$910,2,FALSE)</f>
        <v>判定履歴照会</v>
      </c>
      <c r="P361" s="194" t="str">
        <f>VLOOKUP(I361,'[3]15_リスト発行元マスタ'!$U$3:$AK$1000,2,FALSE)</f>
        <v>ZENGIN_SONPO</v>
      </c>
      <c r="Q361" s="206" t="s">
        <v>208</v>
      </c>
      <c r="R361" s="207" t="s">
        <v>868</v>
      </c>
      <c r="S361" s="207" t="s">
        <v>206</v>
      </c>
      <c r="T361" s="207" t="str">
        <f t="shared" si="15"/>
        <v xml:space="preserve">5 , 8 , 14 , 'Y' </v>
      </c>
      <c r="U361" s="208" t="s">
        <v>207</v>
      </c>
      <c r="W361" s="209" t="b">
        <f t="shared" si="18"/>
        <v>0</v>
      </c>
      <c r="X361" s="209" t="b">
        <f t="shared" si="18"/>
        <v>0</v>
      </c>
      <c r="Y361" s="209" t="b">
        <f t="shared" si="18"/>
        <v>0</v>
      </c>
      <c r="Z361" s="209" t="b">
        <f t="shared" si="5"/>
        <v>0</v>
      </c>
      <c r="AB361" s="209"/>
      <c r="AC361" s="209"/>
      <c r="AD361" s="209"/>
      <c r="AE361" s="209"/>
    </row>
    <row r="362" spans="1:31">
      <c r="A362" s="211">
        <v>5</v>
      </c>
      <c r="B362" s="211">
        <v>11</v>
      </c>
      <c r="C362" s="211">
        <v>10</v>
      </c>
      <c r="D362" s="211" t="s">
        <v>24</v>
      </c>
      <c r="E362" s="205" t="s">
        <v>1068</v>
      </c>
      <c r="F362" s="205" t="s">
        <v>43</v>
      </c>
      <c r="G362" s="223">
        <v>5</v>
      </c>
      <c r="H362" s="223">
        <v>8</v>
      </c>
      <c r="I362" s="223">
        <v>15</v>
      </c>
      <c r="J362" s="223" t="s">
        <v>326</v>
      </c>
      <c r="K362" s="194" t="str">
        <f>VLOOKUP(A362,'[1]1_プロファイルマスタ'!$A$3:$E$90,3,FALSE)</f>
        <v>担当者(判定権限なし)</v>
      </c>
      <c r="L362" s="194" t="str">
        <f>VLOOKUP(B362,'[1]8_取引マスタ'!$A$3:$G$91,2,FALSE)</f>
        <v>判定済照会</v>
      </c>
      <c r="M362" s="194" t="str">
        <f>VLOOKUP(C362,'[1]15_リスト発行元マスタ'!$A$3:$Q$100,2,FALSE)</f>
        <v>NPC</v>
      </c>
      <c r="N362" s="194" t="str">
        <f>VLOOKUP(G362,'[3]1_プロファイルマスタ'!$H$3:$L$900,3,FALSE)</f>
        <v>その他部門（担当）</v>
      </c>
      <c r="O362" s="194" t="str">
        <f>VLOOKUP(H362,'[3]8_取引マスタ'!$J$3:$P$910,2,FALSE)</f>
        <v>判定履歴照会</v>
      </c>
      <c r="P362" s="194" t="str">
        <f>VLOOKUP(I362,'[3]15_リスト発行元マスタ'!$U$3:$AK$1000,2,FALSE)</f>
        <v>ORIGINAL</v>
      </c>
      <c r="Q362" s="206" t="s">
        <v>208</v>
      </c>
      <c r="R362" s="207" t="s">
        <v>868</v>
      </c>
      <c r="S362" s="207" t="s">
        <v>206</v>
      </c>
      <c r="T362" s="207" t="str">
        <f t="shared" si="15"/>
        <v xml:space="preserve">5 , 8 , 15 , 'N' </v>
      </c>
      <c r="U362" s="208" t="s">
        <v>207</v>
      </c>
      <c r="W362" s="209" t="b">
        <f t="shared" si="18"/>
        <v>0</v>
      </c>
      <c r="X362" s="209" t="b">
        <f t="shared" si="18"/>
        <v>0</v>
      </c>
      <c r="Y362" s="209" t="b">
        <f t="shared" si="18"/>
        <v>0</v>
      </c>
      <c r="Z362" s="209" t="b">
        <f t="shared" si="5"/>
        <v>0</v>
      </c>
      <c r="AB362" s="209"/>
      <c r="AC362" s="209"/>
      <c r="AD362" s="209"/>
      <c r="AE362" s="209"/>
    </row>
    <row r="363" spans="1:31">
      <c r="A363" s="211">
        <v>5</v>
      </c>
      <c r="B363" s="211">
        <v>11</v>
      </c>
      <c r="C363" s="211">
        <v>11</v>
      </c>
      <c r="D363" s="211" t="s">
        <v>24</v>
      </c>
      <c r="E363" s="205" t="s">
        <v>1068</v>
      </c>
      <c r="F363" s="205" t="s">
        <v>43</v>
      </c>
      <c r="G363" s="223">
        <v>5</v>
      </c>
      <c r="H363" s="223">
        <v>10</v>
      </c>
      <c r="I363" s="223">
        <v>1</v>
      </c>
      <c r="J363" s="223" t="s">
        <v>403</v>
      </c>
      <c r="K363" s="194" t="str">
        <f>VLOOKUP(A363,'[1]1_プロファイルマスタ'!$A$3:$E$90,3,FALSE)</f>
        <v>担当者(判定権限なし)</v>
      </c>
      <c r="L363" s="194" t="str">
        <f>VLOOKUP(B363,'[1]8_取引マスタ'!$A$3:$G$91,2,FALSE)</f>
        <v>判定済照会</v>
      </c>
      <c r="M363" s="194" t="str">
        <f>VLOOKUP(C363,'[1]15_リスト発行元マスタ'!$A$3:$Q$100,2,FALSE)</f>
        <v>NPI</v>
      </c>
      <c r="N363" s="194" t="str">
        <f>VLOOKUP(G363,'[3]1_プロファイルマスタ'!$H$3:$L$900,3,FALSE)</f>
        <v>その他部門（担当）</v>
      </c>
      <c r="O363" s="194" t="str">
        <f>VLOOKUP(H363,'[3]8_取引マスタ'!$J$3:$P$910,2,FALSE)</f>
        <v>未判定照会</v>
      </c>
      <c r="P363" s="194" t="str">
        <f>VLOOKUP(I363,'[3]15_リスト発行元マスタ'!$U$3:$AK$1000,2,FALSE)</f>
        <v>OFAC</v>
      </c>
      <c r="Q363" s="206" t="s">
        <v>208</v>
      </c>
      <c r="R363" s="207" t="s">
        <v>868</v>
      </c>
      <c r="S363" s="207" t="s">
        <v>206</v>
      </c>
      <c r="T363" s="207" t="str">
        <f t="shared" si="15"/>
        <v xml:space="preserve">5 , 10 , 1 , 'Y' </v>
      </c>
      <c r="U363" s="208" t="s">
        <v>207</v>
      </c>
      <c r="W363" s="209" t="b">
        <f t="shared" si="18"/>
        <v>0</v>
      </c>
      <c r="X363" s="209" t="b">
        <f t="shared" si="18"/>
        <v>0</v>
      </c>
      <c r="Y363" s="209" t="b">
        <f t="shared" si="18"/>
        <v>0</v>
      </c>
      <c r="Z363" s="209" t="b">
        <f t="shared" si="5"/>
        <v>0</v>
      </c>
      <c r="AB363" s="209"/>
      <c r="AC363" s="209"/>
      <c r="AD363" s="209"/>
      <c r="AE363" s="209"/>
    </row>
    <row r="364" spans="1:31">
      <c r="A364" s="211">
        <v>5</v>
      </c>
      <c r="B364" s="211">
        <v>11</v>
      </c>
      <c r="C364" s="211">
        <v>12</v>
      </c>
      <c r="D364" s="211" t="s">
        <v>24</v>
      </c>
      <c r="E364" s="205" t="s">
        <v>1068</v>
      </c>
      <c r="F364" s="205" t="s">
        <v>43</v>
      </c>
      <c r="G364" s="223">
        <v>5</v>
      </c>
      <c r="H364" s="223">
        <v>10</v>
      </c>
      <c r="I364" s="223">
        <v>2</v>
      </c>
      <c r="J364" s="223" t="s">
        <v>403</v>
      </c>
      <c r="K364" s="194" t="str">
        <f>VLOOKUP(A364,'[1]1_プロファイルマスタ'!$A$3:$E$90,3,FALSE)</f>
        <v>担当者(判定権限なし)</v>
      </c>
      <c r="L364" s="194" t="str">
        <f>VLOOKUP(B364,'[1]8_取引マスタ'!$A$3:$G$91,2,FALSE)</f>
        <v>判定済照会</v>
      </c>
      <c r="M364" s="194" t="str">
        <f>VLOOKUP(C364,'[1]15_リスト発行元マスタ'!$A$3:$Q$100,2,FALSE)</f>
        <v>ASI</v>
      </c>
      <c r="N364" s="194" t="str">
        <f>VLOOKUP(G364,'[3]1_プロファイルマスタ'!$H$3:$L$900,3,FALSE)</f>
        <v>その他部門（担当）</v>
      </c>
      <c r="O364" s="194" t="str">
        <f>VLOOKUP(H364,'[3]8_取引マスタ'!$J$3:$P$910,2,FALSE)</f>
        <v>未判定照会</v>
      </c>
      <c r="P364" s="194" t="str">
        <f>VLOOKUP(I364,'[3]15_リスト発行元マスタ'!$U$3:$AK$1000,2,FALSE)</f>
        <v>JP</v>
      </c>
      <c r="Q364" s="206" t="s">
        <v>208</v>
      </c>
      <c r="R364" s="207" t="s">
        <v>868</v>
      </c>
      <c r="S364" s="207" t="s">
        <v>206</v>
      </c>
      <c r="T364" s="207" t="str">
        <f t="shared" si="15"/>
        <v xml:space="preserve">5 , 10 , 2 , 'Y' </v>
      </c>
      <c r="U364" s="208" t="s">
        <v>207</v>
      </c>
      <c r="W364" s="209" t="b">
        <f t="shared" si="18"/>
        <v>0</v>
      </c>
      <c r="X364" s="209" t="b">
        <f t="shared" si="18"/>
        <v>0</v>
      </c>
      <c r="Y364" s="209" t="b">
        <f t="shared" si="18"/>
        <v>0</v>
      </c>
      <c r="Z364" s="209" t="b">
        <f t="shared" si="5"/>
        <v>0</v>
      </c>
      <c r="AB364" s="209"/>
      <c r="AC364" s="209"/>
      <c r="AD364" s="209"/>
      <c r="AE364" s="209"/>
    </row>
    <row r="365" spans="1:31">
      <c r="A365" s="211">
        <v>5</v>
      </c>
      <c r="B365" s="211">
        <v>11</v>
      </c>
      <c r="C365" s="211">
        <v>13</v>
      </c>
      <c r="D365" s="211" t="s">
        <v>24</v>
      </c>
      <c r="E365" s="205" t="s">
        <v>1068</v>
      </c>
      <c r="F365" s="205" t="s">
        <v>43</v>
      </c>
      <c r="G365" s="223">
        <v>5</v>
      </c>
      <c r="H365" s="223">
        <v>10</v>
      </c>
      <c r="I365" s="223">
        <v>3</v>
      </c>
      <c r="J365" s="223" t="s">
        <v>403</v>
      </c>
      <c r="K365" s="194" t="str">
        <f>VLOOKUP(A365,'[1]1_プロファイルマスタ'!$A$3:$E$90,3,FALSE)</f>
        <v>担当者(判定権限なし)</v>
      </c>
      <c r="L365" s="194" t="str">
        <f>VLOOKUP(B365,'[1]8_取引マスタ'!$A$3:$G$91,2,FALSE)</f>
        <v>判定済照会</v>
      </c>
      <c r="M365" s="194" t="str">
        <f>VLOOKUP(C365,'[1]15_リスト発行元マスタ'!$A$3:$Q$100,2,FALSE)</f>
        <v>ASC</v>
      </c>
      <c r="N365" s="194" t="str">
        <f>VLOOKUP(G365,'[3]1_プロファイルマスタ'!$H$3:$L$900,3,FALSE)</f>
        <v>その他部門（担当）</v>
      </c>
      <c r="O365" s="194" t="str">
        <f>VLOOKUP(H365,'[3]8_取引マスタ'!$J$3:$P$910,2,FALSE)</f>
        <v>未判定照会</v>
      </c>
      <c r="P365" s="194" t="str">
        <f>VLOOKUP(I365,'[3]15_リスト発行元マスタ'!$U$3:$AK$1000,2,FALSE)</f>
        <v>MOF</v>
      </c>
      <c r="Q365" s="206" t="s">
        <v>208</v>
      </c>
      <c r="R365" s="207" t="s">
        <v>868</v>
      </c>
      <c r="S365" s="207" t="s">
        <v>206</v>
      </c>
      <c r="T365" s="207" t="str">
        <f t="shared" si="15"/>
        <v xml:space="preserve">5 , 10 , 3 , 'Y' </v>
      </c>
      <c r="U365" s="208" t="s">
        <v>207</v>
      </c>
      <c r="W365" s="209" t="b">
        <f t="shared" si="18"/>
        <v>0</v>
      </c>
      <c r="X365" s="209" t="b">
        <f t="shared" si="18"/>
        <v>0</v>
      </c>
      <c r="Y365" s="209" t="b">
        <f t="shared" si="18"/>
        <v>0</v>
      </c>
      <c r="Z365" s="209" t="b">
        <f t="shared" si="5"/>
        <v>0</v>
      </c>
      <c r="AB365" s="209"/>
      <c r="AC365" s="209"/>
      <c r="AD365" s="209"/>
      <c r="AE365" s="209"/>
    </row>
    <row r="366" spans="1:31">
      <c r="A366" s="211">
        <v>5</v>
      </c>
      <c r="B366" s="211">
        <v>11</v>
      </c>
      <c r="C366" s="211">
        <v>14</v>
      </c>
      <c r="D366" s="211" t="s">
        <v>24</v>
      </c>
      <c r="E366" s="205" t="s">
        <v>1068</v>
      </c>
      <c r="F366" s="205" t="s">
        <v>43</v>
      </c>
      <c r="G366" s="223">
        <v>5</v>
      </c>
      <c r="H366" s="223">
        <v>10</v>
      </c>
      <c r="I366" s="223">
        <v>4</v>
      </c>
      <c r="J366" s="223" t="s">
        <v>403</v>
      </c>
      <c r="K366" s="194" t="str">
        <f>VLOOKUP(A366,'[1]1_プロファイルマスタ'!$A$3:$E$90,3,FALSE)</f>
        <v>担当者(判定権限なし)</v>
      </c>
      <c r="L366" s="194" t="str">
        <f>VLOOKUP(B366,'[1]8_取引マスタ'!$A$3:$G$91,2,FALSE)</f>
        <v>判定済照会</v>
      </c>
      <c r="M366" s="194" t="str">
        <f>VLOOKUP(C366,'[1]15_リスト発行元マスタ'!$A$3:$Q$100,2,FALSE)</f>
        <v>ORG1</v>
      </c>
      <c r="N366" s="194" t="str">
        <f>VLOOKUP(G366,'[3]1_プロファイルマスタ'!$H$3:$L$900,3,FALSE)</f>
        <v>その他部門（担当）</v>
      </c>
      <c r="O366" s="194" t="str">
        <f>VLOOKUP(H366,'[3]8_取引マスタ'!$J$3:$P$910,2,FALSE)</f>
        <v>未判定照会</v>
      </c>
      <c r="P366" s="194" t="str">
        <f>VLOOKUP(I366,'[3]15_リスト発行元マスタ'!$U$3:$AK$1000,2,FALSE)</f>
        <v>NPA</v>
      </c>
      <c r="Q366" s="206" t="s">
        <v>208</v>
      </c>
      <c r="R366" s="207" t="s">
        <v>868</v>
      </c>
      <c r="S366" s="207" t="s">
        <v>206</v>
      </c>
      <c r="T366" s="207" t="str">
        <f t="shared" si="15"/>
        <v xml:space="preserve">5 , 10 , 4 , 'Y' </v>
      </c>
      <c r="U366" s="208" t="s">
        <v>207</v>
      </c>
      <c r="W366" s="209" t="b">
        <f t="shared" si="18"/>
        <v>0</v>
      </c>
      <c r="X366" s="209" t="b">
        <f t="shared" si="18"/>
        <v>0</v>
      </c>
      <c r="Y366" s="209" t="b">
        <f t="shared" si="18"/>
        <v>0</v>
      </c>
      <c r="Z366" s="209" t="b">
        <f t="shared" si="5"/>
        <v>0</v>
      </c>
      <c r="AB366" s="209"/>
      <c r="AC366" s="209"/>
      <c r="AD366" s="209"/>
      <c r="AE366" s="209"/>
    </row>
    <row r="367" spans="1:31">
      <c r="A367" s="211">
        <v>5</v>
      </c>
      <c r="B367" s="211">
        <v>14</v>
      </c>
      <c r="C367" s="211">
        <v>1</v>
      </c>
      <c r="D367" s="211" t="s">
        <v>24</v>
      </c>
      <c r="E367" s="205" t="s">
        <v>1068</v>
      </c>
      <c r="F367" s="205" t="s">
        <v>43</v>
      </c>
      <c r="G367" s="223">
        <v>5</v>
      </c>
      <c r="H367" s="223">
        <v>10</v>
      </c>
      <c r="I367" s="223">
        <v>5</v>
      </c>
      <c r="J367" s="223" t="s">
        <v>403</v>
      </c>
      <c r="K367" s="194" t="str">
        <f>VLOOKUP(A367,'[1]1_プロファイルマスタ'!$A$3:$E$90,3,FALSE)</f>
        <v>担当者(判定権限なし)</v>
      </c>
      <c r="L367" s="194" t="str">
        <f>VLOOKUP(B367,'[1]8_取引マスタ'!$A$3:$G$91,2,FALSE)</f>
        <v>未判定照会（連動）</v>
      </c>
      <c r="M367" s="194" t="str">
        <f>VLOOKUP(C367,'[1]15_リスト発行元マスタ'!$A$3:$Q$100,2,FALSE)</f>
        <v>OFAC</v>
      </c>
      <c r="N367" s="194" t="str">
        <f>VLOOKUP(G367,'[3]1_プロファイルマスタ'!$H$3:$L$900,3,FALSE)</f>
        <v>その他部門（担当）</v>
      </c>
      <c r="O367" s="194" t="str">
        <f>VLOOKUP(H367,'[3]8_取引マスタ'!$J$3:$P$910,2,FALSE)</f>
        <v>未判定照会</v>
      </c>
      <c r="P367" s="194" t="str">
        <f>VLOOKUP(I367,'[3]15_リスト発行元マスタ'!$U$3:$AK$1000,2,FALSE)</f>
        <v>NPC</v>
      </c>
      <c r="Q367" s="206" t="s">
        <v>208</v>
      </c>
      <c r="R367" s="207" t="s">
        <v>868</v>
      </c>
      <c r="S367" s="207" t="s">
        <v>206</v>
      </c>
      <c r="T367" s="207" t="str">
        <f t="shared" si="15"/>
        <v xml:space="preserve">5 , 10 , 5 , 'Y' </v>
      </c>
      <c r="U367" s="208" t="s">
        <v>207</v>
      </c>
      <c r="W367" s="209" t="b">
        <f t="shared" si="18"/>
        <v>0</v>
      </c>
      <c r="X367" s="209" t="b">
        <f t="shared" si="18"/>
        <v>0</v>
      </c>
      <c r="Y367" s="209" t="b">
        <f t="shared" si="18"/>
        <v>0</v>
      </c>
      <c r="Z367" s="209" t="b">
        <f t="shared" si="5"/>
        <v>0</v>
      </c>
      <c r="AB367" s="209"/>
      <c r="AC367" s="209"/>
      <c r="AD367" s="209"/>
      <c r="AE367" s="209"/>
    </row>
    <row r="368" spans="1:31">
      <c r="A368" s="211">
        <v>5</v>
      </c>
      <c r="B368" s="211">
        <v>14</v>
      </c>
      <c r="C368" s="211">
        <v>2</v>
      </c>
      <c r="D368" s="211" t="s">
        <v>24</v>
      </c>
      <c r="E368" s="205" t="s">
        <v>1068</v>
      </c>
      <c r="F368" s="205" t="s">
        <v>43</v>
      </c>
      <c r="G368" s="223">
        <v>5</v>
      </c>
      <c r="H368" s="223">
        <v>10</v>
      </c>
      <c r="I368" s="223">
        <v>6</v>
      </c>
      <c r="J368" s="223" t="s">
        <v>403</v>
      </c>
      <c r="K368" s="194" t="str">
        <f>VLOOKUP(A368,'[1]1_プロファイルマスタ'!$A$3:$E$90,3,FALSE)</f>
        <v>担当者(判定権限なし)</v>
      </c>
      <c r="L368" s="194" t="str">
        <f>VLOOKUP(B368,'[1]8_取引マスタ'!$A$3:$G$91,2,FALSE)</f>
        <v>未判定照会（連動）</v>
      </c>
      <c r="M368" s="194" t="str">
        <f>VLOOKUP(C368,'[1]15_リスト発行元マスタ'!$A$3:$Q$100,2,FALSE)</f>
        <v>RefPEPs</v>
      </c>
      <c r="N368" s="194" t="str">
        <f>VLOOKUP(G368,'[3]1_プロファイルマスタ'!$H$3:$L$900,3,FALSE)</f>
        <v>その他部門（担当）</v>
      </c>
      <c r="O368" s="194" t="str">
        <f>VLOOKUP(H368,'[3]8_取引マスタ'!$J$3:$P$910,2,FALSE)</f>
        <v>未判定照会</v>
      </c>
      <c r="P368" s="194" t="str">
        <f>VLOOKUP(I368,'[3]15_リスト発行元マスタ'!$U$3:$AK$1000,2,FALSE)</f>
        <v>NPI</v>
      </c>
      <c r="Q368" s="206" t="s">
        <v>208</v>
      </c>
      <c r="R368" s="207" t="s">
        <v>868</v>
      </c>
      <c r="S368" s="207" t="s">
        <v>206</v>
      </c>
      <c r="T368" s="207" t="str">
        <f t="shared" si="15"/>
        <v xml:space="preserve">5 , 10 , 6 , 'Y' </v>
      </c>
      <c r="U368" s="208" t="s">
        <v>207</v>
      </c>
      <c r="W368" s="209" t="b">
        <f t="shared" si="18"/>
        <v>0</v>
      </c>
      <c r="X368" s="209" t="b">
        <f t="shared" si="18"/>
        <v>0</v>
      </c>
      <c r="Y368" s="209" t="b">
        <f t="shared" si="18"/>
        <v>0</v>
      </c>
      <c r="Z368" s="209" t="b">
        <f t="shared" si="5"/>
        <v>0</v>
      </c>
      <c r="AB368" s="209"/>
      <c r="AC368" s="209"/>
      <c r="AD368" s="209"/>
      <c r="AE368" s="209"/>
    </row>
    <row r="369" spans="1:31">
      <c r="A369" s="211">
        <v>5</v>
      </c>
      <c r="B369" s="211">
        <v>14</v>
      </c>
      <c r="C369" s="211">
        <v>3</v>
      </c>
      <c r="D369" s="211" t="s">
        <v>24</v>
      </c>
      <c r="E369" s="205" t="s">
        <v>1068</v>
      </c>
      <c r="F369" s="205" t="s">
        <v>43</v>
      </c>
      <c r="G369" s="223">
        <v>5</v>
      </c>
      <c r="H369" s="223">
        <v>10</v>
      </c>
      <c r="I369" s="223">
        <v>7</v>
      </c>
      <c r="J369" s="223" t="s">
        <v>403</v>
      </c>
      <c r="K369" s="194" t="str">
        <f>VLOOKUP(A369,'[1]1_プロファイルマスタ'!$A$3:$E$90,3,FALSE)</f>
        <v>担当者(判定権限なし)</v>
      </c>
      <c r="L369" s="194" t="str">
        <f>VLOOKUP(B369,'[1]8_取引マスタ'!$A$3:$G$91,2,FALSE)</f>
        <v>未判定照会（連動）</v>
      </c>
      <c r="M369" s="194" t="str">
        <f>VLOOKUP(C369,'[1]15_リスト発行元マスタ'!$A$3:$Q$100,2,FALSE)</f>
        <v>RefSANC</v>
      </c>
      <c r="N369" s="194" t="str">
        <f>VLOOKUP(G369,'[3]1_プロファイルマスタ'!$H$3:$L$900,3,FALSE)</f>
        <v>その他部門（担当）</v>
      </c>
      <c r="O369" s="194" t="str">
        <f>VLOOKUP(H369,'[3]8_取引マスタ'!$J$3:$P$910,2,FALSE)</f>
        <v>未判定照会</v>
      </c>
      <c r="P369" s="194" t="str">
        <f>VLOOKUP(I369,'[3]15_リスト発行元マスタ'!$U$3:$AK$1000,2,FALSE)</f>
        <v>ASI</v>
      </c>
      <c r="Q369" s="206" t="s">
        <v>208</v>
      </c>
      <c r="R369" s="207" t="s">
        <v>868</v>
      </c>
      <c r="S369" s="207" t="s">
        <v>206</v>
      </c>
      <c r="T369" s="207" t="str">
        <f t="shared" si="15"/>
        <v xml:space="preserve">5 , 10 , 7 , 'Y' </v>
      </c>
      <c r="U369" s="208" t="s">
        <v>207</v>
      </c>
      <c r="W369" s="209" t="b">
        <f t="shared" si="18"/>
        <v>0</v>
      </c>
      <c r="X369" s="209" t="b">
        <f t="shared" si="18"/>
        <v>0</v>
      </c>
      <c r="Y369" s="209" t="b">
        <f t="shared" si="18"/>
        <v>0</v>
      </c>
      <c r="Z369" s="209" t="b">
        <f t="shared" si="5"/>
        <v>0</v>
      </c>
      <c r="AB369" s="209"/>
      <c r="AC369" s="209"/>
      <c r="AD369" s="209"/>
      <c r="AE369" s="209"/>
    </row>
    <row r="370" spans="1:31">
      <c r="A370" s="211">
        <v>5</v>
      </c>
      <c r="B370" s="211">
        <v>14</v>
      </c>
      <c r="C370" s="211">
        <v>4</v>
      </c>
      <c r="D370" s="211" t="s">
        <v>24</v>
      </c>
      <c r="E370" s="205" t="s">
        <v>1068</v>
      </c>
      <c r="F370" s="205" t="s">
        <v>43</v>
      </c>
      <c r="G370" s="223">
        <v>5</v>
      </c>
      <c r="H370" s="223">
        <v>10</v>
      </c>
      <c r="I370" s="223">
        <v>8</v>
      </c>
      <c r="J370" s="223" t="s">
        <v>403</v>
      </c>
      <c r="K370" s="194" t="str">
        <f>VLOOKUP(A370,'[1]1_プロファイルマスタ'!$A$3:$E$90,3,FALSE)</f>
        <v>担当者(判定権限なし)</v>
      </c>
      <c r="L370" s="194" t="str">
        <f>VLOOKUP(B370,'[1]8_取引マスタ'!$A$3:$G$91,2,FALSE)</f>
        <v>未判定照会（連動）</v>
      </c>
      <c r="M370" s="194" t="str">
        <f>VLOOKUP(C370,'[1]15_リスト発行元マスタ'!$A$3:$Q$100,2,FALSE)</f>
        <v>FACTIVA</v>
      </c>
      <c r="N370" s="194" t="str">
        <f>VLOOKUP(G370,'[3]1_プロファイルマスタ'!$H$3:$L$900,3,FALSE)</f>
        <v>その他部門（担当）</v>
      </c>
      <c r="O370" s="194" t="str">
        <f>VLOOKUP(H370,'[3]8_取引マスタ'!$J$3:$P$910,2,FALSE)</f>
        <v>未判定照会</v>
      </c>
      <c r="P370" s="194" t="str">
        <f>VLOOKUP(I370,'[3]15_リスト発行元マスタ'!$U$3:$AK$1000,2,FALSE)</f>
        <v>ASC</v>
      </c>
      <c r="Q370" s="206" t="s">
        <v>208</v>
      </c>
      <c r="R370" s="207" t="s">
        <v>868</v>
      </c>
      <c r="S370" s="207" t="s">
        <v>206</v>
      </c>
      <c r="T370" s="207" t="str">
        <f t="shared" si="15"/>
        <v xml:space="preserve">5 , 10 , 8 , 'Y' </v>
      </c>
      <c r="U370" s="208" t="s">
        <v>207</v>
      </c>
      <c r="W370" s="209" t="b">
        <f t="shared" si="18"/>
        <v>0</v>
      </c>
      <c r="X370" s="209" t="b">
        <f t="shared" si="18"/>
        <v>0</v>
      </c>
      <c r="Y370" s="209" t="b">
        <f t="shared" si="18"/>
        <v>0</v>
      </c>
      <c r="Z370" s="209" t="b">
        <f t="shared" si="5"/>
        <v>0</v>
      </c>
      <c r="AB370" s="209"/>
      <c r="AC370" s="209"/>
      <c r="AD370" s="209"/>
      <c r="AE370" s="209"/>
    </row>
    <row r="371" spans="1:31">
      <c r="A371" s="211">
        <v>5</v>
      </c>
      <c r="B371" s="211">
        <v>14</v>
      </c>
      <c r="C371" s="211">
        <v>5</v>
      </c>
      <c r="D371" s="211" t="s">
        <v>24</v>
      </c>
      <c r="E371" s="205" t="s">
        <v>1068</v>
      </c>
      <c r="F371" s="205" t="s">
        <v>43</v>
      </c>
      <c r="G371" s="223">
        <v>5</v>
      </c>
      <c r="H371" s="223">
        <v>10</v>
      </c>
      <c r="I371" s="223">
        <v>9</v>
      </c>
      <c r="J371" s="223" t="s">
        <v>403</v>
      </c>
      <c r="K371" s="194" t="str">
        <f>VLOOKUP(A371,'[1]1_プロファイルマスタ'!$A$3:$E$90,3,FALSE)</f>
        <v>担当者(判定権限なし)</v>
      </c>
      <c r="L371" s="194" t="str">
        <f>VLOOKUP(B371,'[1]8_取引マスタ'!$A$3:$G$91,2,FALSE)</f>
        <v>未判定照会（連動）</v>
      </c>
      <c r="M371" s="194" t="str">
        <f>VLOOKUP(C371,'[1]15_リスト発行元マスタ'!$A$3:$Q$100,2,FALSE)</f>
        <v>FACTIVA_SANC</v>
      </c>
      <c r="N371" s="194" t="str">
        <f>VLOOKUP(G371,'[3]1_プロファイルマスタ'!$H$3:$L$900,3,FALSE)</f>
        <v>その他部門（担当）</v>
      </c>
      <c r="O371" s="194" t="str">
        <f>VLOOKUP(H371,'[3]8_取引マスタ'!$J$3:$P$910,2,FALSE)</f>
        <v>未判定照会</v>
      </c>
      <c r="P371" s="194" t="str">
        <f>VLOOKUP(I371,'[3]15_リスト発行元マスタ'!$U$3:$AK$1000,2,FALSE)</f>
        <v>DJ_SEISAI</v>
      </c>
      <c r="Q371" s="206" t="s">
        <v>208</v>
      </c>
      <c r="R371" s="207" t="s">
        <v>868</v>
      </c>
      <c r="S371" s="207" t="s">
        <v>206</v>
      </c>
      <c r="T371" s="207" t="str">
        <f t="shared" si="15"/>
        <v xml:space="preserve">5 , 10 , 9 , 'Y' </v>
      </c>
      <c r="U371" s="208" t="s">
        <v>207</v>
      </c>
      <c r="W371" s="209" t="b">
        <f t="shared" si="18"/>
        <v>0</v>
      </c>
      <c r="X371" s="209" t="b">
        <f t="shared" si="18"/>
        <v>0</v>
      </c>
      <c r="Y371" s="209" t="b">
        <f t="shared" si="18"/>
        <v>0</v>
      </c>
      <c r="Z371" s="209" t="b">
        <f t="shared" si="5"/>
        <v>0</v>
      </c>
      <c r="AB371" s="209"/>
      <c r="AC371" s="209"/>
      <c r="AD371" s="209"/>
      <c r="AE371" s="209"/>
    </row>
    <row r="372" spans="1:31">
      <c r="A372" s="211">
        <v>5</v>
      </c>
      <c r="B372" s="211">
        <v>14</v>
      </c>
      <c r="C372" s="211">
        <v>6</v>
      </c>
      <c r="D372" s="211" t="s">
        <v>24</v>
      </c>
      <c r="E372" s="205" t="s">
        <v>1068</v>
      </c>
      <c r="F372" s="205" t="s">
        <v>43</v>
      </c>
      <c r="G372" s="223">
        <v>5</v>
      </c>
      <c r="H372" s="223">
        <v>10</v>
      </c>
      <c r="I372" s="223">
        <v>10</v>
      </c>
      <c r="J372" s="223" t="s">
        <v>403</v>
      </c>
      <c r="K372" s="194" t="str">
        <f>VLOOKUP(A372,'[1]1_プロファイルマスタ'!$A$3:$E$90,3,FALSE)</f>
        <v>担当者(判定権限なし)</v>
      </c>
      <c r="L372" s="194" t="str">
        <f>VLOOKUP(B372,'[1]8_取引マスタ'!$A$3:$G$91,2,FALSE)</f>
        <v>未判定照会（連動）</v>
      </c>
      <c r="M372" s="194" t="str">
        <f>VLOOKUP(C372,'[1]15_リスト発行元マスタ'!$A$3:$Q$100,2,FALSE)</f>
        <v>MOF</v>
      </c>
      <c r="N372" s="194" t="str">
        <f>VLOOKUP(G372,'[3]1_プロファイルマスタ'!$H$3:$L$900,3,FALSE)</f>
        <v>その他部門（担当）</v>
      </c>
      <c r="O372" s="194" t="str">
        <f>VLOOKUP(H372,'[3]8_取引マスタ'!$J$3:$P$910,2,FALSE)</f>
        <v>未判定照会</v>
      </c>
      <c r="P372" s="194" t="str">
        <f>VLOOKUP(I372,'[3]15_リスト発行元マスタ'!$U$3:$AK$1000,2,FALSE)</f>
        <v>DJ_SHIPS</v>
      </c>
      <c r="Q372" s="206" t="s">
        <v>208</v>
      </c>
      <c r="R372" s="207" t="s">
        <v>868</v>
      </c>
      <c r="S372" s="207" t="s">
        <v>206</v>
      </c>
      <c r="T372" s="207" t="str">
        <f t="shared" si="15"/>
        <v xml:space="preserve">5 , 10 , 10 , 'Y' </v>
      </c>
      <c r="U372" s="208" t="s">
        <v>207</v>
      </c>
      <c r="W372" s="209" t="b">
        <f t="shared" si="18"/>
        <v>0</v>
      </c>
      <c r="X372" s="209" t="b">
        <f t="shared" si="18"/>
        <v>0</v>
      </c>
      <c r="Y372" s="209" t="b">
        <f t="shared" si="18"/>
        <v>0</v>
      </c>
      <c r="Z372" s="209" t="b">
        <f t="shared" si="5"/>
        <v>0</v>
      </c>
      <c r="AB372" s="209"/>
      <c r="AC372" s="209"/>
      <c r="AD372" s="209"/>
      <c r="AE372" s="209"/>
    </row>
    <row r="373" spans="1:31">
      <c r="A373" s="211">
        <v>5</v>
      </c>
      <c r="B373" s="211">
        <v>14</v>
      </c>
      <c r="C373" s="211">
        <v>7</v>
      </c>
      <c r="D373" s="211" t="s">
        <v>24</v>
      </c>
      <c r="E373" s="205" t="s">
        <v>1068</v>
      </c>
      <c r="F373" s="205" t="s">
        <v>43</v>
      </c>
      <c r="G373" s="223">
        <v>5</v>
      </c>
      <c r="H373" s="223">
        <v>10</v>
      </c>
      <c r="I373" s="223">
        <v>11</v>
      </c>
      <c r="J373" s="223" t="s">
        <v>403</v>
      </c>
      <c r="K373" s="194" t="str">
        <f>VLOOKUP(A373,'[1]1_プロファイルマスタ'!$A$3:$E$90,3,FALSE)</f>
        <v>担当者(判定権限なし)</v>
      </c>
      <c r="L373" s="194" t="str">
        <f>VLOOKUP(B373,'[1]8_取引マスタ'!$A$3:$G$91,2,FALSE)</f>
        <v>未判定照会（連動）</v>
      </c>
      <c r="M373" s="194" t="str">
        <f>VLOOKUP(C373,'[1]15_リスト発行元マスタ'!$A$3:$Q$100,2,FALSE)</f>
        <v>JP</v>
      </c>
      <c r="N373" s="194" t="str">
        <f>VLOOKUP(G373,'[3]1_プロファイルマスタ'!$H$3:$L$900,3,FALSE)</f>
        <v>その他部門（担当）</v>
      </c>
      <c r="O373" s="194" t="str">
        <f>VLOOKUP(H373,'[3]8_取引マスタ'!$J$3:$P$910,2,FALSE)</f>
        <v>未判定照会</v>
      </c>
      <c r="P373" s="194" t="str">
        <f>VLOOKUP(I373,'[3]15_リスト発行元マスタ'!$U$3:$AK$1000,2,FALSE)</f>
        <v>DJ_GAIKOKU_PEPS</v>
      </c>
      <c r="Q373" s="206" t="s">
        <v>208</v>
      </c>
      <c r="R373" s="207" t="s">
        <v>868</v>
      </c>
      <c r="S373" s="207" t="s">
        <v>206</v>
      </c>
      <c r="T373" s="207" t="str">
        <f t="shared" si="15"/>
        <v xml:space="preserve">5 , 10 , 11 , 'Y' </v>
      </c>
      <c r="U373" s="208" t="s">
        <v>207</v>
      </c>
      <c r="W373" s="209" t="b">
        <f t="shared" si="18"/>
        <v>0</v>
      </c>
      <c r="X373" s="209" t="b">
        <f t="shared" si="18"/>
        <v>0</v>
      </c>
      <c r="Y373" s="209" t="b">
        <f t="shared" si="18"/>
        <v>0</v>
      </c>
      <c r="Z373" s="209" t="b">
        <f t="shared" si="5"/>
        <v>0</v>
      </c>
      <c r="AB373" s="209"/>
      <c r="AC373" s="209"/>
      <c r="AD373" s="209"/>
      <c r="AE373" s="209"/>
    </row>
    <row r="374" spans="1:31">
      <c r="A374" s="211">
        <v>5</v>
      </c>
      <c r="B374" s="211">
        <v>14</v>
      </c>
      <c r="C374" s="211">
        <v>8</v>
      </c>
      <c r="D374" s="211" t="s">
        <v>24</v>
      </c>
      <c r="E374" s="205" t="s">
        <v>1068</v>
      </c>
      <c r="F374" s="205" t="s">
        <v>43</v>
      </c>
      <c r="G374" s="223">
        <v>5</v>
      </c>
      <c r="H374" s="223">
        <v>10</v>
      </c>
      <c r="I374" s="223">
        <v>12</v>
      </c>
      <c r="J374" s="223" t="s">
        <v>403</v>
      </c>
      <c r="K374" s="194" t="str">
        <f>VLOOKUP(A374,'[1]1_プロファイルマスタ'!$A$3:$E$90,3,FALSE)</f>
        <v>担当者(判定権限なし)</v>
      </c>
      <c r="L374" s="194" t="str">
        <f>VLOOKUP(B374,'[1]8_取引マスタ'!$A$3:$G$91,2,FALSE)</f>
        <v>未判定照会（連動）</v>
      </c>
      <c r="M374" s="194" t="str">
        <f>VLOOKUP(C374,'[1]15_リスト発行元マスタ'!$A$3:$Q$100,2,FALSE)</f>
        <v>JU</v>
      </c>
      <c r="N374" s="194" t="str">
        <f>VLOOKUP(G374,'[3]1_プロファイルマスタ'!$H$3:$L$900,3,FALSE)</f>
        <v>その他部門（担当）</v>
      </c>
      <c r="O374" s="194" t="str">
        <f>VLOOKUP(H374,'[3]8_取引マスタ'!$J$3:$P$910,2,FALSE)</f>
        <v>未判定照会</v>
      </c>
      <c r="P374" s="194" t="str">
        <f>VLOOKUP(I374,'[3]15_リスト発行元マスタ'!$U$3:$AK$1000,2,FALSE)</f>
        <v>DJ_KOKUNAI_PEPS</v>
      </c>
      <c r="Q374" s="206" t="s">
        <v>208</v>
      </c>
      <c r="R374" s="207" t="s">
        <v>868</v>
      </c>
      <c r="S374" s="207" t="s">
        <v>206</v>
      </c>
      <c r="T374" s="207" t="str">
        <f t="shared" si="15"/>
        <v xml:space="preserve">5 , 10 , 12 , 'Y' </v>
      </c>
      <c r="U374" s="208" t="s">
        <v>207</v>
      </c>
      <c r="W374" s="209" t="b">
        <f t="shared" si="18"/>
        <v>0</v>
      </c>
      <c r="X374" s="209" t="b">
        <f t="shared" si="18"/>
        <v>0</v>
      </c>
      <c r="Y374" s="209" t="b">
        <f t="shared" si="18"/>
        <v>0</v>
      </c>
      <c r="Z374" s="209" t="b">
        <f t="shared" si="5"/>
        <v>0</v>
      </c>
      <c r="AB374" s="209"/>
      <c r="AC374" s="209"/>
      <c r="AD374" s="209"/>
      <c r="AE374" s="209"/>
    </row>
    <row r="375" spans="1:31">
      <c r="A375" s="211">
        <v>5</v>
      </c>
      <c r="B375" s="211">
        <v>14</v>
      </c>
      <c r="C375" s="211">
        <v>9</v>
      </c>
      <c r="D375" s="211" t="s">
        <v>24</v>
      </c>
      <c r="E375" s="205" t="s">
        <v>1068</v>
      </c>
      <c r="F375" s="205" t="s">
        <v>43</v>
      </c>
      <c r="G375" s="223">
        <v>5</v>
      </c>
      <c r="H375" s="223">
        <v>10</v>
      </c>
      <c r="I375" s="223">
        <v>13</v>
      </c>
      <c r="J375" s="223" t="s">
        <v>403</v>
      </c>
      <c r="K375" s="194" t="str">
        <f>VLOOKUP(A375,'[1]1_プロファイルマスタ'!$A$3:$E$90,3,FALSE)</f>
        <v>担当者(判定権限なし)</v>
      </c>
      <c r="L375" s="194" t="str">
        <f>VLOOKUP(B375,'[1]8_取引マスタ'!$A$3:$G$91,2,FALSE)</f>
        <v>未判定照会（連動）</v>
      </c>
      <c r="M375" s="194" t="str">
        <f>VLOOKUP(C375,'[1]15_リスト発行元マスタ'!$A$3:$Q$100,2,FALSE)</f>
        <v>NPA</v>
      </c>
      <c r="N375" s="194" t="str">
        <f>VLOOKUP(G375,'[3]1_プロファイルマスタ'!$H$3:$L$900,3,FALSE)</f>
        <v>その他部門（担当）</v>
      </c>
      <c r="O375" s="194" t="str">
        <f>VLOOKUP(H375,'[3]8_取引マスタ'!$J$3:$P$910,2,FALSE)</f>
        <v>未判定照会</v>
      </c>
      <c r="P375" s="194" t="str">
        <f>VLOOKUP(I375,'[3]15_リスト発行元マスタ'!$U$3:$AK$1000,2,FALSE)</f>
        <v>ZENGIN_SEIHO</v>
      </c>
      <c r="Q375" s="206" t="s">
        <v>208</v>
      </c>
      <c r="R375" s="207" t="s">
        <v>868</v>
      </c>
      <c r="S375" s="207" t="s">
        <v>206</v>
      </c>
      <c r="T375" s="207" t="str">
        <f t="shared" si="15"/>
        <v xml:space="preserve">5 , 10 , 13 , 'Y' </v>
      </c>
      <c r="U375" s="208" t="s">
        <v>207</v>
      </c>
      <c r="W375" s="209" t="b">
        <f t="shared" si="18"/>
        <v>0</v>
      </c>
      <c r="X375" s="209" t="b">
        <f t="shared" si="18"/>
        <v>0</v>
      </c>
      <c r="Y375" s="209" t="b">
        <f t="shared" si="18"/>
        <v>0</v>
      </c>
      <c r="Z375" s="209" t="b">
        <f t="shared" si="5"/>
        <v>0</v>
      </c>
      <c r="AB375" s="209"/>
      <c r="AC375" s="209"/>
      <c r="AD375" s="209"/>
      <c r="AE375" s="209"/>
    </row>
    <row r="376" spans="1:31">
      <c r="A376" s="211">
        <v>5</v>
      </c>
      <c r="B376" s="211">
        <v>14</v>
      </c>
      <c r="C376" s="211">
        <v>10</v>
      </c>
      <c r="D376" s="211" t="s">
        <v>24</v>
      </c>
      <c r="E376" s="205" t="s">
        <v>1068</v>
      </c>
      <c r="F376" s="205" t="s">
        <v>43</v>
      </c>
      <c r="G376" s="223">
        <v>5</v>
      </c>
      <c r="H376" s="223">
        <v>10</v>
      </c>
      <c r="I376" s="223">
        <v>14</v>
      </c>
      <c r="J376" s="223" t="s">
        <v>403</v>
      </c>
      <c r="K376" s="194" t="str">
        <f>VLOOKUP(A376,'[1]1_プロファイルマスタ'!$A$3:$E$90,3,FALSE)</f>
        <v>担当者(判定権限なし)</v>
      </c>
      <c r="L376" s="194" t="str">
        <f>VLOOKUP(B376,'[1]8_取引マスタ'!$A$3:$G$91,2,FALSE)</f>
        <v>未判定照会（連動）</v>
      </c>
      <c r="M376" s="194" t="str">
        <f>VLOOKUP(C376,'[1]15_リスト発行元マスタ'!$A$3:$Q$100,2,FALSE)</f>
        <v>NPC</v>
      </c>
      <c r="N376" s="194" t="str">
        <f>VLOOKUP(G376,'[3]1_プロファイルマスタ'!$H$3:$L$900,3,FALSE)</f>
        <v>その他部門（担当）</v>
      </c>
      <c r="O376" s="194" t="str">
        <f>VLOOKUP(H376,'[3]8_取引マスタ'!$J$3:$P$910,2,FALSE)</f>
        <v>未判定照会</v>
      </c>
      <c r="P376" s="194" t="str">
        <f>VLOOKUP(I376,'[3]15_リスト発行元マスタ'!$U$3:$AK$1000,2,FALSE)</f>
        <v>ZENGIN_SONPO</v>
      </c>
      <c r="Q376" s="206" t="s">
        <v>208</v>
      </c>
      <c r="R376" s="207" t="s">
        <v>868</v>
      </c>
      <c r="S376" s="207" t="s">
        <v>206</v>
      </c>
      <c r="T376" s="207" t="str">
        <f t="shared" si="15"/>
        <v xml:space="preserve">5 , 10 , 14 , 'Y' </v>
      </c>
      <c r="U376" s="208" t="s">
        <v>207</v>
      </c>
      <c r="W376" s="209" t="b">
        <f t="shared" ref="W376:Y402" si="19">IF(G376="","",EXACT(G376,AB376))</f>
        <v>0</v>
      </c>
      <c r="X376" s="209" t="b">
        <f t="shared" si="19"/>
        <v>0</v>
      </c>
      <c r="Y376" s="209" t="b">
        <f t="shared" si="19"/>
        <v>0</v>
      </c>
      <c r="Z376" s="209" t="b">
        <f t="shared" si="5"/>
        <v>0</v>
      </c>
      <c r="AB376" s="209"/>
      <c r="AC376" s="209"/>
      <c r="AD376" s="209"/>
      <c r="AE376" s="209"/>
    </row>
    <row r="377" spans="1:31">
      <c r="A377" s="211">
        <v>5</v>
      </c>
      <c r="B377" s="211">
        <v>14</v>
      </c>
      <c r="C377" s="211">
        <v>11</v>
      </c>
      <c r="D377" s="211" t="s">
        <v>24</v>
      </c>
      <c r="E377" s="205" t="s">
        <v>1068</v>
      </c>
      <c r="F377" s="205" t="s">
        <v>43</v>
      </c>
      <c r="G377" s="223">
        <v>5</v>
      </c>
      <c r="H377" s="223">
        <v>10</v>
      </c>
      <c r="I377" s="223">
        <v>15</v>
      </c>
      <c r="J377" s="223" t="s">
        <v>326</v>
      </c>
      <c r="K377" s="194" t="str">
        <f>VLOOKUP(A377,'[1]1_プロファイルマスタ'!$A$3:$E$90,3,FALSE)</f>
        <v>担当者(判定権限なし)</v>
      </c>
      <c r="L377" s="194" t="str">
        <f>VLOOKUP(B377,'[1]8_取引マスタ'!$A$3:$G$91,2,FALSE)</f>
        <v>未判定照会（連動）</v>
      </c>
      <c r="M377" s="194" t="str">
        <f>VLOOKUP(C377,'[1]15_リスト発行元マスタ'!$A$3:$Q$100,2,FALSE)</f>
        <v>NPI</v>
      </c>
      <c r="N377" s="194" t="str">
        <f>VLOOKUP(G377,'[3]1_プロファイルマスタ'!$H$3:$L$900,3,FALSE)</f>
        <v>その他部門（担当）</v>
      </c>
      <c r="O377" s="194" t="str">
        <f>VLOOKUP(H377,'[3]8_取引マスタ'!$J$3:$P$910,2,FALSE)</f>
        <v>未判定照会</v>
      </c>
      <c r="P377" s="194" t="str">
        <f>VLOOKUP(I377,'[3]15_リスト発行元マスタ'!$U$3:$AK$1000,2,FALSE)</f>
        <v>ORIGINAL</v>
      </c>
      <c r="Q377" s="206" t="s">
        <v>208</v>
      </c>
      <c r="R377" s="207" t="s">
        <v>868</v>
      </c>
      <c r="S377" s="207" t="s">
        <v>206</v>
      </c>
      <c r="T377" s="207" t="str">
        <f t="shared" si="15"/>
        <v xml:space="preserve">5 , 10 , 15 , 'N' </v>
      </c>
      <c r="U377" s="208" t="s">
        <v>207</v>
      </c>
      <c r="W377" s="209" t="b">
        <f t="shared" si="19"/>
        <v>0</v>
      </c>
      <c r="X377" s="209" t="b">
        <f t="shared" si="19"/>
        <v>0</v>
      </c>
      <c r="Y377" s="209" t="b">
        <f t="shared" si="19"/>
        <v>0</v>
      </c>
      <c r="Z377" s="209" t="b">
        <f t="shared" si="5"/>
        <v>0</v>
      </c>
      <c r="AB377" s="209"/>
      <c r="AC377" s="209"/>
      <c r="AD377" s="209"/>
      <c r="AE377" s="209"/>
    </row>
    <row r="378" spans="1:31">
      <c r="A378" s="211">
        <v>5</v>
      </c>
      <c r="B378" s="211">
        <v>14</v>
      </c>
      <c r="C378" s="211">
        <v>12</v>
      </c>
      <c r="D378" s="211" t="s">
        <v>24</v>
      </c>
      <c r="E378" s="205" t="s">
        <v>1068</v>
      </c>
      <c r="F378" s="205" t="s">
        <v>43</v>
      </c>
      <c r="G378" s="223">
        <v>5</v>
      </c>
      <c r="H378" s="223">
        <v>11</v>
      </c>
      <c r="I378" s="223">
        <v>1</v>
      </c>
      <c r="J378" s="223" t="s">
        <v>403</v>
      </c>
      <c r="K378" s="194" t="str">
        <f>VLOOKUP(A378,'[1]1_プロファイルマスタ'!$A$3:$E$90,3,FALSE)</f>
        <v>担当者(判定権限なし)</v>
      </c>
      <c r="L378" s="194" t="str">
        <f>VLOOKUP(B378,'[1]8_取引マスタ'!$A$3:$G$91,2,FALSE)</f>
        <v>未判定照会（連動）</v>
      </c>
      <c r="M378" s="194" t="str">
        <f>VLOOKUP(C378,'[1]15_リスト発行元マスタ'!$A$3:$Q$100,2,FALSE)</f>
        <v>ASI</v>
      </c>
      <c r="N378" s="194" t="str">
        <f>VLOOKUP(G378,'[3]1_プロファイルマスタ'!$H$3:$L$900,3,FALSE)</f>
        <v>その他部門（担当）</v>
      </c>
      <c r="O378" s="194" t="str">
        <f>VLOOKUP(H378,'[3]8_取引マスタ'!$J$3:$P$910,2,FALSE)</f>
        <v>判定済照会</v>
      </c>
      <c r="P378" s="194" t="str">
        <f>VLOOKUP(I378,'[3]15_リスト発行元マスタ'!$U$3:$AK$1000,2,FALSE)</f>
        <v>OFAC</v>
      </c>
      <c r="Q378" s="206" t="s">
        <v>208</v>
      </c>
      <c r="R378" s="207" t="s">
        <v>868</v>
      </c>
      <c r="S378" s="207" t="s">
        <v>206</v>
      </c>
      <c r="T378" s="207" t="str">
        <f t="shared" si="15"/>
        <v xml:space="preserve">5 , 11 , 1 , 'Y' </v>
      </c>
      <c r="U378" s="208" t="s">
        <v>207</v>
      </c>
      <c r="W378" s="209" t="b">
        <f t="shared" si="19"/>
        <v>0</v>
      </c>
      <c r="X378" s="209" t="b">
        <f t="shared" si="19"/>
        <v>0</v>
      </c>
      <c r="Y378" s="209" t="b">
        <f t="shared" si="19"/>
        <v>0</v>
      </c>
      <c r="Z378" s="209" t="b">
        <f t="shared" si="5"/>
        <v>0</v>
      </c>
      <c r="AB378" s="209"/>
      <c r="AC378" s="209"/>
      <c r="AD378" s="209"/>
      <c r="AE378" s="209"/>
    </row>
    <row r="379" spans="1:31">
      <c r="A379" s="211">
        <v>5</v>
      </c>
      <c r="B379" s="211">
        <v>14</v>
      </c>
      <c r="C379" s="211">
        <v>13</v>
      </c>
      <c r="D379" s="211" t="s">
        <v>24</v>
      </c>
      <c r="E379" s="205" t="s">
        <v>1068</v>
      </c>
      <c r="F379" s="205" t="s">
        <v>43</v>
      </c>
      <c r="G379" s="223">
        <v>5</v>
      </c>
      <c r="H379" s="223">
        <v>11</v>
      </c>
      <c r="I379" s="223">
        <v>2</v>
      </c>
      <c r="J379" s="223" t="s">
        <v>403</v>
      </c>
      <c r="K379" s="194" t="str">
        <f>VLOOKUP(A379,'[1]1_プロファイルマスタ'!$A$3:$E$90,3,FALSE)</f>
        <v>担当者(判定権限なし)</v>
      </c>
      <c r="L379" s="194" t="str">
        <f>VLOOKUP(B379,'[1]8_取引マスタ'!$A$3:$G$91,2,FALSE)</f>
        <v>未判定照会（連動）</v>
      </c>
      <c r="M379" s="194" t="str">
        <f>VLOOKUP(C379,'[1]15_リスト発行元マスタ'!$A$3:$Q$100,2,FALSE)</f>
        <v>ASC</v>
      </c>
      <c r="N379" s="194" t="str">
        <f>VLOOKUP(G379,'[3]1_プロファイルマスタ'!$H$3:$L$900,3,FALSE)</f>
        <v>その他部門（担当）</v>
      </c>
      <c r="O379" s="194" t="str">
        <f>VLOOKUP(H379,'[3]8_取引マスタ'!$J$3:$P$910,2,FALSE)</f>
        <v>判定済照会</v>
      </c>
      <c r="P379" s="194" t="str">
        <f>VLOOKUP(I379,'[3]15_リスト発行元マスタ'!$U$3:$AK$1000,2,FALSE)</f>
        <v>JP</v>
      </c>
      <c r="Q379" s="206" t="s">
        <v>208</v>
      </c>
      <c r="R379" s="207" t="s">
        <v>868</v>
      </c>
      <c r="S379" s="207" t="s">
        <v>206</v>
      </c>
      <c r="T379" s="207" t="str">
        <f t="shared" si="15"/>
        <v xml:space="preserve">5 , 11 , 2 , 'Y' </v>
      </c>
      <c r="U379" s="208" t="s">
        <v>207</v>
      </c>
      <c r="W379" s="209" t="b">
        <f t="shared" si="19"/>
        <v>0</v>
      </c>
      <c r="X379" s="209" t="b">
        <f t="shared" si="19"/>
        <v>0</v>
      </c>
      <c r="Y379" s="209" t="b">
        <f t="shared" si="19"/>
        <v>0</v>
      </c>
      <c r="Z379" s="209" t="b">
        <f t="shared" si="5"/>
        <v>0</v>
      </c>
      <c r="AB379" s="209"/>
      <c r="AC379" s="209"/>
      <c r="AD379" s="209"/>
      <c r="AE379" s="209"/>
    </row>
    <row r="380" spans="1:31">
      <c r="A380" s="211">
        <v>5</v>
      </c>
      <c r="B380" s="211">
        <v>14</v>
      </c>
      <c r="C380" s="211">
        <v>14</v>
      </c>
      <c r="D380" s="211" t="s">
        <v>24</v>
      </c>
      <c r="E380" s="205" t="s">
        <v>1068</v>
      </c>
      <c r="F380" s="205" t="s">
        <v>43</v>
      </c>
      <c r="G380" s="223">
        <v>5</v>
      </c>
      <c r="H380" s="223">
        <v>11</v>
      </c>
      <c r="I380" s="223">
        <v>3</v>
      </c>
      <c r="J380" s="223" t="s">
        <v>403</v>
      </c>
      <c r="K380" s="194" t="str">
        <f>VLOOKUP(A380,'[1]1_プロファイルマスタ'!$A$3:$E$90,3,FALSE)</f>
        <v>担当者(判定権限なし)</v>
      </c>
      <c r="L380" s="194" t="str">
        <f>VLOOKUP(B380,'[1]8_取引マスタ'!$A$3:$G$91,2,FALSE)</f>
        <v>未判定照会（連動）</v>
      </c>
      <c r="M380" s="194" t="str">
        <f>VLOOKUP(C380,'[1]15_リスト発行元マスタ'!$A$3:$Q$100,2,FALSE)</f>
        <v>ORG1</v>
      </c>
      <c r="N380" s="194" t="str">
        <f>VLOOKUP(G380,'[3]1_プロファイルマスタ'!$H$3:$L$900,3,FALSE)</f>
        <v>その他部門（担当）</v>
      </c>
      <c r="O380" s="194" t="str">
        <f>VLOOKUP(H380,'[3]8_取引マスタ'!$J$3:$P$910,2,FALSE)</f>
        <v>判定済照会</v>
      </c>
      <c r="P380" s="194" t="str">
        <f>VLOOKUP(I380,'[3]15_リスト発行元マスタ'!$U$3:$AK$1000,2,FALSE)</f>
        <v>MOF</v>
      </c>
      <c r="Q380" s="206" t="s">
        <v>208</v>
      </c>
      <c r="R380" s="207" t="s">
        <v>868</v>
      </c>
      <c r="S380" s="207" t="s">
        <v>206</v>
      </c>
      <c r="T380" s="207" t="str">
        <f t="shared" si="15"/>
        <v xml:space="preserve">5 , 11 , 3 , 'Y' </v>
      </c>
      <c r="U380" s="208" t="s">
        <v>207</v>
      </c>
      <c r="W380" s="209" t="b">
        <f t="shared" si="19"/>
        <v>0</v>
      </c>
      <c r="X380" s="209" t="b">
        <f t="shared" si="19"/>
        <v>0</v>
      </c>
      <c r="Y380" s="209" t="b">
        <f t="shared" si="19"/>
        <v>0</v>
      </c>
      <c r="Z380" s="209" t="b">
        <f t="shared" si="5"/>
        <v>0</v>
      </c>
      <c r="AB380" s="209"/>
      <c r="AC380" s="209"/>
      <c r="AD380" s="209"/>
      <c r="AE380" s="209"/>
    </row>
    <row r="381" spans="1:31">
      <c r="A381" s="211">
        <v>5</v>
      </c>
      <c r="B381" s="211">
        <v>15</v>
      </c>
      <c r="C381" s="211">
        <v>1</v>
      </c>
      <c r="D381" s="211" t="s">
        <v>24</v>
      </c>
      <c r="E381" s="205" t="s">
        <v>1068</v>
      </c>
      <c r="F381" s="205" t="s">
        <v>43</v>
      </c>
      <c r="G381" s="223">
        <v>5</v>
      </c>
      <c r="H381" s="223">
        <v>11</v>
      </c>
      <c r="I381" s="223">
        <v>4</v>
      </c>
      <c r="J381" s="223" t="s">
        <v>403</v>
      </c>
      <c r="K381" s="194" t="str">
        <f>VLOOKUP(A381,'[1]1_プロファイルマスタ'!$A$3:$E$90,3,FALSE)</f>
        <v>担当者(判定権限なし)</v>
      </c>
      <c r="L381" s="194" t="str">
        <f>VLOOKUP(B381,'[1]8_取引マスタ'!$A$3:$G$91,2,FALSE)</f>
        <v>判定済照会（連動）</v>
      </c>
      <c r="M381" s="194" t="str">
        <f>VLOOKUP(C381,'[1]15_リスト発行元マスタ'!$A$3:$Q$100,2,FALSE)</f>
        <v>OFAC</v>
      </c>
      <c r="N381" s="194" t="str">
        <f>VLOOKUP(G381,'[3]1_プロファイルマスタ'!$H$3:$L$900,3,FALSE)</f>
        <v>その他部門（担当）</v>
      </c>
      <c r="O381" s="194" t="str">
        <f>VLOOKUP(H381,'[3]8_取引マスタ'!$J$3:$P$910,2,FALSE)</f>
        <v>判定済照会</v>
      </c>
      <c r="P381" s="194" t="str">
        <f>VLOOKUP(I381,'[3]15_リスト発行元マスタ'!$U$3:$AK$1000,2,FALSE)</f>
        <v>NPA</v>
      </c>
      <c r="Q381" s="206" t="s">
        <v>208</v>
      </c>
      <c r="R381" s="207" t="s">
        <v>868</v>
      </c>
      <c r="S381" s="207" t="s">
        <v>206</v>
      </c>
      <c r="T381" s="207" t="str">
        <f t="shared" si="15"/>
        <v xml:space="preserve">5 , 11 , 4 , 'Y' </v>
      </c>
      <c r="U381" s="208" t="s">
        <v>207</v>
      </c>
      <c r="W381" s="209" t="b">
        <f t="shared" si="19"/>
        <v>0</v>
      </c>
      <c r="X381" s="209" t="b">
        <f t="shared" si="19"/>
        <v>0</v>
      </c>
      <c r="Y381" s="209" t="b">
        <f t="shared" si="19"/>
        <v>0</v>
      </c>
      <c r="Z381" s="209" t="b">
        <f t="shared" si="5"/>
        <v>0</v>
      </c>
      <c r="AB381" s="209"/>
      <c r="AC381" s="209"/>
      <c r="AD381" s="209"/>
      <c r="AE381" s="209"/>
    </row>
    <row r="382" spans="1:31">
      <c r="A382" s="211">
        <v>5</v>
      </c>
      <c r="B382" s="211">
        <v>15</v>
      </c>
      <c r="C382" s="211">
        <v>2</v>
      </c>
      <c r="D382" s="211" t="s">
        <v>24</v>
      </c>
      <c r="E382" s="205" t="s">
        <v>1068</v>
      </c>
      <c r="F382" s="205" t="s">
        <v>43</v>
      </c>
      <c r="G382" s="223">
        <v>5</v>
      </c>
      <c r="H382" s="223">
        <v>11</v>
      </c>
      <c r="I382" s="223">
        <v>5</v>
      </c>
      <c r="J382" s="223" t="s">
        <v>403</v>
      </c>
      <c r="K382" s="194" t="str">
        <f>VLOOKUP(A382,'[1]1_プロファイルマスタ'!$A$3:$E$90,3,FALSE)</f>
        <v>担当者(判定権限なし)</v>
      </c>
      <c r="L382" s="194" t="str">
        <f>VLOOKUP(B382,'[1]8_取引マスタ'!$A$3:$G$91,2,FALSE)</f>
        <v>判定済照会（連動）</v>
      </c>
      <c r="M382" s="194" t="str">
        <f>VLOOKUP(C382,'[1]15_リスト発行元マスタ'!$A$3:$Q$100,2,FALSE)</f>
        <v>RefPEPs</v>
      </c>
      <c r="N382" s="194" t="str">
        <f>VLOOKUP(G382,'[3]1_プロファイルマスタ'!$H$3:$L$900,3,FALSE)</f>
        <v>その他部門（担当）</v>
      </c>
      <c r="O382" s="194" t="str">
        <f>VLOOKUP(H382,'[3]8_取引マスタ'!$J$3:$P$910,2,FALSE)</f>
        <v>判定済照会</v>
      </c>
      <c r="P382" s="194" t="str">
        <f>VLOOKUP(I382,'[3]15_リスト発行元マスタ'!$U$3:$AK$1000,2,FALSE)</f>
        <v>NPC</v>
      </c>
      <c r="Q382" s="206" t="s">
        <v>208</v>
      </c>
      <c r="R382" s="207" t="s">
        <v>868</v>
      </c>
      <c r="S382" s="207" t="s">
        <v>206</v>
      </c>
      <c r="T382" s="207" t="str">
        <f t="shared" si="15"/>
        <v xml:space="preserve">5 , 11 , 5 , 'Y' </v>
      </c>
      <c r="U382" s="208" t="s">
        <v>207</v>
      </c>
      <c r="W382" s="209" t="b">
        <f t="shared" si="19"/>
        <v>0</v>
      </c>
      <c r="X382" s="209" t="b">
        <f t="shared" si="19"/>
        <v>0</v>
      </c>
      <c r="Y382" s="209" t="b">
        <f t="shared" si="19"/>
        <v>0</v>
      </c>
      <c r="Z382" s="209" t="b">
        <f t="shared" si="5"/>
        <v>0</v>
      </c>
      <c r="AB382" s="209"/>
      <c r="AC382" s="209"/>
      <c r="AD382" s="209"/>
      <c r="AE382" s="209"/>
    </row>
    <row r="383" spans="1:31">
      <c r="A383" s="211">
        <v>5</v>
      </c>
      <c r="B383" s="211">
        <v>15</v>
      </c>
      <c r="C383" s="211">
        <v>3</v>
      </c>
      <c r="D383" s="211" t="s">
        <v>24</v>
      </c>
      <c r="E383" s="205" t="s">
        <v>1068</v>
      </c>
      <c r="F383" s="205" t="s">
        <v>43</v>
      </c>
      <c r="G383" s="223">
        <v>5</v>
      </c>
      <c r="H383" s="223">
        <v>11</v>
      </c>
      <c r="I383" s="223">
        <v>6</v>
      </c>
      <c r="J383" s="223" t="s">
        <v>403</v>
      </c>
      <c r="K383" s="194" t="str">
        <f>VLOOKUP(A383,'[1]1_プロファイルマスタ'!$A$3:$E$90,3,FALSE)</f>
        <v>担当者(判定権限なし)</v>
      </c>
      <c r="L383" s="194" t="str">
        <f>VLOOKUP(B383,'[1]8_取引マスタ'!$A$3:$G$91,2,FALSE)</f>
        <v>判定済照会（連動）</v>
      </c>
      <c r="M383" s="194" t="str">
        <f>VLOOKUP(C383,'[1]15_リスト発行元マスタ'!$A$3:$Q$100,2,FALSE)</f>
        <v>RefSANC</v>
      </c>
      <c r="N383" s="194" t="str">
        <f>VLOOKUP(G383,'[3]1_プロファイルマスタ'!$H$3:$L$900,3,FALSE)</f>
        <v>その他部門（担当）</v>
      </c>
      <c r="O383" s="194" t="str">
        <f>VLOOKUP(H383,'[3]8_取引マスタ'!$J$3:$P$910,2,FALSE)</f>
        <v>判定済照会</v>
      </c>
      <c r="P383" s="194" t="str">
        <f>VLOOKUP(I383,'[3]15_リスト発行元マスタ'!$U$3:$AK$1000,2,FALSE)</f>
        <v>NPI</v>
      </c>
      <c r="Q383" s="206" t="s">
        <v>208</v>
      </c>
      <c r="R383" s="207" t="s">
        <v>868</v>
      </c>
      <c r="S383" s="207" t="s">
        <v>206</v>
      </c>
      <c r="T383" s="207" t="str">
        <f t="shared" si="15"/>
        <v xml:space="preserve">5 , 11 , 6 , 'Y' </v>
      </c>
      <c r="U383" s="208" t="s">
        <v>207</v>
      </c>
      <c r="W383" s="209" t="b">
        <f t="shared" si="19"/>
        <v>0</v>
      </c>
      <c r="X383" s="209" t="b">
        <f t="shared" si="19"/>
        <v>0</v>
      </c>
      <c r="Y383" s="209" t="b">
        <f t="shared" si="19"/>
        <v>0</v>
      </c>
      <c r="Z383" s="209" t="b">
        <f t="shared" si="5"/>
        <v>0</v>
      </c>
      <c r="AB383" s="209"/>
      <c r="AC383" s="209"/>
      <c r="AD383" s="209"/>
      <c r="AE383" s="209"/>
    </row>
    <row r="384" spans="1:31">
      <c r="A384" s="211">
        <v>5</v>
      </c>
      <c r="B384" s="211">
        <v>15</v>
      </c>
      <c r="C384" s="211">
        <v>4</v>
      </c>
      <c r="D384" s="211" t="s">
        <v>24</v>
      </c>
      <c r="E384" s="205" t="s">
        <v>1068</v>
      </c>
      <c r="F384" s="205" t="s">
        <v>43</v>
      </c>
      <c r="G384" s="223">
        <v>5</v>
      </c>
      <c r="H384" s="223">
        <v>11</v>
      </c>
      <c r="I384" s="223">
        <v>7</v>
      </c>
      <c r="J384" s="223" t="s">
        <v>403</v>
      </c>
      <c r="K384" s="194" t="str">
        <f>VLOOKUP(A384,'[1]1_プロファイルマスタ'!$A$3:$E$90,3,FALSE)</f>
        <v>担当者(判定権限なし)</v>
      </c>
      <c r="L384" s="194" t="str">
        <f>VLOOKUP(B384,'[1]8_取引マスタ'!$A$3:$G$91,2,FALSE)</f>
        <v>判定済照会（連動）</v>
      </c>
      <c r="M384" s="194" t="str">
        <f>VLOOKUP(C384,'[1]15_リスト発行元マスタ'!$A$3:$Q$100,2,FALSE)</f>
        <v>FACTIVA</v>
      </c>
      <c r="N384" s="194" t="str">
        <f>VLOOKUP(G384,'[3]1_プロファイルマスタ'!$H$3:$L$900,3,FALSE)</f>
        <v>その他部門（担当）</v>
      </c>
      <c r="O384" s="194" t="str">
        <f>VLOOKUP(H384,'[3]8_取引マスタ'!$J$3:$P$910,2,FALSE)</f>
        <v>判定済照会</v>
      </c>
      <c r="P384" s="194" t="str">
        <f>VLOOKUP(I384,'[3]15_リスト発行元マスタ'!$U$3:$AK$1000,2,FALSE)</f>
        <v>ASI</v>
      </c>
      <c r="Q384" s="206" t="s">
        <v>208</v>
      </c>
      <c r="R384" s="207" t="s">
        <v>868</v>
      </c>
      <c r="S384" s="207" t="s">
        <v>206</v>
      </c>
      <c r="T384" s="207" t="str">
        <f t="shared" si="15"/>
        <v xml:space="preserve">5 , 11 , 7 , 'Y' </v>
      </c>
      <c r="U384" s="208" t="s">
        <v>207</v>
      </c>
      <c r="W384" s="209" t="b">
        <f t="shared" si="19"/>
        <v>0</v>
      </c>
      <c r="X384" s="209" t="b">
        <f t="shared" si="19"/>
        <v>0</v>
      </c>
      <c r="Y384" s="209" t="b">
        <f t="shared" si="19"/>
        <v>0</v>
      </c>
      <c r="Z384" s="209" t="b">
        <f t="shared" si="5"/>
        <v>0</v>
      </c>
      <c r="AB384" s="209"/>
      <c r="AC384" s="209"/>
      <c r="AD384" s="209"/>
      <c r="AE384" s="209"/>
    </row>
    <row r="385" spans="1:31">
      <c r="A385" s="211">
        <v>5</v>
      </c>
      <c r="B385" s="211">
        <v>15</v>
      </c>
      <c r="C385" s="211">
        <v>5</v>
      </c>
      <c r="D385" s="211" t="s">
        <v>24</v>
      </c>
      <c r="E385" s="205" t="s">
        <v>1068</v>
      </c>
      <c r="F385" s="205" t="s">
        <v>43</v>
      </c>
      <c r="G385" s="223">
        <v>5</v>
      </c>
      <c r="H385" s="223">
        <v>11</v>
      </c>
      <c r="I385" s="223">
        <v>8</v>
      </c>
      <c r="J385" s="223" t="s">
        <v>403</v>
      </c>
      <c r="K385" s="194" t="str">
        <f>VLOOKUP(A385,'[1]1_プロファイルマスタ'!$A$3:$E$90,3,FALSE)</f>
        <v>担当者(判定権限なし)</v>
      </c>
      <c r="L385" s="194" t="str">
        <f>VLOOKUP(B385,'[1]8_取引マスタ'!$A$3:$G$91,2,FALSE)</f>
        <v>判定済照会（連動）</v>
      </c>
      <c r="M385" s="194" t="str">
        <f>VLOOKUP(C385,'[1]15_リスト発行元マスタ'!$A$3:$Q$100,2,FALSE)</f>
        <v>FACTIVA_SANC</v>
      </c>
      <c r="N385" s="194" t="str">
        <f>VLOOKUP(G385,'[3]1_プロファイルマスタ'!$H$3:$L$900,3,FALSE)</f>
        <v>その他部門（担当）</v>
      </c>
      <c r="O385" s="194" t="str">
        <f>VLOOKUP(H385,'[3]8_取引マスタ'!$J$3:$P$910,2,FALSE)</f>
        <v>判定済照会</v>
      </c>
      <c r="P385" s="194" t="str">
        <f>VLOOKUP(I385,'[3]15_リスト発行元マスタ'!$U$3:$AK$1000,2,FALSE)</f>
        <v>ASC</v>
      </c>
      <c r="Q385" s="206" t="s">
        <v>208</v>
      </c>
      <c r="R385" s="207" t="s">
        <v>868</v>
      </c>
      <c r="S385" s="207" t="s">
        <v>206</v>
      </c>
      <c r="T385" s="207" t="str">
        <f t="shared" si="15"/>
        <v xml:space="preserve">5 , 11 , 8 , 'Y' </v>
      </c>
      <c r="U385" s="208" t="s">
        <v>207</v>
      </c>
      <c r="W385" s="209" t="b">
        <f t="shared" si="19"/>
        <v>0</v>
      </c>
      <c r="X385" s="209" t="b">
        <f t="shared" si="19"/>
        <v>0</v>
      </c>
      <c r="Y385" s="209" t="b">
        <f t="shared" si="19"/>
        <v>0</v>
      </c>
      <c r="Z385" s="209" t="b">
        <f t="shared" si="5"/>
        <v>0</v>
      </c>
      <c r="AB385" s="209"/>
      <c r="AC385" s="209"/>
      <c r="AD385" s="209"/>
      <c r="AE385" s="209"/>
    </row>
    <row r="386" spans="1:31">
      <c r="A386" s="211">
        <v>5</v>
      </c>
      <c r="B386" s="211">
        <v>15</v>
      </c>
      <c r="C386" s="211">
        <v>6</v>
      </c>
      <c r="D386" s="211" t="s">
        <v>24</v>
      </c>
      <c r="E386" s="205" t="s">
        <v>1068</v>
      </c>
      <c r="F386" s="205" t="s">
        <v>43</v>
      </c>
      <c r="G386" s="223">
        <v>5</v>
      </c>
      <c r="H386" s="223">
        <v>11</v>
      </c>
      <c r="I386" s="223">
        <v>9</v>
      </c>
      <c r="J386" s="223" t="s">
        <v>403</v>
      </c>
      <c r="K386" s="194" t="str">
        <f>VLOOKUP(A386,'[1]1_プロファイルマスタ'!$A$3:$E$90,3,FALSE)</f>
        <v>担当者(判定権限なし)</v>
      </c>
      <c r="L386" s="194" t="str">
        <f>VLOOKUP(B386,'[1]8_取引マスタ'!$A$3:$G$91,2,FALSE)</f>
        <v>判定済照会（連動）</v>
      </c>
      <c r="M386" s="194" t="str">
        <f>VLOOKUP(C386,'[1]15_リスト発行元マスタ'!$A$3:$Q$100,2,FALSE)</f>
        <v>MOF</v>
      </c>
      <c r="N386" s="194" t="str">
        <f>VLOOKUP(G386,'[3]1_プロファイルマスタ'!$H$3:$L$900,3,FALSE)</f>
        <v>その他部門（担当）</v>
      </c>
      <c r="O386" s="194" t="str">
        <f>VLOOKUP(H386,'[3]8_取引マスタ'!$J$3:$P$910,2,FALSE)</f>
        <v>判定済照会</v>
      </c>
      <c r="P386" s="194" t="str">
        <f>VLOOKUP(I386,'[3]15_リスト発行元マスタ'!$U$3:$AK$1000,2,FALSE)</f>
        <v>DJ_SEISAI</v>
      </c>
      <c r="Q386" s="206" t="s">
        <v>208</v>
      </c>
      <c r="R386" s="207" t="s">
        <v>868</v>
      </c>
      <c r="S386" s="207" t="s">
        <v>206</v>
      </c>
      <c r="T386" s="207" t="str">
        <f t="shared" si="15"/>
        <v xml:space="preserve">5 , 11 , 9 , 'Y' </v>
      </c>
      <c r="U386" s="208" t="s">
        <v>207</v>
      </c>
      <c r="W386" s="209" t="b">
        <f t="shared" si="19"/>
        <v>0</v>
      </c>
      <c r="X386" s="209" t="b">
        <f t="shared" si="19"/>
        <v>0</v>
      </c>
      <c r="Y386" s="209" t="b">
        <f t="shared" si="19"/>
        <v>0</v>
      </c>
      <c r="Z386" s="209" t="b">
        <f t="shared" si="5"/>
        <v>0</v>
      </c>
      <c r="AB386" s="209"/>
      <c r="AC386" s="209"/>
      <c r="AD386" s="209"/>
      <c r="AE386" s="209"/>
    </row>
    <row r="387" spans="1:31">
      <c r="A387" s="211">
        <v>5</v>
      </c>
      <c r="B387" s="211">
        <v>15</v>
      </c>
      <c r="C387" s="211">
        <v>7</v>
      </c>
      <c r="D387" s="211" t="s">
        <v>24</v>
      </c>
      <c r="E387" s="205" t="s">
        <v>1068</v>
      </c>
      <c r="F387" s="205" t="s">
        <v>43</v>
      </c>
      <c r="G387" s="223">
        <v>5</v>
      </c>
      <c r="H387" s="223">
        <v>11</v>
      </c>
      <c r="I387" s="223">
        <v>10</v>
      </c>
      <c r="J387" s="223" t="s">
        <v>403</v>
      </c>
      <c r="K387" s="194" t="str">
        <f>VLOOKUP(A387,'[1]1_プロファイルマスタ'!$A$3:$E$90,3,FALSE)</f>
        <v>担当者(判定権限なし)</v>
      </c>
      <c r="L387" s="194" t="str">
        <f>VLOOKUP(B387,'[1]8_取引マスタ'!$A$3:$G$91,2,FALSE)</f>
        <v>判定済照会（連動）</v>
      </c>
      <c r="M387" s="194" t="str">
        <f>VLOOKUP(C387,'[1]15_リスト発行元マスタ'!$A$3:$Q$100,2,FALSE)</f>
        <v>JP</v>
      </c>
      <c r="N387" s="194" t="str">
        <f>VLOOKUP(G387,'[3]1_プロファイルマスタ'!$H$3:$L$900,3,FALSE)</f>
        <v>その他部門（担当）</v>
      </c>
      <c r="O387" s="194" t="str">
        <f>VLOOKUP(H387,'[3]8_取引マスタ'!$J$3:$P$910,2,FALSE)</f>
        <v>判定済照会</v>
      </c>
      <c r="P387" s="194" t="str">
        <f>VLOOKUP(I387,'[3]15_リスト発行元マスタ'!$U$3:$AK$1000,2,FALSE)</f>
        <v>DJ_SHIPS</v>
      </c>
      <c r="Q387" s="206" t="s">
        <v>208</v>
      </c>
      <c r="R387" s="207" t="s">
        <v>868</v>
      </c>
      <c r="S387" s="207" t="s">
        <v>206</v>
      </c>
      <c r="T387" s="207" t="str">
        <f t="shared" si="15"/>
        <v xml:space="preserve">5 , 11 , 10 , 'Y' </v>
      </c>
      <c r="U387" s="208" t="s">
        <v>207</v>
      </c>
      <c r="W387" s="209" t="b">
        <f t="shared" si="19"/>
        <v>0</v>
      </c>
      <c r="X387" s="209" t="b">
        <f t="shared" si="19"/>
        <v>0</v>
      </c>
      <c r="Y387" s="209" t="b">
        <f t="shared" si="19"/>
        <v>0</v>
      </c>
      <c r="Z387" s="209" t="b">
        <f t="shared" si="5"/>
        <v>0</v>
      </c>
      <c r="AB387" s="209"/>
      <c r="AC387" s="209"/>
      <c r="AD387" s="209"/>
      <c r="AE387" s="209"/>
    </row>
    <row r="388" spans="1:31">
      <c r="A388" s="211">
        <v>5</v>
      </c>
      <c r="B388" s="211">
        <v>15</v>
      </c>
      <c r="C388" s="211">
        <v>8</v>
      </c>
      <c r="D388" s="211" t="s">
        <v>24</v>
      </c>
      <c r="E388" s="205" t="s">
        <v>1068</v>
      </c>
      <c r="F388" s="205" t="s">
        <v>43</v>
      </c>
      <c r="G388" s="223">
        <v>5</v>
      </c>
      <c r="H388" s="223">
        <v>11</v>
      </c>
      <c r="I388" s="223">
        <v>11</v>
      </c>
      <c r="J388" s="223" t="s">
        <v>403</v>
      </c>
      <c r="K388" s="194" t="str">
        <f>VLOOKUP(A388,'[1]1_プロファイルマスタ'!$A$3:$E$90,3,FALSE)</f>
        <v>担当者(判定権限なし)</v>
      </c>
      <c r="L388" s="194" t="str">
        <f>VLOOKUP(B388,'[1]8_取引マスタ'!$A$3:$G$91,2,FALSE)</f>
        <v>判定済照会（連動）</v>
      </c>
      <c r="M388" s="194" t="str">
        <f>VLOOKUP(C388,'[1]15_リスト発行元マスタ'!$A$3:$Q$100,2,FALSE)</f>
        <v>JU</v>
      </c>
      <c r="N388" s="194" t="str">
        <f>VLOOKUP(G388,'[3]1_プロファイルマスタ'!$H$3:$L$900,3,FALSE)</f>
        <v>その他部門（担当）</v>
      </c>
      <c r="O388" s="194" t="str">
        <f>VLOOKUP(H388,'[3]8_取引マスタ'!$J$3:$P$910,2,FALSE)</f>
        <v>判定済照会</v>
      </c>
      <c r="P388" s="194" t="str">
        <f>VLOOKUP(I388,'[3]15_リスト発行元マスタ'!$U$3:$AK$1000,2,FALSE)</f>
        <v>DJ_GAIKOKU_PEPS</v>
      </c>
      <c r="Q388" s="206" t="s">
        <v>208</v>
      </c>
      <c r="R388" s="207" t="s">
        <v>868</v>
      </c>
      <c r="S388" s="207" t="s">
        <v>206</v>
      </c>
      <c r="T388" s="207" t="str">
        <f t="shared" si="15"/>
        <v xml:space="preserve">5 , 11 , 11 , 'Y' </v>
      </c>
      <c r="U388" s="208" t="s">
        <v>207</v>
      </c>
      <c r="W388" s="209" t="b">
        <f t="shared" si="19"/>
        <v>0</v>
      </c>
      <c r="X388" s="209" t="b">
        <f t="shared" si="19"/>
        <v>0</v>
      </c>
      <c r="Y388" s="209" t="b">
        <f t="shared" si="19"/>
        <v>0</v>
      </c>
      <c r="Z388" s="209" t="b">
        <f t="shared" si="5"/>
        <v>0</v>
      </c>
      <c r="AB388" s="209"/>
      <c r="AC388" s="209"/>
      <c r="AD388" s="209"/>
      <c r="AE388" s="209"/>
    </row>
    <row r="389" spans="1:31">
      <c r="A389" s="211">
        <v>5</v>
      </c>
      <c r="B389" s="211">
        <v>15</v>
      </c>
      <c r="C389" s="211">
        <v>9</v>
      </c>
      <c r="D389" s="211" t="s">
        <v>24</v>
      </c>
      <c r="E389" s="205" t="s">
        <v>1068</v>
      </c>
      <c r="F389" s="205" t="s">
        <v>43</v>
      </c>
      <c r="G389" s="223">
        <v>5</v>
      </c>
      <c r="H389" s="223">
        <v>11</v>
      </c>
      <c r="I389" s="223">
        <v>12</v>
      </c>
      <c r="J389" s="223" t="s">
        <v>403</v>
      </c>
      <c r="K389" s="194" t="str">
        <f>VLOOKUP(A389,'[1]1_プロファイルマスタ'!$A$3:$E$90,3,FALSE)</f>
        <v>担当者(判定権限なし)</v>
      </c>
      <c r="L389" s="194" t="str">
        <f>VLOOKUP(B389,'[1]8_取引マスタ'!$A$3:$G$91,2,FALSE)</f>
        <v>判定済照会（連動）</v>
      </c>
      <c r="M389" s="194" t="str">
        <f>VLOOKUP(C389,'[1]15_リスト発行元マスタ'!$A$3:$Q$100,2,FALSE)</f>
        <v>NPA</v>
      </c>
      <c r="N389" s="194" t="str">
        <f>VLOOKUP(G389,'[3]1_プロファイルマスタ'!$H$3:$L$900,3,FALSE)</f>
        <v>その他部門（担当）</v>
      </c>
      <c r="O389" s="194" t="str">
        <f>VLOOKUP(H389,'[3]8_取引マスタ'!$J$3:$P$910,2,FALSE)</f>
        <v>判定済照会</v>
      </c>
      <c r="P389" s="194" t="str">
        <f>VLOOKUP(I389,'[3]15_リスト発行元マスタ'!$U$3:$AK$1000,2,FALSE)</f>
        <v>DJ_KOKUNAI_PEPS</v>
      </c>
      <c r="Q389" s="206" t="s">
        <v>208</v>
      </c>
      <c r="R389" s="207" t="s">
        <v>868</v>
      </c>
      <c r="S389" s="207" t="s">
        <v>206</v>
      </c>
      <c r="T389" s="207" t="str">
        <f t="shared" si="15"/>
        <v xml:space="preserve">5 , 11 , 12 , 'Y' </v>
      </c>
      <c r="U389" s="208" t="s">
        <v>207</v>
      </c>
      <c r="W389" s="209" t="b">
        <f t="shared" si="19"/>
        <v>0</v>
      </c>
      <c r="X389" s="209" t="b">
        <f t="shared" si="19"/>
        <v>0</v>
      </c>
      <c r="Y389" s="209" t="b">
        <f t="shared" si="19"/>
        <v>0</v>
      </c>
      <c r="Z389" s="209" t="b">
        <f t="shared" si="5"/>
        <v>0</v>
      </c>
      <c r="AB389" s="209"/>
      <c r="AC389" s="209"/>
      <c r="AD389" s="209"/>
      <c r="AE389" s="209"/>
    </row>
    <row r="390" spans="1:31">
      <c r="A390" s="211">
        <v>5</v>
      </c>
      <c r="B390" s="211">
        <v>15</v>
      </c>
      <c r="C390" s="211">
        <v>10</v>
      </c>
      <c r="D390" s="211" t="s">
        <v>24</v>
      </c>
      <c r="E390" s="205" t="s">
        <v>1068</v>
      </c>
      <c r="F390" s="205" t="s">
        <v>43</v>
      </c>
      <c r="G390" s="223">
        <v>5</v>
      </c>
      <c r="H390" s="223">
        <v>11</v>
      </c>
      <c r="I390" s="223">
        <v>13</v>
      </c>
      <c r="J390" s="223" t="s">
        <v>403</v>
      </c>
      <c r="K390" s="194" t="str">
        <f>VLOOKUP(A390,'[1]1_プロファイルマスタ'!$A$3:$E$90,3,FALSE)</f>
        <v>担当者(判定権限なし)</v>
      </c>
      <c r="L390" s="194" t="str">
        <f>VLOOKUP(B390,'[1]8_取引マスタ'!$A$3:$G$91,2,FALSE)</f>
        <v>判定済照会（連動）</v>
      </c>
      <c r="M390" s="194" t="str">
        <f>VLOOKUP(C390,'[1]15_リスト発行元マスタ'!$A$3:$Q$100,2,FALSE)</f>
        <v>NPC</v>
      </c>
      <c r="N390" s="194" t="str">
        <f>VLOOKUP(G390,'[3]1_プロファイルマスタ'!$H$3:$L$900,3,FALSE)</f>
        <v>その他部門（担当）</v>
      </c>
      <c r="O390" s="194" t="str">
        <f>VLOOKUP(H390,'[3]8_取引マスタ'!$J$3:$P$910,2,FALSE)</f>
        <v>判定済照会</v>
      </c>
      <c r="P390" s="194" t="str">
        <f>VLOOKUP(I390,'[3]15_リスト発行元マスタ'!$U$3:$AK$1000,2,FALSE)</f>
        <v>ZENGIN_SEIHO</v>
      </c>
      <c r="Q390" s="206" t="s">
        <v>208</v>
      </c>
      <c r="R390" s="207" t="s">
        <v>868</v>
      </c>
      <c r="S390" s="207" t="s">
        <v>206</v>
      </c>
      <c r="T390" s="207" t="str">
        <f t="shared" si="15"/>
        <v xml:space="preserve">5 , 11 , 13 , 'Y' </v>
      </c>
      <c r="U390" s="208" t="s">
        <v>207</v>
      </c>
      <c r="W390" s="209" t="b">
        <f t="shared" si="19"/>
        <v>0</v>
      </c>
      <c r="X390" s="209" t="b">
        <f t="shared" si="19"/>
        <v>0</v>
      </c>
      <c r="Y390" s="209" t="b">
        <f t="shared" si="19"/>
        <v>0</v>
      </c>
      <c r="Z390" s="209" t="b">
        <f t="shared" si="5"/>
        <v>0</v>
      </c>
      <c r="AB390" s="209"/>
      <c r="AC390" s="209"/>
      <c r="AD390" s="209"/>
      <c r="AE390" s="209"/>
    </row>
    <row r="391" spans="1:31">
      <c r="A391" s="211">
        <v>5</v>
      </c>
      <c r="B391" s="211">
        <v>15</v>
      </c>
      <c r="C391" s="211">
        <v>11</v>
      </c>
      <c r="D391" s="211" t="s">
        <v>24</v>
      </c>
      <c r="E391" s="205" t="s">
        <v>1068</v>
      </c>
      <c r="F391" s="205" t="s">
        <v>43</v>
      </c>
      <c r="G391" s="223">
        <v>5</v>
      </c>
      <c r="H391" s="223">
        <v>11</v>
      </c>
      <c r="I391" s="223">
        <v>14</v>
      </c>
      <c r="J391" s="223" t="s">
        <v>403</v>
      </c>
      <c r="K391" s="194" t="str">
        <f>VLOOKUP(A391,'[1]1_プロファイルマスタ'!$A$3:$E$90,3,FALSE)</f>
        <v>担当者(判定権限なし)</v>
      </c>
      <c r="L391" s="194" t="str">
        <f>VLOOKUP(B391,'[1]8_取引マスタ'!$A$3:$G$91,2,FALSE)</f>
        <v>判定済照会（連動）</v>
      </c>
      <c r="M391" s="194" t="str">
        <f>VLOOKUP(C391,'[1]15_リスト発行元マスタ'!$A$3:$Q$100,2,FALSE)</f>
        <v>NPI</v>
      </c>
      <c r="N391" s="194" t="str">
        <f>VLOOKUP(G391,'[3]1_プロファイルマスタ'!$H$3:$L$900,3,FALSE)</f>
        <v>その他部門（担当）</v>
      </c>
      <c r="O391" s="194" t="str">
        <f>VLOOKUP(H391,'[3]8_取引マスタ'!$J$3:$P$910,2,FALSE)</f>
        <v>判定済照会</v>
      </c>
      <c r="P391" s="194" t="str">
        <f>VLOOKUP(I391,'[3]15_リスト発行元マスタ'!$U$3:$AK$1000,2,FALSE)</f>
        <v>ZENGIN_SONPO</v>
      </c>
      <c r="Q391" s="206" t="s">
        <v>208</v>
      </c>
      <c r="R391" s="207" t="s">
        <v>868</v>
      </c>
      <c r="S391" s="207" t="s">
        <v>206</v>
      </c>
      <c r="T391" s="207" t="str">
        <f t="shared" si="15"/>
        <v xml:space="preserve">5 , 11 , 14 , 'Y' </v>
      </c>
      <c r="U391" s="208" t="s">
        <v>207</v>
      </c>
      <c r="W391" s="209" t="b">
        <f t="shared" si="19"/>
        <v>0</v>
      </c>
      <c r="X391" s="209" t="b">
        <f t="shared" si="19"/>
        <v>0</v>
      </c>
      <c r="Y391" s="209" t="b">
        <f t="shared" si="19"/>
        <v>0</v>
      </c>
      <c r="Z391" s="209" t="b">
        <f t="shared" si="5"/>
        <v>0</v>
      </c>
      <c r="AB391" s="209"/>
      <c r="AC391" s="209"/>
      <c r="AD391" s="209"/>
      <c r="AE391" s="209"/>
    </row>
    <row r="392" spans="1:31">
      <c r="A392" s="211">
        <v>5</v>
      </c>
      <c r="B392" s="211">
        <v>15</v>
      </c>
      <c r="C392" s="211">
        <v>12</v>
      </c>
      <c r="D392" s="211" t="s">
        <v>24</v>
      </c>
      <c r="E392" s="205" t="s">
        <v>1068</v>
      </c>
      <c r="F392" s="205" t="s">
        <v>43</v>
      </c>
      <c r="G392" s="223">
        <v>5</v>
      </c>
      <c r="H392" s="223">
        <v>11</v>
      </c>
      <c r="I392" s="223">
        <v>15</v>
      </c>
      <c r="J392" s="223" t="s">
        <v>326</v>
      </c>
      <c r="K392" s="194" t="str">
        <f>VLOOKUP(A392,'[1]1_プロファイルマスタ'!$A$3:$E$90,3,FALSE)</f>
        <v>担当者(判定権限なし)</v>
      </c>
      <c r="L392" s="194" t="str">
        <f>VLOOKUP(B392,'[1]8_取引マスタ'!$A$3:$G$91,2,FALSE)</f>
        <v>判定済照会（連動）</v>
      </c>
      <c r="M392" s="194" t="str">
        <f>VLOOKUP(C392,'[1]15_リスト発行元マスタ'!$A$3:$Q$100,2,FALSE)</f>
        <v>ASI</v>
      </c>
      <c r="N392" s="194" t="str">
        <f>VLOOKUP(G392,'[3]1_プロファイルマスタ'!$H$3:$L$900,3,FALSE)</f>
        <v>その他部門（担当）</v>
      </c>
      <c r="O392" s="194" t="str">
        <f>VLOOKUP(H392,'[3]8_取引マスタ'!$J$3:$P$910,2,FALSE)</f>
        <v>判定済照会</v>
      </c>
      <c r="P392" s="194" t="str">
        <f>VLOOKUP(I392,'[3]15_リスト発行元マスタ'!$U$3:$AK$1000,2,FALSE)</f>
        <v>ORIGINAL</v>
      </c>
      <c r="Q392" s="206" t="s">
        <v>208</v>
      </c>
      <c r="R392" s="207" t="s">
        <v>868</v>
      </c>
      <c r="S392" s="207" t="s">
        <v>206</v>
      </c>
      <c r="T392" s="207" t="str">
        <f t="shared" si="15"/>
        <v xml:space="preserve">5 , 11 , 15 , 'N' </v>
      </c>
      <c r="U392" s="208" t="s">
        <v>207</v>
      </c>
      <c r="W392" s="209" t="b">
        <f t="shared" si="19"/>
        <v>0</v>
      </c>
      <c r="X392" s="209" t="b">
        <f t="shared" si="19"/>
        <v>0</v>
      </c>
      <c r="Y392" s="209" t="b">
        <f t="shared" si="19"/>
        <v>0</v>
      </c>
      <c r="Z392" s="209" t="b">
        <f t="shared" si="5"/>
        <v>0</v>
      </c>
      <c r="AB392" s="209"/>
      <c r="AC392" s="209"/>
      <c r="AD392" s="209"/>
      <c r="AE392" s="209"/>
    </row>
    <row r="393" spans="1:31">
      <c r="A393" s="211">
        <v>5</v>
      </c>
      <c r="B393" s="211">
        <v>15</v>
      </c>
      <c r="C393" s="211">
        <v>13</v>
      </c>
      <c r="D393" s="211" t="s">
        <v>24</v>
      </c>
      <c r="E393" s="205" t="s">
        <v>1068</v>
      </c>
      <c r="F393" s="205" t="s">
        <v>43</v>
      </c>
      <c r="G393" s="223">
        <v>5</v>
      </c>
      <c r="H393" s="223">
        <v>14</v>
      </c>
      <c r="I393" s="223">
        <v>1</v>
      </c>
      <c r="J393" s="223" t="s">
        <v>403</v>
      </c>
      <c r="K393" s="194" t="str">
        <f>VLOOKUP(A393,'[1]1_プロファイルマスタ'!$A$3:$E$90,3,FALSE)</f>
        <v>担当者(判定権限なし)</v>
      </c>
      <c r="L393" s="194" t="str">
        <f>VLOOKUP(B393,'[1]8_取引マスタ'!$A$3:$G$91,2,FALSE)</f>
        <v>判定済照会（連動）</v>
      </c>
      <c r="M393" s="194" t="str">
        <f>VLOOKUP(C393,'[1]15_リスト発行元マスタ'!$A$3:$Q$100,2,FALSE)</f>
        <v>ASC</v>
      </c>
      <c r="N393" s="194" t="str">
        <f>VLOOKUP(G393,'[3]1_プロファイルマスタ'!$H$3:$L$900,3,FALSE)</f>
        <v>その他部門（担当）</v>
      </c>
      <c r="O393" s="194" t="str">
        <f>VLOOKUP(H393,'[3]8_取引マスタ'!$J$3:$P$910,2,FALSE)</f>
        <v>未判定照会（連動）</v>
      </c>
      <c r="P393" s="194" t="str">
        <f>VLOOKUP(I393,'[3]15_リスト発行元マスタ'!$U$3:$AK$1000,2,FALSE)</f>
        <v>OFAC</v>
      </c>
      <c r="Q393" s="206" t="s">
        <v>208</v>
      </c>
      <c r="R393" s="207" t="s">
        <v>868</v>
      </c>
      <c r="S393" s="207" t="s">
        <v>206</v>
      </c>
      <c r="T393" s="207" t="str">
        <f t="shared" si="15"/>
        <v xml:space="preserve">5 , 14 , 1 , 'Y' </v>
      </c>
      <c r="U393" s="208" t="s">
        <v>207</v>
      </c>
      <c r="W393" s="209" t="b">
        <f t="shared" si="19"/>
        <v>0</v>
      </c>
      <c r="X393" s="209" t="b">
        <f t="shared" si="19"/>
        <v>0</v>
      </c>
      <c r="Y393" s="209" t="b">
        <f t="shared" si="19"/>
        <v>0</v>
      </c>
      <c r="Z393" s="209" t="b">
        <f t="shared" si="5"/>
        <v>0</v>
      </c>
      <c r="AB393" s="209"/>
      <c r="AC393" s="209"/>
      <c r="AD393" s="209"/>
      <c r="AE393" s="209"/>
    </row>
    <row r="394" spans="1:31">
      <c r="A394" s="211">
        <v>5</v>
      </c>
      <c r="B394" s="211">
        <v>15</v>
      </c>
      <c r="C394" s="211">
        <v>14</v>
      </c>
      <c r="D394" s="211" t="s">
        <v>24</v>
      </c>
      <c r="E394" s="205" t="s">
        <v>1068</v>
      </c>
      <c r="F394" s="205" t="s">
        <v>43</v>
      </c>
      <c r="G394" s="223">
        <v>5</v>
      </c>
      <c r="H394" s="223">
        <v>14</v>
      </c>
      <c r="I394" s="223">
        <v>2</v>
      </c>
      <c r="J394" s="223" t="s">
        <v>403</v>
      </c>
      <c r="K394" s="194" t="str">
        <f>VLOOKUP(A394,'[1]1_プロファイルマスタ'!$A$3:$E$90,3,FALSE)</f>
        <v>担当者(判定権限なし)</v>
      </c>
      <c r="L394" s="194" t="str">
        <f>VLOOKUP(B394,'[1]8_取引マスタ'!$A$3:$G$91,2,FALSE)</f>
        <v>判定済照会（連動）</v>
      </c>
      <c r="M394" s="194" t="str">
        <f>VLOOKUP(C394,'[1]15_リスト発行元マスタ'!$A$3:$Q$100,2,FALSE)</f>
        <v>ORG1</v>
      </c>
      <c r="N394" s="194" t="str">
        <f>VLOOKUP(G394,'[3]1_プロファイルマスタ'!$H$3:$L$900,3,FALSE)</f>
        <v>その他部門（担当）</v>
      </c>
      <c r="O394" s="194" t="str">
        <f>VLOOKUP(H394,'[3]8_取引マスタ'!$J$3:$P$910,2,FALSE)</f>
        <v>未判定照会（連動）</v>
      </c>
      <c r="P394" s="194" t="str">
        <f>VLOOKUP(I394,'[3]15_リスト発行元マスタ'!$U$3:$AK$1000,2,FALSE)</f>
        <v>JP</v>
      </c>
      <c r="Q394" s="206" t="s">
        <v>208</v>
      </c>
      <c r="R394" s="207" t="s">
        <v>868</v>
      </c>
      <c r="S394" s="207" t="s">
        <v>206</v>
      </c>
      <c r="T394" s="207" t="str">
        <f t="shared" si="15"/>
        <v xml:space="preserve">5 , 14 , 2 , 'Y' </v>
      </c>
      <c r="U394" s="208" t="s">
        <v>207</v>
      </c>
      <c r="W394" s="209" t="b">
        <f t="shared" si="19"/>
        <v>0</v>
      </c>
      <c r="X394" s="209" t="b">
        <f t="shared" si="19"/>
        <v>0</v>
      </c>
      <c r="Y394" s="209" t="b">
        <f t="shared" si="19"/>
        <v>0</v>
      </c>
      <c r="Z394" s="209" t="b">
        <f t="shared" si="5"/>
        <v>0</v>
      </c>
      <c r="AB394" s="209"/>
      <c r="AC394" s="209"/>
      <c r="AD394" s="209"/>
      <c r="AE394" s="209"/>
    </row>
    <row r="395" spans="1:31">
      <c r="F395" s="205" t="s">
        <v>43</v>
      </c>
      <c r="G395" s="223">
        <v>5</v>
      </c>
      <c r="H395" s="223">
        <v>14</v>
      </c>
      <c r="I395" s="223">
        <v>3</v>
      </c>
      <c r="J395" s="223" t="s">
        <v>403</v>
      </c>
      <c r="K395" s="194" t="e">
        <f>VLOOKUP(A395,'[1]1_プロファイルマスタ'!$A$3:$E$90,3,FALSE)</f>
        <v>#N/A</v>
      </c>
      <c r="L395" s="194" t="e">
        <f>VLOOKUP(B395,'[1]8_取引マスタ'!$A$3:$G$91,2,FALSE)</f>
        <v>#N/A</v>
      </c>
      <c r="M395" s="194" t="e">
        <f>VLOOKUP(C395,'[1]15_リスト発行元マスタ'!$A$3:$Q$100,2,FALSE)</f>
        <v>#N/A</v>
      </c>
      <c r="N395" s="194" t="str">
        <f>VLOOKUP(G395,'[3]1_プロファイルマスタ'!$H$3:$L$900,3,FALSE)</f>
        <v>その他部門（担当）</v>
      </c>
      <c r="O395" s="194" t="str">
        <f>VLOOKUP(H395,'[3]8_取引マスタ'!$J$3:$P$910,2,FALSE)</f>
        <v>未判定照会（連動）</v>
      </c>
      <c r="P395" s="194" t="str">
        <f>VLOOKUP(I395,'[3]15_リスト発行元マスタ'!$U$3:$AK$1000,2,FALSE)</f>
        <v>MOF</v>
      </c>
      <c r="Q395" s="206" t="s">
        <v>208</v>
      </c>
      <c r="R395" s="207" t="s">
        <v>868</v>
      </c>
      <c r="S395" s="207" t="s">
        <v>206</v>
      </c>
      <c r="T395" s="207" t="str">
        <f t="shared" si="15"/>
        <v xml:space="preserve">5 , 14 , 3 , 'Y' </v>
      </c>
      <c r="U395" s="208" t="s">
        <v>207</v>
      </c>
      <c r="W395" s="209" t="b">
        <f t="shared" si="19"/>
        <v>0</v>
      </c>
      <c r="X395" s="209" t="b">
        <f t="shared" si="19"/>
        <v>0</v>
      </c>
      <c r="Y395" s="209" t="b">
        <f t="shared" si="19"/>
        <v>0</v>
      </c>
      <c r="Z395" s="209" t="b">
        <f t="shared" si="5"/>
        <v>0</v>
      </c>
      <c r="AB395" s="209"/>
      <c r="AC395" s="209"/>
      <c r="AD395" s="209"/>
      <c r="AE395" s="209"/>
    </row>
    <row r="396" spans="1:31">
      <c r="F396" s="205" t="s">
        <v>43</v>
      </c>
      <c r="G396" s="223">
        <v>5</v>
      </c>
      <c r="H396" s="223">
        <v>14</v>
      </c>
      <c r="I396" s="223">
        <v>4</v>
      </c>
      <c r="J396" s="223" t="s">
        <v>403</v>
      </c>
      <c r="K396" s="194" t="e">
        <f>VLOOKUP(A396,'[1]1_プロファイルマスタ'!$A$3:$E$90,3,FALSE)</f>
        <v>#N/A</v>
      </c>
      <c r="L396" s="194" t="e">
        <f>VLOOKUP(B396,'[1]8_取引マスタ'!$A$3:$G$91,2,FALSE)</f>
        <v>#N/A</v>
      </c>
      <c r="M396" s="194" t="e">
        <f>VLOOKUP(C396,'[1]15_リスト発行元マスタ'!$A$3:$Q$100,2,FALSE)</f>
        <v>#N/A</v>
      </c>
      <c r="N396" s="194" t="str">
        <f>VLOOKUP(G396,'[3]1_プロファイルマスタ'!$H$3:$L$900,3,FALSE)</f>
        <v>その他部門（担当）</v>
      </c>
      <c r="O396" s="194" t="str">
        <f>VLOOKUP(H396,'[3]8_取引マスタ'!$J$3:$P$910,2,FALSE)</f>
        <v>未判定照会（連動）</v>
      </c>
      <c r="P396" s="194" t="str">
        <f>VLOOKUP(I396,'[3]15_リスト発行元マスタ'!$U$3:$AK$1000,2,FALSE)</f>
        <v>NPA</v>
      </c>
      <c r="Q396" s="206" t="s">
        <v>208</v>
      </c>
      <c r="R396" s="207" t="s">
        <v>868</v>
      </c>
      <c r="S396" s="207" t="s">
        <v>206</v>
      </c>
      <c r="T396" s="207" t="str">
        <f t="shared" si="15"/>
        <v xml:space="preserve">5 , 14 , 4 , 'Y' </v>
      </c>
      <c r="U396" s="208" t="s">
        <v>207</v>
      </c>
      <c r="W396" s="209" t="b">
        <f t="shared" si="19"/>
        <v>0</v>
      </c>
      <c r="X396" s="209" t="b">
        <f t="shared" si="19"/>
        <v>0</v>
      </c>
      <c r="Y396" s="209" t="b">
        <f t="shared" si="19"/>
        <v>0</v>
      </c>
      <c r="Z396" s="209" t="b">
        <f t="shared" si="5"/>
        <v>0</v>
      </c>
      <c r="AB396" s="209"/>
      <c r="AC396" s="209"/>
      <c r="AD396" s="209"/>
      <c r="AE396" s="209"/>
    </row>
    <row r="397" spans="1:31">
      <c r="F397" s="205" t="s">
        <v>43</v>
      </c>
      <c r="G397" s="223">
        <v>5</v>
      </c>
      <c r="H397" s="223">
        <v>14</v>
      </c>
      <c r="I397" s="223">
        <v>5</v>
      </c>
      <c r="J397" s="223" t="s">
        <v>403</v>
      </c>
      <c r="K397" s="194" t="e">
        <f>VLOOKUP(A397,'[1]1_プロファイルマスタ'!$A$3:$E$90,3,FALSE)</f>
        <v>#N/A</v>
      </c>
      <c r="L397" s="194" t="e">
        <f>VLOOKUP(B397,'[1]8_取引マスタ'!$A$3:$G$91,2,FALSE)</f>
        <v>#N/A</v>
      </c>
      <c r="M397" s="194" t="e">
        <f>VLOOKUP(C397,'[1]15_リスト発行元マスタ'!$A$3:$Q$100,2,FALSE)</f>
        <v>#N/A</v>
      </c>
      <c r="N397" s="194" t="str">
        <f>VLOOKUP(G397,'[3]1_プロファイルマスタ'!$H$3:$L$900,3,FALSE)</f>
        <v>その他部門（担当）</v>
      </c>
      <c r="O397" s="194" t="str">
        <f>VLOOKUP(H397,'[3]8_取引マスタ'!$J$3:$P$910,2,FALSE)</f>
        <v>未判定照会（連動）</v>
      </c>
      <c r="P397" s="194" t="str">
        <f>VLOOKUP(I397,'[3]15_リスト発行元マスタ'!$U$3:$AK$1000,2,FALSE)</f>
        <v>NPC</v>
      </c>
      <c r="Q397" s="206" t="s">
        <v>208</v>
      </c>
      <c r="R397" s="207" t="s">
        <v>868</v>
      </c>
      <c r="S397" s="207" t="s">
        <v>206</v>
      </c>
      <c r="T397" s="207" t="str">
        <f t="shared" si="15"/>
        <v xml:space="preserve">5 , 14 , 5 , 'Y' </v>
      </c>
      <c r="U397" s="208" t="s">
        <v>207</v>
      </c>
      <c r="W397" s="209" t="b">
        <f t="shared" si="19"/>
        <v>0</v>
      </c>
      <c r="X397" s="209" t="b">
        <f t="shared" si="19"/>
        <v>0</v>
      </c>
      <c r="Y397" s="209" t="b">
        <f t="shared" si="19"/>
        <v>0</v>
      </c>
      <c r="Z397" s="209" t="b">
        <f t="shared" si="5"/>
        <v>0</v>
      </c>
      <c r="AB397" s="209"/>
      <c r="AC397" s="209"/>
      <c r="AD397" s="209"/>
      <c r="AE397" s="209"/>
    </row>
    <row r="398" spans="1:31">
      <c r="F398" s="205" t="s">
        <v>43</v>
      </c>
      <c r="G398" s="223">
        <v>5</v>
      </c>
      <c r="H398" s="223">
        <v>14</v>
      </c>
      <c r="I398" s="223">
        <v>6</v>
      </c>
      <c r="J398" s="223" t="s">
        <v>403</v>
      </c>
      <c r="K398" s="194" t="e">
        <f>VLOOKUP(A398,'[1]1_プロファイルマスタ'!$A$3:$E$90,3,FALSE)</f>
        <v>#N/A</v>
      </c>
      <c r="L398" s="194" t="e">
        <f>VLOOKUP(B398,'[1]8_取引マスタ'!$A$3:$G$91,2,FALSE)</f>
        <v>#N/A</v>
      </c>
      <c r="M398" s="194" t="e">
        <f>VLOOKUP(C398,'[1]15_リスト発行元マスタ'!$A$3:$Q$100,2,FALSE)</f>
        <v>#N/A</v>
      </c>
      <c r="N398" s="194" t="str">
        <f>VLOOKUP(G398,'[3]1_プロファイルマスタ'!$H$3:$L$900,3,FALSE)</f>
        <v>その他部門（担当）</v>
      </c>
      <c r="O398" s="194" t="str">
        <f>VLOOKUP(H398,'[3]8_取引マスタ'!$J$3:$P$910,2,FALSE)</f>
        <v>未判定照会（連動）</v>
      </c>
      <c r="P398" s="194" t="str">
        <f>VLOOKUP(I398,'[3]15_リスト発行元マスタ'!$U$3:$AK$1000,2,FALSE)</f>
        <v>NPI</v>
      </c>
      <c r="Q398" s="206" t="s">
        <v>208</v>
      </c>
      <c r="R398" s="207" t="s">
        <v>868</v>
      </c>
      <c r="S398" s="207" t="s">
        <v>206</v>
      </c>
      <c r="T398" s="207" t="str">
        <f t="shared" si="15"/>
        <v xml:space="preserve">5 , 14 , 6 , 'Y' </v>
      </c>
      <c r="U398" s="208" t="s">
        <v>207</v>
      </c>
      <c r="W398" s="209" t="b">
        <f t="shared" si="19"/>
        <v>0</v>
      </c>
      <c r="X398" s="209" t="b">
        <f t="shared" si="19"/>
        <v>0</v>
      </c>
      <c r="Y398" s="209" t="b">
        <f t="shared" si="19"/>
        <v>0</v>
      </c>
      <c r="Z398" s="209" t="b">
        <f t="shared" si="5"/>
        <v>0</v>
      </c>
      <c r="AB398" s="209"/>
      <c r="AC398" s="209"/>
      <c r="AD398" s="209"/>
      <c r="AE398" s="209"/>
    </row>
    <row r="399" spans="1:31">
      <c r="F399" s="205" t="s">
        <v>43</v>
      </c>
      <c r="G399" s="223">
        <v>5</v>
      </c>
      <c r="H399" s="223">
        <v>14</v>
      </c>
      <c r="I399" s="223">
        <v>7</v>
      </c>
      <c r="J399" s="223" t="s">
        <v>403</v>
      </c>
      <c r="K399" s="194" t="e">
        <f>VLOOKUP(A399,'[1]1_プロファイルマスタ'!$A$3:$E$90,3,FALSE)</f>
        <v>#N/A</v>
      </c>
      <c r="L399" s="194" t="e">
        <f>VLOOKUP(B399,'[1]8_取引マスタ'!$A$3:$G$91,2,FALSE)</f>
        <v>#N/A</v>
      </c>
      <c r="M399" s="194" t="e">
        <f>VLOOKUP(C399,'[1]15_リスト発行元マスタ'!$A$3:$Q$100,2,FALSE)</f>
        <v>#N/A</v>
      </c>
      <c r="N399" s="194" t="str">
        <f>VLOOKUP(G399,'[3]1_プロファイルマスタ'!$H$3:$L$900,3,FALSE)</f>
        <v>その他部門（担当）</v>
      </c>
      <c r="O399" s="194" t="str">
        <f>VLOOKUP(H399,'[3]8_取引マスタ'!$J$3:$P$910,2,FALSE)</f>
        <v>未判定照会（連動）</v>
      </c>
      <c r="P399" s="194" t="str">
        <f>VLOOKUP(I399,'[3]15_リスト発行元マスタ'!$U$3:$AK$1000,2,FALSE)</f>
        <v>ASI</v>
      </c>
      <c r="Q399" s="206" t="s">
        <v>208</v>
      </c>
      <c r="R399" s="207" t="s">
        <v>868</v>
      </c>
      <c r="S399" s="207" t="s">
        <v>206</v>
      </c>
      <c r="T399" s="207" t="str">
        <f t="shared" si="15"/>
        <v xml:space="preserve">5 , 14 , 7 , 'Y' </v>
      </c>
      <c r="U399" s="208" t="s">
        <v>207</v>
      </c>
      <c r="W399" s="209" t="b">
        <f t="shared" si="19"/>
        <v>0</v>
      </c>
      <c r="X399" s="209" t="b">
        <f t="shared" si="19"/>
        <v>0</v>
      </c>
      <c r="Y399" s="209" t="b">
        <f t="shared" si="19"/>
        <v>0</v>
      </c>
      <c r="Z399" s="209" t="b">
        <f t="shared" si="5"/>
        <v>0</v>
      </c>
      <c r="AB399" s="209"/>
      <c r="AC399" s="209"/>
      <c r="AD399" s="209"/>
      <c r="AE399" s="209"/>
    </row>
    <row r="400" spans="1:31">
      <c r="F400" s="205" t="s">
        <v>43</v>
      </c>
      <c r="G400" s="223">
        <v>5</v>
      </c>
      <c r="H400" s="223">
        <v>14</v>
      </c>
      <c r="I400" s="223">
        <v>8</v>
      </c>
      <c r="J400" s="223" t="s">
        <v>403</v>
      </c>
      <c r="K400" s="194" t="e">
        <f>VLOOKUP(A400,'[1]1_プロファイルマスタ'!$A$3:$E$90,3,FALSE)</f>
        <v>#N/A</v>
      </c>
      <c r="L400" s="194" t="e">
        <f>VLOOKUP(B400,'[1]8_取引マスタ'!$A$3:$G$91,2,FALSE)</f>
        <v>#N/A</v>
      </c>
      <c r="M400" s="194" t="e">
        <f>VLOOKUP(C400,'[1]15_リスト発行元マスタ'!$A$3:$Q$100,2,FALSE)</f>
        <v>#N/A</v>
      </c>
      <c r="N400" s="194" t="str">
        <f>VLOOKUP(G400,'[3]1_プロファイルマスタ'!$H$3:$L$900,3,FALSE)</f>
        <v>その他部門（担当）</v>
      </c>
      <c r="O400" s="194" t="str">
        <f>VLOOKUP(H400,'[3]8_取引マスタ'!$J$3:$P$910,2,FALSE)</f>
        <v>未判定照会（連動）</v>
      </c>
      <c r="P400" s="194" t="str">
        <f>VLOOKUP(I400,'[3]15_リスト発行元マスタ'!$U$3:$AK$1000,2,FALSE)</f>
        <v>ASC</v>
      </c>
      <c r="Q400" s="206" t="s">
        <v>208</v>
      </c>
      <c r="R400" s="207" t="s">
        <v>868</v>
      </c>
      <c r="S400" s="207" t="s">
        <v>206</v>
      </c>
      <c r="T400" s="207" t="str">
        <f t="shared" si="15"/>
        <v xml:space="preserve">5 , 14 , 8 , 'Y' </v>
      </c>
      <c r="U400" s="208" t="s">
        <v>207</v>
      </c>
      <c r="W400" s="209" t="b">
        <f t="shared" si="19"/>
        <v>0</v>
      </c>
      <c r="X400" s="209" t="b">
        <f t="shared" si="19"/>
        <v>0</v>
      </c>
      <c r="Y400" s="209" t="b">
        <f t="shared" si="19"/>
        <v>0</v>
      </c>
      <c r="Z400" s="209" t="b">
        <f t="shared" si="5"/>
        <v>0</v>
      </c>
      <c r="AB400" s="209"/>
      <c r="AC400" s="209"/>
      <c r="AD400" s="209"/>
      <c r="AE400" s="209"/>
    </row>
    <row r="401" spans="6:31">
      <c r="F401" s="205" t="s">
        <v>43</v>
      </c>
      <c r="G401" s="223">
        <v>5</v>
      </c>
      <c r="H401" s="223">
        <v>14</v>
      </c>
      <c r="I401" s="223">
        <v>9</v>
      </c>
      <c r="J401" s="223" t="s">
        <v>403</v>
      </c>
      <c r="K401" s="194" t="e">
        <f>VLOOKUP(A401,'[1]1_プロファイルマスタ'!$A$3:$E$90,3,FALSE)</f>
        <v>#N/A</v>
      </c>
      <c r="L401" s="194" t="e">
        <f>VLOOKUP(B401,'[1]8_取引マスタ'!$A$3:$G$91,2,FALSE)</f>
        <v>#N/A</v>
      </c>
      <c r="M401" s="194" t="e">
        <f>VLOOKUP(C401,'[1]15_リスト発行元マスタ'!$A$3:$Q$100,2,FALSE)</f>
        <v>#N/A</v>
      </c>
      <c r="N401" s="194" t="str">
        <f>VLOOKUP(G401,'[3]1_プロファイルマスタ'!$H$3:$L$900,3,FALSE)</f>
        <v>その他部門（担当）</v>
      </c>
      <c r="O401" s="194" t="str">
        <f>VLOOKUP(H401,'[3]8_取引マスタ'!$J$3:$P$910,2,FALSE)</f>
        <v>未判定照会（連動）</v>
      </c>
      <c r="P401" s="194" t="str">
        <f>VLOOKUP(I401,'[3]15_リスト発行元マスタ'!$U$3:$AK$1000,2,FALSE)</f>
        <v>DJ_SEISAI</v>
      </c>
      <c r="Q401" s="206" t="s">
        <v>208</v>
      </c>
      <c r="R401" s="207" t="s">
        <v>868</v>
      </c>
      <c r="S401" s="207" t="s">
        <v>206</v>
      </c>
      <c r="T401" s="207" t="str">
        <f t="shared" si="15"/>
        <v xml:space="preserve">5 , 14 , 9 , 'Y' </v>
      </c>
      <c r="U401" s="208" t="s">
        <v>207</v>
      </c>
      <c r="W401" s="209" t="b">
        <f t="shared" si="19"/>
        <v>0</v>
      </c>
      <c r="X401" s="209" t="b">
        <f t="shared" si="19"/>
        <v>0</v>
      </c>
      <c r="Y401" s="209" t="b">
        <f t="shared" si="19"/>
        <v>0</v>
      </c>
      <c r="Z401" s="209" t="b">
        <f t="shared" si="5"/>
        <v>0</v>
      </c>
      <c r="AB401" s="209"/>
      <c r="AC401" s="209"/>
      <c r="AD401" s="209"/>
      <c r="AE401" s="209"/>
    </row>
    <row r="402" spans="6:31">
      <c r="F402" s="205" t="s">
        <v>43</v>
      </c>
      <c r="G402" s="223">
        <v>5</v>
      </c>
      <c r="H402" s="223">
        <v>14</v>
      </c>
      <c r="I402" s="223">
        <v>10</v>
      </c>
      <c r="J402" s="223" t="s">
        <v>403</v>
      </c>
      <c r="K402" s="194" t="e">
        <f>VLOOKUP(A402,'[1]1_プロファイルマスタ'!$A$3:$E$90,3,FALSE)</f>
        <v>#N/A</v>
      </c>
      <c r="L402" s="194" t="e">
        <f>VLOOKUP(B402,'[1]8_取引マスタ'!$A$3:$G$91,2,FALSE)</f>
        <v>#N/A</v>
      </c>
      <c r="M402" s="194" t="e">
        <f>VLOOKUP(C402,'[1]15_リスト発行元マスタ'!$A$3:$Q$100,2,FALSE)</f>
        <v>#N/A</v>
      </c>
      <c r="N402" s="194" t="str">
        <f>VLOOKUP(G402,'[3]1_プロファイルマスタ'!$H$3:$L$900,3,FALSE)</f>
        <v>その他部門（担当）</v>
      </c>
      <c r="O402" s="194" t="str">
        <f>VLOOKUP(H402,'[3]8_取引マスタ'!$J$3:$P$910,2,FALSE)</f>
        <v>未判定照会（連動）</v>
      </c>
      <c r="P402" s="194" t="str">
        <f>VLOOKUP(I402,'[3]15_リスト発行元マスタ'!$U$3:$AK$1000,2,FALSE)</f>
        <v>DJ_SHIPS</v>
      </c>
      <c r="Q402" s="206" t="s">
        <v>208</v>
      </c>
      <c r="R402" s="207" t="s">
        <v>868</v>
      </c>
      <c r="S402" s="207" t="s">
        <v>206</v>
      </c>
      <c r="T402" s="207" t="str">
        <f t="shared" si="15"/>
        <v xml:space="preserve">5 , 14 , 10 , 'Y' </v>
      </c>
      <c r="U402" s="208" t="s">
        <v>207</v>
      </c>
      <c r="W402" s="209" t="b">
        <f t="shared" si="19"/>
        <v>0</v>
      </c>
      <c r="X402" s="209" t="b">
        <f t="shared" si="19"/>
        <v>0</v>
      </c>
      <c r="Y402" s="209" t="b">
        <f t="shared" si="19"/>
        <v>0</v>
      </c>
      <c r="Z402" s="209" t="b">
        <f t="shared" si="5"/>
        <v>0</v>
      </c>
      <c r="AB402" s="209"/>
      <c r="AC402" s="209"/>
      <c r="AD402" s="209"/>
      <c r="AE402" s="209"/>
    </row>
    <row r="403" spans="6:31">
      <c r="G403" s="223">
        <v>5</v>
      </c>
      <c r="H403" s="223">
        <v>14</v>
      </c>
      <c r="I403" s="223">
        <v>11</v>
      </c>
      <c r="J403" s="223" t="s">
        <v>403</v>
      </c>
      <c r="N403" s="194" t="str">
        <f>VLOOKUP(G403,'[3]1_プロファイルマスタ'!$H$3:$L$900,3,FALSE)</f>
        <v>その他部門（担当）</v>
      </c>
      <c r="O403" s="194" t="str">
        <f>VLOOKUP(H403,'[3]8_取引マスタ'!$J$3:$P$910,2,FALSE)</f>
        <v>未判定照会（連動）</v>
      </c>
      <c r="P403" s="194" t="str">
        <f>VLOOKUP(I403,'[3]15_リスト発行元マスタ'!$U$3:$AK$1000,2,FALSE)</f>
        <v>DJ_GAIKOKU_PEPS</v>
      </c>
      <c r="Q403" s="206" t="s">
        <v>208</v>
      </c>
      <c r="R403" s="207" t="s">
        <v>868</v>
      </c>
      <c r="S403" s="207" t="s">
        <v>206</v>
      </c>
      <c r="T403" s="207" t="str">
        <f t="shared" ref="T403:T466" si="20">G403&amp;" , "&amp;H403&amp;" , "&amp;I403&amp;" , "&amp;"'"&amp;J403&amp;"'"&amp;" "</f>
        <v xml:space="preserve">5 , 14 , 11 , 'Y' </v>
      </c>
      <c r="U403" s="208" t="s">
        <v>207</v>
      </c>
      <c r="W403" s="209" t="b">
        <f t="shared" ref="W403:Z422" si="21">IF(G403="","",EXACT(G403,AB403))</f>
        <v>0</v>
      </c>
      <c r="X403" s="209" t="b">
        <f t="shared" si="21"/>
        <v>0</v>
      </c>
      <c r="Y403" s="209" t="b">
        <f t="shared" si="21"/>
        <v>0</v>
      </c>
      <c r="Z403" s="209" t="b">
        <f t="shared" si="21"/>
        <v>0</v>
      </c>
      <c r="AB403" s="209"/>
      <c r="AC403" s="209"/>
      <c r="AD403" s="209"/>
      <c r="AE403" s="209"/>
    </row>
    <row r="404" spans="6:31">
      <c r="G404" s="223">
        <v>5</v>
      </c>
      <c r="H404" s="223">
        <v>14</v>
      </c>
      <c r="I404" s="223">
        <v>12</v>
      </c>
      <c r="J404" s="223" t="s">
        <v>403</v>
      </c>
      <c r="N404" s="194" t="str">
        <f>VLOOKUP(G404,'[3]1_プロファイルマスタ'!$H$3:$L$900,3,FALSE)</f>
        <v>その他部門（担当）</v>
      </c>
      <c r="O404" s="194" t="str">
        <f>VLOOKUP(H404,'[3]8_取引マスタ'!$J$3:$P$910,2,FALSE)</f>
        <v>未判定照会（連動）</v>
      </c>
      <c r="P404" s="194" t="str">
        <f>VLOOKUP(I404,'[3]15_リスト発行元マスタ'!$U$3:$AK$1000,2,FALSE)</f>
        <v>DJ_KOKUNAI_PEPS</v>
      </c>
      <c r="Q404" s="206" t="s">
        <v>208</v>
      </c>
      <c r="R404" s="207" t="s">
        <v>868</v>
      </c>
      <c r="S404" s="207" t="s">
        <v>206</v>
      </c>
      <c r="T404" s="207" t="str">
        <f t="shared" si="20"/>
        <v xml:space="preserve">5 , 14 , 12 , 'Y' </v>
      </c>
      <c r="U404" s="208" t="s">
        <v>207</v>
      </c>
      <c r="W404" s="209" t="b">
        <f t="shared" si="21"/>
        <v>0</v>
      </c>
      <c r="X404" s="209" t="b">
        <f t="shared" si="21"/>
        <v>0</v>
      </c>
      <c r="Y404" s="209" t="b">
        <f t="shared" si="21"/>
        <v>0</v>
      </c>
      <c r="Z404" s="209" t="b">
        <f t="shared" si="21"/>
        <v>0</v>
      </c>
      <c r="AB404" s="209"/>
      <c r="AC404" s="209"/>
      <c r="AD404" s="209"/>
      <c r="AE404" s="209"/>
    </row>
    <row r="405" spans="6:31">
      <c r="G405" s="223">
        <v>5</v>
      </c>
      <c r="H405" s="223">
        <v>14</v>
      </c>
      <c r="I405" s="223">
        <v>13</v>
      </c>
      <c r="J405" s="223" t="s">
        <v>403</v>
      </c>
      <c r="N405" s="194" t="str">
        <f>VLOOKUP(G405,'[3]1_プロファイルマスタ'!$H$3:$L$900,3,FALSE)</f>
        <v>その他部門（担当）</v>
      </c>
      <c r="O405" s="194" t="str">
        <f>VLOOKUP(H405,'[3]8_取引マスタ'!$J$3:$P$910,2,FALSE)</f>
        <v>未判定照会（連動）</v>
      </c>
      <c r="P405" s="194" t="str">
        <f>VLOOKUP(I405,'[3]15_リスト発行元マスタ'!$U$3:$AK$1000,2,FALSE)</f>
        <v>ZENGIN_SEIHO</v>
      </c>
      <c r="Q405" s="206" t="s">
        <v>208</v>
      </c>
      <c r="R405" s="207" t="s">
        <v>868</v>
      </c>
      <c r="S405" s="207" t="s">
        <v>206</v>
      </c>
      <c r="T405" s="207" t="str">
        <f t="shared" si="20"/>
        <v xml:space="preserve">5 , 14 , 13 , 'Y' </v>
      </c>
      <c r="U405" s="208" t="s">
        <v>207</v>
      </c>
      <c r="W405" s="209" t="b">
        <f t="shared" si="21"/>
        <v>0</v>
      </c>
      <c r="X405" s="209" t="b">
        <f t="shared" si="21"/>
        <v>0</v>
      </c>
      <c r="Y405" s="209" t="b">
        <f t="shared" si="21"/>
        <v>0</v>
      </c>
      <c r="Z405" s="209" t="b">
        <f t="shared" si="21"/>
        <v>0</v>
      </c>
      <c r="AB405" s="209"/>
      <c r="AC405" s="209"/>
      <c r="AD405" s="209"/>
      <c r="AE405" s="209"/>
    </row>
    <row r="406" spans="6:31">
      <c r="G406" s="223">
        <v>5</v>
      </c>
      <c r="H406" s="223">
        <v>14</v>
      </c>
      <c r="I406" s="223">
        <v>14</v>
      </c>
      <c r="J406" s="223" t="s">
        <v>403</v>
      </c>
      <c r="N406" s="194" t="str">
        <f>VLOOKUP(G406,'[3]1_プロファイルマスタ'!$H$3:$L$900,3,FALSE)</f>
        <v>その他部門（担当）</v>
      </c>
      <c r="O406" s="194" t="str">
        <f>VLOOKUP(H406,'[3]8_取引マスタ'!$J$3:$P$910,2,FALSE)</f>
        <v>未判定照会（連動）</v>
      </c>
      <c r="P406" s="194" t="str">
        <f>VLOOKUP(I406,'[3]15_リスト発行元マスタ'!$U$3:$AK$1000,2,FALSE)</f>
        <v>ZENGIN_SONPO</v>
      </c>
      <c r="Q406" s="206" t="s">
        <v>208</v>
      </c>
      <c r="R406" s="207" t="s">
        <v>868</v>
      </c>
      <c r="S406" s="207" t="s">
        <v>206</v>
      </c>
      <c r="T406" s="207" t="str">
        <f t="shared" si="20"/>
        <v xml:space="preserve">5 , 14 , 14 , 'Y' </v>
      </c>
      <c r="U406" s="208" t="s">
        <v>207</v>
      </c>
      <c r="W406" s="209" t="b">
        <f t="shared" si="21"/>
        <v>0</v>
      </c>
      <c r="X406" s="209" t="b">
        <f t="shared" si="21"/>
        <v>0</v>
      </c>
      <c r="Y406" s="209" t="b">
        <f t="shared" si="21"/>
        <v>0</v>
      </c>
      <c r="Z406" s="209" t="b">
        <f t="shared" si="21"/>
        <v>0</v>
      </c>
      <c r="AB406" s="209"/>
      <c r="AC406" s="209"/>
      <c r="AD406" s="209"/>
      <c r="AE406" s="209"/>
    </row>
    <row r="407" spans="6:31">
      <c r="G407" s="223">
        <v>5</v>
      </c>
      <c r="H407" s="223">
        <v>14</v>
      </c>
      <c r="I407" s="223">
        <v>15</v>
      </c>
      <c r="J407" s="223" t="s">
        <v>326</v>
      </c>
      <c r="N407" s="194" t="str">
        <f>VLOOKUP(G407,'[3]1_プロファイルマスタ'!$H$3:$L$900,3,FALSE)</f>
        <v>その他部門（担当）</v>
      </c>
      <c r="O407" s="194" t="str">
        <f>VLOOKUP(H407,'[3]8_取引マスタ'!$J$3:$P$910,2,FALSE)</f>
        <v>未判定照会（連動）</v>
      </c>
      <c r="P407" s="194" t="str">
        <f>VLOOKUP(I407,'[3]15_リスト発行元マスタ'!$U$3:$AK$1000,2,FALSE)</f>
        <v>ORIGINAL</v>
      </c>
      <c r="Q407" s="206" t="s">
        <v>208</v>
      </c>
      <c r="R407" s="207" t="s">
        <v>868</v>
      </c>
      <c r="S407" s="207" t="s">
        <v>206</v>
      </c>
      <c r="T407" s="207" t="str">
        <f t="shared" si="20"/>
        <v xml:space="preserve">5 , 14 , 15 , 'N' </v>
      </c>
      <c r="U407" s="208" t="s">
        <v>207</v>
      </c>
      <c r="W407" s="209" t="b">
        <f t="shared" si="21"/>
        <v>0</v>
      </c>
      <c r="X407" s="209" t="b">
        <f t="shared" si="21"/>
        <v>0</v>
      </c>
      <c r="Y407" s="209" t="b">
        <f t="shared" si="21"/>
        <v>0</v>
      </c>
      <c r="Z407" s="209" t="b">
        <f t="shared" si="21"/>
        <v>0</v>
      </c>
      <c r="AB407" s="209"/>
      <c r="AC407" s="209"/>
      <c r="AD407" s="209"/>
      <c r="AE407" s="209"/>
    </row>
    <row r="408" spans="6:31">
      <c r="G408" s="223">
        <v>5</v>
      </c>
      <c r="H408" s="223">
        <v>15</v>
      </c>
      <c r="I408" s="223">
        <v>1</v>
      </c>
      <c r="J408" s="223" t="s">
        <v>403</v>
      </c>
      <c r="N408" s="194" t="str">
        <f>VLOOKUP(G408,'[3]1_プロファイルマスタ'!$H$3:$L$900,3,FALSE)</f>
        <v>その他部門（担当）</v>
      </c>
      <c r="O408" s="194" t="str">
        <f>VLOOKUP(H408,'[3]8_取引マスタ'!$J$3:$P$910,2,FALSE)</f>
        <v>判定済照会（連動）</v>
      </c>
      <c r="P408" s="194" t="str">
        <f>VLOOKUP(I408,'[3]15_リスト発行元マスタ'!$U$3:$AK$1000,2,FALSE)</f>
        <v>OFAC</v>
      </c>
      <c r="Q408" s="206" t="s">
        <v>208</v>
      </c>
      <c r="R408" s="207" t="s">
        <v>868</v>
      </c>
      <c r="S408" s="207" t="s">
        <v>206</v>
      </c>
      <c r="T408" s="207" t="str">
        <f t="shared" si="20"/>
        <v xml:space="preserve">5 , 15 , 1 , 'Y' </v>
      </c>
      <c r="U408" s="208" t="s">
        <v>207</v>
      </c>
      <c r="W408" s="209" t="b">
        <f t="shared" si="21"/>
        <v>0</v>
      </c>
      <c r="X408" s="209" t="b">
        <f t="shared" si="21"/>
        <v>0</v>
      </c>
      <c r="Y408" s="209" t="b">
        <f t="shared" si="21"/>
        <v>0</v>
      </c>
      <c r="Z408" s="209" t="b">
        <f t="shared" si="21"/>
        <v>0</v>
      </c>
      <c r="AB408" s="209"/>
      <c r="AC408" s="209"/>
      <c r="AD408" s="209"/>
      <c r="AE408" s="209"/>
    </row>
    <row r="409" spans="6:31">
      <c r="G409" s="223">
        <v>5</v>
      </c>
      <c r="H409" s="223">
        <v>15</v>
      </c>
      <c r="I409" s="223">
        <v>2</v>
      </c>
      <c r="J409" s="223" t="s">
        <v>403</v>
      </c>
      <c r="N409" s="194" t="str">
        <f>VLOOKUP(G409,'[3]1_プロファイルマスタ'!$H$3:$L$900,3,FALSE)</f>
        <v>その他部門（担当）</v>
      </c>
      <c r="O409" s="194" t="str">
        <f>VLOOKUP(H409,'[3]8_取引マスタ'!$J$3:$P$910,2,FALSE)</f>
        <v>判定済照会（連動）</v>
      </c>
      <c r="P409" s="194" t="str">
        <f>VLOOKUP(I409,'[3]15_リスト発行元マスタ'!$U$3:$AK$1000,2,FALSE)</f>
        <v>JP</v>
      </c>
      <c r="Q409" s="206" t="s">
        <v>208</v>
      </c>
      <c r="R409" s="207" t="s">
        <v>868</v>
      </c>
      <c r="S409" s="207" t="s">
        <v>206</v>
      </c>
      <c r="T409" s="207" t="str">
        <f t="shared" si="20"/>
        <v xml:space="preserve">5 , 15 , 2 , 'Y' </v>
      </c>
      <c r="U409" s="208" t="s">
        <v>207</v>
      </c>
      <c r="W409" s="209" t="b">
        <f t="shared" si="21"/>
        <v>0</v>
      </c>
      <c r="X409" s="209" t="b">
        <f t="shared" si="21"/>
        <v>0</v>
      </c>
      <c r="Y409" s="209" t="b">
        <f t="shared" si="21"/>
        <v>0</v>
      </c>
      <c r="Z409" s="209" t="b">
        <f t="shared" si="21"/>
        <v>0</v>
      </c>
      <c r="AB409" s="209"/>
      <c r="AC409" s="209"/>
      <c r="AD409" s="209"/>
      <c r="AE409" s="209"/>
    </row>
    <row r="410" spans="6:31">
      <c r="G410" s="223">
        <v>5</v>
      </c>
      <c r="H410" s="223">
        <v>15</v>
      </c>
      <c r="I410" s="223">
        <v>3</v>
      </c>
      <c r="J410" s="223" t="s">
        <v>403</v>
      </c>
      <c r="N410" s="194" t="str">
        <f>VLOOKUP(G410,'[3]1_プロファイルマスタ'!$H$3:$L$900,3,FALSE)</f>
        <v>その他部門（担当）</v>
      </c>
      <c r="O410" s="194" t="str">
        <f>VLOOKUP(H410,'[3]8_取引マスタ'!$J$3:$P$910,2,FALSE)</f>
        <v>判定済照会（連動）</v>
      </c>
      <c r="P410" s="194" t="str">
        <f>VLOOKUP(I410,'[3]15_リスト発行元マスタ'!$U$3:$AK$1000,2,FALSE)</f>
        <v>MOF</v>
      </c>
      <c r="Q410" s="206" t="s">
        <v>208</v>
      </c>
      <c r="R410" s="207" t="s">
        <v>868</v>
      </c>
      <c r="S410" s="207" t="s">
        <v>206</v>
      </c>
      <c r="T410" s="207" t="str">
        <f t="shared" si="20"/>
        <v xml:space="preserve">5 , 15 , 3 , 'Y' </v>
      </c>
      <c r="U410" s="208" t="s">
        <v>207</v>
      </c>
      <c r="W410" s="209" t="b">
        <f t="shared" si="21"/>
        <v>0</v>
      </c>
      <c r="X410" s="209" t="b">
        <f t="shared" si="21"/>
        <v>0</v>
      </c>
      <c r="Y410" s="209" t="b">
        <f t="shared" si="21"/>
        <v>0</v>
      </c>
      <c r="Z410" s="209" t="b">
        <f t="shared" si="21"/>
        <v>0</v>
      </c>
      <c r="AB410" s="209"/>
      <c r="AC410" s="209"/>
      <c r="AD410" s="209"/>
      <c r="AE410" s="209"/>
    </row>
    <row r="411" spans="6:31">
      <c r="G411" s="223">
        <v>5</v>
      </c>
      <c r="H411" s="223">
        <v>15</v>
      </c>
      <c r="I411" s="223">
        <v>4</v>
      </c>
      <c r="J411" s="223" t="s">
        <v>403</v>
      </c>
      <c r="N411" s="194" t="str">
        <f>VLOOKUP(G411,'[3]1_プロファイルマスタ'!$H$3:$L$900,3,FALSE)</f>
        <v>その他部門（担当）</v>
      </c>
      <c r="O411" s="194" t="str">
        <f>VLOOKUP(H411,'[3]8_取引マスタ'!$J$3:$P$910,2,FALSE)</f>
        <v>判定済照会（連動）</v>
      </c>
      <c r="P411" s="194" t="str">
        <f>VLOOKUP(I411,'[3]15_リスト発行元マスタ'!$U$3:$AK$1000,2,FALSE)</f>
        <v>NPA</v>
      </c>
      <c r="Q411" s="206" t="s">
        <v>208</v>
      </c>
      <c r="R411" s="207" t="s">
        <v>868</v>
      </c>
      <c r="S411" s="207" t="s">
        <v>206</v>
      </c>
      <c r="T411" s="207" t="str">
        <f t="shared" si="20"/>
        <v xml:space="preserve">5 , 15 , 4 , 'Y' </v>
      </c>
      <c r="U411" s="208" t="s">
        <v>207</v>
      </c>
      <c r="W411" s="209" t="b">
        <f t="shared" si="21"/>
        <v>0</v>
      </c>
      <c r="X411" s="209" t="b">
        <f t="shared" si="21"/>
        <v>0</v>
      </c>
      <c r="Y411" s="209" t="b">
        <f t="shared" si="21"/>
        <v>0</v>
      </c>
      <c r="Z411" s="209" t="b">
        <f t="shared" si="21"/>
        <v>0</v>
      </c>
      <c r="AB411" s="209"/>
      <c r="AC411" s="209"/>
      <c r="AD411" s="209"/>
      <c r="AE411" s="209"/>
    </row>
    <row r="412" spans="6:31">
      <c r="G412" s="223">
        <v>5</v>
      </c>
      <c r="H412" s="223">
        <v>15</v>
      </c>
      <c r="I412" s="223">
        <v>5</v>
      </c>
      <c r="J412" s="223" t="s">
        <v>403</v>
      </c>
      <c r="N412" s="194" t="str">
        <f>VLOOKUP(G412,'[3]1_プロファイルマスタ'!$H$3:$L$900,3,FALSE)</f>
        <v>その他部門（担当）</v>
      </c>
      <c r="O412" s="194" t="str">
        <f>VLOOKUP(H412,'[3]8_取引マスタ'!$J$3:$P$910,2,FALSE)</f>
        <v>判定済照会（連動）</v>
      </c>
      <c r="P412" s="194" t="str">
        <f>VLOOKUP(I412,'[3]15_リスト発行元マスタ'!$U$3:$AK$1000,2,FALSE)</f>
        <v>NPC</v>
      </c>
      <c r="Q412" s="206" t="s">
        <v>208</v>
      </c>
      <c r="R412" s="207" t="s">
        <v>868</v>
      </c>
      <c r="S412" s="207" t="s">
        <v>206</v>
      </c>
      <c r="T412" s="207" t="str">
        <f t="shared" si="20"/>
        <v xml:space="preserve">5 , 15 , 5 , 'Y' </v>
      </c>
      <c r="U412" s="208" t="s">
        <v>207</v>
      </c>
      <c r="W412" s="209" t="b">
        <f t="shared" si="21"/>
        <v>0</v>
      </c>
      <c r="X412" s="209" t="b">
        <f t="shared" si="21"/>
        <v>0</v>
      </c>
      <c r="Y412" s="209" t="b">
        <f t="shared" si="21"/>
        <v>0</v>
      </c>
      <c r="Z412" s="209" t="b">
        <f t="shared" si="21"/>
        <v>0</v>
      </c>
      <c r="AB412" s="209"/>
      <c r="AC412" s="209"/>
      <c r="AD412" s="209"/>
      <c r="AE412" s="209"/>
    </row>
    <row r="413" spans="6:31">
      <c r="G413" s="223">
        <v>5</v>
      </c>
      <c r="H413" s="223">
        <v>15</v>
      </c>
      <c r="I413" s="223">
        <v>6</v>
      </c>
      <c r="J413" s="223" t="s">
        <v>403</v>
      </c>
      <c r="N413" s="194" t="str">
        <f>VLOOKUP(G413,'[3]1_プロファイルマスタ'!$H$3:$L$900,3,FALSE)</f>
        <v>その他部門（担当）</v>
      </c>
      <c r="O413" s="194" t="str">
        <f>VLOOKUP(H413,'[3]8_取引マスタ'!$J$3:$P$910,2,FALSE)</f>
        <v>判定済照会（連動）</v>
      </c>
      <c r="P413" s="194" t="str">
        <f>VLOOKUP(I413,'[3]15_リスト発行元マスタ'!$U$3:$AK$1000,2,FALSE)</f>
        <v>NPI</v>
      </c>
      <c r="Q413" s="206" t="s">
        <v>208</v>
      </c>
      <c r="R413" s="207" t="s">
        <v>868</v>
      </c>
      <c r="S413" s="207" t="s">
        <v>206</v>
      </c>
      <c r="T413" s="207" t="str">
        <f t="shared" si="20"/>
        <v xml:space="preserve">5 , 15 , 6 , 'Y' </v>
      </c>
      <c r="U413" s="208" t="s">
        <v>207</v>
      </c>
      <c r="W413" s="209" t="b">
        <f t="shared" si="21"/>
        <v>0</v>
      </c>
      <c r="X413" s="209" t="b">
        <f t="shared" si="21"/>
        <v>0</v>
      </c>
      <c r="Y413" s="209" t="b">
        <f t="shared" si="21"/>
        <v>0</v>
      </c>
      <c r="Z413" s="209" t="b">
        <f t="shared" si="21"/>
        <v>0</v>
      </c>
      <c r="AB413" s="209"/>
      <c r="AC413" s="209"/>
      <c r="AD413" s="209"/>
      <c r="AE413" s="209"/>
    </row>
    <row r="414" spans="6:31">
      <c r="G414" s="223">
        <v>5</v>
      </c>
      <c r="H414" s="223">
        <v>15</v>
      </c>
      <c r="I414" s="223">
        <v>7</v>
      </c>
      <c r="J414" s="223" t="s">
        <v>403</v>
      </c>
      <c r="N414" s="194" t="str">
        <f>VLOOKUP(G414,'[3]1_プロファイルマスタ'!$H$3:$L$900,3,FALSE)</f>
        <v>その他部門（担当）</v>
      </c>
      <c r="O414" s="194" t="str">
        <f>VLOOKUP(H414,'[3]8_取引マスタ'!$J$3:$P$910,2,FALSE)</f>
        <v>判定済照会（連動）</v>
      </c>
      <c r="P414" s="194" t="str">
        <f>VLOOKUP(I414,'[3]15_リスト発行元マスタ'!$U$3:$AK$1000,2,FALSE)</f>
        <v>ASI</v>
      </c>
      <c r="Q414" s="206" t="s">
        <v>208</v>
      </c>
      <c r="R414" s="207" t="s">
        <v>868</v>
      </c>
      <c r="S414" s="207" t="s">
        <v>206</v>
      </c>
      <c r="T414" s="207" t="str">
        <f t="shared" si="20"/>
        <v xml:space="preserve">5 , 15 , 7 , 'Y' </v>
      </c>
      <c r="U414" s="208" t="s">
        <v>207</v>
      </c>
      <c r="W414" s="209" t="b">
        <f t="shared" si="21"/>
        <v>0</v>
      </c>
      <c r="X414" s="209" t="b">
        <f t="shared" si="21"/>
        <v>0</v>
      </c>
      <c r="Y414" s="209" t="b">
        <f t="shared" si="21"/>
        <v>0</v>
      </c>
      <c r="Z414" s="209" t="b">
        <f t="shared" si="21"/>
        <v>0</v>
      </c>
      <c r="AB414" s="209"/>
      <c r="AC414" s="209"/>
      <c r="AD414" s="209"/>
      <c r="AE414" s="209"/>
    </row>
    <row r="415" spans="6:31">
      <c r="G415" s="223">
        <v>5</v>
      </c>
      <c r="H415" s="223">
        <v>15</v>
      </c>
      <c r="I415" s="223">
        <v>8</v>
      </c>
      <c r="J415" s="223" t="s">
        <v>403</v>
      </c>
      <c r="N415" s="194" t="str">
        <f>VLOOKUP(G415,'[3]1_プロファイルマスタ'!$H$3:$L$900,3,FALSE)</f>
        <v>その他部門（担当）</v>
      </c>
      <c r="O415" s="194" t="str">
        <f>VLOOKUP(H415,'[3]8_取引マスタ'!$J$3:$P$910,2,FALSE)</f>
        <v>判定済照会（連動）</v>
      </c>
      <c r="P415" s="194" t="str">
        <f>VLOOKUP(I415,'[3]15_リスト発行元マスタ'!$U$3:$AK$1000,2,FALSE)</f>
        <v>ASC</v>
      </c>
      <c r="Q415" s="206" t="s">
        <v>208</v>
      </c>
      <c r="R415" s="207" t="s">
        <v>868</v>
      </c>
      <c r="S415" s="207" t="s">
        <v>206</v>
      </c>
      <c r="T415" s="207" t="str">
        <f t="shared" si="20"/>
        <v xml:space="preserve">5 , 15 , 8 , 'Y' </v>
      </c>
      <c r="U415" s="208" t="s">
        <v>207</v>
      </c>
      <c r="W415" s="209" t="b">
        <f t="shared" si="21"/>
        <v>0</v>
      </c>
      <c r="X415" s="209" t="b">
        <f t="shared" si="21"/>
        <v>0</v>
      </c>
      <c r="Y415" s="209" t="b">
        <f t="shared" si="21"/>
        <v>0</v>
      </c>
      <c r="Z415" s="209" t="b">
        <f t="shared" si="21"/>
        <v>0</v>
      </c>
      <c r="AB415" s="209"/>
      <c r="AC415" s="209"/>
      <c r="AD415" s="209"/>
      <c r="AE415" s="209"/>
    </row>
    <row r="416" spans="6:31">
      <c r="G416" s="223">
        <v>5</v>
      </c>
      <c r="H416" s="223">
        <v>15</v>
      </c>
      <c r="I416" s="223">
        <v>9</v>
      </c>
      <c r="J416" s="223" t="s">
        <v>403</v>
      </c>
      <c r="N416" s="194" t="str">
        <f>VLOOKUP(G416,'[3]1_プロファイルマスタ'!$H$3:$L$900,3,FALSE)</f>
        <v>その他部門（担当）</v>
      </c>
      <c r="O416" s="194" t="str">
        <f>VLOOKUP(H416,'[3]8_取引マスタ'!$J$3:$P$910,2,FALSE)</f>
        <v>判定済照会（連動）</v>
      </c>
      <c r="P416" s="194" t="str">
        <f>VLOOKUP(I416,'[3]15_リスト発行元マスタ'!$U$3:$AK$1000,2,FALSE)</f>
        <v>DJ_SEISAI</v>
      </c>
      <c r="Q416" s="206" t="s">
        <v>208</v>
      </c>
      <c r="R416" s="207" t="s">
        <v>868</v>
      </c>
      <c r="S416" s="207" t="s">
        <v>206</v>
      </c>
      <c r="T416" s="207" t="str">
        <f t="shared" si="20"/>
        <v xml:space="preserve">5 , 15 , 9 , 'Y' </v>
      </c>
      <c r="U416" s="208" t="s">
        <v>207</v>
      </c>
      <c r="W416" s="209" t="b">
        <f t="shared" si="21"/>
        <v>0</v>
      </c>
      <c r="X416" s="209" t="b">
        <f t="shared" si="21"/>
        <v>0</v>
      </c>
      <c r="Y416" s="209" t="b">
        <f t="shared" si="21"/>
        <v>0</v>
      </c>
      <c r="Z416" s="209" t="b">
        <f t="shared" si="21"/>
        <v>0</v>
      </c>
      <c r="AB416" s="209"/>
      <c r="AC416" s="209"/>
      <c r="AD416" s="209"/>
      <c r="AE416" s="209"/>
    </row>
    <row r="417" spans="7:31">
      <c r="G417" s="223">
        <v>5</v>
      </c>
      <c r="H417" s="223">
        <v>15</v>
      </c>
      <c r="I417" s="223">
        <v>10</v>
      </c>
      <c r="J417" s="223" t="s">
        <v>403</v>
      </c>
      <c r="N417" s="194" t="str">
        <f>VLOOKUP(G417,'[3]1_プロファイルマスタ'!$H$3:$L$900,3,FALSE)</f>
        <v>その他部門（担当）</v>
      </c>
      <c r="O417" s="194" t="str">
        <f>VLOOKUP(H417,'[3]8_取引マスタ'!$J$3:$P$910,2,FALSE)</f>
        <v>判定済照会（連動）</v>
      </c>
      <c r="P417" s="194" t="str">
        <f>VLOOKUP(I417,'[3]15_リスト発行元マスタ'!$U$3:$AK$1000,2,FALSE)</f>
        <v>DJ_SHIPS</v>
      </c>
      <c r="Q417" s="206" t="s">
        <v>208</v>
      </c>
      <c r="R417" s="207" t="s">
        <v>868</v>
      </c>
      <c r="S417" s="207" t="s">
        <v>206</v>
      </c>
      <c r="T417" s="207" t="str">
        <f t="shared" si="20"/>
        <v xml:space="preserve">5 , 15 , 10 , 'Y' </v>
      </c>
      <c r="U417" s="208" t="s">
        <v>207</v>
      </c>
      <c r="W417" s="209" t="b">
        <f t="shared" si="21"/>
        <v>0</v>
      </c>
      <c r="X417" s="209" t="b">
        <f t="shared" si="21"/>
        <v>0</v>
      </c>
      <c r="Y417" s="209" t="b">
        <f t="shared" si="21"/>
        <v>0</v>
      </c>
      <c r="Z417" s="209" t="b">
        <f t="shared" si="21"/>
        <v>0</v>
      </c>
      <c r="AB417" s="209"/>
      <c r="AC417" s="209"/>
      <c r="AD417" s="209"/>
      <c r="AE417" s="209"/>
    </row>
    <row r="418" spans="7:31">
      <c r="G418" s="223">
        <v>5</v>
      </c>
      <c r="H418" s="223">
        <v>15</v>
      </c>
      <c r="I418" s="223">
        <v>11</v>
      </c>
      <c r="J418" s="223" t="s">
        <v>403</v>
      </c>
      <c r="N418" s="194" t="str">
        <f>VLOOKUP(G418,'[3]1_プロファイルマスタ'!$H$3:$L$900,3,FALSE)</f>
        <v>その他部門（担当）</v>
      </c>
      <c r="O418" s="194" t="str">
        <f>VLOOKUP(H418,'[3]8_取引マスタ'!$J$3:$P$910,2,FALSE)</f>
        <v>判定済照会（連動）</v>
      </c>
      <c r="P418" s="194" t="str">
        <f>VLOOKUP(I418,'[3]15_リスト発行元マスタ'!$U$3:$AK$1000,2,FALSE)</f>
        <v>DJ_GAIKOKU_PEPS</v>
      </c>
      <c r="Q418" s="206" t="s">
        <v>208</v>
      </c>
      <c r="R418" s="207" t="s">
        <v>868</v>
      </c>
      <c r="S418" s="207" t="s">
        <v>206</v>
      </c>
      <c r="T418" s="207" t="str">
        <f t="shared" si="20"/>
        <v xml:space="preserve">5 , 15 , 11 , 'Y' </v>
      </c>
      <c r="U418" s="208" t="s">
        <v>207</v>
      </c>
      <c r="W418" s="209" t="b">
        <f t="shared" si="21"/>
        <v>0</v>
      </c>
      <c r="X418" s="209" t="b">
        <f t="shared" si="21"/>
        <v>0</v>
      </c>
      <c r="Y418" s="209" t="b">
        <f t="shared" si="21"/>
        <v>0</v>
      </c>
      <c r="Z418" s="209" t="b">
        <f t="shared" si="21"/>
        <v>0</v>
      </c>
      <c r="AB418" s="209"/>
      <c r="AC418" s="209"/>
      <c r="AD418" s="209"/>
      <c r="AE418" s="209"/>
    </row>
    <row r="419" spans="7:31">
      <c r="G419" s="223">
        <v>5</v>
      </c>
      <c r="H419" s="223">
        <v>15</v>
      </c>
      <c r="I419" s="223">
        <v>12</v>
      </c>
      <c r="J419" s="223" t="s">
        <v>403</v>
      </c>
      <c r="N419" s="194" t="str">
        <f>VLOOKUP(G419,'[3]1_プロファイルマスタ'!$H$3:$L$900,3,FALSE)</f>
        <v>その他部門（担当）</v>
      </c>
      <c r="O419" s="194" t="str">
        <f>VLOOKUP(H419,'[3]8_取引マスタ'!$J$3:$P$910,2,FALSE)</f>
        <v>判定済照会（連動）</v>
      </c>
      <c r="P419" s="194" t="str">
        <f>VLOOKUP(I419,'[3]15_リスト発行元マスタ'!$U$3:$AK$1000,2,FALSE)</f>
        <v>DJ_KOKUNAI_PEPS</v>
      </c>
      <c r="Q419" s="206" t="s">
        <v>208</v>
      </c>
      <c r="R419" s="207" t="s">
        <v>868</v>
      </c>
      <c r="S419" s="207" t="s">
        <v>206</v>
      </c>
      <c r="T419" s="207" t="str">
        <f t="shared" si="20"/>
        <v xml:space="preserve">5 , 15 , 12 , 'Y' </v>
      </c>
      <c r="U419" s="208" t="s">
        <v>207</v>
      </c>
      <c r="W419" s="209" t="b">
        <f t="shared" si="21"/>
        <v>0</v>
      </c>
      <c r="X419" s="209" t="b">
        <f t="shared" si="21"/>
        <v>0</v>
      </c>
      <c r="Y419" s="209" t="b">
        <f t="shared" si="21"/>
        <v>0</v>
      </c>
      <c r="Z419" s="209" t="b">
        <f t="shared" si="21"/>
        <v>0</v>
      </c>
      <c r="AB419" s="209"/>
      <c r="AC419" s="209"/>
      <c r="AD419" s="209"/>
      <c r="AE419" s="209"/>
    </row>
    <row r="420" spans="7:31">
      <c r="G420" s="223">
        <v>5</v>
      </c>
      <c r="H420" s="223">
        <v>15</v>
      </c>
      <c r="I420" s="223">
        <v>13</v>
      </c>
      <c r="J420" s="223" t="s">
        <v>403</v>
      </c>
      <c r="N420" s="194" t="str">
        <f>VLOOKUP(G420,'[3]1_プロファイルマスタ'!$H$3:$L$900,3,FALSE)</f>
        <v>その他部門（担当）</v>
      </c>
      <c r="O420" s="194" t="str">
        <f>VLOOKUP(H420,'[3]8_取引マスタ'!$J$3:$P$910,2,FALSE)</f>
        <v>判定済照会（連動）</v>
      </c>
      <c r="P420" s="194" t="str">
        <f>VLOOKUP(I420,'[3]15_リスト発行元マスタ'!$U$3:$AK$1000,2,FALSE)</f>
        <v>ZENGIN_SEIHO</v>
      </c>
      <c r="Q420" s="206" t="s">
        <v>208</v>
      </c>
      <c r="R420" s="207" t="s">
        <v>868</v>
      </c>
      <c r="S420" s="207" t="s">
        <v>206</v>
      </c>
      <c r="T420" s="207" t="str">
        <f t="shared" si="20"/>
        <v xml:space="preserve">5 , 15 , 13 , 'Y' </v>
      </c>
      <c r="U420" s="208" t="s">
        <v>207</v>
      </c>
      <c r="W420" s="209" t="b">
        <f t="shared" si="21"/>
        <v>0</v>
      </c>
      <c r="X420" s="209" t="b">
        <f t="shared" si="21"/>
        <v>0</v>
      </c>
      <c r="Y420" s="209" t="b">
        <f t="shared" si="21"/>
        <v>0</v>
      </c>
      <c r="Z420" s="209" t="b">
        <f t="shared" si="21"/>
        <v>0</v>
      </c>
      <c r="AB420" s="209"/>
      <c r="AC420" s="209"/>
      <c r="AD420" s="209"/>
      <c r="AE420" s="209"/>
    </row>
    <row r="421" spans="7:31">
      <c r="G421" s="223">
        <v>5</v>
      </c>
      <c r="H421" s="223">
        <v>15</v>
      </c>
      <c r="I421" s="223">
        <v>14</v>
      </c>
      <c r="J421" s="223" t="s">
        <v>403</v>
      </c>
      <c r="N421" s="194" t="str">
        <f>VLOOKUP(G421,'[3]1_プロファイルマスタ'!$H$3:$L$900,3,FALSE)</f>
        <v>その他部門（担当）</v>
      </c>
      <c r="O421" s="194" t="str">
        <f>VLOOKUP(H421,'[3]8_取引マスタ'!$J$3:$P$910,2,FALSE)</f>
        <v>判定済照会（連動）</v>
      </c>
      <c r="P421" s="194" t="str">
        <f>VLOOKUP(I421,'[3]15_リスト発行元マスタ'!$U$3:$AK$1000,2,FALSE)</f>
        <v>ZENGIN_SONPO</v>
      </c>
      <c r="Q421" s="206" t="s">
        <v>208</v>
      </c>
      <c r="R421" s="207" t="s">
        <v>868</v>
      </c>
      <c r="S421" s="207" t="s">
        <v>206</v>
      </c>
      <c r="T421" s="207" t="str">
        <f t="shared" si="20"/>
        <v xml:space="preserve">5 , 15 , 14 , 'Y' </v>
      </c>
      <c r="U421" s="208" t="s">
        <v>207</v>
      </c>
      <c r="W421" s="209" t="b">
        <f t="shared" si="21"/>
        <v>0</v>
      </c>
      <c r="X421" s="209" t="b">
        <f t="shared" si="21"/>
        <v>0</v>
      </c>
      <c r="Y421" s="209" t="b">
        <f t="shared" si="21"/>
        <v>0</v>
      </c>
      <c r="Z421" s="209" t="b">
        <f t="shared" si="21"/>
        <v>0</v>
      </c>
      <c r="AB421" s="209"/>
      <c r="AC421" s="209"/>
      <c r="AD421" s="209"/>
      <c r="AE421" s="209"/>
    </row>
    <row r="422" spans="7:31">
      <c r="G422" s="223">
        <v>5</v>
      </c>
      <c r="H422" s="223">
        <v>15</v>
      </c>
      <c r="I422" s="223">
        <v>15</v>
      </c>
      <c r="J422" s="223" t="s">
        <v>326</v>
      </c>
      <c r="N422" s="194" t="str">
        <f>VLOOKUP(G422,'[3]1_プロファイルマスタ'!$H$3:$L$900,3,FALSE)</f>
        <v>その他部門（担当）</v>
      </c>
      <c r="O422" s="194" t="str">
        <f>VLOOKUP(H422,'[3]8_取引マスタ'!$J$3:$P$910,2,FALSE)</f>
        <v>判定済照会（連動）</v>
      </c>
      <c r="P422" s="194" t="str">
        <f>VLOOKUP(I422,'[3]15_リスト発行元マスタ'!$U$3:$AK$1000,2,FALSE)</f>
        <v>ORIGINAL</v>
      </c>
      <c r="Q422" s="206" t="s">
        <v>208</v>
      </c>
      <c r="R422" s="207" t="s">
        <v>868</v>
      </c>
      <c r="S422" s="207" t="s">
        <v>206</v>
      </c>
      <c r="T422" s="207" t="str">
        <f t="shared" si="20"/>
        <v xml:space="preserve">5 , 15 , 15 , 'N' </v>
      </c>
      <c r="U422" s="208" t="s">
        <v>207</v>
      </c>
      <c r="W422" s="209" t="b">
        <f t="shared" si="21"/>
        <v>0</v>
      </c>
      <c r="X422" s="209" t="b">
        <f t="shared" si="21"/>
        <v>0</v>
      </c>
      <c r="Y422" s="209" t="b">
        <f t="shared" si="21"/>
        <v>0</v>
      </c>
      <c r="Z422" s="209" t="b">
        <f t="shared" si="21"/>
        <v>0</v>
      </c>
      <c r="AB422" s="209"/>
      <c r="AC422" s="209"/>
      <c r="AD422" s="209"/>
      <c r="AE422" s="209"/>
    </row>
    <row r="423" spans="7:31" s="238" customFormat="1" ht="11.25" customHeight="1">
      <c r="G423" s="234">
        <v>2</v>
      </c>
      <c r="H423" s="234">
        <v>6</v>
      </c>
      <c r="I423" s="234">
        <v>16</v>
      </c>
      <c r="J423" s="234" t="s">
        <v>326</v>
      </c>
      <c r="N423" s="238" t="str">
        <f>VLOOKUP(G423,'[3]1_プロファイルマスタ'!$H$3:$L$900,3,FALSE)</f>
        <v>リスク管理部門（役席）</v>
      </c>
      <c r="O423" s="238" t="str">
        <f>VLOOKUP(H423,'[3]8_取引マスタ'!$J$3:$P$910,2,FALSE)</f>
        <v>本人確認</v>
      </c>
      <c r="P423" s="238" t="str">
        <f>VLOOKUP(I423,'[3]15_リスト発行元マスタ'!$U$3:$AK$1000,2,FALSE)</f>
        <v>BFILE_CINFO</v>
      </c>
      <c r="Q423" s="264" t="s">
        <v>208</v>
      </c>
      <c r="R423" s="265" t="s">
        <v>868</v>
      </c>
      <c r="S423" s="265" t="s">
        <v>206</v>
      </c>
      <c r="T423" s="265" t="str">
        <f t="shared" si="20"/>
        <v xml:space="preserve">2 , 6 , 16 , 'N' </v>
      </c>
      <c r="U423" s="266" t="s">
        <v>207</v>
      </c>
      <c r="W423" s="240" t="b">
        <f t="shared" ref="W423:Z486" si="22">IF(G423="","",EXACT(G423,AB423))</f>
        <v>0</v>
      </c>
      <c r="X423" s="240" t="b">
        <f t="shared" si="22"/>
        <v>0</v>
      </c>
      <c r="Y423" s="240" t="b">
        <f t="shared" si="22"/>
        <v>0</v>
      </c>
      <c r="Z423" s="240" t="b">
        <f t="shared" si="22"/>
        <v>0</v>
      </c>
      <c r="AB423" s="240"/>
      <c r="AC423" s="240"/>
      <c r="AD423" s="240"/>
      <c r="AE423" s="240"/>
    </row>
    <row r="424" spans="7:31" s="238" customFormat="1">
      <c r="G424" s="234">
        <v>2</v>
      </c>
      <c r="H424" s="234">
        <v>7</v>
      </c>
      <c r="I424" s="234">
        <v>16</v>
      </c>
      <c r="J424" s="234" t="s">
        <v>326</v>
      </c>
      <c r="N424" s="238" t="str">
        <f>VLOOKUP(G424,'[3]1_プロファイルマスタ'!$H$3:$L$900,3,FALSE)</f>
        <v>リスク管理部門（役席）</v>
      </c>
      <c r="O424" s="238" t="str">
        <f>VLOOKUP(H424,'[3]8_取引マスタ'!$J$3:$P$910,2,FALSE)</f>
        <v>本人確認仕掛照会</v>
      </c>
      <c r="P424" s="238" t="str">
        <f>VLOOKUP(I424,'[3]15_リスト発行元マスタ'!$U$3:$AK$1000,2,FALSE)</f>
        <v>BFILE_CINFO</v>
      </c>
      <c r="Q424" s="264" t="s">
        <v>208</v>
      </c>
      <c r="R424" s="265" t="s">
        <v>868</v>
      </c>
      <c r="S424" s="265" t="s">
        <v>206</v>
      </c>
      <c r="T424" s="265" t="str">
        <f t="shared" si="20"/>
        <v xml:space="preserve">2 , 7 , 16 , 'N' </v>
      </c>
      <c r="U424" s="266" t="s">
        <v>207</v>
      </c>
      <c r="W424" s="240" t="b">
        <f t="shared" si="22"/>
        <v>0</v>
      </c>
      <c r="X424" s="240" t="b">
        <f t="shared" si="22"/>
        <v>0</v>
      </c>
      <c r="Y424" s="240" t="b">
        <f t="shared" si="22"/>
        <v>0</v>
      </c>
      <c r="Z424" s="240" t="b">
        <f t="shared" si="22"/>
        <v>0</v>
      </c>
      <c r="AB424" s="240"/>
      <c r="AC424" s="240"/>
      <c r="AD424" s="240"/>
      <c r="AE424" s="240"/>
    </row>
    <row r="425" spans="7:31" s="238" customFormat="1">
      <c r="G425" s="234">
        <v>2</v>
      </c>
      <c r="H425" s="234">
        <v>8</v>
      </c>
      <c r="I425" s="234">
        <v>16</v>
      </c>
      <c r="J425" s="234" t="s">
        <v>326</v>
      </c>
      <c r="N425" s="238" t="str">
        <f>VLOOKUP(G425,'[3]1_プロファイルマスタ'!$H$3:$L$900,3,FALSE)</f>
        <v>リスク管理部門（役席）</v>
      </c>
      <c r="O425" s="238" t="str">
        <f>VLOOKUP(H425,'[3]8_取引マスタ'!$J$3:$P$910,2,FALSE)</f>
        <v>判定履歴照会</v>
      </c>
      <c r="P425" s="238" t="str">
        <f>VLOOKUP(I425,'[3]15_リスト発行元マスタ'!$U$3:$AK$1000,2,FALSE)</f>
        <v>BFILE_CINFO</v>
      </c>
      <c r="Q425" s="264" t="s">
        <v>208</v>
      </c>
      <c r="R425" s="265" t="s">
        <v>868</v>
      </c>
      <c r="S425" s="265" t="s">
        <v>206</v>
      </c>
      <c r="T425" s="265" t="str">
        <f t="shared" si="20"/>
        <v xml:space="preserve">2 , 8 , 16 , 'N' </v>
      </c>
      <c r="U425" s="266" t="s">
        <v>207</v>
      </c>
      <c r="W425" s="240" t="b">
        <f t="shared" si="22"/>
        <v>0</v>
      </c>
      <c r="X425" s="240" t="b">
        <f t="shared" si="22"/>
        <v>0</v>
      </c>
      <c r="Y425" s="240" t="b">
        <f t="shared" si="22"/>
        <v>0</v>
      </c>
      <c r="Z425" s="240" t="b">
        <f t="shared" si="22"/>
        <v>0</v>
      </c>
      <c r="AB425" s="240"/>
      <c r="AC425" s="240"/>
      <c r="AD425" s="240"/>
      <c r="AE425" s="240"/>
    </row>
    <row r="426" spans="7:31" s="238" customFormat="1">
      <c r="G426" s="234">
        <v>2</v>
      </c>
      <c r="H426" s="234">
        <v>10</v>
      </c>
      <c r="I426" s="234">
        <v>16</v>
      </c>
      <c r="J426" s="234" t="s">
        <v>326</v>
      </c>
      <c r="N426" s="238" t="str">
        <f>VLOOKUP(G426,'[3]1_プロファイルマスタ'!$H$3:$L$900,3,FALSE)</f>
        <v>リスク管理部門（役席）</v>
      </c>
      <c r="O426" s="238" t="str">
        <f>VLOOKUP(H426,'[3]8_取引マスタ'!$J$3:$P$910,2,FALSE)</f>
        <v>未判定照会</v>
      </c>
      <c r="P426" s="238" t="str">
        <f>VLOOKUP(I426,'[3]15_リスト発行元マスタ'!$U$3:$AK$1000,2,FALSE)</f>
        <v>BFILE_CINFO</v>
      </c>
      <c r="Q426" s="264" t="s">
        <v>208</v>
      </c>
      <c r="R426" s="265" t="s">
        <v>868</v>
      </c>
      <c r="S426" s="265" t="s">
        <v>206</v>
      </c>
      <c r="T426" s="265" t="str">
        <f t="shared" si="20"/>
        <v xml:space="preserve">2 , 10 , 16 , 'N' </v>
      </c>
      <c r="U426" s="266" t="s">
        <v>207</v>
      </c>
      <c r="W426" s="240" t="b">
        <f t="shared" si="22"/>
        <v>0</v>
      </c>
      <c r="X426" s="240" t="b">
        <f t="shared" si="22"/>
        <v>0</v>
      </c>
      <c r="Y426" s="240" t="b">
        <f t="shared" si="22"/>
        <v>0</v>
      </c>
      <c r="Z426" s="240" t="b">
        <f t="shared" si="22"/>
        <v>0</v>
      </c>
      <c r="AB426" s="240"/>
      <c r="AC426" s="240"/>
      <c r="AD426" s="240"/>
      <c r="AE426" s="240"/>
    </row>
    <row r="427" spans="7:31" s="238" customFormat="1">
      <c r="G427" s="234">
        <v>2</v>
      </c>
      <c r="H427" s="234">
        <v>11</v>
      </c>
      <c r="I427" s="234">
        <v>16</v>
      </c>
      <c r="J427" s="234" t="s">
        <v>326</v>
      </c>
      <c r="N427" s="238" t="str">
        <f>VLOOKUP(G427,'[3]1_プロファイルマスタ'!$H$3:$L$900,3,FALSE)</f>
        <v>リスク管理部門（役席）</v>
      </c>
      <c r="O427" s="238" t="str">
        <f>VLOOKUP(H427,'[3]8_取引マスタ'!$J$3:$P$910,2,FALSE)</f>
        <v>判定済照会</v>
      </c>
      <c r="P427" s="238" t="str">
        <f>VLOOKUP(I427,'[3]15_リスト発行元マスタ'!$U$3:$AK$1000,2,FALSE)</f>
        <v>BFILE_CINFO</v>
      </c>
      <c r="Q427" s="264" t="s">
        <v>208</v>
      </c>
      <c r="R427" s="265" t="s">
        <v>868</v>
      </c>
      <c r="S427" s="265" t="s">
        <v>206</v>
      </c>
      <c r="T427" s="265" t="str">
        <f t="shared" si="20"/>
        <v xml:space="preserve">2 , 11 , 16 , 'N' </v>
      </c>
      <c r="U427" s="266" t="s">
        <v>207</v>
      </c>
      <c r="W427" s="240" t="b">
        <f t="shared" si="22"/>
        <v>0</v>
      </c>
      <c r="X427" s="240" t="b">
        <f t="shared" si="22"/>
        <v>0</v>
      </c>
      <c r="Y427" s="240" t="b">
        <f t="shared" si="22"/>
        <v>0</v>
      </c>
      <c r="Z427" s="240" t="b">
        <f t="shared" si="22"/>
        <v>0</v>
      </c>
      <c r="AB427" s="240"/>
      <c r="AC427" s="240"/>
      <c r="AD427" s="240"/>
      <c r="AE427" s="240"/>
    </row>
    <row r="428" spans="7:31" s="238" customFormat="1">
      <c r="G428" s="234">
        <v>2</v>
      </c>
      <c r="H428" s="234">
        <v>14</v>
      </c>
      <c r="I428" s="234">
        <v>16</v>
      </c>
      <c r="J428" s="234" t="s">
        <v>326</v>
      </c>
      <c r="N428" s="238" t="str">
        <f>VLOOKUP(G428,'[3]1_プロファイルマスタ'!$H$3:$L$900,3,FALSE)</f>
        <v>リスク管理部門（役席）</v>
      </c>
      <c r="O428" s="238" t="str">
        <f>VLOOKUP(H428,'[3]8_取引マスタ'!$J$3:$P$910,2,FALSE)</f>
        <v>未判定照会（連動）</v>
      </c>
      <c r="P428" s="238" t="str">
        <f>VLOOKUP(I428,'[3]15_リスト発行元マスタ'!$U$3:$AK$1000,2,FALSE)</f>
        <v>BFILE_CINFO</v>
      </c>
      <c r="Q428" s="264" t="s">
        <v>208</v>
      </c>
      <c r="R428" s="265" t="s">
        <v>868</v>
      </c>
      <c r="S428" s="265" t="s">
        <v>206</v>
      </c>
      <c r="T428" s="265" t="str">
        <f t="shared" si="20"/>
        <v xml:space="preserve">2 , 14 , 16 , 'N' </v>
      </c>
      <c r="U428" s="266" t="s">
        <v>207</v>
      </c>
      <c r="W428" s="240" t="b">
        <f t="shared" si="22"/>
        <v>0</v>
      </c>
      <c r="X428" s="240" t="b">
        <f t="shared" si="22"/>
        <v>0</v>
      </c>
      <c r="Y428" s="240" t="b">
        <f t="shared" si="22"/>
        <v>0</v>
      </c>
      <c r="Z428" s="240" t="b">
        <f t="shared" si="22"/>
        <v>0</v>
      </c>
      <c r="AB428" s="240"/>
      <c r="AC428" s="240"/>
      <c r="AD428" s="240"/>
      <c r="AE428" s="240"/>
    </row>
    <row r="429" spans="7:31" s="238" customFormat="1">
      <c r="G429" s="234">
        <v>2</v>
      </c>
      <c r="H429" s="234">
        <v>15</v>
      </c>
      <c r="I429" s="234">
        <v>16</v>
      </c>
      <c r="J429" s="234" t="s">
        <v>326</v>
      </c>
      <c r="N429" s="238" t="str">
        <f>VLOOKUP(G429,'[3]1_プロファイルマスタ'!$H$3:$L$900,3,FALSE)</f>
        <v>リスク管理部門（役席）</v>
      </c>
      <c r="O429" s="238" t="str">
        <f>VLOOKUP(H429,'[3]8_取引マスタ'!$J$3:$P$910,2,FALSE)</f>
        <v>判定済照会（連動）</v>
      </c>
      <c r="P429" s="238" t="str">
        <f>VLOOKUP(I429,'[3]15_リスト発行元マスタ'!$U$3:$AK$1000,2,FALSE)</f>
        <v>BFILE_CINFO</v>
      </c>
      <c r="Q429" s="264" t="s">
        <v>208</v>
      </c>
      <c r="R429" s="265" t="s">
        <v>868</v>
      </c>
      <c r="S429" s="265" t="s">
        <v>206</v>
      </c>
      <c r="T429" s="265" t="str">
        <f t="shared" si="20"/>
        <v xml:space="preserve">2 , 15 , 16 , 'N' </v>
      </c>
      <c r="U429" s="266" t="s">
        <v>207</v>
      </c>
      <c r="W429" s="240" t="b">
        <f t="shared" si="22"/>
        <v>0</v>
      </c>
      <c r="X429" s="240" t="b">
        <f t="shared" si="22"/>
        <v>0</v>
      </c>
      <c r="Y429" s="240" t="b">
        <f t="shared" si="22"/>
        <v>0</v>
      </c>
      <c r="Z429" s="240" t="b">
        <f t="shared" si="22"/>
        <v>0</v>
      </c>
      <c r="AB429" s="240"/>
      <c r="AC429" s="240"/>
      <c r="AD429" s="240"/>
      <c r="AE429" s="240"/>
    </row>
    <row r="430" spans="7:31" s="238" customFormat="1">
      <c r="G430" s="234">
        <v>3</v>
      </c>
      <c r="H430" s="234">
        <v>6</v>
      </c>
      <c r="I430" s="234">
        <v>16</v>
      </c>
      <c r="J430" s="234" t="s">
        <v>326</v>
      </c>
      <c r="N430" s="238" t="str">
        <f>VLOOKUP(G430,'[3]1_プロファイルマスタ'!$H$3:$L$900,3,FALSE)</f>
        <v>リスク管理部門（担当）</v>
      </c>
      <c r="O430" s="238" t="str">
        <f>VLOOKUP(H430,'[3]8_取引マスタ'!$J$3:$P$910,2,FALSE)</f>
        <v>本人確認</v>
      </c>
      <c r="P430" s="238" t="str">
        <f>VLOOKUP(I430,'[3]15_リスト発行元マスタ'!$U$3:$AK$1000,2,FALSE)</f>
        <v>BFILE_CINFO</v>
      </c>
      <c r="Q430" s="264" t="s">
        <v>208</v>
      </c>
      <c r="R430" s="265" t="s">
        <v>868</v>
      </c>
      <c r="S430" s="265" t="s">
        <v>206</v>
      </c>
      <c r="T430" s="265" t="str">
        <f t="shared" si="20"/>
        <v xml:space="preserve">3 , 6 , 16 , 'N' </v>
      </c>
      <c r="U430" s="266" t="s">
        <v>207</v>
      </c>
      <c r="W430" s="240" t="b">
        <f t="shared" si="22"/>
        <v>0</v>
      </c>
      <c r="X430" s="240" t="b">
        <f t="shared" si="22"/>
        <v>0</v>
      </c>
      <c r="Y430" s="240" t="b">
        <f t="shared" si="22"/>
        <v>0</v>
      </c>
      <c r="Z430" s="240" t="b">
        <f t="shared" si="22"/>
        <v>0</v>
      </c>
      <c r="AB430" s="240"/>
      <c r="AC430" s="240"/>
      <c r="AD430" s="240"/>
      <c r="AE430" s="240"/>
    </row>
    <row r="431" spans="7:31" s="238" customFormat="1">
      <c r="G431" s="234">
        <v>3</v>
      </c>
      <c r="H431" s="234">
        <v>7</v>
      </c>
      <c r="I431" s="234">
        <v>16</v>
      </c>
      <c r="J431" s="234" t="s">
        <v>326</v>
      </c>
      <c r="N431" s="238" t="str">
        <f>VLOOKUP(G431,'[3]1_プロファイルマスタ'!$H$3:$L$900,3,FALSE)</f>
        <v>リスク管理部門（担当）</v>
      </c>
      <c r="O431" s="238" t="str">
        <f>VLOOKUP(H431,'[3]8_取引マスタ'!$J$3:$P$910,2,FALSE)</f>
        <v>本人確認仕掛照会</v>
      </c>
      <c r="P431" s="238" t="str">
        <f>VLOOKUP(I431,'[3]15_リスト発行元マスタ'!$U$3:$AK$1000,2,FALSE)</f>
        <v>BFILE_CINFO</v>
      </c>
      <c r="Q431" s="264" t="s">
        <v>208</v>
      </c>
      <c r="R431" s="265" t="s">
        <v>868</v>
      </c>
      <c r="S431" s="265" t="s">
        <v>206</v>
      </c>
      <c r="T431" s="265" t="str">
        <f t="shared" si="20"/>
        <v xml:space="preserve">3 , 7 , 16 , 'N' </v>
      </c>
      <c r="U431" s="266" t="s">
        <v>207</v>
      </c>
      <c r="W431" s="240" t="b">
        <f t="shared" si="22"/>
        <v>0</v>
      </c>
      <c r="X431" s="240" t="b">
        <f t="shared" si="22"/>
        <v>0</v>
      </c>
      <c r="Y431" s="240" t="b">
        <f t="shared" si="22"/>
        <v>0</v>
      </c>
      <c r="Z431" s="240" t="b">
        <f t="shared" si="22"/>
        <v>0</v>
      </c>
      <c r="AB431" s="240"/>
      <c r="AC431" s="240"/>
      <c r="AD431" s="240"/>
      <c r="AE431" s="240"/>
    </row>
    <row r="432" spans="7:31" s="238" customFormat="1">
      <c r="G432" s="234">
        <v>3</v>
      </c>
      <c r="H432" s="234">
        <v>8</v>
      </c>
      <c r="I432" s="234">
        <v>16</v>
      </c>
      <c r="J432" s="234" t="s">
        <v>326</v>
      </c>
      <c r="N432" s="238" t="str">
        <f>VLOOKUP(G432,'[3]1_プロファイルマスタ'!$H$3:$L$900,3,FALSE)</f>
        <v>リスク管理部門（担当）</v>
      </c>
      <c r="O432" s="238" t="str">
        <f>VLOOKUP(H432,'[3]8_取引マスタ'!$J$3:$P$910,2,FALSE)</f>
        <v>判定履歴照会</v>
      </c>
      <c r="P432" s="238" t="str">
        <f>VLOOKUP(I432,'[3]15_リスト発行元マスタ'!$U$3:$AK$1000,2,FALSE)</f>
        <v>BFILE_CINFO</v>
      </c>
      <c r="Q432" s="264" t="s">
        <v>208</v>
      </c>
      <c r="R432" s="265" t="s">
        <v>868</v>
      </c>
      <c r="S432" s="265" t="s">
        <v>206</v>
      </c>
      <c r="T432" s="265" t="str">
        <f t="shared" si="20"/>
        <v xml:space="preserve">3 , 8 , 16 , 'N' </v>
      </c>
      <c r="U432" s="266" t="s">
        <v>207</v>
      </c>
      <c r="W432" s="240" t="b">
        <f t="shared" si="22"/>
        <v>0</v>
      </c>
      <c r="X432" s="240" t="b">
        <f t="shared" si="22"/>
        <v>0</v>
      </c>
      <c r="Y432" s="240" t="b">
        <f t="shared" si="22"/>
        <v>0</v>
      </c>
      <c r="Z432" s="240" t="b">
        <f t="shared" si="22"/>
        <v>0</v>
      </c>
      <c r="AB432" s="240"/>
      <c r="AC432" s="240"/>
      <c r="AD432" s="240"/>
      <c r="AE432" s="240"/>
    </row>
    <row r="433" spans="7:31" s="238" customFormat="1">
      <c r="G433" s="234">
        <v>3</v>
      </c>
      <c r="H433" s="234">
        <v>10</v>
      </c>
      <c r="I433" s="234">
        <v>16</v>
      </c>
      <c r="J433" s="234" t="s">
        <v>326</v>
      </c>
      <c r="N433" s="238" t="str">
        <f>VLOOKUP(G433,'[3]1_プロファイルマスタ'!$H$3:$L$900,3,FALSE)</f>
        <v>リスク管理部門（担当）</v>
      </c>
      <c r="O433" s="238" t="str">
        <f>VLOOKUP(H433,'[3]8_取引マスタ'!$J$3:$P$910,2,FALSE)</f>
        <v>未判定照会</v>
      </c>
      <c r="P433" s="238" t="str">
        <f>VLOOKUP(I433,'[3]15_リスト発行元マスタ'!$U$3:$AK$1000,2,FALSE)</f>
        <v>BFILE_CINFO</v>
      </c>
      <c r="Q433" s="264" t="s">
        <v>208</v>
      </c>
      <c r="R433" s="265" t="s">
        <v>868</v>
      </c>
      <c r="S433" s="265" t="s">
        <v>206</v>
      </c>
      <c r="T433" s="265" t="str">
        <f t="shared" si="20"/>
        <v xml:space="preserve">3 , 10 , 16 , 'N' </v>
      </c>
      <c r="U433" s="266" t="s">
        <v>207</v>
      </c>
      <c r="W433" s="240" t="b">
        <f t="shared" si="22"/>
        <v>0</v>
      </c>
      <c r="X433" s="240" t="b">
        <f t="shared" si="22"/>
        <v>0</v>
      </c>
      <c r="Y433" s="240" t="b">
        <f t="shared" si="22"/>
        <v>0</v>
      </c>
      <c r="Z433" s="240" t="b">
        <f t="shared" si="22"/>
        <v>0</v>
      </c>
      <c r="AB433" s="240"/>
      <c r="AC433" s="240"/>
      <c r="AD433" s="240"/>
      <c r="AE433" s="240"/>
    </row>
    <row r="434" spans="7:31" s="238" customFormat="1">
      <c r="G434" s="234">
        <v>3</v>
      </c>
      <c r="H434" s="234">
        <v>11</v>
      </c>
      <c r="I434" s="234">
        <v>16</v>
      </c>
      <c r="J434" s="234" t="s">
        <v>326</v>
      </c>
      <c r="N434" s="238" t="str">
        <f>VLOOKUP(G434,'[3]1_プロファイルマスタ'!$H$3:$L$900,3,FALSE)</f>
        <v>リスク管理部門（担当）</v>
      </c>
      <c r="O434" s="238" t="str">
        <f>VLOOKUP(H434,'[3]8_取引マスタ'!$J$3:$P$910,2,FALSE)</f>
        <v>判定済照会</v>
      </c>
      <c r="P434" s="238" t="str">
        <f>VLOOKUP(I434,'[3]15_リスト発行元マスタ'!$U$3:$AK$1000,2,FALSE)</f>
        <v>BFILE_CINFO</v>
      </c>
      <c r="Q434" s="264" t="s">
        <v>208</v>
      </c>
      <c r="R434" s="265" t="s">
        <v>868</v>
      </c>
      <c r="S434" s="265" t="s">
        <v>206</v>
      </c>
      <c r="T434" s="265" t="str">
        <f t="shared" si="20"/>
        <v xml:space="preserve">3 , 11 , 16 , 'N' </v>
      </c>
      <c r="U434" s="266" t="s">
        <v>207</v>
      </c>
      <c r="W434" s="240" t="b">
        <f t="shared" si="22"/>
        <v>0</v>
      </c>
      <c r="X434" s="240" t="b">
        <f t="shared" si="22"/>
        <v>0</v>
      </c>
      <c r="Y434" s="240" t="b">
        <f t="shared" si="22"/>
        <v>0</v>
      </c>
      <c r="Z434" s="240" t="b">
        <f t="shared" si="22"/>
        <v>0</v>
      </c>
      <c r="AB434" s="240"/>
      <c r="AC434" s="240"/>
      <c r="AD434" s="240"/>
      <c r="AE434" s="240"/>
    </row>
    <row r="435" spans="7:31" s="238" customFormat="1">
      <c r="G435" s="234">
        <v>3</v>
      </c>
      <c r="H435" s="234">
        <v>14</v>
      </c>
      <c r="I435" s="234">
        <v>16</v>
      </c>
      <c r="J435" s="234" t="s">
        <v>326</v>
      </c>
      <c r="N435" s="238" t="str">
        <f>VLOOKUP(G435,'[3]1_プロファイルマスタ'!$H$3:$L$900,3,FALSE)</f>
        <v>リスク管理部門（担当）</v>
      </c>
      <c r="O435" s="238" t="str">
        <f>VLOOKUP(H435,'[3]8_取引マスタ'!$J$3:$P$910,2,FALSE)</f>
        <v>未判定照会（連動）</v>
      </c>
      <c r="P435" s="238" t="str">
        <f>VLOOKUP(I435,'[3]15_リスト発行元マスタ'!$U$3:$AK$1000,2,FALSE)</f>
        <v>BFILE_CINFO</v>
      </c>
      <c r="Q435" s="264" t="s">
        <v>208</v>
      </c>
      <c r="R435" s="265" t="s">
        <v>868</v>
      </c>
      <c r="S435" s="265" t="s">
        <v>206</v>
      </c>
      <c r="T435" s="265" t="str">
        <f t="shared" si="20"/>
        <v xml:space="preserve">3 , 14 , 16 , 'N' </v>
      </c>
      <c r="U435" s="266" t="s">
        <v>207</v>
      </c>
      <c r="W435" s="240" t="b">
        <f t="shared" si="22"/>
        <v>0</v>
      </c>
      <c r="X435" s="240" t="b">
        <f t="shared" si="22"/>
        <v>0</v>
      </c>
      <c r="Y435" s="240" t="b">
        <f t="shared" si="22"/>
        <v>0</v>
      </c>
      <c r="Z435" s="240" t="b">
        <f t="shared" si="22"/>
        <v>0</v>
      </c>
      <c r="AB435" s="240"/>
      <c r="AC435" s="240"/>
      <c r="AD435" s="240"/>
      <c r="AE435" s="240"/>
    </row>
    <row r="436" spans="7:31" s="238" customFormat="1">
      <c r="G436" s="234">
        <v>3</v>
      </c>
      <c r="H436" s="234">
        <v>15</v>
      </c>
      <c r="I436" s="234">
        <v>16</v>
      </c>
      <c r="J436" s="234" t="s">
        <v>326</v>
      </c>
      <c r="N436" s="238" t="str">
        <f>VLOOKUP(G436,'[3]1_プロファイルマスタ'!$H$3:$L$900,3,FALSE)</f>
        <v>リスク管理部門（担当）</v>
      </c>
      <c r="O436" s="238" t="str">
        <f>VLOOKUP(H436,'[3]8_取引マスタ'!$J$3:$P$910,2,FALSE)</f>
        <v>判定済照会（連動）</v>
      </c>
      <c r="P436" s="238" t="str">
        <f>VLOOKUP(I436,'[3]15_リスト発行元マスタ'!$U$3:$AK$1000,2,FALSE)</f>
        <v>BFILE_CINFO</v>
      </c>
      <c r="Q436" s="264" t="s">
        <v>208</v>
      </c>
      <c r="R436" s="265" t="s">
        <v>868</v>
      </c>
      <c r="S436" s="265" t="s">
        <v>206</v>
      </c>
      <c r="T436" s="265" t="str">
        <f t="shared" si="20"/>
        <v xml:space="preserve">3 , 15 , 16 , 'N' </v>
      </c>
      <c r="U436" s="266" t="s">
        <v>207</v>
      </c>
      <c r="W436" s="240" t="b">
        <f t="shared" si="22"/>
        <v>0</v>
      </c>
      <c r="X436" s="240" t="b">
        <f t="shared" si="22"/>
        <v>0</v>
      </c>
      <c r="Y436" s="240" t="b">
        <f t="shared" si="22"/>
        <v>0</v>
      </c>
      <c r="Z436" s="240" t="b">
        <f t="shared" si="22"/>
        <v>0</v>
      </c>
      <c r="AB436" s="240"/>
      <c r="AC436" s="240"/>
      <c r="AD436" s="240"/>
      <c r="AE436" s="240"/>
    </row>
    <row r="437" spans="7:31" s="238" customFormat="1">
      <c r="G437" s="234">
        <v>4</v>
      </c>
      <c r="H437" s="234">
        <v>6</v>
      </c>
      <c r="I437" s="234">
        <v>16</v>
      </c>
      <c r="J437" s="234" t="s">
        <v>326</v>
      </c>
      <c r="N437" s="238" t="str">
        <f>VLOOKUP(G437,'[3]1_プロファイルマスタ'!$H$3:$L$900,3,FALSE)</f>
        <v>その他部門（役席）</v>
      </c>
      <c r="O437" s="238" t="str">
        <f>VLOOKUP(H437,'[3]8_取引マスタ'!$J$3:$P$910,2,FALSE)</f>
        <v>本人確認</v>
      </c>
      <c r="P437" s="238" t="str">
        <f>VLOOKUP(I437,'[3]15_リスト発行元マスタ'!$U$3:$AK$1000,2,FALSE)</f>
        <v>BFILE_CINFO</v>
      </c>
      <c r="Q437" s="264" t="s">
        <v>208</v>
      </c>
      <c r="R437" s="265" t="s">
        <v>868</v>
      </c>
      <c r="S437" s="265" t="s">
        <v>206</v>
      </c>
      <c r="T437" s="265" t="str">
        <f t="shared" si="20"/>
        <v xml:space="preserve">4 , 6 , 16 , 'N' </v>
      </c>
      <c r="U437" s="266" t="s">
        <v>207</v>
      </c>
      <c r="W437" s="240" t="b">
        <f t="shared" si="22"/>
        <v>0</v>
      </c>
      <c r="X437" s="240" t="b">
        <f t="shared" si="22"/>
        <v>0</v>
      </c>
      <c r="Y437" s="240" t="b">
        <f t="shared" si="22"/>
        <v>0</v>
      </c>
      <c r="Z437" s="240" t="b">
        <f t="shared" si="22"/>
        <v>0</v>
      </c>
      <c r="AB437" s="240"/>
      <c r="AC437" s="240"/>
      <c r="AD437" s="240"/>
      <c r="AE437" s="240"/>
    </row>
    <row r="438" spans="7:31" s="238" customFormat="1">
      <c r="G438" s="234">
        <v>4</v>
      </c>
      <c r="H438" s="234">
        <v>7</v>
      </c>
      <c r="I438" s="234">
        <v>16</v>
      </c>
      <c r="J438" s="234" t="s">
        <v>326</v>
      </c>
      <c r="N438" s="238" t="str">
        <f>VLOOKUP(G438,'[3]1_プロファイルマスタ'!$H$3:$L$900,3,FALSE)</f>
        <v>その他部門（役席）</v>
      </c>
      <c r="O438" s="238" t="str">
        <f>VLOOKUP(H438,'[3]8_取引マスタ'!$J$3:$P$910,2,FALSE)</f>
        <v>本人確認仕掛照会</v>
      </c>
      <c r="P438" s="238" t="str">
        <f>VLOOKUP(I438,'[3]15_リスト発行元マスタ'!$U$3:$AK$1000,2,FALSE)</f>
        <v>BFILE_CINFO</v>
      </c>
      <c r="Q438" s="264" t="s">
        <v>208</v>
      </c>
      <c r="R438" s="265" t="s">
        <v>868</v>
      </c>
      <c r="S438" s="265" t="s">
        <v>206</v>
      </c>
      <c r="T438" s="265" t="str">
        <f t="shared" si="20"/>
        <v xml:space="preserve">4 , 7 , 16 , 'N' </v>
      </c>
      <c r="U438" s="266" t="s">
        <v>207</v>
      </c>
      <c r="W438" s="240" t="b">
        <f t="shared" si="22"/>
        <v>0</v>
      </c>
      <c r="X438" s="240" t="b">
        <f t="shared" si="22"/>
        <v>0</v>
      </c>
      <c r="Y438" s="240" t="b">
        <f t="shared" si="22"/>
        <v>0</v>
      </c>
      <c r="Z438" s="240" t="b">
        <f t="shared" si="22"/>
        <v>0</v>
      </c>
      <c r="AB438" s="240"/>
      <c r="AC438" s="240"/>
      <c r="AD438" s="240"/>
      <c r="AE438" s="240"/>
    </row>
    <row r="439" spans="7:31" s="238" customFormat="1">
      <c r="G439" s="234">
        <v>4</v>
      </c>
      <c r="H439" s="234">
        <v>8</v>
      </c>
      <c r="I439" s="234">
        <v>16</v>
      </c>
      <c r="J439" s="234" t="s">
        <v>326</v>
      </c>
      <c r="N439" s="238" t="str">
        <f>VLOOKUP(G439,'[3]1_プロファイルマスタ'!$H$3:$L$900,3,FALSE)</f>
        <v>その他部門（役席）</v>
      </c>
      <c r="O439" s="238" t="str">
        <f>VLOOKUP(H439,'[3]8_取引マスタ'!$J$3:$P$910,2,FALSE)</f>
        <v>判定履歴照会</v>
      </c>
      <c r="P439" s="238" t="str">
        <f>VLOOKUP(I439,'[3]15_リスト発行元マスタ'!$U$3:$AK$1000,2,FALSE)</f>
        <v>BFILE_CINFO</v>
      </c>
      <c r="Q439" s="264" t="s">
        <v>208</v>
      </c>
      <c r="R439" s="265" t="s">
        <v>868</v>
      </c>
      <c r="S439" s="265" t="s">
        <v>206</v>
      </c>
      <c r="T439" s="265" t="str">
        <f t="shared" si="20"/>
        <v xml:space="preserve">4 , 8 , 16 , 'N' </v>
      </c>
      <c r="U439" s="266" t="s">
        <v>207</v>
      </c>
      <c r="W439" s="240" t="b">
        <f t="shared" si="22"/>
        <v>0</v>
      </c>
      <c r="X439" s="240" t="b">
        <f t="shared" si="22"/>
        <v>0</v>
      </c>
      <c r="Y439" s="240" t="b">
        <f t="shared" si="22"/>
        <v>0</v>
      </c>
      <c r="Z439" s="240" t="b">
        <f t="shared" si="22"/>
        <v>0</v>
      </c>
      <c r="AB439" s="240"/>
      <c r="AC439" s="240"/>
      <c r="AD439" s="240"/>
      <c r="AE439" s="240"/>
    </row>
    <row r="440" spans="7:31" s="238" customFormat="1">
      <c r="G440" s="234">
        <v>4</v>
      </c>
      <c r="H440" s="234">
        <v>10</v>
      </c>
      <c r="I440" s="234">
        <v>16</v>
      </c>
      <c r="J440" s="234" t="s">
        <v>326</v>
      </c>
      <c r="N440" s="238" t="str">
        <f>VLOOKUP(G440,'[3]1_プロファイルマスタ'!$H$3:$L$900,3,FALSE)</f>
        <v>その他部門（役席）</v>
      </c>
      <c r="O440" s="238" t="str">
        <f>VLOOKUP(H440,'[3]8_取引マスタ'!$J$3:$P$910,2,FALSE)</f>
        <v>未判定照会</v>
      </c>
      <c r="P440" s="238" t="str">
        <f>VLOOKUP(I440,'[3]15_リスト発行元マスタ'!$U$3:$AK$1000,2,FALSE)</f>
        <v>BFILE_CINFO</v>
      </c>
      <c r="Q440" s="264" t="s">
        <v>208</v>
      </c>
      <c r="R440" s="265" t="s">
        <v>868</v>
      </c>
      <c r="S440" s="265" t="s">
        <v>206</v>
      </c>
      <c r="T440" s="265" t="str">
        <f t="shared" si="20"/>
        <v xml:space="preserve">4 , 10 , 16 , 'N' </v>
      </c>
      <c r="U440" s="266" t="s">
        <v>207</v>
      </c>
      <c r="W440" s="240" t="b">
        <f t="shared" si="22"/>
        <v>0</v>
      </c>
      <c r="X440" s="240" t="b">
        <f t="shared" si="22"/>
        <v>0</v>
      </c>
      <c r="Y440" s="240" t="b">
        <f t="shared" si="22"/>
        <v>0</v>
      </c>
      <c r="Z440" s="240" t="b">
        <f t="shared" si="22"/>
        <v>0</v>
      </c>
      <c r="AB440" s="240"/>
      <c r="AC440" s="240"/>
      <c r="AD440" s="240"/>
      <c r="AE440" s="240"/>
    </row>
    <row r="441" spans="7:31" s="238" customFormat="1">
      <c r="G441" s="234">
        <v>4</v>
      </c>
      <c r="H441" s="234">
        <v>11</v>
      </c>
      <c r="I441" s="234">
        <v>16</v>
      </c>
      <c r="J441" s="234" t="s">
        <v>326</v>
      </c>
      <c r="N441" s="238" t="str">
        <f>VLOOKUP(G441,'[3]1_プロファイルマスタ'!$H$3:$L$900,3,FALSE)</f>
        <v>その他部門（役席）</v>
      </c>
      <c r="O441" s="238" t="str">
        <f>VLOOKUP(H441,'[3]8_取引マスタ'!$J$3:$P$910,2,FALSE)</f>
        <v>判定済照会</v>
      </c>
      <c r="P441" s="238" t="str">
        <f>VLOOKUP(I441,'[3]15_リスト発行元マスタ'!$U$3:$AK$1000,2,FALSE)</f>
        <v>BFILE_CINFO</v>
      </c>
      <c r="Q441" s="264" t="s">
        <v>208</v>
      </c>
      <c r="R441" s="265" t="s">
        <v>868</v>
      </c>
      <c r="S441" s="265" t="s">
        <v>206</v>
      </c>
      <c r="T441" s="265" t="str">
        <f t="shared" si="20"/>
        <v xml:space="preserve">4 , 11 , 16 , 'N' </v>
      </c>
      <c r="U441" s="266" t="s">
        <v>207</v>
      </c>
      <c r="W441" s="240" t="b">
        <f t="shared" si="22"/>
        <v>0</v>
      </c>
      <c r="X441" s="240" t="b">
        <f t="shared" si="22"/>
        <v>0</v>
      </c>
      <c r="Y441" s="240" t="b">
        <f t="shared" si="22"/>
        <v>0</v>
      </c>
      <c r="Z441" s="240" t="b">
        <f t="shared" si="22"/>
        <v>0</v>
      </c>
      <c r="AB441" s="240"/>
      <c r="AC441" s="240"/>
      <c r="AD441" s="240"/>
      <c r="AE441" s="240"/>
    </row>
    <row r="442" spans="7:31" s="238" customFormat="1">
      <c r="G442" s="234">
        <v>4</v>
      </c>
      <c r="H442" s="234">
        <v>14</v>
      </c>
      <c r="I442" s="234">
        <v>16</v>
      </c>
      <c r="J442" s="234" t="s">
        <v>326</v>
      </c>
      <c r="N442" s="238" t="str">
        <f>VLOOKUP(G442,'[3]1_プロファイルマスタ'!$H$3:$L$900,3,FALSE)</f>
        <v>その他部門（役席）</v>
      </c>
      <c r="O442" s="238" t="str">
        <f>VLOOKUP(H442,'[3]8_取引マスタ'!$J$3:$P$910,2,FALSE)</f>
        <v>未判定照会（連動）</v>
      </c>
      <c r="P442" s="238" t="str">
        <f>VLOOKUP(I442,'[3]15_リスト発行元マスタ'!$U$3:$AK$1000,2,FALSE)</f>
        <v>BFILE_CINFO</v>
      </c>
      <c r="Q442" s="264" t="s">
        <v>208</v>
      </c>
      <c r="R442" s="265" t="s">
        <v>868</v>
      </c>
      <c r="S442" s="265" t="s">
        <v>206</v>
      </c>
      <c r="T442" s="265" t="str">
        <f t="shared" si="20"/>
        <v xml:space="preserve">4 , 14 , 16 , 'N' </v>
      </c>
      <c r="U442" s="266" t="s">
        <v>207</v>
      </c>
      <c r="W442" s="240" t="b">
        <f t="shared" si="22"/>
        <v>0</v>
      </c>
      <c r="X442" s="240" t="b">
        <f t="shared" si="22"/>
        <v>0</v>
      </c>
      <c r="Y442" s="240" t="b">
        <f t="shared" si="22"/>
        <v>0</v>
      </c>
      <c r="Z442" s="240" t="b">
        <f t="shared" si="22"/>
        <v>0</v>
      </c>
      <c r="AB442" s="240"/>
      <c r="AC442" s="240"/>
      <c r="AD442" s="240"/>
      <c r="AE442" s="240"/>
    </row>
    <row r="443" spans="7:31" s="238" customFormat="1">
      <c r="G443" s="234">
        <v>4</v>
      </c>
      <c r="H443" s="234">
        <v>15</v>
      </c>
      <c r="I443" s="234">
        <v>16</v>
      </c>
      <c r="J443" s="234" t="s">
        <v>326</v>
      </c>
      <c r="N443" s="238" t="str">
        <f>VLOOKUP(G443,'[3]1_プロファイルマスタ'!$H$3:$L$900,3,FALSE)</f>
        <v>その他部門（役席）</v>
      </c>
      <c r="O443" s="238" t="str">
        <f>VLOOKUP(H443,'[3]8_取引マスタ'!$J$3:$P$910,2,FALSE)</f>
        <v>判定済照会（連動）</v>
      </c>
      <c r="P443" s="238" t="str">
        <f>VLOOKUP(I443,'[3]15_リスト発行元マスタ'!$U$3:$AK$1000,2,FALSE)</f>
        <v>BFILE_CINFO</v>
      </c>
      <c r="Q443" s="264" t="s">
        <v>208</v>
      </c>
      <c r="R443" s="265" t="s">
        <v>868</v>
      </c>
      <c r="S443" s="265" t="s">
        <v>206</v>
      </c>
      <c r="T443" s="265" t="str">
        <f t="shared" si="20"/>
        <v xml:space="preserve">4 , 15 , 16 , 'N' </v>
      </c>
      <c r="U443" s="266" t="s">
        <v>207</v>
      </c>
      <c r="W443" s="240" t="b">
        <f t="shared" si="22"/>
        <v>0</v>
      </c>
      <c r="X443" s="240" t="b">
        <f t="shared" si="22"/>
        <v>0</v>
      </c>
      <c r="Y443" s="240" t="b">
        <f t="shared" si="22"/>
        <v>0</v>
      </c>
      <c r="Z443" s="240" t="b">
        <f t="shared" si="22"/>
        <v>0</v>
      </c>
      <c r="AB443" s="240"/>
      <c r="AC443" s="240"/>
      <c r="AD443" s="240"/>
      <c r="AE443" s="240"/>
    </row>
    <row r="444" spans="7:31" s="238" customFormat="1">
      <c r="G444" s="234">
        <v>5</v>
      </c>
      <c r="H444" s="234">
        <v>6</v>
      </c>
      <c r="I444" s="234">
        <v>16</v>
      </c>
      <c r="J444" s="234" t="s">
        <v>326</v>
      </c>
      <c r="N444" s="238" t="str">
        <f>VLOOKUP(G444,'[3]1_プロファイルマスタ'!$H$3:$L$900,3,FALSE)</f>
        <v>その他部門（担当）</v>
      </c>
      <c r="O444" s="238" t="str">
        <f>VLOOKUP(H444,'[3]8_取引マスタ'!$J$3:$P$910,2,FALSE)</f>
        <v>本人確認</v>
      </c>
      <c r="P444" s="238" t="str">
        <f>VLOOKUP(I444,'[3]15_リスト発行元マスタ'!$U$3:$AK$1000,2,FALSE)</f>
        <v>BFILE_CINFO</v>
      </c>
      <c r="Q444" s="264" t="s">
        <v>208</v>
      </c>
      <c r="R444" s="265" t="s">
        <v>868</v>
      </c>
      <c r="S444" s="265" t="s">
        <v>206</v>
      </c>
      <c r="T444" s="265" t="str">
        <f t="shared" si="20"/>
        <v xml:space="preserve">5 , 6 , 16 , 'N' </v>
      </c>
      <c r="U444" s="266" t="s">
        <v>207</v>
      </c>
      <c r="W444" s="240" t="b">
        <f t="shared" si="22"/>
        <v>0</v>
      </c>
      <c r="X444" s="240" t="b">
        <f t="shared" si="22"/>
        <v>0</v>
      </c>
      <c r="Y444" s="240" t="b">
        <f t="shared" si="22"/>
        <v>0</v>
      </c>
      <c r="Z444" s="240" t="b">
        <f t="shared" si="22"/>
        <v>0</v>
      </c>
      <c r="AB444" s="240"/>
      <c r="AC444" s="240"/>
      <c r="AD444" s="240"/>
      <c r="AE444" s="240"/>
    </row>
    <row r="445" spans="7:31" s="238" customFormat="1">
      <c r="G445" s="234">
        <v>5</v>
      </c>
      <c r="H445" s="234">
        <v>7</v>
      </c>
      <c r="I445" s="234">
        <v>16</v>
      </c>
      <c r="J445" s="234" t="s">
        <v>326</v>
      </c>
      <c r="N445" s="238" t="str">
        <f>VLOOKUP(G445,'[3]1_プロファイルマスタ'!$H$3:$L$900,3,FALSE)</f>
        <v>その他部門（担当）</v>
      </c>
      <c r="O445" s="238" t="str">
        <f>VLOOKUP(H445,'[3]8_取引マスタ'!$J$3:$P$910,2,FALSE)</f>
        <v>本人確認仕掛照会</v>
      </c>
      <c r="P445" s="238" t="str">
        <f>VLOOKUP(I445,'[3]15_リスト発行元マスタ'!$U$3:$AK$1000,2,FALSE)</f>
        <v>BFILE_CINFO</v>
      </c>
      <c r="Q445" s="264" t="s">
        <v>208</v>
      </c>
      <c r="R445" s="265" t="s">
        <v>868</v>
      </c>
      <c r="S445" s="265" t="s">
        <v>206</v>
      </c>
      <c r="T445" s="265" t="str">
        <f t="shared" si="20"/>
        <v xml:space="preserve">5 , 7 , 16 , 'N' </v>
      </c>
      <c r="U445" s="266" t="s">
        <v>207</v>
      </c>
      <c r="W445" s="240" t="b">
        <f t="shared" si="22"/>
        <v>0</v>
      </c>
      <c r="X445" s="240" t="b">
        <f t="shared" si="22"/>
        <v>0</v>
      </c>
      <c r="Y445" s="240" t="b">
        <f t="shared" si="22"/>
        <v>0</v>
      </c>
      <c r="Z445" s="240" t="b">
        <f t="shared" si="22"/>
        <v>0</v>
      </c>
      <c r="AB445" s="240"/>
      <c r="AC445" s="240"/>
      <c r="AD445" s="240"/>
      <c r="AE445" s="240"/>
    </row>
    <row r="446" spans="7:31" s="238" customFormat="1">
      <c r="G446" s="234">
        <v>5</v>
      </c>
      <c r="H446" s="234">
        <v>8</v>
      </c>
      <c r="I446" s="234">
        <v>16</v>
      </c>
      <c r="J446" s="234" t="s">
        <v>326</v>
      </c>
      <c r="N446" s="238" t="str">
        <f>VLOOKUP(G446,'[3]1_プロファイルマスタ'!$H$3:$L$900,3,FALSE)</f>
        <v>その他部門（担当）</v>
      </c>
      <c r="O446" s="238" t="str">
        <f>VLOOKUP(H446,'[3]8_取引マスタ'!$J$3:$P$910,2,FALSE)</f>
        <v>判定履歴照会</v>
      </c>
      <c r="P446" s="238" t="str">
        <f>VLOOKUP(I446,'[3]15_リスト発行元マスタ'!$U$3:$AK$1000,2,FALSE)</f>
        <v>BFILE_CINFO</v>
      </c>
      <c r="Q446" s="264" t="s">
        <v>208</v>
      </c>
      <c r="R446" s="265" t="s">
        <v>868</v>
      </c>
      <c r="S446" s="265" t="s">
        <v>206</v>
      </c>
      <c r="T446" s="265" t="str">
        <f t="shared" si="20"/>
        <v xml:space="preserve">5 , 8 , 16 , 'N' </v>
      </c>
      <c r="U446" s="266" t="s">
        <v>207</v>
      </c>
      <c r="W446" s="240" t="b">
        <f t="shared" si="22"/>
        <v>0</v>
      </c>
      <c r="X446" s="240" t="b">
        <f t="shared" si="22"/>
        <v>0</v>
      </c>
      <c r="Y446" s="240" t="b">
        <f t="shared" si="22"/>
        <v>0</v>
      </c>
      <c r="Z446" s="240" t="b">
        <f t="shared" si="22"/>
        <v>0</v>
      </c>
      <c r="AB446" s="240"/>
      <c r="AC446" s="240"/>
      <c r="AD446" s="240"/>
      <c r="AE446" s="240"/>
    </row>
    <row r="447" spans="7:31" s="238" customFormat="1">
      <c r="G447" s="234">
        <v>5</v>
      </c>
      <c r="H447" s="234">
        <v>10</v>
      </c>
      <c r="I447" s="234">
        <v>16</v>
      </c>
      <c r="J447" s="234" t="s">
        <v>326</v>
      </c>
      <c r="N447" s="238" t="str">
        <f>VLOOKUP(G447,'[3]1_プロファイルマスタ'!$H$3:$L$900,3,FALSE)</f>
        <v>その他部門（担当）</v>
      </c>
      <c r="O447" s="238" t="str">
        <f>VLOOKUP(H447,'[3]8_取引マスタ'!$J$3:$P$910,2,FALSE)</f>
        <v>未判定照会</v>
      </c>
      <c r="P447" s="238" t="str">
        <f>VLOOKUP(I447,'[3]15_リスト発行元マスタ'!$U$3:$AK$1000,2,FALSE)</f>
        <v>BFILE_CINFO</v>
      </c>
      <c r="Q447" s="264" t="s">
        <v>208</v>
      </c>
      <c r="R447" s="265" t="s">
        <v>868</v>
      </c>
      <c r="S447" s="265" t="s">
        <v>206</v>
      </c>
      <c r="T447" s="265" t="str">
        <f t="shared" si="20"/>
        <v xml:space="preserve">5 , 10 , 16 , 'N' </v>
      </c>
      <c r="U447" s="266" t="s">
        <v>207</v>
      </c>
      <c r="W447" s="240" t="b">
        <f t="shared" si="22"/>
        <v>0</v>
      </c>
      <c r="X447" s="240" t="b">
        <f t="shared" si="22"/>
        <v>0</v>
      </c>
      <c r="Y447" s="240" t="b">
        <f t="shared" si="22"/>
        <v>0</v>
      </c>
      <c r="Z447" s="240" t="b">
        <f t="shared" si="22"/>
        <v>0</v>
      </c>
      <c r="AB447" s="240"/>
      <c r="AC447" s="240"/>
      <c r="AD447" s="240"/>
      <c r="AE447" s="240"/>
    </row>
    <row r="448" spans="7:31" s="238" customFormat="1">
      <c r="G448" s="234">
        <v>5</v>
      </c>
      <c r="H448" s="234">
        <v>11</v>
      </c>
      <c r="I448" s="234">
        <v>16</v>
      </c>
      <c r="J448" s="234" t="s">
        <v>326</v>
      </c>
      <c r="N448" s="238" t="str">
        <f>VLOOKUP(G448,'[3]1_プロファイルマスタ'!$H$3:$L$900,3,FALSE)</f>
        <v>その他部門（担当）</v>
      </c>
      <c r="O448" s="238" t="str">
        <f>VLOOKUP(H448,'[3]8_取引マスタ'!$J$3:$P$910,2,FALSE)</f>
        <v>判定済照会</v>
      </c>
      <c r="P448" s="238" t="str">
        <f>VLOOKUP(I448,'[3]15_リスト発行元マスタ'!$U$3:$AK$1000,2,FALSE)</f>
        <v>BFILE_CINFO</v>
      </c>
      <c r="Q448" s="264" t="s">
        <v>208</v>
      </c>
      <c r="R448" s="265" t="s">
        <v>868</v>
      </c>
      <c r="S448" s="265" t="s">
        <v>206</v>
      </c>
      <c r="T448" s="265" t="str">
        <f t="shared" si="20"/>
        <v xml:space="preserve">5 , 11 , 16 , 'N' </v>
      </c>
      <c r="U448" s="266" t="s">
        <v>207</v>
      </c>
      <c r="W448" s="240" t="b">
        <f t="shared" si="22"/>
        <v>0</v>
      </c>
      <c r="X448" s="240" t="b">
        <f t="shared" si="22"/>
        <v>0</v>
      </c>
      <c r="Y448" s="240" t="b">
        <f t="shared" si="22"/>
        <v>0</v>
      </c>
      <c r="Z448" s="240" t="b">
        <f t="shared" si="22"/>
        <v>0</v>
      </c>
      <c r="AB448" s="240"/>
      <c r="AC448" s="240"/>
      <c r="AD448" s="240"/>
      <c r="AE448" s="240"/>
    </row>
    <row r="449" spans="7:31" s="238" customFormat="1">
      <c r="G449" s="234">
        <v>5</v>
      </c>
      <c r="H449" s="234">
        <v>14</v>
      </c>
      <c r="I449" s="234">
        <v>16</v>
      </c>
      <c r="J449" s="234" t="s">
        <v>326</v>
      </c>
      <c r="N449" s="238" t="str">
        <f>VLOOKUP(G449,'[3]1_プロファイルマスタ'!$H$3:$L$900,3,FALSE)</f>
        <v>その他部門（担当）</v>
      </c>
      <c r="O449" s="238" t="str">
        <f>VLOOKUP(H449,'[3]8_取引マスタ'!$J$3:$P$910,2,FALSE)</f>
        <v>未判定照会（連動）</v>
      </c>
      <c r="P449" s="238" t="str">
        <f>VLOOKUP(I449,'[3]15_リスト発行元マスタ'!$U$3:$AK$1000,2,FALSE)</f>
        <v>BFILE_CINFO</v>
      </c>
      <c r="Q449" s="264" t="s">
        <v>208</v>
      </c>
      <c r="R449" s="265" t="s">
        <v>868</v>
      </c>
      <c r="S449" s="265" t="s">
        <v>206</v>
      </c>
      <c r="T449" s="265" t="str">
        <f t="shared" si="20"/>
        <v xml:space="preserve">5 , 14 , 16 , 'N' </v>
      </c>
      <c r="U449" s="266" t="s">
        <v>207</v>
      </c>
      <c r="W449" s="240" t="b">
        <f t="shared" si="22"/>
        <v>0</v>
      </c>
      <c r="X449" s="240" t="b">
        <f t="shared" si="22"/>
        <v>0</v>
      </c>
      <c r="Y449" s="240" t="b">
        <f t="shared" si="22"/>
        <v>0</v>
      </c>
      <c r="Z449" s="240" t="b">
        <f t="shared" si="22"/>
        <v>0</v>
      </c>
      <c r="AB449" s="240"/>
      <c r="AC449" s="240"/>
      <c r="AD449" s="240"/>
      <c r="AE449" s="240"/>
    </row>
    <row r="450" spans="7:31" s="238" customFormat="1">
      <c r="G450" s="234">
        <v>5</v>
      </c>
      <c r="H450" s="234">
        <v>15</v>
      </c>
      <c r="I450" s="234">
        <v>16</v>
      </c>
      <c r="J450" s="234" t="s">
        <v>326</v>
      </c>
      <c r="N450" s="238" t="str">
        <f>VLOOKUP(G450,'[3]1_プロファイルマスタ'!$H$3:$L$900,3,FALSE)</f>
        <v>その他部門（担当）</v>
      </c>
      <c r="O450" s="238" t="str">
        <f>VLOOKUP(H450,'[3]8_取引マスタ'!$J$3:$P$910,2,FALSE)</f>
        <v>判定済照会（連動）</v>
      </c>
      <c r="P450" s="238" t="str">
        <f>VLOOKUP(I450,'[3]15_リスト発行元マスタ'!$U$3:$AK$1000,2,FALSE)</f>
        <v>BFILE_CINFO</v>
      </c>
      <c r="Q450" s="264" t="s">
        <v>208</v>
      </c>
      <c r="R450" s="265" t="s">
        <v>868</v>
      </c>
      <c r="S450" s="265" t="s">
        <v>206</v>
      </c>
      <c r="T450" s="265" t="str">
        <f t="shared" si="20"/>
        <v xml:space="preserve">5 , 15 , 16 , 'N' </v>
      </c>
      <c r="U450" s="266" t="s">
        <v>207</v>
      </c>
      <c r="W450" s="240" t="b">
        <f t="shared" si="22"/>
        <v>0</v>
      </c>
      <c r="X450" s="240" t="b">
        <f t="shared" si="22"/>
        <v>0</v>
      </c>
      <c r="Y450" s="240" t="b">
        <f t="shared" si="22"/>
        <v>0</v>
      </c>
      <c r="Z450" s="240" t="b">
        <f t="shared" si="22"/>
        <v>0</v>
      </c>
      <c r="AB450" s="240"/>
      <c r="AC450" s="240"/>
      <c r="AD450" s="240"/>
      <c r="AE450" s="240"/>
    </row>
    <row r="451" spans="7:31" s="238" customFormat="1">
      <c r="G451" s="234">
        <v>9</v>
      </c>
      <c r="H451" s="234">
        <v>6</v>
      </c>
      <c r="I451" s="234">
        <v>1</v>
      </c>
      <c r="J451" s="234" t="s">
        <v>2380</v>
      </c>
      <c r="N451" s="238" t="str">
        <f>VLOOKUP(G451,'[3]1_プロファイルマスタ'!$H$3:$L$900,3,FALSE)</f>
        <v>L＆F管理者（リスク管理部）</v>
      </c>
      <c r="O451" s="238" t="str">
        <f>VLOOKUP(H451,'[3]8_取引マスタ'!$J$3:$P$910,2,FALSE)</f>
        <v>本人確認</v>
      </c>
      <c r="P451" s="238" t="str">
        <f>VLOOKUP(I451,'[3]15_リスト発行元マスタ'!$U$3:$AK$1000,2,FALSE)</f>
        <v>OFAC</v>
      </c>
      <c r="Q451" s="264" t="s">
        <v>208</v>
      </c>
      <c r="R451" s="265" t="s">
        <v>868</v>
      </c>
      <c r="S451" s="265" t="s">
        <v>206</v>
      </c>
      <c r="T451" s="265" t="str">
        <f t="shared" si="20"/>
        <v xml:space="preserve">9 , 6 , 1 , 'Y' </v>
      </c>
      <c r="U451" s="266" t="s">
        <v>207</v>
      </c>
      <c r="W451" s="240" t="b">
        <f t="shared" si="22"/>
        <v>0</v>
      </c>
      <c r="X451" s="240" t="b">
        <f t="shared" si="22"/>
        <v>0</v>
      </c>
      <c r="Y451" s="240" t="b">
        <f t="shared" si="22"/>
        <v>0</v>
      </c>
      <c r="Z451" s="240" t="b">
        <f t="shared" si="22"/>
        <v>0</v>
      </c>
      <c r="AB451" s="240"/>
      <c r="AC451" s="240"/>
      <c r="AD451" s="240"/>
      <c r="AE451" s="240"/>
    </row>
    <row r="452" spans="7:31" s="238" customFormat="1">
      <c r="G452" s="234">
        <v>9</v>
      </c>
      <c r="H452" s="234">
        <v>6</v>
      </c>
      <c r="I452" s="234">
        <v>2</v>
      </c>
      <c r="J452" s="234" t="s">
        <v>2381</v>
      </c>
      <c r="N452" s="238" t="str">
        <f>VLOOKUP(G452,'[3]1_プロファイルマスタ'!$H$3:$L$900,3,FALSE)</f>
        <v>L＆F管理者（リスク管理部）</v>
      </c>
      <c r="O452" s="238" t="str">
        <f>VLOOKUP(H452,'[3]8_取引マスタ'!$J$3:$P$910,2,FALSE)</f>
        <v>本人確認</v>
      </c>
      <c r="P452" s="238" t="str">
        <f>VLOOKUP(I452,'[3]15_リスト発行元マスタ'!$U$3:$AK$1000,2,FALSE)</f>
        <v>JP</v>
      </c>
      <c r="Q452" s="264" t="s">
        <v>208</v>
      </c>
      <c r="R452" s="265" t="s">
        <v>868</v>
      </c>
      <c r="S452" s="265" t="s">
        <v>206</v>
      </c>
      <c r="T452" s="265" t="str">
        <f t="shared" si="20"/>
        <v xml:space="preserve">9 , 6 , 2 , 'N' </v>
      </c>
      <c r="U452" s="266" t="s">
        <v>207</v>
      </c>
      <c r="W452" s="240" t="b">
        <f t="shared" si="22"/>
        <v>0</v>
      </c>
      <c r="X452" s="240" t="b">
        <f t="shared" si="22"/>
        <v>0</v>
      </c>
      <c r="Y452" s="240" t="b">
        <f t="shared" si="22"/>
        <v>0</v>
      </c>
      <c r="Z452" s="240" t="b">
        <f t="shared" si="22"/>
        <v>0</v>
      </c>
      <c r="AB452" s="240"/>
      <c r="AC452" s="240"/>
      <c r="AD452" s="240"/>
      <c r="AE452" s="240"/>
    </row>
    <row r="453" spans="7:31" s="238" customFormat="1">
      <c r="G453" s="234">
        <v>9</v>
      </c>
      <c r="H453" s="234">
        <v>6</v>
      </c>
      <c r="I453" s="234">
        <v>3</v>
      </c>
      <c r="J453" s="234" t="s">
        <v>2381</v>
      </c>
      <c r="N453" s="238" t="str">
        <f>VLOOKUP(G453,'[3]1_プロファイルマスタ'!$H$3:$L$900,3,FALSE)</f>
        <v>L＆F管理者（リスク管理部）</v>
      </c>
      <c r="O453" s="238" t="str">
        <f>VLOOKUP(H453,'[3]8_取引マスタ'!$J$3:$P$910,2,FALSE)</f>
        <v>本人確認</v>
      </c>
      <c r="P453" s="238" t="str">
        <f>VLOOKUP(I453,'[3]15_リスト発行元マスタ'!$U$3:$AK$1000,2,FALSE)</f>
        <v>MOF</v>
      </c>
      <c r="Q453" s="264" t="s">
        <v>208</v>
      </c>
      <c r="R453" s="265" t="s">
        <v>868</v>
      </c>
      <c r="S453" s="265" t="s">
        <v>206</v>
      </c>
      <c r="T453" s="265" t="str">
        <f t="shared" si="20"/>
        <v xml:space="preserve">9 , 6 , 3 , 'N' </v>
      </c>
      <c r="U453" s="266" t="s">
        <v>207</v>
      </c>
      <c r="W453" s="240" t="b">
        <f t="shared" si="22"/>
        <v>0</v>
      </c>
      <c r="X453" s="240" t="b">
        <f t="shared" si="22"/>
        <v>0</v>
      </c>
      <c r="Y453" s="240" t="b">
        <f t="shared" si="22"/>
        <v>0</v>
      </c>
      <c r="Z453" s="240" t="b">
        <f t="shared" si="22"/>
        <v>0</v>
      </c>
      <c r="AB453" s="240"/>
      <c r="AC453" s="240"/>
      <c r="AD453" s="240"/>
      <c r="AE453" s="240"/>
    </row>
    <row r="454" spans="7:31" s="238" customFormat="1">
      <c r="G454" s="234">
        <v>9</v>
      </c>
      <c r="H454" s="234">
        <v>6</v>
      </c>
      <c r="I454" s="234">
        <v>4</v>
      </c>
      <c r="J454" s="234" t="s">
        <v>2380</v>
      </c>
      <c r="N454" s="238" t="str">
        <f>VLOOKUP(G454,'[3]1_プロファイルマスタ'!$H$3:$L$900,3,FALSE)</f>
        <v>L＆F管理者（リスク管理部）</v>
      </c>
      <c r="O454" s="238" t="str">
        <f>VLOOKUP(H454,'[3]8_取引マスタ'!$J$3:$P$910,2,FALSE)</f>
        <v>本人確認</v>
      </c>
      <c r="P454" s="238" t="str">
        <f>VLOOKUP(I454,'[3]15_リスト発行元マスタ'!$U$3:$AK$1000,2,FALSE)</f>
        <v>NPA</v>
      </c>
      <c r="Q454" s="264" t="s">
        <v>208</v>
      </c>
      <c r="R454" s="265" t="s">
        <v>868</v>
      </c>
      <c r="S454" s="265" t="s">
        <v>206</v>
      </c>
      <c r="T454" s="265" t="str">
        <f t="shared" si="20"/>
        <v xml:space="preserve">9 , 6 , 4 , 'Y' </v>
      </c>
      <c r="U454" s="266" t="s">
        <v>207</v>
      </c>
      <c r="W454" s="240" t="b">
        <f t="shared" si="22"/>
        <v>0</v>
      </c>
      <c r="X454" s="240" t="b">
        <f t="shared" si="22"/>
        <v>0</v>
      </c>
      <c r="Y454" s="240" t="b">
        <f t="shared" si="22"/>
        <v>0</v>
      </c>
      <c r="Z454" s="240" t="b">
        <f t="shared" si="22"/>
        <v>0</v>
      </c>
      <c r="AB454" s="240"/>
      <c r="AC454" s="240"/>
      <c r="AD454" s="240"/>
      <c r="AE454" s="240"/>
    </row>
    <row r="455" spans="7:31" s="238" customFormat="1">
      <c r="G455" s="234">
        <v>9</v>
      </c>
      <c r="H455" s="234">
        <v>6</v>
      </c>
      <c r="I455" s="234">
        <v>5</v>
      </c>
      <c r="J455" s="234" t="s">
        <v>2380</v>
      </c>
      <c r="N455" s="238" t="str">
        <f>VLOOKUP(G455,'[3]1_プロファイルマスタ'!$H$3:$L$900,3,FALSE)</f>
        <v>L＆F管理者（リスク管理部）</v>
      </c>
      <c r="O455" s="238" t="str">
        <f>VLOOKUP(H455,'[3]8_取引マスタ'!$J$3:$P$910,2,FALSE)</f>
        <v>本人確認</v>
      </c>
      <c r="P455" s="238" t="str">
        <f>VLOOKUP(I455,'[3]15_リスト発行元マスタ'!$U$3:$AK$1000,2,FALSE)</f>
        <v>NPC</v>
      </c>
      <c r="Q455" s="264" t="s">
        <v>208</v>
      </c>
      <c r="R455" s="265" t="s">
        <v>868</v>
      </c>
      <c r="S455" s="265" t="s">
        <v>206</v>
      </c>
      <c r="T455" s="265" t="str">
        <f t="shared" si="20"/>
        <v xml:space="preserve">9 , 6 , 5 , 'Y' </v>
      </c>
      <c r="U455" s="266" t="s">
        <v>207</v>
      </c>
      <c r="W455" s="240" t="b">
        <f t="shared" si="22"/>
        <v>0</v>
      </c>
      <c r="X455" s="240" t="b">
        <f t="shared" si="22"/>
        <v>0</v>
      </c>
      <c r="Y455" s="240" t="b">
        <f t="shared" si="22"/>
        <v>0</v>
      </c>
      <c r="Z455" s="240" t="b">
        <f t="shared" si="22"/>
        <v>0</v>
      </c>
      <c r="AB455" s="240"/>
      <c r="AC455" s="240"/>
      <c r="AD455" s="240"/>
      <c r="AE455" s="240"/>
    </row>
    <row r="456" spans="7:31" s="238" customFormat="1">
      <c r="G456" s="234">
        <v>9</v>
      </c>
      <c r="H456" s="234">
        <v>6</v>
      </c>
      <c r="I456" s="234">
        <v>6</v>
      </c>
      <c r="J456" s="234" t="s">
        <v>2380</v>
      </c>
      <c r="N456" s="238" t="str">
        <f>VLOOKUP(G456,'[3]1_プロファイルマスタ'!$H$3:$L$900,3,FALSE)</f>
        <v>L＆F管理者（リスク管理部）</v>
      </c>
      <c r="O456" s="238" t="str">
        <f>VLOOKUP(H456,'[3]8_取引マスタ'!$J$3:$P$910,2,FALSE)</f>
        <v>本人確認</v>
      </c>
      <c r="P456" s="238" t="str">
        <f>VLOOKUP(I456,'[3]15_リスト発行元マスタ'!$U$3:$AK$1000,2,FALSE)</f>
        <v>NPI</v>
      </c>
      <c r="Q456" s="264" t="s">
        <v>208</v>
      </c>
      <c r="R456" s="265" t="s">
        <v>868</v>
      </c>
      <c r="S456" s="265" t="s">
        <v>206</v>
      </c>
      <c r="T456" s="265" t="str">
        <f t="shared" si="20"/>
        <v xml:space="preserve">9 , 6 , 6 , 'Y' </v>
      </c>
      <c r="U456" s="266" t="s">
        <v>207</v>
      </c>
      <c r="W456" s="240" t="b">
        <f t="shared" si="22"/>
        <v>0</v>
      </c>
      <c r="X456" s="240" t="b">
        <f t="shared" si="22"/>
        <v>0</v>
      </c>
      <c r="Y456" s="240" t="b">
        <f t="shared" si="22"/>
        <v>0</v>
      </c>
      <c r="Z456" s="240" t="b">
        <f t="shared" si="22"/>
        <v>0</v>
      </c>
      <c r="AB456" s="240"/>
      <c r="AC456" s="240"/>
      <c r="AD456" s="240"/>
      <c r="AE456" s="240"/>
    </row>
    <row r="457" spans="7:31" s="238" customFormat="1">
      <c r="G457" s="234">
        <v>9</v>
      </c>
      <c r="H457" s="234">
        <v>6</v>
      </c>
      <c r="I457" s="234">
        <v>7</v>
      </c>
      <c r="J457" s="234" t="s">
        <v>2380</v>
      </c>
      <c r="N457" s="238" t="str">
        <f>VLOOKUP(G457,'[3]1_プロファイルマスタ'!$H$3:$L$900,3,FALSE)</f>
        <v>L＆F管理者（リスク管理部）</v>
      </c>
      <c r="O457" s="238" t="str">
        <f>VLOOKUP(H457,'[3]8_取引マスタ'!$J$3:$P$910,2,FALSE)</f>
        <v>本人確認</v>
      </c>
      <c r="P457" s="238" t="str">
        <f>VLOOKUP(I457,'[3]15_リスト発行元マスタ'!$U$3:$AK$1000,2,FALSE)</f>
        <v>ASI</v>
      </c>
      <c r="Q457" s="264" t="s">
        <v>208</v>
      </c>
      <c r="R457" s="265" t="s">
        <v>868</v>
      </c>
      <c r="S457" s="265" t="s">
        <v>206</v>
      </c>
      <c r="T457" s="265" t="str">
        <f t="shared" si="20"/>
        <v xml:space="preserve">9 , 6 , 7 , 'Y' </v>
      </c>
      <c r="U457" s="266" t="s">
        <v>207</v>
      </c>
      <c r="W457" s="240" t="b">
        <f t="shared" si="22"/>
        <v>0</v>
      </c>
      <c r="X457" s="240" t="b">
        <f t="shared" si="22"/>
        <v>0</v>
      </c>
      <c r="Y457" s="240" t="b">
        <f t="shared" si="22"/>
        <v>0</v>
      </c>
      <c r="Z457" s="240" t="b">
        <f t="shared" si="22"/>
        <v>0</v>
      </c>
      <c r="AB457" s="240"/>
      <c r="AC457" s="240"/>
      <c r="AD457" s="240"/>
      <c r="AE457" s="240"/>
    </row>
    <row r="458" spans="7:31" s="238" customFormat="1">
      <c r="G458" s="234">
        <v>9</v>
      </c>
      <c r="H458" s="234">
        <v>6</v>
      </c>
      <c r="I458" s="234">
        <v>8</v>
      </c>
      <c r="J458" s="234" t="s">
        <v>2380</v>
      </c>
      <c r="N458" s="238" t="str">
        <f>VLOOKUP(G458,'[3]1_プロファイルマスタ'!$H$3:$L$900,3,FALSE)</f>
        <v>L＆F管理者（リスク管理部）</v>
      </c>
      <c r="O458" s="238" t="str">
        <f>VLOOKUP(H458,'[3]8_取引マスタ'!$J$3:$P$910,2,FALSE)</f>
        <v>本人確認</v>
      </c>
      <c r="P458" s="238" t="str">
        <f>VLOOKUP(I458,'[3]15_リスト発行元マスタ'!$U$3:$AK$1000,2,FALSE)</f>
        <v>ASC</v>
      </c>
      <c r="Q458" s="264" t="s">
        <v>208</v>
      </c>
      <c r="R458" s="265" t="s">
        <v>868</v>
      </c>
      <c r="S458" s="265" t="s">
        <v>206</v>
      </c>
      <c r="T458" s="265" t="str">
        <f t="shared" si="20"/>
        <v xml:space="preserve">9 , 6 , 8 , 'Y' </v>
      </c>
      <c r="U458" s="266" t="s">
        <v>207</v>
      </c>
      <c r="W458" s="240" t="b">
        <f t="shared" si="22"/>
        <v>0</v>
      </c>
      <c r="X458" s="240" t="b">
        <f t="shared" si="22"/>
        <v>0</v>
      </c>
      <c r="Y458" s="240" t="b">
        <f t="shared" si="22"/>
        <v>0</v>
      </c>
      <c r="Z458" s="240" t="b">
        <f t="shared" si="22"/>
        <v>0</v>
      </c>
      <c r="AB458" s="240"/>
      <c r="AC458" s="240"/>
      <c r="AD458" s="240"/>
      <c r="AE458" s="240"/>
    </row>
    <row r="459" spans="7:31" s="238" customFormat="1">
      <c r="G459" s="234">
        <v>9</v>
      </c>
      <c r="H459" s="234">
        <v>6</v>
      </c>
      <c r="I459" s="234">
        <v>9</v>
      </c>
      <c r="J459" s="234" t="s">
        <v>2380</v>
      </c>
      <c r="N459" s="238" t="str">
        <f>VLOOKUP(G459,'[3]1_プロファイルマスタ'!$H$3:$L$900,3,FALSE)</f>
        <v>L＆F管理者（リスク管理部）</v>
      </c>
      <c r="O459" s="238" t="str">
        <f>VLOOKUP(H459,'[3]8_取引マスタ'!$J$3:$P$910,2,FALSE)</f>
        <v>本人確認</v>
      </c>
      <c r="P459" s="238" t="str">
        <f>VLOOKUP(I459,'[3]15_リスト発行元マスタ'!$U$3:$AK$1000,2,FALSE)</f>
        <v>DJ_SEISAI</v>
      </c>
      <c r="Q459" s="264" t="s">
        <v>208</v>
      </c>
      <c r="R459" s="265" t="s">
        <v>868</v>
      </c>
      <c r="S459" s="265" t="s">
        <v>206</v>
      </c>
      <c r="T459" s="265" t="str">
        <f t="shared" si="20"/>
        <v xml:space="preserve">9 , 6 , 9 , 'Y' </v>
      </c>
      <c r="U459" s="266" t="s">
        <v>207</v>
      </c>
      <c r="W459" s="240" t="b">
        <f t="shared" si="22"/>
        <v>0</v>
      </c>
      <c r="X459" s="240" t="b">
        <f t="shared" si="22"/>
        <v>0</v>
      </c>
      <c r="Y459" s="240" t="b">
        <f t="shared" si="22"/>
        <v>0</v>
      </c>
      <c r="Z459" s="240" t="b">
        <f t="shared" si="22"/>
        <v>0</v>
      </c>
      <c r="AB459" s="240"/>
      <c r="AC459" s="240"/>
      <c r="AD459" s="240"/>
      <c r="AE459" s="240"/>
    </row>
    <row r="460" spans="7:31" s="238" customFormat="1">
      <c r="G460" s="234">
        <v>9</v>
      </c>
      <c r="H460" s="234">
        <v>6</v>
      </c>
      <c r="I460" s="234">
        <v>10</v>
      </c>
      <c r="J460" s="234" t="s">
        <v>2381</v>
      </c>
      <c r="N460" s="238" t="str">
        <f>VLOOKUP(G460,'[3]1_プロファイルマスタ'!$H$3:$L$900,3,FALSE)</f>
        <v>L＆F管理者（リスク管理部）</v>
      </c>
      <c r="O460" s="238" t="str">
        <f>VLOOKUP(H460,'[3]8_取引マスタ'!$J$3:$P$910,2,FALSE)</f>
        <v>本人確認</v>
      </c>
      <c r="P460" s="238" t="str">
        <f>VLOOKUP(I460,'[3]15_リスト発行元マスタ'!$U$3:$AK$1000,2,FALSE)</f>
        <v>DJ_SHIPS</v>
      </c>
      <c r="Q460" s="264" t="s">
        <v>208</v>
      </c>
      <c r="R460" s="265" t="s">
        <v>868</v>
      </c>
      <c r="S460" s="265" t="s">
        <v>206</v>
      </c>
      <c r="T460" s="265" t="str">
        <f t="shared" si="20"/>
        <v xml:space="preserve">9 , 6 , 10 , 'N' </v>
      </c>
      <c r="U460" s="266" t="s">
        <v>207</v>
      </c>
      <c r="W460" s="240" t="b">
        <f t="shared" si="22"/>
        <v>0</v>
      </c>
      <c r="X460" s="240" t="b">
        <f t="shared" si="22"/>
        <v>0</v>
      </c>
      <c r="Y460" s="240" t="b">
        <f t="shared" si="22"/>
        <v>0</v>
      </c>
      <c r="Z460" s="240" t="b">
        <f t="shared" si="22"/>
        <v>0</v>
      </c>
      <c r="AB460" s="240"/>
      <c r="AC460" s="240"/>
      <c r="AD460" s="240"/>
      <c r="AE460" s="240"/>
    </row>
    <row r="461" spans="7:31" s="238" customFormat="1">
      <c r="G461" s="234">
        <v>9</v>
      </c>
      <c r="H461" s="234">
        <v>6</v>
      </c>
      <c r="I461" s="234">
        <v>11</v>
      </c>
      <c r="J461" s="234" t="s">
        <v>2380</v>
      </c>
      <c r="N461" s="238" t="str">
        <f>VLOOKUP(G461,'[3]1_プロファイルマスタ'!$H$3:$L$900,3,FALSE)</f>
        <v>L＆F管理者（リスク管理部）</v>
      </c>
      <c r="O461" s="238" t="str">
        <f>VLOOKUP(H461,'[3]8_取引マスタ'!$J$3:$P$910,2,FALSE)</f>
        <v>本人確認</v>
      </c>
      <c r="P461" s="238" t="str">
        <f>VLOOKUP(I461,'[3]15_リスト発行元マスタ'!$U$3:$AK$1000,2,FALSE)</f>
        <v>DJ_GAIKOKU_PEPS</v>
      </c>
      <c r="Q461" s="264" t="s">
        <v>208</v>
      </c>
      <c r="R461" s="265" t="s">
        <v>868</v>
      </c>
      <c r="S461" s="265" t="s">
        <v>206</v>
      </c>
      <c r="T461" s="265" t="str">
        <f t="shared" si="20"/>
        <v xml:space="preserve">9 , 6 , 11 , 'Y' </v>
      </c>
      <c r="U461" s="266" t="s">
        <v>207</v>
      </c>
      <c r="W461" s="240" t="b">
        <f t="shared" si="22"/>
        <v>0</v>
      </c>
      <c r="X461" s="240" t="b">
        <f t="shared" si="22"/>
        <v>0</v>
      </c>
      <c r="Y461" s="240" t="b">
        <f t="shared" si="22"/>
        <v>0</v>
      </c>
      <c r="Z461" s="240" t="b">
        <f t="shared" si="22"/>
        <v>0</v>
      </c>
      <c r="AB461" s="240"/>
      <c r="AC461" s="240"/>
      <c r="AD461" s="240"/>
      <c r="AE461" s="240"/>
    </row>
    <row r="462" spans="7:31" s="238" customFormat="1">
      <c r="G462" s="234">
        <v>9</v>
      </c>
      <c r="H462" s="234">
        <v>6</v>
      </c>
      <c r="I462" s="234">
        <v>12</v>
      </c>
      <c r="J462" s="234" t="s">
        <v>2380</v>
      </c>
      <c r="N462" s="238" t="str">
        <f>VLOOKUP(G462,'[3]1_プロファイルマスタ'!$H$3:$L$900,3,FALSE)</f>
        <v>L＆F管理者（リスク管理部）</v>
      </c>
      <c r="O462" s="238" t="str">
        <f>VLOOKUP(H462,'[3]8_取引マスタ'!$J$3:$P$910,2,FALSE)</f>
        <v>本人確認</v>
      </c>
      <c r="P462" s="238" t="str">
        <f>VLOOKUP(I462,'[3]15_リスト発行元マスタ'!$U$3:$AK$1000,2,FALSE)</f>
        <v>DJ_KOKUNAI_PEPS</v>
      </c>
      <c r="Q462" s="264" t="s">
        <v>208</v>
      </c>
      <c r="R462" s="265" t="s">
        <v>868</v>
      </c>
      <c r="S462" s="265" t="s">
        <v>206</v>
      </c>
      <c r="T462" s="265" t="str">
        <f t="shared" si="20"/>
        <v xml:space="preserve">9 , 6 , 12 , 'Y' </v>
      </c>
      <c r="U462" s="266" t="s">
        <v>207</v>
      </c>
      <c r="W462" s="240" t="b">
        <f t="shared" si="22"/>
        <v>0</v>
      </c>
      <c r="X462" s="240" t="b">
        <f t="shared" si="22"/>
        <v>0</v>
      </c>
      <c r="Y462" s="240" t="b">
        <f t="shared" si="22"/>
        <v>0</v>
      </c>
      <c r="Z462" s="240" t="b">
        <f t="shared" si="22"/>
        <v>0</v>
      </c>
      <c r="AB462" s="240"/>
      <c r="AC462" s="240"/>
      <c r="AD462" s="240"/>
      <c r="AE462" s="240"/>
    </row>
    <row r="463" spans="7:31" s="238" customFormat="1">
      <c r="G463" s="234">
        <v>9</v>
      </c>
      <c r="H463" s="234">
        <v>6</v>
      </c>
      <c r="I463" s="234">
        <v>13</v>
      </c>
      <c r="J463" s="234" t="s">
        <v>2380</v>
      </c>
      <c r="N463" s="238" t="str">
        <f>VLOOKUP(G463,'[3]1_プロファイルマスタ'!$H$3:$L$900,3,FALSE)</f>
        <v>L＆F管理者（リスク管理部）</v>
      </c>
      <c r="O463" s="238" t="str">
        <f>VLOOKUP(H463,'[3]8_取引マスタ'!$J$3:$P$910,2,FALSE)</f>
        <v>本人確認</v>
      </c>
      <c r="P463" s="238" t="str">
        <f>VLOOKUP(I463,'[3]15_リスト発行元マスタ'!$U$3:$AK$1000,2,FALSE)</f>
        <v>ZENGIN_SEIHO</v>
      </c>
      <c r="Q463" s="264" t="s">
        <v>208</v>
      </c>
      <c r="R463" s="265" t="s">
        <v>868</v>
      </c>
      <c r="S463" s="265" t="s">
        <v>206</v>
      </c>
      <c r="T463" s="265" t="str">
        <f t="shared" si="20"/>
        <v xml:space="preserve">9 , 6 , 13 , 'Y' </v>
      </c>
      <c r="U463" s="266" t="s">
        <v>207</v>
      </c>
      <c r="W463" s="240" t="b">
        <f t="shared" si="22"/>
        <v>0</v>
      </c>
      <c r="X463" s="240" t="b">
        <f t="shared" si="22"/>
        <v>0</v>
      </c>
      <c r="Y463" s="240" t="b">
        <f t="shared" si="22"/>
        <v>0</v>
      </c>
      <c r="Z463" s="240" t="b">
        <f t="shared" si="22"/>
        <v>0</v>
      </c>
      <c r="AB463" s="240"/>
      <c r="AC463" s="240"/>
      <c r="AD463" s="240"/>
      <c r="AE463" s="240"/>
    </row>
    <row r="464" spans="7:31" s="238" customFormat="1">
      <c r="G464" s="234">
        <v>9</v>
      </c>
      <c r="H464" s="234">
        <v>6</v>
      </c>
      <c r="I464" s="234">
        <v>14</v>
      </c>
      <c r="J464" s="234" t="s">
        <v>2380</v>
      </c>
      <c r="N464" s="238" t="str">
        <f>VLOOKUP(G464,'[3]1_プロファイルマスタ'!$H$3:$L$900,3,FALSE)</f>
        <v>L＆F管理者（リスク管理部）</v>
      </c>
      <c r="O464" s="238" t="str">
        <f>VLOOKUP(H464,'[3]8_取引マスタ'!$J$3:$P$910,2,FALSE)</f>
        <v>本人確認</v>
      </c>
      <c r="P464" s="238" t="str">
        <f>VLOOKUP(I464,'[3]15_リスト発行元マスタ'!$U$3:$AK$1000,2,FALSE)</f>
        <v>ZENGIN_SONPO</v>
      </c>
      <c r="Q464" s="264" t="s">
        <v>208</v>
      </c>
      <c r="R464" s="265" t="s">
        <v>868</v>
      </c>
      <c r="S464" s="265" t="s">
        <v>206</v>
      </c>
      <c r="T464" s="265" t="str">
        <f t="shared" si="20"/>
        <v xml:space="preserve">9 , 6 , 14 , 'Y' </v>
      </c>
      <c r="U464" s="266" t="s">
        <v>207</v>
      </c>
      <c r="W464" s="240" t="b">
        <f t="shared" si="22"/>
        <v>0</v>
      </c>
      <c r="X464" s="240" t="b">
        <f t="shared" si="22"/>
        <v>0</v>
      </c>
      <c r="Y464" s="240" t="b">
        <f t="shared" si="22"/>
        <v>0</v>
      </c>
      <c r="Z464" s="240" t="b">
        <f t="shared" si="22"/>
        <v>0</v>
      </c>
      <c r="AB464" s="240"/>
      <c r="AC464" s="240"/>
      <c r="AD464" s="240"/>
      <c r="AE464" s="240"/>
    </row>
    <row r="465" spans="7:31" s="238" customFormat="1">
      <c r="G465" s="234">
        <v>9</v>
      </c>
      <c r="H465" s="234">
        <v>6</v>
      </c>
      <c r="I465" s="234">
        <v>15</v>
      </c>
      <c r="J465" s="234" t="s">
        <v>2380</v>
      </c>
      <c r="N465" s="238" t="str">
        <f>VLOOKUP(G465,'[3]1_プロファイルマスタ'!$H$3:$L$900,3,FALSE)</f>
        <v>L＆F管理者（リスク管理部）</v>
      </c>
      <c r="O465" s="238" t="str">
        <f>VLOOKUP(H465,'[3]8_取引マスタ'!$J$3:$P$910,2,FALSE)</f>
        <v>本人確認</v>
      </c>
      <c r="P465" s="238" t="str">
        <f>VLOOKUP(I465,'[3]15_リスト発行元マスタ'!$U$3:$AK$1000,2,FALSE)</f>
        <v>ORIGINAL</v>
      </c>
      <c r="Q465" s="264" t="s">
        <v>208</v>
      </c>
      <c r="R465" s="265" t="s">
        <v>868</v>
      </c>
      <c r="S465" s="265" t="s">
        <v>206</v>
      </c>
      <c r="T465" s="265" t="str">
        <f t="shared" si="20"/>
        <v xml:space="preserve">9 , 6 , 15 , 'Y' </v>
      </c>
      <c r="U465" s="266" t="s">
        <v>207</v>
      </c>
      <c r="W465" s="240" t="b">
        <f t="shared" si="22"/>
        <v>0</v>
      </c>
      <c r="X465" s="240" t="b">
        <f t="shared" si="22"/>
        <v>0</v>
      </c>
      <c r="Y465" s="240" t="b">
        <f t="shared" si="22"/>
        <v>0</v>
      </c>
      <c r="Z465" s="240" t="b">
        <f t="shared" si="22"/>
        <v>0</v>
      </c>
      <c r="AB465" s="240"/>
      <c r="AC465" s="240"/>
      <c r="AD465" s="240"/>
      <c r="AE465" s="240"/>
    </row>
    <row r="466" spans="7:31" s="238" customFormat="1">
      <c r="G466" s="234">
        <v>9</v>
      </c>
      <c r="H466" s="234">
        <v>6</v>
      </c>
      <c r="I466" s="234">
        <v>16</v>
      </c>
      <c r="J466" s="234" t="s">
        <v>2380</v>
      </c>
      <c r="N466" s="238" t="str">
        <f>VLOOKUP(G466,'[3]1_プロファイルマスタ'!$H$3:$L$900,3,FALSE)</f>
        <v>L＆F管理者（リスク管理部）</v>
      </c>
      <c r="O466" s="238" t="str">
        <f>VLOOKUP(H466,'[3]8_取引マスタ'!$J$3:$P$910,2,FALSE)</f>
        <v>本人確認</v>
      </c>
      <c r="P466" s="238" t="str">
        <f>VLOOKUP(I466,'[3]15_リスト発行元マスタ'!$U$3:$AK$1000,2,FALSE)</f>
        <v>BFILE_CINFO</v>
      </c>
      <c r="Q466" s="264" t="s">
        <v>208</v>
      </c>
      <c r="R466" s="265" t="s">
        <v>868</v>
      </c>
      <c r="S466" s="265" t="s">
        <v>206</v>
      </c>
      <c r="T466" s="265" t="str">
        <f t="shared" si="20"/>
        <v xml:space="preserve">9 , 6 , 16 , 'Y' </v>
      </c>
      <c r="U466" s="266" t="s">
        <v>207</v>
      </c>
      <c r="W466" s="240" t="b">
        <f t="shared" si="22"/>
        <v>0</v>
      </c>
      <c r="X466" s="240" t="b">
        <f t="shared" si="22"/>
        <v>0</v>
      </c>
      <c r="Y466" s="240" t="b">
        <f t="shared" si="22"/>
        <v>0</v>
      </c>
      <c r="Z466" s="240" t="b">
        <f t="shared" si="22"/>
        <v>0</v>
      </c>
      <c r="AB466" s="240"/>
      <c r="AC466" s="240"/>
      <c r="AD466" s="240"/>
      <c r="AE466" s="240"/>
    </row>
    <row r="467" spans="7:31" s="238" customFormat="1">
      <c r="G467" s="234">
        <v>9</v>
      </c>
      <c r="H467" s="234">
        <v>7</v>
      </c>
      <c r="I467" s="234">
        <v>1</v>
      </c>
      <c r="J467" s="234" t="s">
        <v>2380</v>
      </c>
      <c r="N467" s="238" t="str">
        <f>VLOOKUP(G467,'[3]1_プロファイルマスタ'!$H$3:$L$900,3,FALSE)</f>
        <v>L＆F管理者（リスク管理部）</v>
      </c>
      <c r="O467" s="238" t="str">
        <f>VLOOKUP(H467,'[3]8_取引マスタ'!$J$3:$P$910,2,FALSE)</f>
        <v>本人確認仕掛照会</v>
      </c>
      <c r="P467" s="238" t="str">
        <f>VLOOKUP(I467,'[3]15_リスト発行元マスタ'!$U$3:$AK$1000,2,FALSE)</f>
        <v>OFAC</v>
      </c>
      <c r="Q467" s="264" t="s">
        <v>208</v>
      </c>
      <c r="R467" s="265" t="s">
        <v>868</v>
      </c>
      <c r="S467" s="265" t="s">
        <v>206</v>
      </c>
      <c r="T467" s="265" t="str">
        <f t="shared" ref="T467:T606" si="23">G467&amp;" , "&amp;H467&amp;" , "&amp;I467&amp;" , "&amp;"'"&amp;J467&amp;"'"&amp;" "</f>
        <v xml:space="preserve">9 , 7 , 1 , 'Y' </v>
      </c>
      <c r="U467" s="266" t="s">
        <v>207</v>
      </c>
      <c r="W467" s="240" t="b">
        <f t="shared" si="22"/>
        <v>0</v>
      </c>
      <c r="X467" s="240" t="b">
        <f t="shared" si="22"/>
        <v>0</v>
      </c>
      <c r="Y467" s="240" t="b">
        <f t="shared" si="22"/>
        <v>0</v>
      </c>
      <c r="Z467" s="240" t="b">
        <f t="shared" si="22"/>
        <v>0</v>
      </c>
      <c r="AB467" s="240"/>
      <c r="AC467" s="240"/>
      <c r="AD467" s="240"/>
      <c r="AE467" s="240"/>
    </row>
    <row r="468" spans="7:31" s="238" customFormat="1">
      <c r="G468" s="234">
        <v>9</v>
      </c>
      <c r="H468" s="234">
        <v>7</v>
      </c>
      <c r="I468" s="234">
        <v>2</v>
      </c>
      <c r="J468" s="234" t="s">
        <v>2381</v>
      </c>
      <c r="N468" s="238" t="str">
        <f>VLOOKUP(G468,'[3]1_プロファイルマスタ'!$H$3:$L$900,3,FALSE)</f>
        <v>L＆F管理者（リスク管理部）</v>
      </c>
      <c r="O468" s="238" t="str">
        <f>VLOOKUP(H468,'[3]8_取引マスタ'!$J$3:$P$910,2,FALSE)</f>
        <v>本人確認仕掛照会</v>
      </c>
      <c r="P468" s="238" t="str">
        <f>VLOOKUP(I468,'[3]15_リスト発行元マスタ'!$U$3:$AK$1000,2,FALSE)</f>
        <v>JP</v>
      </c>
      <c r="Q468" s="264" t="s">
        <v>208</v>
      </c>
      <c r="R468" s="265" t="s">
        <v>868</v>
      </c>
      <c r="S468" s="265" t="s">
        <v>206</v>
      </c>
      <c r="T468" s="265" t="str">
        <f t="shared" si="23"/>
        <v xml:space="preserve">9 , 7 , 2 , 'N' </v>
      </c>
      <c r="U468" s="266" t="s">
        <v>207</v>
      </c>
      <c r="W468" s="240" t="b">
        <f t="shared" si="22"/>
        <v>0</v>
      </c>
      <c r="X468" s="240" t="b">
        <f t="shared" si="22"/>
        <v>0</v>
      </c>
      <c r="Y468" s="240" t="b">
        <f t="shared" si="22"/>
        <v>0</v>
      </c>
      <c r="Z468" s="240" t="b">
        <f t="shared" si="22"/>
        <v>0</v>
      </c>
      <c r="AB468" s="240"/>
      <c r="AC468" s="240"/>
      <c r="AD468" s="240"/>
      <c r="AE468" s="240"/>
    </row>
    <row r="469" spans="7:31" s="238" customFormat="1">
      <c r="G469" s="234">
        <v>9</v>
      </c>
      <c r="H469" s="234">
        <v>7</v>
      </c>
      <c r="I469" s="234">
        <v>3</v>
      </c>
      <c r="J469" s="234" t="s">
        <v>2381</v>
      </c>
      <c r="N469" s="238" t="str">
        <f>VLOOKUP(G469,'[3]1_プロファイルマスタ'!$H$3:$L$900,3,FALSE)</f>
        <v>L＆F管理者（リスク管理部）</v>
      </c>
      <c r="O469" s="238" t="str">
        <f>VLOOKUP(H469,'[3]8_取引マスタ'!$J$3:$P$910,2,FALSE)</f>
        <v>本人確認仕掛照会</v>
      </c>
      <c r="P469" s="238" t="str">
        <f>VLOOKUP(I469,'[3]15_リスト発行元マスタ'!$U$3:$AK$1000,2,FALSE)</f>
        <v>MOF</v>
      </c>
      <c r="Q469" s="264" t="s">
        <v>208</v>
      </c>
      <c r="R469" s="265" t="s">
        <v>868</v>
      </c>
      <c r="S469" s="265" t="s">
        <v>206</v>
      </c>
      <c r="T469" s="265" t="str">
        <f t="shared" si="23"/>
        <v xml:space="preserve">9 , 7 , 3 , 'N' </v>
      </c>
      <c r="U469" s="266" t="s">
        <v>207</v>
      </c>
      <c r="W469" s="240" t="b">
        <f t="shared" si="22"/>
        <v>0</v>
      </c>
      <c r="X469" s="240" t="b">
        <f t="shared" si="22"/>
        <v>0</v>
      </c>
      <c r="Y469" s="240" t="b">
        <f t="shared" si="22"/>
        <v>0</v>
      </c>
      <c r="Z469" s="240" t="b">
        <f t="shared" si="22"/>
        <v>0</v>
      </c>
      <c r="AB469" s="240"/>
      <c r="AC469" s="240"/>
      <c r="AD469" s="240"/>
      <c r="AE469" s="240"/>
    </row>
    <row r="470" spans="7:31" s="238" customFormat="1">
      <c r="G470" s="234">
        <v>9</v>
      </c>
      <c r="H470" s="234">
        <v>7</v>
      </c>
      <c r="I470" s="234">
        <v>4</v>
      </c>
      <c r="J470" s="234" t="s">
        <v>2380</v>
      </c>
      <c r="N470" s="238" t="str">
        <f>VLOOKUP(G470,'[3]1_プロファイルマスタ'!$H$3:$L$900,3,FALSE)</f>
        <v>L＆F管理者（リスク管理部）</v>
      </c>
      <c r="O470" s="238" t="str">
        <f>VLOOKUP(H470,'[3]8_取引マスタ'!$J$3:$P$910,2,FALSE)</f>
        <v>本人確認仕掛照会</v>
      </c>
      <c r="P470" s="238" t="str">
        <f>VLOOKUP(I470,'[3]15_リスト発行元マスタ'!$U$3:$AK$1000,2,FALSE)</f>
        <v>NPA</v>
      </c>
      <c r="Q470" s="264" t="s">
        <v>208</v>
      </c>
      <c r="R470" s="265" t="s">
        <v>868</v>
      </c>
      <c r="S470" s="265" t="s">
        <v>206</v>
      </c>
      <c r="T470" s="265" t="str">
        <f t="shared" si="23"/>
        <v xml:space="preserve">9 , 7 , 4 , 'Y' </v>
      </c>
      <c r="U470" s="266" t="s">
        <v>207</v>
      </c>
      <c r="W470" s="240" t="b">
        <f t="shared" si="22"/>
        <v>0</v>
      </c>
      <c r="X470" s="240" t="b">
        <f t="shared" si="22"/>
        <v>0</v>
      </c>
      <c r="Y470" s="240" t="b">
        <f t="shared" si="22"/>
        <v>0</v>
      </c>
      <c r="Z470" s="240" t="b">
        <f t="shared" si="22"/>
        <v>0</v>
      </c>
      <c r="AB470" s="240"/>
      <c r="AC470" s="240"/>
      <c r="AD470" s="240"/>
      <c r="AE470" s="240"/>
    </row>
    <row r="471" spans="7:31" s="238" customFormat="1">
      <c r="G471" s="234">
        <v>9</v>
      </c>
      <c r="H471" s="234">
        <v>7</v>
      </c>
      <c r="I471" s="234">
        <v>5</v>
      </c>
      <c r="J471" s="234" t="s">
        <v>2380</v>
      </c>
      <c r="N471" s="238" t="str">
        <f>VLOOKUP(G471,'[3]1_プロファイルマスタ'!$H$3:$L$900,3,FALSE)</f>
        <v>L＆F管理者（リスク管理部）</v>
      </c>
      <c r="O471" s="238" t="str">
        <f>VLOOKUP(H471,'[3]8_取引マスタ'!$J$3:$P$910,2,FALSE)</f>
        <v>本人確認仕掛照会</v>
      </c>
      <c r="P471" s="238" t="str">
        <f>VLOOKUP(I471,'[3]15_リスト発行元マスタ'!$U$3:$AK$1000,2,FALSE)</f>
        <v>NPC</v>
      </c>
      <c r="Q471" s="264" t="s">
        <v>208</v>
      </c>
      <c r="R471" s="265" t="s">
        <v>868</v>
      </c>
      <c r="S471" s="265" t="s">
        <v>206</v>
      </c>
      <c r="T471" s="265" t="str">
        <f t="shared" si="23"/>
        <v xml:space="preserve">9 , 7 , 5 , 'Y' </v>
      </c>
      <c r="U471" s="266" t="s">
        <v>207</v>
      </c>
      <c r="W471" s="240" t="b">
        <f t="shared" si="22"/>
        <v>0</v>
      </c>
      <c r="X471" s="240" t="b">
        <f t="shared" si="22"/>
        <v>0</v>
      </c>
      <c r="Y471" s="240" t="b">
        <f t="shared" si="22"/>
        <v>0</v>
      </c>
      <c r="Z471" s="240" t="b">
        <f t="shared" si="22"/>
        <v>0</v>
      </c>
      <c r="AB471" s="240"/>
      <c r="AC471" s="240"/>
      <c r="AD471" s="240"/>
      <c r="AE471" s="240"/>
    </row>
    <row r="472" spans="7:31" s="238" customFormat="1">
      <c r="G472" s="234">
        <v>9</v>
      </c>
      <c r="H472" s="234">
        <v>7</v>
      </c>
      <c r="I472" s="234">
        <v>6</v>
      </c>
      <c r="J472" s="234" t="s">
        <v>2380</v>
      </c>
      <c r="N472" s="238" t="str">
        <f>VLOOKUP(G472,'[3]1_プロファイルマスタ'!$H$3:$L$900,3,FALSE)</f>
        <v>L＆F管理者（リスク管理部）</v>
      </c>
      <c r="O472" s="238" t="str">
        <f>VLOOKUP(H472,'[3]8_取引マスタ'!$J$3:$P$910,2,FALSE)</f>
        <v>本人確認仕掛照会</v>
      </c>
      <c r="P472" s="238" t="str">
        <f>VLOOKUP(I472,'[3]15_リスト発行元マスタ'!$U$3:$AK$1000,2,FALSE)</f>
        <v>NPI</v>
      </c>
      <c r="Q472" s="264" t="s">
        <v>208</v>
      </c>
      <c r="R472" s="265" t="s">
        <v>868</v>
      </c>
      <c r="S472" s="265" t="s">
        <v>206</v>
      </c>
      <c r="T472" s="265" t="str">
        <f t="shared" si="23"/>
        <v xml:space="preserve">9 , 7 , 6 , 'Y' </v>
      </c>
      <c r="U472" s="266" t="s">
        <v>207</v>
      </c>
      <c r="W472" s="240" t="b">
        <f t="shared" si="22"/>
        <v>0</v>
      </c>
      <c r="X472" s="240" t="b">
        <f t="shared" si="22"/>
        <v>0</v>
      </c>
      <c r="Y472" s="240" t="b">
        <f t="shared" si="22"/>
        <v>0</v>
      </c>
      <c r="Z472" s="240" t="b">
        <f t="shared" si="22"/>
        <v>0</v>
      </c>
      <c r="AB472" s="240"/>
      <c r="AC472" s="240"/>
      <c r="AD472" s="240"/>
      <c r="AE472" s="240"/>
    </row>
    <row r="473" spans="7:31" s="238" customFormat="1">
      <c r="G473" s="234">
        <v>9</v>
      </c>
      <c r="H473" s="234">
        <v>7</v>
      </c>
      <c r="I473" s="234">
        <v>7</v>
      </c>
      <c r="J473" s="234" t="s">
        <v>2380</v>
      </c>
      <c r="N473" s="238" t="str">
        <f>VLOOKUP(G473,'[3]1_プロファイルマスタ'!$H$3:$L$900,3,FALSE)</f>
        <v>L＆F管理者（リスク管理部）</v>
      </c>
      <c r="O473" s="238" t="str">
        <f>VLOOKUP(H473,'[3]8_取引マスタ'!$J$3:$P$910,2,FALSE)</f>
        <v>本人確認仕掛照会</v>
      </c>
      <c r="P473" s="238" t="str">
        <f>VLOOKUP(I473,'[3]15_リスト発行元マスタ'!$U$3:$AK$1000,2,FALSE)</f>
        <v>ASI</v>
      </c>
      <c r="Q473" s="264" t="s">
        <v>208</v>
      </c>
      <c r="R473" s="265" t="s">
        <v>868</v>
      </c>
      <c r="S473" s="265" t="s">
        <v>206</v>
      </c>
      <c r="T473" s="265" t="str">
        <f t="shared" si="23"/>
        <v xml:space="preserve">9 , 7 , 7 , 'Y' </v>
      </c>
      <c r="U473" s="266" t="s">
        <v>207</v>
      </c>
      <c r="W473" s="240" t="b">
        <f t="shared" si="22"/>
        <v>0</v>
      </c>
      <c r="X473" s="240" t="b">
        <f t="shared" si="22"/>
        <v>0</v>
      </c>
      <c r="Y473" s="240" t="b">
        <f t="shared" si="22"/>
        <v>0</v>
      </c>
      <c r="Z473" s="240" t="b">
        <f t="shared" si="22"/>
        <v>0</v>
      </c>
      <c r="AB473" s="240"/>
      <c r="AC473" s="240"/>
      <c r="AD473" s="240"/>
      <c r="AE473" s="240"/>
    </row>
    <row r="474" spans="7:31" s="238" customFormat="1">
      <c r="G474" s="234">
        <v>9</v>
      </c>
      <c r="H474" s="234">
        <v>7</v>
      </c>
      <c r="I474" s="234">
        <v>8</v>
      </c>
      <c r="J474" s="234" t="s">
        <v>2380</v>
      </c>
      <c r="N474" s="238" t="str">
        <f>VLOOKUP(G474,'[3]1_プロファイルマスタ'!$H$3:$L$900,3,FALSE)</f>
        <v>L＆F管理者（リスク管理部）</v>
      </c>
      <c r="O474" s="238" t="str">
        <f>VLOOKUP(H474,'[3]8_取引マスタ'!$J$3:$P$910,2,FALSE)</f>
        <v>本人確認仕掛照会</v>
      </c>
      <c r="P474" s="238" t="str">
        <f>VLOOKUP(I474,'[3]15_リスト発行元マスタ'!$U$3:$AK$1000,2,FALSE)</f>
        <v>ASC</v>
      </c>
      <c r="Q474" s="264" t="s">
        <v>208</v>
      </c>
      <c r="R474" s="265" t="s">
        <v>868</v>
      </c>
      <c r="S474" s="265" t="s">
        <v>206</v>
      </c>
      <c r="T474" s="265" t="str">
        <f t="shared" si="23"/>
        <v xml:space="preserve">9 , 7 , 8 , 'Y' </v>
      </c>
      <c r="U474" s="266" t="s">
        <v>207</v>
      </c>
      <c r="W474" s="240" t="b">
        <f t="shared" si="22"/>
        <v>0</v>
      </c>
      <c r="X474" s="240" t="b">
        <f t="shared" si="22"/>
        <v>0</v>
      </c>
      <c r="Y474" s="240" t="b">
        <f t="shared" si="22"/>
        <v>0</v>
      </c>
      <c r="Z474" s="240" t="b">
        <f t="shared" si="22"/>
        <v>0</v>
      </c>
      <c r="AB474" s="240"/>
      <c r="AC474" s="240"/>
      <c r="AD474" s="240"/>
      <c r="AE474" s="240"/>
    </row>
    <row r="475" spans="7:31" s="238" customFormat="1">
      <c r="G475" s="234">
        <v>9</v>
      </c>
      <c r="H475" s="234">
        <v>7</v>
      </c>
      <c r="I475" s="234">
        <v>9</v>
      </c>
      <c r="J475" s="234" t="s">
        <v>2380</v>
      </c>
      <c r="N475" s="238" t="str">
        <f>VLOOKUP(G475,'[3]1_プロファイルマスタ'!$H$3:$L$900,3,FALSE)</f>
        <v>L＆F管理者（リスク管理部）</v>
      </c>
      <c r="O475" s="238" t="str">
        <f>VLOOKUP(H475,'[3]8_取引マスタ'!$J$3:$P$910,2,FALSE)</f>
        <v>本人確認仕掛照会</v>
      </c>
      <c r="P475" s="238" t="str">
        <f>VLOOKUP(I475,'[3]15_リスト発行元マスタ'!$U$3:$AK$1000,2,FALSE)</f>
        <v>DJ_SEISAI</v>
      </c>
      <c r="Q475" s="264" t="s">
        <v>208</v>
      </c>
      <c r="R475" s="265" t="s">
        <v>868</v>
      </c>
      <c r="S475" s="265" t="s">
        <v>206</v>
      </c>
      <c r="T475" s="265" t="str">
        <f t="shared" si="23"/>
        <v xml:space="preserve">9 , 7 , 9 , 'Y' </v>
      </c>
      <c r="U475" s="266" t="s">
        <v>207</v>
      </c>
      <c r="W475" s="240" t="b">
        <f t="shared" si="22"/>
        <v>0</v>
      </c>
      <c r="X475" s="240" t="b">
        <f t="shared" si="22"/>
        <v>0</v>
      </c>
      <c r="Y475" s="240" t="b">
        <f t="shared" si="22"/>
        <v>0</v>
      </c>
      <c r="Z475" s="240" t="b">
        <f t="shared" si="22"/>
        <v>0</v>
      </c>
      <c r="AB475" s="240"/>
      <c r="AC475" s="240"/>
      <c r="AD475" s="240"/>
      <c r="AE475" s="240"/>
    </row>
    <row r="476" spans="7:31" s="238" customFormat="1">
      <c r="G476" s="234">
        <v>9</v>
      </c>
      <c r="H476" s="234">
        <v>7</v>
      </c>
      <c r="I476" s="234">
        <v>10</v>
      </c>
      <c r="J476" s="234" t="s">
        <v>2381</v>
      </c>
      <c r="N476" s="238" t="str">
        <f>VLOOKUP(G476,'[3]1_プロファイルマスタ'!$H$3:$L$900,3,FALSE)</f>
        <v>L＆F管理者（リスク管理部）</v>
      </c>
      <c r="O476" s="238" t="str">
        <f>VLOOKUP(H476,'[3]8_取引マスタ'!$J$3:$P$910,2,FALSE)</f>
        <v>本人確認仕掛照会</v>
      </c>
      <c r="P476" s="238" t="str">
        <f>VLOOKUP(I476,'[3]15_リスト発行元マスタ'!$U$3:$AK$1000,2,FALSE)</f>
        <v>DJ_SHIPS</v>
      </c>
      <c r="Q476" s="264" t="s">
        <v>208</v>
      </c>
      <c r="R476" s="265" t="s">
        <v>868</v>
      </c>
      <c r="S476" s="265" t="s">
        <v>206</v>
      </c>
      <c r="T476" s="265" t="str">
        <f t="shared" si="23"/>
        <v xml:space="preserve">9 , 7 , 10 , 'N' </v>
      </c>
      <c r="U476" s="266" t="s">
        <v>207</v>
      </c>
      <c r="W476" s="240" t="b">
        <f t="shared" si="22"/>
        <v>0</v>
      </c>
      <c r="X476" s="240" t="b">
        <f t="shared" si="22"/>
        <v>0</v>
      </c>
      <c r="Y476" s="240" t="b">
        <f t="shared" si="22"/>
        <v>0</v>
      </c>
      <c r="Z476" s="240" t="b">
        <f t="shared" si="22"/>
        <v>0</v>
      </c>
      <c r="AB476" s="240"/>
      <c r="AC476" s="240"/>
      <c r="AD476" s="240"/>
      <c r="AE476" s="240"/>
    </row>
    <row r="477" spans="7:31" s="238" customFormat="1">
      <c r="G477" s="234">
        <v>9</v>
      </c>
      <c r="H477" s="234">
        <v>7</v>
      </c>
      <c r="I477" s="234">
        <v>11</v>
      </c>
      <c r="J477" s="234" t="s">
        <v>2380</v>
      </c>
      <c r="N477" s="238" t="str">
        <f>VLOOKUP(G477,'[3]1_プロファイルマスタ'!$H$3:$L$900,3,FALSE)</f>
        <v>L＆F管理者（リスク管理部）</v>
      </c>
      <c r="O477" s="238" t="str">
        <f>VLOOKUP(H477,'[3]8_取引マスタ'!$J$3:$P$910,2,FALSE)</f>
        <v>本人確認仕掛照会</v>
      </c>
      <c r="P477" s="238" t="str">
        <f>VLOOKUP(I477,'[3]15_リスト発行元マスタ'!$U$3:$AK$1000,2,FALSE)</f>
        <v>DJ_GAIKOKU_PEPS</v>
      </c>
      <c r="Q477" s="264" t="s">
        <v>208</v>
      </c>
      <c r="R477" s="265" t="s">
        <v>868</v>
      </c>
      <c r="S477" s="265" t="s">
        <v>206</v>
      </c>
      <c r="T477" s="265" t="str">
        <f t="shared" si="23"/>
        <v xml:space="preserve">9 , 7 , 11 , 'Y' </v>
      </c>
      <c r="U477" s="266" t="s">
        <v>207</v>
      </c>
      <c r="W477" s="240" t="b">
        <f t="shared" si="22"/>
        <v>0</v>
      </c>
      <c r="X477" s="240" t="b">
        <f t="shared" si="22"/>
        <v>0</v>
      </c>
      <c r="Y477" s="240" t="b">
        <f t="shared" si="22"/>
        <v>0</v>
      </c>
      <c r="Z477" s="240" t="b">
        <f t="shared" si="22"/>
        <v>0</v>
      </c>
      <c r="AB477" s="240"/>
      <c r="AC477" s="240"/>
      <c r="AD477" s="240"/>
      <c r="AE477" s="240"/>
    </row>
    <row r="478" spans="7:31" s="238" customFormat="1">
      <c r="G478" s="234">
        <v>9</v>
      </c>
      <c r="H478" s="234">
        <v>7</v>
      </c>
      <c r="I478" s="234">
        <v>12</v>
      </c>
      <c r="J478" s="234" t="s">
        <v>2380</v>
      </c>
      <c r="N478" s="238" t="str">
        <f>VLOOKUP(G478,'[3]1_プロファイルマスタ'!$H$3:$L$900,3,FALSE)</f>
        <v>L＆F管理者（リスク管理部）</v>
      </c>
      <c r="O478" s="238" t="str">
        <f>VLOOKUP(H478,'[3]8_取引マスタ'!$J$3:$P$910,2,FALSE)</f>
        <v>本人確認仕掛照会</v>
      </c>
      <c r="P478" s="238" t="str">
        <f>VLOOKUP(I478,'[3]15_リスト発行元マスタ'!$U$3:$AK$1000,2,FALSE)</f>
        <v>DJ_KOKUNAI_PEPS</v>
      </c>
      <c r="Q478" s="264" t="s">
        <v>208</v>
      </c>
      <c r="R478" s="265" t="s">
        <v>868</v>
      </c>
      <c r="S478" s="265" t="s">
        <v>206</v>
      </c>
      <c r="T478" s="265" t="str">
        <f t="shared" si="23"/>
        <v xml:space="preserve">9 , 7 , 12 , 'Y' </v>
      </c>
      <c r="U478" s="266" t="s">
        <v>207</v>
      </c>
      <c r="W478" s="240" t="b">
        <f t="shared" si="22"/>
        <v>0</v>
      </c>
      <c r="X478" s="240" t="b">
        <f t="shared" si="22"/>
        <v>0</v>
      </c>
      <c r="Y478" s="240" t="b">
        <f t="shared" si="22"/>
        <v>0</v>
      </c>
      <c r="Z478" s="240" t="b">
        <f t="shared" si="22"/>
        <v>0</v>
      </c>
      <c r="AB478" s="240"/>
      <c r="AC478" s="240"/>
      <c r="AD478" s="240"/>
      <c r="AE478" s="240"/>
    </row>
    <row r="479" spans="7:31" s="238" customFormat="1">
      <c r="G479" s="234">
        <v>9</v>
      </c>
      <c r="H479" s="234">
        <v>7</v>
      </c>
      <c r="I479" s="234">
        <v>13</v>
      </c>
      <c r="J479" s="234" t="s">
        <v>2380</v>
      </c>
      <c r="N479" s="238" t="str">
        <f>VLOOKUP(G479,'[3]1_プロファイルマスタ'!$H$3:$L$900,3,FALSE)</f>
        <v>L＆F管理者（リスク管理部）</v>
      </c>
      <c r="O479" s="238" t="str">
        <f>VLOOKUP(H479,'[3]8_取引マスタ'!$J$3:$P$910,2,FALSE)</f>
        <v>本人確認仕掛照会</v>
      </c>
      <c r="P479" s="238" t="str">
        <f>VLOOKUP(I479,'[3]15_リスト発行元マスタ'!$U$3:$AK$1000,2,FALSE)</f>
        <v>ZENGIN_SEIHO</v>
      </c>
      <c r="Q479" s="264" t="s">
        <v>208</v>
      </c>
      <c r="R479" s="265" t="s">
        <v>868</v>
      </c>
      <c r="S479" s="265" t="s">
        <v>206</v>
      </c>
      <c r="T479" s="265" t="str">
        <f t="shared" si="23"/>
        <v xml:space="preserve">9 , 7 , 13 , 'Y' </v>
      </c>
      <c r="U479" s="266" t="s">
        <v>207</v>
      </c>
      <c r="W479" s="240" t="b">
        <f t="shared" si="22"/>
        <v>0</v>
      </c>
      <c r="X479" s="240" t="b">
        <f t="shared" si="22"/>
        <v>0</v>
      </c>
      <c r="Y479" s="240" t="b">
        <f t="shared" si="22"/>
        <v>0</v>
      </c>
      <c r="Z479" s="240" t="b">
        <f t="shared" si="22"/>
        <v>0</v>
      </c>
      <c r="AB479" s="240"/>
      <c r="AC479" s="240"/>
      <c r="AD479" s="240"/>
      <c r="AE479" s="240"/>
    </row>
    <row r="480" spans="7:31" s="238" customFormat="1">
      <c r="G480" s="234">
        <v>9</v>
      </c>
      <c r="H480" s="234">
        <v>7</v>
      </c>
      <c r="I480" s="234">
        <v>14</v>
      </c>
      <c r="J480" s="234" t="s">
        <v>2380</v>
      </c>
      <c r="N480" s="238" t="str">
        <f>VLOOKUP(G480,'[3]1_プロファイルマスタ'!$H$3:$L$900,3,FALSE)</f>
        <v>L＆F管理者（リスク管理部）</v>
      </c>
      <c r="O480" s="238" t="str">
        <f>VLOOKUP(H480,'[3]8_取引マスタ'!$J$3:$P$910,2,FALSE)</f>
        <v>本人確認仕掛照会</v>
      </c>
      <c r="P480" s="238" t="str">
        <f>VLOOKUP(I480,'[3]15_リスト発行元マスタ'!$U$3:$AK$1000,2,FALSE)</f>
        <v>ZENGIN_SONPO</v>
      </c>
      <c r="Q480" s="264" t="s">
        <v>208</v>
      </c>
      <c r="R480" s="265" t="s">
        <v>868</v>
      </c>
      <c r="S480" s="265" t="s">
        <v>206</v>
      </c>
      <c r="T480" s="265" t="str">
        <f t="shared" si="23"/>
        <v xml:space="preserve">9 , 7 , 14 , 'Y' </v>
      </c>
      <c r="U480" s="266" t="s">
        <v>207</v>
      </c>
      <c r="W480" s="240" t="b">
        <f t="shared" si="22"/>
        <v>0</v>
      </c>
      <c r="X480" s="240" t="b">
        <f t="shared" si="22"/>
        <v>0</v>
      </c>
      <c r="Y480" s="240" t="b">
        <f t="shared" si="22"/>
        <v>0</v>
      </c>
      <c r="Z480" s="240" t="b">
        <f t="shared" si="22"/>
        <v>0</v>
      </c>
      <c r="AB480" s="240"/>
      <c r="AC480" s="240"/>
      <c r="AD480" s="240"/>
      <c r="AE480" s="240"/>
    </row>
    <row r="481" spans="7:31" s="238" customFormat="1">
      <c r="G481" s="234">
        <v>9</v>
      </c>
      <c r="H481" s="234">
        <v>7</v>
      </c>
      <c r="I481" s="234">
        <v>15</v>
      </c>
      <c r="J481" s="234" t="s">
        <v>2380</v>
      </c>
      <c r="N481" s="238" t="str">
        <f>VLOOKUP(G481,'[3]1_プロファイルマスタ'!$H$3:$L$900,3,FALSE)</f>
        <v>L＆F管理者（リスク管理部）</v>
      </c>
      <c r="O481" s="238" t="str">
        <f>VLOOKUP(H481,'[3]8_取引マスタ'!$J$3:$P$910,2,FALSE)</f>
        <v>本人確認仕掛照会</v>
      </c>
      <c r="P481" s="238" t="str">
        <f>VLOOKUP(I481,'[3]15_リスト発行元マスタ'!$U$3:$AK$1000,2,FALSE)</f>
        <v>ORIGINAL</v>
      </c>
      <c r="Q481" s="264" t="s">
        <v>208</v>
      </c>
      <c r="R481" s="265" t="s">
        <v>868</v>
      </c>
      <c r="S481" s="265" t="s">
        <v>206</v>
      </c>
      <c r="T481" s="265" t="str">
        <f t="shared" si="23"/>
        <v xml:space="preserve">9 , 7 , 15 , 'Y' </v>
      </c>
      <c r="U481" s="266" t="s">
        <v>207</v>
      </c>
      <c r="W481" s="240" t="b">
        <f t="shared" si="22"/>
        <v>0</v>
      </c>
      <c r="X481" s="240" t="b">
        <f t="shared" si="22"/>
        <v>0</v>
      </c>
      <c r="Y481" s="240" t="b">
        <f t="shared" si="22"/>
        <v>0</v>
      </c>
      <c r="Z481" s="240" t="b">
        <f t="shared" si="22"/>
        <v>0</v>
      </c>
      <c r="AB481" s="240"/>
      <c r="AC481" s="240"/>
      <c r="AD481" s="240"/>
      <c r="AE481" s="240"/>
    </row>
    <row r="482" spans="7:31" s="238" customFormat="1">
      <c r="G482" s="234">
        <v>9</v>
      </c>
      <c r="H482" s="234">
        <v>7</v>
      </c>
      <c r="I482" s="234">
        <v>16</v>
      </c>
      <c r="J482" s="234" t="s">
        <v>2380</v>
      </c>
      <c r="N482" s="238" t="str">
        <f>VLOOKUP(G482,'[3]1_プロファイルマスタ'!$H$3:$L$900,3,FALSE)</f>
        <v>L＆F管理者（リスク管理部）</v>
      </c>
      <c r="O482" s="238" t="str">
        <f>VLOOKUP(H482,'[3]8_取引マスタ'!$J$3:$P$910,2,FALSE)</f>
        <v>本人確認仕掛照会</v>
      </c>
      <c r="P482" s="238" t="str">
        <f>VLOOKUP(I482,'[3]15_リスト発行元マスタ'!$U$3:$AK$1000,2,FALSE)</f>
        <v>BFILE_CINFO</v>
      </c>
      <c r="Q482" s="264" t="s">
        <v>208</v>
      </c>
      <c r="R482" s="265" t="s">
        <v>868</v>
      </c>
      <c r="S482" s="265" t="s">
        <v>206</v>
      </c>
      <c r="T482" s="265" t="str">
        <f t="shared" si="23"/>
        <v xml:space="preserve">9 , 7 , 16 , 'Y' </v>
      </c>
      <c r="U482" s="266" t="s">
        <v>207</v>
      </c>
      <c r="W482" s="240" t="b">
        <f t="shared" si="22"/>
        <v>0</v>
      </c>
      <c r="X482" s="240" t="b">
        <f t="shared" si="22"/>
        <v>0</v>
      </c>
      <c r="Y482" s="240" t="b">
        <f t="shared" si="22"/>
        <v>0</v>
      </c>
      <c r="Z482" s="240" t="b">
        <f t="shared" si="22"/>
        <v>0</v>
      </c>
      <c r="AB482" s="240"/>
      <c r="AC482" s="240"/>
      <c r="AD482" s="240"/>
      <c r="AE482" s="240"/>
    </row>
    <row r="483" spans="7:31" s="238" customFormat="1">
      <c r="G483" s="234">
        <v>9</v>
      </c>
      <c r="H483" s="234">
        <v>8</v>
      </c>
      <c r="I483" s="234">
        <v>1</v>
      </c>
      <c r="J483" s="234" t="s">
        <v>2380</v>
      </c>
      <c r="N483" s="238" t="str">
        <f>VLOOKUP(G483,'[3]1_プロファイルマスタ'!$H$3:$L$900,3,FALSE)</f>
        <v>L＆F管理者（リスク管理部）</v>
      </c>
      <c r="O483" s="238" t="str">
        <f>VLOOKUP(H483,'[3]8_取引マスタ'!$J$3:$P$910,2,FALSE)</f>
        <v>判定履歴照会</v>
      </c>
      <c r="P483" s="238" t="str">
        <f>VLOOKUP(I483,'[3]15_リスト発行元マスタ'!$U$3:$AK$1000,2,FALSE)</f>
        <v>OFAC</v>
      </c>
      <c r="Q483" s="264" t="s">
        <v>208</v>
      </c>
      <c r="R483" s="265" t="s">
        <v>868</v>
      </c>
      <c r="S483" s="265" t="s">
        <v>206</v>
      </c>
      <c r="T483" s="265" t="str">
        <f t="shared" si="23"/>
        <v xml:space="preserve">9 , 8 , 1 , 'Y' </v>
      </c>
      <c r="U483" s="266" t="s">
        <v>207</v>
      </c>
      <c r="W483" s="240" t="b">
        <f t="shared" si="22"/>
        <v>0</v>
      </c>
      <c r="X483" s="240" t="b">
        <f t="shared" si="22"/>
        <v>0</v>
      </c>
      <c r="Y483" s="240" t="b">
        <f t="shared" si="22"/>
        <v>0</v>
      </c>
      <c r="Z483" s="240" t="b">
        <f t="shared" si="22"/>
        <v>0</v>
      </c>
      <c r="AB483" s="240"/>
      <c r="AC483" s="240"/>
      <c r="AD483" s="240"/>
      <c r="AE483" s="240"/>
    </row>
    <row r="484" spans="7:31" s="238" customFormat="1">
      <c r="G484" s="234">
        <v>9</v>
      </c>
      <c r="H484" s="234">
        <v>8</v>
      </c>
      <c r="I484" s="234">
        <v>2</v>
      </c>
      <c r="J484" s="234" t="s">
        <v>2381</v>
      </c>
      <c r="N484" s="238" t="str">
        <f>VLOOKUP(G484,'[3]1_プロファイルマスタ'!$H$3:$L$900,3,FALSE)</f>
        <v>L＆F管理者（リスク管理部）</v>
      </c>
      <c r="O484" s="238" t="str">
        <f>VLOOKUP(H484,'[3]8_取引マスタ'!$J$3:$P$910,2,FALSE)</f>
        <v>判定履歴照会</v>
      </c>
      <c r="P484" s="238" t="str">
        <f>VLOOKUP(I484,'[3]15_リスト発行元マスタ'!$U$3:$AK$1000,2,FALSE)</f>
        <v>JP</v>
      </c>
      <c r="Q484" s="264" t="s">
        <v>208</v>
      </c>
      <c r="R484" s="265" t="s">
        <v>868</v>
      </c>
      <c r="S484" s="265" t="s">
        <v>206</v>
      </c>
      <c r="T484" s="265" t="str">
        <f t="shared" si="23"/>
        <v xml:space="preserve">9 , 8 , 2 , 'N' </v>
      </c>
      <c r="U484" s="266" t="s">
        <v>207</v>
      </c>
      <c r="W484" s="240" t="b">
        <f t="shared" si="22"/>
        <v>0</v>
      </c>
      <c r="X484" s="240" t="b">
        <f t="shared" si="22"/>
        <v>0</v>
      </c>
      <c r="Y484" s="240" t="b">
        <f t="shared" si="22"/>
        <v>0</v>
      </c>
      <c r="Z484" s="240" t="b">
        <f t="shared" si="22"/>
        <v>0</v>
      </c>
      <c r="AB484" s="240"/>
      <c r="AC484" s="240"/>
      <c r="AD484" s="240"/>
      <c r="AE484" s="240"/>
    </row>
    <row r="485" spans="7:31" s="238" customFormat="1">
      <c r="G485" s="234">
        <v>9</v>
      </c>
      <c r="H485" s="234">
        <v>8</v>
      </c>
      <c r="I485" s="234">
        <v>3</v>
      </c>
      <c r="J485" s="234" t="s">
        <v>2381</v>
      </c>
      <c r="N485" s="238" t="str">
        <f>VLOOKUP(G485,'[3]1_プロファイルマスタ'!$H$3:$L$900,3,FALSE)</f>
        <v>L＆F管理者（リスク管理部）</v>
      </c>
      <c r="O485" s="238" t="str">
        <f>VLOOKUP(H485,'[3]8_取引マスタ'!$J$3:$P$910,2,FALSE)</f>
        <v>判定履歴照会</v>
      </c>
      <c r="P485" s="238" t="str">
        <f>VLOOKUP(I485,'[3]15_リスト発行元マスタ'!$U$3:$AK$1000,2,FALSE)</f>
        <v>MOF</v>
      </c>
      <c r="Q485" s="264" t="s">
        <v>208</v>
      </c>
      <c r="R485" s="265" t="s">
        <v>868</v>
      </c>
      <c r="S485" s="265" t="s">
        <v>206</v>
      </c>
      <c r="T485" s="265" t="str">
        <f t="shared" si="23"/>
        <v xml:space="preserve">9 , 8 , 3 , 'N' </v>
      </c>
      <c r="U485" s="266" t="s">
        <v>207</v>
      </c>
      <c r="W485" s="240" t="b">
        <f t="shared" si="22"/>
        <v>0</v>
      </c>
      <c r="X485" s="240" t="b">
        <f t="shared" si="22"/>
        <v>0</v>
      </c>
      <c r="Y485" s="240" t="b">
        <f t="shared" si="22"/>
        <v>0</v>
      </c>
      <c r="Z485" s="240" t="b">
        <f t="shared" si="22"/>
        <v>0</v>
      </c>
      <c r="AB485" s="240"/>
      <c r="AC485" s="240"/>
      <c r="AD485" s="240"/>
      <c r="AE485" s="240"/>
    </row>
    <row r="486" spans="7:31" s="238" customFormat="1">
      <c r="G486" s="234">
        <v>9</v>
      </c>
      <c r="H486" s="234">
        <v>8</v>
      </c>
      <c r="I486" s="234">
        <v>4</v>
      </c>
      <c r="J486" s="234" t="s">
        <v>2380</v>
      </c>
      <c r="N486" s="238" t="str">
        <f>VLOOKUP(G486,'[3]1_プロファイルマスタ'!$H$3:$L$900,3,FALSE)</f>
        <v>L＆F管理者（リスク管理部）</v>
      </c>
      <c r="O486" s="238" t="str">
        <f>VLOOKUP(H486,'[3]8_取引マスタ'!$J$3:$P$910,2,FALSE)</f>
        <v>判定履歴照会</v>
      </c>
      <c r="P486" s="238" t="str">
        <f>VLOOKUP(I486,'[3]15_リスト発行元マスタ'!$U$3:$AK$1000,2,FALSE)</f>
        <v>NPA</v>
      </c>
      <c r="Q486" s="264" t="s">
        <v>208</v>
      </c>
      <c r="R486" s="265" t="s">
        <v>868</v>
      </c>
      <c r="S486" s="265" t="s">
        <v>206</v>
      </c>
      <c r="T486" s="265" t="str">
        <f t="shared" si="23"/>
        <v xml:space="preserve">9 , 8 , 4 , 'Y' </v>
      </c>
      <c r="U486" s="266" t="s">
        <v>207</v>
      </c>
      <c r="W486" s="240" t="b">
        <f t="shared" si="22"/>
        <v>0</v>
      </c>
      <c r="X486" s="240" t="b">
        <f t="shared" si="22"/>
        <v>0</v>
      </c>
      <c r="Y486" s="240" t="b">
        <f t="shared" si="22"/>
        <v>0</v>
      </c>
      <c r="Z486" s="240" t="b">
        <f t="shared" ref="Z486:Z625" si="24">IF(J486="","",EXACT(J486,AE486))</f>
        <v>0</v>
      </c>
      <c r="AB486" s="240"/>
      <c r="AC486" s="240"/>
      <c r="AD486" s="240"/>
      <c r="AE486" s="240"/>
    </row>
    <row r="487" spans="7:31" s="238" customFormat="1">
      <c r="G487" s="234">
        <v>9</v>
      </c>
      <c r="H487" s="234">
        <v>8</v>
      </c>
      <c r="I487" s="234">
        <v>5</v>
      </c>
      <c r="J487" s="234" t="s">
        <v>2380</v>
      </c>
      <c r="N487" s="238" t="str">
        <f>VLOOKUP(G487,'[3]1_プロファイルマスタ'!$H$3:$L$900,3,FALSE)</f>
        <v>L＆F管理者（リスク管理部）</v>
      </c>
      <c r="O487" s="238" t="str">
        <f>VLOOKUP(H487,'[3]8_取引マスタ'!$J$3:$P$910,2,FALSE)</f>
        <v>判定履歴照会</v>
      </c>
      <c r="P487" s="238" t="str">
        <f>VLOOKUP(I487,'[3]15_リスト発行元マスタ'!$U$3:$AK$1000,2,FALSE)</f>
        <v>NPC</v>
      </c>
      <c r="Q487" s="264" t="s">
        <v>208</v>
      </c>
      <c r="R487" s="265" t="s">
        <v>868</v>
      </c>
      <c r="S487" s="265" t="s">
        <v>206</v>
      </c>
      <c r="T487" s="265" t="str">
        <f t="shared" si="23"/>
        <v xml:space="preserve">9 , 8 , 5 , 'Y' </v>
      </c>
      <c r="U487" s="266" t="s">
        <v>207</v>
      </c>
      <c r="W487" s="240" t="b">
        <f t="shared" ref="W487:Y571" si="25">IF(G487="","",EXACT(G487,AB487))</f>
        <v>0</v>
      </c>
      <c r="X487" s="240" t="b">
        <f t="shared" si="25"/>
        <v>0</v>
      </c>
      <c r="Y487" s="240" t="b">
        <f t="shared" si="25"/>
        <v>0</v>
      </c>
      <c r="Z487" s="240" t="b">
        <f t="shared" si="24"/>
        <v>0</v>
      </c>
      <c r="AB487" s="240"/>
      <c r="AC487" s="240"/>
      <c r="AD487" s="240"/>
      <c r="AE487" s="240"/>
    </row>
    <row r="488" spans="7:31" s="238" customFormat="1">
      <c r="G488" s="234">
        <v>9</v>
      </c>
      <c r="H488" s="234">
        <v>8</v>
      </c>
      <c r="I488" s="234">
        <v>6</v>
      </c>
      <c r="J488" s="234" t="s">
        <v>2380</v>
      </c>
      <c r="N488" s="238" t="str">
        <f>VLOOKUP(G488,'[3]1_プロファイルマスタ'!$H$3:$L$900,3,FALSE)</f>
        <v>L＆F管理者（リスク管理部）</v>
      </c>
      <c r="O488" s="238" t="str">
        <f>VLOOKUP(H488,'[3]8_取引マスタ'!$J$3:$P$910,2,FALSE)</f>
        <v>判定履歴照会</v>
      </c>
      <c r="P488" s="238" t="str">
        <f>VLOOKUP(I488,'[3]15_リスト発行元マスタ'!$U$3:$AK$1000,2,FALSE)</f>
        <v>NPI</v>
      </c>
      <c r="Q488" s="264" t="s">
        <v>208</v>
      </c>
      <c r="R488" s="265" t="s">
        <v>868</v>
      </c>
      <c r="S488" s="265" t="s">
        <v>206</v>
      </c>
      <c r="T488" s="265" t="str">
        <f t="shared" si="23"/>
        <v xml:space="preserve">9 , 8 , 6 , 'Y' </v>
      </c>
      <c r="U488" s="266" t="s">
        <v>207</v>
      </c>
      <c r="W488" s="240" t="b">
        <f t="shared" si="25"/>
        <v>0</v>
      </c>
      <c r="X488" s="240" t="b">
        <f t="shared" si="25"/>
        <v>0</v>
      </c>
      <c r="Y488" s="240" t="b">
        <f t="shared" si="25"/>
        <v>0</v>
      </c>
      <c r="Z488" s="240" t="b">
        <f t="shared" si="24"/>
        <v>0</v>
      </c>
      <c r="AB488" s="240"/>
      <c r="AC488" s="240"/>
      <c r="AD488" s="240"/>
      <c r="AE488" s="240"/>
    </row>
    <row r="489" spans="7:31" s="238" customFormat="1">
      <c r="G489" s="234">
        <v>9</v>
      </c>
      <c r="H489" s="234">
        <v>8</v>
      </c>
      <c r="I489" s="234">
        <v>7</v>
      </c>
      <c r="J489" s="234" t="s">
        <v>2380</v>
      </c>
      <c r="N489" s="238" t="str">
        <f>VLOOKUP(G489,'[3]1_プロファイルマスタ'!$H$3:$L$900,3,FALSE)</f>
        <v>L＆F管理者（リスク管理部）</v>
      </c>
      <c r="O489" s="238" t="str">
        <f>VLOOKUP(H489,'[3]8_取引マスタ'!$J$3:$P$910,2,FALSE)</f>
        <v>判定履歴照会</v>
      </c>
      <c r="P489" s="238" t="str">
        <f>VLOOKUP(I489,'[3]15_リスト発行元マスタ'!$U$3:$AK$1000,2,FALSE)</f>
        <v>ASI</v>
      </c>
      <c r="Q489" s="264" t="s">
        <v>208</v>
      </c>
      <c r="R489" s="265" t="s">
        <v>868</v>
      </c>
      <c r="S489" s="265" t="s">
        <v>206</v>
      </c>
      <c r="T489" s="265" t="str">
        <f t="shared" si="23"/>
        <v xml:space="preserve">9 , 8 , 7 , 'Y' </v>
      </c>
      <c r="U489" s="266" t="s">
        <v>207</v>
      </c>
      <c r="W489" s="240" t="b">
        <f t="shared" si="25"/>
        <v>0</v>
      </c>
      <c r="X489" s="240" t="b">
        <f t="shared" si="25"/>
        <v>0</v>
      </c>
      <c r="Y489" s="240" t="b">
        <f t="shared" si="25"/>
        <v>0</v>
      </c>
      <c r="Z489" s="240" t="b">
        <f t="shared" si="24"/>
        <v>0</v>
      </c>
      <c r="AB489" s="240"/>
      <c r="AC489" s="240"/>
      <c r="AD489" s="240"/>
      <c r="AE489" s="240"/>
    </row>
    <row r="490" spans="7:31" s="238" customFormat="1">
      <c r="G490" s="234">
        <v>9</v>
      </c>
      <c r="H490" s="234">
        <v>8</v>
      </c>
      <c r="I490" s="234">
        <v>8</v>
      </c>
      <c r="J490" s="234" t="s">
        <v>2380</v>
      </c>
      <c r="N490" s="238" t="str">
        <f>VLOOKUP(G490,'[3]1_プロファイルマスタ'!$H$3:$L$900,3,FALSE)</f>
        <v>L＆F管理者（リスク管理部）</v>
      </c>
      <c r="O490" s="238" t="str">
        <f>VLOOKUP(H490,'[3]8_取引マスタ'!$J$3:$P$910,2,FALSE)</f>
        <v>判定履歴照会</v>
      </c>
      <c r="P490" s="238" t="str">
        <f>VLOOKUP(I490,'[3]15_リスト発行元マスタ'!$U$3:$AK$1000,2,FALSE)</f>
        <v>ASC</v>
      </c>
      <c r="Q490" s="264" t="s">
        <v>208</v>
      </c>
      <c r="R490" s="265" t="s">
        <v>868</v>
      </c>
      <c r="S490" s="265" t="s">
        <v>206</v>
      </c>
      <c r="T490" s="265" t="str">
        <f t="shared" si="23"/>
        <v xml:space="preserve">9 , 8 , 8 , 'Y' </v>
      </c>
      <c r="U490" s="266" t="s">
        <v>207</v>
      </c>
      <c r="W490" s="240" t="b">
        <f t="shared" si="25"/>
        <v>0</v>
      </c>
      <c r="X490" s="240" t="b">
        <f t="shared" si="25"/>
        <v>0</v>
      </c>
      <c r="Y490" s="240" t="b">
        <f t="shared" si="25"/>
        <v>0</v>
      </c>
      <c r="Z490" s="240" t="b">
        <f t="shared" si="24"/>
        <v>0</v>
      </c>
      <c r="AB490" s="240"/>
      <c r="AC490" s="240"/>
      <c r="AD490" s="240"/>
      <c r="AE490" s="240"/>
    </row>
    <row r="491" spans="7:31" s="238" customFormat="1">
      <c r="G491" s="234">
        <v>9</v>
      </c>
      <c r="H491" s="234">
        <v>8</v>
      </c>
      <c r="I491" s="234">
        <v>9</v>
      </c>
      <c r="J491" s="234" t="s">
        <v>2380</v>
      </c>
      <c r="N491" s="238" t="str">
        <f>VLOOKUP(G491,'[3]1_プロファイルマスタ'!$H$3:$L$900,3,FALSE)</f>
        <v>L＆F管理者（リスク管理部）</v>
      </c>
      <c r="O491" s="238" t="str">
        <f>VLOOKUP(H491,'[3]8_取引マスタ'!$J$3:$P$910,2,FALSE)</f>
        <v>判定履歴照会</v>
      </c>
      <c r="P491" s="238" t="str">
        <f>VLOOKUP(I491,'[3]15_リスト発行元マスタ'!$U$3:$AK$1000,2,FALSE)</f>
        <v>DJ_SEISAI</v>
      </c>
      <c r="Q491" s="264" t="s">
        <v>208</v>
      </c>
      <c r="R491" s="265" t="s">
        <v>868</v>
      </c>
      <c r="S491" s="265" t="s">
        <v>206</v>
      </c>
      <c r="T491" s="265" t="str">
        <f t="shared" si="23"/>
        <v xml:space="preserve">9 , 8 , 9 , 'Y' </v>
      </c>
      <c r="U491" s="266" t="s">
        <v>207</v>
      </c>
      <c r="W491" s="240" t="b">
        <f t="shared" si="25"/>
        <v>0</v>
      </c>
      <c r="X491" s="240" t="b">
        <f t="shared" si="25"/>
        <v>0</v>
      </c>
      <c r="Y491" s="240" t="b">
        <f t="shared" si="25"/>
        <v>0</v>
      </c>
      <c r="Z491" s="240" t="b">
        <f t="shared" si="24"/>
        <v>0</v>
      </c>
      <c r="AB491" s="240"/>
      <c r="AC491" s="240"/>
      <c r="AD491" s="240"/>
      <c r="AE491" s="240"/>
    </row>
    <row r="492" spans="7:31" s="238" customFormat="1">
      <c r="G492" s="234">
        <v>9</v>
      </c>
      <c r="H492" s="234">
        <v>8</v>
      </c>
      <c r="I492" s="234">
        <v>10</v>
      </c>
      <c r="J492" s="234" t="s">
        <v>2381</v>
      </c>
      <c r="N492" s="238" t="str">
        <f>VLOOKUP(G492,'[3]1_プロファイルマスタ'!$H$3:$L$900,3,FALSE)</f>
        <v>L＆F管理者（リスク管理部）</v>
      </c>
      <c r="O492" s="238" t="str">
        <f>VLOOKUP(H492,'[3]8_取引マスタ'!$J$3:$P$910,2,FALSE)</f>
        <v>判定履歴照会</v>
      </c>
      <c r="P492" s="238" t="str">
        <f>VLOOKUP(I492,'[3]15_リスト発行元マスタ'!$U$3:$AK$1000,2,FALSE)</f>
        <v>DJ_SHIPS</v>
      </c>
      <c r="Q492" s="264" t="s">
        <v>208</v>
      </c>
      <c r="R492" s="265" t="s">
        <v>868</v>
      </c>
      <c r="S492" s="265" t="s">
        <v>206</v>
      </c>
      <c r="T492" s="265" t="str">
        <f t="shared" si="23"/>
        <v xml:space="preserve">9 , 8 , 10 , 'N' </v>
      </c>
      <c r="U492" s="266" t="s">
        <v>207</v>
      </c>
      <c r="W492" s="240" t="b">
        <f t="shared" si="25"/>
        <v>0</v>
      </c>
      <c r="X492" s="240" t="b">
        <f t="shared" si="25"/>
        <v>0</v>
      </c>
      <c r="Y492" s="240" t="b">
        <f t="shared" si="25"/>
        <v>0</v>
      </c>
      <c r="Z492" s="240" t="b">
        <f t="shared" si="24"/>
        <v>0</v>
      </c>
      <c r="AB492" s="240"/>
      <c r="AC492" s="240"/>
      <c r="AD492" s="240"/>
      <c r="AE492" s="240"/>
    </row>
    <row r="493" spans="7:31" s="238" customFormat="1">
      <c r="G493" s="234">
        <v>9</v>
      </c>
      <c r="H493" s="234">
        <v>8</v>
      </c>
      <c r="I493" s="234">
        <v>11</v>
      </c>
      <c r="J493" s="234" t="s">
        <v>2380</v>
      </c>
      <c r="N493" s="238" t="str">
        <f>VLOOKUP(G493,'[3]1_プロファイルマスタ'!$H$3:$L$900,3,FALSE)</f>
        <v>L＆F管理者（リスク管理部）</v>
      </c>
      <c r="O493" s="238" t="str">
        <f>VLOOKUP(H493,'[3]8_取引マスタ'!$J$3:$P$910,2,FALSE)</f>
        <v>判定履歴照会</v>
      </c>
      <c r="P493" s="238" t="str">
        <f>VLOOKUP(I493,'[3]15_リスト発行元マスタ'!$U$3:$AK$1000,2,FALSE)</f>
        <v>DJ_GAIKOKU_PEPS</v>
      </c>
      <c r="Q493" s="264" t="s">
        <v>208</v>
      </c>
      <c r="R493" s="265" t="s">
        <v>868</v>
      </c>
      <c r="S493" s="265" t="s">
        <v>206</v>
      </c>
      <c r="T493" s="265" t="str">
        <f t="shared" si="23"/>
        <v xml:space="preserve">9 , 8 , 11 , 'Y' </v>
      </c>
      <c r="U493" s="266" t="s">
        <v>207</v>
      </c>
      <c r="W493" s="240" t="b">
        <f t="shared" si="25"/>
        <v>0</v>
      </c>
      <c r="X493" s="240" t="b">
        <f t="shared" si="25"/>
        <v>0</v>
      </c>
      <c r="Y493" s="240" t="b">
        <f t="shared" si="25"/>
        <v>0</v>
      </c>
      <c r="Z493" s="240" t="b">
        <f t="shared" si="24"/>
        <v>0</v>
      </c>
      <c r="AB493" s="240"/>
      <c r="AC493" s="240"/>
      <c r="AD493" s="240"/>
      <c r="AE493" s="240"/>
    </row>
    <row r="494" spans="7:31" s="238" customFormat="1">
      <c r="G494" s="234">
        <v>9</v>
      </c>
      <c r="H494" s="234">
        <v>8</v>
      </c>
      <c r="I494" s="234">
        <v>12</v>
      </c>
      <c r="J494" s="234" t="s">
        <v>2380</v>
      </c>
      <c r="N494" s="238" t="str">
        <f>VLOOKUP(G494,'[3]1_プロファイルマスタ'!$H$3:$L$900,3,FALSE)</f>
        <v>L＆F管理者（リスク管理部）</v>
      </c>
      <c r="O494" s="238" t="str">
        <f>VLOOKUP(H494,'[3]8_取引マスタ'!$J$3:$P$910,2,FALSE)</f>
        <v>判定履歴照会</v>
      </c>
      <c r="P494" s="238" t="str">
        <f>VLOOKUP(I494,'[3]15_リスト発行元マスタ'!$U$3:$AK$1000,2,FALSE)</f>
        <v>DJ_KOKUNAI_PEPS</v>
      </c>
      <c r="Q494" s="264" t="s">
        <v>208</v>
      </c>
      <c r="R494" s="265" t="s">
        <v>868</v>
      </c>
      <c r="S494" s="265" t="s">
        <v>206</v>
      </c>
      <c r="T494" s="265" t="str">
        <f t="shared" si="23"/>
        <v xml:space="preserve">9 , 8 , 12 , 'Y' </v>
      </c>
      <c r="U494" s="266" t="s">
        <v>207</v>
      </c>
      <c r="W494" s="240" t="b">
        <f t="shared" si="25"/>
        <v>0</v>
      </c>
      <c r="X494" s="240" t="b">
        <f t="shared" si="25"/>
        <v>0</v>
      </c>
      <c r="Y494" s="240" t="b">
        <f t="shared" si="25"/>
        <v>0</v>
      </c>
      <c r="Z494" s="240" t="b">
        <f t="shared" si="24"/>
        <v>0</v>
      </c>
      <c r="AB494" s="240"/>
      <c r="AC494" s="240"/>
      <c r="AD494" s="240"/>
      <c r="AE494" s="240"/>
    </row>
    <row r="495" spans="7:31" s="238" customFormat="1">
      <c r="G495" s="234">
        <v>9</v>
      </c>
      <c r="H495" s="234">
        <v>8</v>
      </c>
      <c r="I495" s="234">
        <v>13</v>
      </c>
      <c r="J495" s="234" t="s">
        <v>2380</v>
      </c>
      <c r="N495" s="238" t="str">
        <f>VLOOKUP(G495,'[3]1_プロファイルマスタ'!$H$3:$L$900,3,FALSE)</f>
        <v>L＆F管理者（リスク管理部）</v>
      </c>
      <c r="O495" s="238" t="str">
        <f>VLOOKUP(H495,'[3]8_取引マスタ'!$J$3:$P$910,2,FALSE)</f>
        <v>判定履歴照会</v>
      </c>
      <c r="P495" s="238" t="str">
        <f>VLOOKUP(I495,'[3]15_リスト発行元マスタ'!$U$3:$AK$1000,2,FALSE)</f>
        <v>ZENGIN_SEIHO</v>
      </c>
      <c r="Q495" s="264" t="s">
        <v>208</v>
      </c>
      <c r="R495" s="265" t="s">
        <v>868</v>
      </c>
      <c r="S495" s="265" t="s">
        <v>206</v>
      </c>
      <c r="T495" s="265" t="str">
        <f t="shared" si="23"/>
        <v xml:space="preserve">9 , 8 , 13 , 'Y' </v>
      </c>
      <c r="U495" s="266" t="s">
        <v>207</v>
      </c>
      <c r="W495" s="240" t="b">
        <f t="shared" si="25"/>
        <v>0</v>
      </c>
      <c r="X495" s="240" t="b">
        <f t="shared" si="25"/>
        <v>0</v>
      </c>
      <c r="Y495" s="240" t="b">
        <f t="shared" si="25"/>
        <v>0</v>
      </c>
      <c r="Z495" s="240" t="b">
        <f t="shared" si="24"/>
        <v>0</v>
      </c>
      <c r="AB495" s="240"/>
      <c r="AC495" s="240"/>
      <c r="AD495" s="240"/>
      <c r="AE495" s="240"/>
    </row>
    <row r="496" spans="7:31" s="238" customFormat="1">
      <c r="G496" s="234">
        <v>9</v>
      </c>
      <c r="H496" s="234">
        <v>8</v>
      </c>
      <c r="I496" s="234">
        <v>14</v>
      </c>
      <c r="J496" s="234" t="s">
        <v>2380</v>
      </c>
      <c r="N496" s="238" t="str">
        <f>VLOOKUP(G496,'[3]1_プロファイルマスタ'!$H$3:$L$900,3,FALSE)</f>
        <v>L＆F管理者（リスク管理部）</v>
      </c>
      <c r="O496" s="238" t="str">
        <f>VLOOKUP(H496,'[3]8_取引マスタ'!$J$3:$P$910,2,FALSE)</f>
        <v>判定履歴照会</v>
      </c>
      <c r="P496" s="238" t="str">
        <f>VLOOKUP(I496,'[3]15_リスト発行元マスタ'!$U$3:$AK$1000,2,FALSE)</f>
        <v>ZENGIN_SONPO</v>
      </c>
      <c r="Q496" s="264" t="s">
        <v>208</v>
      </c>
      <c r="R496" s="265" t="s">
        <v>868</v>
      </c>
      <c r="S496" s="265" t="s">
        <v>206</v>
      </c>
      <c r="T496" s="265" t="str">
        <f t="shared" si="23"/>
        <v xml:space="preserve">9 , 8 , 14 , 'Y' </v>
      </c>
      <c r="U496" s="266" t="s">
        <v>207</v>
      </c>
      <c r="W496" s="240" t="b">
        <f t="shared" si="25"/>
        <v>0</v>
      </c>
      <c r="X496" s="240" t="b">
        <f t="shared" si="25"/>
        <v>0</v>
      </c>
      <c r="Y496" s="240" t="b">
        <f t="shared" si="25"/>
        <v>0</v>
      </c>
      <c r="Z496" s="240" t="b">
        <f t="shared" si="24"/>
        <v>0</v>
      </c>
      <c r="AB496" s="240"/>
      <c r="AC496" s="240"/>
      <c r="AD496" s="240"/>
      <c r="AE496" s="240"/>
    </row>
    <row r="497" spans="7:31" s="238" customFormat="1">
      <c r="G497" s="234">
        <v>9</v>
      </c>
      <c r="H497" s="234">
        <v>8</v>
      </c>
      <c r="I497" s="234">
        <v>15</v>
      </c>
      <c r="J497" s="234" t="s">
        <v>2380</v>
      </c>
      <c r="N497" s="238" t="str">
        <f>VLOOKUP(G497,'[3]1_プロファイルマスタ'!$H$3:$L$900,3,FALSE)</f>
        <v>L＆F管理者（リスク管理部）</v>
      </c>
      <c r="O497" s="238" t="str">
        <f>VLOOKUP(H497,'[3]8_取引マスタ'!$J$3:$P$910,2,FALSE)</f>
        <v>判定履歴照会</v>
      </c>
      <c r="P497" s="238" t="str">
        <f>VLOOKUP(I497,'[3]15_リスト発行元マスタ'!$U$3:$AK$1000,2,FALSE)</f>
        <v>ORIGINAL</v>
      </c>
      <c r="Q497" s="264" t="s">
        <v>208</v>
      </c>
      <c r="R497" s="265" t="s">
        <v>868</v>
      </c>
      <c r="S497" s="265" t="s">
        <v>206</v>
      </c>
      <c r="T497" s="265" t="str">
        <f t="shared" si="23"/>
        <v xml:space="preserve">9 , 8 , 15 , 'Y' </v>
      </c>
      <c r="U497" s="266" t="s">
        <v>207</v>
      </c>
      <c r="W497" s="240" t="b">
        <f t="shared" si="25"/>
        <v>0</v>
      </c>
      <c r="X497" s="240" t="b">
        <f t="shared" si="25"/>
        <v>0</v>
      </c>
      <c r="Y497" s="240" t="b">
        <f t="shared" si="25"/>
        <v>0</v>
      </c>
      <c r="Z497" s="240" t="b">
        <f t="shared" si="24"/>
        <v>0</v>
      </c>
      <c r="AB497" s="240"/>
      <c r="AC497" s="240"/>
      <c r="AD497" s="240"/>
      <c r="AE497" s="240"/>
    </row>
    <row r="498" spans="7:31" s="238" customFormat="1">
      <c r="G498" s="234">
        <v>9</v>
      </c>
      <c r="H498" s="234">
        <v>8</v>
      </c>
      <c r="I498" s="234">
        <v>16</v>
      </c>
      <c r="J498" s="234" t="s">
        <v>2380</v>
      </c>
      <c r="N498" s="238" t="str">
        <f>VLOOKUP(G498,'[3]1_プロファイルマスタ'!$H$3:$L$900,3,FALSE)</f>
        <v>L＆F管理者（リスク管理部）</v>
      </c>
      <c r="O498" s="238" t="str">
        <f>VLOOKUP(H498,'[3]8_取引マスタ'!$J$3:$P$910,2,FALSE)</f>
        <v>判定履歴照会</v>
      </c>
      <c r="P498" s="238" t="str">
        <f>VLOOKUP(I498,'[3]15_リスト発行元マスタ'!$U$3:$AK$1000,2,FALSE)</f>
        <v>BFILE_CINFO</v>
      </c>
      <c r="Q498" s="264" t="s">
        <v>208</v>
      </c>
      <c r="R498" s="265" t="s">
        <v>868</v>
      </c>
      <c r="S498" s="265" t="s">
        <v>206</v>
      </c>
      <c r="T498" s="265" t="str">
        <f t="shared" si="23"/>
        <v xml:space="preserve">9 , 8 , 16 , 'Y' </v>
      </c>
      <c r="U498" s="266" t="s">
        <v>207</v>
      </c>
      <c r="W498" s="240" t="b">
        <f t="shared" si="25"/>
        <v>0</v>
      </c>
      <c r="X498" s="240" t="b">
        <f t="shared" si="25"/>
        <v>0</v>
      </c>
      <c r="Y498" s="240" t="b">
        <f t="shared" si="25"/>
        <v>0</v>
      </c>
      <c r="Z498" s="240" t="b">
        <f t="shared" si="24"/>
        <v>0</v>
      </c>
      <c r="AB498" s="240"/>
      <c r="AC498" s="240"/>
      <c r="AD498" s="240"/>
      <c r="AE498" s="240"/>
    </row>
    <row r="499" spans="7:31" s="238" customFormat="1">
      <c r="G499" s="234">
        <v>9</v>
      </c>
      <c r="H499" s="234">
        <v>10</v>
      </c>
      <c r="I499" s="234">
        <v>1</v>
      </c>
      <c r="J499" s="234" t="s">
        <v>2380</v>
      </c>
      <c r="N499" s="238" t="str">
        <f>VLOOKUP(G499,'[3]1_プロファイルマスタ'!$H$3:$L$900,3,FALSE)</f>
        <v>L＆F管理者（リスク管理部）</v>
      </c>
      <c r="O499" s="238" t="str">
        <f>VLOOKUP(H499,'[3]8_取引マスタ'!$J$3:$P$910,2,FALSE)</f>
        <v>未判定照会</v>
      </c>
      <c r="P499" s="238" t="str">
        <f>VLOOKUP(I499,'[3]15_リスト発行元マスタ'!$U$3:$AK$1000,2,FALSE)</f>
        <v>OFAC</v>
      </c>
      <c r="Q499" s="264" t="s">
        <v>208</v>
      </c>
      <c r="R499" s="265" t="s">
        <v>868</v>
      </c>
      <c r="S499" s="265" t="s">
        <v>206</v>
      </c>
      <c r="T499" s="265" t="str">
        <f t="shared" si="23"/>
        <v xml:space="preserve">9 , 10 , 1 , 'Y' </v>
      </c>
      <c r="U499" s="266" t="s">
        <v>207</v>
      </c>
      <c r="W499" s="240" t="b">
        <f t="shared" si="25"/>
        <v>0</v>
      </c>
      <c r="X499" s="240" t="b">
        <f t="shared" si="25"/>
        <v>0</v>
      </c>
      <c r="Y499" s="240" t="b">
        <f t="shared" si="25"/>
        <v>0</v>
      </c>
      <c r="Z499" s="240" t="b">
        <f t="shared" si="24"/>
        <v>0</v>
      </c>
      <c r="AB499" s="240"/>
      <c r="AC499" s="240"/>
      <c r="AD499" s="240"/>
      <c r="AE499" s="240"/>
    </row>
    <row r="500" spans="7:31" s="238" customFormat="1">
      <c r="G500" s="234">
        <v>9</v>
      </c>
      <c r="H500" s="234">
        <v>10</v>
      </c>
      <c r="I500" s="234">
        <v>2</v>
      </c>
      <c r="J500" s="234" t="s">
        <v>2381</v>
      </c>
      <c r="N500" s="238" t="str">
        <f>VLOOKUP(G500,'[3]1_プロファイルマスタ'!$H$3:$L$900,3,FALSE)</f>
        <v>L＆F管理者（リスク管理部）</v>
      </c>
      <c r="O500" s="238" t="str">
        <f>VLOOKUP(H500,'[3]8_取引マスタ'!$J$3:$P$910,2,FALSE)</f>
        <v>未判定照会</v>
      </c>
      <c r="P500" s="238" t="str">
        <f>VLOOKUP(I500,'[3]15_リスト発行元マスタ'!$U$3:$AK$1000,2,FALSE)</f>
        <v>JP</v>
      </c>
      <c r="Q500" s="264" t="s">
        <v>208</v>
      </c>
      <c r="R500" s="265" t="s">
        <v>868</v>
      </c>
      <c r="S500" s="265" t="s">
        <v>206</v>
      </c>
      <c r="T500" s="265" t="str">
        <f t="shared" si="23"/>
        <v xml:space="preserve">9 , 10 , 2 , 'N' </v>
      </c>
      <c r="U500" s="266" t="s">
        <v>207</v>
      </c>
      <c r="W500" s="240" t="b">
        <f t="shared" si="25"/>
        <v>0</v>
      </c>
      <c r="X500" s="240" t="b">
        <f t="shared" si="25"/>
        <v>0</v>
      </c>
      <c r="Y500" s="240" t="b">
        <f t="shared" si="25"/>
        <v>0</v>
      </c>
      <c r="Z500" s="240" t="b">
        <f t="shared" si="24"/>
        <v>0</v>
      </c>
      <c r="AB500" s="240"/>
      <c r="AC500" s="240"/>
      <c r="AD500" s="240"/>
      <c r="AE500" s="240"/>
    </row>
    <row r="501" spans="7:31" s="238" customFormat="1">
      <c r="G501" s="234">
        <v>9</v>
      </c>
      <c r="H501" s="234">
        <v>10</v>
      </c>
      <c r="I501" s="234">
        <v>3</v>
      </c>
      <c r="J501" s="234" t="s">
        <v>2381</v>
      </c>
      <c r="N501" s="238" t="str">
        <f>VLOOKUP(G501,'[3]1_プロファイルマスタ'!$H$3:$L$900,3,FALSE)</f>
        <v>L＆F管理者（リスク管理部）</v>
      </c>
      <c r="O501" s="238" t="str">
        <f>VLOOKUP(H501,'[3]8_取引マスタ'!$J$3:$P$910,2,FALSE)</f>
        <v>未判定照会</v>
      </c>
      <c r="P501" s="238" t="str">
        <f>VLOOKUP(I501,'[3]15_リスト発行元マスタ'!$U$3:$AK$1000,2,FALSE)</f>
        <v>MOF</v>
      </c>
      <c r="Q501" s="264" t="s">
        <v>208</v>
      </c>
      <c r="R501" s="265" t="s">
        <v>868</v>
      </c>
      <c r="S501" s="265" t="s">
        <v>206</v>
      </c>
      <c r="T501" s="265" t="str">
        <f t="shared" si="23"/>
        <v xml:space="preserve">9 , 10 , 3 , 'N' </v>
      </c>
      <c r="U501" s="266" t="s">
        <v>207</v>
      </c>
      <c r="W501" s="240" t="b">
        <f t="shared" si="25"/>
        <v>0</v>
      </c>
      <c r="X501" s="240" t="b">
        <f t="shared" si="25"/>
        <v>0</v>
      </c>
      <c r="Y501" s="240" t="b">
        <f t="shared" si="25"/>
        <v>0</v>
      </c>
      <c r="Z501" s="240" t="b">
        <f t="shared" si="24"/>
        <v>0</v>
      </c>
      <c r="AB501" s="240"/>
      <c r="AC501" s="240"/>
      <c r="AD501" s="240"/>
      <c r="AE501" s="240"/>
    </row>
    <row r="502" spans="7:31" s="238" customFormat="1">
      <c r="G502" s="234">
        <v>9</v>
      </c>
      <c r="H502" s="234">
        <v>10</v>
      </c>
      <c r="I502" s="234">
        <v>4</v>
      </c>
      <c r="J502" s="234" t="s">
        <v>2380</v>
      </c>
      <c r="N502" s="238" t="str">
        <f>VLOOKUP(G502,'[3]1_プロファイルマスタ'!$H$3:$L$900,3,FALSE)</f>
        <v>L＆F管理者（リスク管理部）</v>
      </c>
      <c r="O502" s="238" t="str">
        <f>VLOOKUP(H502,'[3]8_取引マスタ'!$J$3:$P$910,2,FALSE)</f>
        <v>未判定照会</v>
      </c>
      <c r="P502" s="238" t="str">
        <f>VLOOKUP(I502,'[3]15_リスト発行元マスタ'!$U$3:$AK$1000,2,FALSE)</f>
        <v>NPA</v>
      </c>
      <c r="Q502" s="264" t="s">
        <v>208</v>
      </c>
      <c r="R502" s="265" t="s">
        <v>868</v>
      </c>
      <c r="S502" s="265" t="s">
        <v>206</v>
      </c>
      <c r="T502" s="265" t="str">
        <f t="shared" si="23"/>
        <v xml:space="preserve">9 , 10 , 4 , 'Y' </v>
      </c>
      <c r="U502" s="266" t="s">
        <v>207</v>
      </c>
      <c r="W502" s="240" t="b">
        <f t="shared" si="25"/>
        <v>0</v>
      </c>
      <c r="X502" s="240" t="b">
        <f t="shared" si="25"/>
        <v>0</v>
      </c>
      <c r="Y502" s="240" t="b">
        <f t="shared" si="25"/>
        <v>0</v>
      </c>
      <c r="Z502" s="240" t="b">
        <f t="shared" si="24"/>
        <v>0</v>
      </c>
      <c r="AB502" s="240"/>
      <c r="AC502" s="240"/>
      <c r="AD502" s="240"/>
      <c r="AE502" s="240"/>
    </row>
    <row r="503" spans="7:31" s="238" customFormat="1">
      <c r="G503" s="234">
        <v>9</v>
      </c>
      <c r="H503" s="234">
        <v>10</v>
      </c>
      <c r="I503" s="234">
        <v>5</v>
      </c>
      <c r="J503" s="234" t="s">
        <v>2380</v>
      </c>
      <c r="N503" s="238" t="str">
        <f>VLOOKUP(G503,'[3]1_プロファイルマスタ'!$H$3:$L$900,3,FALSE)</f>
        <v>L＆F管理者（リスク管理部）</v>
      </c>
      <c r="O503" s="238" t="str">
        <f>VLOOKUP(H503,'[3]8_取引マスタ'!$J$3:$P$910,2,FALSE)</f>
        <v>未判定照会</v>
      </c>
      <c r="P503" s="238" t="str">
        <f>VLOOKUP(I503,'[3]15_リスト発行元マスタ'!$U$3:$AK$1000,2,FALSE)</f>
        <v>NPC</v>
      </c>
      <c r="Q503" s="264" t="s">
        <v>208</v>
      </c>
      <c r="R503" s="265" t="s">
        <v>868</v>
      </c>
      <c r="S503" s="265" t="s">
        <v>206</v>
      </c>
      <c r="T503" s="265" t="str">
        <f t="shared" si="23"/>
        <v xml:space="preserve">9 , 10 , 5 , 'Y' </v>
      </c>
      <c r="U503" s="266" t="s">
        <v>207</v>
      </c>
      <c r="W503" s="240" t="b">
        <f t="shared" si="25"/>
        <v>0</v>
      </c>
      <c r="X503" s="240" t="b">
        <f t="shared" si="25"/>
        <v>0</v>
      </c>
      <c r="Y503" s="240" t="b">
        <f t="shared" si="25"/>
        <v>0</v>
      </c>
      <c r="Z503" s="240" t="b">
        <f t="shared" si="24"/>
        <v>0</v>
      </c>
      <c r="AB503" s="240"/>
      <c r="AC503" s="240"/>
      <c r="AD503" s="240"/>
      <c r="AE503" s="240"/>
    </row>
    <row r="504" spans="7:31" s="238" customFormat="1">
      <c r="G504" s="234">
        <v>9</v>
      </c>
      <c r="H504" s="234">
        <v>10</v>
      </c>
      <c r="I504" s="234">
        <v>6</v>
      </c>
      <c r="J504" s="234" t="s">
        <v>2380</v>
      </c>
      <c r="N504" s="238" t="str">
        <f>VLOOKUP(G504,'[3]1_プロファイルマスタ'!$H$3:$L$900,3,FALSE)</f>
        <v>L＆F管理者（リスク管理部）</v>
      </c>
      <c r="O504" s="238" t="str">
        <f>VLOOKUP(H504,'[3]8_取引マスタ'!$J$3:$P$910,2,FALSE)</f>
        <v>未判定照会</v>
      </c>
      <c r="P504" s="238" t="str">
        <f>VLOOKUP(I504,'[3]15_リスト発行元マスタ'!$U$3:$AK$1000,2,FALSE)</f>
        <v>NPI</v>
      </c>
      <c r="Q504" s="264" t="s">
        <v>208</v>
      </c>
      <c r="R504" s="265" t="s">
        <v>868</v>
      </c>
      <c r="S504" s="265" t="s">
        <v>206</v>
      </c>
      <c r="T504" s="265" t="str">
        <f t="shared" si="23"/>
        <v xml:space="preserve">9 , 10 , 6 , 'Y' </v>
      </c>
      <c r="U504" s="266" t="s">
        <v>207</v>
      </c>
      <c r="W504" s="240" t="b">
        <f t="shared" si="25"/>
        <v>0</v>
      </c>
      <c r="X504" s="240" t="b">
        <f t="shared" si="25"/>
        <v>0</v>
      </c>
      <c r="Y504" s="240" t="b">
        <f t="shared" si="25"/>
        <v>0</v>
      </c>
      <c r="Z504" s="240" t="b">
        <f t="shared" si="24"/>
        <v>0</v>
      </c>
      <c r="AB504" s="240"/>
      <c r="AC504" s="240"/>
      <c r="AD504" s="240"/>
      <c r="AE504" s="240"/>
    </row>
    <row r="505" spans="7:31" s="238" customFormat="1">
      <c r="G505" s="234">
        <v>9</v>
      </c>
      <c r="H505" s="234">
        <v>10</v>
      </c>
      <c r="I505" s="234">
        <v>7</v>
      </c>
      <c r="J505" s="234" t="s">
        <v>2380</v>
      </c>
      <c r="N505" s="238" t="str">
        <f>VLOOKUP(G505,'[3]1_プロファイルマスタ'!$H$3:$L$900,3,FALSE)</f>
        <v>L＆F管理者（リスク管理部）</v>
      </c>
      <c r="O505" s="238" t="str">
        <f>VLOOKUP(H505,'[3]8_取引マスタ'!$J$3:$P$910,2,FALSE)</f>
        <v>未判定照会</v>
      </c>
      <c r="P505" s="238" t="str">
        <f>VLOOKUP(I505,'[3]15_リスト発行元マスタ'!$U$3:$AK$1000,2,FALSE)</f>
        <v>ASI</v>
      </c>
      <c r="Q505" s="264" t="s">
        <v>208</v>
      </c>
      <c r="R505" s="265" t="s">
        <v>868</v>
      </c>
      <c r="S505" s="265" t="s">
        <v>206</v>
      </c>
      <c r="T505" s="265" t="str">
        <f t="shared" si="23"/>
        <v xml:space="preserve">9 , 10 , 7 , 'Y' </v>
      </c>
      <c r="U505" s="266" t="s">
        <v>207</v>
      </c>
      <c r="W505" s="240" t="b">
        <f t="shared" si="25"/>
        <v>0</v>
      </c>
      <c r="X505" s="240" t="b">
        <f t="shared" si="25"/>
        <v>0</v>
      </c>
      <c r="Y505" s="240" t="b">
        <f t="shared" si="25"/>
        <v>0</v>
      </c>
      <c r="Z505" s="240" t="b">
        <f t="shared" si="24"/>
        <v>0</v>
      </c>
      <c r="AB505" s="240"/>
      <c r="AC505" s="240"/>
      <c r="AD505" s="240"/>
      <c r="AE505" s="240"/>
    </row>
    <row r="506" spans="7:31" s="238" customFormat="1">
      <c r="G506" s="234">
        <v>9</v>
      </c>
      <c r="H506" s="234">
        <v>10</v>
      </c>
      <c r="I506" s="234">
        <v>8</v>
      </c>
      <c r="J506" s="234" t="s">
        <v>2380</v>
      </c>
      <c r="N506" s="238" t="str">
        <f>VLOOKUP(G506,'[3]1_プロファイルマスタ'!$H$3:$L$900,3,FALSE)</f>
        <v>L＆F管理者（リスク管理部）</v>
      </c>
      <c r="O506" s="238" t="str">
        <f>VLOOKUP(H506,'[3]8_取引マスタ'!$J$3:$P$910,2,FALSE)</f>
        <v>未判定照会</v>
      </c>
      <c r="P506" s="238" t="str">
        <f>VLOOKUP(I506,'[3]15_リスト発行元マスタ'!$U$3:$AK$1000,2,FALSE)</f>
        <v>ASC</v>
      </c>
      <c r="Q506" s="264" t="s">
        <v>208</v>
      </c>
      <c r="R506" s="265" t="s">
        <v>868</v>
      </c>
      <c r="S506" s="265" t="s">
        <v>206</v>
      </c>
      <c r="T506" s="265" t="str">
        <f t="shared" si="23"/>
        <v xml:space="preserve">9 , 10 , 8 , 'Y' </v>
      </c>
      <c r="U506" s="266" t="s">
        <v>207</v>
      </c>
      <c r="W506" s="240" t="b">
        <f t="shared" si="25"/>
        <v>0</v>
      </c>
      <c r="X506" s="240" t="b">
        <f t="shared" si="25"/>
        <v>0</v>
      </c>
      <c r="Y506" s="240" t="b">
        <f t="shared" si="25"/>
        <v>0</v>
      </c>
      <c r="Z506" s="240" t="b">
        <f t="shared" si="24"/>
        <v>0</v>
      </c>
      <c r="AB506" s="240"/>
      <c r="AC506" s="240"/>
      <c r="AD506" s="240"/>
      <c r="AE506" s="240"/>
    </row>
    <row r="507" spans="7:31" s="238" customFormat="1">
      <c r="G507" s="234">
        <v>9</v>
      </c>
      <c r="H507" s="234">
        <v>10</v>
      </c>
      <c r="I507" s="234">
        <v>9</v>
      </c>
      <c r="J507" s="234" t="s">
        <v>2380</v>
      </c>
      <c r="N507" s="238" t="str">
        <f>VLOOKUP(G507,'[3]1_プロファイルマスタ'!$H$3:$L$900,3,FALSE)</f>
        <v>L＆F管理者（リスク管理部）</v>
      </c>
      <c r="O507" s="238" t="str">
        <f>VLOOKUP(H507,'[3]8_取引マスタ'!$J$3:$P$910,2,FALSE)</f>
        <v>未判定照会</v>
      </c>
      <c r="P507" s="238" t="str">
        <f>VLOOKUP(I507,'[3]15_リスト発行元マスタ'!$U$3:$AK$1000,2,FALSE)</f>
        <v>DJ_SEISAI</v>
      </c>
      <c r="Q507" s="264" t="s">
        <v>208</v>
      </c>
      <c r="R507" s="265" t="s">
        <v>868</v>
      </c>
      <c r="S507" s="265" t="s">
        <v>206</v>
      </c>
      <c r="T507" s="265" t="str">
        <f t="shared" si="23"/>
        <v xml:space="preserve">9 , 10 , 9 , 'Y' </v>
      </c>
      <c r="U507" s="266" t="s">
        <v>207</v>
      </c>
      <c r="W507" s="240" t="b">
        <f t="shared" si="25"/>
        <v>0</v>
      </c>
      <c r="X507" s="240" t="b">
        <f t="shared" si="25"/>
        <v>0</v>
      </c>
      <c r="Y507" s="240" t="b">
        <f t="shared" si="25"/>
        <v>0</v>
      </c>
      <c r="Z507" s="240" t="b">
        <f t="shared" si="24"/>
        <v>0</v>
      </c>
      <c r="AB507" s="240"/>
      <c r="AC507" s="240"/>
      <c r="AD507" s="240"/>
      <c r="AE507" s="240"/>
    </row>
    <row r="508" spans="7:31" s="238" customFormat="1">
      <c r="G508" s="234">
        <v>9</v>
      </c>
      <c r="H508" s="234">
        <v>10</v>
      </c>
      <c r="I508" s="234">
        <v>10</v>
      </c>
      <c r="J508" s="234" t="s">
        <v>2381</v>
      </c>
      <c r="N508" s="238" t="str">
        <f>VLOOKUP(G508,'[3]1_プロファイルマスタ'!$H$3:$L$900,3,FALSE)</f>
        <v>L＆F管理者（リスク管理部）</v>
      </c>
      <c r="O508" s="238" t="str">
        <f>VLOOKUP(H508,'[3]8_取引マスタ'!$J$3:$P$910,2,FALSE)</f>
        <v>未判定照会</v>
      </c>
      <c r="P508" s="238" t="str">
        <f>VLOOKUP(I508,'[3]15_リスト発行元マスタ'!$U$3:$AK$1000,2,FALSE)</f>
        <v>DJ_SHIPS</v>
      </c>
      <c r="Q508" s="264" t="s">
        <v>208</v>
      </c>
      <c r="R508" s="265" t="s">
        <v>868</v>
      </c>
      <c r="S508" s="265" t="s">
        <v>206</v>
      </c>
      <c r="T508" s="265" t="str">
        <f t="shared" si="23"/>
        <v xml:space="preserve">9 , 10 , 10 , 'N' </v>
      </c>
      <c r="U508" s="266" t="s">
        <v>207</v>
      </c>
      <c r="W508" s="240" t="b">
        <f t="shared" si="25"/>
        <v>0</v>
      </c>
      <c r="X508" s="240" t="b">
        <f t="shared" si="25"/>
        <v>0</v>
      </c>
      <c r="Y508" s="240" t="b">
        <f t="shared" si="25"/>
        <v>0</v>
      </c>
      <c r="Z508" s="240" t="b">
        <f t="shared" si="24"/>
        <v>0</v>
      </c>
      <c r="AB508" s="240"/>
      <c r="AC508" s="240"/>
      <c r="AD508" s="240"/>
      <c r="AE508" s="240"/>
    </row>
    <row r="509" spans="7:31" s="238" customFormat="1">
      <c r="G509" s="234">
        <v>9</v>
      </c>
      <c r="H509" s="234">
        <v>10</v>
      </c>
      <c r="I509" s="234">
        <v>11</v>
      </c>
      <c r="J509" s="234" t="s">
        <v>2380</v>
      </c>
      <c r="N509" s="238" t="str">
        <f>VLOOKUP(G509,'[3]1_プロファイルマスタ'!$H$3:$L$900,3,FALSE)</f>
        <v>L＆F管理者（リスク管理部）</v>
      </c>
      <c r="O509" s="238" t="str">
        <f>VLOOKUP(H509,'[3]8_取引マスタ'!$J$3:$P$910,2,FALSE)</f>
        <v>未判定照会</v>
      </c>
      <c r="P509" s="238" t="str">
        <f>VLOOKUP(I509,'[3]15_リスト発行元マスタ'!$U$3:$AK$1000,2,FALSE)</f>
        <v>DJ_GAIKOKU_PEPS</v>
      </c>
      <c r="Q509" s="264" t="s">
        <v>208</v>
      </c>
      <c r="R509" s="265" t="s">
        <v>868</v>
      </c>
      <c r="S509" s="265" t="s">
        <v>206</v>
      </c>
      <c r="T509" s="265" t="str">
        <f t="shared" si="23"/>
        <v xml:space="preserve">9 , 10 , 11 , 'Y' </v>
      </c>
      <c r="U509" s="266" t="s">
        <v>207</v>
      </c>
      <c r="W509" s="240" t="b">
        <f t="shared" si="25"/>
        <v>0</v>
      </c>
      <c r="X509" s="240" t="b">
        <f t="shared" si="25"/>
        <v>0</v>
      </c>
      <c r="Y509" s="240" t="b">
        <f t="shared" si="25"/>
        <v>0</v>
      </c>
      <c r="Z509" s="240" t="b">
        <f t="shared" si="24"/>
        <v>0</v>
      </c>
      <c r="AB509" s="240"/>
      <c r="AC509" s="240"/>
      <c r="AD509" s="240"/>
      <c r="AE509" s="240"/>
    </row>
    <row r="510" spans="7:31" s="238" customFormat="1">
      <c r="G510" s="234">
        <v>9</v>
      </c>
      <c r="H510" s="234">
        <v>10</v>
      </c>
      <c r="I510" s="234">
        <v>12</v>
      </c>
      <c r="J510" s="234" t="s">
        <v>2380</v>
      </c>
      <c r="N510" s="238" t="str">
        <f>VLOOKUP(G510,'[3]1_プロファイルマスタ'!$H$3:$L$900,3,FALSE)</f>
        <v>L＆F管理者（リスク管理部）</v>
      </c>
      <c r="O510" s="238" t="str">
        <f>VLOOKUP(H510,'[3]8_取引マスタ'!$J$3:$P$910,2,FALSE)</f>
        <v>未判定照会</v>
      </c>
      <c r="P510" s="238" t="str">
        <f>VLOOKUP(I510,'[3]15_リスト発行元マスタ'!$U$3:$AK$1000,2,FALSE)</f>
        <v>DJ_KOKUNAI_PEPS</v>
      </c>
      <c r="Q510" s="264" t="s">
        <v>208</v>
      </c>
      <c r="R510" s="265" t="s">
        <v>868</v>
      </c>
      <c r="S510" s="265" t="s">
        <v>206</v>
      </c>
      <c r="T510" s="265" t="str">
        <f t="shared" si="23"/>
        <v xml:space="preserve">9 , 10 , 12 , 'Y' </v>
      </c>
      <c r="U510" s="266" t="s">
        <v>207</v>
      </c>
      <c r="W510" s="240" t="b">
        <f t="shared" si="25"/>
        <v>0</v>
      </c>
      <c r="X510" s="240" t="b">
        <f t="shared" si="25"/>
        <v>0</v>
      </c>
      <c r="Y510" s="240" t="b">
        <f t="shared" si="25"/>
        <v>0</v>
      </c>
      <c r="Z510" s="240" t="b">
        <f t="shared" si="24"/>
        <v>0</v>
      </c>
      <c r="AB510" s="240"/>
      <c r="AC510" s="240"/>
      <c r="AD510" s="240"/>
      <c r="AE510" s="240"/>
    </row>
    <row r="511" spans="7:31" s="238" customFormat="1">
      <c r="G511" s="234">
        <v>9</v>
      </c>
      <c r="H511" s="234">
        <v>10</v>
      </c>
      <c r="I511" s="234">
        <v>13</v>
      </c>
      <c r="J511" s="234" t="s">
        <v>2380</v>
      </c>
      <c r="N511" s="238" t="str">
        <f>VLOOKUP(G511,'[3]1_プロファイルマスタ'!$H$3:$L$900,3,FALSE)</f>
        <v>L＆F管理者（リスク管理部）</v>
      </c>
      <c r="O511" s="238" t="str">
        <f>VLOOKUP(H511,'[3]8_取引マスタ'!$J$3:$P$910,2,FALSE)</f>
        <v>未判定照会</v>
      </c>
      <c r="P511" s="238" t="str">
        <f>VLOOKUP(I511,'[3]15_リスト発行元マスタ'!$U$3:$AK$1000,2,FALSE)</f>
        <v>ZENGIN_SEIHO</v>
      </c>
      <c r="Q511" s="264" t="s">
        <v>208</v>
      </c>
      <c r="R511" s="265" t="s">
        <v>868</v>
      </c>
      <c r="S511" s="265" t="s">
        <v>206</v>
      </c>
      <c r="T511" s="265" t="str">
        <f t="shared" si="23"/>
        <v xml:space="preserve">9 , 10 , 13 , 'Y' </v>
      </c>
      <c r="U511" s="266" t="s">
        <v>207</v>
      </c>
      <c r="W511" s="240" t="b">
        <f t="shared" si="25"/>
        <v>0</v>
      </c>
      <c r="X511" s="240" t="b">
        <f t="shared" si="25"/>
        <v>0</v>
      </c>
      <c r="Y511" s="240" t="b">
        <f t="shared" si="25"/>
        <v>0</v>
      </c>
      <c r="Z511" s="240" t="b">
        <f t="shared" si="24"/>
        <v>0</v>
      </c>
      <c r="AB511" s="240"/>
      <c r="AC511" s="240"/>
      <c r="AD511" s="240"/>
      <c r="AE511" s="240"/>
    </row>
    <row r="512" spans="7:31" s="238" customFormat="1">
      <c r="G512" s="234">
        <v>9</v>
      </c>
      <c r="H512" s="234">
        <v>10</v>
      </c>
      <c r="I512" s="234">
        <v>14</v>
      </c>
      <c r="J512" s="234" t="s">
        <v>2380</v>
      </c>
      <c r="N512" s="238" t="str">
        <f>VLOOKUP(G512,'[3]1_プロファイルマスタ'!$H$3:$L$900,3,FALSE)</f>
        <v>L＆F管理者（リスク管理部）</v>
      </c>
      <c r="O512" s="238" t="str">
        <f>VLOOKUP(H512,'[3]8_取引マスタ'!$J$3:$P$910,2,FALSE)</f>
        <v>未判定照会</v>
      </c>
      <c r="P512" s="238" t="str">
        <f>VLOOKUP(I512,'[3]15_リスト発行元マスタ'!$U$3:$AK$1000,2,FALSE)</f>
        <v>ZENGIN_SONPO</v>
      </c>
      <c r="Q512" s="264" t="s">
        <v>208</v>
      </c>
      <c r="R512" s="265" t="s">
        <v>868</v>
      </c>
      <c r="S512" s="265" t="s">
        <v>206</v>
      </c>
      <c r="T512" s="265" t="str">
        <f t="shared" si="23"/>
        <v xml:space="preserve">9 , 10 , 14 , 'Y' </v>
      </c>
      <c r="U512" s="266" t="s">
        <v>207</v>
      </c>
      <c r="W512" s="240" t="b">
        <f t="shared" si="25"/>
        <v>0</v>
      </c>
      <c r="X512" s="240" t="b">
        <f t="shared" si="25"/>
        <v>0</v>
      </c>
      <c r="Y512" s="240" t="b">
        <f t="shared" si="25"/>
        <v>0</v>
      </c>
      <c r="Z512" s="240" t="b">
        <f t="shared" si="24"/>
        <v>0</v>
      </c>
      <c r="AB512" s="240"/>
      <c r="AC512" s="240"/>
      <c r="AD512" s="240"/>
      <c r="AE512" s="240"/>
    </row>
    <row r="513" spans="7:31" s="238" customFormat="1">
      <c r="G513" s="234">
        <v>9</v>
      </c>
      <c r="H513" s="234">
        <v>10</v>
      </c>
      <c r="I513" s="234">
        <v>15</v>
      </c>
      <c r="J513" s="234" t="s">
        <v>2380</v>
      </c>
      <c r="N513" s="238" t="str">
        <f>VLOOKUP(G513,'[3]1_プロファイルマスタ'!$H$3:$L$900,3,FALSE)</f>
        <v>L＆F管理者（リスク管理部）</v>
      </c>
      <c r="O513" s="238" t="str">
        <f>VLOOKUP(H513,'[3]8_取引マスタ'!$J$3:$P$910,2,FALSE)</f>
        <v>未判定照会</v>
      </c>
      <c r="P513" s="238" t="str">
        <f>VLOOKUP(I513,'[3]15_リスト発行元マスタ'!$U$3:$AK$1000,2,FALSE)</f>
        <v>ORIGINAL</v>
      </c>
      <c r="Q513" s="264" t="s">
        <v>208</v>
      </c>
      <c r="R513" s="265" t="s">
        <v>868</v>
      </c>
      <c r="S513" s="265" t="s">
        <v>206</v>
      </c>
      <c r="T513" s="265" t="str">
        <f t="shared" si="23"/>
        <v xml:space="preserve">9 , 10 , 15 , 'Y' </v>
      </c>
      <c r="U513" s="266" t="s">
        <v>207</v>
      </c>
      <c r="W513" s="240" t="b">
        <f t="shared" si="25"/>
        <v>0</v>
      </c>
      <c r="X513" s="240" t="b">
        <f t="shared" si="25"/>
        <v>0</v>
      </c>
      <c r="Y513" s="240" t="b">
        <f t="shared" si="25"/>
        <v>0</v>
      </c>
      <c r="Z513" s="240" t="b">
        <f t="shared" si="24"/>
        <v>0</v>
      </c>
      <c r="AB513" s="240"/>
      <c r="AC513" s="240"/>
      <c r="AD513" s="240"/>
      <c r="AE513" s="240"/>
    </row>
    <row r="514" spans="7:31" s="238" customFormat="1">
      <c r="G514" s="234">
        <v>9</v>
      </c>
      <c r="H514" s="234">
        <v>10</v>
      </c>
      <c r="I514" s="234">
        <v>16</v>
      </c>
      <c r="J514" s="234" t="s">
        <v>2380</v>
      </c>
      <c r="N514" s="238" t="str">
        <f>VLOOKUP(G514,'[3]1_プロファイルマスタ'!$H$3:$L$900,3,FALSE)</f>
        <v>L＆F管理者（リスク管理部）</v>
      </c>
      <c r="O514" s="238" t="str">
        <f>VLOOKUP(H514,'[3]8_取引マスタ'!$J$3:$P$910,2,FALSE)</f>
        <v>未判定照会</v>
      </c>
      <c r="P514" s="238" t="str">
        <f>VLOOKUP(I514,'[3]15_リスト発行元マスタ'!$U$3:$AK$1000,2,FALSE)</f>
        <v>BFILE_CINFO</v>
      </c>
      <c r="Q514" s="264" t="s">
        <v>208</v>
      </c>
      <c r="R514" s="265" t="s">
        <v>868</v>
      </c>
      <c r="S514" s="265" t="s">
        <v>206</v>
      </c>
      <c r="T514" s="265" t="str">
        <f t="shared" si="23"/>
        <v xml:space="preserve">9 , 10 , 16 , 'Y' </v>
      </c>
      <c r="U514" s="266" t="s">
        <v>207</v>
      </c>
      <c r="W514" s="240" t="b">
        <f t="shared" si="25"/>
        <v>0</v>
      </c>
      <c r="X514" s="240" t="b">
        <f t="shared" si="25"/>
        <v>0</v>
      </c>
      <c r="Y514" s="240" t="b">
        <f t="shared" si="25"/>
        <v>0</v>
      </c>
      <c r="Z514" s="240" t="b">
        <f t="shared" si="24"/>
        <v>0</v>
      </c>
      <c r="AB514" s="240"/>
      <c r="AC514" s="240"/>
      <c r="AD514" s="240"/>
      <c r="AE514" s="240"/>
    </row>
    <row r="515" spans="7:31" s="238" customFormat="1">
      <c r="G515" s="234">
        <v>9</v>
      </c>
      <c r="H515" s="234">
        <v>11</v>
      </c>
      <c r="I515" s="234">
        <v>1</v>
      </c>
      <c r="J515" s="234" t="s">
        <v>2380</v>
      </c>
      <c r="N515" s="238" t="str">
        <f>VLOOKUP(G515,'[3]1_プロファイルマスタ'!$H$3:$L$900,3,FALSE)</f>
        <v>L＆F管理者（リスク管理部）</v>
      </c>
      <c r="O515" s="238" t="str">
        <f>VLOOKUP(H515,'[3]8_取引マスタ'!$J$3:$P$910,2,FALSE)</f>
        <v>判定済照会</v>
      </c>
      <c r="P515" s="238" t="str">
        <f>VLOOKUP(I515,'[3]15_リスト発行元マスタ'!$U$3:$AK$1000,2,FALSE)</f>
        <v>OFAC</v>
      </c>
      <c r="Q515" s="264" t="s">
        <v>208</v>
      </c>
      <c r="R515" s="265" t="s">
        <v>868</v>
      </c>
      <c r="S515" s="265" t="s">
        <v>206</v>
      </c>
      <c r="T515" s="265" t="str">
        <f t="shared" si="23"/>
        <v xml:space="preserve">9 , 11 , 1 , 'Y' </v>
      </c>
      <c r="U515" s="266" t="s">
        <v>207</v>
      </c>
      <c r="W515" s="240" t="b">
        <f t="shared" si="25"/>
        <v>0</v>
      </c>
      <c r="X515" s="240" t="b">
        <f t="shared" si="25"/>
        <v>0</v>
      </c>
      <c r="Y515" s="240" t="b">
        <f t="shared" si="25"/>
        <v>0</v>
      </c>
      <c r="Z515" s="240" t="b">
        <f t="shared" si="24"/>
        <v>0</v>
      </c>
      <c r="AB515" s="240"/>
      <c r="AC515" s="240"/>
      <c r="AD515" s="240"/>
      <c r="AE515" s="240"/>
    </row>
    <row r="516" spans="7:31" s="238" customFormat="1">
      <c r="G516" s="234">
        <v>9</v>
      </c>
      <c r="H516" s="234">
        <v>11</v>
      </c>
      <c r="I516" s="234">
        <v>2</v>
      </c>
      <c r="J516" s="234" t="s">
        <v>2381</v>
      </c>
      <c r="N516" s="238" t="str">
        <f>VLOOKUP(G516,'[3]1_プロファイルマスタ'!$H$3:$L$900,3,FALSE)</f>
        <v>L＆F管理者（リスク管理部）</v>
      </c>
      <c r="O516" s="238" t="str">
        <f>VLOOKUP(H516,'[3]8_取引マスタ'!$J$3:$P$910,2,FALSE)</f>
        <v>判定済照会</v>
      </c>
      <c r="P516" s="238" t="str">
        <f>VLOOKUP(I516,'[3]15_リスト発行元マスタ'!$U$3:$AK$1000,2,FALSE)</f>
        <v>JP</v>
      </c>
      <c r="Q516" s="264" t="s">
        <v>208</v>
      </c>
      <c r="R516" s="265" t="s">
        <v>868</v>
      </c>
      <c r="S516" s="265" t="s">
        <v>206</v>
      </c>
      <c r="T516" s="265" t="str">
        <f t="shared" si="23"/>
        <v xml:space="preserve">9 , 11 , 2 , 'N' </v>
      </c>
      <c r="U516" s="266" t="s">
        <v>207</v>
      </c>
      <c r="W516" s="240" t="b">
        <f t="shared" si="25"/>
        <v>0</v>
      </c>
      <c r="X516" s="240" t="b">
        <f t="shared" si="25"/>
        <v>0</v>
      </c>
      <c r="Y516" s="240" t="b">
        <f t="shared" si="25"/>
        <v>0</v>
      </c>
      <c r="Z516" s="240" t="b">
        <f t="shared" si="24"/>
        <v>0</v>
      </c>
      <c r="AB516" s="240"/>
      <c r="AC516" s="240"/>
      <c r="AD516" s="240"/>
      <c r="AE516" s="240"/>
    </row>
    <row r="517" spans="7:31" s="238" customFormat="1">
      <c r="G517" s="234">
        <v>9</v>
      </c>
      <c r="H517" s="234">
        <v>11</v>
      </c>
      <c r="I517" s="234">
        <v>3</v>
      </c>
      <c r="J517" s="234" t="s">
        <v>2381</v>
      </c>
      <c r="N517" s="238" t="str">
        <f>VLOOKUP(G517,'[3]1_プロファイルマスタ'!$H$3:$L$900,3,FALSE)</f>
        <v>L＆F管理者（リスク管理部）</v>
      </c>
      <c r="O517" s="238" t="str">
        <f>VLOOKUP(H517,'[3]8_取引マスタ'!$J$3:$P$910,2,FALSE)</f>
        <v>判定済照会</v>
      </c>
      <c r="P517" s="238" t="str">
        <f>VLOOKUP(I517,'[3]15_リスト発行元マスタ'!$U$3:$AK$1000,2,FALSE)</f>
        <v>MOF</v>
      </c>
      <c r="Q517" s="264" t="s">
        <v>208</v>
      </c>
      <c r="R517" s="265" t="s">
        <v>868</v>
      </c>
      <c r="S517" s="265" t="s">
        <v>206</v>
      </c>
      <c r="T517" s="265" t="str">
        <f t="shared" si="23"/>
        <v xml:space="preserve">9 , 11 , 3 , 'N' </v>
      </c>
      <c r="U517" s="266" t="s">
        <v>207</v>
      </c>
      <c r="W517" s="240" t="b">
        <f t="shared" si="25"/>
        <v>0</v>
      </c>
      <c r="X517" s="240" t="b">
        <f t="shared" si="25"/>
        <v>0</v>
      </c>
      <c r="Y517" s="240" t="b">
        <f t="shared" si="25"/>
        <v>0</v>
      </c>
      <c r="Z517" s="240" t="b">
        <f t="shared" si="24"/>
        <v>0</v>
      </c>
      <c r="AB517" s="240"/>
      <c r="AC517" s="240"/>
      <c r="AD517" s="240"/>
      <c r="AE517" s="240"/>
    </row>
    <row r="518" spans="7:31" s="238" customFormat="1">
      <c r="G518" s="234">
        <v>9</v>
      </c>
      <c r="H518" s="234">
        <v>11</v>
      </c>
      <c r="I518" s="234">
        <v>4</v>
      </c>
      <c r="J518" s="234" t="s">
        <v>2380</v>
      </c>
      <c r="N518" s="238" t="str">
        <f>VLOOKUP(G518,'[3]1_プロファイルマスタ'!$H$3:$L$900,3,FALSE)</f>
        <v>L＆F管理者（リスク管理部）</v>
      </c>
      <c r="O518" s="238" t="str">
        <f>VLOOKUP(H518,'[3]8_取引マスタ'!$J$3:$P$910,2,FALSE)</f>
        <v>判定済照会</v>
      </c>
      <c r="P518" s="238" t="str">
        <f>VLOOKUP(I518,'[3]15_リスト発行元マスタ'!$U$3:$AK$1000,2,FALSE)</f>
        <v>NPA</v>
      </c>
      <c r="Q518" s="264" t="s">
        <v>208</v>
      </c>
      <c r="R518" s="265" t="s">
        <v>868</v>
      </c>
      <c r="S518" s="265" t="s">
        <v>206</v>
      </c>
      <c r="T518" s="265" t="str">
        <f t="shared" si="23"/>
        <v xml:space="preserve">9 , 11 , 4 , 'Y' </v>
      </c>
      <c r="U518" s="266" t="s">
        <v>207</v>
      </c>
      <c r="W518" s="240" t="b">
        <f t="shared" si="25"/>
        <v>0</v>
      </c>
      <c r="X518" s="240" t="b">
        <f t="shared" si="25"/>
        <v>0</v>
      </c>
      <c r="Y518" s="240" t="b">
        <f t="shared" si="25"/>
        <v>0</v>
      </c>
      <c r="Z518" s="240" t="b">
        <f t="shared" si="24"/>
        <v>0</v>
      </c>
      <c r="AB518" s="240"/>
      <c r="AC518" s="240"/>
      <c r="AD518" s="240"/>
      <c r="AE518" s="240"/>
    </row>
    <row r="519" spans="7:31" s="238" customFormat="1">
      <c r="G519" s="234">
        <v>9</v>
      </c>
      <c r="H519" s="234">
        <v>11</v>
      </c>
      <c r="I519" s="234">
        <v>5</v>
      </c>
      <c r="J519" s="234" t="s">
        <v>2380</v>
      </c>
      <c r="N519" s="238" t="str">
        <f>VLOOKUP(G519,'[3]1_プロファイルマスタ'!$H$3:$L$900,3,FALSE)</f>
        <v>L＆F管理者（リスク管理部）</v>
      </c>
      <c r="O519" s="238" t="str">
        <f>VLOOKUP(H519,'[3]8_取引マスタ'!$J$3:$P$910,2,FALSE)</f>
        <v>判定済照会</v>
      </c>
      <c r="P519" s="238" t="str">
        <f>VLOOKUP(I519,'[3]15_リスト発行元マスタ'!$U$3:$AK$1000,2,FALSE)</f>
        <v>NPC</v>
      </c>
      <c r="Q519" s="264" t="s">
        <v>208</v>
      </c>
      <c r="R519" s="265" t="s">
        <v>868</v>
      </c>
      <c r="S519" s="265" t="s">
        <v>206</v>
      </c>
      <c r="T519" s="265" t="str">
        <f t="shared" si="23"/>
        <v xml:space="preserve">9 , 11 , 5 , 'Y' </v>
      </c>
      <c r="U519" s="266" t="s">
        <v>207</v>
      </c>
      <c r="W519" s="240" t="b">
        <f t="shared" si="25"/>
        <v>0</v>
      </c>
      <c r="X519" s="240" t="b">
        <f t="shared" si="25"/>
        <v>0</v>
      </c>
      <c r="Y519" s="240" t="b">
        <f t="shared" si="25"/>
        <v>0</v>
      </c>
      <c r="Z519" s="240" t="b">
        <f t="shared" si="24"/>
        <v>0</v>
      </c>
      <c r="AB519" s="240"/>
      <c r="AC519" s="240"/>
      <c r="AD519" s="240"/>
      <c r="AE519" s="240"/>
    </row>
    <row r="520" spans="7:31" s="238" customFormat="1">
      <c r="G520" s="234">
        <v>9</v>
      </c>
      <c r="H520" s="234">
        <v>11</v>
      </c>
      <c r="I520" s="234">
        <v>6</v>
      </c>
      <c r="J520" s="234" t="s">
        <v>2380</v>
      </c>
      <c r="N520" s="238" t="str">
        <f>VLOOKUP(G520,'[3]1_プロファイルマスタ'!$H$3:$L$900,3,FALSE)</f>
        <v>L＆F管理者（リスク管理部）</v>
      </c>
      <c r="O520" s="238" t="str">
        <f>VLOOKUP(H520,'[3]8_取引マスタ'!$J$3:$P$910,2,FALSE)</f>
        <v>判定済照会</v>
      </c>
      <c r="P520" s="238" t="str">
        <f>VLOOKUP(I520,'[3]15_リスト発行元マスタ'!$U$3:$AK$1000,2,FALSE)</f>
        <v>NPI</v>
      </c>
      <c r="Q520" s="264" t="s">
        <v>208</v>
      </c>
      <c r="R520" s="265" t="s">
        <v>868</v>
      </c>
      <c r="S520" s="265" t="s">
        <v>206</v>
      </c>
      <c r="T520" s="265" t="str">
        <f t="shared" si="23"/>
        <v xml:space="preserve">9 , 11 , 6 , 'Y' </v>
      </c>
      <c r="U520" s="266" t="s">
        <v>207</v>
      </c>
      <c r="W520" s="240" t="b">
        <f t="shared" si="25"/>
        <v>0</v>
      </c>
      <c r="X520" s="240" t="b">
        <f t="shared" si="25"/>
        <v>0</v>
      </c>
      <c r="Y520" s="240" t="b">
        <f t="shared" si="25"/>
        <v>0</v>
      </c>
      <c r="Z520" s="240" t="b">
        <f t="shared" si="24"/>
        <v>0</v>
      </c>
      <c r="AB520" s="240"/>
      <c r="AC520" s="240"/>
      <c r="AD520" s="240"/>
      <c r="AE520" s="240"/>
    </row>
    <row r="521" spans="7:31" s="238" customFormat="1">
      <c r="G521" s="234">
        <v>9</v>
      </c>
      <c r="H521" s="234">
        <v>11</v>
      </c>
      <c r="I521" s="234">
        <v>7</v>
      </c>
      <c r="J521" s="234" t="s">
        <v>2380</v>
      </c>
      <c r="N521" s="238" t="str">
        <f>VLOOKUP(G521,'[3]1_プロファイルマスタ'!$H$3:$L$900,3,FALSE)</f>
        <v>L＆F管理者（リスク管理部）</v>
      </c>
      <c r="O521" s="238" t="str">
        <f>VLOOKUP(H521,'[3]8_取引マスタ'!$J$3:$P$910,2,FALSE)</f>
        <v>判定済照会</v>
      </c>
      <c r="P521" s="238" t="str">
        <f>VLOOKUP(I521,'[3]15_リスト発行元マスタ'!$U$3:$AK$1000,2,FALSE)</f>
        <v>ASI</v>
      </c>
      <c r="Q521" s="264" t="s">
        <v>208</v>
      </c>
      <c r="R521" s="265" t="s">
        <v>868</v>
      </c>
      <c r="S521" s="265" t="s">
        <v>206</v>
      </c>
      <c r="T521" s="265" t="str">
        <f t="shared" si="23"/>
        <v xml:space="preserve">9 , 11 , 7 , 'Y' </v>
      </c>
      <c r="U521" s="266" t="s">
        <v>207</v>
      </c>
      <c r="W521" s="240" t="b">
        <f t="shared" si="25"/>
        <v>0</v>
      </c>
      <c r="X521" s="240" t="b">
        <f t="shared" si="25"/>
        <v>0</v>
      </c>
      <c r="Y521" s="240" t="b">
        <f t="shared" si="25"/>
        <v>0</v>
      </c>
      <c r="Z521" s="240" t="b">
        <f t="shared" si="24"/>
        <v>0</v>
      </c>
      <c r="AB521" s="240"/>
      <c r="AC521" s="240"/>
      <c r="AD521" s="240"/>
      <c r="AE521" s="240"/>
    </row>
    <row r="522" spans="7:31" s="238" customFormat="1">
      <c r="G522" s="234">
        <v>9</v>
      </c>
      <c r="H522" s="234">
        <v>11</v>
      </c>
      <c r="I522" s="234">
        <v>8</v>
      </c>
      <c r="J522" s="234" t="s">
        <v>2380</v>
      </c>
      <c r="N522" s="238" t="str">
        <f>VLOOKUP(G522,'[3]1_プロファイルマスタ'!$H$3:$L$900,3,FALSE)</f>
        <v>L＆F管理者（リスク管理部）</v>
      </c>
      <c r="O522" s="238" t="str">
        <f>VLOOKUP(H522,'[3]8_取引マスタ'!$J$3:$P$910,2,FALSE)</f>
        <v>判定済照会</v>
      </c>
      <c r="P522" s="238" t="str">
        <f>VLOOKUP(I522,'[3]15_リスト発行元マスタ'!$U$3:$AK$1000,2,FALSE)</f>
        <v>ASC</v>
      </c>
      <c r="Q522" s="264" t="s">
        <v>208</v>
      </c>
      <c r="R522" s="265" t="s">
        <v>868</v>
      </c>
      <c r="S522" s="265" t="s">
        <v>206</v>
      </c>
      <c r="T522" s="265" t="str">
        <f t="shared" si="23"/>
        <v xml:space="preserve">9 , 11 , 8 , 'Y' </v>
      </c>
      <c r="U522" s="266" t="s">
        <v>207</v>
      </c>
      <c r="W522" s="240" t="b">
        <f t="shared" si="25"/>
        <v>0</v>
      </c>
      <c r="X522" s="240" t="b">
        <f t="shared" si="25"/>
        <v>0</v>
      </c>
      <c r="Y522" s="240" t="b">
        <f t="shared" si="25"/>
        <v>0</v>
      </c>
      <c r="Z522" s="240" t="b">
        <f t="shared" si="24"/>
        <v>0</v>
      </c>
      <c r="AB522" s="240"/>
      <c r="AC522" s="240"/>
      <c r="AD522" s="240"/>
      <c r="AE522" s="240"/>
    </row>
    <row r="523" spans="7:31" s="238" customFormat="1">
      <c r="G523" s="234">
        <v>9</v>
      </c>
      <c r="H523" s="234">
        <v>11</v>
      </c>
      <c r="I523" s="234">
        <v>9</v>
      </c>
      <c r="J523" s="234" t="s">
        <v>2380</v>
      </c>
      <c r="N523" s="238" t="str">
        <f>VLOOKUP(G523,'[3]1_プロファイルマスタ'!$H$3:$L$900,3,FALSE)</f>
        <v>L＆F管理者（リスク管理部）</v>
      </c>
      <c r="O523" s="238" t="str">
        <f>VLOOKUP(H523,'[3]8_取引マスタ'!$J$3:$P$910,2,FALSE)</f>
        <v>判定済照会</v>
      </c>
      <c r="P523" s="238" t="str">
        <f>VLOOKUP(I523,'[3]15_リスト発行元マスタ'!$U$3:$AK$1000,2,FALSE)</f>
        <v>DJ_SEISAI</v>
      </c>
      <c r="Q523" s="264" t="s">
        <v>208</v>
      </c>
      <c r="R523" s="265" t="s">
        <v>868</v>
      </c>
      <c r="S523" s="265" t="s">
        <v>206</v>
      </c>
      <c r="T523" s="265" t="str">
        <f t="shared" si="23"/>
        <v xml:space="preserve">9 , 11 , 9 , 'Y' </v>
      </c>
      <c r="U523" s="266" t="s">
        <v>207</v>
      </c>
      <c r="W523" s="240" t="b">
        <f t="shared" si="25"/>
        <v>0</v>
      </c>
      <c r="X523" s="240" t="b">
        <f t="shared" si="25"/>
        <v>0</v>
      </c>
      <c r="Y523" s="240" t="b">
        <f t="shared" si="25"/>
        <v>0</v>
      </c>
      <c r="Z523" s="240" t="b">
        <f t="shared" si="24"/>
        <v>0</v>
      </c>
      <c r="AB523" s="240"/>
      <c r="AC523" s="240"/>
      <c r="AD523" s="240"/>
      <c r="AE523" s="240"/>
    </row>
    <row r="524" spans="7:31" s="238" customFormat="1">
      <c r="G524" s="234">
        <v>9</v>
      </c>
      <c r="H524" s="234">
        <v>11</v>
      </c>
      <c r="I524" s="234">
        <v>10</v>
      </c>
      <c r="J524" s="234" t="s">
        <v>2381</v>
      </c>
      <c r="N524" s="238" t="str">
        <f>VLOOKUP(G524,'[3]1_プロファイルマスタ'!$H$3:$L$900,3,FALSE)</f>
        <v>L＆F管理者（リスク管理部）</v>
      </c>
      <c r="O524" s="238" t="str">
        <f>VLOOKUP(H524,'[3]8_取引マスタ'!$J$3:$P$910,2,FALSE)</f>
        <v>判定済照会</v>
      </c>
      <c r="P524" s="238" t="str">
        <f>VLOOKUP(I524,'[3]15_リスト発行元マスタ'!$U$3:$AK$1000,2,FALSE)</f>
        <v>DJ_SHIPS</v>
      </c>
      <c r="Q524" s="264" t="s">
        <v>208</v>
      </c>
      <c r="R524" s="265" t="s">
        <v>868</v>
      </c>
      <c r="S524" s="265" t="s">
        <v>206</v>
      </c>
      <c r="T524" s="265" t="str">
        <f t="shared" si="23"/>
        <v xml:space="preserve">9 , 11 , 10 , 'N' </v>
      </c>
      <c r="U524" s="266" t="s">
        <v>207</v>
      </c>
      <c r="W524" s="240" t="b">
        <f t="shared" si="25"/>
        <v>0</v>
      </c>
      <c r="X524" s="240" t="b">
        <f t="shared" si="25"/>
        <v>0</v>
      </c>
      <c r="Y524" s="240" t="b">
        <f t="shared" si="25"/>
        <v>0</v>
      </c>
      <c r="Z524" s="240" t="b">
        <f t="shared" si="24"/>
        <v>0</v>
      </c>
      <c r="AB524" s="240"/>
      <c r="AC524" s="240"/>
      <c r="AD524" s="240"/>
      <c r="AE524" s="240"/>
    </row>
    <row r="525" spans="7:31" s="238" customFormat="1">
      <c r="G525" s="234">
        <v>9</v>
      </c>
      <c r="H525" s="234">
        <v>11</v>
      </c>
      <c r="I525" s="234">
        <v>11</v>
      </c>
      <c r="J525" s="234" t="s">
        <v>2380</v>
      </c>
      <c r="N525" s="238" t="str">
        <f>VLOOKUP(G525,'[3]1_プロファイルマスタ'!$H$3:$L$900,3,FALSE)</f>
        <v>L＆F管理者（リスク管理部）</v>
      </c>
      <c r="O525" s="238" t="str">
        <f>VLOOKUP(H525,'[3]8_取引マスタ'!$J$3:$P$910,2,FALSE)</f>
        <v>判定済照会</v>
      </c>
      <c r="P525" s="238" t="str">
        <f>VLOOKUP(I525,'[3]15_リスト発行元マスタ'!$U$3:$AK$1000,2,FALSE)</f>
        <v>DJ_GAIKOKU_PEPS</v>
      </c>
      <c r="Q525" s="264" t="s">
        <v>208</v>
      </c>
      <c r="R525" s="265" t="s">
        <v>868</v>
      </c>
      <c r="S525" s="265" t="s">
        <v>206</v>
      </c>
      <c r="T525" s="265" t="str">
        <f t="shared" si="23"/>
        <v xml:space="preserve">9 , 11 , 11 , 'Y' </v>
      </c>
      <c r="U525" s="266" t="s">
        <v>207</v>
      </c>
      <c r="W525" s="240" t="b">
        <f t="shared" si="25"/>
        <v>0</v>
      </c>
      <c r="X525" s="240" t="b">
        <f t="shared" si="25"/>
        <v>0</v>
      </c>
      <c r="Y525" s="240" t="b">
        <f t="shared" si="25"/>
        <v>0</v>
      </c>
      <c r="Z525" s="240" t="b">
        <f t="shared" si="24"/>
        <v>0</v>
      </c>
      <c r="AB525" s="240"/>
      <c r="AC525" s="240"/>
      <c r="AD525" s="240"/>
      <c r="AE525" s="240"/>
    </row>
    <row r="526" spans="7:31" s="238" customFormat="1">
      <c r="G526" s="234">
        <v>9</v>
      </c>
      <c r="H526" s="234">
        <v>11</v>
      </c>
      <c r="I526" s="234">
        <v>12</v>
      </c>
      <c r="J526" s="234" t="s">
        <v>2380</v>
      </c>
      <c r="N526" s="238" t="str">
        <f>VLOOKUP(G526,'[3]1_プロファイルマスタ'!$H$3:$L$900,3,FALSE)</f>
        <v>L＆F管理者（リスク管理部）</v>
      </c>
      <c r="O526" s="238" t="str">
        <f>VLOOKUP(H526,'[3]8_取引マスタ'!$J$3:$P$910,2,FALSE)</f>
        <v>判定済照会</v>
      </c>
      <c r="P526" s="238" t="str">
        <f>VLOOKUP(I526,'[3]15_リスト発行元マスタ'!$U$3:$AK$1000,2,FALSE)</f>
        <v>DJ_KOKUNAI_PEPS</v>
      </c>
      <c r="Q526" s="264" t="s">
        <v>208</v>
      </c>
      <c r="R526" s="265" t="s">
        <v>868</v>
      </c>
      <c r="S526" s="265" t="s">
        <v>206</v>
      </c>
      <c r="T526" s="265" t="str">
        <f t="shared" si="23"/>
        <v xml:space="preserve">9 , 11 , 12 , 'Y' </v>
      </c>
      <c r="U526" s="266" t="s">
        <v>207</v>
      </c>
      <c r="W526" s="240" t="b">
        <f t="shared" si="25"/>
        <v>0</v>
      </c>
      <c r="X526" s="240" t="b">
        <f t="shared" si="25"/>
        <v>0</v>
      </c>
      <c r="Y526" s="240" t="b">
        <f t="shared" si="25"/>
        <v>0</v>
      </c>
      <c r="Z526" s="240" t="b">
        <f t="shared" si="24"/>
        <v>0</v>
      </c>
      <c r="AB526" s="240"/>
      <c r="AC526" s="240"/>
      <c r="AD526" s="240"/>
      <c r="AE526" s="240"/>
    </row>
    <row r="527" spans="7:31" s="238" customFormat="1">
      <c r="G527" s="234">
        <v>9</v>
      </c>
      <c r="H527" s="234">
        <v>11</v>
      </c>
      <c r="I527" s="234">
        <v>13</v>
      </c>
      <c r="J527" s="234" t="s">
        <v>2380</v>
      </c>
      <c r="N527" s="238" t="str">
        <f>VLOOKUP(G527,'[3]1_プロファイルマスタ'!$H$3:$L$900,3,FALSE)</f>
        <v>L＆F管理者（リスク管理部）</v>
      </c>
      <c r="O527" s="238" t="str">
        <f>VLOOKUP(H527,'[3]8_取引マスタ'!$J$3:$P$910,2,FALSE)</f>
        <v>判定済照会</v>
      </c>
      <c r="P527" s="238" t="str">
        <f>VLOOKUP(I527,'[3]15_リスト発行元マスタ'!$U$3:$AK$1000,2,FALSE)</f>
        <v>ZENGIN_SEIHO</v>
      </c>
      <c r="Q527" s="264" t="s">
        <v>208</v>
      </c>
      <c r="R527" s="265" t="s">
        <v>868</v>
      </c>
      <c r="S527" s="265" t="s">
        <v>206</v>
      </c>
      <c r="T527" s="265" t="str">
        <f t="shared" si="23"/>
        <v xml:space="preserve">9 , 11 , 13 , 'Y' </v>
      </c>
      <c r="U527" s="266" t="s">
        <v>207</v>
      </c>
      <c r="W527" s="240" t="b">
        <f t="shared" si="25"/>
        <v>0</v>
      </c>
      <c r="X527" s="240" t="b">
        <f t="shared" si="25"/>
        <v>0</v>
      </c>
      <c r="Y527" s="240" t="b">
        <f t="shared" si="25"/>
        <v>0</v>
      </c>
      <c r="Z527" s="240" t="b">
        <f t="shared" si="24"/>
        <v>0</v>
      </c>
      <c r="AB527" s="240"/>
      <c r="AC527" s="240"/>
      <c r="AD527" s="240"/>
      <c r="AE527" s="240"/>
    </row>
    <row r="528" spans="7:31" s="238" customFormat="1">
      <c r="G528" s="234">
        <v>9</v>
      </c>
      <c r="H528" s="234">
        <v>11</v>
      </c>
      <c r="I528" s="234">
        <v>14</v>
      </c>
      <c r="J528" s="234" t="s">
        <v>2380</v>
      </c>
      <c r="N528" s="238" t="str">
        <f>VLOOKUP(G528,'[3]1_プロファイルマスタ'!$H$3:$L$900,3,FALSE)</f>
        <v>L＆F管理者（リスク管理部）</v>
      </c>
      <c r="O528" s="238" t="str">
        <f>VLOOKUP(H528,'[3]8_取引マスタ'!$J$3:$P$910,2,FALSE)</f>
        <v>判定済照会</v>
      </c>
      <c r="P528" s="238" t="str">
        <f>VLOOKUP(I528,'[3]15_リスト発行元マスタ'!$U$3:$AK$1000,2,FALSE)</f>
        <v>ZENGIN_SONPO</v>
      </c>
      <c r="Q528" s="264" t="s">
        <v>208</v>
      </c>
      <c r="R528" s="265" t="s">
        <v>868</v>
      </c>
      <c r="S528" s="265" t="s">
        <v>206</v>
      </c>
      <c r="T528" s="265" t="str">
        <f t="shared" si="23"/>
        <v xml:space="preserve">9 , 11 , 14 , 'Y' </v>
      </c>
      <c r="U528" s="266" t="s">
        <v>207</v>
      </c>
      <c r="W528" s="240" t="b">
        <f t="shared" si="25"/>
        <v>0</v>
      </c>
      <c r="X528" s="240" t="b">
        <f t="shared" si="25"/>
        <v>0</v>
      </c>
      <c r="Y528" s="240" t="b">
        <f t="shared" si="25"/>
        <v>0</v>
      </c>
      <c r="Z528" s="240" t="b">
        <f t="shared" si="24"/>
        <v>0</v>
      </c>
      <c r="AB528" s="240"/>
      <c r="AC528" s="240"/>
      <c r="AD528" s="240"/>
      <c r="AE528" s="240"/>
    </row>
    <row r="529" spans="7:31" s="238" customFormat="1">
      <c r="G529" s="234">
        <v>9</v>
      </c>
      <c r="H529" s="234">
        <v>11</v>
      </c>
      <c r="I529" s="234">
        <v>15</v>
      </c>
      <c r="J529" s="234" t="s">
        <v>2380</v>
      </c>
      <c r="N529" s="238" t="str">
        <f>VLOOKUP(G529,'[3]1_プロファイルマスタ'!$H$3:$L$900,3,FALSE)</f>
        <v>L＆F管理者（リスク管理部）</v>
      </c>
      <c r="O529" s="238" t="str">
        <f>VLOOKUP(H529,'[3]8_取引マスタ'!$J$3:$P$910,2,FALSE)</f>
        <v>判定済照会</v>
      </c>
      <c r="P529" s="238" t="str">
        <f>VLOOKUP(I529,'[3]15_リスト発行元マスタ'!$U$3:$AK$1000,2,FALSE)</f>
        <v>ORIGINAL</v>
      </c>
      <c r="Q529" s="264" t="s">
        <v>208</v>
      </c>
      <c r="R529" s="265" t="s">
        <v>868</v>
      </c>
      <c r="S529" s="265" t="s">
        <v>206</v>
      </c>
      <c r="T529" s="265" t="str">
        <f t="shared" si="23"/>
        <v xml:space="preserve">9 , 11 , 15 , 'Y' </v>
      </c>
      <c r="U529" s="266" t="s">
        <v>207</v>
      </c>
      <c r="W529" s="240" t="b">
        <f t="shared" si="25"/>
        <v>0</v>
      </c>
      <c r="X529" s="240" t="b">
        <f t="shared" si="25"/>
        <v>0</v>
      </c>
      <c r="Y529" s="240" t="b">
        <f t="shared" si="25"/>
        <v>0</v>
      </c>
      <c r="Z529" s="240" t="b">
        <f t="shared" si="24"/>
        <v>0</v>
      </c>
      <c r="AB529" s="240"/>
      <c r="AC529" s="240"/>
      <c r="AD529" s="240"/>
      <c r="AE529" s="240"/>
    </row>
    <row r="530" spans="7:31" s="238" customFormat="1">
      <c r="G530" s="234">
        <v>9</v>
      </c>
      <c r="H530" s="234">
        <v>11</v>
      </c>
      <c r="I530" s="234">
        <v>16</v>
      </c>
      <c r="J530" s="234" t="s">
        <v>2380</v>
      </c>
      <c r="N530" s="238" t="str">
        <f>VLOOKUP(G530,'[3]1_プロファイルマスタ'!$H$3:$L$900,3,FALSE)</f>
        <v>L＆F管理者（リスク管理部）</v>
      </c>
      <c r="O530" s="238" t="str">
        <f>VLOOKUP(H530,'[3]8_取引マスタ'!$J$3:$P$910,2,FALSE)</f>
        <v>判定済照会</v>
      </c>
      <c r="P530" s="238" t="str">
        <f>VLOOKUP(I530,'[3]15_リスト発行元マスタ'!$U$3:$AK$1000,2,FALSE)</f>
        <v>BFILE_CINFO</v>
      </c>
      <c r="Q530" s="264" t="s">
        <v>208</v>
      </c>
      <c r="R530" s="265" t="s">
        <v>868</v>
      </c>
      <c r="S530" s="265" t="s">
        <v>206</v>
      </c>
      <c r="T530" s="265" t="str">
        <f t="shared" si="23"/>
        <v xml:space="preserve">9 , 11 , 16 , 'Y' </v>
      </c>
      <c r="U530" s="266" t="s">
        <v>207</v>
      </c>
      <c r="W530" s="240" t="b">
        <f t="shared" si="25"/>
        <v>0</v>
      </c>
      <c r="X530" s="240" t="b">
        <f t="shared" si="25"/>
        <v>0</v>
      </c>
      <c r="Y530" s="240" t="b">
        <f t="shared" si="25"/>
        <v>0</v>
      </c>
      <c r="Z530" s="240" t="b">
        <f t="shared" si="24"/>
        <v>0</v>
      </c>
      <c r="AB530" s="240"/>
      <c r="AC530" s="240"/>
      <c r="AD530" s="240"/>
      <c r="AE530" s="240"/>
    </row>
    <row r="531" spans="7:31" s="238" customFormat="1">
      <c r="G531" s="234">
        <v>9</v>
      </c>
      <c r="H531" s="234">
        <v>14</v>
      </c>
      <c r="I531" s="234">
        <v>1</v>
      </c>
      <c r="J531" s="234" t="s">
        <v>2380</v>
      </c>
      <c r="N531" s="238" t="str">
        <f>VLOOKUP(G531,'[3]1_プロファイルマスタ'!$H$3:$L$900,3,FALSE)</f>
        <v>L＆F管理者（リスク管理部）</v>
      </c>
      <c r="O531" s="238" t="str">
        <f>VLOOKUP(H531,'[3]8_取引マスタ'!$J$3:$P$910,2,FALSE)</f>
        <v>未判定照会（連動）</v>
      </c>
      <c r="P531" s="238" t="str">
        <f>VLOOKUP(I531,'[3]15_リスト発行元マスタ'!$U$3:$AK$1000,2,FALSE)</f>
        <v>OFAC</v>
      </c>
      <c r="Q531" s="264" t="s">
        <v>208</v>
      </c>
      <c r="R531" s="265" t="s">
        <v>868</v>
      </c>
      <c r="S531" s="265" t="s">
        <v>206</v>
      </c>
      <c r="T531" s="265" t="str">
        <f t="shared" si="23"/>
        <v xml:space="preserve">9 , 14 , 1 , 'Y' </v>
      </c>
      <c r="U531" s="266" t="s">
        <v>207</v>
      </c>
      <c r="W531" s="240" t="b">
        <f t="shared" si="25"/>
        <v>0</v>
      </c>
      <c r="X531" s="240" t="b">
        <f t="shared" si="25"/>
        <v>0</v>
      </c>
      <c r="Y531" s="240" t="b">
        <f t="shared" si="25"/>
        <v>0</v>
      </c>
      <c r="Z531" s="240" t="b">
        <f t="shared" si="24"/>
        <v>0</v>
      </c>
      <c r="AB531" s="240"/>
      <c r="AC531" s="240"/>
      <c r="AD531" s="240"/>
      <c r="AE531" s="240"/>
    </row>
    <row r="532" spans="7:31" s="238" customFormat="1">
      <c r="G532" s="234">
        <v>9</v>
      </c>
      <c r="H532" s="234">
        <v>14</v>
      </c>
      <c r="I532" s="234">
        <v>2</v>
      </c>
      <c r="J532" s="234" t="s">
        <v>2381</v>
      </c>
      <c r="N532" s="238" t="str">
        <f>VLOOKUP(G532,'[3]1_プロファイルマスタ'!$H$3:$L$900,3,FALSE)</f>
        <v>L＆F管理者（リスク管理部）</v>
      </c>
      <c r="O532" s="238" t="str">
        <f>VLOOKUP(H532,'[3]8_取引マスタ'!$J$3:$P$910,2,FALSE)</f>
        <v>未判定照会（連動）</v>
      </c>
      <c r="P532" s="238" t="str">
        <f>VLOOKUP(I532,'[3]15_リスト発行元マスタ'!$U$3:$AK$1000,2,FALSE)</f>
        <v>JP</v>
      </c>
      <c r="Q532" s="264" t="s">
        <v>208</v>
      </c>
      <c r="R532" s="265" t="s">
        <v>868</v>
      </c>
      <c r="S532" s="265" t="s">
        <v>206</v>
      </c>
      <c r="T532" s="265" t="str">
        <f t="shared" si="23"/>
        <v xml:space="preserve">9 , 14 , 2 , 'N' </v>
      </c>
      <c r="U532" s="266" t="s">
        <v>207</v>
      </c>
      <c r="W532" s="240" t="b">
        <f t="shared" si="25"/>
        <v>0</v>
      </c>
      <c r="X532" s="240" t="b">
        <f t="shared" si="25"/>
        <v>0</v>
      </c>
      <c r="Y532" s="240" t="b">
        <f t="shared" si="25"/>
        <v>0</v>
      </c>
      <c r="Z532" s="240" t="b">
        <f t="shared" si="24"/>
        <v>0</v>
      </c>
      <c r="AB532" s="240"/>
      <c r="AC532" s="240"/>
      <c r="AD532" s="240"/>
      <c r="AE532" s="240"/>
    </row>
    <row r="533" spans="7:31" s="238" customFormat="1">
      <c r="G533" s="234">
        <v>9</v>
      </c>
      <c r="H533" s="234">
        <v>14</v>
      </c>
      <c r="I533" s="234">
        <v>3</v>
      </c>
      <c r="J533" s="234" t="s">
        <v>2381</v>
      </c>
      <c r="N533" s="238" t="str">
        <f>VLOOKUP(G533,'[3]1_プロファイルマスタ'!$H$3:$L$900,3,FALSE)</f>
        <v>L＆F管理者（リスク管理部）</v>
      </c>
      <c r="O533" s="238" t="str">
        <f>VLOOKUP(H533,'[3]8_取引マスタ'!$J$3:$P$910,2,FALSE)</f>
        <v>未判定照会（連動）</v>
      </c>
      <c r="P533" s="238" t="str">
        <f>VLOOKUP(I533,'[3]15_リスト発行元マスタ'!$U$3:$AK$1000,2,FALSE)</f>
        <v>MOF</v>
      </c>
      <c r="Q533" s="264" t="s">
        <v>208</v>
      </c>
      <c r="R533" s="265" t="s">
        <v>868</v>
      </c>
      <c r="S533" s="265" t="s">
        <v>206</v>
      </c>
      <c r="T533" s="265" t="str">
        <f t="shared" si="23"/>
        <v xml:space="preserve">9 , 14 , 3 , 'N' </v>
      </c>
      <c r="U533" s="266" t="s">
        <v>207</v>
      </c>
      <c r="W533" s="240" t="b">
        <f t="shared" si="25"/>
        <v>0</v>
      </c>
      <c r="X533" s="240" t="b">
        <f t="shared" si="25"/>
        <v>0</v>
      </c>
      <c r="Y533" s="240" t="b">
        <f t="shared" si="25"/>
        <v>0</v>
      </c>
      <c r="Z533" s="240" t="b">
        <f t="shared" si="24"/>
        <v>0</v>
      </c>
      <c r="AB533" s="240"/>
      <c r="AC533" s="240"/>
      <c r="AD533" s="240"/>
      <c r="AE533" s="240"/>
    </row>
    <row r="534" spans="7:31" s="238" customFormat="1">
      <c r="G534" s="234">
        <v>9</v>
      </c>
      <c r="H534" s="234">
        <v>14</v>
      </c>
      <c r="I534" s="234">
        <v>4</v>
      </c>
      <c r="J534" s="234" t="s">
        <v>2380</v>
      </c>
      <c r="N534" s="238" t="str">
        <f>VLOOKUP(G534,'[3]1_プロファイルマスタ'!$H$3:$L$900,3,FALSE)</f>
        <v>L＆F管理者（リスク管理部）</v>
      </c>
      <c r="O534" s="238" t="str">
        <f>VLOOKUP(H534,'[3]8_取引マスタ'!$J$3:$P$910,2,FALSE)</f>
        <v>未判定照会（連動）</v>
      </c>
      <c r="P534" s="238" t="str">
        <f>VLOOKUP(I534,'[3]15_リスト発行元マスタ'!$U$3:$AK$1000,2,FALSE)</f>
        <v>NPA</v>
      </c>
      <c r="Q534" s="264" t="s">
        <v>208</v>
      </c>
      <c r="R534" s="265" t="s">
        <v>868</v>
      </c>
      <c r="S534" s="265" t="s">
        <v>206</v>
      </c>
      <c r="T534" s="265" t="str">
        <f t="shared" si="23"/>
        <v xml:space="preserve">9 , 14 , 4 , 'Y' </v>
      </c>
      <c r="U534" s="266" t="s">
        <v>207</v>
      </c>
      <c r="W534" s="240" t="b">
        <f t="shared" si="25"/>
        <v>0</v>
      </c>
      <c r="X534" s="240" t="b">
        <f t="shared" si="25"/>
        <v>0</v>
      </c>
      <c r="Y534" s="240" t="b">
        <f t="shared" si="25"/>
        <v>0</v>
      </c>
      <c r="Z534" s="240" t="b">
        <f t="shared" si="24"/>
        <v>0</v>
      </c>
      <c r="AB534" s="240"/>
      <c r="AC534" s="240"/>
      <c r="AD534" s="240"/>
      <c r="AE534" s="240"/>
    </row>
    <row r="535" spans="7:31" s="238" customFormat="1">
      <c r="G535" s="234">
        <v>9</v>
      </c>
      <c r="H535" s="234">
        <v>14</v>
      </c>
      <c r="I535" s="234">
        <v>5</v>
      </c>
      <c r="J535" s="234" t="s">
        <v>2380</v>
      </c>
      <c r="N535" s="238" t="str">
        <f>VLOOKUP(G535,'[3]1_プロファイルマスタ'!$H$3:$L$900,3,FALSE)</f>
        <v>L＆F管理者（リスク管理部）</v>
      </c>
      <c r="O535" s="238" t="str">
        <f>VLOOKUP(H535,'[3]8_取引マスタ'!$J$3:$P$910,2,FALSE)</f>
        <v>未判定照会（連動）</v>
      </c>
      <c r="P535" s="238" t="str">
        <f>VLOOKUP(I535,'[3]15_リスト発行元マスタ'!$U$3:$AK$1000,2,FALSE)</f>
        <v>NPC</v>
      </c>
      <c r="Q535" s="264" t="s">
        <v>208</v>
      </c>
      <c r="R535" s="265" t="s">
        <v>868</v>
      </c>
      <c r="S535" s="265" t="s">
        <v>206</v>
      </c>
      <c r="T535" s="265" t="str">
        <f t="shared" si="23"/>
        <v xml:space="preserve">9 , 14 , 5 , 'Y' </v>
      </c>
      <c r="U535" s="266" t="s">
        <v>207</v>
      </c>
      <c r="W535" s="240" t="b">
        <f t="shared" si="25"/>
        <v>0</v>
      </c>
      <c r="X535" s="240" t="b">
        <f t="shared" si="25"/>
        <v>0</v>
      </c>
      <c r="Y535" s="240" t="b">
        <f t="shared" si="25"/>
        <v>0</v>
      </c>
      <c r="Z535" s="240" t="b">
        <f t="shared" si="24"/>
        <v>0</v>
      </c>
      <c r="AB535" s="240"/>
      <c r="AC535" s="240"/>
      <c r="AD535" s="240"/>
      <c r="AE535" s="240"/>
    </row>
    <row r="536" spans="7:31" s="238" customFormat="1">
      <c r="G536" s="234">
        <v>9</v>
      </c>
      <c r="H536" s="234">
        <v>14</v>
      </c>
      <c r="I536" s="234">
        <v>6</v>
      </c>
      <c r="J536" s="234" t="s">
        <v>2380</v>
      </c>
      <c r="N536" s="238" t="str">
        <f>VLOOKUP(G536,'[3]1_プロファイルマスタ'!$H$3:$L$900,3,FALSE)</f>
        <v>L＆F管理者（リスク管理部）</v>
      </c>
      <c r="O536" s="238" t="str">
        <f>VLOOKUP(H536,'[3]8_取引マスタ'!$J$3:$P$910,2,FALSE)</f>
        <v>未判定照会（連動）</v>
      </c>
      <c r="P536" s="238" t="str">
        <f>VLOOKUP(I536,'[3]15_リスト発行元マスタ'!$U$3:$AK$1000,2,FALSE)</f>
        <v>NPI</v>
      </c>
      <c r="Q536" s="264" t="s">
        <v>208</v>
      </c>
      <c r="R536" s="265" t="s">
        <v>868</v>
      </c>
      <c r="S536" s="265" t="s">
        <v>206</v>
      </c>
      <c r="T536" s="265" t="str">
        <f t="shared" si="23"/>
        <v xml:space="preserve">9 , 14 , 6 , 'Y' </v>
      </c>
      <c r="U536" s="266" t="s">
        <v>207</v>
      </c>
      <c r="W536" s="240" t="b">
        <f t="shared" si="25"/>
        <v>0</v>
      </c>
      <c r="X536" s="240" t="b">
        <f t="shared" si="25"/>
        <v>0</v>
      </c>
      <c r="Y536" s="240" t="b">
        <f t="shared" si="25"/>
        <v>0</v>
      </c>
      <c r="Z536" s="240" t="b">
        <f t="shared" si="24"/>
        <v>0</v>
      </c>
      <c r="AB536" s="240"/>
      <c r="AC536" s="240"/>
      <c r="AD536" s="240"/>
      <c r="AE536" s="240"/>
    </row>
    <row r="537" spans="7:31" s="238" customFormat="1">
      <c r="G537" s="234">
        <v>9</v>
      </c>
      <c r="H537" s="234">
        <v>14</v>
      </c>
      <c r="I537" s="234">
        <v>7</v>
      </c>
      <c r="J537" s="234" t="s">
        <v>2380</v>
      </c>
      <c r="N537" s="238" t="str">
        <f>VLOOKUP(G537,'[3]1_プロファイルマスタ'!$H$3:$L$900,3,FALSE)</f>
        <v>L＆F管理者（リスク管理部）</v>
      </c>
      <c r="O537" s="238" t="str">
        <f>VLOOKUP(H537,'[3]8_取引マスタ'!$J$3:$P$910,2,FALSE)</f>
        <v>未判定照会（連動）</v>
      </c>
      <c r="P537" s="238" t="str">
        <f>VLOOKUP(I537,'[3]15_リスト発行元マスタ'!$U$3:$AK$1000,2,FALSE)</f>
        <v>ASI</v>
      </c>
      <c r="Q537" s="264" t="s">
        <v>208</v>
      </c>
      <c r="R537" s="265" t="s">
        <v>868</v>
      </c>
      <c r="S537" s="265" t="s">
        <v>206</v>
      </c>
      <c r="T537" s="265" t="str">
        <f t="shared" si="23"/>
        <v xml:space="preserve">9 , 14 , 7 , 'Y' </v>
      </c>
      <c r="U537" s="266" t="s">
        <v>207</v>
      </c>
      <c r="W537" s="240" t="b">
        <f t="shared" si="25"/>
        <v>0</v>
      </c>
      <c r="X537" s="240" t="b">
        <f t="shared" si="25"/>
        <v>0</v>
      </c>
      <c r="Y537" s="240" t="b">
        <f t="shared" si="25"/>
        <v>0</v>
      </c>
      <c r="Z537" s="240" t="b">
        <f t="shared" si="24"/>
        <v>0</v>
      </c>
      <c r="AB537" s="240"/>
      <c r="AC537" s="240"/>
      <c r="AD537" s="240"/>
      <c r="AE537" s="240"/>
    </row>
    <row r="538" spans="7:31" s="238" customFormat="1">
      <c r="G538" s="234">
        <v>9</v>
      </c>
      <c r="H538" s="234">
        <v>14</v>
      </c>
      <c r="I538" s="234">
        <v>8</v>
      </c>
      <c r="J538" s="234" t="s">
        <v>2380</v>
      </c>
      <c r="N538" s="238" t="str">
        <f>VLOOKUP(G538,'[3]1_プロファイルマスタ'!$H$3:$L$900,3,FALSE)</f>
        <v>L＆F管理者（リスク管理部）</v>
      </c>
      <c r="O538" s="238" t="str">
        <f>VLOOKUP(H538,'[3]8_取引マスタ'!$J$3:$P$910,2,FALSE)</f>
        <v>未判定照会（連動）</v>
      </c>
      <c r="P538" s="238" t="str">
        <f>VLOOKUP(I538,'[3]15_リスト発行元マスタ'!$U$3:$AK$1000,2,FALSE)</f>
        <v>ASC</v>
      </c>
      <c r="Q538" s="264" t="s">
        <v>208</v>
      </c>
      <c r="R538" s="265" t="s">
        <v>868</v>
      </c>
      <c r="S538" s="265" t="s">
        <v>206</v>
      </c>
      <c r="T538" s="265" t="str">
        <f t="shared" si="23"/>
        <v xml:space="preserve">9 , 14 , 8 , 'Y' </v>
      </c>
      <c r="U538" s="266" t="s">
        <v>207</v>
      </c>
      <c r="W538" s="240" t="b">
        <f t="shared" si="25"/>
        <v>0</v>
      </c>
      <c r="X538" s="240" t="b">
        <f t="shared" si="25"/>
        <v>0</v>
      </c>
      <c r="Y538" s="240" t="b">
        <f t="shared" si="25"/>
        <v>0</v>
      </c>
      <c r="Z538" s="240" t="b">
        <f t="shared" si="24"/>
        <v>0</v>
      </c>
      <c r="AB538" s="240"/>
      <c r="AC538" s="240"/>
      <c r="AD538" s="240"/>
      <c r="AE538" s="240"/>
    </row>
    <row r="539" spans="7:31" s="238" customFormat="1">
      <c r="G539" s="234">
        <v>9</v>
      </c>
      <c r="H539" s="234">
        <v>14</v>
      </c>
      <c r="I539" s="234">
        <v>9</v>
      </c>
      <c r="J539" s="234" t="s">
        <v>2380</v>
      </c>
      <c r="N539" s="238" t="str">
        <f>VLOOKUP(G539,'[3]1_プロファイルマスタ'!$H$3:$L$900,3,FALSE)</f>
        <v>L＆F管理者（リスク管理部）</v>
      </c>
      <c r="O539" s="238" t="str">
        <f>VLOOKUP(H539,'[3]8_取引マスタ'!$J$3:$P$910,2,FALSE)</f>
        <v>未判定照会（連動）</v>
      </c>
      <c r="P539" s="238" t="str">
        <f>VLOOKUP(I539,'[3]15_リスト発行元マスタ'!$U$3:$AK$1000,2,FALSE)</f>
        <v>DJ_SEISAI</v>
      </c>
      <c r="Q539" s="264" t="s">
        <v>208</v>
      </c>
      <c r="R539" s="265" t="s">
        <v>868</v>
      </c>
      <c r="S539" s="265" t="s">
        <v>206</v>
      </c>
      <c r="T539" s="265" t="str">
        <f t="shared" si="23"/>
        <v xml:space="preserve">9 , 14 , 9 , 'Y' </v>
      </c>
      <c r="U539" s="266" t="s">
        <v>207</v>
      </c>
      <c r="W539" s="240" t="b">
        <f t="shared" si="25"/>
        <v>0</v>
      </c>
      <c r="X539" s="240" t="b">
        <f t="shared" si="25"/>
        <v>0</v>
      </c>
      <c r="Y539" s="240" t="b">
        <f t="shared" si="25"/>
        <v>0</v>
      </c>
      <c r="Z539" s="240" t="b">
        <f t="shared" si="24"/>
        <v>0</v>
      </c>
      <c r="AB539" s="240"/>
      <c r="AC539" s="240"/>
      <c r="AD539" s="240"/>
      <c r="AE539" s="240"/>
    </row>
    <row r="540" spans="7:31" s="238" customFormat="1">
      <c r="G540" s="234">
        <v>9</v>
      </c>
      <c r="H540" s="234">
        <v>14</v>
      </c>
      <c r="I540" s="234">
        <v>10</v>
      </c>
      <c r="J540" s="234" t="s">
        <v>2381</v>
      </c>
      <c r="N540" s="238" t="str">
        <f>VLOOKUP(G540,'[3]1_プロファイルマスタ'!$H$3:$L$900,3,FALSE)</f>
        <v>L＆F管理者（リスク管理部）</v>
      </c>
      <c r="O540" s="238" t="str">
        <f>VLOOKUP(H540,'[3]8_取引マスタ'!$J$3:$P$910,2,FALSE)</f>
        <v>未判定照会（連動）</v>
      </c>
      <c r="P540" s="238" t="str">
        <f>VLOOKUP(I540,'[3]15_リスト発行元マスタ'!$U$3:$AK$1000,2,FALSE)</f>
        <v>DJ_SHIPS</v>
      </c>
      <c r="Q540" s="264" t="s">
        <v>208</v>
      </c>
      <c r="R540" s="265" t="s">
        <v>868</v>
      </c>
      <c r="S540" s="265" t="s">
        <v>206</v>
      </c>
      <c r="T540" s="265" t="str">
        <f t="shared" si="23"/>
        <v xml:space="preserve">9 , 14 , 10 , 'N' </v>
      </c>
      <c r="U540" s="266" t="s">
        <v>207</v>
      </c>
      <c r="W540" s="240" t="b">
        <f t="shared" si="25"/>
        <v>0</v>
      </c>
      <c r="X540" s="240" t="b">
        <f t="shared" si="25"/>
        <v>0</v>
      </c>
      <c r="Y540" s="240" t="b">
        <f t="shared" si="25"/>
        <v>0</v>
      </c>
      <c r="Z540" s="240" t="b">
        <f t="shared" si="24"/>
        <v>0</v>
      </c>
      <c r="AB540" s="240"/>
      <c r="AC540" s="240"/>
      <c r="AD540" s="240"/>
      <c r="AE540" s="240"/>
    </row>
    <row r="541" spans="7:31" s="238" customFormat="1">
      <c r="G541" s="234">
        <v>9</v>
      </c>
      <c r="H541" s="234">
        <v>14</v>
      </c>
      <c r="I541" s="234">
        <v>11</v>
      </c>
      <c r="J541" s="234" t="s">
        <v>2380</v>
      </c>
      <c r="N541" s="238" t="str">
        <f>VLOOKUP(G541,'[3]1_プロファイルマスタ'!$H$3:$L$900,3,FALSE)</f>
        <v>L＆F管理者（リスク管理部）</v>
      </c>
      <c r="O541" s="238" t="str">
        <f>VLOOKUP(H541,'[3]8_取引マスタ'!$J$3:$P$910,2,FALSE)</f>
        <v>未判定照会（連動）</v>
      </c>
      <c r="P541" s="238" t="str">
        <f>VLOOKUP(I541,'[3]15_リスト発行元マスタ'!$U$3:$AK$1000,2,FALSE)</f>
        <v>DJ_GAIKOKU_PEPS</v>
      </c>
      <c r="Q541" s="264" t="s">
        <v>208</v>
      </c>
      <c r="R541" s="265" t="s">
        <v>868</v>
      </c>
      <c r="S541" s="265" t="s">
        <v>206</v>
      </c>
      <c r="T541" s="265" t="str">
        <f t="shared" si="23"/>
        <v xml:space="preserve">9 , 14 , 11 , 'Y' </v>
      </c>
      <c r="U541" s="266" t="s">
        <v>207</v>
      </c>
      <c r="W541" s="240" t="b">
        <f t="shared" si="25"/>
        <v>0</v>
      </c>
      <c r="X541" s="240" t="b">
        <f t="shared" si="25"/>
        <v>0</v>
      </c>
      <c r="Y541" s="240" t="b">
        <f t="shared" si="25"/>
        <v>0</v>
      </c>
      <c r="Z541" s="240" t="b">
        <f t="shared" si="24"/>
        <v>0</v>
      </c>
      <c r="AB541" s="240"/>
      <c r="AC541" s="240"/>
      <c r="AD541" s="240"/>
      <c r="AE541" s="240"/>
    </row>
    <row r="542" spans="7:31" s="238" customFormat="1">
      <c r="G542" s="234">
        <v>9</v>
      </c>
      <c r="H542" s="234">
        <v>14</v>
      </c>
      <c r="I542" s="234">
        <v>12</v>
      </c>
      <c r="J542" s="234" t="s">
        <v>2380</v>
      </c>
      <c r="N542" s="238" t="str">
        <f>VLOOKUP(G542,'[3]1_プロファイルマスタ'!$H$3:$L$900,3,FALSE)</f>
        <v>L＆F管理者（リスク管理部）</v>
      </c>
      <c r="O542" s="238" t="str">
        <f>VLOOKUP(H542,'[3]8_取引マスタ'!$J$3:$P$910,2,FALSE)</f>
        <v>未判定照会（連動）</v>
      </c>
      <c r="P542" s="238" t="str">
        <f>VLOOKUP(I542,'[3]15_リスト発行元マスタ'!$U$3:$AK$1000,2,FALSE)</f>
        <v>DJ_KOKUNAI_PEPS</v>
      </c>
      <c r="Q542" s="264" t="s">
        <v>208</v>
      </c>
      <c r="R542" s="265" t="s">
        <v>868</v>
      </c>
      <c r="S542" s="265" t="s">
        <v>206</v>
      </c>
      <c r="T542" s="265" t="str">
        <f t="shared" si="23"/>
        <v xml:space="preserve">9 , 14 , 12 , 'Y' </v>
      </c>
      <c r="U542" s="266" t="s">
        <v>207</v>
      </c>
      <c r="W542" s="240" t="b">
        <f t="shared" si="25"/>
        <v>0</v>
      </c>
      <c r="X542" s="240" t="b">
        <f t="shared" si="25"/>
        <v>0</v>
      </c>
      <c r="Y542" s="240" t="b">
        <f t="shared" si="25"/>
        <v>0</v>
      </c>
      <c r="Z542" s="240" t="b">
        <f t="shared" si="24"/>
        <v>0</v>
      </c>
      <c r="AB542" s="240"/>
      <c r="AC542" s="240"/>
      <c r="AD542" s="240"/>
      <c r="AE542" s="240"/>
    </row>
    <row r="543" spans="7:31" s="238" customFormat="1">
      <c r="G543" s="234">
        <v>9</v>
      </c>
      <c r="H543" s="234">
        <v>14</v>
      </c>
      <c r="I543" s="234">
        <v>13</v>
      </c>
      <c r="J543" s="234" t="s">
        <v>2380</v>
      </c>
      <c r="N543" s="238" t="str">
        <f>VLOOKUP(G543,'[3]1_プロファイルマスタ'!$H$3:$L$900,3,FALSE)</f>
        <v>L＆F管理者（リスク管理部）</v>
      </c>
      <c r="O543" s="238" t="str">
        <f>VLOOKUP(H543,'[3]8_取引マスタ'!$J$3:$P$910,2,FALSE)</f>
        <v>未判定照会（連動）</v>
      </c>
      <c r="P543" s="238" t="str">
        <f>VLOOKUP(I543,'[3]15_リスト発行元マスタ'!$U$3:$AK$1000,2,FALSE)</f>
        <v>ZENGIN_SEIHO</v>
      </c>
      <c r="Q543" s="264" t="s">
        <v>208</v>
      </c>
      <c r="R543" s="265" t="s">
        <v>868</v>
      </c>
      <c r="S543" s="265" t="s">
        <v>206</v>
      </c>
      <c r="T543" s="265" t="str">
        <f t="shared" si="23"/>
        <v xml:space="preserve">9 , 14 , 13 , 'Y' </v>
      </c>
      <c r="U543" s="266" t="s">
        <v>207</v>
      </c>
      <c r="W543" s="240" t="b">
        <f t="shared" si="25"/>
        <v>0</v>
      </c>
      <c r="X543" s="240" t="b">
        <f t="shared" si="25"/>
        <v>0</v>
      </c>
      <c r="Y543" s="240" t="b">
        <f t="shared" si="25"/>
        <v>0</v>
      </c>
      <c r="Z543" s="240" t="b">
        <f t="shared" si="24"/>
        <v>0</v>
      </c>
      <c r="AB543" s="240"/>
      <c r="AC543" s="240"/>
      <c r="AD543" s="240"/>
      <c r="AE543" s="240"/>
    </row>
    <row r="544" spans="7:31" s="238" customFormat="1">
      <c r="G544" s="234">
        <v>9</v>
      </c>
      <c r="H544" s="234">
        <v>14</v>
      </c>
      <c r="I544" s="234">
        <v>14</v>
      </c>
      <c r="J544" s="234" t="s">
        <v>2380</v>
      </c>
      <c r="N544" s="238" t="str">
        <f>VLOOKUP(G544,'[3]1_プロファイルマスタ'!$H$3:$L$900,3,FALSE)</f>
        <v>L＆F管理者（リスク管理部）</v>
      </c>
      <c r="O544" s="238" t="str">
        <f>VLOOKUP(H544,'[3]8_取引マスタ'!$J$3:$P$910,2,FALSE)</f>
        <v>未判定照会（連動）</v>
      </c>
      <c r="P544" s="238" t="str">
        <f>VLOOKUP(I544,'[3]15_リスト発行元マスタ'!$U$3:$AK$1000,2,FALSE)</f>
        <v>ZENGIN_SONPO</v>
      </c>
      <c r="Q544" s="264" t="s">
        <v>208</v>
      </c>
      <c r="R544" s="265" t="s">
        <v>868</v>
      </c>
      <c r="S544" s="265" t="s">
        <v>206</v>
      </c>
      <c r="T544" s="265" t="str">
        <f t="shared" si="23"/>
        <v xml:space="preserve">9 , 14 , 14 , 'Y' </v>
      </c>
      <c r="U544" s="266" t="s">
        <v>207</v>
      </c>
      <c r="W544" s="240" t="b">
        <f t="shared" si="25"/>
        <v>0</v>
      </c>
      <c r="X544" s="240" t="b">
        <f t="shared" si="25"/>
        <v>0</v>
      </c>
      <c r="Y544" s="240" t="b">
        <f t="shared" si="25"/>
        <v>0</v>
      </c>
      <c r="Z544" s="240" t="b">
        <f t="shared" si="24"/>
        <v>0</v>
      </c>
      <c r="AB544" s="240"/>
      <c r="AC544" s="240"/>
      <c r="AD544" s="240"/>
      <c r="AE544" s="240"/>
    </row>
    <row r="545" spans="7:31" s="238" customFormat="1">
      <c r="G545" s="234">
        <v>9</v>
      </c>
      <c r="H545" s="234">
        <v>14</v>
      </c>
      <c r="I545" s="234">
        <v>15</v>
      </c>
      <c r="J545" s="234" t="s">
        <v>2380</v>
      </c>
      <c r="N545" s="238" t="str">
        <f>VLOOKUP(G545,'[3]1_プロファイルマスタ'!$H$3:$L$900,3,FALSE)</f>
        <v>L＆F管理者（リスク管理部）</v>
      </c>
      <c r="O545" s="238" t="str">
        <f>VLOOKUP(H545,'[3]8_取引マスタ'!$J$3:$P$910,2,FALSE)</f>
        <v>未判定照会（連動）</v>
      </c>
      <c r="P545" s="238" t="str">
        <f>VLOOKUP(I545,'[3]15_リスト発行元マスタ'!$U$3:$AK$1000,2,FALSE)</f>
        <v>ORIGINAL</v>
      </c>
      <c r="Q545" s="264" t="s">
        <v>208</v>
      </c>
      <c r="R545" s="265" t="s">
        <v>868</v>
      </c>
      <c r="S545" s="265" t="s">
        <v>206</v>
      </c>
      <c r="T545" s="265" t="str">
        <f t="shared" si="23"/>
        <v xml:space="preserve">9 , 14 , 15 , 'Y' </v>
      </c>
      <c r="U545" s="266" t="s">
        <v>207</v>
      </c>
      <c r="W545" s="240" t="b">
        <f t="shared" si="25"/>
        <v>0</v>
      </c>
      <c r="X545" s="240" t="b">
        <f t="shared" si="25"/>
        <v>0</v>
      </c>
      <c r="Y545" s="240" t="b">
        <f t="shared" si="25"/>
        <v>0</v>
      </c>
      <c r="Z545" s="240" t="b">
        <f t="shared" si="24"/>
        <v>0</v>
      </c>
      <c r="AB545" s="240"/>
      <c r="AC545" s="240"/>
      <c r="AD545" s="240"/>
      <c r="AE545" s="240"/>
    </row>
    <row r="546" spans="7:31" s="238" customFormat="1">
      <c r="G546" s="234">
        <v>9</v>
      </c>
      <c r="H546" s="234">
        <v>14</v>
      </c>
      <c r="I546" s="234">
        <v>16</v>
      </c>
      <c r="J546" s="234" t="s">
        <v>2380</v>
      </c>
      <c r="N546" s="238" t="str">
        <f>VLOOKUP(G546,'[3]1_プロファイルマスタ'!$H$3:$L$900,3,FALSE)</f>
        <v>L＆F管理者（リスク管理部）</v>
      </c>
      <c r="O546" s="238" t="str">
        <f>VLOOKUP(H546,'[3]8_取引マスタ'!$J$3:$P$910,2,FALSE)</f>
        <v>未判定照会（連動）</v>
      </c>
      <c r="P546" s="238" t="str">
        <f>VLOOKUP(I546,'[3]15_リスト発行元マスタ'!$U$3:$AK$1000,2,FALSE)</f>
        <v>BFILE_CINFO</v>
      </c>
      <c r="Q546" s="264" t="s">
        <v>208</v>
      </c>
      <c r="R546" s="265" t="s">
        <v>868</v>
      </c>
      <c r="S546" s="265" t="s">
        <v>206</v>
      </c>
      <c r="T546" s="265" t="str">
        <f t="shared" si="23"/>
        <v xml:space="preserve">9 , 14 , 16 , 'Y' </v>
      </c>
      <c r="U546" s="266" t="s">
        <v>207</v>
      </c>
      <c r="W546" s="240" t="b">
        <f t="shared" si="25"/>
        <v>0</v>
      </c>
      <c r="X546" s="240" t="b">
        <f t="shared" si="25"/>
        <v>0</v>
      </c>
      <c r="Y546" s="240" t="b">
        <f t="shared" si="25"/>
        <v>0</v>
      </c>
      <c r="Z546" s="240" t="b">
        <f t="shared" si="24"/>
        <v>0</v>
      </c>
      <c r="AB546" s="240"/>
      <c r="AC546" s="240"/>
      <c r="AD546" s="240"/>
      <c r="AE546" s="240"/>
    </row>
    <row r="547" spans="7:31" s="238" customFormat="1">
      <c r="G547" s="234">
        <v>9</v>
      </c>
      <c r="H547" s="234">
        <v>15</v>
      </c>
      <c r="I547" s="234">
        <v>1</v>
      </c>
      <c r="J547" s="234" t="s">
        <v>2380</v>
      </c>
      <c r="N547" s="238" t="str">
        <f>VLOOKUP(G547,'[3]1_プロファイルマスタ'!$H$3:$L$900,3,FALSE)</f>
        <v>L＆F管理者（リスク管理部）</v>
      </c>
      <c r="O547" s="238" t="str">
        <f>VLOOKUP(H547,'[3]8_取引マスタ'!$J$3:$P$910,2,FALSE)</f>
        <v>判定済照会（連動）</v>
      </c>
      <c r="P547" s="238" t="str">
        <f>VLOOKUP(I547,'[3]15_リスト発行元マスタ'!$U$3:$AK$1000,2,FALSE)</f>
        <v>OFAC</v>
      </c>
      <c r="Q547" s="264" t="s">
        <v>208</v>
      </c>
      <c r="R547" s="265" t="s">
        <v>868</v>
      </c>
      <c r="S547" s="265" t="s">
        <v>206</v>
      </c>
      <c r="T547" s="265" t="str">
        <f t="shared" si="23"/>
        <v xml:space="preserve">9 , 15 , 1 , 'Y' </v>
      </c>
      <c r="U547" s="266" t="s">
        <v>207</v>
      </c>
      <c r="W547" s="240" t="b">
        <f t="shared" si="25"/>
        <v>0</v>
      </c>
      <c r="X547" s="240" t="b">
        <f t="shared" si="25"/>
        <v>0</v>
      </c>
      <c r="Y547" s="240" t="b">
        <f t="shared" si="25"/>
        <v>0</v>
      </c>
      <c r="Z547" s="240" t="b">
        <f t="shared" si="24"/>
        <v>0</v>
      </c>
      <c r="AB547" s="240"/>
      <c r="AC547" s="240"/>
      <c r="AD547" s="240"/>
      <c r="AE547" s="240"/>
    </row>
    <row r="548" spans="7:31" s="238" customFormat="1">
      <c r="G548" s="234">
        <v>9</v>
      </c>
      <c r="H548" s="234">
        <v>15</v>
      </c>
      <c r="I548" s="234">
        <v>2</v>
      </c>
      <c r="J548" s="234" t="s">
        <v>2381</v>
      </c>
      <c r="N548" s="238" t="str">
        <f>VLOOKUP(G548,'[3]1_プロファイルマスタ'!$H$3:$L$900,3,FALSE)</f>
        <v>L＆F管理者（リスク管理部）</v>
      </c>
      <c r="O548" s="238" t="str">
        <f>VLOOKUP(H548,'[3]8_取引マスタ'!$J$3:$P$910,2,FALSE)</f>
        <v>判定済照会（連動）</v>
      </c>
      <c r="P548" s="238" t="str">
        <f>VLOOKUP(I548,'[3]15_リスト発行元マスタ'!$U$3:$AK$1000,2,FALSE)</f>
        <v>JP</v>
      </c>
      <c r="Q548" s="264" t="s">
        <v>208</v>
      </c>
      <c r="R548" s="265" t="s">
        <v>868</v>
      </c>
      <c r="S548" s="265" t="s">
        <v>206</v>
      </c>
      <c r="T548" s="265" t="str">
        <f t="shared" si="23"/>
        <v xml:space="preserve">9 , 15 , 2 , 'N' </v>
      </c>
      <c r="U548" s="266" t="s">
        <v>207</v>
      </c>
      <c r="W548" s="240" t="b">
        <f t="shared" si="25"/>
        <v>0</v>
      </c>
      <c r="X548" s="240" t="b">
        <f t="shared" si="25"/>
        <v>0</v>
      </c>
      <c r="Y548" s="240" t="b">
        <f t="shared" si="25"/>
        <v>0</v>
      </c>
      <c r="Z548" s="240" t="b">
        <f t="shared" si="24"/>
        <v>0</v>
      </c>
      <c r="AB548" s="240"/>
      <c r="AC548" s="240"/>
      <c r="AD548" s="240"/>
      <c r="AE548" s="240"/>
    </row>
    <row r="549" spans="7:31" s="238" customFormat="1">
      <c r="G549" s="234">
        <v>9</v>
      </c>
      <c r="H549" s="234">
        <v>15</v>
      </c>
      <c r="I549" s="234">
        <v>3</v>
      </c>
      <c r="J549" s="234" t="s">
        <v>2381</v>
      </c>
      <c r="N549" s="238" t="str">
        <f>VLOOKUP(G549,'[3]1_プロファイルマスタ'!$H$3:$L$900,3,FALSE)</f>
        <v>L＆F管理者（リスク管理部）</v>
      </c>
      <c r="O549" s="238" t="str">
        <f>VLOOKUP(H549,'[3]8_取引マスタ'!$J$3:$P$910,2,FALSE)</f>
        <v>判定済照会（連動）</v>
      </c>
      <c r="P549" s="238" t="str">
        <f>VLOOKUP(I549,'[3]15_リスト発行元マスタ'!$U$3:$AK$1000,2,FALSE)</f>
        <v>MOF</v>
      </c>
      <c r="Q549" s="264" t="s">
        <v>208</v>
      </c>
      <c r="R549" s="265" t="s">
        <v>868</v>
      </c>
      <c r="S549" s="265" t="s">
        <v>206</v>
      </c>
      <c r="T549" s="265" t="str">
        <f t="shared" si="23"/>
        <v xml:space="preserve">9 , 15 , 3 , 'N' </v>
      </c>
      <c r="U549" s="266" t="s">
        <v>207</v>
      </c>
      <c r="W549" s="240" t="b">
        <f t="shared" si="25"/>
        <v>0</v>
      </c>
      <c r="X549" s="240" t="b">
        <f t="shared" si="25"/>
        <v>0</v>
      </c>
      <c r="Y549" s="240" t="b">
        <f t="shared" si="25"/>
        <v>0</v>
      </c>
      <c r="Z549" s="240" t="b">
        <f t="shared" si="24"/>
        <v>0</v>
      </c>
      <c r="AB549" s="240"/>
      <c r="AC549" s="240"/>
      <c r="AD549" s="240"/>
      <c r="AE549" s="240"/>
    </row>
    <row r="550" spans="7:31" s="238" customFormat="1">
      <c r="G550" s="234">
        <v>9</v>
      </c>
      <c r="H550" s="234">
        <v>15</v>
      </c>
      <c r="I550" s="234">
        <v>4</v>
      </c>
      <c r="J550" s="234" t="s">
        <v>2380</v>
      </c>
      <c r="N550" s="238" t="str">
        <f>VLOOKUP(G550,'[3]1_プロファイルマスタ'!$H$3:$L$900,3,FALSE)</f>
        <v>L＆F管理者（リスク管理部）</v>
      </c>
      <c r="O550" s="238" t="str">
        <f>VLOOKUP(H550,'[3]8_取引マスタ'!$J$3:$P$910,2,FALSE)</f>
        <v>判定済照会（連動）</v>
      </c>
      <c r="P550" s="238" t="str">
        <f>VLOOKUP(I550,'[3]15_リスト発行元マスタ'!$U$3:$AK$1000,2,FALSE)</f>
        <v>NPA</v>
      </c>
      <c r="Q550" s="264" t="s">
        <v>208</v>
      </c>
      <c r="R550" s="265" t="s">
        <v>868</v>
      </c>
      <c r="S550" s="265" t="s">
        <v>206</v>
      </c>
      <c r="T550" s="265" t="str">
        <f t="shared" si="23"/>
        <v xml:space="preserve">9 , 15 , 4 , 'Y' </v>
      </c>
      <c r="U550" s="266" t="s">
        <v>207</v>
      </c>
      <c r="W550" s="240" t="b">
        <f t="shared" si="25"/>
        <v>0</v>
      </c>
      <c r="X550" s="240" t="b">
        <f t="shared" si="25"/>
        <v>0</v>
      </c>
      <c r="Y550" s="240" t="b">
        <f t="shared" si="25"/>
        <v>0</v>
      </c>
      <c r="Z550" s="240" t="b">
        <f t="shared" si="24"/>
        <v>0</v>
      </c>
      <c r="AB550" s="240"/>
      <c r="AC550" s="240"/>
      <c r="AD550" s="240"/>
      <c r="AE550" s="240"/>
    </row>
    <row r="551" spans="7:31" s="238" customFormat="1">
      <c r="G551" s="234">
        <v>9</v>
      </c>
      <c r="H551" s="234">
        <v>15</v>
      </c>
      <c r="I551" s="234">
        <v>5</v>
      </c>
      <c r="J551" s="234" t="s">
        <v>2380</v>
      </c>
      <c r="N551" s="238" t="str">
        <f>VLOOKUP(G551,'[3]1_プロファイルマスタ'!$H$3:$L$900,3,FALSE)</f>
        <v>L＆F管理者（リスク管理部）</v>
      </c>
      <c r="O551" s="238" t="str">
        <f>VLOOKUP(H551,'[3]8_取引マスタ'!$J$3:$P$910,2,FALSE)</f>
        <v>判定済照会（連動）</v>
      </c>
      <c r="P551" s="238" t="str">
        <f>VLOOKUP(I551,'[3]15_リスト発行元マスタ'!$U$3:$AK$1000,2,FALSE)</f>
        <v>NPC</v>
      </c>
      <c r="Q551" s="264" t="s">
        <v>208</v>
      </c>
      <c r="R551" s="265" t="s">
        <v>868</v>
      </c>
      <c r="S551" s="265" t="s">
        <v>206</v>
      </c>
      <c r="T551" s="265" t="str">
        <f t="shared" si="23"/>
        <v xml:space="preserve">9 , 15 , 5 , 'Y' </v>
      </c>
      <c r="U551" s="266" t="s">
        <v>207</v>
      </c>
      <c r="W551" s="240" t="b">
        <f t="shared" si="25"/>
        <v>0</v>
      </c>
      <c r="X551" s="240" t="b">
        <f t="shared" si="25"/>
        <v>0</v>
      </c>
      <c r="Y551" s="240" t="b">
        <f t="shared" si="25"/>
        <v>0</v>
      </c>
      <c r="Z551" s="240" t="b">
        <f t="shared" si="24"/>
        <v>0</v>
      </c>
      <c r="AB551" s="240"/>
      <c r="AC551" s="240"/>
      <c r="AD551" s="240"/>
      <c r="AE551" s="240"/>
    </row>
    <row r="552" spans="7:31" s="238" customFormat="1">
      <c r="G552" s="234">
        <v>9</v>
      </c>
      <c r="H552" s="234">
        <v>15</v>
      </c>
      <c r="I552" s="234">
        <v>6</v>
      </c>
      <c r="J552" s="234" t="s">
        <v>2380</v>
      </c>
      <c r="N552" s="238" t="str">
        <f>VLOOKUP(G552,'[3]1_プロファイルマスタ'!$H$3:$L$900,3,FALSE)</f>
        <v>L＆F管理者（リスク管理部）</v>
      </c>
      <c r="O552" s="238" t="str">
        <f>VLOOKUP(H552,'[3]8_取引マスタ'!$J$3:$P$910,2,FALSE)</f>
        <v>判定済照会（連動）</v>
      </c>
      <c r="P552" s="238" t="str">
        <f>VLOOKUP(I552,'[3]15_リスト発行元マスタ'!$U$3:$AK$1000,2,FALSE)</f>
        <v>NPI</v>
      </c>
      <c r="Q552" s="264" t="s">
        <v>208</v>
      </c>
      <c r="R552" s="265" t="s">
        <v>868</v>
      </c>
      <c r="S552" s="265" t="s">
        <v>206</v>
      </c>
      <c r="T552" s="265" t="str">
        <f t="shared" si="23"/>
        <v xml:space="preserve">9 , 15 , 6 , 'Y' </v>
      </c>
      <c r="U552" s="266" t="s">
        <v>207</v>
      </c>
      <c r="W552" s="240" t="b">
        <f t="shared" si="25"/>
        <v>0</v>
      </c>
      <c r="X552" s="240" t="b">
        <f t="shared" si="25"/>
        <v>0</v>
      </c>
      <c r="Y552" s="240" t="b">
        <f t="shared" si="25"/>
        <v>0</v>
      </c>
      <c r="Z552" s="240" t="b">
        <f t="shared" si="24"/>
        <v>0</v>
      </c>
      <c r="AB552" s="240"/>
      <c r="AC552" s="240"/>
      <c r="AD552" s="240"/>
      <c r="AE552" s="240"/>
    </row>
    <row r="553" spans="7:31" s="238" customFormat="1">
      <c r="G553" s="234">
        <v>9</v>
      </c>
      <c r="H553" s="234">
        <v>15</v>
      </c>
      <c r="I553" s="234">
        <v>7</v>
      </c>
      <c r="J553" s="234" t="s">
        <v>2380</v>
      </c>
      <c r="N553" s="238" t="str">
        <f>VLOOKUP(G553,'[3]1_プロファイルマスタ'!$H$3:$L$900,3,FALSE)</f>
        <v>L＆F管理者（リスク管理部）</v>
      </c>
      <c r="O553" s="238" t="str">
        <f>VLOOKUP(H553,'[3]8_取引マスタ'!$J$3:$P$910,2,FALSE)</f>
        <v>判定済照会（連動）</v>
      </c>
      <c r="P553" s="238" t="str">
        <f>VLOOKUP(I553,'[3]15_リスト発行元マスタ'!$U$3:$AK$1000,2,FALSE)</f>
        <v>ASI</v>
      </c>
      <c r="Q553" s="264" t="s">
        <v>208</v>
      </c>
      <c r="R553" s="265" t="s">
        <v>868</v>
      </c>
      <c r="S553" s="265" t="s">
        <v>206</v>
      </c>
      <c r="T553" s="265" t="str">
        <f t="shared" si="23"/>
        <v xml:space="preserve">9 , 15 , 7 , 'Y' </v>
      </c>
      <c r="U553" s="266" t="s">
        <v>207</v>
      </c>
      <c r="W553" s="240" t="b">
        <f t="shared" si="25"/>
        <v>0</v>
      </c>
      <c r="X553" s="240" t="b">
        <f t="shared" si="25"/>
        <v>0</v>
      </c>
      <c r="Y553" s="240" t="b">
        <f t="shared" si="25"/>
        <v>0</v>
      </c>
      <c r="Z553" s="240" t="b">
        <f t="shared" si="24"/>
        <v>0</v>
      </c>
      <c r="AB553" s="240"/>
      <c r="AC553" s="240"/>
      <c r="AD553" s="240"/>
      <c r="AE553" s="240"/>
    </row>
    <row r="554" spans="7:31" s="238" customFormat="1">
      <c r="G554" s="234">
        <v>9</v>
      </c>
      <c r="H554" s="234">
        <v>15</v>
      </c>
      <c r="I554" s="234">
        <v>8</v>
      </c>
      <c r="J554" s="234" t="s">
        <v>2380</v>
      </c>
      <c r="N554" s="238" t="str">
        <f>VLOOKUP(G554,'[3]1_プロファイルマスタ'!$H$3:$L$900,3,FALSE)</f>
        <v>L＆F管理者（リスク管理部）</v>
      </c>
      <c r="O554" s="238" t="str">
        <f>VLOOKUP(H554,'[3]8_取引マスタ'!$J$3:$P$910,2,FALSE)</f>
        <v>判定済照会（連動）</v>
      </c>
      <c r="P554" s="238" t="str">
        <f>VLOOKUP(I554,'[3]15_リスト発行元マスタ'!$U$3:$AK$1000,2,FALSE)</f>
        <v>ASC</v>
      </c>
      <c r="Q554" s="264" t="s">
        <v>208</v>
      </c>
      <c r="R554" s="265" t="s">
        <v>868</v>
      </c>
      <c r="S554" s="265" t="s">
        <v>206</v>
      </c>
      <c r="T554" s="265" t="str">
        <f t="shared" si="23"/>
        <v xml:space="preserve">9 , 15 , 8 , 'Y' </v>
      </c>
      <c r="U554" s="266" t="s">
        <v>207</v>
      </c>
      <c r="W554" s="240" t="b">
        <f t="shared" si="25"/>
        <v>0</v>
      </c>
      <c r="X554" s="240" t="b">
        <f t="shared" si="25"/>
        <v>0</v>
      </c>
      <c r="Y554" s="240" t="b">
        <f t="shared" si="25"/>
        <v>0</v>
      </c>
      <c r="Z554" s="240" t="b">
        <f t="shared" si="24"/>
        <v>0</v>
      </c>
      <c r="AB554" s="240"/>
      <c r="AC554" s="240"/>
      <c r="AD554" s="240"/>
      <c r="AE554" s="240"/>
    </row>
    <row r="555" spans="7:31" s="238" customFormat="1">
      <c r="G555" s="234">
        <v>9</v>
      </c>
      <c r="H555" s="234">
        <v>15</v>
      </c>
      <c r="I555" s="234">
        <v>9</v>
      </c>
      <c r="J555" s="234" t="s">
        <v>2380</v>
      </c>
      <c r="N555" s="238" t="str">
        <f>VLOOKUP(G555,'[3]1_プロファイルマスタ'!$H$3:$L$900,3,FALSE)</f>
        <v>L＆F管理者（リスク管理部）</v>
      </c>
      <c r="O555" s="238" t="str">
        <f>VLOOKUP(H555,'[3]8_取引マスタ'!$J$3:$P$910,2,FALSE)</f>
        <v>判定済照会（連動）</v>
      </c>
      <c r="P555" s="238" t="str">
        <f>VLOOKUP(I555,'[3]15_リスト発行元マスタ'!$U$3:$AK$1000,2,FALSE)</f>
        <v>DJ_SEISAI</v>
      </c>
      <c r="Q555" s="264" t="s">
        <v>208</v>
      </c>
      <c r="R555" s="265" t="s">
        <v>868</v>
      </c>
      <c r="S555" s="265" t="s">
        <v>206</v>
      </c>
      <c r="T555" s="265" t="str">
        <f t="shared" si="23"/>
        <v xml:space="preserve">9 , 15 , 9 , 'Y' </v>
      </c>
      <c r="U555" s="266" t="s">
        <v>207</v>
      </c>
      <c r="W555" s="240" t="b">
        <f t="shared" si="25"/>
        <v>0</v>
      </c>
      <c r="X555" s="240" t="b">
        <f t="shared" si="25"/>
        <v>0</v>
      </c>
      <c r="Y555" s="240" t="b">
        <f t="shared" si="25"/>
        <v>0</v>
      </c>
      <c r="Z555" s="240" t="b">
        <f t="shared" si="24"/>
        <v>0</v>
      </c>
      <c r="AB555" s="240"/>
      <c r="AC555" s="240"/>
      <c r="AD555" s="240"/>
      <c r="AE555" s="240"/>
    </row>
    <row r="556" spans="7:31" s="238" customFormat="1">
      <c r="G556" s="234">
        <v>9</v>
      </c>
      <c r="H556" s="234">
        <v>15</v>
      </c>
      <c r="I556" s="234">
        <v>10</v>
      </c>
      <c r="J556" s="234" t="s">
        <v>2381</v>
      </c>
      <c r="N556" s="238" t="str">
        <f>VLOOKUP(G556,'[3]1_プロファイルマスタ'!$H$3:$L$900,3,FALSE)</f>
        <v>L＆F管理者（リスク管理部）</v>
      </c>
      <c r="O556" s="238" t="str">
        <f>VLOOKUP(H556,'[3]8_取引マスタ'!$J$3:$P$910,2,FALSE)</f>
        <v>判定済照会（連動）</v>
      </c>
      <c r="P556" s="238" t="str">
        <f>VLOOKUP(I556,'[3]15_リスト発行元マスタ'!$U$3:$AK$1000,2,FALSE)</f>
        <v>DJ_SHIPS</v>
      </c>
      <c r="Q556" s="264" t="s">
        <v>208</v>
      </c>
      <c r="R556" s="265" t="s">
        <v>868</v>
      </c>
      <c r="S556" s="265" t="s">
        <v>206</v>
      </c>
      <c r="T556" s="265" t="str">
        <f t="shared" si="23"/>
        <v xml:space="preserve">9 , 15 , 10 , 'N' </v>
      </c>
      <c r="U556" s="266" t="s">
        <v>207</v>
      </c>
      <c r="W556" s="240" t="b">
        <f t="shared" si="25"/>
        <v>0</v>
      </c>
      <c r="X556" s="240" t="b">
        <f t="shared" si="25"/>
        <v>0</v>
      </c>
      <c r="Y556" s="240" t="b">
        <f t="shared" si="25"/>
        <v>0</v>
      </c>
      <c r="Z556" s="240" t="b">
        <f t="shared" si="24"/>
        <v>0</v>
      </c>
      <c r="AB556" s="240"/>
      <c r="AC556" s="240"/>
      <c r="AD556" s="240"/>
      <c r="AE556" s="240"/>
    </row>
    <row r="557" spans="7:31" s="238" customFormat="1">
      <c r="G557" s="234">
        <v>9</v>
      </c>
      <c r="H557" s="234">
        <v>15</v>
      </c>
      <c r="I557" s="234">
        <v>11</v>
      </c>
      <c r="J557" s="234" t="s">
        <v>2380</v>
      </c>
      <c r="N557" s="238" t="str">
        <f>VLOOKUP(G557,'[3]1_プロファイルマスタ'!$H$3:$L$900,3,FALSE)</f>
        <v>L＆F管理者（リスク管理部）</v>
      </c>
      <c r="O557" s="238" t="str">
        <f>VLOOKUP(H557,'[3]8_取引マスタ'!$J$3:$P$910,2,FALSE)</f>
        <v>判定済照会（連動）</v>
      </c>
      <c r="P557" s="238" t="str">
        <f>VLOOKUP(I557,'[3]15_リスト発行元マスタ'!$U$3:$AK$1000,2,FALSE)</f>
        <v>DJ_GAIKOKU_PEPS</v>
      </c>
      <c r="Q557" s="264" t="s">
        <v>208</v>
      </c>
      <c r="R557" s="265" t="s">
        <v>868</v>
      </c>
      <c r="S557" s="265" t="s">
        <v>206</v>
      </c>
      <c r="T557" s="265" t="str">
        <f t="shared" si="23"/>
        <v xml:space="preserve">9 , 15 , 11 , 'Y' </v>
      </c>
      <c r="U557" s="266" t="s">
        <v>207</v>
      </c>
      <c r="W557" s="240" t="b">
        <f t="shared" si="25"/>
        <v>0</v>
      </c>
      <c r="X557" s="240" t="b">
        <f t="shared" si="25"/>
        <v>0</v>
      </c>
      <c r="Y557" s="240" t="b">
        <f t="shared" si="25"/>
        <v>0</v>
      </c>
      <c r="Z557" s="240" t="b">
        <f t="shared" si="24"/>
        <v>0</v>
      </c>
      <c r="AB557" s="240"/>
      <c r="AC557" s="240"/>
      <c r="AD557" s="240"/>
      <c r="AE557" s="240"/>
    </row>
    <row r="558" spans="7:31" s="238" customFormat="1">
      <c r="G558" s="234">
        <v>9</v>
      </c>
      <c r="H558" s="234">
        <v>15</v>
      </c>
      <c r="I558" s="234">
        <v>12</v>
      </c>
      <c r="J558" s="234" t="s">
        <v>2380</v>
      </c>
      <c r="N558" s="238" t="str">
        <f>VLOOKUP(G558,'[3]1_プロファイルマスタ'!$H$3:$L$900,3,FALSE)</f>
        <v>L＆F管理者（リスク管理部）</v>
      </c>
      <c r="O558" s="238" t="str">
        <f>VLOOKUP(H558,'[3]8_取引マスタ'!$J$3:$P$910,2,FALSE)</f>
        <v>判定済照会（連動）</v>
      </c>
      <c r="P558" s="238" t="str">
        <f>VLOOKUP(I558,'[3]15_リスト発行元マスタ'!$U$3:$AK$1000,2,FALSE)</f>
        <v>DJ_KOKUNAI_PEPS</v>
      </c>
      <c r="Q558" s="264" t="s">
        <v>208</v>
      </c>
      <c r="R558" s="265" t="s">
        <v>868</v>
      </c>
      <c r="S558" s="265" t="s">
        <v>206</v>
      </c>
      <c r="T558" s="265" t="str">
        <f t="shared" si="23"/>
        <v xml:space="preserve">9 , 15 , 12 , 'Y' </v>
      </c>
      <c r="U558" s="266" t="s">
        <v>207</v>
      </c>
      <c r="W558" s="240" t="b">
        <f t="shared" si="25"/>
        <v>0</v>
      </c>
      <c r="X558" s="240" t="b">
        <f t="shared" si="25"/>
        <v>0</v>
      </c>
      <c r="Y558" s="240" t="b">
        <f t="shared" si="25"/>
        <v>0</v>
      </c>
      <c r="Z558" s="240" t="b">
        <f t="shared" si="24"/>
        <v>0</v>
      </c>
      <c r="AB558" s="240"/>
      <c r="AC558" s="240"/>
      <c r="AD558" s="240"/>
      <c r="AE558" s="240"/>
    </row>
    <row r="559" spans="7:31" s="238" customFormat="1">
      <c r="G559" s="234">
        <v>9</v>
      </c>
      <c r="H559" s="234">
        <v>15</v>
      </c>
      <c r="I559" s="234">
        <v>13</v>
      </c>
      <c r="J559" s="234" t="s">
        <v>2380</v>
      </c>
      <c r="N559" s="238" t="str">
        <f>VLOOKUP(G559,'[3]1_プロファイルマスタ'!$H$3:$L$900,3,FALSE)</f>
        <v>L＆F管理者（リスク管理部）</v>
      </c>
      <c r="O559" s="238" t="str">
        <f>VLOOKUP(H559,'[3]8_取引マスタ'!$J$3:$P$910,2,FALSE)</f>
        <v>判定済照会（連動）</v>
      </c>
      <c r="P559" s="238" t="str">
        <f>VLOOKUP(I559,'[3]15_リスト発行元マスタ'!$U$3:$AK$1000,2,FALSE)</f>
        <v>ZENGIN_SEIHO</v>
      </c>
      <c r="Q559" s="264" t="s">
        <v>208</v>
      </c>
      <c r="R559" s="265" t="s">
        <v>868</v>
      </c>
      <c r="S559" s="265" t="s">
        <v>206</v>
      </c>
      <c r="T559" s="265" t="str">
        <f t="shared" si="23"/>
        <v xml:space="preserve">9 , 15 , 13 , 'Y' </v>
      </c>
      <c r="U559" s="266" t="s">
        <v>207</v>
      </c>
      <c r="W559" s="240" t="b">
        <f t="shared" si="25"/>
        <v>0</v>
      </c>
      <c r="X559" s="240" t="b">
        <f t="shared" si="25"/>
        <v>0</v>
      </c>
      <c r="Y559" s="240" t="b">
        <f t="shared" si="25"/>
        <v>0</v>
      </c>
      <c r="Z559" s="240" t="b">
        <f t="shared" si="24"/>
        <v>0</v>
      </c>
      <c r="AB559" s="240"/>
      <c r="AC559" s="240"/>
      <c r="AD559" s="240"/>
      <c r="AE559" s="240"/>
    </row>
    <row r="560" spans="7:31" s="238" customFormat="1">
      <c r="G560" s="234">
        <v>9</v>
      </c>
      <c r="H560" s="234">
        <v>15</v>
      </c>
      <c r="I560" s="234">
        <v>14</v>
      </c>
      <c r="J560" s="234" t="s">
        <v>2380</v>
      </c>
      <c r="N560" s="238" t="str">
        <f>VLOOKUP(G560,'[3]1_プロファイルマスタ'!$H$3:$L$900,3,FALSE)</f>
        <v>L＆F管理者（リスク管理部）</v>
      </c>
      <c r="O560" s="238" t="str">
        <f>VLOOKUP(H560,'[3]8_取引マスタ'!$J$3:$P$910,2,FALSE)</f>
        <v>判定済照会（連動）</v>
      </c>
      <c r="P560" s="238" t="str">
        <f>VLOOKUP(I560,'[3]15_リスト発行元マスタ'!$U$3:$AK$1000,2,FALSE)</f>
        <v>ZENGIN_SONPO</v>
      </c>
      <c r="Q560" s="264" t="s">
        <v>208</v>
      </c>
      <c r="R560" s="265" t="s">
        <v>868</v>
      </c>
      <c r="S560" s="265" t="s">
        <v>206</v>
      </c>
      <c r="T560" s="265" t="str">
        <f t="shared" si="23"/>
        <v xml:space="preserve">9 , 15 , 14 , 'Y' </v>
      </c>
      <c r="U560" s="266" t="s">
        <v>207</v>
      </c>
      <c r="W560" s="240" t="b">
        <f t="shared" si="25"/>
        <v>0</v>
      </c>
      <c r="X560" s="240" t="b">
        <f t="shared" si="25"/>
        <v>0</v>
      </c>
      <c r="Y560" s="240" t="b">
        <f t="shared" si="25"/>
        <v>0</v>
      </c>
      <c r="Z560" s="240" t="b">
        <f t="shared" si="24"/>
        <v>0</v>
      </c>
      <c r="AB560" s="240"/>
      <c r="AC560" s="240"/>
      <c r="AD560" s="240"/>
      <c r="AE560" s="240"/>
    </row>
    <row r="561" spans="7:31" s="238" customFormat="1">
      <c r="G561" s="234">
        <v>9</v>
      </c>
      <c r="H561" s="234">
        <v>15</v>
      </c>
      <c r="I561" s="234">
        <v>15</v>
      </c>
      <c r="J561" s="234" t="s">
        <v>2380</v>
      </c>
      <c r="N561" s="238" t="str">
        <f>VLOOKUP(G561,'[3]1_プロファイルマスタ'!$H$3:$L$900,3,FALSE)</f>
        <v>L＆F管理者（リスク管理部）</v>
      </c>
      <c r="O561" s="238" t="str">
        <f>VLOOKUP(H561,'[3]8_取引マスタ'!$J$3:$P$910,2,FALSE)</f>
        <v>判定済照会（連動）</v>
      </c>
      <c r="P561" s="238" t="str">
        <f>VLOOKUP(I561,'[3]15_リスト発行元マスタ'!$U$3:$AK$1000,2,FALSE)</f>
        <v>ORIGINAL</v>
      </c>
      <c r="Q561" s="264" t="s">
        <v>208</v>
      </c>
      <c r="R561" s="265" t="s">
        <v>868</v>
      </c>
      <c r="S561" s="265" t="s">
        <v>206</v>
      </c>
      <c r="T561" s="265" t="str">
        <f t="shared" si="23"/>
        <v xml:space="preserve">9 , 15 , 15 , 'Y' </v>
      </c>
      <c r="U561" s="266" t="s">
        <v>207</v>
      </c>
      <c r="W561" s="240" t="b">
        <f t="shared" si="25"/>
        <v>0</v>
      </c>
      <c r="X561" s="240" t="b">
        <f t="shared" si="25"/>
        <v>0</v>
      </c>
      <c r="Y561" s="240" t="b">
        <f t="shared" si="25"/>
        <v>0</v>
      </c>
      <c r="Z561" s="240" t="b">
        <f t="shared" si="24"/>
        <v>0</v>
      </c>
      <c r="AB561" s="240"/>
      <c r="AC561" s="240"/>
      <c r="AD561" s="240"/>
      <c r="AE561" s="240"/>
    </row>
    <row r="562" spans="7:31" s="238" customFormat="1">
      <c r="G562" s="234">
        <v>9</v>
      </c>
      <c r="H562" s="234">
        <v>15</v>
      </c>
      <c r="I562" s="234">
        <v>16</v>
      </c>
      <c r="J562" s="234" t="s">
        <v>2380</v>
      </c>
      <c r="N562" s="238" t="str">
        <f>VLOOKUP(G562,'[3]1_プロファイルマスタ'!$H$3:$L$900,3,FALSE)</f>
        <v>L＆F管理者（リスク管理部）</v>
      </c>
      <c r="O562" s="238" t="str">
        <f>VLOOKUP(H562,'[3]8_取引マスタ'!$J$3:$P$910,2,FALSE)</f>
        <v>判定済照会（連動）</v>
      </c>
      <c r="P562" s="238" t="str">
        <f>VLOOKUP(I562,'[3]15_リスト発行元マスタ'!$U$3:$AK$1000,2,FALSE)</f>
        <v>BFILE_CINFO</v>
      </c>
      <c r="Q562" s="264" t="s">
        <v>208</v>
      </c>
      <c r="R562" s="265" t="s">
        <v>868</v>
      </c>
      <c r="S562" s="265" t="s">
        <v>206</v>
      </c>
      <c r="T562" s="265" t="str">
        <f t="shared" si="23"/>
        <v xml:space="preserve">9 , 15 , 16 , 'Y' </v>
      </c>
      <c r="U562" s="266" t="s">
        <v>207</v>
      </c>
      <c r="W562" s="240" t="b">
        <f t="shared" si="25"/>
        <v>0</v>
      </c>
      <c r="X562" s="240" t="b">
        <f t="shared" si="25"/>
        <v>0</v>
      </c>
      <c r="Y562" s="240" t="b">
        <f t="shared" si="25"/>
        <v>0</v>
      </c>
      <c r="Z562" s="240" t="b">
        <f t="shared" si="24"/>
        <v>0</v>
      </c>
      <c r="AB562" s="240"/>
      <c r="AC562" s="240"/>
      <c r="AD562" s="240"/>
      <c r="AE562" s="240"/>
    </row>
    <row r="563" spans="7:31" s="238" customFormat="1">
      <c r="G563" s="234">
        <v>10</v>
      </c>
      <c r="H563" s="234">
        <v>6</v>
      </c>
      <c r="I563" s="234">
        <v>1</v>
      </c>
      <c r="J563" s="234" t="s">
        <v>2380</v>
      </c>
      <c r="N563" s="238" t="str">
        <f>VLOOKUP(G563,'[3]1_プロファイルマスタ'!$H$3:$L$900,3,FALSE)</f>
        <v>L＆F管理者（リスク管理部以外）</v>
      </c>
      <c r="O563" s="238" t="str">
        <f>VLOOKUP(H563,'[3]8_取引マスタ'!$J$3:$P$910,2,FALSE)</f>
        <v>本人確認</v>
      </c>
      <c r="P563" s="238" t="str">
        <f>VLOOKUP(I563,'[3]15_リスト発行元マスタ'!$U$3:$AK$1000,2,FALSE)</f>
        <v>OFAC</v>
      </c>
      <c r="Q563" s="264" t="s">
        <v>208</v>
      </c>
      <c r="R563" s="265" t="s">
        <v>868</v>
      </c>
      <c r="S563" s="265" t="s">
        <v>206</v>
      </c>
      <c r="T563" s="265" t="str">
        <f t="shared" si="23"/>
        <v xml:space="preserve">10 , 6 , 1 , 'Y' </v>
      </c>
      <c r="U563" s="266" t="s">
        <v>207</v>
      </c>
      <c r="W563" s="240" t="b">
        <f t="shared" si="25"/>
        <v>0</v>
      </c>
      <c r="X563" s="240" t="b">
        <f t="shared" si="25"/>
        <v>0</v>
      </c>
      <c r="Y563" s="240" t="b">
        <f t="shared" si="25"/>
        <v>0</v>
      </c>
      <c r="Z563" s="240" t="b">
        <f t="shared" si="24"/>
        <v>0</v>
      </c>
      <c r="AB563" s="240"/>
      <c r="AC563" s="240"/>
      <c r="AD563" s="240"/>
      <c r="AE563" s="240"/>
    </row>
    <row r="564" spans="7:31" s="238" customFormat="1">
      <c r="G564" s="234">
        <v>10</v>
      </c>
      <c r="H564" s="234">
        <v>6</v>
      </c>
      <c r="I564" s="234">
        <v>2</v>
      </c>
      <c r="J564" s="234" t="s">
        <v>2381</v>
      </c>
      <c r="N564" s="238" t="str">
        <f>VLOOKUP(G564,'[3]1_プロファイルマスタ'!$H$3:$L$900,3,FALSE)</f>
        <v>L＆F管理者（リスク管理部以外）</v>
      </c>
      <c r="O564" s="238" t="str">
        <f>VLOOKUP(H564,'[3]8_取引マスタ'!$J$3:$P$910,2,FALSE)</f>
        <v>本人確認</v>
      </c>
      <c r="P564" s="238" t="str">
        <f>VLOOKUP(I564,'[3]15_リスト発行元マスタ'!$U$3:$AK$1000,2,FALSE)</f>
        <v>JP</v>
      </c>
      <c r="Q564" s="264" t="s">
        <v>208</v>
      </c>
      <c r="R564" s="265" t="s">
        <v>868</v>
      </c>
      <c r="S564" s="265" t="s">
        <v>206</v>
      </c>
      <c r="T564" s="265" t="str">
        <f t="shared" si="23"/>
        <v xml:space="preserve">10 , 6 , 2 , 'N' </v>
      </c>
      <c r="U564" s="266" t="s">
        <v>207</v>
      </c>
      <c r="W564" s="240" t="b">
        <f t="shared" si="25"/>
        <v>0</v>
      </c>
      <c r="X564" s="240" t="b">
        <f t="shared" si="25"/>
        <v>0</v>
      </c>
      <c r="Y564" s="240" t="b">
        <f t="shared" si="25"/>
        <v>0</v>
      </c>
      <c r="Z564" s="240" t="b">
        <f t="shared" si="24"/>
        <v>0</v>
      </c>
      <c r="AB564" s="240"/>
      <c r="AC564" s="240"/>
      <c r="AD564" s="240"/>
      <c r="AE564" s="240"/>
    </row>
    <row r="565" spans="7:31" s="238" customFormat="1">
      <c r="G565" s="234">
        <v>10</v>
      </c>
      <c r="H565" s="234">
        <v>6</v>
      </c>
      <c r="I565" s="234">
        <v>3</v>
      </c>
      <c r="J565" s="234" t="s">
        <v>2381</v>
      </c>
      <c r="N565" s="238" t="str">
        <f>VLOOKUP(G565,'[3]1_プロファイルマスタ'!$H$3:$L$900,3,FALSE)</f>
        <v>L＆F管理者（リスク管理部以外）</v>
      </c>
      <c r="O565" s="238" t="str">
        <f>VLOOKUP(H565,'[3]8_取引マスタ'!$J$3:$P$910,2,FALSE)</f>
        <v>本人確認</v>
      </c>
      <c r="P565" s="238" t="str">
        <f>VLOOKUP(I565,'[3]15_リスト発行元マスタ'!$U$3:$AK$1000,2,FALSE)</f>
        <v>MOF</v>
      </c>
      <c r="Q565" s="264" t="s">
        <v>208</v>
      </c>
      <c r="R565" s="265" t="s">
        <v>868</v>
      </c>
      <c r="S565" s="265" t="s">
        <v>206</v>
      </c>
      <c r="T565" s="265" t="str">
        <f t="shared" si="23"/>
        <v xml:space="preserve">10 , 6 , 3 , 'N' </v>
      </c>
      <c r="U565" s="266" t="s">
        <v>207</v>
      </c>
      <c r="W565" s="240" t="b">
        <f t="shared" si="25"/>
        <v>0</v>
      </c>
      <c r="X565" s="240" t="b">
        <f t="shared" si="25"/>
        <v>0</v>
      </c>
      <c r="Y565" s="240" t="b">
        <f t="shared" si="25"/>
        <v>0</v>
      </c>
      <c r="Z565" s="240" t="b">
        <f t="shared" si="24"/>
        <v>0</v>
      </c>
      <c r="AB565" s="240"/>
      <c r="AC565" s="240"/>
      <c r="AD565" s="240"/>
      <c r="AE565" s="240"/>
    </row>
    <row r="566" spans="7:31" s="238" customFormat="1">
      <c r="G566" s="234">
        <v>10</v>
      </c>
      <c r="H566" s="234">
        <v>6</v>
      </c>
      <c r="I566" s="234">
        <v>4</v>
      </c>
      <c r="J566" s="234" t="s">
        <v>2380</v>
      </c>
      <c r="N566" s="238" t="str">
        <f>VLOOKUP(G566,'[3]1_プロファイルマスタ'!$H$3:$L$900,3,FALSE)</f>
        <v>L＆F管理者（リスク管理部以外）</v>
      </c>
      <c r="O566" s="238" t="str">
        <f>VLOOKUP(H566,'[3]8_取引マスタ'!$J$3:$P$910,2,FALSE)</f>
        <v>本人確認</v>
      </c>
      <c r="P566" s="238" t="str">
        <f>VLOOKUP(I566,'[3]15_リスト発行元マスタ'!$U$3:$AK$1000,2,FALSE)</f>
        <v>NPA</v>
      </c>
      <c r="Q566" s="264" t="s">
        <v>208</v>
      </c>
      <c r="R566" s="265" t="s">
        <v>868</v>
      </c>
      <c r="S566" s="265" t="s">
        <v>206</v>
      </c>
      <c r="T566" s="265" t="str">
        <f t="shared" si="23"/>
        <v xml:space="preserve">10 , 6 , 4 , 'Y' </v>
      </c>
      <c r="U566" s="266" t="s">
        <v>207</v>
      </c>
      <c r="W566" s="240" t="b">
        <f t="shared" si="25"/>
        <v>0</v>
      </c>
      <c r="X566" s="240" t="b">
        <f t="shared" si="25"/>
        <v>0</v>
      </c>
      <c r="Y566" s="240" t="b">
        <f t="shared" si="25"/>
        <v>0</v>
      </c>
      <c r="Z566" s="240" t="b">
        <f t="shared" si="24"/>
        <v>0</v>
      </c>
      <c r="AB566" s="240"/>
      <c r="AC566" s="240"/>
      <c r="AD566" s="240"/>
      <c r="AE566" s="240"/>
    </row>
    <row r="567" spans="7:31" s="238" customFormat="1">
      <c r="G567" s="234">
        <v>10</v>
      </c>
      <c r="H567" s="234">
        <v>6</v>
      </c>
      <c r="I567" s="234">
        <v>5</v>
      </c>
      <c r="J567" s="234" t="s">
        <v>2380</v>
      </c>
      <c r="N567" s="238" t="str">
        <f>VLOOKUP(G567,'[3]1_プロファイルマスタ'!$H$3:$L$900,3,FALSE)</f>
        <v>L＆F管理者（リスク管理部以外）</v>
      </c>
      <c r="O567" s="238" t="str">
        <f>VLOOKUP(H567,'[3]8_取引マスタ'!$J$3:$P$910,2,FALSE)</f>
        <v>本人確認</v>
      </c>
      <c r="P567" s="238" t="str">
        <f>VLOOKUP(I567,'[3]15_リスト発行元マスタ'!$U$3:$AK$1000,2,FALSE)</f>
        <v>NPC</v>
      </c>
      <c r="Q567" s="264" t="s">
        <v>208</v>
      </c>
      <c r="R567" s="265" t="s">
        <v>868</v>
      </c>
      <c r="S567" s="265" t="s">
        <v>206</v>
      </c>
      <c r="T567" s="265" t="str">
        <f t="shared" si="23"/>
        <v xml:space="preserve">10 , 6 , 5 , 'Y' </v>
      </c>
      <c r="U567" s="266" t="s">
        <v>207</v>
      </c>
      <c r="W567" s="240" t="b">
        <f t="shared" si="25"/>
        <v>0</v>
      </c>
      <c r="X567" s="240" t="b">
        <f t="shared" si="25"/>
        <v>0</v>
      </c>
      <c r="Y567" s="240" t="b">
        <f t="shared" si="25"/>
        <v>0</v>
      </c>
      <c r="Z567" s="240" t="b">
        <f t="shared" si="24"/>
        <v>0</v>
      </c>
      <c r="AB567" s="240"/>
      <c r="AC567" s="240"/>
      <c r="AD567" s="240"/>
      <c r="AE567" s="240"/>
    </row>
    <row r="568" spans="7:31" s="238" customFormat="1">
      <c r="G568" s="234">
        <v>10</v>
      </c>
      <c r="H568" s="234">
        <v>6</v>
      </c>
      <c r="I568" s="234">
        <v>6</v>
      </c>
      <c r="J568" s="234" t="s">
        <v>2380</v>
      </c>
      <c r="N568" s="238" t="str">
        <f>VLOOKUP(G568,'[3]1_プロファイルマスタ'!$H$3:$L$900,3,FALSE)</f>
        <v>L＆F管理者（リスク管理部以外）</v>
      </c>
      <c r="O568" s="238" t="str">
        <f>VLOOKUP(H568,'[3]8_取引マスタ'!$J$3:$P$910,2,FALSE)</f>
        <v>本人確認</v>
      </c>
      <c r="P568" s="238" t="str">
        <f>VLOOKUP(I568,'[3]15_リスト発行元マスタ'!$U$3:$AK$1000,2,FALSE)</f>
        <v>NPI</v>
      </c>
      <c r="Q568" s="264" t="s">
        <v>208</v>
      </c>
      <c r="R568" s="265" t="s">
        <v>868</v>
      </c>
      <c r="S568" s="265" t="s">
        <v>206</v>
      </c>
      <c r="T568" s="265" t="str">
        <f t="shared" si="23"/>
        <v xml:space="preserve">10 , 6 , 6 , 'Y' </v>
      </c>
      <c r="U568" s="266" t="s">
        <v>207</v>
      </c>
      <c r="W568" s="240" t="b">
        <f t="shared" si="25"/>
        <v>0</v>
      </c>
      <c r="X568" s="240" t="b">
        <f t="shared" si="25"/>
        <v>0</v>
      </c>
      <c r="Y568" s="240" t="b">
        <f t="shared" si="25"/>
        <v>0</v>
      </c>
      <c r="Z568" s="240" t="b">
        <f t="shared" si="24"/>
        <v>0</v>
      </c>
      <c r="AB568" s="240"/>
      <c r="AC568" s="240"/>
      <c r="AD568" s="240"/>
      <c r="AE568" s="240"/>
    </row>
    <row r="569" spans="7:31" s="238" customFormat="1">
      <c r="G569" s="234">
        <v>10</v>
      </c>
      <c r="H569" s="234">
        <v>6</v>
      </c>
      <c r="I569" s="234">
        <v>7</v>
      </c>
      <c r="J569" s="234" t="s">
        <v>2380</v>
      </c>
      <c r="N569" s="238" t="str">
        <f>VLOOKUP(G569,'[3]1_プロファイルマスタ'!$H$3:$L$900,3,FALSE)</f>
        <v>L＆F管理者（リスク管理部以外）</v>
      </c>
      <c r="O569" s="238" t="str">
        <f>VLOOKUP(H569,'[3]8_取引マスタ'!$J$3:$P$910,2,FALSE)</f>
        <v>本人確認</v>
      </c>
      <c r="P569" s="238" t="str">
        <f>VLOOKUP(I569,'[3]15_リスト発行元マスタ'!$U$3:$AK$1000,2,FALSE)</f>
        <v>ASI</v>
      </c>
      <c r="Q569" s="264" t="s">
        <v>208</v>
      </c>
      <c r="R569" s="265" t="s">
        <v>868</v>
      </c>
      <c r="S569" s="265" t="s">
        <v>206</v>
      </c>
      <c r="T569" s="265" t="str">
        <f t="shared" si="23"/>
        <v xml:space="preserve">10 , 6 , 7 , 'Y' </v>
      </c>
      <c r="U569" s="266" t="s">
        <v>207</v>
      </c>
      <c r="W569" s="240" t="b">
        <f t="shared" si="25"/>
        <v>0</v>
      </c>
      <c r="X569" s="240" t="b">
        <f t="shared" si="25"/>
        <v>0</v>
      </c>
      <c r="Y569" s="240" t="b">
        <f t="shared" si="25"/>
        <v>0</v>
      </c>
      <c r="Z569" s="240" t="b">
        <f t="shared" si="24"/>
        <v>0</v>
      </c>
      <c r="AB569" s="240"/>
      <c r="AC569" s="240"/>
      <c r="AD569" s="240"/>
      <c r="AE569" s="240"/>
    </row>
    <row r="570" spans="7:31" s="238" customFormat="1">
      <c r="G570" s="234">
        <v>10</v>
      </c>
      <c r="H570" s="234">
        <v>6</v>
      </c>
      <c r="I570" s="234">
        <v>8</v>
      </c>
      <c r="J570" s="234" t="s">
        <v>2380</v>
      </c>
      <c r="N570" s="238" t="str">
        <f>VLOOKUP(G570,'[3]1_プロファイルマスタ'!$H$3:$L$900,3,FALSE)</f>
        <v>L＆F管理者（リスク管理部以外）</v>
      </c>
      <c r="O570" s="238" t="str">
        <f>VLOOKUP(H570,'[3]8_取引マスタ'!$J$3:$P$910,2,FALSE)</f>
        <v>本人確認</v>
      </c>
      <c r="P570" s="238" t="str">
        <f>VLOOKUP(I570,'[3]15_リスト発行元マスタ'!$U$3:$AK$1000,2,FALSE)</f>
        <v>ASC</v>
      </c>
      <c r="Q570" s="264" t="s">
        <v>208</v>
      </c>
      <c r="R570" s="265" t="s">
        <v>868</v>
      </c>
      <c r="S570" s="265" t="s">
        <v>206</v>
      </c>
      <c r="T570" s="265" t="str">
        <f t="shared" si="23"/>
        <v xml:space="preserve">10 , 6 , 8 , 'Y' </v>
      </c>
      <c r="U570" s="266" t="s">
        <v>207</v>
      </c>
      <c r="W570" s="240" t="b">
        <f t="shared" si="25"/>
        <v>0</v>
      </c>
      <c r="X570" s="240" t="b">
        <f t="shared" si="25"/>
        <v>0</v>
      </c>
      <c r="Y570" s="240" t="b">
        <f t="shared" si="25"/>
        <v>0</v>
      </c>
      <c r="Z570" s="240" t="b">
        <f t="shared" si="24"/>
        <v>0</v>
      </c>
      <c r="AB570" s="240"/>
      <c r="AC570" s="240"/>
      <c r="AD570" s="240"/>
      <c r="AE570" s="240"/>
    </row>
    <row r="571" spans="7:31" s="238" customFormat="1">
      <c r="G571" s="234">
        <v>10</v>
      </c>
      <c r="H571" s="234">
        <v>6</v>
      </c>
      <c r="I571" s="234">
        <v>9</v>
      </c>
      <c r="J571" s="234" t="s">
        <v>2380</v>
      </c>
      <c r="N571" s="238" t="str">
        <f>VLOOKUP(G571,'[3]1_プロファイルマスタ'!$H$3:$L$900,3,FALSE)</f>
        <v>L＆F管理者（リスク管理部以外）</v>
      </c>
      <c r="O571" s="238" t="str">
        <f>VLOOKUP(H571,'[3]8_取引マスタ'!$J$3:$P$910,2,FALSE)</f>
        <v>本人確認</v>
      </c>
      <c r="P571" s="238" t="str">
        <f>VLOOKUP(I571,'[3]15_リスト発行元マスタ'!$U$3:$AK$1000,2,FALSE)</f>
        <v>DJ_SEISAI</v>
      </c>
      <c r="Q571" s="264" t="s">
        <v>208</v>
      </c>
      <c r="R571" s="265" t="s">
        <v>868</v>
      </c>
      <c r="S571" s="265" t="s">
        <v>206</v>
      </c>
      <c r="T571" s="265" t="str">
        <f t="shared" si="23"/>
        <v xml:space="preserve">10 , 6 , 9 , 'Y' </v>
      </c>
      <c r="U571" s="266" t="s">
        <v>207</v>
      </c>
      <c r="W571" s="240" t="b">
        <f t="shared" si="25"/>
        <v>0</v>
      </c>
      <c r="X571" s="240" t="b">
        <f t="shared" si="25"/>
        <v>0</v>
      </c>
      <c r="Y571" s="240" t="b">
        <f t="shared" si="25"/>
        <v>0</v>
      </c>
      <c r="Z571" s="240" t="b">
        <f t="shared" si="24"/>
        <v>0</v>
      </c>
      <c r="AB571" s="240"/>
      <c r="AC571" s="240"/>
      <c r="AD571" s="240"/>
      <c r="AE571" s="240"/>
    </row>
    <row r="572" spans="7:31" s="238" customFormat="1">
      <c r="G572" s="234">
        <v>10</v>
      </c>
      <c r="H572" s="234">
        <v>6</v>
      </c>
      <c r="I572" s="234">
        <v>10</v>
      </c>
      <c r="J572" s="234" t="s">
        <v>2381</v>
      </c>
      <c r="N572" s="238" t="str">
        <f>VLOOKUP(G572,'[3]1_プロファイルマスタ'!$H$3:$L$900,3,FALSE)</f>
        <v>L＆F管理者（リスク管理部以外）</v>
      </c>
      <c r="O572" s="238" t="str">
        <f>VLOOKUP(H572,'[3]8_取引マスタ'!$J$3:$P$910,2,FALSE)</f>
        <v>本人確認</v>
      </c>
      <c r="P572" s="238" t="str">
        <f>VLOOKUP(I572,'[3]15_リスト発行元マスタ'!$U$3:$AK$1000,2,FALSE)</f>
        <v>DJ_SHIPS</v>
      </c>
      <c r="Q572" s="264" t="s">
        <v>208</v>
      </c>
      <c r="R572" s="265" t="s">
        <v>868</v>
      </c>
      <c r="S572" s="265" t="s">
        <v>206</v>
      </c>
      <c r="T572" s="265" t="str">
        <f t="shared" si="23"/>
        <v xml:space="preserve">10 , 6 , 10 , 'N' </v>
      </c>
      <c r="U572" s="266" t="s">
        <v>207</v>
      </c>
      <c r="W572" s="240" t="b">
        <f t="shared" ref="W572:Z649" si="26">IF(G572="","",EXACT(G572,AB572))</f>
        <v>0</v>
      </c>
      <c r="X572" s="240" t="b">
        <f t="shared" si="26"/>
        <v>0</v>
      </c>
      <c r="Y572" s="240" t="b">
        <f t="shared" si="26"/>
        <v>0</v>
      </c>
      <c r="Z572" s="240" t="b">
        <f t="shared" si="24"/>
        <v>0</v>
      </c>
      <c r="AB572" s="240"/>
      <c r="AC572" s="240"/>
      <c r="AD572" s="240"/>
      <c r="AE572" s="240"/>
    </row>
    <row r="573" spans="7:31" s="238" customFormat="1">
      <c r="G573" s="234">
        <v>10</v>
      </c>
      <c r="H573" s="234">
        <v>6</v>
      </c>
      <c r="I573" s="234">
        <v>11</v>
      </c>
      <c r="J573" s="234" t="s">
        <v>2380</v>
      </c>
      <c r="N573" s="238" t="str">
        <f>VLOOKUP(G573,'[3]1_プロファイルマスタ'!$H$3:$L$900,3,FALSE)</f>
        <v>L＆F管理者（リスク管理部以外）</v>
      </c>
      <c r="O573" s="238" t="str">
        <f>VLOOKUP(H573,'[3]8_取引マスタ'!$J$3:$P$910,2,FALSE)</f>
        <v>本人確認</v>
      </c>
      <c r="P573" s="238" t="str">
        <f>VLOOKUP(I573,'[3]15_リスト発行元マスタ'!$U$3:$AK$1000,2,FALSE)</f>
        <v>DJ_GAIKOKU_PEPS</v>
      </c>
      <c r="Q573" s="264" t="s">
        <v>208</v>
      </c>
      <c r="R573" s="265" t="s">
        <v>868</v>
      </c>
      <c r="S573" s="265" t="s">
        <v>206</v>
      </c>
      <c r="T573" s="265" t="str">
        <f t="shared" si="23"/>
        <v xml:space="preserve">10 , 6 , 11 , 'Y' </v>
      </c>
      <c r="U573" s="266" t="s">
        <v>207</v>
      </c>
      <c r="W573" s="240" t="b">
        <f t="shared" si="26"/>
        <v>0</v>
      </c>
      <c r="X573" s="240" t="b">
        <f t="shared" si="26"/>
        <v>0</v>
      </c>
      <c r="Y573" s="240" t="b">
        <f t="shared" si="26"/>
        <v>0</v>
      </c>
      <c r="Z573" s="240" t="b">
        <f t="shared" si="24"/>
        <v>0</v>
      </c>
      <c r="AB573" s="240"/>
      <c r="AC573" s="240"/>
      <c r="AD573" s="240"/>
      <c r="AE573" s="240"/>
    </row>
    <row r="574" spans="7:31" s="238" customFormat="1">
      <c r="G574" s="234">
        <v>10</v>
      </c>
      <c r="H574" s="234">
        <v>6</v>
      </c>
      <c r="I574" s="234">
        <v>12</v>
      </c>
      <c r="J574" s="234" t="s">
        <v>2380</v>
      </c>
      <c r="N574" s="238" t="str">
        <f>VLOOKUP(G574,'[3]1_プロファイルマスタ'!$H$3:$L$900,3,FALSE)</f>
        <v>L＆F管理者（リスク管理部以外）</v>
      </c>
      <c r="O574" s="238" t="str">
        <f>VLOOKUP(H574,'[3]8_取引マスタ'!$J$3:$P$910,2,FALSE)</f>
        <v>本人確認</v>
      </c>
      <c r="P574" s="238" t="str">
        <f>VLOOKUP(I574,'[3]15_リスト発行元マスタ'!$U$3:$AK$1000,2,FALSE)</f>
        <v>DJ_KOKUNAI_PEPS</v>
      </c>
      <c r="Q574" s="264" t="s">
        <v>208</v>
      </c>
      <c r="R574" s="265" t="s">
        <v>868</v>
      </c>
      <c r="S574" s="265" t="s">
        <v>206</v>
      </c>
      <c r="T574" s="265" t="str">
        <f t="shared" si="23"/>
        <v xml:space="preserve">10 , 6 , 12 , 'Y' </v>
      </c>
      <c r="U574" s="266" t="s">
        <v>207</v>
      </c>
      <c r="W574" s="240" t="b">
        <f t="shared" si="26"/>
        <v>0</v>
      </c>
      <c r="X574" s="240" t="b">
        <f t="shared" si="26"/>
        <v>0</v>
      </c>
      <c r="Y574" s="240" t="b">
        <f t="shared" si="26"/>
        <v>0</v>
      </c>
      <c r="Z574" s="240" t="b">
        <f t="shared" si="24"/>
        <v>0</v>
      </c>
      <c r="AB574" s="240"/>
      <c r="AC574" s="240"/>
      <c r="AD574" s="240"/>
      <c r="AE574" s="240"/>
    </row>
    <row r="575" spans="7:31" s="238" customFormat="1">
      <c r="G575" s="234">
        <v>10</v>
      </c>
      <c r="H575" s="234">
        <v>6</v>
      </c>
      <c r="I575" s="234">
        <v>13</v>
      </c>
      <c r="J575" s="234" t="s">
        <v>2380</v>
      </c>
      <c r="N575" s="238" t="str">
        <f>VLOOKUP(G575,'[3]1_プロファイルマスタ'!$H$3:$L$900,3,FALSE)</f>
        <v>L＆F管理者（リスク管理部以外）</v>
      </c>
      <c r="O575" s="238" t="str">
        <f>VLOOKUP(H575,'[3]8_取引マスタ'!$J$3:$P$910,2,FALSE)</f>
        <v>本人確認</v>
      </c>
      <c r="P575" s="238" t="str">
        <f>VLOOKUP(I575,'[3]15_リスト発行元マスタ'!$U$3:$AK$1000,2,FALSE)</f>
        <v>ZENGIN_SEIHO</v>
      </c>
      <c r="Q575" s="264" t="s">
        <v>208</v>
      </c>
      <c r="R575" s="265" t="s">
        <v>868</v>
      </c>
      <c r="S575" s="265" t="s">
        <v>206</v>
      </c>
      <c r="T575" s="265" t="str">
        <f t="shared" si="23"/>
        <v xml:space="preserve">10 , 6 , 13 , 'Y' </v>
      </c>
      <c r="U575" s="266" t="s">
        <v>207</v>
      </c>
      <c r="W575" s="240" t="b">
        <f t="shared" si="26"/>
        <v>0</v>
      </c>
      <c r="X575" s="240" t="b">
        <f t="shared" si="26"/>
        <v>0</v>
      </c>
      <c r="Y575" s="240" t="b">
        <f t="shared" si="26"/>
        <v>0</v>
      </c>
      <c r="Z575" s="240" t="b">
        <f t="shared" si="24"/>
        <v>0</v>
      </c>
      <c r="AB575" s="240"/>
      <c r="AC575" s="240"/>
      <c r="AD575" s="240"/>
      <c r="AE575" s="240"/>
    </row>
    <row r="576" spans="7:31" s="238" customFormat="1">
      <c r="G576" s="234">
        <v>10</v>
      </c>
      <c r="H576" s="234">
        <v>6</v>
      </c>
      <c r="I576" s="234">
        <v>14</v>
      </c>
      <c r="J576" s="234" t="s">
        <v>2380</v>
      </c>
      <c r="N576" s="238" t="str">
        <f>VLOOKUP(G576,'[3]1_プロファイルマスタ'!$H$3:$L$900,3,FALSE)</f>
        <v>L＆F管理者（リスク管理部以外）</v>
      </c>
      <c r="O576" s="238" t="str">
        <f>VLOOKUP(H576,'[3]8_取引マスタ'!$J$3:$P$910,2,FALSE)</f>
        <v>本人確認</v>
      </c>
      <c r="P576" s="238" t="str">
        <f>VLOOKUP(I576,'[3]15_リスト発行元マスタ'!$U$3:$AK$1000,2,FALSE)</f>
        <v>ZENGIN_SONPO</v>
      </c>
      <c r="Q576" s="264" t="s">
        <v>208</v>
      </c>
      <c r="R576" s="265" t="s">
        <v>868</v>
      </c>
      <c r="S576" s="265" t="s">
        <v>206</v>
      </c>
      <c r="T576" s="265" t="str">
        <f t="shared" si="23"/>
        <v xml:space="preserve">10 , 6 , 14 , 'Y' </v>
      </c>
      <c r="U576" s="266" t="s">
        <v>207</v>
      </c>
      <c r="W576" s="240" t="b">
        <f t="shared" si="26"/>
        <v>0</v>
      </c>
      <c r="X576" s="240" t="b">
        <f t="shared" si="26"/>
        <v>0</v>
      </c>
      <c r="Y576" s="240" t="b">
        <f t="shared" si="26"/>
        <v>0</v>
      </c>
      <c r="Z576" s="240" t="b">
        <f t="shared" si="24"/>
        <v>0</v>
      </c>
      <c r="AB576" s="240"/>
      <c r="AC576" s="240"/>
      <c r="AD576" s="240"/>
      <c r="AE576" s="240"/>
    </row>
    <row r="577" spans="7:31" s="238" customFormat="1">
      <c r="G577" s="234">
        <v>10</v>
      </c>
      <c r="H577" s="234">
        <v>6</v>
      </c>
      <c r="I577" s="234">
        <v>15</v>
      </c>
      <c r="J577" s="234" t="s">
        <v>2380</v>
      </c>
      <c r="N577" s="238" t="str">
        <f>VLOOKUP(G577,'[3]1_プロファイルマスタ'!$H$3:$L$900,3,FALSE)</f>
        <v>L＆F管理者（リスク管理部以外）</v>
      </c>
      <c r="O577" s="238" t="str">
        <f>VLOOKUP(H577,'[3]8_取引マスタ'!$J$3:$P$910,2,FALSE)</f>
        <v>本人確認</v>
      </c>
      <c r="P577" s="238" t="str">
        <f>VLOOKUP(I577,'[3]15_リスト発行元マスタ'!$U$3:$AK$1000,2,FALSE)</f>
        <v>ORIGINAL</v>
      </c>
      <c r="Q577" s="264" t="s">
        <v>208</v>
      </c>
      <c r="R577" s="265" t="s">
        <v>868</v>
      </c>
      <c r="S577" s="265" t="s">
        <v>206</v>
      </c>
      <c r="T577" s="265" t="str">
        <f t="shared" si="23"/>
        <v xml:space="preserve">10 , 6 , 15 , 'Y' </v>
      </c>
      <c r="U577" s="266" t="s">
        <v>207</v>
      </c>
      <c r="W577" s="240" t="b">
        <f t="shared" si="26"/>
        <v>0</v>
      </c>
      <c r="X577" s="240" t="b">
        <f t="shared" si="26"/>
        <v>0</v>
      </c>
      <c r="Y577" s="240" t="b">
        <f t="shared" si="26"/>
        <v>0</v>
      </c>
      <c r="Z577" s="240" t="b">
        <f t="shared" si="24"/>
        <v>0</v>
      </c>
      <c r="AB577" s="240"/>
      <c r="AC577" s="240"/>
      <c r="AD577" s="240"/>
      <c r="AE577" s="240"/>
    </row>
    <row r="578" spans="7:31" s="238" customFormat="1">
      <c r="G578" s="234">
        <v>10</v>
      </c>
      <c r="H578" s="234">
        <v>6</v>
      </c>
      <c r="I578" s="234">
        <v>16</v>
      </c>
      <c r="J578" s="234" t="s">
        <v>2380</v>
      </c>
      <c r="N578" s="238" t="str">
        <f>VLOOKUP(G578,'[3]1_プロファイルマスタ'!$H$3:$L$900,3,FALSE)</f>
        <v>L＆F管理者（リスク管理部以外）</v>
      </c>
      <c r="O578" s="238" t="str">
        <f>VLOOKUP(H578,'[3]8_取引マスタ'!$J$3:$P$910,2,FALSE)</f>
        <v>本人確認</v>
      </c>
      <c r="P578" s="238" t="str">
        <f>VLOOKUP(I578,'[3]15_リスト発行元マスタ'!$U$3:$AK$1000,2,FALSE)</f>
        <v>BFILE_CINFO</v>
      </c>
      <c r="Q578" s="264" t="s">
        <v>208</v>
      </c>
      <c r="R578" s="265" t="s">
        <v>868</v>
      </c>
      <c r="S578" s="265" t="s">
        <v>206</v>
      </c>
      <c r="T578" s="265" t="str">
        <f t="shared" si="23"/>
        <v xml:space="preserve">10 , 6 , 16 , 'Y' </v>
      </c>
      <c r="U578" s="266" t="s">
        <v>207</v>
      </c>
      <c r="W578" s="240" t="b">
        <f t="shared" si="26"/>
        <v>0</v>
      </c>
      <c r="X578" s="240" t="b">
        <f t="shared" si="26"/>
        <v>0</v>
      </c>
      <c r="Y578" s="240" t="b">
        <f t="shared" si="26"/>
        <v>0</v>
      </c>
      <c r="Z578" s="240" t="b">
        <f t="shared" si="24"/>
        <v>0</v>
      </c>
      <c r="AB578" s="240"/>
      <c r="AC578" s="240"/>
      <c r="AD578" s="240"/>
      <c r="AE578" s="240"/>
    </row>
    <row r="579" spans="7:31" s="238" customFormat="1">
      <c r="G579" s="234">
        <v>10</v>
      </c>
      <c r="H579" s="234">
        <v>7</v>
      </c>
      <c r="I579" s="234">
        <v>1</v>
      </c>
      <c r="J579" s="234" t="s">
        <v>2380</v>
      </c>
      <c r="N579" s="238" t="str">
        <f>VLOOKUP(G579,'[3]1_プロファイルマスタ'!$H$3:$L$900,3,FALSE)</f>
        <v>L＆F管理者（リスク管理部以外）</v>
      </c>
      <c r="O579" s="238" t="str">
        <f>VLOOKUP(H579,'[3]8_取引マスタ'!$J$3:$P$910,2,FALSE)</f>
        <v>本人確認仕掛照会</v>
      </c>
      <c r="P579" s="238" t="str">
        <f>VLOOKUP(I579,'[3]15_リスト発行元マスタ'!$U$3:$AK$1000,2,FALSE)</f>
        <v>OFAC</v>
      </c>
      <c r="Q579" s="264" t="s">
        <v>208</v>
      </c>
      <c r="R579" s="265" t="s">
        <v>868</v>
      </c>
      <c r="S579" s="265" t="s">
        <v>206</v>
      </c>
      <c r="T579" s="265" t="str">
        <f t="shared" si="23"/>
        <v xml:space="preserve">10 , 7 , 1 , 'Y' </v>
      </c>
      <c r="U579" s="266" t="s">
        <v>207</v>
      </c>
      <c r="W579" s="240" t="b">
        <f t="shared" si="26"/>
        <v>0</v>
      </c>
      <c r="X579" s="240" t="b">
        <f t="shared" si="26"/>
        <v>0</v>
      </c>
      <c r="Y579" s="240" t="b">
        <f t="shared" si="26"/>
        <v>0</v>
      </c>
      <c r="Z579" s="240" t="b">
        <f t="shared" si="24"/>
        <v>0</v>
      </c>
      <c r="AB579" s="240"/>
      <c r="AC579" s="240"/>
      <c r="AD579" s="240"/>
      <c r="AE579" s="240"/>
    </row>
    <row r="580" spans="7:31" s="238" customFormat="1">
      <c r="G580" s="234">
        <v>10</v>
      </c>
      <c r="H580" s="234">
        <v>7</v>
      </c>
      <c r="I580" s="234">
        <v>2</v>
      </c>
      <c r="J580" s="234" t="s">
        <v>2381</v>
      </c>
      <c r="N580" s="238" t="str">
        <f>VLOOKUP(G580,'[3]1_プロファイルマスタ'!$H$3:$L$900,3,FALSE)</f>
        <v>L＆F管理者（リスク管理部以外）</v>
      </c>
      <c r="O580" s="238" t="str">
        <f>VLOOKUP(H580,'[3]8_取引マスタ'!$J$3:$P$910,2,FALSE)</f>
        <v>本人確認仕掛照会</v>
      </c>
      <c r="P580" s="238" t="str">
        <f>VLOOKUP(I580,'[3]15_リスト発行元マスタ'!$U$3:$AK$1000,2,FALSE)</f>
        <v>JP</v>
      </c>
      <c r="Q580" s="264" t="s">
        <v>208</v>
      </c>
      <c r="R580" s="265" t="s">
        <v>868</v>
      </c>
      <c r="S580" s="265" t="s">
        <v>206</v>
      </c>
      <c r="T580" s="265" t="str">
        <f t="shared" si="23"/>
        <v xml:space="preserve">10 , 7 , 2 , 'N' </v>
      </c>
      <c r="U580" s="266" t="s">
        <v>207</v>
      </c>
      <c r="W580" s="240" t="b">
        <f t="shared" si="26"/>
        <v>0</v>
      </c>
      <c r="X580" s="240" t="b">
        <f t="shared" si="26"/>
        <v>0</v>
      </c>
      <c r="Y580" s="240" t="b">
        <f t="shared" si="26"/>
        <v>0</v>
      </c>
      <c r="Z580" s="240" t="b">
        <f t="shared" si="24"/>
        <v>0</v>
      </c>
      <c r="AB580" s="240"/>
      <c r="AC580" s="240"/>
      <c r="AD580" s="240"/>
      <c r="AE580" s="240"/>
    </row>
    <row r="581" spans="7:31" s="238" customFormat="1">
      <c r="G581" s="234">
        <v>10</v>
      </c>
      <c r="H581" s="234">
        <v>7</v>
      </c>
      <c r="I581" s="234">
        <v>3</v>
      </c>
      <c r="J581" s="234" t="s">
        <v>2381</v>
      </c>
      <c r="N581" s="238" t="str">
        <f>VLOOKUP(G581,'[3]1_プロファイルマスタ'!$H$3:$L$900,3,FALSE)</f>
        <v>L＆F管理者（リスク管理部以外）</v>
      </c>
      <c r="O581" s="238" t="str">
        <f>VLOOKUP(H581,'[3]8_取引マスタ'!$J$3:$P$910,2,FALSE)</f>
        <v>本人確認仕掛照会</v>
      </c>
      <c r="P581" s="238" t="str">
        <f>VLOOKUP(I581,'[3]15_リスト発行元マスタ'!$U$3:$AK$1000,2,FALSE)</f>
        <v>MOF</v>
      </c>
      <c r="Q581" s="264" t="s">
        <v>208</v>
      </c>
      <c r="R581" s="265" t="s">
        <v>868</v>
      </c>
      <c r="S581" s="265" t="s">
        <v>206</v>
      </c>
      <c r="T581" s="265" t="str">
        <f t="shared" si="23"/>
        <v xml:space="preserve">10 , 7 , 3 , 'N' </v>
      </c>
      <c r="U581" s="266" t="s">
        <v>207</v>
      </c>
      <c r="W581" s="240" t="b">
        <f t="shared" si="26"/>
        <v>0</v>
      </c>
      <c r="X581" s="240" t="b">
        <f t="shared" si="26"/>
        <v>0</v>
      </c>
      <c r="Y581" s="240" t="b">
        <f t="shared" si="26"/>
        <v>0</v>
      </c>
      <c r="Z581" s="240" t="b">
        <f t="shared" si="24"/>
        <v>0</v>
      </c>
      <c r="AB581" s="240"/>
      <c r="AC581" s="240"/>
      <c r="AD581" s="240"/>
      <c r="AE581" s="240"/>
    </row>
    <row r="582" spans="7:31" s="238" customFormat="1">
      <c r="G582" s="234">
        <v>10</v>
      </c>
      <c r="H582" s="234">
        <v>7</v>
      </c>
      <c r="I582" s="234">
        <v>4</v>
      </c>
      <c r="J582" s="234" t="s">
        <v>2380</v>
      </c>
      <c r="N582" s="238" t="str">
        <f>VLOOKUP(G582,'[3]1_プロファイルマスタ'!$H$3:$L$900,3,FALSE)</f>
        <v>L＆F管理者（リスク管理部以外）</v>
      </c>
      <c r="O582" s="238" t="str">
        <f>VLOOKUP(H582,'[3]8_取引マスタ'!$J$3:$P$910,2,FALSE)</f>
        <v>本人確認仕掛照会</v>
      </c>
      <c r="P582" s="238" t="str">
        <f>VLOOKUP(I582,'[3]15_リスト発行元マスタ'!$U$3:$AK$1000,2,FALSE)</f>
        <v>NPA</v>
      </c>
      <c r="Q582" s="264" t="s">
        <v>208</v>
      </c>
      <c r="R582" s="265" t="s">
        <v>868</v>
      </c>
      <c r="S582" s="265" t="s">
        <v>206</v>
      </c>
      <c r="T582" s="265" t="str">
        <f t="shared" si="23"/>
        <v xml:space="preserve">10 , 7 , 4 , 'Y' </v>
      </c>
      <c r="U582" s="266" t="s">
        <v>207</v>
      </c>
      <c r="W582" s="240" t="b">
        <f t="shared" si="26"/>
        <v>0</v>
      </c>
      <c r="X582" s="240" t="b">
        <f t="shared" si="26"/>
        <v>0</v>
      </c>
      <c r="Y582" s="240" t="b">
        <f t="shared" si="26"/>
        <v>0</v>
      </c>
      <c r="Z582" s="240" t="b">
        <f t="shared" si="24"/>
        <v>0</v>
      </c>
      <c r="AB582" s="240"/>
      <c r="AC582" s="240"/>
      <c r="AD582" s="240"/>
      <c r="AE582" s="240"/>
    </row>
    <row r="583" spans="7:31" s="238" customFormat="1">
      <c r="G583" s="234">
        <v>10</v>
      </c>
      <c r="H583" s="234">
        <v>7</v>
      </c>
      <c r="I583" s="234">
        <v>5</v>
      </c>
      <c r="J583" s="234" t="s">
        <v>2380</v>
      </c>
      <c r="N583" s="238" t="str">
        <f>VLOOKUP(G583,'[3]1_プロファイルマスタ'!$H$3:$L$900,3,FALSE)</f>
        <v>L＆F管理者（リスク管理部以外）</v>
      </c>
      <c r="O583" s="238" t="str">
        <f>VLOOKUP(H583,'[3]8_取引マスタ'!$J$3:$P$910,2,FALSE)</f>
        <v>本人確認仕掛照会</v>
      </c>
      <c r="P583" s="238" t="str">
        <f>VLOOKUP(I583,'[3]15_リスト発行元マスタ'!$U$3:$AK$1000,2,FALSE)</f>
        <v>NPC</v>
      </c>
      <c r="Q583" s="264" t="s">
        <v>208</v>
      </c>
      <c r="R583" s="265" t="s">
        <v>868</v>
      </c>
      <c r="S583" s="265" t="s">
        <v>206</v>
      </c>
      <c r="T583" s="265" t="str">
        <f t="shared" si="23"/>
        <v xml:space="preserve">10 , 7 , 5 , 'Y' </v>
      </c>
      <c r="U583" s="266" t="s">
        <v>207</v>
      </c>
      <c r="W583" s="240" t="b">
        <f t="shared" si="26"/>
        <v>0</v>
      </c>
      <c r="X583" s="240" t="b">
        <f t="shared" si="26"/>
        <v>0</v>
      </c>
      <c r="Y583" s="240" t="b">
        <f t="shared" si="26"/>
        <v>0</v>
      </c>
      <c r="Z583" s="240" t="b">
        <f t="shared" si="24"/>
        <v>0</v>
      </c>
      <c r="AB583" s="240"/>
      <c r="AC583" s="240"/>
      <c r="AD583" s="240"/>
      <c r="AE583" s="240"/>
    </row>
    <row r="584" spans="7:31" s="238" customFormat="1">
      <c r="G584" s="234">
        <v>10</v>
      </c>
      <c r="H584" s="234">
        <v>7</v>
      </c>
      <c r="I584" s="234">
        <v>6</v>
      </c>
      <c r="J584" s="234" t="s">
        <v>2380</v>
      </c>
      <c r="N584" s="238" t="str">
        <f>VLOOKUP(G584,'[3]1_プロファイルマスタ'!$H$3:$L$900,3,FALSE)</f>
        <v>L＆F管理者（リスク管理部以外）</v>
      </c>
      <c r="O584" s="238" t="str">
        <f>VLOOKUP(H584,'[3]8_取引マスタ'!$J$3:$P$910,2,FALSE)</f>
        <v>本人確認仕掛照会</v>
      </c>
      <c r="P584" s="238" t="str">
        <f>VLOOKUP(I584,'[3]15_リスト発行元マスタ'!$U$3:$AK$1000,2,FALSE)</f>
        <v>NPI</v>
      </c>
      <c r="Q584" s="264" t="s">
        <v>208</v>
      </c>
      <c r="R584" s="265" t="s">
        <v>868</v>
      </c>
      <c r="S584" s="265" t="s">
        <v>206</v>
      </c>
      <c r="T584" s="265" t="str">
        <f t="shared" si="23"/>
        <v xml:space="preserve">10 , 7 , 6 , 'Y' </v>
      </c>
      <c r="U584" s="266" t="s">
        <v>207</v>
      </c>
      <c r="W584" s="240" t="b">
        <f t="shared" si="26"/>
        <v>0</v>
      </c>
      <c r="X584" s="240" t="b">
        <f t="shared" si="26"/>
        <v>0</v>
      </c>
      <c r="Y584" s="240" t="b">
        <f t="shared" si="26"/>
        <v>0</v>
      </c>
      <c r="Z584" s="240" t="b">
        <f t="shared" si="24"/>
        <v>0</v>
      </c>
      <c r="AB584" s="240"/>
      <c r="AC584" s="240"/>
      <c r="AD584" s="240"/>
      <c r="AE584" s="240"/>
    </row>
    <row r="585" spans="7:31" s="238" customFormat="1">
      <c r="G585" s="234">
        <v>10</v>
      </c>
      <c r="H585" s="234">
        <v>7</v>
      </c>
      <c r="I585" s="234">
        <v>7</v>
      </c>
      <c r="J585" s="234" t="s">
        <v>2380</v>
      </c>
      <c r="N585" s="238" t="str">
        <f>VLOOKUP(G585,'[3]1_プロファイルマスタ'!$H$3:$L$900,3,FALSE)</f>
        <v>L＆F管理者（リスク管理部以外）</v>
      </c>
      <c r="O585" s="238" t="str">
        <f>VLOOKUP(H585,'[3]8_取引マスタ'!$J$3:$P$910,2,FALSE)</f>
        <v>本人確認仕掛照会</v>
      </c>
      <c r="P585" s="238" t="str">
        <f>VLOOKUP(I585,'[3]15_リスト発行元マスタ'!$U$3:$AK$1000,2,FALSE)</f>
        <v>ASI</v>
      </c>
      <c r="Q585" s="264" t="s">
        <v>208</v>
      </c>
      <c r="R585" s="265" t="s">
        <v>868</v>
      </c>
      <c r="S585" s="265" t="s">
        <v>206</v>
      </c>
      <c r="T585" s="265" t="str">
        <f t="shared" si="23"/>
        <v xml:space="preserve">10 , 7 , 7 , 'Y' </v>
      </c>
      <c r="U585" s="266" t="s">
        <v>207</v>
      </c>
      <c r="W585" s="240" t="b">
        <f t="shared" si="26"/>
        <v>0</v>
      </c>
      <c r="X585" s="240" t="b">
        <f t="shared" si="26"/>
        <v>0</v>
      </c>
      <c r="Y585" s="240" t="b">
        <f t="shared" si="26"/>
        <v>0</v>
      </c>
      <c r="Z585" s="240" t="b">
        <f t="shared" si="24"/>
        <v>0</v>
      </c>
      <c r="AB585" s="240"/>
      <c r="AC585" s="240"/>
      <c r="AD585" s="240"/>
      <c r="AE585" s="240"/>
    </row>
    <row r="586" spans="7:31" s="238" customFormat="1">
      <c r="G586" s="234">
        <v>10</v>
      </c>
      <c r="H586" s="234">
        <v>7</v>
      </c>
      <c r="I586" s="234">
        <v>8</v>
      </c>
      <c r="J586" s="234" t="s">
        <v>2380</v>
      </c>
      <c r="N586" s="238" t="str">
        <f>VLOOKUP(G586,'[3]1_プロファイルマスタ'!$H$3:$L$900,3,FALSE)</f>
        <v>L＆F管理者（リスク管理部以外）</v>
      </c>
      <c r="O586" s="238" t="str">
        <f>VLOOKUP(H586,'[3]8_取引マスタ'!$J$3:$P$910,2,FALSE)</f>
        <v>本人確認仕掛照会</v>
      </c>
      <c r="P586" s="238" t="str">
        <f>VLOOKUP(I586,'[3]15_リスト発行元マスタ'!$U$3:$AK$1000,2,FALSE)</f>
        <v>ASC</v>
      </c>
      <c r="Q586" s="264" t="s">
        <v>208</v>
      </c>
      <c r="R586" s="265" t="s">
        <v>868</v>
      </c>
      <c r="S586" s="265" t="s">
        <v>206</v>
      </c>
      <c r="T586" s="265" t="str">
        <f t="shared" si="23"/>
        <v xml:space="preserve">10 , 7 , 8 , 'Y' </v>
      </c>
      <c r="U586" s="266" t="s">
        <v>207</v>
      </c>
      <c r="W586" s="240" t="b">
        <f t="shared" si="26"/>
        <v>0</v>
      </c>
      <c r="X586" s="240" t="b">
        <f t="shared" si="26"/>
        <v>0</v>
      </c>
      <c r="Y586" s="240" t="b">
        <f t="shared" si="26"/>
        <v>0</v>
      </c>
      <c r="Z586" s="240" t="b">
        <f t="shared" si="24"/>
        <v>0</v>
      </c>
      <c r="AB586" s="240"/>
      <c r="AC586" s="240"/>
      <c r="AD586" s="240"/>
      <c r="AE586" s="240"/>
    </row>
    <row r="587" spans="7:31" s="238" customFormat="1">
      <c r="G587" s="234">
        <v>10</v>
      </c>
      <c r="H587" s="234">
        <v>7</v>
      </c>
      <c r="I587" s="234">
        <v>9</v>
      </c>
      <c r="J587" s="234" t="s">
        <v>2380</v>
      </c>
      <c r="N587" s="238" t="str">
        <f>VLOOKUP(G587,'[3]1_プロファイルマスタ'!$H$3:$L$900,3,FALSE)</f>
        <v>L＆F管理者（リスク管理部以外）</v>
      </c>
      <c r="O587" s="238" t="str">
        <f>VLOOKUP(H587,'[3]8_取引マスタ'!$J$3:$P$910,2,FALSE)</f>
        <v>本人確認仕掛照会</v>
      </c>
      <c r="P587" s="238" t="str">
        <f>VLOOKUP(I587,'[3]15_リスト発行元マスタ'!$U$3:$AK$1000,2,FALSE)</f>
        <v>DJ_SEISAI</v>
      </c>
      <c r="Q587" s="264" t="s">
        <v>208</v>
      </c>
      <c r="R587" s="265" t="s">
        <v>868</v>
      </c>
      <c r="S587" s="265" t="s">
        <v>206</v>
      </c>
      <c r="T587" s="265" t="str">
        <f t="shared" si="23"/>
        <v xml:space="preserve">10 , 7 , 9 , 'Y' </v>
      </c>
      <c r="U587" s="266" t="s">
        <v>207</v>
      </c>
      <c r="W587" s="240" t="b">
        <f t="shared" si="26"/>
        <v>0</v>
      </c>
      <c r="X587" s="240" t="b">
        <f t="shared" si="26"/>
        <v>0</v>
      </c>
      <c r="Y587" s="240" t="b">
        <f t="shared" si="26"/>
        <v>0</v>
      </c>
      <c r="Z587" s="240" t="b">
        <f t="shared" si="24"/>
        <v>0</v>
      </c>
      <c r="AB587" s="240"/>
      <c r="AC587" s="240"/>
      <c r="AD587" s="240"/>
      <c r="AE587" s="240"/>
    </row>
    <row r="588" spans="7:31" s="238" customFormat="1">
      <c r="G588" s="234">
        <v>10</v>
      </c>
      <c r="H588" s="234">
        <v>7</v>
      </c>
      <c r="I588" s="234">
        <v>10</v>
      </c>
      <c r="J588" s="234" t="s">
        <v>2381</v>
      </c>
      <c r="N588" s="238" t="str">
        <f>VLOOKUP(G588,'[3]1_プロファイルマスタ'!$H$3:$L$900,3,FALSE)</f>
        <v>L＆F管理者（リスク管理部以外）</v>
      </c>
      <c r="O588" s="238" t="str">
        <f>VLOOKUP(H588,'[3]8_取引マスタ'!$J$3:$P$910,2,FALSE)</f>
        <v>本人確認仕掛照会</v>
      </c>
      <c r="P588" s="238" t="str">
        <f>VLOOKUP(I588,'[3]15_リスト発行元マスタ'!$U$3:$AK$1000,2,FALSE)</f>
        <v>DJ_SHIPS</v>
      </c>
      <c r="Q588" s="264" t="s">
        <v>208</v>
      </c>
      <c r="R588" s="265" t="s">
        <v>868</v>
      </c>
      <c r="S588" s="265" t="s">
        <v>206</v>
      </c>
      <c r="T588" s="265" t="str">
        <f t="shared" si="23"/>
        <v xml:space="preserve">10 , 7 , 10 , 'N' </v>
      </c>
      <c r="U588" s="266" t="s">
        <v>207</v>
      </c>
      <c r="W588" s="240" t="b">
        <f t="shared" si="26"/>
        <v>0</v>
      </c>
      <c r="X588" s="240" t="b">
        <f t="shared" si="26"/>
        <v>0</v>
      </c>
      <c r="Y588" s="240" t="b">
        <f t="shared" si="26"/>
        <v>0</v>
      </c>
      <c r="Z588" s="240" t="b">
        <f t="shared" si="24"/>
        <v>0</v>
      </c>
      <c r="AB588" s="240"/>
      <c r="AC588" s="240"/>
      <c r="AD588" s="240"/>
      <c r="AE588" s="240"/>
    </row>
    <row r="589" spans="7:31" s="238" customFormat="1">
      <c r="G589" s="234">
        <v>10</v>
      </c>
      <c r="H589" s="234">
        <v>7</v>
      </c>
      <c r="I589" s="234">
        <v>11</v>
      </c>
      <c r="J589" s="234" t="s">
        <v>2380</v>
      </c>
      <c r="N589" s="238" t="str">
        <f>VLOOKUP(G589,'[3]1_プロファイルマスタ'!$H$3:$L$900,3,FALSE)</f>
        <v>L＆F管理者（リスク管理部以外）</v>
      </c>
      <c r="O589" s="238" t="str">
        <f>VLOOKUP(H589,'[3]8_取引マスタ'!$J$3:$P$910,2,FALSE)</f>
        <v>本人確認仕掛照会</v>
      </c>
      <c r="P589" s="238" t="str">
        <f>VLOOKUP(I589,'[3]15_リスト発行元マスタ'!$U$3:$AK$1000,2,FALSE)</f>
        <v>DJ_GAIKOKU_PEPS</v>
      </c>
      <c r="Q589" s="264" t="s">
        <v>208</v>
      </c>
      <c r="R589" s="265" t="s">
        <v>868</v>
      </c>
      <c r="S589" s="265" t="s">
        <v>206</v>
      </c>
      <c r="T589" s="265" t="str">
        <f t="shared" si="23"/>
        <v xml:space="preserve">10 , 7 , 11 , 'Y' </v>
      </c>
      <c r="U589" s="266" t="s">
        <v>207</v>
      </c>
      <c r="W589" s="240" t="b">
        <f t="shared" si="26"/>
        <v>0</v>
      </c>
      <c r="X589" s="240" t="b">
        <f t="shared" si="26"/>
        <v>0</v>
      </c>
      <c r="Y589" s="240" t="b">
        <f t="shared" si="26"/>
        <v>0</v>
      </c>
      <c r="Z589" s="240" t="b">
        <f t="shared" si="24"/>
        <v>0</v>
      </c>
      <c r="AB589" s="240"/>
      <c r="AC589" s="240"/>
      <c r="AD589" s="240"/>
      <c r="AE589" s="240"/>
    </row>
    <row r="590" spans="7:31" s="238" customFormat="1">
      <c r="G590" s="234">
        <v>10</v>
      </c>
      <c r="H590" s="234">
        <v>7</v>
      </c>
      <c r="I590" s="234">
        <v>12</v>
      </c>
      <c r="J590" s="234" t="s">
        <v>2380</v>
      </c>
      <c r="N590" s="238" t="str">
        <f>VLOOKUP(G590,'[3]1_プロファイルマスタ'!$H$3:$L$900,3,FALSE)</f>
        <v>L＆F管理者（リスク管理部以外）</v>
      </c>
      <c r="O590" s="238" t="str">
        <f>VLOOKUP(H590,'[3]8_取引マスタ'!$J$3:$P$910,2,FALSE)</f>
        <v>本人確認仕掛照会</v>
      </c>
      <c r="P590" s="238" t="str">
        <f>VLOOKUP(I590,'[3]15_リスト発行元マスタ'!$U$3:$AK$1000,2,FALSE)</f>
        <v>DJ_KOKUNAI_PEPS</v>
      </c>
      <c r="Q590" s="264" t="s">
        <v>208</v>
      </c>
      <c r="R590" s="265" t="s">
        <v>868</v>
      </c>
      <c r="S590" s="265" t="s">
        <v>206</v>
      </c>
      <c r="T590" s="265" t="str">
        <f t="shared" si="23"/>
        <v xml:space="preserve">10 , 7 , 12 , 'Y' </v>
      </c>
      <c r="U590" s="266" t="s">
        <v>207</v>
      </c>
      <c r="W590" s="240" t="b">
        <f t="shared" si="26"/>
        <v>0</v>
      </c>
      <c r="X590" s="240" t="b">
        <f t="shared" si="26"/>
        <v>0</v>
      </c>
      <c r="Y590" s="240" t="b">
        <f t="shared" si="26"/>
        <v>0</v>
      </c>
      <c r="Z590" s="240" t="b">
        <f t="shared" si="24"/>
        <v>0</v>
      </c>
      <c r="AB590" s="240"/>
      <c r="AC590" s="240"/>
      <c r="AD590" s="240"/>
      <c r="AE590" s="240"/>
    </row>
    <row r="591" spans="7:31" s="238" customFormat="1">
      <c r="G591" s="234">
        <v>10</v>
      </c>
      <c r="H591" s="234">
        <v>7</v>
      </c>
      <c r="I591" s="234">
        <v>13</v>
      </c>
      <c r="J591" s="234" t="s">
        <v>2380</v>
      </c>
      <c r="N591" s="238" t="str">
        <f>VLOOKUP(G591,'[3]1_プロファイルマスタ'!$H$3:$L$900,3,FALSE)</f>
        <v>L＆F管理者（リスク管理部以外）</v>
      </c>
      <c r="O591" s="238" t="str">
        <f>VLOOKUP(H591,'[3]8_取引マスタ'!$J$3:$P$910,2,FALSE)</f>
        <v>本人確認仕掛照会</v>
      </c>
      <c r="P591" s="238" t="str">
        <f>VLOOKUP(I591,'[3]15_リスト発行元マスタ'!$U$3:$AK$1000,2,FALSE)</f>
        <v>ZENGIN_SEIHO</v>
      </c>
      <c r="Q591" s="264" t="s">
        <v>208</v>
      </c>
      <c r="R591" s="265" t="s">
        <v>868</v>
      </c>
      <c r="S591" s="265" t="s">
        <v>206</v>
      </c>
      <c r="T591" s="265" t="str">
        <f t="shared" si="23"/>
        <v xml:space="preserve">10 , 7 , 13 , 'Y' </v>
      </c>
      <c r="U591" s="266" t="s">
        <v>207</v>
      </c>
      <c r="W591" s="240" t="b">
        <f t="shared" si="26"/>
        <v>0</v>
      </c>
      <c r="X591" s="240" t="b">
        <f t="shared" si="26"/>
        <v>0</v>
      </c>
      <c r="Y591" s="240" t="b">
        <f t="shared" si="26"/>
        <v>0</v>
      </c>
      <c r="Z591" s="240" t="b">
        <f t="shared" si="24"/>
        <v>0</v>
      </c>
      <c r="AB591" s="240"/>
      <c r="AC591" s="240"/>
      <c r="AD591" s="240"/>
      <c r="AE591" s="240"/>
    </row>
    <row r="592" spans="7:31" s="238" customFormat="1">
      <c r="G592" s="234">
        <v>10</v>
      </c>
      <c r="H592" s="234">
        <v>7</v>
      </c>
      <c r="I592" s="234">
        <v>14</v>
      </c>
      <c r="J592" s="234" t="s">
        <v>2380</v>
      </c>
      <c r="N592" s="238" t="str">
        <f>VLOOKUP(G592,'[3]1_プロファイルマスタ'!$H$3:$L$900,3,FALSE)</f>
        <v>L＆F管理者（リスク管理部以外）</v>
      </c>
      <c r="O592" s="238" t="str">
        <f>VLOOKUP(H592,'[3]8_取引マスタ'!$J$3:$P$910,2,FALSE)</f>
        <v>本人確認仕掛照会</v>
      </c>
      <c r="P592" s="238" t="str">
        <f>VLOOKUP(I592,'[3]15_リスト発行元マスタ'!$U$3:$AK$1000,2,FALSE)</f>
        <v>ZENGIN_SONPO</v>
      </c>
      <c r="Q592" s="264" t="s">
        <v>208</v>
      </c>
      <c r="R592" s="265" t="s">
        <v>868</v>
      </c>
      <c r="S592" s="265" t="s">
        <v>206</v>
      </c>
      <c r="T592" s="265" t="str">
        <f t="shared" si="23"/>
        <v xml:space="preserve">10 , 7 , 14 , 'Y' </v>
      </c>
      <c r="U592" s="266" t="s">
        <v>207</v>
      </c>
      <c r="W592" s="240" t="b">
        <f t="shared" si="26"/>
        <v>0</v>
      </c>
      <c r="X592" s="240" t="b">
        <f t="shared" si="26"/>
        <v>0</v>
      </c>
      <c r="Y592" s="240" t="b">
        <f t="shared" si="26"/>
        <v>0</v>
      </c>
      <c r="Z592" s="240" t="b">
        <f t="shared" si="24"/>
        <v>0</v>
      </c>
      <c r="AB592" s="240"/>
      <c r="AC592" s="240"/>
      <c r="AD592" s="240"/>
      <c r="AE592" s="240"/>
    </row>
    <row r="593" spans="7:31" s="238" customFormat="1">
      <c r="G593" s="234">
        <v>10</v>
      </c>
      <c r="H593" s="234">
        <v>7</v>
      </c>
      <c r="I593" s="234">
        <v>15</v>
      </c>
      <c r="J593" s="234" t="s">
        <v>2380</v>
      </c>
      <c r="N593" s="238" t="str">
        <f>VLOOKUP(G593,'[3]1_プロファイルマスタ'!$H$3:$L$900,3,FALSE)</f>
        <v>L＆F管理者（リスク管理部以外）</v>
      </c>
      <c r="O593" s="238" t="str">
        <f>VLOOKUP(H593,'[3]8_取引マスタ'!$J$3:$P$910,2,FALSE)</f>
        <v>本人確認仕掛照会</v>
      </c>
      <c r="P593" s="238" t="str">
        <f>VLOOKUP(I593,'[3]15_リスト発行元マスタ'!$U$3:$AK$1000,2,FALSE)</f>
        <v>ORIGINAL</v>
      </c>
      <c r="Q593" s="264" t="s">
        <v>208</v>
      </c>
      <c r="R593" s="265" t="s">
        <v>868</v>
      </c>
      <c r="S593" s="265" t="s">
        <v>206</v>
      </c>
      <c r="T593" s="265" t="str">
        <f t="shared" si="23"/>
        <v xml:space="preserve">10 , 7 , 15 , 'Y' </v>
      </c>
      <c r="U593" s="266" t="s">
        <v>207</v>
      </c>
      <c r="W593" s="240" t="b">
        <f t="shared" si="26"/>
        <v>0</v>
      </c>
      <c r="X593" s="240" t="b">
        <f t="shared" si="26"/>
        <v>0</v>
      </c>
      <c r="Y593" s="240" t="b">
        <f t="shared" si="26"/>
        <v>0</v>
      </c>
      <c r="Z593" s="240" t="b">
        <f t="shared" si="24"/>
        <v>0</v>
      </c>
      <c r="AB593" s="240"/>
      <c r="AC593" s="240"/>
      <c r="AD593" s="240"/>
      <c r="AE593" s="240"/>
    </row>
    <row r="594" spans="7:31" s="238" customFormat="1">
      <c r="G594" s="234">
        <v>10</v>
      </c>
      <c r="H594" s="234">
        <v>7</v>
      </c>
      <c r="I594" s="234">
        <v>16</v>
      </c>
      <c r="J594" s="234" t="s">
        <v>2380</v>
      </c>
      <c r="N594" s="238" t="str">
        <f>VLOOKUP(G594,'[3]1_プロファイルマスタ'!$H$3:$L$900,3,FALSE)</f>
        <v>L＆F管理者（リスク管理部以外）</v>
      </c>
      <c r="O594" s="238" t="str">
        <f>VLOOKUP(H594,'[3]8_取引マスタ'!$J$3:$P$910,2,FALSE)</f>
        <v>本人確認仕掛照会</v>
      </c>
      <c r="P594" s="238" t="str">
        <f>VLOOKUP(I594,'[3]15_リスト発行元マスタ'!$U$3:$AK$1000,2,FALSE)</f>
        <v>BFILE_CINFO</v>
      </c>
      <c r="Q594" s="264" t="s">
        <v>208</v>
      </c>
      <c r="R594" s="265" t="s">
        <v>868</v>
      </c>
      <c r="S594" s="265" t="s">
        <v>206</v>
      </c>
      <c r="T594" s="265" t="str">
        <f t="shared" si="23"/>
        <v xml:space="preserve">10 , 7 , 16 , 'Y' </v>
      </c>
      <c r="U594" s="266" t="s">
        <v>207</v>
      </c>
      <c r="W594" s="240" t="b">
        <f t="shared" si="26"/>
        <v>0</v>
      </c>
      <c r="X594" s="240" t="b">
        <f t="shared" si="26"/>
        <v>0</v>
      </c>
      <c r="Y594" s="240" t="b">
        <f t="shared" si="26"/>
        <v>0</v>
      </c>
      <c r="Z594" s="240" t="b">
        <f t="shared" si="24"/>
        <v>0</v>
      </c>
      <c r="AB594" s="240"/>
      <c r="AC594" s="240"/>
      <c r="AD594" s="240"/>
      <c r="AE594" s="240"/>
    </row>
    <row r="595" spans="7:31" s="238" customFormat="1">
      <c r="G595" s="234">
        <v>10</v>
      </c>
      <c r="H595" s="234">
        <v>8</v>
      </c>
      <c r="I595" s="234">
        <v>1</v>
      </c>
      <c r="J595" s="234" t="s">
        <v>2380</v>
      </c>
      <c r="N595" s="238" t="str">
        <f>VLOOKUP(G595,'[3]1_プロファイルマスタ'!$H$3:$L$900,3,FALSE)</f>
        <v>L＆F管理者（リスク管理部以外）</v>
      </c>
      <c r="O595" s="238" t="str">
        <f>VLOOKUP(H595,'[3]8_取引マスタ'!$J$3:$P$910,2,FALSE)</f>
        <v>判定履歴照会</v>
      </c>
      <c r="P595" s="238" t="str">
        <f>VLOOKUP(I595,'[3]15_リスト発行元マスタ'!$U$3:$AK$1000,2,FALSE)</f>
        <v>OFAC</v>
      </c>
      <c r="Q595" s="264" t="s">
        <v>208</v>
      </c>
      <c r="R595" s="265" t="s">
        <v>868</v>
      </c>
      <c r="S595" s="265" t="s">
        <v>206</v>
      </c>
      <c r="T595" s="265" t="str">
        <f t="shared" si="23"/>
        <v xml:space="preserve">10 , 8 , 1 , 'Y' </v>
      </c>
      <c r="U595" s="266" t="s">
        <v>207</v>
      </c>
      <c r="W595" s="240" t="b">
        <f t="shared" si="26"/>
        <v>0</v>
      </c>
      <c r="X595" s="240" t="b">
        <f t="shared" si="26"/>
        <v>0</v>
      </c>
      <c r="Y595" s="240" t="b">
        <f t="shared" si="26"/>
        <v>0</v>
      </c>
      <c r="Z595" s="240" t="b">
        <f t="shared" si="24"/>
        <v>0</v>
      </c>
      <c r="AB595" s="240"/>
      <c r="AC595" s="240"/>
      <c r="AD595" s="240"/>
      <c r="AE595" s="240"/>
    </row>
    <row r="596" spans="7:31" s="238" customFormat="1">
      <c r="G596" s="234">
        <v>10</v>
      </c>
      <c r="H596" s="234">
        <v>8</v>
      </c>
      <c r="I596" s="234">
        <v>2</v>
      </c>
      <c r="J596" s="234" t="s">
        <v>2381</v>
      </c>
      <c r="N596" s="238" t="str">
        <f>VLOOKUP(G596,'[3]1_プロファイルマスタ'!$H$3:$L$900,3,FALSE)</f>
        <v>L＆F管理者（リスク管理部以外）</v>
      </c>
      <c r="O596" s="238" t="str">
        <f>VLOOKUP(H596,'[3]8_取引マスタ'!$J$3:$P$910,2,FALSE)</f>
        <v>判定履歴照会</v>
      </c>
      <c r="P596" s="238" t="str">
        <f>VLOOKUP(I596,'[3]15_リスト発行元マスタ'!$U$3:$AK$1000,2,FALSE)</f>
        <v>JP</v>
      </c>
      <c r="Q596" s="264" t="s">
        <v>208</v>
      </c>
      <c r="R596" s="265" t="s">
        <v>868</v>
      </c>
      <c r="S596" s="265" t="s">
        <v>206</v>
      </c>
      <c r="T596" s="265" t="str">
        <f t="shared" si="23"/>
        <v xml:space="preserve">10 , 8 , 2 , 'N' </v>
      </c>
      <c r="U596" s="266" t="s">
        <v>207</v>
      </c>
      <c r="W596" s="240" t="b">
        <f t="shared" si="26"/>
        <v>0</v>
      </c>
      <c r="X596" s="240" t="b">
        <f t="shared" si="26"/>
        <v>0</v>
      </c>
      <c r="Y596" s="240" t="b">
        <f t="shared" si="26"/>
        <v>0</v>
      </c>
      <c r="Z596" s="240" t="b">
        <f t="shared" si="24"/>
        <v>0</v>
      </c>
      <c r="AB596" s="240"/>
      <c r="AC596" s="240"/>
      <c r="AD596" s="240"/>
      <c r="AE596" s="240"/>
    </row>
    <row r="597" spans="7:31" s="238" customFormat="1">
      <c r="G597" s="234">
        <v>10</v>
      </c>
      <c r="H597" s="234">
        <v>8</v>
      </c>
      <c r="I597" s="234">
        <v>3</v>
      </c>
      <c r="J597" s="234" t="s">
        <v>2381</v>
      </c>
      <c r="N597" s="238" t="str">
        <f>VLOOKUP(G597,'[3]1_プロファイルマスタ'!$H$3:$L$900,3,FALSE)</f>
        <v>L＆F管理者（リスク管理部以外）</v>
      </c>
      <c r="O597" s="238" t="str">
        <f>VLOOKUP(H597,'[3]8_取引マスタ'!$J$3:$P$910,2,FALSE)</f>
        <v>判定履歴照会</v>
      </c>
      <c r="P597" s="238" t="str">
        <f>VLOOKUP(I597,'[3]15_リスト発行元マスタ'!$U$3:$AK$1000,2,FALSE)</f>
        <v>MOF</v>
      </c>
      <c r="Q597" s="264" t="s">
        <v>208</v>
      </c>
      <c r="R597" s="265" t="s">
        <v>868</v>
      </c>
      <c r="S597" s="265" t="s">
        <v>206</v>
      </c>
      <c r="T597" s="265" t="str">
        <f t="shared" si="23"/>
        <v xml:space="preserve">10 , 8 , 3 , 'N' </v>
      </c>
      <c r="U597" s="266" t="s">
        <v>207</v>
      </c>
      <c r="W597" s="240" t="b">
        <f t="shared" si="26"/>
        <v>0</v>
      </c>
      <c r="X597" s="240" t="b">
        <f t="shared" si="26"/>
        <v>0</v>
      </c>
      <c r="Y597" s="240" t="b">
        <f t="shared" si="26"/>
        <v>0</v>
      </c>
      <c r="Z597" s="240" t="b">
        <f t="shared" si="24"/>
        <v>0</v>
      </c>
      <c r="AB597" s="240"/>
      <c r="AC597" s="240"/>
      <c r="AD597" s="240"/>
      <c r="AE597" s="240"/>
    </row>
    <row r="598" spans="7:31" s="238" customFormat="1">
      <c r="G598" s="234">
        <v>10</v>
      </c>
      <c r="H598" s="234">
        <v>8</v>
      </c>
      <c r="I598" s="234">
        <v>4</v>
      </c>
      <c r="J598" s="234" t="s">
        <v>2380</v>
      </c>
      <c r="N598" s="238" t="str">
        <f>VLOOKUP(G598,'[3]1_プロファイルマスタ'!$H$3:$L$900,3,FALSE)</f>
        <v>L＆F管理者（リスク管理部以外）</v>
      </c>
      <c r="O598" s="238" t="str">
        <f>VLOOKUP(H598,'[3]8_取引マスタ'!$J$3:$P$910,2,FALSE)</f>
        <v>判定履歴照会</v>
      </c>
      <c r="P598" s="238" t="str">
        <f>VLOOKUP(I598,'[3]15_リスト発行元マスタ'!$U$3:$AK$1000,2,FALSE)</f>
        <v>NPA</v>
      </c>
      <c r="Q598" s="264" t="s">
        <v>208</v>
      </c>
      <c r="R598" s="265" t="s">
        <v>868</v>
      </c>
      <c r="S598" s="265" t="s">
        <v>206</v>
      </c>
      <c r="T598" s="265" t="str">
        <f t="shared" si="23"/>
        <v xml:space="preserve">10 , 8 , 4 , 'Y' </v>
      </c>
      <c r="U598" s="266" t="s">
        <v>207</v>
      </c>
      <c r="W598" s="240" t="b">
        <f t="shared" si="26"/>
        <v>0</v>
      </c>
      <c r="X598" s="240" t="b">
        <f t="shared" si="26"/>
        <v>0</v>
      </c>
      <c r="Y598" s="240" t="b">
        <f t="shared" si="26"/>
        <v>0</v>
      </c>
      <c r="Z598" s="240" t="b">
        <f t="shared" si="24"/>
        <v>0</v>
      </c>
      <c r="AB598" s="240"/>
      <c r="AC598" s="240"/>
      <c r="AD598" s="240"/>
      <c r="AE598" s="240"/>
    </row>
    <row r="599" spans="7:31" s="238" customFormat="1">
      <c r="G599" s="234">
        <v>10</v>
      </c>
      <c r="H599" s="234">
        <v>8</v>
      </c>
      <c r="I599" s="234">
        <v>5</v>
      </c>
      <c r="J599" s="234" t="s">
        <v>2380</v>
      </c>
      <c r="N599" s="238" t="str">
        <f>VLOOKUP(G599,'[3]1_プロファイルマスタ'!$H$3:$L$900,3,FALSE)</f>
        <v>L＆F管理者（リスク管理部以外）</v>
      </c>
      <c r="O599" s="238" t="str">
        <f>VLOOKUP(H599,'[3]8_取引マスタ'!$J$3:$P$910,2,FALSE)</f>
        <v>判定履歴照会</v>
      </c>
      <c r="P599" s="238" t="str">
        <f>VLOOKUP(I599,'[3]15_リスト発行元マスタ'!$U$3:$AK$1000,2,FALSE)</f>
        <v>NPC</v>
      </c>
      <c r="Q599" s="264" t="s">
        <v>208</v>
      </c>
      <c r="R599" s="265" t="s">
        <v>868</v>
      </c>
      <c r="S599" s="265" t="s">
        <v>206</v>
      </c>
      <c r="T599" s="265" t="str">
        <f t="shared" si="23"/>
        <v xml:space="preserve">10 , 8 , 5 , 'Y' </v>
      </c>
      <c r="U599" s="266" t="s">
        <v>207</v>
      </c>
      <c r="W599" s="240" t="b">
        <f t="shared" si="26"/>
        <v>0</v>
      </c>
      <c r="X599" s="240" t="b">
        <f t="shared" si="26"/>
        <v>0</v>
      </c>
      <c r="Y599" s="240" t="b">
        <f t="shared" si="26"/>
        <v>0</v>
      </c>
      <c r="Z599" s="240" t="b">
        <f t="shared" si="24"/>
        <v>0</v>
      </c>
      <c r="AB599" s="240"/>
      <c r="AC599" s="240"/>
      <c r="AD599" s="240"/>
      <c r="AE599" s="240"/>
    </row>
    <row r="600" spans="7:31" s="238" customFormat="1">
      <c r="G600" s="234">
        <v>10</v>
      </c>
      <c r="H600" s="234">
        <v>8</v>
      </c>
      <c r="I600" s="234">
        <v>6</v>
      </c>
      <c r="J600" s="234" t="s">
        <v>2380</v>
      </c>
      <c r="N600" s="238" t="str">
        <f>VLOOKUP(G600,'[3]1_プロファイルマスタ'!$H$3:$L$900,3,FALSE)</f>
        <v>L＆F管理者（リスク管理部以外）</v>
      </c>
      <c r="O600" s="238" t="str">
        <f>VLOOKUP(H600,'[3]8_取引マスタ'!$J$3:$P$910,2,FALSE)</f>
        <v>判定履歴照会</v>
      </c>
      <c r="P600" s="238" t="str">
        <f>VLOOKUP(I600,'[3]15_リスト発行元マスタ'!$U$3:$AK$1000,2,FALSE)</f>
        <v>NPI</v>
      </c>
      <c r="Q600" s="264" t="s">
        <v>208</v>
      </c>
      <c r="R600" s="265" t="s">
        <v>868</v>
      </c>
      <c r="S600" s="265" t="s">
        <v>206</v>
      </c>
      <c r="T600" s="265" t="str">
        <f t="shared" si="23"/>
        <v xml:space="preserve">10 , 8 , 6 , 'Y' </v>
      </c>
      <c r="U600" s="266" t="s">
        <v>207</v>
      </c>
      <c r="W600" s="240" t="b">
        <f t="shared" si="26"/>
        <v>0</v>
      </c>
      <c r="X600" s="240" t="b">
        <f t="shared" si="26"/>
        <v>0</v>
      </c>
      <c r="Y600" s="240" t="b">
        <f t="shared" si="26"/>
        <v>0</v>
      </c>
      <c r="Z600" s="240" t="b">
        <f t="shared" si="24"/>
        <v>0</v>
      </c>
      <c r="AB600" s="240"/>
      <c r="AC600" s="240"/>
      <c r="AD600" s="240"/>
      <c r="AE600" s="240"/>
    </row>
    <row r="601" spans="7:31" s="238" customFormat="1">
      <c r="G601" s="234">
        <v>10</v>
      </c>
      <c r="H601" s="234">
        <v>8</v>
      </c>
      <c r="I601" s="234">
        <v>7</v>
      </c>
      <c r="J601" s="234" t="s">
        <v>2380</v>
      </c>
      <c r="N601" s="238" t="str">
        <f>VLOOKUP(G601,'[3]1_プロファイルマスタ'!$H$3:$L$900,3,FALSE)</f>
        <v>L＆F管理者（リスク管理部以外）</v>
      </c>
      <c r="O601" s="238" t="str">
        <f>VLOOKUP(H601,'[3]8_取引マスタ'!$J$3:$P$910,2,FALSE)</f>
        <v>判定履歴照会</v>
      </c>
      <c r="P601" s="238" t="str">
        <f>VLOOKUP(I601,'[3]15_リスト発行元マスタ'!$U$3:$AK$1000,2,FALSE)</f>
        <v>ASI</v>
      </c>
      <c r="Q601" s="264" t="s">
        <v>208</v>
      </c>
      <c r="R601" s="265" t="s">
        <v>868</v>
      </c>
      <c r="S601" s="265" t="s">
        <v>206</v>
      </c>
      <c r="T601" s="265" t="str">
        <f t="shared" si="23"/>
        <v xml:space="preserve">10 , 8 , 7 , 'Y' </v>
      </c>
      <c r="U601" s="266" t="s">
        <v>207</v>
      </c>
      <c r="W601" s="240" t="b">
        <f t="shared" si="26"/>
        <v>0</v>
      </c>
      <c r="X601" s="240" t="b">
        <f t="shared" si="26"/>
        <v>0</v>
      </c>
      <c r="Y601" s="240" t="b">
        <f t="shared" si="26"/>
        <v>0</v>
      </c>
      <c r="Z601" s="240" t="b">
        <f t="shared" si="24"/>
        <v>0</v>
      </c>
      <c r="AB601" s="240"/>
      <c r="AC601" s="240"/>
      <c r="AD601" s="240"/>
      <c r="AE601" s="240"/>
    </row>
    <row r="602" spans="7:31" s="238" customFormat="1">
      <c r="G602" s="234">
        <v>10</v>
      </c>
      <c r="H602" s="234">
        <v>8</v>
      </c>
      <c r="I602" s="234">
        <v>8</v>
      </c>
      <c r="J602" s="234" t="s">
        <v>2380</v>
      </c>
      <c r="N602" s="238" t="str">
        <f>VLOOKUP(G602,'[3]1_プロファイルマスタ'!$H$3:$L$900,3,FALSE)</f>
        <v>L＆F管理者（リスク管理部以外）</v>
      </c>
      <c r="O602" s="238" t="str">
        <f>VLOOKUP(H602,'[3]8_取引マスタ'!$J$3:$P$910,2,FALSE)</f>
        <v>判定履歴照会</v>
      </c>
      <c r="P602" s="238" t="str">
        <f>VLOOKUP(I602,'[3]15_リスト発行元マスタ'!$U$3:$AK$1000,2,FALSE)</f>
        <v>ASC</v>
      </c>
      <c r="Q602" s="264" t="s">
        <v>208</v>
      </c>
      <c r="R602" s="265" t="s">
        <v>868</v>
      </c>
      <c r="S602" s="265" t="s">
        <v>206</v>
      </c>
      <c r="T602" s="265" t="str">
        <f t="shared" si="23"/>
        <v xml:space="preserve">10 , 8 , 8 , 'Y' </v>
      </c>
      <c r="U602" s="266" t="s">
        <v>207</v>
      </c>
      <c r="W602" s="240" t="b">
        <f t="shared" si="26"/>
        <v>0</v>
      </c>
      <c r="X602" s="240" t="b">
        <f t="shared" si="26"/>
        <v>0</v>
      </c>
      <c r="Y602" s="240" t="b">
        <f t="shared" si="26"/>
        <v>0</v>
      </c>
      <c r="Z602" s="240" t="b">
        <f t="shared" si="24"/>
        <v>0</v>
      </c>
      <c r="AB602" s="240"/>
      <c r="AC602" s="240"/>
      <c r="AD602" s="240"/>
      <c r="AE602" s="240"/>
    </row>
    <row r="603" spans="7:31" s="238" customFormat="1">
      <c r="G603" s="234">
        <v>10</v>
      </c>
      <c r="H603" s="234">
        <v>8</v>
      </c>
      <c r="I603" s="234">
        <v>9</v>
      </c>
      <c r="J603" s="234" t="s">
        <v>2380</v>
      </c>
      <c r="N603" s="238" t="str">
        <f>VLOOKUP(G603,'[3]1_プロファイルマスタ'!$H$3:$L$900,3,FALSE)</f>
        <v>L＆F管理者（リスク管理部以外）</v>
      </c>
      <c r="O603" s="238" t="str">
        <f>VLOOKUP(H603,'[3]8_取引マスタ'!$J$3:$P$910,2,FALSE)</f>
        <v>判定履歴照会</v>
      </c>
      <c r="P603" s="238" t="str">
        <f>VLOOKUP(I603,'[3]15_リスト発行元マスタ'!$U$3:$AK$1000,2,FALSE)</f>
        <v>DJ_SEISAI</v>
      </c>
      <c r="Q603" s="264" t="s">
        <v>208</v>
      </c>
      <c r="R603" s="265" t="s">
        <v>868</v>
      </c>
      <c r="S603" s="265" t="s">
        <v>206</v>
      </c>
      <c r="T603" s="265" t="str">
        <f t="shared" si="23"/>
        <v xml:space="preserve">10 , 8 , 9 , 'Y' </v>
      </c>
      <c r="U603" s="266" t="s">
        <v>207</v>
      </c>
      <c r="W603" s="240" t="b">
        <f t="shared" si="26"/>
        <v>0</v>
      </c>
      <c r="X603" s="240" t="b">
        <f t="shared" si="26"/>
        <v>0</v>
      </c>
      <c r="Y603" s="240" t="b">
        <f t="shared" si="26"/>
        <v>0</v>
      </c>
      <c r="Z603" s="240" t="b">
        <f t="shared" si="24"/>
        <v>0</v>
      </c>
      <c r="AB603" s="240"/>
      <c r="AC603" s="240"/>
      <c r="AD603" s="240"/>
      <c r="AE603" s="240"/>
    </row>
    <row r="604" spans="7:31" s="238" customFormat="1">
      <c r="G604" s="234">
        <v>10</v>
      </c>
      <c r="H604" s="234">
        <v>8</v>
      </c>
      <c r="I604" s="234">
        <v>10</v>
      </c>
      <c r="J604" s="234" t="s">
        <v>2381</v>
      </c>
      <c r="N604" s="238" t="str">
        <f>VLOOKUP(G604,'[3]1_プロファイルマスタ'!$H$3:$L$900,3,FALSE)</f>
        <v>L＆F管理者（リスク管理部以外）</v>
      </c>
      <c r="O604" s="238" t="str">
        <f>VLOOKUP(H604,'[3]8_取引マスタ'!$J$3:$P$910,2,FALSE)</f>
        <v>判定履歴照会</v>
      </c>
      <c r="P604" s="238" t="str">
        <f>VLOOKUP(I604,'[3]15_リスト発行元マスタ'!$U$3:$AK$1000,2,FALSE)</f>
        <v>DJ_SHIPS</v>
      </c>
      <c r="Q604" s="264" t="s">
        <v>208</v>
      </c>
      <c r="R604" s="265" t="s">
        <v>868</v>
      </c>
      <c r="S604" s="265" t="s">
        <v>206</v>
      </c>
      <c r="T604" s="265" t="str">
        <f t="shared" si="23"/>
        <v xml:space="preserve">10 , 8 , 10 , 'N' </v>
      </c>
      <c r="U604" s="266" t="s">
        <v>207</v>
      </c>
      <c r="W604" s="240" t="b">
        <f t="shared" si="26"/>
        <v>0</v>
      </c>
      <c r="X604" s="240" t="b">
        <f t="shared" si="26"/>
        <v>0</v>
      </c>
      <c r="Y604" s="240" t="b">
        <f t="shared" si="26"/>
        <v>0</v>
      </c>
      <c r="Z604" s="240" t="b">
        <f t="shared" si="24"/>
        <v>0</v>
      </c>
      <c r="AB604" s="240"/>
      <c r="AC604" s="240"/>
      <c r="AD604" s="240"/>
      <c r="AE604" s="240"/>
    </row>
    <row r="605" spans="7:31" s="238" customFormat="1">
      <c r="G605" s="234">
        <v>10</v>
      </c>
      <c r="H605" s="234">
        <v>8</v>
      </c>
      <c r="I605" s="234">
        <v>11</v>
      </c>
      <c r="J605" s="234" t="s">
        <v>2380</v>
      </c>
      <c r="N605" s="238" t="str">
        <f>VLOOKUP(G605,'[3]1_プロファイルマスタ'!$H$3:$L$900,3,FALSE)</f>
        <v>L＆F管理者（リスク管理部以外）</v>
      </c>
      <c r="O605" s="238" t="str">
        <f>VLOOKUP(H605,'[3]8_取引マスタ'!$J$3:$P$910,2,FALSE)</f>
        <v>判定履歴照会</v>
      </c>
      <c r="P605" s="238" t="str">
        <f>VLOOKUP(I605,'[3]15_リスト発行元マスタ'!$U$3:$AK$1000,2,FALSE)</f>
        <v>DJ_GAIKOKU_PEPS</v>
      </c>
      <c r="Q605" s="264" t="s">
        <v>208</v>
      </c>
      <c r="R605" s="265" t="s">
        <v>868</v>
      </c>
      <c r="S605" s="265" t="s">
        <v>206</v>
      </c>
      <c r="T605" s="265" t="str">
        <f t="shared" si="23"/>
        <v xml:space="preserve">10 , 8 , 11 , 'Y' </v>
      </c>
      <c r="U605" s="266" t="s">
        <v>207</v>
      </c>
      <c r="W605" s="240" t="b">
        <f t="shared" si="26"/>
        <v>0</v>
      </c>
      <c r="X605" s="240" t="b">
        <f t="shared" si="26"/>
        <v>0</v>
      </c>
      <c r="Y605" s="240" t="b">
        <f t="shared" si="26"/>
        <v>0</v>
      </c>
      <c r="Z605" s="240" t="b">
        <f t="shared" si="24"/>
        <v>0</v>
      </c>
      <c r="AB605" s="240"/>
      <c r="AC605" s="240"/>
      <c r="AD605" s="240"/>
      <c r="AE605" s="240"/>
    </row>
    <row r="606" spans="7:31" s="238" customFormat="1">
      <c r="G606" s="234">
        <v>10</v>
      </c>
      <c r="H606" s="234">
        <v>8</v>
      </c>
      <c r="I606" s="234">
        <v>12</v>
      </c>
      <c r="J606" s="234" t="s">
        <v>2380</v>
      </c>
      <c r="N606" s="238" t="str">
        <f>VLOOKUP(G606,'[3]1_プロファイルマスタ'!$H$3:$L$900,3,FALSE)</f>
        <v>L＆F管理者（リスク管理部以外）</v>
      </c>
      <c r="O606" s="238" t="str">
        <f>VLOOKUP(H606,'[3]8_取引マスタ'!$J$3:$P$910,2,FALSE)</f>
        <v>判定履歴照会</v>
      </c>
      <c r="P606" s="238" t="str">
        <f>VLOOKUP(I606,'[3]15_リスト発行元マスタ'!$U$3:$AK$1000,2,FALSE)</f>
        <v>DJ_KOKUNAI_PEPS</v>
      </c>
      <c r="Q606" s="264" t="s">
        <v>208</v>
      </c>
      <c r="R606" s="265" t="s">
        <v>868</v>
      </c>
      <c r="S606" s="265" t="s">
        <v>206</v>
      </c>
      <c r="T606" s="265" t="str">
        <f t="shared" si="23"/>
        <v xml:space="preserve">10 , 8 , 12 , 'Y' </v>
      </c>
      <c r="U606" s="266" t="s">
        <v>207</v>
      </c>
      <c r="W606" s="240" t="b">
        <f t="shared" si="26"/>
        <v>0</v>
      </c>
      <c r="X606" s="240" t="b">
        <f t="shared" si="26"/>
        <v>0</v>
      </c>
      <c r="Y606" s="240" t="b">
        <f t="shared" si="26"/>
        <v>0</v>
      </c>
      <c r="Z606" s="240" t="b">
        <f t="shared" si="24"/>
        <v>0</v>
      </c>
      <c r="AB606" s="240"/>
      <c r="AC606" s="240"/>
      <c r="AD606" s="240"/>
      <c r="AE606" s="240"/>
    </row>
    <row r="607" spans="7:31" s="238" customFormat="1">
      <c r="G607" s="234">
        <v>10</v>
      </c>
      <c r="H607" s="234">
        <v>8</v>
      </c>
      <c r="I607" s="234">
        <v>13</v>
      </c>
      <c r="J607" s="234" t="s">
        <v>2380</v>
      </c>
      <c r="N607" s="238" t="str">
        <f>VLOOKUP(G607,'[3]1_プロファイルマスタ'!$H$3:$L$900,3,FALSE)</f>
        <v>L＆F管理者（リスク管理部以外）</v>
      </c>
      <c r="O607" s="238" t="str">
        <f>VLOOKUP(H607,'[3]8_取引マスタ'!$J$3:$P$910,2,FALSE)</f>
        <v>判定履歴照会</v>
      </c>
      <c r="P607" s="238" t="str">
        <f>VLOOKUP(I607,'[3]15_リスト発行元マスタ'!$U$3:$AK$1000,2,FALSE)</f>
        <v>ZENGIN_SEIHO</v>
      </c>
      <c r="Q607" s="264" t="s">
        <v>208</v>
      </c>
      <c r="R607" s="265" t="s">
        <v>868</v>
      </c>
      <c r="S607" s="265" t="s">
        <v>206</v>
      </c>
      <c r="T607" s="265" t="str">
        <f t="shared" ref="T607:T674" si="27">G607&amp;" , "&amp;H607&amp;" , "&amp;I607&amp;" , "&amp;"'"&amp;J607&amp;"'"&amp;" "</f>
        <v xml:space="preserve">10 , 8 , 13 , 'Y' </v>
      </c>
      <c r="U607" s="266" t="s">
        <v>207</v>
      </c>
      <c r="W607" s="240" t="b">
        <f t="shared" si="26"/>
        <v>0</v>
      </c>
      <c r="X607" s="240" t="b">
        <f t="shared" si="26"/>
        <v>0</v>
      </c>
      <c r="Y607" s="240" t="b">
        <f t="shared" si="26"/>
        <v>0</v>
      </c>
      <c r="Z607" s="240" t="b">
        <f t="shared" si="24"/>
        <v>0</v>
      </c>
      <c r="AB607" s="240"/>
      <c r="AC607" s="240"/>
      <c r="AD607" s="240"/>
      <c r="AE607" s="240"/>
    </row>
    <row r="608" spans="7:31" s="238" customFormat="1">
      <c r="G608" s="234">
        <v>10</v>
      </c>
      <c r="H608" s="234">
        <v>8</v>
      </c>
      <c r="I608" s="234">
        <v>14</v>
      </c>
      <c r="J608" s="234" t="s">
        <v>2380</v>
      </c>
      <c r="N608" s="238" t="str">
        <f>VLOOKUP(G608,'[3]1_プロファイルマスタ'!$H$3:$L$900,3,FALSE)</f>
        <v>L＆F管理者（リスク管理部以外）</v>
      </c>
      <c r="O608" s="238" t="str">
        <f>VLOOKUP(H608,'[3]8_取引マスタ'!$J$3:$P$910,2,FALSE)</f>
        <v>判定履歴照会</v>
      </c>
      <c r="P608" s="238" t="str">
        <f>VLOOKUP(I608,'[3]15_リスト発行元マスタ'!$U$3:$AK$1000,2,FALSE)</f>
        <v>ZENGIN_SONPO</v>
      </c>
      <c r="Q608" s="264" t="s">
        <v>208</v>
      </c>
      <c r="R608" s="265" t="s">
        <v>868</v>
      </c>
      <c r="S608" s="265" t="s">
        <v>206</v>
      </c>
      <c r="T608" s="265" t="str">
        <f t="shared" si="27"/>
        <v xml:space="preserve">10 , 8 , 14 , 'Y' </v>
      </c>
      <c r="U608" s="266" t="s">
        <v>207</v>
      </c>
      <c r="W608" s="240" t="b">
        <f t="shared" si="26"/>
        <v>0</v>
      </c>
      <c r="X608" s="240" t="b">
        <f t="shared" si="26"/>
        <v>0</v>
      </c>
      <c r="Y608" s="240" t="b">
        <f t="shared" si="26"/>
        <v>0</v>
      </c>
      <c r="Z608" s="240" t="b">
        <f t="shared" si="24"/>
        <v>0</v>
      </c>
      <c r="AB608" s="240"/>
      <c r="AC608" s="240"/>
      <c r="AD608" s="240"/>
      <c r="AE608" s="240"/>
    </row>
    <row r="609" spans="7:31" s="238" customFormat="1">
      <c r="G609" s="234">
        <v>10</v>
      </c>
      <c r="H609" s="234">
        <v>8</v>
      </c>
      <c r="I609" s="234">
        <v>15</v>
      </c>
      <c r="J609" s="234" t="s">
        <v>2380</v>
      </c>
      <c r="N609" s="238" t="str">
        <f>VLOOKUP(G609,'[3]1_プロファイルマスタ'!$H$3:$L$900,3,FALSE)</f>
        <v>L＆F管理者（リスク管理部以外）</v>
      </c>
      <c r="O609" s="238" t="str">
        <f>VLOOKUP(H609,'[3]8_取引マスタ'!$J$3:$P$910,2,FALSE)</f>
        <v>判定履歴照会</v>
      </c>
      <c r="P609" s="238" t="str">
        <f>VLOOKUP(I609,'[3]15_リスト発行元マスタ'!$U$3:$AK$1000,2,FALSE)</f>
        <v>ORIGINAL</v>
      </c>
      <c r="Q609" s="264" t="s">
        <v>208</v>
      </c>
      <c r="R609" s="265" t="s">
        <v>868</v>
      </c>
      <c r="S609" s="265" t="s">
        <v>206</v>
      </c>
      <c r="T609" s="265" t="str">
        <f t="shared" si="27"/>
        <v xml:space="preserve">10 , 8 , 15 , 'Y' </v>
      </c>
      <c r="U609" s="266" t="s">
        <v>207</v>
      </c>
      <c r="W609" s="240" t="b">
        <f t="shared" si="26"/>
        <v>0</v>
      </c>
      <c r="X609" s="240" t="b">
        <f t="shared" si="26"/>
        <v>0</v>
      </c>
      <c r="Y609" s="240" t="b">
        <f t="shared" si="26"/>
        <v>0</v>
      </c>
      <c r="Z609" s="240" t="b">
        <f t="shared" si="24"/>
        <v>0</v>
      </c>
      <c r="AB609" s="240"/>
      <c r="AC609" s="240"/>
      <c r="AD609" s="240"/>
      <c r="AE609" s="240"/>
    </row>
    <row r="610" spans="7:31" s="238" customFormat="1">
      <c r="G610" s="234">
        <v>10</v>
      </c>
      <c r="H610" s="234">
        <v>8</v>
      </c>
      <c r="I610" s="234">
        <v>16</v>
      </c>
      <c r="J610" s="234" t="s">
        <v>2380</v>
      </c>
      <c r="N610" s="238" t="str">
        <f>VLOOKUP(G610,'[3]1_プロファイルマスタ'!$H$3:$L$900,3,FALSE)</f>
        <v>L＆F管理者（リスク管理部以外）</v>
      </c>
      <c r="O610" s="238" t="str">
        <f>VLOOKUP(H610,'[3]8_取引マスタ'!$J$3:$P$910,2,FALSE)</f>
        <v>判定履歴照会</v>
      </c>
      <c r="P610" s="238" t="str">
        <f>VLOOKUP(I610,'[3]15_リスト発行元マスタ'!$U$3:$AK$1000,2,FALSE)</f>
        <v>BFILE_CINFO</v>
      </c>
      <c r="Q610" s="264" t="s">
        <v>208</v>
      </c>
      <c r="R610" s="265" t="s">
        <v>868</v>
      </c>
      <c r="S610" s="265" t="s">
        <v>206</v>
      </c>
      <c r="T610" s="265" t="str">
        <f t="shared" si="27"/>
        <v xml:space="preserve">10 , 8 , 16 , 'Y' </v>
      </c>
      <c r="U610" s="266" t="s">
        <v>207</v>
      </c>
      <c r="W610" s="240" t="b">
        <f t="shared" si="26"/>
        <v>0</v>
      </c>
      <c r="X610" s="240" t="b">
        <f t="shared" si="26"/>
        <v>0</v>
      </c>
      <c r="Y610" s="240" t="b">
        <f t="shared" si="26"/>
        <v>0</v>
      </c>
      <c r="Z610" s="240" t="b">
        <f t="shared" si="24"/>
        <v>0</v>
      </c>
      <c r="AB610" s="240"/>
      <c r="AC610" s="240"/>
      <c r="AD610" s="240"/>
      <c r="AE610" s="240"/>
    </row>
    <row r="611" spans="7:31" s="238" customFormat="1">
      <c r="G611" s="234">
        <v>10</v>
      </c>
      <c r="H611" s="234">
        <v>10</v>
      </c>
      <c r="I611" s="234">
        <v>1</v>
      </c>
      <c r="J611" s="234" t="s">
        <v>2380</v>
      </c>
      <c r="N611" s="238" t="str">
        <f>VLOOKUP(G611,'[3]1_プロファイルマスタ'!$H$3:$L$900,3,FALSE)</f>
        <v>L＆F管理者（リスク管理部以外）</v>
      </c>
      <c r="O611" s="238" t="str">
        <f>VLOOKUP(H611,'[3]8_取引マスタ'!$J$3:$P$910,2,FALSE)</f>
        <v>未判定照会</v>
      </c>
      <c r="P611" s="238" t="str">
        <f>VLOOKUP(I611,'[3]15_リスト発行元マスタ'!$U$3:$AK$1000,2,FALSE)</f>
        <v>OFAC</v>
      </c>
      <c r="Q611" s="264" t="s">
        <v>208</v>
      </c>
      <c r="R611" s="265" t="s">
        <v>868</v>
      </c>
      <c r="S611" s="265" t="s">
        <v>206</v>
      </c>
      <c r="T611" s="265" t="str">
        <f t="shared" si="27"/>
        <v xml:space="preserve">10 , 10 , 1 , 'Y' </v>
      </c>
      <c r="U611" s="266" t="s">
        <v>207</v>
      </c>
      <c r="W611" s="240" t="b">
        <f t="shared" si="26"/>
        <v>0</v>
      </c>
      <c r="X611" s="240" t="b">
        <f t="shared" si="26"/>
        <v>0</v>
      </c>
      <c r="Y611" s="240" t="b">
        <f t="shared" si="26"/>
        <v>0</v>
      </c>
      <c r="Z611" s="240" t="b">
        <f t="shared" si="24"/>
        <v>0</v>
      </c>
      <c r="AB611" s="240"/>
      <c r="AC611" s="240"/>
      <c r="AD611" s="240"/>
      <c r="AE611" s="240"/>
    </row>
    <row r="612" spans="7:31" s="238" customFormat="1">
      <c r="G612" s="234">
        <v>10</v>
      </c>
      <c r="H612" s="234">
        <v>10</v>
      </c>
      <c r="I612" s="234">
        <v>2</v>
      </c>
      <c r="J612" s="234" t="s">
        <v>2381</v>
      </c>
      <c r="N612" s="238" t="str">
        <f>VLOOKUP(G612,'[3]1_プロファイルマスタ'!$H$3:$L$900,3,FALSE)</f>
        <v>L＆F管理者（リスク管理部以外）</v>
      </c>
      <c r="O612" s="238" t="str">
        <f>VLOOKUP(H612,'[3]8_取引マスタ'!$J$3:$P$910,2,FALSE)</f>
        <v>未判定照会</v>
      </c>
      <c r="P612" s="238" t="str">
        <f>VLOOKUP(I612,'[3]15_リスト発行元マスタ'!$U$3:$AK$1000,2,FALSE)</f>
        <v>JP</v>
      </c>
      <c r="Q612" s="264" t="s">
        <v>208</v>
      </c>
      <c r="R612" s="265" t="s">
        <v>868</v>
      </c>
      <c r="S612" s="265" t="s">
        <v>206</v>
      </c>
      <c r="T612" s="265" t="str">
        <f t="shared" si="27"/>
        <v xml:space="preserve">10 , 10 , 2 , 'N' </v>
      </c>
      <c r="U612" s="266" t="s">
        <v>207</v>
      </c>
      <c r="W612" s="240" t="b">
        <f t="shared" si="26"/>
        <v>0</v>
      </c>
      <c r="X612" s="240" t="b">
        <f t="shared" si="26"/>
        <v>0</v>
      </c>
      <c r="Y612" s="240" t="b">
        <f t="shared" si="26"/>
        <v>0</v>
      </c>
      <c r="Z612" s="240" t="b">
        <f t="shared" si="24"/>
        <v>0</v>
      </c>
      <c r="AB612" s="240"/>
      <c r="AC612" s="240"/>
      <c r="AD612" s="240"/>
      <c r="AE612" s="240"/>
    </row>
    <row r="613" spans="7:31" s="238" customFormat="1">
      <c r="G613" s="234">
        <v>10</v>
      </c>
      <c r="H613" s="234">
        <v>10</v>
      </c>
      <c r="I613" s="234">
        <v>3</v>
      </c>
      <c r="J613" s="234" t="s">
        <v>2381</v>
      </c>
      <c r="N613" s="238" t="str">
        <f>VLOOKUP(G613,'[3]1_プロファイルマスタ'!$H$3:$L$900,3,FALSE)</f>
        <v>L＆F管理者（リスク管理部以外）</v>
      </c>
      <c r="O613" s="238" t="str">
        <f>VLOOKUP(H613,'[3]8_取引マスタ'!$J$3:$P$910,2,FALSE)</f>
        <v>未判定照会</v>
      </c>
      <c r="P613" s="238" t="str">
        <f>VLOOKUP(I613,'[3]15_リスト発行元マスタ'!$U$3:$AK$1000,2,FALSE)</f>
        <v>MOF</v>
      </c>
      <c r="Q613" s="264" t="s">
        <v>208</v>
      </c>
      <c r="R613" s="265" t="s">
        <v>868</v>
      </c>
      <c r="S613" s="265" t="s">
        <v>206</v>
      </c>
      <c r="T613" s="265" t="str">
        <f t="shared" si="27"/>
        <v xml:space="preserve">10 , 10 , 3 , 'N' </v>
      </c>
      <c r="U613" s="266" t="s">
        <v>207</v>
      </c>
      <c r="W613" s="240" t="b">
        <f t="shared" si="26"/>
        <v>0</v>
      </c>
      <c r="X613" s="240" t="b">
        <f t="shared" si="26"/>
        <v>0</v>
      </c>
      <c r="Y613" s="240" t="b">
        <f t="shared" si="26"/>
        <v>0</v>
      </c>
      <c r="Z613" s="240" t="b">
        <f t="shared" si="24"/>
        <v>0</v>
      </c>
      <c r="AB613" s="240"/>
      <c r="AC613" s="240"/>
      <c r="AD613" s="240"/>
      <c r="AE613" s="240"/>
    </row>
    <row r="614" spans="7:31" s="238" customFormat="1">
      <c r="G614" s="234">
        <v>10</v>
      </c>
      <c r="H614" s="234">
        <v>10</v>
      </c>
      <c r="I614" s="234">
        <v>4</v>
      </c>
      <c r="J614" s="234" t="s">
        <v>2380</v>
      </c>
      <c r="N614" s="238" t="str">
        <f>VLOOKUP(G614,'[3]1_プロファイルマスタ'!$H$3:$L$900,3,FALSE)</f>
        <v>L＆F管理者（リスク管理部以外）</v>
      </c>
      <c r="O614" s="238" t="str">
        <f>VLOOKUP(H614,'[3]8_取引マスタ'!$J$3:$P$910,2,FALSE)</f>
        <v>未判定照会</v>
      </c>
      <c r="P614" s="238" t="str">
        <f>VLOOKUP(I614,'[3]15_リスト発行元マスタ'!$U$3:$AK$1000,2,FALSE)</f>
        <v>NPA</v>
      </c>
      <c r="Q614" s="264" t="s">
        <v>208</v>
      </c>
      <c r="R614" s="265" t="s">
        <v>868</v>
      </c>
      <c r="S614" s="265" t="s">
        <v>206</v>
      </c>
      <c r="T614" s="265" t="str">
        <f t="shared" si="27"/>
        <v xml:space="preserve">10 , 10 , 4 , 'Y' </v>
      </c>
      <c r="U614" s="266" t="s">
        <v>207</v>
      </c>
      <c r="W614" s="240" t="b">
        <f t="shared" si="26"/>
        <v>0</v>
      </c>
      <c r="X614" s="240" t="b">
        <f t="shared" si="26"/>
        <v>0</v>
      </c>
      <c r="Y614" s="240" t="b">
        <f t="shared" si="26"/>
        <v>0</v>
      </c>
      <c r="Z614" s="240" t="b">
        <f t="shared" si="24"/>
        <v>0</v>
      </c>
      <c r="AB614" s="240"/>
      <c r="AC614" s="240"/>
      <c r="AD614" s="240"/>
      <c r="AE614" s="240"/>
    </row>
    <row r="615" spans="7:31" s="238" customFormat="1">
      <c r="G615" s="234">
        <v>10</v>
      </c>
      <c r="H615" s="234">
        <v>10</v>
      </c>
      <c r="I615" s="234">
        <v>5</v>
      </c>
      <c r="J615" s="234" t="s">
        <v>2380</v>
      </c>
      <c r="N615" s="238" t="str">
        <f>VLOOKUP(G615,'[3]1_プロファイルマスタ'!$H$3:$L$900,3,FALSE)</f>
        <v>L＆F管理者（リスク管理部以外）</v>
      </c>
      <c r="O615" s="238" t="str">
        <f>VLOOKUP(H615,'[3]8_取引マスタ'!$J$3:$P$910,2,FALSE)</f>
        <v>未判定照会</v>
      </c>
      <c r="P615" s="238" t="str">
        <f>VLOOKUP(I615,'[3]15_リスト発行元マスタ'!$U$3:$AK$1000,2,FALSE)</f>
        <v>NPC</v>
      </c>
      <c r="Q615" s="264" t="s">
        <v>208</v>
      </c>
      <c r="R615" s="265" t="s">
        <v>868</v>
      </c>
      <c r="S615" s="265" t="s">
        <v>206</v>
      </c>
      <c r="T615" s="265" t="str">
        <f t="shared" si="27"/>
        <v xml:space="preserve">10 , 10 , 5 , 'Y' </v>
      </c>
      <c r="U615" s="266" t="s">
        <v>207</v>
      </c>
      <c r="W615" s="240" t="b">
        <f t="shared" si="26"/>
        <v>0</v>
      </c>
      <c r="X615" s="240" t="b">
        <f t="shared" si="26"/>
        <v>0</v>
      </c>
      <c r="Y615" s="240" t="b">
        <f t="shared" si="26"/>
        <v>0</v>
      </c>
      <c r="Z615" s="240" t="b">
        <f t="shared" si="24"/>
        <v>0</v>
      </c>
      <c r="AB615" s="240"/>
      <c r="AC615" s="240"/>
      <c r="AD615" s="240"/>
      <c r="AE615" s="240"/>
    </row>
    <row r="616" spans="7:31" s="238" customFormat="1">
      <c r="G616" s="234">
        <v>10</v>
      </c>
      <c r="H616" s="234">
        <v>10</v>
      </c>
      <c r="I616" s="234">
        <v>6</v>
      </c>
      <c r="J616" s="234" t="s">
        <v>2380</v>
      </c>
      <c r="N616" s="238" t="str">
        <f>VLOOKUP(G616,'[3]1_プロファイルマスタ'!$H$3:$L$900,3,FALSE)</f>
        <v>L＆F管理者（リスク管理部以外）</v>
      </c>
      <c r="O616" s="238" t="str">
        <f>VLOOKUP(H616,'[3]8_取引マスタ'!$J$3:$P$910,2,FALSE)</f>
        <v>未判定照会</v>
      </c>
      <c r="P616" s="238" t="str">
        <f>VLOOKUP(I616,'[3]15_リスト発行元マスタ'!$U$3:$AK$1000,2,FALSE)</f>
        <v>NPI</v>
      </c>
      <c r="Q616" s="264" t="s">
        <v>208</v>
      </c>
      <c r="R616" s="265" t="s">
        <v>868</v>
      </c>
      <c r="S616" s="265" t="s">
        <v>206</v>
      </c>
      <c r="T616" s="265" t="str">
        <f t="shared" si="27"/>
        <v xml:space="preserve">10 , 10 , 6 , 'Y' </v>
      </c>
      <c r="U616" s="266" t="s">
        <v>207</v>
      </c>
      <c r="W616" s="240" t="b">
        <f t="shared" si="26"/>
        <v>0</v>
      </c>
      <c r="X616" s="240" t="b">
        <f t="shared" si="26"/>
        <v>0</v>
      </c>
      <c r="Y616" s="240" t="b">
        <f t="shared" si="26"/>
        <v>0</v>
      </c>
      <c r="Z616" s="240" t="b">
        <f t="shared" si="24"/>
        <v>0</v>
      </c>
      <c r="AB616" s="240"/>
      <c r="AC616" s="240"/>
      <c r="AD616" s="240"/>
      <c r="AE616" s="240"/>
    </row>
    <row r="617" spans="7:31" s="238" customFormat="1">
      <c r="G617" s="234">
        <v>10</v>
      </c>
      <c r="H617" s="234">
        <v>10</v>
      </c>
      <c r="I617" s="234">
        <v>7</v>
      </c>
      <c r="J617" s="234" t="s">
        <v>2380</v>
      </c>
      <c r="N617" s="238" t="str">
        <f>VLOOKUP(G617,'[3]1_プロファイルマスタ'!$H$3:$L$900,3,FALSE)</f>
        <v>L＆F管理者（リスク管理部以外）</v>
      </c>
      <c r="O617" s="238" t="str">
        <f>VLOOKUP(H617,'[3]8_取引マスタ'!$J$3:$P$910,2,FALSE)</f>
        <v>未判定照会</v>
      </c>
      <c r="P617" s="238" t="str">
        <f>VLOOKUP(I617,'[3]15_リスト発行元マスタ'!$U$3:$AK$1000,2,FALSE)</f>
        <v>ASI</v>
      </c>
      <c r="Q617" s="264" t="s">
        <v>208</v>
      </c>
      <c r="R617" s="265" t="s">
        <v>868</v>
      </c>
      <c r="S617" s="265" t="s">
        <v>206</v>
      </c>
      <c r="T617" s="265" t="str">
        <f t="shared" si="27"/>
        <v xml:space="preserve">10 , 10 , 7 , 'Y' </v>
      </c>
      <c r="U617" s="266" t="s">
        <v>207</v>
      </c>
      <c r="W617" s="240" t="b">
        <f t="shared" si="26"/>
        <v>0</v>
      </c>
      <c r="X617" s="240" t="b">
        <f t="shared" si="26"/>
        <v>0</v>
      </c>
      <c r="Y617" s="240" t="b">
        <f t="shared" si="26"/>
        <v>0</v>
      </c>
      <c r="Z617" s="240" t="b">
        <f t="shared" si="24"/>
        <v>0</v>
      </c>
      <c r="AB617" s="240"/>
      <c r="AC617" s="240"/>
      <c r="AD617" s="240"/>
      <c r="AE617" s="240"/>
    </row>
    <row r="618" spans="7:31" s="238" customFormat="1">
      <c r="G618" s="234">
        <v>10</v>
      </c>
      <c r="H618" s="234">
        <v>10</v>
      </c>
      <c r="I618" s="234">
        <v>8</v>
      </c>
      <c r="J618" s="234" t="s">
        <v>2380</v>
      </c>
      <c r="N618" s="238" t="str">
        <f>VLOOKUP(G618,'[3]1_プロファイルマスタ'!$H$3:$L$900,3,FALSE)</f>
        <v>L＆F管理者（リスク管理部以外）</v>
      </c>
      <c r="O618" s="238" t="str">
        <f>VLOOKUP(H618,'[3]8_取引マスタ'!$J$3:$P$910,2,FALSE)</f>
        <v>未判定照会</v>
      </c>
      <c r="P618" s="238" t="str">
        <f>VLOOKUP(I618,'[3]15_リスト発行元マスタ'!$U$3:$AK$1000,2,FALSE)</f>
        <v>ASC</v>
      </c>
      <c r="Q618" s="264" t="s">
        <v>208</v>
      </c>
      <c r="R618" s="265" t="s">
        <v>868</v>
      </c>
      <c r="S618" s="265" t="s">
        <v>206</v>
      </c>
      <c r="T618" s="265" t="str">
        <f t="shared" si="27"/>
        <v xml:space="preserve">10 , 10 , 8 , 'Y' </v>
      </c>
      <c r="U618" s="266" t="s">
        <v>207</v>
      </c>
      <c r="W618" s="240" t="b">
        <f t="shared" si="26"/>
        <v>0</v>
      </c>
      <c r="X618" s="240" t="b">
        <f t="shared" si="26"/>
        <v>0</v>
      </c>
      <c r="Y618" s="240" t="b">
        <f t="shared" si="26"/>
        <v>0</v>
      </c>
      <c r="Z618" s="240" t="b">
        <f t="shared" si="24"/>
        <v>0</v>
      </c>
      <c r="AB618" s="240"/>
      <c r="AC618" s="240"/>
      <c r="AD618" s="240"/>
      <c r="AE618" s="240"/>
    </row>
    <row r="619" spans="7:31" s="238" customFormat="1">
      <c r="G619" s="234">
        <v>10</v>
      </c>
      <c r="H619" s="234">
        <v>10</v>
      </c>
      <c r="I619" s="234">
        <v>9</v>
      </c>
      <c r="J619" s="234" t="s">
        <v>2380</v>
      </c>
      <c r="N619" s="238" t="str">
        <f>VLOOKUP(G619,'[3]1_プロファイルマスタ'!$H$3:$L$900,3,FALSE)</f>
        <v>L＆F管理者（リスク管理部以外）</v>
      </c>
      <c r="O619" s="238" t="str">
        <f>VLOOKUP(H619,'[3]8_取引マスタ'!$J$3:$P$910,2,FALSE)</f>
        <v>未判定照会</v>
      </c>
      <c r="P619" s="238" t="str">
        <f>VLOOKUP(I619,'[3]15_リスト発行元マスタ'!$U$3:$AK$1000,2,FALSE)</f>
        <v>DJ_SEISAI</v>
      </c>
      <c r="Q619" s="264" t="s">
        <v>208</v>
      </c>
      <c r="R619" s="265" t="s">
        <v>868</v>
      </c>
      <c r="S619" s="265" t="s">
        <v>206</v>
      </c>
      <c r="T619" s="265" t="str">
        <f t="shared" si="27"/>
        <v xml:space="preserve">10 , 10 , 9 , 'Y' </v>
      </c>
      <c r="U619" s="266" t="s">
        <v>207</v>
      </c>
      <c r="W619" s="240" t="b">
        <f t="shared" si="26"/>
        <v>0</v>
      </c>
      <c r="X619" s="240" t="b">
        <f t="shared" si="26"/>
        <v>0</v>
      </c>
      <c r="Y619" s="240" t="b">
        <f t="shared" si="26"/>
        <v>0</v>
      </c>
      <c r="Z619" s="240" t="b">
        <f t="shared" si="24"/>
        <v>0</v>
      </c>
      <c r="AB619" s="240"/>
      <c r="AC619" s="240"/>
      <c r="AD619" s="240"/>
      <c r="AE619" s="240"/>
    </row>
    <row r="620" spans="7:31" s="238" customFormat="1">
      <c r="G620" s="234">
        <v>10</v>
      </c>
      <c r="H620" s="234">
        <v>10</v>
      </c>
      <c r="I620" s="234">
        <v>10</v>
      </c>
      <c r="J620" s="234" t="s">
        <v>2381</v>
      </c>
      <c r="N620" s="238" t="str">
        <f>VLOOKUP(G620,'[3]1_プロファイルマスタ'!$H$3:$L$900,3,FALSE)</f>
        <v>L＆F管理者（リスク管理部以外）</v>
      </c>
      <c r="O620" s="238" t="str">
        <f>VLOOKUP(H620,'[3]8_取引マスタ'!$J$3:$P$910,2,FALSE)</f>
        <v>未判定照会</v>
      </c>
      <c r="P620" s="238" t="str">
        <f>VLOOKUP(I620,'[3]15_リスト発行元マスタ'!$U$3:$AK$1000,2,FALSE)</f>
        <v>DJ_SHIPS</v>
      </c>
      <c r="Q620" s="264" t="s">
        <v>208</v>
      </c>
      <c r="R620" s="265" t="s">
        <v>868</v>
      </c>
      <c r="S620" s="265" t="s">
        <v>206</v>
      </c>
      <c r="T620" s="265" t="str">
        <f t="shared" si="27"/>
        <v xml:space="preserve">10 , 10 , 10 , 'N' </v>
      </c>
      <c r="U620" s="266" t="s">
        <v>207</v>
      </c>
      <c r="W620" s="240" t="b">
        <f t="shared" si="26"/>
        <v>0</v>
      </c>
      <c r="X620" s="240" t="b">
        <f t="shared" si="26"/>
        <v>0</v>
      </c>
      <c r="Y620" s="240" t="b">
        <f t="shared" si="26"/>
        <v>0</v>
      </c>
      <c r="Z620" s="240" t="b">
        <f t="shared" si="24"/>
        <v>0</v>
      </c>
      <c r="AB620" s="240"/>
      <c r="AC620" s="240"/>
      <c r="AD620" s="240"/>
      <c r="AE620" s="240"/>
    </row>
    <row r="621" spans="7:31" s="238" customFormat="1">
      <c r="G621" s="234">
        <v>10</v>
      </c>
      <c r="H621" s="234">
        <v>10</v>
      </c>
      <c r="I621" s="234">
        <v>11</v>
      </c>
      <c r="J621" s="234" t="s">
        <v>2380</v>
      </c>
      <c r="N621" s="238" t="str">
        <f>VLOOKUP(G621,'[3]1_プロファイルマスタ'!$H$3:$L$900,3,FALSE)</f>
        <v>L＆F管理者（リスク管理部以外）</v>
      </c>
      <c r="O621" s="238" t="str">
        <f>VLOOKUP(H621,'[3]8_取引マスタ'!$J$3:$P$910,2,FALSE)</f>
        <v>未判定照会</v>
      </c>
      <c r="P621" s="238" t="str">
        <f>VLOOKUP(I621,'[3]15_リスト発行元マスタ'!$U$3:$AK$1000,2,FALSE)</f>
        <v>DJ_GAIKOKU_PEPS</v>
      </c>
      <c r="Q621" s="264" t="s">
        <v>208</v>
      </c>
      <c r="R621" s="265" t="s">
        <v>868</v>
      </c>
      <c r="S621" s="265" t="s">
        <v>206</v>
      </c>
      <c r="T621" s="265" t="str">
        <f t="shared" si="27"/>
        <v xml:space="preserve">10 , 10 , 11 , 'Y' </v>
      </c>
      <c r="U621" s="266" t="s">
        <v>207</v>
      </c>
      <c r="W621" s="240" t="b">
        <f t="shared" si="26"/>
        <v>0</v>
      </c>
      <c r="X621" s="240" t="b">
        <f t="shared" si="26"/>
        <v>0</v>
      </c>
      <c r="Y621" s="240" t="b">
        <f t="shared" si="26"/>
        <v>0</v>
      </c>
      <c r="Z621" s="240" t="b">
        <f t="shared" si="24"/>
        <v>0</v>
      </c>
      <c r="AB621" s="240"/>
      <c r="AC621" s="240"/>
      <c r="AD621" s="240"/>
      <c r="AE621" s="240"/>
    </row>
    <row r="622" spans="7:31" s="238" customFormat="1">
      <c r="G622" s="234">
        <v>10</v>
      </c>
      <c r="H622" s="234">
        <v>10</v>
      </c>
      <c r="I622" s="234">
        <v>12</v>
      </c>
      <c r="J622" s="234" t="s">
        <v>2380</v>
      </c>
      <c r="N622" s="238" t="str">
        <f>VLOOKUP(G622,'[3]1_プロファイルマスタ'!$H$3:$L$900,3,FALSE)</f>
        <v>L＆F管理者（リスク管理部以外）</v>
      </c>
      <c r="O622" s="238" t="str">
        <f>VLOOKUP(H622,'[3]8_取引マスタ'!$J$3:$P$910,2,FALSE)</f>
        <v>未判定照会</v>
      </c>
      <c r="P622" s="238" t="str">
        <f>VLOOKUP(I622,'[3]15_リスト発行元マスタ'!$U$3:$AK$1000,2,FALSE)</f>
        <v>DJ_KOKUNAI_PEPS</v>
      </c>
      <c r="Q622" s="264" t="s">
        <v>208</v>
      </c>
      <c r="R622" s="265" t="s">
        <v>868</v>
      </c>
      <c r="S622" s="265" t="s">
        <v>206</v>
      </c>
      <c r="T622" s="265" t="str">
        <f t="shared" si="27"/>
        <v xml:space="preserve">10 , 10 , 12 , 'Y' </v>
      </c>
      <c r="U622" s="266" t="s">
        <v>207</v>
      </c>
      <c r="W622" s="240" t="b">
        <f t="shared" si="26"/>
        <v>0</v>
      </c>
      <c r="X622" s="240" t="b">
        <f t="shared" si="26"/>
        <v>0</v>
      </c>
      <c r="Y622" s="240" t="b">
        <f t="shared" si="26"/>
        <v>0</v>
      </c>
      <c r="Z622" s="240" t="b">
        <f t="shared" si="24"/>
        <v>0</v>
      </c>
      <c r="AB622" s="240"/>
      <c r="AC622" s="240"/>
      <c r="AD622" s="240"/>
      <c r="AE622" s="240"/>
    </row>
    <row r="623" spans="7:31" s="238" customFormat="1">
      <c r="G623" s="234">
        <v>10</v>
      </c>
      <c r="H623" s="234">
        <v>10</v>
      </c>
      <c r="I623" s="234">
        <v>13</v>
      </c>
      <c r="J623" s="234" t="s">
        <v>2380</v>
      </c>
      <c r="N623" s="238" t="str">
        <f>VLOOKUP(G623,'[3]1_プロファイルマスタ'!$H$3:$L$900,3,FALSE)</f>
        <v>L＆F管理者（リスク管理部以外）</v>
      </c>
      <c r="O623" s="238" t="str">
        <f>VLOOKUP(H623,'[3]8_取引マスタ'!$J$3:$P$910,2,FALSE)</f>
        <v>未判定照会</v>
      </c>
      <c r="P623" s="238" t="str">
        <f>VLOOKUP(I623,'[3]15_リスト発行元マスタ'!$U$3:$AK$1000,2,FALSE)</f>
        <v>ZENGIN_SEIHO</v>
      </c>
      <c r="Q623" s="264" t="s">
        <v>208</v>
      </c>
      <c r="R623" s="265" t="s">
        <v>868</v>
      </c>
      <c r="S623" s="265" t="s">
        <v>206</v>
      </c>
      <c r="T623" s="265" t="str">
        <f t="shared" si="27"/>
        <v xml:space="preserve">10 , 10 , 13 , 'Y' </v>
      </c>
      <c r="U623" s="266" t="s">
        <v>207</v>
      </c>
      <c r="W623" s="240" t="b">
        <f t="shared" si="26"/>
        <v>0</v>
      </c>
      <c r="X623" s="240" t="b">
        <f t="shared" si="26"/>
        <v>0</v>
      </c>
      <c r="Y623" s="240" t="b">
        <f t="shared" si="26"/>
        <v>0</v>
      </c>
      <c r="Z623" s="240" t="b">
        <f t="shared" si="24"/>
        <v>0</v>
      </c>
      <c r="AB623" s="240"/>
      <c r="AC623" s="240"/>
      <c r="AD623" s="240"/>
      <c r="AE623" s="240"/>
    </row>
    <row r="624" spans="7:31" s="238" customFormat="1">
      <c r="G624" s="234">
        <v>10</v>
      </c>
      <c r="H624" s="234">
        <v>10</v>
      </c>
      <c r="I624" s="234">
        <v>14</v>
      </c>
      <c r="J624" s="234" t="s">
        <v>2380</v>
      </c>
      <c r="N624" s="238" t="str">
        <f>VLOOKUP(G624,'[3]1_プロファイルマスタ'!$H$3:$L$900,3,FALSE)</f>
        <v>L＆F管理者（リスク管理部以外）</v>
      </c>
      <c r="O624" s="238" t="str">
        <f>VLOOKUP(H624,'[3]8_取引マスタ'!$J$3:$P$910,2,FALSE)</f>
        <v>未判定照会</v>
      </c>
      <c r="P624" s="238" t="str">
        <f>VLOOKUP(I624,'[3]15_リスト発行元マスタ'!$U$3:$AK$1000,2,FALSE)</f>
        <v>ZENGIN_SONPO</v>
      </c>
      <c r="Q624" s="264" t="s">
        <v>208</v>
      </c>
      <c r="R624" s="265" t="s">
        <v>868</v>
      </c>
      <c r="S624" s="265" t="s">
        <v>206</v>
      </c>
      <c r="T624" s="265" t="str">
        <f t="shared" si="27"/>
        <v xml:space="preserve">10 , 10 , 14 , 'Y' </v>
      </c>
      <c r="U624" s="266" t="s">
        <v>207</v>
      </c>
      <c r="W624" s="240" t="b">
        <f t="shared" si="26"/>
        <v>0</v>
      </c>
      <c r="X624" s="240" t="b">
        <f t="shared" si="26"/>
        <v>0</v>
      </c>
      <c r="Y624" s="240" t="b">
        <f t="shared" si="26"/>
        <v>0</v>
      </c>
      <c r="Z624" s="240" t="b">
        <f t="shared" si="24"/>
        <v>0</v>
      </c>
      <c r="AB624" s="240"/>
      <c r="AC624" s="240"/>
      <c r="AD624" s="240"/>
      <c r="AE624" s="240"/>
    </row>
    <row r="625" spans="7:31" s="238" customFormat="1">
      <c r="G625" s="234">
        <v>10</v>
      </c>
      <c r="H625" s="234">
        <v>10</v>
      </c>
      <c r="I625" s="234">
        <v>15</v>
      </c>
      <c r="J625" s="234" t="s">
        <v>2380</v>
      </c>
      <c r="N625" s="238" t="str">
        <f>VLOOKUP(G625,'[3]1_プロファイルマスタ'!$H$3:$L$900,3,FALSE)</f>
        <v>L＆F管理者（リスク管理部以外）</v>
      </c>
      <c r="O625" s="238" t="str">
        <f>VLOOKUP(H625,'[3]8_取引マスタ'!$J$3:$P$910,2,FALSE)</f>
        <v>未判定照会</v>
      </c>
      <c r="P625" s="238" t="str">
        <f>VLOOKUP(I625,'[3]15_リスト発行元マスタ'!$U$3:$AK$1000,2,FALSE)</f>
        <v>ORIGINAL</v>
      </c>
      <c r="Q625" s="264" t="s">
        <v>208</v>
      </c>
      <c r="R625" s="265" t="s">
        <v>868</v>
      </c>
      <c r="S625" s="265" t="s">
        <v>206</v>
      </c>
      <c r="T625" s="265" t="str">
        <f t="shared" si="27"/>
        <v xml:space="preserve">10 , 10 , 15 , 'Y' </v>
      </c>
      <c r="U625" s="266" t="s">
        <v>207</v>
      </c>
      <c r="W625" s="240" t="b">
        <f t="shared" si="26"/>
        <v>0</v>
      </c>
      <c r="X625" s="240" t="b">
        <f t="shared" si="26"/>
        <v>0</v>
      </c>
      <c r="Y625" s="240" t="b">
        <f t="shared" si="26"/>
        <v>0</v>
      </c>
      <c r="Z625" s="240" t="b">
        <f t="shared" si="24"/>
        <v>0</v>
      </c>
      <c r="AB625" s="240"/>
      <c r="AC625" s="240"/>
      <c r="AD625" s="240"/>
      <c r="AE625" s="240"/>
    </row>
    <row r="626" spans="7:31" s="238" customFormat="1">
      <c r="G626" s="234">
        <v>10</v>
      </c>
      <c r="H626" s="234">
        <v>10</v>
      </c>
      <c r="I626" s="234">
        <v>16</v>
      </c>
      <c r="J626" s="234" t="s">
        <v>2380</v>
      </c>
      <c r="N626" s="238" t="str">
        <f>VLOOKUP(G626,'[3]1_プロファイルマスタ'!$H$3:$L$900,3,FALSE)</f>
        <v>L＆F管理者（リスク管理部以外）</v>
      </c>
      <c r="O626" s="238" t="str">
        <f>VLOOKUP(H626,'[3]8_取引マスタ'!$J$3:$P$910,2,FALSE)</f>
        <v>未判定照会</v>
      </c>
      <c r="P626" s="238" t="str">
        <f>VLOOKUP(I626,'[3]15_リスト発行元マスタ'!$U$3:$AK$1000,2,FALSE)</f>
        <v>BFILE_CINFO</v>
      </c>
      <c r="Q626" s="264" t="s">
        <v>208</v>
      </c>
      <c r="R626" s="265" t="s">
        <v>868</v>
      </c>
      <c r="S626" s="265" t="s">
        <v>206</v>
      </c>
      <c r="T626" s="265" t="str">
        <f t="shared" si="27"/>
        <v xml:space="preserve">10 , 10 , 16 , 'Y' </v>
      </c>
      <c r="U626" s="266" t="s">
        <v>207</v>
      </c>
      <c r="W626" s="240" t="b">
        <f t="shared" si="26"/>
        <v>0</v>
      </c>
      <c r="X626" s="240" t="b">
        <f t="shared" si="26"/>
        <v>0</v>
      </c>
      <c r="Y626" s="240" t="b">
        <f t="shared" si="26"/>
        <v>0</v>
      </c>
      <c r="Z626" s="240" t="b">
        <f t="shared" si="26"/>
        <v>0</v>
      </c>
      <c r="AB626" s="240"/>
      <c r="AC626" s="240"/>
      <c r="AD626" s="240"/>
      <c r="AE626" s="240"/>
    </row>
    <row r="627" spans="7:31" s="238" customFormat="1">
      <c r="G627" s="234">
        <v>10</v>
      </c>
      <c r="H627" s="234">
        <v>11</v>
      </c>
      <c r="I627" s="234">
        <v>1</v>
      </c>
      <c r="J627" s="234" t="s">
        <v>2380</v>
      </c>
      <c r="N627" s="238" t="str">
        <f>VLOOKUP(G627,'[3]1_プロファイルマスタ'!$H$3:$L$900,3,FALSE)</f>
        <v>L＆F管理者（リスク管理部以外）</v>
      </c>
      <c r="O627" s="238" t="str">
        <f>VLOOKUP(H627,'[3]8_取引マスタ'!$J$3:$P$910,2,FALSE)</f>
        <v>判定済照会</v>
      </c>
      <c r="P627" s="238" t="str">
        <f>VLOOKUP(I627,'[3]15_リスト発行元マスタ'!$U$3:$AK$1000,2,FALSE)</f>
        <v>OFAC</v>
      </c>
      <c r="Q627" s="264" t="s">
        <v>208</v>
      </c>
      <c r="R627" s="265" t="s">
        <v>868</v>
      </c>
      <c r="S627" s="265" t="s">
        <v>206</v>
      </c>
      <c r="T627" s="265" t="str">
        <f t="shared" si="27"/>
        <v xml:space="preserve">10 , 11 , 1 , 'Y' </v>
      </c>
      <c r="U627" s="266" t="s">
        <v>207</v>
      </c>
      <c r="W627" s="240" t="b">
        <f t="shared" si="26"/>
        <v>0</v>
      </c>
      <c r="X627" s="240" t="b">
        <f t="shared" si="26"/>
        <v>0</v>
      </c>
      <c r="Y627" s="240" t="b">
        <f t="shared" si="26"/>
        <v>0</v>
      </c>
      <c r="Z627" s="240" t="b">
        <f t="shared" si="26"/>
        <v>0</v>
      </c>
      <c r="AB627" s="240"/>
      <c r="AC627" s="240"/>
      <c r="AD627" s="240"/>
      <c r="AE627" s="240"/>
    </row>
    <row r="628" spans="7:31" s="238" customFormat="1">
      <c r="G628" s="234">
        <v>10</v>
      </c>
      <c r="H628" s="234">
        <v>11</v>
      </c>
      <c r="I628" s="234">
        <v>2</v>
      </c>
      <c r="J628" s="234" t="s">
        <v>2381</v>
      </c>
      <c r="N628" s="238" t="str">
        <f>VLOOKUP(G628,'[3]1_プロファイルマスタ'!$H$3:$L$900,3,FALSE)</f>
        <v>L＆F管理者（リスク管理部以外）</v>
      </c>
      <c r="O628" s="238" t="str">
        <f>VLOOKUP(H628,'[3]8_取引マスタ'!$J$3:$P$910,2,FALSE)</f>
        <v>判定済照会</v>
      </c>
      <c r="P628" s="238" t="str">
        <f>VLOOKUP(I628,'[3]15_リスト発行元マスタ'!$U$3:$AK$1000,2,FALSE)</f>
        <v>JP</v>
      </c>
      <c r="Q628" s="264" t="s">
        <v>208</v>
      </c>
      <c r="R628" s="265" t="s">
        <v>868</v>
      </c>
      <c r="S628" s="265" t="s">
        <v>206</v>
      </c>
      <c r="T628" s="265" t="str">
        <f t="shared" si="27"/>
        <v xml:space="preserve">10 , 11 , 2 , 'N' </v>
      </c>
      <c r="U628" s="266" t="s">
        <v>207</v>
      </c>
      <c r="W628" s="240" t="b">
        <f t="shared" si="26"/>
        <v>0</v>
      </c>
      <c r="X628" s="240" t="b">
        <f t="shared" si="26"/>
        <v>0</v>
      </c>
      <c r="Y628" s="240" t="b">
        <f t="shared" si="26"/>
        <v>0</v>
      </c>
      <c r="Z628" s="240" t="b">
        <f t="shared" si="26"/>
        <v>0</v>
      </c>
      <c r="AB628" s="240"/>
      <c r="AC628" s="240"/>
      <c r="AD628" s="240"/>
      <c r="AE628" s="240"/>
    </row>
    <row r="629" spans="7:31" s="238" customFormat="1">
      <c r="G629" s="234">
        <v>10</v>
      </c>
      <c r="H629" s="234">
        <v>11</v>
      </c>
      <c r="I629" s="234">
        <v>3</v>
      </c>
      <c r="J629" s="234" t="s">
        <v>2381</v>
      </c>
      <c r="N629" s="238" t="str">
        <f>VLOOKUP(G629,'[3]1_プロファイルマスタ'!$H$3:$L$900,3,FALSE)</f>
        <v>L＆F管理者（リスク管理部以外）</v>
      </c>
      <c r="O629" s="238" t="str">
        <f>VLOOKUP(H629,'[3]8_取引マスタ'!$J$3:$P$910,2,FALSE)</f>
        <v>判定済照会</v>
      </c>
      <c r="P629" s="238" t="str">
        <f>VLOOKUP(I629,'[3]15_リスト発行元マスタ'!$U$3:$AK$1000,2,FALSE)</f>
        <v>MOF</v>
      </c>
      <c r="Q629" s="264" t="s">
        <v>208</v>
      </c>
      <c r="R629" s="265" t="s">
        <v>868</v>
      </c>
      <c r="S629" s="265" t="s">
        <v>206</v>
      </c>
      <c r="T629" s="265" t="str">
        <f t="shared" si="27"/>
        <v xml:space="preserve">10 , 11 , 3 , 'N' </v>
      </c>
      <c r="U629" s="266" t="s">
        <v>207</v>
      </c>
      <c r="W629" s="240" t="b">
        <f t="shared" si="26"/>
        <v>0</v>
      </c>
      <c r="X629" s="240" t="b">
        <f t="shared" si="26"/>
        <v>0</v>
      </c>
      <c r="Y629" s="240" t="b">
        <f t="shared" si="26"/>
        <v>0</v>
      </c>
      <c r="Z629" s="240" t="b">
        <f t="shared" si="26"/>
        <v>0</v>
      </c>
      <c r="AB629" s="240"/>
      <c r="AC629" s="240"/>
      <c r="AD629" s="240"/>
      <c r="AE629" s="240"/>
    </row>
    <row r="630" spans="7:31" s="238" customFormat="1">
      <c r="G630" s="234">
        <v>10</v>
      </c>
      <c r="H630" s="234">
        <v>11</v>
      </c>
      <c r="I630" s="234">
        <v>4</v>
      </c>
      <c r="J630" s="234" t="s">
        <v>2380</v>
      </c>
      <c r="N630" s="238" t="str">
        <f>VLOOKUP(G630,'[3]1_プロファイルマスタ'!$H$3:$L$900,3,FALSE)</f>
        <v>L＆F管理者（リスク管理部以外）</v>
      </c>
      <c r="O630" s="238" t="str">
        <f>VLOOKUP(H630,'[3]8_取引マスタ'!$J$3:$P$910,2,FALSE)</f>
        <v>判定済照会</v>
      </c>
      <c r="P630" s="238" t="str">
        <f>VLOOKUP(I630,'[3]15_リスト発行元マスタ'!$U$3:$AK$1000,2,FALSE)</f>
        <v>NPA</v>
      </c>
      <c r="Q630" s="264" t="s">
        <v>208</v>
      </c>
      <c r="R630" s="265" t="s">
        <v>868</v>
      </c>
      <c r="S630" s="265" t="s">
        <v>206</v>
      </c>
      <c r="T630" s="265" t="str">
        <f t="shared" si="27"/>
        <v xml:space="preserve">10 , 11 , 4 , 'Y' </v>
      </c>
      <c r="U630" s="266" t="s">
        <v>207</v>
      </c>
      <c r="W630" s="240" t="b">
        <f t="shared" si="26"/>
        <v>0</v>
      </c>
      <c r="X630" s="240" t="b">
        <f t="shared" si="26"/>
        <v>0</v>
      </c>
      <c r="Y630" s="240" t="b">
        <f t="shared" si="26"/>
        <v>0</v>
      </c>
      <c r="Z630" s="240" t="b">
        <f t="shared" si="26"/>
        <v>0</v>
      </c>
      <c r="AB630" s="240"/>
      <c r="AC630" s="240"/>
      <c r="AD630" s="240"/>
      <c r="AE630" s="240"/>
    </row>
    <row r="631" spans="7:31" s="238" customFormat="1">
      <c r="G631" s="234">
        <v>10</v>
      </c>
      <c r="H631" s="234">
        <v>11</v>
      </c>
      <c r="I631" s="234">
        <v>5</v>
      </c>
      <c r="J631" s="234" t="s">
        <v>2380</v>
      </c>
      <c r="N631" s="238" t="str">
        <f>VLOOKUP(G631,'[3]1_プロファイルマスタ'!$H$3:$L$900,3,FALSE)</f>
        <v>L＆F管理者（リスク管理部以外）</v>
      </c>
      <c r="O631" s="238" t="str">
        <f>VLOOKUP(H631,'[3]8_取引マスタ'!$J$3:$P$910,2,FALSE)</f>
        <v>判定済照会</v>
      </c>
      <c r="P631" s="238" t="str">
        <f>VLOOKUP(I631,'[3]15_リスト発行元マスタ'!$U$3:$AK$1000,2,FALSE)</f>
        <v>NPC</v>
      </c>
      <c r="Q631" s="264" t="s">
        <v>208</v>
      </c>
      <c r="R631" s="265" t="s">
        <v>868</v>
      </c>
      <c r="S631" s="265" t="s">
        <v>206</v>
      </c>
      <c r="T631" s="265" t="str">
        <f t="shared" si="27"/>
        <v xml:space="preserve">10 , 11 , 5 , 'Y' </v>
      </c>
      <c r="U631" s="266" t="s">
        <v>207</v>
      </c>
      <c r="W631" s="240" t="b">
        <f t="shared" si="26"/>
        <v>0</v>
      </c>
      <c r="X631" s="240" t="b">
        <f t="shared" si="26"/>
        <v>0</v>
      </c>
      <c r="Y631" s="240" t="b">
        <f t="shared" si="26"/>
        <v>0</v>
      </c>
      <c r="Z631" s="240" t="b">
        <f t="shared" si="26"/>
        <v>0</v>
      </c>
      <c r="AB631" s="240"/>
      <c r="AC631" s="240"/>
      <c r="AD631" s="240"/>
      <c r="AE631" s="240"/>
    </row>
    <row r="632" spans="7:31" s="238" customFormat="1">
      <c r="G632" s="234">
        <v>10</v>
      </c>
      <c r="H632" s="234">
        <v>11</v>
      </c>
      <c r="I632" s="234">
        <v>6</v>
      </c>
      <c r="J632" s="234" t="s">
        <v>2380</v>
      </c>
      <c r="N632" s="238" t="str">
        <f>VLOOKUP(G632,'[3]1_プロファイルマスタ'!$H$3:$L$900,3,FALSE)</f>
        <v>L＆F管理者（リスク管理部以外）</v>
      </c>
      <c r="O632" s="238" t="str">
        <f>VLOOKUP(H632,'[3]8_取引マスタ'!$J$3:$P$910,2,FALSE)</f>
        <v>判定済照会</v>
      </c>
      <c r="P632" s="238" t="str">
        <f>VLOOKUP(I632,'[3]15_リスト発行元マスタ'!$U$3:$AK$1000,2,FALSE)</f>
        <v>NPI</v>
      </c>
      <c r="Q632" s="264" t="s">
        <v>208</v>
      </c>
      <c r="R632" s="265" t="s">
        <v>868</v>
      </c>
      <c r="S632" s="265" t="s">
        <v>206</v>
      </c>
      <c r="T632" s="265" t="str">
        <f t="shared" si="27"/>
        <v xml:space="preserve">10 , 11 , 6 , 'Y' </v>
      </c>
      <c r="U632" s="266" t="s">
        <v>207</v>
      </c>
      <c r="W632" s="240" t="b">
        <f t="shared" si="26"/>
        <v>0</v>
      </c>
      <c r="X632" s="240" t="b">
        <f t="shared" si="26"/>
        <v>0</v>
      </c>
      <c r="Y632" s="240" t="b">
        <f t="shared" si="26"/>
        <v>0</v>
      </c>
      <c r="Z632" s="240" t="b">
        <f t="shared" si="26"/>
        <v>0</v>
      </c>
      <c r="AB632" s="240"/>
      <c r="AC632" s="240"/>
      <c r="AD632" s="240"/>
      <c r="AE632" s="240"/>
    </row>
    <row r="633" spans="7:31" s="238" customFormat="1">
      <c r="G633" s="234">
        <v>10</v>
      </c>
      <c r="H633" s="234">
        <v>11</v>
      </c>
      <c r="I633" s="234">
        <v>7</v>
      </c>
      <c r="J633" s="234" t="s">
        <v>2380</v>
      </c>
      <c r="N633" s="238" t="str">
        <f>VLOOKUP(G633,'[3]1_プロファイルマスタ'!$H$3:$L$900,3,FALSE)</f>
        <v>L＆F管理者（リスク管理部以外）</v>
      </c>
      <c r="O633" s="238" t="str">
        <f>VLOOKUP(H633,'[3]8_取引マスタ'!$J$3:$P$910,2,FALSE)</f>
        <v>判定済照会</v>
      </c>
      <c r="P633" s="238" t="str">
        <f>VLOOKUP(I633,'[3]15_リスト発行元マスタ'!$U$3:$AK$1000,2,FALSE)</f>
        <v>ASI</v>
      </c>
      <c r="Q633" s="264" t="s">
        <v>208</v>
      </c>
      <c r="R633" s="265" t="s">
        <v>868</v>
      </c>
      <c r="S633" s="265" t="s">
        <v>206</v>
      </c>
      <c r="T633" s="265" t="str">
        <f t="shared" si="27"/>
        <v xml:space="preserve">10 , 11 , 7 , 'Y' </v>
      </c>
      <c r="U633" s="266" t="s">
        <v>207</v>
      </c>
      <c r="W633" s="240" t="b">
        <f t="shared" si="26"/>
        <v>0</v>
      </c>
      <c r="X633" s="240" t="b">
        <f t="shared" si="26"/>
        <v>0</v>
      </c>
      <c r="Y633" s="240" t="b">
        <f t="shared" si="26"/>
        <v>0</v>
      </c>
      <c r="Z633" s="240" t="b">
        <f t="shared" si="26"/>
        <v>0</v>
      </c>
      <c r="AB633" s="240"/>
      <c r="AC633" s="240"/>
      <c r="AD633" s="240"/>
      <c r="AE633" s="240"/>
    </row>
    <row r="634" spans="7:31" s="238" customFormat="1">
      <c r="G634" s="234">
        <v>10</v>
      </c>
      <c r="H634" s="234">
        <v>11</v>
      </c>
      <c r="I634" s="234">
        <v>8</v>
      </c>
      <c r="J634" s="234" t="s">
        <v>2380</v>
      </c>
      <c r="N634" s="238" t="str">
        <f>VLOOKUP(G634,'[3]1_プロファイルマスタ'!$H$3:$L$900,3,FALSE)</f>
        <v>L＆F管理者（リスク管理部以外）</v>
      </c>
      <c r="O634" s="238" t="str">
        <f>VLOOKUP(H634,'[3]8_取引マスタ'!$J$3:$P$910,2,FALSE)</f>
        <v>判定済照会</v>
      </c>
      <c r="P634" s="238" t="str">
        <f>VLOOKUP(I634,'[3]15_リスト発行元マスタ'!$U$3:$AK$1000,2,FALSE)</f>
        <v>ASC</v>
      </c>
      <c r="Q634" s="264" t="s">
        <v>208</v>
      </c>
      <c r="R634" s="265" t="s">
        <v>868</v>
      </c>
      <c r="S634" s="265" t="s">
        <v>206</v>
      </c>
      <c r="T634" s="265" t="str">
        <f t="shared" si="27"/>
        <v xml:space="preserve">10 , 11 , 8 , 'Y' </v>
      </c>
      <c r="U634" s="266" t="s">
        <v>207</v>
      </c>
      <c r="W634" s="240" t="b">
        <f t="shared" si="26"/>
        <v>0</v>
      </c>
      <c r="X634" s="240" t="b">
        <f t="shared" si="26"/>
        <v>0</v>
      </c>
      <c r="Y634" s="240" t="b">
        <f t="shared" si="26"/>
        <v>0</v>
      </c>
      <c r="Z634" s="240" t="b">
        <f t="shared" si="26"/>
        <v>0</v>
      </c>
      <c r="AB634" s="240"/>
      <c r="AC634" s="240"/>
      <c r="AD634" s="240"/>
      <c r="AE634" s="240"/>
    </row>
    <row r="635" spans="7:31" s="238" customFormat="1">
      <c r="G635" s="234">
        <v>10</v>
      </c>
      <c r="H635" s="234">
        <v>11</v>
      </c>
      <c r="I635" s="234">
        <v>9</v>
      </c>
      <c r="J635" s="234" t="s">
        <v>2380</v>
      </c>
      <c r="N635" s="238" t="str">
        <f>VLOOKUP(G635,'[3]1_プロファイルマスタ'!$H$3:$L$900,3,FALSE)</f>
        <v>L＆F管理者（リスク管理部以外）</v>
      </c>
      <c r="O635" s="238" t="str">
        <f>VLOOKUP(H635,'[3]8_取引マスタ'!$J$3:$P$910,2,FALSE)</f>
        <v>判定済照会</v>
      </c>
      <c r="P635" s="238" t="str">
        <f>VLOOKUP(I635,'[3]15_リスト発行元マスタ'!$U$3:$AK$1000,2,FALSE)</f>
        <v>DJ_SEISAI</v>
      </c>
      <c r="Q635" s="264" t="s">
        <v>208</v>
      </c>
      <c r="R635" s="265" t="s">
        <v>868</v>
      </c>
      <c r="S635" s="265" t="s">
        <v>206</v>
      </c>
      <c r="T635" s="265" t="str">
        <f t="shared" si="27"/>
        <v xml:space="preserve">10 , 11 , 9 , 'Y' </v>
      </c>
      <c r="U635" s="266" t="s">
        <v>207</v>
      </c>
      <c r="W635" s="240" t="b">
        <f t="shared" si="26"/>
        <v>0</v>
      </c>
      <c r="X635" s="240" t="b">
        <f t="shared" si="26"/>
        <v>0</v>
      </c>
      <c r="Y635" s="240" t="b">
        <f t="shared" si="26"/>
        <v>0</v>
      </c>
      <c r="Z635" s="240" t="b">
        <f t="shared" si="26"/>
        <v>0</v>
      </c>
      <c r="AB635" s="240"/>
      <c r="AC635" s="240"/>
      <c r="AD635" s="240"/>
      <c r="AE635" s="240"/>
    </row>
    <row r="636" spans="7:31" s="238" customFormat="1">
      <c r="G636" s="234">
        <v>10</v>
      </c>
      <c r="H636" s="234">
        <v>11</v>
      </c>
      <c r="I636" s="234">
        <v>10</v>
      </c>
      <c r="J636" s="234" t="s">
        <v>2381</v>
      </c>
      <c r="N636" s="238" t="str">
        <f>VLOOKUP(G636,'[3]1_プロファイルマスタ'!$H$3:$L$900,3,FALSE)</f>
        <v>L＆F管理者（リスク管理部以外）</v>
      </c>
      <c r="O636" s="238" t="str">
        <f>VLOOKUP(H636,'[3]8_取引マスタ'!$J$3:$P$910,2,FALSE)</f>
        <v>判定済照会</v>
      </c>
      <c r="P636" s="238" t="str">
        <f>VLOOKUP(I636,'[3]15_リスト発行元マスタ'!$U$3:$AK$1000,2,FALSE)</f>
        <v>DJ_SHIPS</v>
      </c>
      <c r="Q636" s="264" t="s">
        <v>208</v>
      </c>
      <c r="R636" s="265" t="s">
        <v>868</v>
      </c>
      <c r="S636" s="265" t="s">
        <v>206</v>
      </c>
      <c r="T636" s="265" t="str">
        <f t="shared" si="27"/>
        <v xml:space="preserve">10 , 11 , 10 , 'N' </v>
      </c>
      <c r="U636" s="266" t="s">
        <v>207</v>
      </c>
      <c r="W636" s="240" t="b">
        <f t="shared" si="26"/>
        <v>0</v>
      </c>
      <c r="X636" s="240" t="b">
        <f t="shared" si="26"/>
        <v>0</v>
      </c>
      <c r="Y636" s="240" t="b">
        <f t="shared" si="26"/>
        <v>0</v>
      </c>
      <c r="Z636" s="240" t="b">
        <f t="shared" si="26"/>
        <v>0</v>
      </c>
      <c r="AB636" s="240"/>
      <c r="AC636" s="240"/>
      <c r="AD636" s="240"/>
      <c r="AE636" s="240"/>
    </row>
    <row r="637" spans="7:31" s="238" customFormat="1">
      <c r="G637" s="234">
        <v>10</v>
      </c>
      <c r="H637" s="234">
        <v>11</v>
      </c>
      <c r="I637" s="234">
        <v>11</v>
      </c>
      <c r="J637" s="234" t="s">
        <v>2380</v>
      </c>
      <c r="N637" s="238" t="str">
        <f>VLOOKUP(G637,'[3]1_プロファイルマスタ'!$H$3:$L$900,3,FALSE)</f>
        <v>L＆F管理者（リスク管理部以外）</v>
      </c>
      <c r="O637" s="238" t="str">
        <f>VLOOKUP(H637,'[3]8_取引マスタ'!$J$3:$P$910,2,FALSE)</f>
        <v>判定済照会</v>
      </c>
      <c r="P637" s="238" t="str">
        <f>VLOOKUP(I637,'[3]15_リスト発行元マスタ'!$U$3:$AK$1000,2,FALSE)</f>
        <v>DJ_GAIKOKU_PEPS</v>
      </c>
      <c r="Q637" s="264" t="s">
        <v>208</v>
      </c>
      <c r="R637" s="265" t="s">
        <v>868</v>
      </c>
      <c r="S637" s="265" t="s">
        <v>206</v>
      </c>
      <c r="T637" s="265" t="str">
        <f t="shared" si="27"/>
        <v xml:space="preserve">10 , 11 , 11 , 'Y' </v>
      </c>
      <c r="U637" s="266" t="s">
        <v>207</v>
      </c>
      <c r="W637" s="240" t="b">
        <f t="shared" si="26"/>
        <v>0</v>
      </c>
      <c r="X637" s="240" t="b">
        <f t="shared" si="26"/>
        <v>0</v>
      </c>
      <c r="Y637" s="240" t="b">
        <f t="shared" si="26"/>
        <v>0</v>
      </c>
      <c r="Z637" s="240" t="b">
        <f t="shared" si="26"/>
        <v>0</v>
      </c>
      <c r="AB637" s="240"/>
      <c r="AC637" s="240"/>
      <c r="AD637" s="240"/>
      <c r="AE637" s="240"/>
    </row>
    <row r="638" spans="7:31" s="238" customFormat="1">
      <c r="G638" s="234">
        <v>10</v>
      </c>
      <c r="H638" s="234">
        <v>11</v>
      </c>
      <c r="I638" s="234">
        <v>12</v>
      </c>
      <c r="J638" s="234" t="s">
        <v>2380</v>
      </c>
      <c r="N638" s="238" t="str">
        <f>VLOOKUP(G638,'[3]1_プロファイルマスタ'!$H$3:$L$900,3,FALSE)</f>
        <v>L＆F管理者（リスク管理部以外）</v>
      </c>
      <c r="O638" s="238" t="str">
        <f>VLOOKUP(H638,'[3]8_取引マスタ'!$J$3:$P$910,2,FALSE)</f>
        <v>判定済照会</v>
      </c>
      <c r="P638" s="238" t="str">
        <f>VLOOKUP(I638,'[3]15_リスト発行元マスタ'!$U$3:$AK$1000,2,FALSE)</f>
        <v>DJ_KOKUNAI_PEPS</v>
      </c>
      <c r="Q638" s="264" t="s">
        <v>208</v>
      </c>
      <c r="R638" s="265" t="s">
        <v>868</v>
      </c>
      <c r="S638" s="265" t="s">
        <v>206</v>
      </c>
      <c r="T638" s="265" t="str">
        <f t="shared" si="27"/>
        <v xml:space="preserve">10 , 11 , 12 , 'Y' </v>
      </c>
      <c r="U638" s="266" t="s">
        <v>207</v>
      </c>
      <c r="W638" s="240" t="b">
        <f t="shared" si="26"/>
        <v>0</v>
      </c>
      <c r="X638" s="240" t="b">
        <f t="shared" si="26"/>
        <v>0</v>
      </c>
      <c r="Y638" s="240" t="b">
        <f t="shared" si="26"/>
        <v>0</v>
      </c>
      <c r="Z638" s="240" t="b">
        <f t="shared" si="26"/>
        <v>0</v>
      </c>
      <c r="AB638" s="240"/>
      <c r="AC638" s="240"/>
      <c r="AD638" s="240"/>
      <c r="AE638" s="240"/>
    </row>
    <row r="639" spans="7:31" s="238" customFormat="1">
      <c r="G639" s="234">
        <v>10</v>
      </c>
      <c r="H639" s="234">
        <v>11</v>
      </c>
      <c r="I639" s="234">
        <v>13</v>
      </c>
      <c r="J639" s="234" t="s">
        <v>2380</v>
      </c>
      <c r="N639" s="238" t="str">
        <f>VLOOKUP(G639,'[3]1_プロファイルマスタ'!$H$3:$L$900,3,FALSE)</f>
        <v>L＆F管理者（リスク管理部以外）</v>
      </c>
      <c r="O639" s="238" t="str">
        <f>VLOOKUP(H639,'[3]8_取引マスタ'!$J$3:$P$910,2,FALSE)</f>
        <v>判定済照会</v>
      </c>
      <c r="P639" s="238" t="str">
        <f>VLOOKUP(I639,'[3]15_リスト発行元マスタ'!$U$3:$AK$1000,2,FALSE)</f>
        <v>ZENGIN_SEIHO</v>
      </c>
      <c r="Q639" s="264" t="s">
        <v>208</v>
      </c>
      <c r="R639" s="265" t="s">
        <v>868</v>
      </c>
      <c r="S639" s="265" t="s">
        <v>206</v>
      </c>
      <c r="T639" s="265" t="str">
        <f t="shared" si="27"/>
        <v xml:space="preserve">10 , 11 , 13 , 'Y' </v>
      </c>
      <c r="U639" s="266" t="s">
        <v>207</v>
      </c>
      <c r="W639" s="240" t="b">
        <f t="shared" si="26"/>
        <v>0</v>
      </c>
      <c r="X639" s="240" t="b">
        <f t="shared" si="26"/>
        <v>0</v>
      </c>
      <c r="Y639" s="240" t="b">
        <f t="shared" si="26"/>
        <v>0</v>
      </c>
      <c r="Z639" s="240" t="b">
        <f t="shared" si="26"/>
        <v>0</v>
      </c>
      <c r="AB639" s="240"/>
      <c r="AC639" s="240"/>
      <c r="AD639" s="240"/>
      <c r="AE639" s="240"/>
    </row>
    <row r="640" spans="7:31" s="238" customFormat="1">
      <c r="G640" s="234">
        <v>10</v>
      </c>
      <c r="H640" s="234">
        <v>11</v>
      </c>
      <c r="I640" s="234">
        <v>14</v>
      </c>
      <c r="J640" s="234" t="s">
        <v>2380</v>
      </c>
      <c r="N640" s="238" t="str">
        <f>VLOOKUP(G640,'[3]1_プロファイルマスタ'!$H$3:$L$900,3,FALSE)</f>
        <v>L＆F管理者（リスク管理部以外）</v>
      </c>
      <c r="O640" s="238" t="str">
        <f>VLOOKUP(H640,'[3]8_取引マスタ'!$J$3:$P$910,2,FALSE)</f>
        <v>判定済照会</v>
      </c>
      <c r="P640" s="238" t="str">
        <f>VLOOKUP(I640,'[3]15_リスト発行元マスタ'!$U$3:$AK$1000,2,FALSE)</f>
        <v>ZENGIN_SONPO</v>
      </c>
      <c r="Q640" s="264" t="s">
        <v>208</v>
      </c>
      <c r="R640" s="265" t="s">
        <v>868</v>
      </c>
      <c r="S640" s="265" t="s">
        <v>206</v>
      </c>
      <c r="T640" s="265" t="str">
        <f t="shared" si="27"/>
        <v xml:space="preserve">10 , 11 , 14 , 'Y' </v>
      </c>
      <c r="U640" s="266" t="s">
        <v>207</v>
      </c>
      <c r="W640" s="240" t="b">
        <f t="shared" si="26"/>
        <v>0</v>
      </c>
      <c r="X640" s="240" t="b">
        <f t="shared" si="26"/>
        <v>0</v>
      </c>
      <c r="Y640" s="240" t="b">
        <f t="shared" si="26"/>
        <v>0</v>
      </c>
      <c r="Z640" s="240" t="b">
        <f t="shared" si="26"/>
        <v>0</v>
      </c>
      <c r="AB640" s="240"/>
      <c r="AC640" s="240"/>
      <c r="AD640" s="240"/>
      <c r="AE640" s="240"/>
    </row>
    <row r="641" spans="7:31" s="238" customFormat="1">
      <c r="G641" s="234">
        <v>10</v>
      </c>
      <c r="H641" s="234">
        <v>11</v>
      </c>
      <c r="I641" s="234">
        <v>15</v>
      </c>
      <c r="J641" s="234" t="s">
        <v>2380</v>
      </c>
      <c r="N641" s="238" t="str">
        <f>VLOOKUP(G641,'[3]1_プロファイルマスタ'!$H$3:$L$900,3,FALSE)</f>
        <v>L＆F管理者（リスク管理部以外）</v>
      </c>
      <c r="O641" s="238" t="str">
        <f>VLOOKUP(H641,'[3]8_取引マスタ'!$J$3:$P$910,2,FALSE)</f>
        <v>判定済照会</v>
      </c>
      <c r="P641" s="238" t="str">
        <f>VLOOKUP(I641,'[3]15_リスト発行元マスタ'!$U$3:$AK$1000,2,FALSE)</f>
        <v>ORIGINAL</v>
      </c>
      <c r="Q641" s="264" t="s">
        <v>208</v>
      </c>
      <c r="R641" s="265" t="s">
        <v>868</v>
      </c>
      <c r="S641" s="265" t="s">
        <v>206</v>
      </c>
      <c r="T641" s="265" t="str">
        <f t="shared" si="27"/>
        <v xml:space="preserve">10 , 11 , 15 , 'Y' </v>
      </c>
      <c r="U641" s="266" t="s">
        <v>207</v>
      </c>
      <c r="W641" s="240" t="b">
        <f t="shared" si="26"/>
        <v>0</v>
      </c>
      <c r="X641" s="240" t="b">
        <f t="shared" si="26"/>
        <v>0</v>
      </c>
      <c r="Y641" s="240" t="b">
        <f t="shared" si="26"/>
        <v>0</v>
      </c>
      <c r="Z641" s="240" t="b">
        <f t="shared" si="26"/>
        <v>0</v>
      </c>
      <c r="AB641" s="240"/>
      <c r="AC641" s="240"/>
      <c r="AD641" s="240"/>
      <c r="AE641" s="240"/>
    </row>
    <row r="642" spans="7:31" s="238" customFormat="1">
      <c r="G642" s="234">
        <v>10</v>
      </c>
      <c r="H642" s="234">
        <v>11</v>
      </c>
      <c r="I642" s="234">
        <v>16</v>
      </c>
      <c r="J642" s="234" t="s">
        <v>2380</v>
      </c>
      <c r="N642" s="238" t="str">
        <f>VLOOKUP(G642,'[3]1_プロファイルマスタ'!$H$3:$L$900,3,FALSE)</f>
        <v>L＆F管理者（リスク管理部以外）</v>
      </c>
      <c r="O642" s="238" t="str">
        <f>VLOOKUP(H642,'[3]8_取引マスタ'!$J$3:$P$910,2,FALSE)</f>
        <v>判定済照会</v>
      </c>
      <c r="P642" s="238" t="str">
        <f>VLOOKUP(I642,'[3]15_リスト発行元マスタ'!$U$3:$AK$1000,2,FALSE)</f>
        <v>BFILE_CINFO</v>
      </c>
      <c r="Q642" s="264" t="s">
        <v>208</v>
      </c>
      <c r="R642" s="265" t="s">
        <v>868</v>
      </c>
      <c r="S642" s="265" t="s">
        <v>206</v>
      </c>
      <c r="T642" s="265" t="str">
        <f t="shared" si="27"/>
        <v xml:space="preserve">10 , 11 , 16 , 'Y' </v>
      </c>
      <c r="U642" s="266" t="s">
        <v>207</v>
      </c>
      <c r="W642" s="240" t="b">
        <f t="shared" si="26"/>
        <v>0</v>
      </c>
      <c r="X642" s="240" t="b">
        <f t="shared" si="26"/>
        <v>0</v>
      </c>
      <c r="Y642" s="240" t="b">
        <f t="shared" si="26"/>
        <v>0</v>
      </c>
      <c r="Z642" s="240" t="b">
        <f t="shared" si="26"/>
        <v>0</v>
      </c>
      <c r="AB642" s="240"/>
      <c r="AC642" s="240"/>
      <c r="AD642" s="240"/>
      <c r="AE642" s="240"/>
    </row>
    <row r="643" spans="7:31" s="238" customFormat="1">
      <c r="G643" s="234">
        <v>10</v>
      </c>
      <c r="H643" s="234">
        <v>14</v>
      </c>
      <c r="I643" s="234">
        <v>1</v>
      </c>
      <c r="J643" s="234" t="s">
        <v>2380</v>
      </c>
      <c r="N643" s="238" t="str">
        <f>VLOOKUP(G643,'[3]1_プロファイルマスタ'!$H$3:$L$900,3,FALSE)</f>
        <v>L＆F管理者（リスク管理部以外）</v>
      </c>
      <c r="O643" s="238" t="str">
        <f>VLOOKUP(H643,'[3]8_取引マスタ'!$J$3:$P$910,2,FALSE)</f>
        <v>未判定照会（連動）</v>
      </c>
      <c r="P643" s="238" t="str">
        <f>VLOOKUP(I643,'[3]15_リスト発行元マスタ'!$U$3:$AK$1000,2,FALSE)</f>
        <v>OFAC</v>
      </c>
      <c r="Q643" s="264" t="s">
        <v>208</v>
      </c>
      <c r="R643" s="265" t="s">
        <v>868</v>
      </c>
      <c r="S643" s="265" t="s">
        <v>206</v>
      </c>
      <c r="T643" s="265" t="str">
        <f t="shared" si="27"/>
        <v xml:space="preserve">10 , 14 , 1 , 'Y' </v>
      </c>
      <c r="U643" s="266" t="s">
        <v>207</v>
      </c>
      <c r="W643" s="240" t="b">
        <f t="shared" si="26"/>
        <v>0</v>
      </c>
      <c r="X643" s="240" t="b">
        <f t="shared" si="26"/>
        <v>0</v>
      </c>
      <c r="Y643" s="240" t="b">
        <f t="shared" si="26"/>
        <v>0</v>
      </c>
      <c r="Z643" s="240" t="b">
        <f t="shared" si="26"/>
        <v>0</v>
      </c>
      <c r="AB643" s="240"/>
      <c r="AC643" s="240"/>
      <c r="AD643" s="240"/>
      <c r="AE643" s="240"/>
    </row>
    <row r="644" spans="7:31" s="238" customFormat="1">
      <c r="G644" s="234">
        <v>10</v>
      </c>
      <c r="H644" s="234">
        <v>14</v>
      </c>
      <c r="I644" s="234">
        <v>2</v>
      </c>
      <c r="J644" s="234" t="s">
        <v>2381</v>
      </c>
      <c r="N644" s="238" t="str">
        <f>VLOOKUP(G644,'[3]1_プロファイルマスタ'!$H$3:$L$900,3,FALSE)</f>
        <v>L＆F管理者（リスク管理部以外）</v>
      </c>
      <c r="O644" s="238" t="str">
        <f>VLOOKUP(H644,'[3]8_取引マスタ'!$J$3:$P$910,2,FALSE)</f>
        <v>未判定照会（連動）</v>
      </c>
      <c r="P644" s="238" t="str">
        <f>VLOOKUP(I644,'[3]15_リスト発行元マスタ'!$U$3:$AK$1000,2,FALSE)</f>
        <v>JP</v>
      </c>
      <c r="Q644" s="264" t="s">
        <v>208</v>
      </c>
      <c r="R644" s="265" t="s">
        <v>868</v>
      </c>
      <c r="S644" s="265" t="s">
        <v>206</v>
      </c>
      <c r="T644" s="265" t="str">
        <f t="shared" si="27"/>
        <v xml:space="preserve">10 , 14 , 2 , 'N' </v>
      </c>
      <c r="U644" s="266" t="s">
        <v>207</v>
      </c>
      <c r="W644" s="240" t="b">
        <f t="shared" si="26"/>
        <v>0</v>
      </c>
      <c r="X644" s="240" t="b">
        <f t="shared" si="26"/>
        <v>0</v>
      </c>
      <c r="Y644" s="240" t="b">
        <f t="shared" si="26"/>
        <v>0</v>
      </c>
      <c r="Z644" s="240" t="b">
        <f t="shared" si="26"/>
        <v>0</v>
      </c>
      <c r="AB644" s="240"/>
      <c r="AC644" s="240"/>
      <c r="AD644" s="240"/>
      <c r="AE644" s="240"/>
    </row>
    <row r="645" spans="7:31" s="238" customFormat="1">
      <c r="G645" s="234">
        <v>10</v>
      </c>
      <c r="H645" s="234">
        <v>14</v>
      </c>
      <c r="I645" s="234">
        <v>3</v>
      </c>
      <c r="J645" s="234" t="s">
        <v>2381</v>
      </c>
      <c r="N645" s="238" t="str">
        <f>VLOOKUP(G645,'[3]1_プロファイルマスタ'!$H$3:$L$900,3,FALSE)</f>
        <v>L＆F管理者（リスク管理部以外）</v>
      </c>
      <c r="O645" s="238" t="str">
        <f>VLOOKUP(H645,'[3]8_取引マスタ'!$J$3:$P$910,2,FALSE)</f>
        <v>未判定照会（連動）</v>
      </c>
      <c r="P645" s="238" t="str">
        <f>VLOOKUP(I645,'[3]15_リスト発行元マスタ'!$U$3:$AK$1000,2,FALSE)</f>
        <v>MOF</v>
      </c>
      <c r="Q645" s="264" t="s">
        <v>208</v>
      </c>
      <c r="R645" s="265" t="s">
        <v>868</v>
      </c>
      <c r="S645" s="265" t="s">
        <v>206</v>
      </c>
      <c r="T645" s="265" t="str">
        <f t="shared" si="27"/>
        <v xml:space="preserve">10 , 14 , 3 , 'N' </v>
      </c>
      <c r="U645" s="266" t="s">
        <v>207</v>
      </c>
      <c r="W645" s="240" t="b">
        <f t="shared" si="26"/>
        <v>0</v>
      </c>
      <c r="X645" s="240" t="b">
        <f t="shared" si="26"/>
        <v>0</v>
      </c>
      <c r="Y645" s="240" t="b">
        <f t="shared" si="26"/>
        <v>0</v>
      </c>
      <c r="Z645" s="240" t="b">
        <f t="shared" si="26"/>
        <v>0</v>
      </c>
      <c r="AB645" s="240"/>
      <c r="AC645" s="240"/>
      <c r="AD645" s="240"/>
      <c r="AE645" s="240"/>
    </row>
    <row r="646" spans="7:31" s="238" customFormat="1">
      <c r="G646" s="234">
        <v>10</v>
      </c>
      <c r="H646" s="234">
        <v>14</v>
      </c>
      <c r="I646" s="234">
        <v>4</v>
      </c>
      <c r="J646" s="234" t="s">
        <v>2380</v>
      </c>
      <c r="N646" s="238" t="str">
        <f>VLOOKUP(G646,'[3]1_プロファイルマスタ'!$H$3:$L$900,3,FALSE)</f>
        <v>L＆F管理者（リスク管理部以外）</v>
      </c>
      <c r="O646" s="238" t="str">
        <f>VLOOKUP(H646,'[3]8_取引マスタ'!$J$3:$P$910,2,FALSE)</f>
        <v>未判定照会（連動）</v>
      </c>
      <c r="P646" s="238" t="str">
        <f>VLOOKUP(I646,'[3]15_リスト発行元マスタ'!$U$3:$AK$1000,2,FALSE)</f>
        <v>NPA</v>
      </c>
      <c r="Q646" s="264" t="s">
        <v>208</v>
      </c>
      <c r="R646" s="265" t="s">
        <v>868</v>
      </c>
      <c r="S646" s="265" t="s">
        <v>206</v>
      </c>
      <c r="T646" s="265" t="str">
        <f t="shared" si="27"/>
        <v xml:space="preserve">10 , 14 , 4 , 'Y' </v>
      </c>
      <c r="U646" s="266" t="s">
        <v>207</v>
      </c>
      <c r="W646" s="240" t="b">
        <f t="shared" si="26"/>
        <v>0</v>
      </c>
      <c r="X646" s="240" t="b">
        <f t="shared" si="26"/>
        <v>0</v>
      </c>
      <c r="Y646" s="240" t="b">
        <f t="shared" si="26"/>
        <v>0</v>
      </c>
      <c r="Z646" s="240" t="b">
        <f t="shared" si="26"/>
        <v>0</v>
      </c>
      <c r="AB646" s="240"/>
      <c r="AC646" s="240"/>
      <c r="AD646" s="240"/>
      <c r="AE646" s="240"/>
    </row>
    <row r="647" spans="7:31" s="238" customFormat="1">
      <c r="G647" s="234">
        <v>10</v>
      </c>
      <c r="H647" s="234">
        <v>14</v>
      </c>
      <c r="I647" s="234">
        <v>5</v>
      </c>
      <c r="J647" s="234" t="s">
        <v>2380</v>
      </c>
      <c r="N647" s="238" t="str">
        <f>VLOOKUP(G647,'[3]1_プロファイルマスタ'!$H$3:$L$900,3,FALSE)</f>
        <v>L＆F管理者（リスク管理部以外）</v>
      </c>
      <c r="O647" s="238" t="str">
        <f>VLOOKUP(H647,'[3]8_取引マスタ'!$J$3:$P$910,2,FALSE)</f>
        <v>未判定照会（連動）</v>
      </c>
      <c r="P647" s="238" t="str">
        <f>VLOOKUP(I647,'[3]15_リスト発行元マスタ'!$U$3:$AK$1000,2,FALSE)</f>
        <v>NPC</v>
      </c>
      <c r="Q647" s="264" t="s">
        <v>208</v>
      </c>
      <c r="R647" s="265" t="s">
        <v>868</v>
      </c>
      <c r="S647" s="265" t="s">
        <v>206</v>
      </c>
      <c r="T647" s="265" t="str">
        <f t="shared" si="27"/>
        <v xml:space="preserve">10 , 14 , 5 , 'Y' </v>
      </c>
      <c r="U647" s="266" t="s">
        <v>207</v>
      </c>
      <c r="W647" s="240" t="b">
        <f t="shared" si="26"/>
        <v>0</v>
      </c>
      <c r="X647" s="240" t="b">
        <f t="shared" si="26"/>
        <v>0</v>
      </c>
      <c r="Y647" s="240" t="b">
        <f t="shared" si="26"/>
        <v>0</v>
      </c>
      <c r="Z647" s="240" t="b">
        <f t="shared" si="26"/>
        <v>0</v>
      </c>
      <c r="AB647" s="240"/>
      <c r="AC647" s="240"/>
      <c r="AD647" s="240"/>
      <c r="AE647" s="240"/>
    </row>
    <row r="648" spans="7:31" s="238" customFormat="1">
      <c r="G648" s="234">
        <v>10</v>
      </c>
      <c r="H648" s="234">
        <v>14</v>
      </c>
      <c r="I648" s="234">
        <v>6</v>
      </c>
      <c r="J648" s="234" t="s">
        <v>2380</v>
      </c>
      <c r="N648" s="238" t="str">
        <f>VLOOKUP(G648,'[3]1_プロファイルマスタ'!$H$3:$L$900,3,FALSE)</f>
        <v>L＆F管理者（リスク管理部以外）</v>
      </c>
      <c r="O648" s="238" t="str">
        <f>VLOOKUP(H648,'[3]8_取引マスタ'!$J$3:$P$910,2,FALSE)</f>
        <v>未判定照会（連動）</v>
      </c>
      <c r="P648" s="238" t="str">
        <f>VLOOKUP(I648,'[3]15_リスト発行元マスタ'!$U$3:$AK$1000,2,FALSE)</f>
        <v>NPI</v>
      </c>
      <c r="Q648" s="264" t="s">
        <v>208</v>
      </c>
      <c r="R648" s="265" t="s">
        <v>868</v>
      </c>
      <c r="S648" s="265" t="s">
        <v>206</v>
      </c>
      <c r="T648" s="265" t="str">
        <f t="shared" si="27"/>
        <v xml:space="preserve">10 , 14 , 6 , 'Y' </v>
      </c>
      <c r="U648" s="266" t="s">
        <v>207</v>
      </c>
      <c r="W648" s="240" t="b">
        <f t="shared" si="26"/>
        <v>0</v>
      </c>
      <c r="X648" s="240" t="b">
        <f t="shared" si="26"/>
        <v>0</v>
      </c>
      <c r="Y648" s="240" t="b">
        <f t="shared" si="26"/>
        <v>0</v>
      </c>
      <c r="Z648" s="240" t="b">
        <f t="shared" si="26"/>
        <v>0</v>
      </c>
      <c r="AB648" s="240"/>
      <c r="AC648" s="240"/>
      <c r="AD648" s="240"/>
      <c r="AE648" s="240"/>
    </row>
    <row r="649" spans="7:31" s="238" customFormat="1">
      <c r="G649" s="234">
        <v>10</v>
      </c>
      <c r="H649" s="234">
        <v>14</v>
      </c>
      <c r="I649" s="234">
        <v>7</v>
      </c>
      <c r="J649" s="234" t="s">
        <v>2380</v>
      </c>
      <c r="N649" s="238" t="str">
        <f>VLOOKUP(G649,'[3]1_プロファイルマスタ'!$H$3:$L$900,3,FALSE)</f>
        <v>L＆F管理者（リスク管理部以外）</v>
      </c>
      <c r="O649" s="238" t="str">
        <f>VLOOKUP(H649,'[3]8_取引マスタ'!$J$3:$P$910,2,FALSE)</f>
        <v>未判定照会（連動）</v>
      </c>
      <c r="P649" s="238" t="str">
        <f>VLOOKUP(I649,'[3]15_リスト発行元マスタ'!$U$3:$AK$1000,2,FALSE)</f>
        <v>ASI</v>
      </c>
      <c r="Q649" s="264" t="s">
        <v>208</v>
      </c>
      <c r="R649" s="265" t="s">
        <v>868</v>
      </c>
      <c r="S649" s="265" t="s">
        <v>206</v>
      </c>
      <c r="T649" s="265" t="str">
        <f t="shared" si="27"/>
        <v xml:space="preserve">10 , 14 , 7 , 'Y' </v>
      </c>
      <c r="U649" s="266" t="s">
        <v>207</v>
      </c>
      <c r="W649" s="240" t="b">
        <f t="shared" si="26"/>
        <v>0</v>
      </c>
      <c r="X649" s="240" t="b">
        <f t="shared" ref="X649:Z674" si="28">IF(H649="","",EXACT(H649,AC649))</f>
        <v>0</v>
      </c>
      <c r="Y649" s="240" t="b">
        <f t="shared" si="28"/>
        <v>0</v>
      </c>
      <c r="Z649" s="240" t="b">
        <f t="shared" si="28"/>
        <v>0</v>
      </c>
      <c r="AB649" s="240"/>
      <c r="AC649" s="240"/>
      <c r="AD649" s="240"/>
      <c r="AE649" s="240"/>
    </row>
    <row r="650" spans="7:31" s="238" customFormat="1">
      <c r="G650" s="234">
        <v>10</v>
      </c>
      <c r="H650" s="234">
        <v>14</v>
      </c>
      <c r="I650" s="234">
        <v>8</v>
      </c>
      <c r="J650" s="234" t="s">
        <v>2380</v>
      </c>
      <c r="N650" s="238" t="str">
        <f>VLOOKUP(G650,'[3]1_プロファイルマスタ'!$H$3:$L$900,3,FALSE)</f>
        <v>L＆F管理者（リスク管理部以外）</v>
      </c>
      <c r="O650" s="238" t="str">
        <f>VLOOKUP(H650,'[3]8_取引マスタ'!$J$3:$P$910,2,FALSE)</f>
        <v>未判定照会（連動）</v>
      </c>
      <c r="P650" s="238" t="str">
        <f>VLOOKUP(I650,'[3]15_リスト発行元マスタ'!$U$3:$AK$1000,2,FALSE)</f>
        <v>ASC</v>
      </c>
      <c r="Q650" s="264" t="s">
        <v>208</v>
      </c>
      <c r="R650" s="265" t="s">
        <v>868</v>
      </c>
      <c r="S650" s="265" t="s">
        <v>206</v>
      </c>
      <c r="T650" s="265" t="str">
        <f t="shared" si="27"/>
        <v xml:space="preserve">10 , 14 , 8 , 'Y' </v>
      </c>
      <c r="U650" s="266" t="s">
        <v>207</v>
      </c>
      <c r="W650" s="240" t="b">
        <f t="shared" ref="W650:Y675" si="29">IF(G650="","",EXACT(G650,AB650))</f>
        <v>0</v>
      </c>
      <c r="X650" s="240" t="b">
        <f t="shared" si="28"/>
        <v>0</v>
      </c>
      <c r="Y650" s="240" t="b">
        <f t="shared" si="28"/>
        <v>0</v>
      </c>
      <c r="Z650" s="240" t="b">
        <f t="shared" si="28"/>
        <v>0</v>
      </c>
      <c r="AB650" s="240"/>
      <c r="AC650" s="240"/>
      <c r="AD650" s="240"/>
      <c r="AE650" s="240"/>
    </row>
    <row r="651" spans="7:31" s="238" customFormat="1">
      <c r="G651" s="234">
        <v>10</v>
      </c>
      <c r="H651" s="234">
        <v>14</v>
      </c>
      <c r="I651" s="234">
        <v>9</v>
      </c>
      <c r="J651" s="234" t="s">
        <v>2380</v>
      </c>
      <c r="N651" s="238" t="str">
        <f>VLOOKUP(G651,'[3]1_プロファイルマスタ'!$H$3:$L$900,3,FALSE)</f>
        <v>L＆F管理者（リスク管理部以外）</v>
      </c>
      <c r="O651" s="238" t="str">
        <f>VLOOKUP(H651,'[3]8_取引マスタ'!$J$3:$P$910,2,FALSE)</f>
        <v>未判定照会（連動）</v>
      </c>
      <c r="P651" s="238" t="str">
        <f>VLOOKUP(I651,'[3]15_リスト発行元マスタ'!$U$3:$AK$1000,2,FALSE)</f>
        <v>DJ_SEISAI</v>
      </c>
      <c r="Q651" s="264" t="s">
        <v>208</v>
      </c>
      <c r="R651" s="265" t="s">
        <v>868</v>
      </c>
      <c r="S651" s="265" t="s">
        <v>206</v>
      </c>
      <c r="T651" s="265" t="str">
        <f t="shared" si="27"/>
        <v xml:space="preserve">10 , 14 , 9 , 'Y' </v>
      </c>
      <c r="U651" s="266" t="s">
        <v>207</v>
      </c>
      <c r="W651" s="240" t="b">
        <f t="shared" si="29"/>
        <v>0</v>
      </c>
      <c r="X651" s="240" t="b">
        <f t="shared" si="28"/>
        <v>0</v>
      </c>
      <c r="Y651" s="240" t="b">
        <f t="shared" si="28"/>
        <v>0</v>
      </c>
      <c r="Z651" s="240" t="b">
        <f t="shared" si="28"/>
        <v>0</v>
      </c>
      <c r="AB651" s="240"/>
      <c r="AC651" s="240"/>
      <c r="AD651" s="240"/>
      <c r="AE651" s="240"/>
    </row>
    <row r="652" spans="7:31" s="238" customFormat="1">
      <c r="G652" s="234">
        <v>10</v>
      </c>
      <c r="H652" s="234">
        <v>14</v>
      </c>
      <c r="I652" s="234">
        <v>10</v>
      </c>
      <c r="J652" s="234" t="s">
        <v>2381</v>
      </c>
      <c r="N652" s="238" t="str">
        <f>VLOOKUP(G652,'[3]1_プロファイルマスタ'!$H$3:$L$900,3,FALSE)</f>
        <v>L＆F管理者（リスク管理部以外）</v>
      </c>
      <c r="O652" s="238" t="str">
        <f>VLOOKUP(H652,'[3]8_取引マスタ'!$J$3:$P$910,2,FALSE)</f>
        <v>未判定照会（連動）</v>
      </c>
      <c r="P652" s="238" t="str">
        <f>VLOOKUP(I652,'[3]15_リスト発行元マスタ'!$U$3:$AK$1000,2,FALSE)</f>
        <v>DJ_SHIPS</v>
      </c>
      <c r="Q652" s="264" t="s">
        <v>208</v>
      </c>
      <c r="R652" s="265" t="s">
        <v>868</v>
      </c>
      <c r="S652" s="265" t="s">
        <v>206</v>
      </c>
      <c r="T652" s="265" t="str">
        <f t="shared" si="27"/>
        <v xml:space="preserve">10 , 14 , 10 , 'N' </v>
      </c>
      <c r="U652" s="266" t="s">
        <v>207</v>
      </c>
      <c r="W652" s="240" t="b">
        <f t="shared" si="29"/>
        <v>0</v>
      </c>
      <c r="X652" s="240" t="b">
        <f t="shared" si="28"/>
        <v>0</v>
      </c>
      <c r="Y652" s="240" t="b">
        <f t="shared" si="28"/>
        <v>0</v>
      </c>
      <c r="Z652" s="240" t="b">
        <f t="shared" si="28"/>
        <v>0</v>
      </c>
      <c r="AB652" s="240"/>
      <c r="AC652" s="240"/>
      <c r="AD652" s="240"/>
      <c r="AE652" s="240"/>
    </row>
    <row r="653" spans="7:31" s="238" customFormat="1">
      <c r="G653" s="234">
        <v>10</v>
      </c>
      <c r="H653" s="234">
        <v>14</v>
      </c>
      <c r="I653" s="234">
        <v>11</v>
      </c>
      <c r="J653" s="234" t="s">
        <v>2380</v>
      </c>
      <c r="N653" s="238" t="str">
        <f>VLOOKUP(G653,'[3]1_プロファイルマスタ'!$H$3:$L$900,3,FALSE)</f>
        <v>L＆F管理者（リスク管理部以外）</v>
      </c>
      <c r="O653" s="238" t="str">
        <f>VLOOKUP(H653,'[3]8_取引マスタ'!$J$3:$P$910,2,FALSE)</f>
        <v>未判定照会（連動）</v>
      </c>
      <c r="P653" s="238" t="str">
        <f>VLOOKUP(I653,'[3]15_リスト発行元マスタ'!$U$3:$AK$1000,2,FALSE)</f>
        <v>DJ_GAIKOKU_PEPS</v>
      </c>
      <c r="Q653" s="264" t="s">
        <v>208</v>
      </c>
      <c r="R653" s="265" t="s">
        <v>868</v>
      </c>
      <c r="S653" s="265" t="s">
        <v>206</v>
      </c>
      <c r="T653" s="265" t="str">
        <f t="shared" si="27"/>
        <v xml:space="preserve">10 , 14 , 11 , 'Y' </v>
      </c>
      <c r="U653" s="266" t="s">
        <v>207</v>
      </c>
      <c r="W653" s="240" t="b">
        <f t="shared" si="29"/>
        <v>0</v>
      </c>
      <c r="X653" s="240" t="b">
        <f t="shared" si="28"/>
        <v>0</v>
      </c>
      <c r="Y653" s="240" t="b">
        <f t="shared" si="28"/>
        <v>0</v>
      </c>
      <c r="Z653" s="240" t="b">
        <f t="shared" si="28"/>
        <v>0</v>
      </c>
      <c r="AB653" s="240"/>
      <c r="AC653" s="240"/>
      <c r="AD653" s="240"/>
      <c r="AE653" s="240"/>
    </row>
    <row r="654" spans="7:31" s="238" customFormat="1">
      <c r="G654" s="234">
        <v>10</v>
      </c>
      <c r="H654" s="234">
        <v>14</v>
      </c>
      <c r="I654" s="234">
        <v>12</v>
      </c>
      <c r="J654" s="234" t="s">
        <v>2380</v>
      </c>
      <c r="N654" s="238" t="str">
        <f>VLOOKUP(G654,'[3]1_プロファイルマスタ'!$H$3:$L$900,3,FALSE)</f>
        <v>L＆F管理者（リスク管理部以外）</v>
      </c>
      <c r="O654" s="238" t="str">
        <f>VLOOKUP(H654,'[3]8_取引マスタ'!$J$3:$P$910,2,FALSE)</f>
        <v>未判定照会（連動）</v>
      </c>
      <c r="P654" s="238" t="str">
        <f>VLOOKUP(I654,'[3]15_リスト発行元マスタ'!$U$3:$AK$1000,2,FALSE)</f>
        <v>DJ_KOKUNAI_PEPS</v>
      </c>
      <c r="Q654" s="264" t="s">
        <v>208</v>
      </c>
      <c r="R654" s="265" t="s">
        <v>868</v>
      </c>
      <c r="S654" s="265" t="s">
        <v>206</v>
      </c>
      <c r="T654" s="265" t="str">
        <f t="shared" si="27"/>
        <v xml:space="preserve">10 , 14 , 12 , 'Y' </v>
      </c>
      <c r="U654" s="266" t="s">
        <v>207</v>
      </c>
      <c r="W654" s="240" t="b">
        <f t="shared" si="29"/>
        <v>0</v>
      </c>
      <c r="X654" s="240" t="b">
        <f t="shared" si="28"/>
        <v>0</v>
      </c>
      <c r="Y654" s="240" t="b">
        <f t="shared" si="28"/>
        <v>0</v>
      </c>
      <c r="Z654" s="240" t="b">
        <f t="shared" si="28"/>
        <v>0</v>
      </c>
      <c r="AB654" s="240"/>
      <c r="AC654" s="240"/>
      <c r="AD654" s="240"/>
      <c r="AE654" s="240"/>
    </row>
    <row r="655" spans="7:31" s="238" customFormat="1">
      <c r="G655" s="234">
        <v>10</v>
      </c>
      <c r="H655" s="234">
        <v>14</v>
      </c>
      <c r="I655" s="234">
        <v>13</v>
      </c>
      <c r="J655" s="234" t="s">
        <v>2380</v>
      </c>
      <c r="N655" s="238" t="str">
        <f>VLOOKUP(G655,'[3]1_プロファイルマスタ'!$H$3:$L$900,3,FALSE)</f>
        <v>L＆F管理者（リスク管理部以外）</v>
      </c>
      <c r="O655" s="238" t="str">
        <f>VLOOKUP(H655,'[3]8_取引マスタ'!$J$3:$P$910,2,FALSE)</f>
        <v>未判定照会（連動）</v>
      </c>
      <c r="P655" s="238" t="str">
        <f>VLOOKUP(I655,'[3]15_リスト発行元マスタ'!$U$3:$AK$1000,2,FALSE)</f>
        <v>ZENGIN_SEIHO</v>
      </c>
      <c r="Q655" s="264" t="s">
        <v>208</v>
      </c>
      <c r="R655" s="265" t="s">
        <v>868</v>
      </c>
      <c r="S655" s="265" t="s">
        <v>206</v>
      </c>
      <c r="T655" s="265" t="str">
        <f t="shared" si="27"/>
        <v xml:space="preserve">10 , 14 , 13 , 'Y' </v>
      </c>
      <c r="U655" s="266" t="s">
        <v>207</v>
      </c>
      <c r="W655" s="240" t="b">
        <f t="shared" si="29"/>
        <v>0</v>
      </c>
      <c r="X655" s="240" t="b">
        <f t="shared" si="28"/>
        <v>0</v>
      </c>
      <c r="Y655" s="240" t="b">
        <f t="shared" si="28"/>
        <v>0</v>
      </c>
      <c r="Z655" s="240" t="b">
        <f t="shared" si="28"/>
        <v>0</v>
      </c>
      <c r="AB655" s="240"/>
      <c r="AC655" s="240"/>
      <c r="AD655" s="240"/>
      <c r="AE655" s="240"/>
    </row>
    <row r="656" spans="7:31" s="238" customFormat="1">
      <c r="G656" s="234">
        <v>10</v>
      </c>
      <c r="H656" s="234">
        <v>14</v>
      </c>
      <c r="I656" s="234">
        <v>14</v>
      </c>
      <c r="J656" s="234" t="s">
        <v>2380</v>
      </c>
      <c r="N656" s="238" t="str">
        <f>VLOOKUP(G656,'[3]1_プロファイルマスタ'!$H$3:$L$900,3,FALSE)</f>
        <v>L＆F管理者（リスク管理部以外）</v>
      </c>
      <c r="O656" s="238" t="str">
        <f>VLOOKUP(H656,'[3]8_取引マスタ'!$J$3:$P$910,2,FALSE)</f>
        <v>未判定照会（連動）</v>
      </c>
      <c r="P656" s="238" t="str">
        <f>VLOOKUP(I656,'[3]15_リスト発行元マスタ'!$U$3:$AK$1000,2,FALSE)</f>
        <v>ZENGIN_SONPO</v>
      </c>
      <c r="Q656" s="264" t="s">
        <v>208</v>
      </c>
      <c r="R656" s="265" t="s">
        <v>868</v>
      </c>
      <c r="S656" s="265" t="s">
        <v>206</v>
      </c>
      <c r="T656" s="265" t="str">
        <f t="shared" si="27"/>
        <v xml:space="preserve">10 , 14 , 14 , 'Y' </v>
      </c>
      <c r="U656" s="266" t="s">
        <v>207</v>
      </c>
      <c r="W656" s="240" t="b">
        <f t="shared" si="29"/>
        <v>0</v>
      </c>
      <c r="X656" s="240" t="b">
        <f t="shared" si="28"/>
        <v>0</v>
      </c>
      <c r="Y656" s="240" t="b">
        <f t="shared" si="28"/>
        <v>0</v>
      </c>
      <c r="Z656" s="240" t="b">
        <f t="shared" si="28"/>
        <v>0</v>
      </c>
      <c r="AB656" s="240"/>
      <c r="AC656" s="240"/>
      <c r="AD656" s="240"/>
      <c r="AE656" s="240"/>
    </row>
    <row r="657" spans="7:31" s="238" customFormat="1">
      <c r="G657" s="234">
        <v>10</v>
      </c>
      <c r="H657" s="234">
        <v>14</v>
      </c>
      <c r="I657" s="234">
        <v>15</v>
      </c>
      <c r="J657" s="234" t="s">
        <v>2380</v>
      </c>
      <c r="N657" s="238" t="str">
        <f>VLOOKUP(G657,'[3]1_プロファイルマスタ'!$H$3:$L$900,3,FALSE)</f>
        <v>L＆F管理者（リスク管理部以外）</v>
      </c>
      <c r="O657" s="238" t="str">
        <f>VLOOKUP(H657,'[3]8_取引マスタ'!$J$3:$P$910,2,FALSE)</f>
        <v>未判定照会（連動）</v>
      </c>
      <c r="P657" s="238" t="str">
        <f>VLOOKUP(I657,'[3]15_リスト発行元マスタ'!$U$3:$AK$1000,2,FALSE)</f>
        <v>ORIGINAL</v>
      </c>
      <c r="Q657" s="264" t="s">
        <v>208</v>
      </c>
      <c r="R657" s="265" t="s">
        <v>868</v>
      </c>
      <c r="S657" s="265" t="s">
        <v>206</v>
      </c>
      <c r="T657" s="265" t="str">
        <f t="shared" si="27"/>
        <v xml:space="preserve">10 , 14 , 15 , 'Y' </v>
      </c>
      <c r="U657" s="266" t="s">
        <v>207</v>
      </c>
      <c r="W657" s="240" t="b">
        <f t="shared" si="29"/>
        <v>0</v>
      </c>
      <c r="X657" s="240" t="b">
        <f t="shared" si="28"/>
        <v>0</v>
      </c>
      <c r="Y657" s="240" t="b">
        <f t="shared" si="28"/>
        <v>0</v>
      </c>
      <c r="Z657" s="240" t="b">
        <f t="shared" si="28"/>
        <v>0</v>
      </c>
      <c r="AB657" s="240"/>
      <c r="AC657" s="240"/>
      <c r="AD657" s="240"/>
      <c r="AE657" s="240"/>
    </row>
    <row r="658" spans="7:31" s="238" customFormat="1">
      <c r="G658" s="234">
        <v>10</v>
      </c>
      <c r="H658" s="234">
        <v>14</v>
      </c>
      <c r="I658" s="234">
        <v>16</v>
      </c>
      <c r="J658" s="234" t="s">
        <v>2380</v>
      </c>
      <c r="N658" s="238" t="str">
        <f>VLOOKUP(G658,'[3]1_プロファイルマスタ'!$H$3:$L$900,3,FALSE)</f>
        <v>L＆F管理者（リスク管理部以外）</v>
      </c>
      <c r="O658" s="238" t="str">
        <f>VLOOKUP(H658,'[3]8_取引マスタ'!$J$3:$P$910,2,FALSE)</f>
        <v>未判定照会（連動）</v>
      </c>
      <c r="P658" s="238" t="str">
        <f>VLOOKUP(I658,'[3]15_リスト発行元マスタ'!$U$3:$AK$1000,2,FALSE)</f>
        <v>BFILE_CINFO</v>
      </c>
      <c r="Q658" s="264" t="s">
        <v>208</v>
      </c>
      <c r="R658" s="265" t="s">
        <v>868</v>
      </c>
      <c r="S658" s="265" t="s">
        <v>206</v>
      </c>
      <c r="T658" s="265" t="str">
        <f t="shared" si="27"/>
        <v xml:space="preserve">10 , 14 , 16 , 'Y' </v>
      </c>
      <c r="U658" s="266" t="s">
        <v>207</v>
      </c>
      <c r="W658" s="240" t="b">
        <f t="shared" si="29"/>
        <v>0</v>
      </c>
      <c r="X658" s="240" t="b">
        <f t="shared" si="28"/>
        <v>0</v>
      </c>
      <c r="Y658" s="240" t="b">
        <f t="shared" si="28"/>
        <v>0</v>
      </c>
      <c r="Z658" s="240" t="b">
        <f t="shared" si="28"/>
        <v>0</v>
      </c>
      <c r="AB658" s="240"/>
      <c r="AC658" s="240"/>
      <c r="AD658" s="240"/>
      <c r="AE658" s="240"/>
    </row>
    <row r="659" spans="7:31" s="238" customFormat="1">
      <c r="G659" s="234">
        <v>10</v>
      </c>
      <c r="H659" s="234">
        <v>15</v>
      </c>
      <c r="I659" s="234">
        <v>1</v>
      </c>
      <c r="J659" s="234" t="s">
        <v>2380</v>
      </c>
      <c r="N659" s="238" t="str">
        <f>VLOOKUP(G659,'[3]1_プロファイルマスタ'!$H$3:$L$900,3,FALSE)</f>
        <v>L＆F管理者（リスク管理部以外）</v>
      </c>
      <c r="O659" s="238" t="str">
        <f>VLOOKUP(H659,'[3]8_取引マスタ'!$J$3:$P$910,2,FALSE)</f>
        <v>判定済照会（連動）</v>
      </c>
      <c r="P659" s="238" t="str">
        <f>VLOOKUP(I659,'[3]15_リスト発行元マスタ'!$U$3:$AK$1000,2,FALSE)</f>
        <v>OFAC</v>
      </c>
      <c r="Q659" s="264" t="s">
        <v>208</v>
      </c>
      <c r="R659" s="265" t="s">
        <v>868</v>
      </c>
      <c r="S659" s="265" t="s">
        <v>206</v>
      </c>
      <c r="T659" s="265" t="str">
        <f t="shared" si="27"/>
        <v xml:space="preserve">10 , 15 , 1 , 'Y' </v>
      </c>
      <c r="U659" s="266" t="s">
        <v>207</v>
      </c>
      <c r="W659" s="240" t="b">
        <f t="shared" si="29"/>
        <v>0</v>
      </c>
      <c r="X659" s="240" t="b">
        <f t="shared" si="28"/>
        <v>0</v>
      </c>
      <c r="Y659" s="240" t="b">
        <f t="shared" si="28"/>
        <v>0</v>
      </c>
      <c r="Z659" s="240" t="b">
        <f t="shared" si="28"/>
        <v>0</v>
      </c>
      <c r="AB659" s="240"/>
      <c r="AC659" s="240"/>
      <c r="AD659" s="240"/>
      <c r="AE659" s="240"/>
    </row>
    <row r="660" spans="7:31" s="238" customFormat="1">
      <c r="G660" s="234">
        <v>10</v>
      </c>
      <c r="H660" s="234">
        <v>15</v>
      </c>
      <c r="I660" s="234">
        <v>2</v>
      </c>
      <c r="J660" s="234" t="s">
        <v>2381</v>
      </c>
      <c r="N660" s="238" t="str">
        <f>VLOOKUP(G660,'[3]1_プロファイルマスタ'!$H$3:$L$900,3,FALSE)</f>
        <v>L＆F管理者（リスク管理部以外）</v>
      </c>
      <c r="O660" s="238" t="str">
        <f>VLOOKUP(H660,'[3]8_取引マスタ'!$J$3:$P$910,2,FALSE)</f>
        <v>判定済照会（連動）</v>
      </c>
      <c r="P660" s="238" t="str">
        <f>VLOOKUP(I660,'[3]15_リスト発行元マスタ'!$U$3:$AK$1000,2,FALSE)</f>
        <v>JP</v>
      </c>
      <c r="Q660" s="264" t="s">
        <v>208</v>
      </c>
      <c r="R660" s="265" t="s">
        <v>868</v>
      </c>
      <c r="S660" s="265" t="s">
        <v>206</v>
      </c>
      <c r="T660" s="265" t="str">
        <f t="shared" si="27"/>
        <v xml:space="preserve">10 , 15 , 2 , 'N' </v>
      </c>
      <c r="U660" s="266" t="s">
        <v>207</v>
      </c>
      <c r="W660" s="240" t="b">
        <f t="shared" si="29"/>
        <v>0</v>
      </c>
      <c r="X660" s="240" t="b">
        <f t="shared" si="28"/>
        <v>0</v>
      </c>
      <c r="Y660" s="240" t="b">
        <f t="shared" si="28"/>
        <v>0</v>
      </c>
      <c r="Z660" s="240" t="b">
        <f t="shared" si="28"/>
        <v>0</v>
      </c>
      <c r="AB660" s="240"/>
      <c r="AC660" s="240"/>
      <c r="AD660" s="240"/>
      <c r="AE660" s="240"/>
    </row>
    <row r="661" spans="7:31" s="238" customFormat="1">
      <c r="G661" s="234">
        <v>10</v>
      </c>
      <c r="H661" s="234">
        <v>15</v>
      </c>
      <c r="I661" s="234">
        <v>3</v>
      </c>
      <c r="J661" s="234" t="s">
        <v>2381</v>
      </c>
      <c r="N661" s="238" t="str">
        <f>VLOOKUP(G661,'[3]1_プロファイルマスタ'!$H$3:$L$900,3,FALSE)</f>
        <v>L＆F管理者（リスク管理部以外）</v>
      </c>
      <c r="O661" s="238" t="str">
        <f>VLOOKUP(H661,'[3]8_取引マスタ'!$J$3:$P$910,2,FALSE)</f>
        <v>判定済照会（連動）</v>
      </c>
      <c r="P661" s="238" t="str">
        <f>VLOOKUP(I661,'[3]15_リスト発行元マスタ'!$U$3:$AK$1000,2,FALSE)</f>
        <v>MOF</v>
      </c>
      <c r="Q661" s="264" t="s">
        <v>208</v>
      </c>
      <c r="R661" s="265" t="s">
        <v>868</v>
      </c>
      <c r="S661" s="265" t="s">
        <v>206</v>
      </c>
      <c r="T661" s="265" t="str">
        <f t="shared" si="27"/>
        <v xml:space="preserve">10 , 15 , 3 , 'N' </v>
      </c>
      <c r="U661" s="266" t="s">
        <v>207</v>
      </c>
      <c r="W661" s="240" t="b">
        <f t="shared" si="29"/>
        <v>0</v>
      </c>
      <c r="X661" s="240" t="b">
        <f t="shared" si="28"/>
        <v>0</v>
      </c>
      <c r="Y661" s="240" t="b">
        <f t="shared" si="28"/>
        <v>0</v>
      </c>
      <c r="Z661" s="240" t="b">
        <f t="shared" si="28"/>
        <v>0</v>
      </c>
      <c r="AB661" s="240"/>
      <c r="AC661" s="240"/>
      <c r="AD661" s="240"/>
      <c r="AE661" s="240"/>
    </row>
    <row r="662" spans="7:31" s="238" customFormat="1">
      <c r="G662" s="234">
        <v>10</v>
      </c>
      <c r="H662" s="234">
        <v>15</v>
      </c>
      <c r="I662" s="234">
        <v>4</v>
      </c>
      <c r="J662" s="234" t="s">
        <v>2380</v>
      </c>
      <c r="N662" s="238" t="str">
        <f>VLOOKUP(G662,'[3]1_プロファイルマスタ'!$H$3:$L$900,3,FALSE)</f>
        <v>L＆F管理者（リスク管理部以外）</v>
      </c>
      <c r="O662" s="238" t="str">
        <f>VLOOKUP(H662,'[3]8_取引マスタ'!$J$3:$P$910,2,FALSE)</f>
        <v>判定済照会（連動）</v>
      </c>
      <c r="P662" s="238" t="str">
        <f>VLOOKUP(I662,'[3]15_リスト発行元マスタ'!$U$3:$AK$1000,2,FALSE)</f>
        <v>NPA</v>
      </c>
      <c r="Q662" s="264" t="s">
        <v>208</v>
      </c>
      <c r="R662" s="265" t="s">
        <v>868</v>
      </c>
      <c r="S662" s="265" t="s">
        <v>206</v>
      </c>
      <c r="T662" s="265" t="str">
        <f t="shared" si="27"/>
        <v xml:space="preserve">10 , 15 , 4 , 'Y' </v>
      </c>
      <c r="U662" s="266" t="s">
        <v>207</v>
      </c>
      <c r="W662" s="240" t="b">
        <f t="shared" si="29"/>
        <v>0</v>
      </c>
      <c r="X662" s="240" t="b">
        <f t="shared" si="28"/>
        <v>0</v>
      </c>
      <c r="Y662" s="240" t="b">
        <f t="shared" si="28"/>
        <v>0</v>
      </c>
      <c r="Z662" s="240" t="b">
        <f t="shared" si="28"/>
        <v>0</v>
      </c>
      <c r="AB662" s="240"/>
      <c r="AC662" s="240"/>
      <c r="AD662" s="240"/>
      <c r="AE662" s="240"/>
    </row>
    <row r="663" spans="7:31" s="238" customFormat="1">
      <c r="G663" s="234">
        <v>10</v>
      </c>
      <c r="H663" s="234">
        <v>15</v>
      </c>
      <c r="I663" s="234">
        <v>5</v>
      </c>
      <c r="J663" s="234" t="s">
        <v>2380</v>
      </c>
      <c r="N663" s="238" t="str">
        <f>VLOOKUP(G663,'[3]1_プロファイルマスタ'!$H$3:$L$900,3,FALSE)</f>
        <v>L＆F管理者（リスク管理部以外）</v>
      </c>
      <c r="O663" s="238" t="str">
        <f>VLOOKUP(H663,'[3]8_取引マスタ'!$J$3:$P$910,2,FALSE)</f>
        <v>判定済照会（連動）</v>
      </c>
      <c r="P663" s="238" t="str">
        <f>VLOOKUP(I663,'[3]15_リスト発行元マスタ'!$U$3:$AK$1000,2,FALSE)</f>
        <v>NPC</v>
      </c>
      <c r="Q663" s="264" t="s">
        <v>208</v>
      </c>
      <c r="R663" s="265" t="s">
        <v>868</v>
      </c>
      <c r="S663" s="265" t="s">
        <v>206</v>
      </c>
      <c r="T663" s="265" t="str">
        <f t="shared" si="27"/>
        <v xml:space="preserve">10 , 15 , 5 , 'Y' </v>
      </c>
      <c r="U663" s="266" t="s">
        <v>207</v>
      </c>
      <c r="W663" s="240" t="b">
        <f t="shared" si="29"/>
        <v>0</v>
      </c>
      <c r="X663" s="240" t="b">
        <f t="shared" si="28"/>
        <v>0</v>
      </c>
      <c r="Y663" s="240" t="b">
        <f t="shared" si="28"/>
        <v>0</v>
      </c>
      <c r="Z663" s="240" t="b">
        <f t="shared" si="28"/>
        <v>0</v>
      </c>
      <c r="AB663" s="240"/>
      <c r="AC663" s="240"/>
      <c r="AD663" s="240"/>
      <c r="AE663" s="240"/>
    </row>
    <row r="664" spans="7:31" s="238" customFormat="1">
      <c r="G664" s="234">
        <v>10</v>
      </c>
      <c r="H664" s="234">
        <v>15</v>
      </c>
      <c r="I664" s="234">
        <v>6</v>
      </c>
      <c r="J664" s="234" t="s">
        <v>2380</v>
      </c>
      <c r="N664" s="238" t="str">
        <f>VLOOKUP(G664,'[3]1_プロファイルマスタ'!$H$3:$L$900,3,FALSE)</f>
        <v>L＆F管理者（リスク管理部以外）</v>
      </c>
      <c r="O664" s="238" t="str">
        <f>VLOOKUP(H664,'[3]8_取引マスタ'!$J$3:$P$910,2,FALSE)</f>
        <v>判定済照会（連動）</v>
      </c>
      <c r="P664" s="238" t="str">
        <f>VLOOKUP(I664,'[3]15_リスト発行元マスタ'!$U$3:$AK$1000,2,FALSE)</f>
        <v>NPI</v>
      </c>
      <c r="Q664" s="264" t="s">
        <v>208</v>
      </c>
      <c r="R664" s="265" t="s">
        <v>868</v>
      </c>
      <c r="S664" s="265" t="s">
        <v>206</v>
      </c>
      <c r="T664" s="265" t="str">
        <f t="shared" si="27"/>
        <v xml:space="preserve">10 , 15 , 6 , 'Y' </v>
      </c>
      <c r="U664" s="266" t="s">
        <v>207</v>
      </c>
      <c r="W664" s="240" t="b">
        <f t="shared" si="29"/>
        <v>0</v>
      </c>
      <c r="X664" s="240" t="b">
        <f t="shared" si="28"/>
        <v>0</v>
      </c>
      <c r="Y664" s="240" t="b">
        <f t="shared" si="28"/>
        <v>0</v>
      </c>
      <c r="Z664" s="240" t="b">
        <f t="shared" si="28"/>
        <v>0</v>
      </c>
      <c r="AB664" s="240"/>
      <c r="AC664" s="240"/>
      <c r="AD664" s="240"/>
      <c r="AE664" s="240"/>
    </row>
    <row r="665" spans="7:31" s="238" customFormat="1">
      <c r="G665" s="234">
        <v>10</v>
      </c>
      <c r="H665" s="234">
        <v>15</v>
      </c>
      <c r="I665" s="234">
        <v>7</v>
      </c>
      <c r="J665" s="234" t="s">
        <v>2380</v>
      </c>
      <c r="N665" s="238" t="str">
        <f>VLOOKUP(G665,'[3]1_プロファイルマスタ'!$H$3:$L$900,3,FALSE)</f>
        <v>L＆F管理者（リスク管理部以外）</v>
      </c>
      <c r="O665" s="238" t="str">
        <f>VLOOKUP(H665,'[3]8_取引マスタ'!$J$3:$P$910,2,FALSE)</f>
        <v>判定済照会（連動）</v>
      </c>
      <c r="P665" s="238" t="str">
        <f>VLOOKUP(I665,'[3]15_リスト発行元マスタ'!$U$3:$AK$1000,2,FALSE)</f>
        <v>ASI</v>
      </c>
      <c r="Q665" s="264" t="s">
        <v>208</v>
      </c>
      <c r="R665" s="265" t="s">
        <v>868</v>
      </c>
      <c r="S665" s="265" t="s">
        <v>206</v>
      </c>
      <c r="T665" s="265" t="str">
        <f t="shared" si="27"/>
        <v xml:space="preserve">10 , 15 , 7 , 'Y' </v>
      </c>
      <c r="U665" s="266" t="s">
        <v>207</v>
      </c>
      <c r="W665" s="240" t="b">
        <f t="shared" si="29"/>
        <v>0</v>
      </c>
      <c r="X665" s="240" t="b">
        <f t="shared" si="28"/>
        <v>0</v>
      </c>
      <c r="Y665" s="240" t="b">
        <f t="shared" si="28"/>
        <v>0</v>
      </c>
      <c r="Z665" s="240" t="b">
        <f t="shared" si="28"/>
        <v>0</v>
      </c>
      <c r="AB665" s="240"/>
      <c r="AC665" s="240"/>
      <c r="AD665" s="240"/>
      <c r="AE665" s="240"/>
    </row>
    <row r="666" spans="7:31" s="238" customFormat="1">
      <c r="G666" s="234">
        <v>10</v>
      </c>
      <c r="H666" s="234">
        <v>15</v>
      </c>
      <c r="I666" s="234">
        <v>8</v>
      </c>
      <c r="J666" s="234" t="s">
        <v>2380</v>
      </c>
      <c r="N666" s="238" t="str">
        <f>VLOOKUP(G666,'[3]1_プロファイルマスタ'!$H$3:$L$900,3,FALSE)</f>
        <v>L＆F管理者（リスク管理部以外）</v>
      </c>
      <c r="O666" s="238" t="str">
        <f>VLOOKUP(H666,'[3]8_取引マスタ'!$J$3:$P$910,2,FALSE)</f>
        <v>判定済照会（連動）</v>
      </c>
      <c r="P666" s="238" t="str">
        <f>VLOOKUP(I666,'[3]15_リスト発行元マスタ'!$U$3:$AK$1000,2,FALSE)</f>
        <v>ASC</v>
      </c>
      <c r="Q666" s="264" t="s">
        <v>208</v>
      </c>
      <c r="R666" s="265" t="s">
        <v>868</v>
      </c>
      <c r="S666" s="265" t="s">
        <v>206</v>
      </c>
      <c r="T666" s="265" t="str">
        <f t="shared" si="27"/>
        <v xml:space="preserve">10 , 15 , 8 , 'Y' </v>
      </c>
      <c r="U666" s="266" t="s">
        <v>207</v>
      </c>
      <c r="W666" s="240" t="b">
        <f t="shared" si="29"/>
        <v>0</v>
      </c>
      <c r="X666" s="240" t="b">
        <f t="shared" si="28"/>
        <v>0</v>
      </c>
      <c r="Y666" s="240" t="b">
        <f t="shared" si="28"/>
        <v>0</v>
      </c>
      <c r="Z666" s="240" t="b">
        <f t="shared" si="28"/>
        <v>0</v>
      </c>
      <c r="AB666" s="240"/>
      <c r="AC666" s="240"/>
      <c r="AD666" s="240"/>
      <c r="AE666" s="240"/>
    </row>
    <row r="667" spans="7:31" s="238" customFormat="1">
      <c r="G667" s="234">
        <v>10</v>
      </c>
      <c r="H667" s="234">
        <v>15</v>
      </c>
      <c r="I667" s="234">
        <v>9</v>
      </c>
      <c r="J667" s="234" t="s">
        <v>2380</v>
      </c>
      <c r="N667" s="238" t="str">
        <f>VLOOKUP(G667,'[3]1_プロファイルマスタ'!$H$3:$L$900,3,FALSE)</f>
        <v>L＆F管理者（リスク管理部以外）</v>
      </c>
      <c r="O667" s="238" t="str">
        <f>VLOOKUP(H667,'[3]8_取引マスタ'!$J$3:$P$910,2,FALSE)</f>
        <v>判定済照会（連動）</v>
      </c>
      <c r="P667" s="238" t="str">
        <f>VLOOKUP(I667,'[3]15_リスト発行元マスタ'!$U$3:$AK$1000,2,FALSE)</f>
        <v>DJ_SEISAI</v>
      </c>
      <c r="Q667" s="264" t="s">
        <v>208</v>
      </c>
      <c r="R667" s="265" t="s">
        <v>868</v>
      </c>
      <c r="S667" s="265" t="s">
        <v>206</v>
      </c>
      <c r="T667" s="265" t="str">
        <f t="shared" si="27"/>
        <v xml:space="preserve">10 , 15 , 9 , 'Y' </v>
      </c>
      <c r="U667" s="266" t="s">
        <v>207</v>
      </c>
      <c r="W667" s="240" t="b">
        <f t="shared" si="29"/>
        <v>0</v>
      </c>
      <c r="X667" s="240" t="b">
        <f t="shared" si="28"/>
        <v>0</v>
      </c>
      <c r="Y667" s="240" t="b">
        <f t="shared" si="28"/>
        <v>0</v>
      </c>
      <c r="Z667" s="240" t="b">
        <f t="shared" si="28"/>
        <v>0</v>
      </c>
      <c r="AB667" s="240"/>
      <c r="AC667" s="240"/>
      <c r="AD667" s="240"/>
      <c r="AE667" s="240"/>
    </row>
    <row r="668" spans="7:31" s="238" customFormat="1">
      <c r="G668" s="234">
        <v>10</v>
      </c>
      <c r="H668" s="234">
        <v>15</v>
      </c>
      <c r="I668" s="234">
        <v>10</v>
      </c>
      <c r="J668" s="234" t="s">
        <v>2381</v>
      </c>
      <c r="N668" s="238" t="str">
        <f>VLOOKUP(G668,'[3]1_プロファイルマスタ'!$H$3:$L$900,3,FALSE)</f>
        <v>L＆F管理者（リスク管理部以外）</v>
      </c>
      <c r="O668" s="238" t="str">
        <f>VLOOKUP(H668,'[3]8_取引マスタ'!$J$3:$P$910,2,FALSE)</f>
        <v>判定済照会（連動）</v>
      </c>
      <c r="P668" s="238" t="str">
        <f>VLOOKUP(I668,'[3]15_リスト発行元マスタ'!$U$3:$AK$1000,2,FALSE)</f>
        <v>DJ_SHIPS</v>
      </c>
      <c r="Q668" s="264" t="s">
        <v>208</v>
      </c>
      <c r="R668" s="265" t="s">
        <v>868</v>
      </c>
      <c r="S668" s="265" t="s">
        <v>206</v>
      </c>
      <c r="T668" s="265" t="str">
        <f t="shared" si="27"/>
        <v xml:space="preserve">10 , 15 , 10 , 'N' </v>
      </c>
      <c r="U668" s="266" t="s">
        <v>207</v>
      </c>
      <c r="W668" s="240" t="b">
        <f t="shared" si="29"/>
        <v>0</v>
      </c>
      <c r="X668" s="240" t="b">
        <f t="shared" si="28"/>
        <v>0</v>
      </c>
      <c r="Y668" s="240" t="b">
        <f t="shared" si="28"/>
        <v>0</v>
      </c>
      <c r="Z668" s="240" t="b">
        <f t="shared" si="28"/>
        <v>0</v>
      </c>
      <c r="AB668" s="240"/>
      <c r="AC668" s="240"/>
      <c r="AD668" s="240"/>
      <c r="AE668" s="240"/>
    </row>
    <row r="669" spans="7:31" s="238" customFormat="1">
      <c r="G669" s="234">
        <v>10</v>
      </c>
      <c r="H669" s="234">
        <v>15</v>
      </c>
      <c r="I669" s="234">
        <v>11</v>
      </c>
      <c r="J669" s="234" t="s">
        <v>2380</v>
      </c>
      <c r="N669" s="238" t="str">
        <f>VLOOKUP(G669,'[3]1_プロファイルマスタ'!$H$3:$L$900,3,FALSE)</f>
        <v>L＆F管理者（リスク管理部以外）</v>
      </c>
      <c r="O669" s="238" t="str">
        <f>VLOOKUP(H669,'[3]8_取引マスタ'!$J$3:$P$910,2,FALSE)</f>
        <v>判定済照会（連動）</v>
      </c>
      <c r="P669" s="238" t="str">
        <f>VLOOKUP(I669,'[3]15_リスト発行元マスタ'!$U$3:$AK$1000,2,FALSE)</f>
        <v>DJ_GAIKOKU_PEPS</v>
      </c>
      <c r="Q669" s="264" t="s">
        <v>208</v>
      </c>
      <c r="R669" s="265" t="s">
        <v>868</v>
      </c>
      <c r="S669" s="265" t="s">
        <v>206</v>
      </c>
      <c r="T669" s="265" t="str">
        <f t="shared" si="27"/>
        <v xml:space="preserve">10 , 15 , 11 , 'Y' </v>
      </c>
      <c r="U669" s="266" t="s">
        <v>207</v>
      </c>
      <c r="W669" s="240" t="b">
        <f t="shared" si="29"/>
        <v>0</v>
      </c>
      <c r="X669" s="240" t="b">
        <f t="shared" si="28"/>
        <v>0</v>
      </c>
      <c r="Y669" s="240" t="b">
        <f t="shared" si="28"/>
        <v>0</v>
      </c>
      <c r="Z669" s="240" t="b">
        <f t="shared" si="28"/>
        <v>0</v>
      </c>
      <c r="AB669" s="240"/>
      <c r="AC669" s="240"/>
      <c r="AD669" s="240"/>
      <c r="AE669" s="240"/>
    </row>
    <row r="670" spans="7:31" s="238" customFormat="1">
      <c r="G670" s="234">
        <v>10</v>
      </c>
      <c r="H670" s="234">
        <v>15</v>
      </c>
      <c r="I670" s="234">
        <v>12</v>
      </c>
      <c r="J670" s="234" t="s">
        <v>2380</v>
      </c>
      <c r="N670" s="238" t="str">
        <f>VLOOKUP(G670,'[3]1_プロファイルマスタ'!$H$3:$L$900,3,FALSE)</f>
        <v>L＆F管理者（リスク管理部以外）</v>
      </c>
      <c r="O670" s="238" t="str">
        <f>VLOOKUP(H670,'[3]8_取引マスタ'!$J$3:$P$910,2,FALSE)</f>
        <v>判定済照会（連動）</v>
      </c>
      <c r="P670" s="238" t="str">
        <f>VLOOKUP(I670,'[3]15_リスト発行元マスタ'!$U$3:$AK$1000,2,FALSE)</f>
        <v>DJ_KOKUNAI_PEPS</v>
      </c>
      <c r="Q670" s="264" t="s">
        <v>208</v>
      </c>
      <c r="R670" s="265" t="s">
        <v>868</v>
      </c>
      <c r="S670" s="265" t="s">
        <v>206</v>
      </c>
      <c r="T670" s="265" t="str">
        <f t="shared" si="27"/>
        <v xml:space="preserve">10 , 15 , 12 , 'Y' </v>
      </c>
      <c r="U670" s="266" t="s">
        <v>207</v>
      </c>
      <c r="W670" s="240" t="b">
        <f t="shared" si="29"/>
        <v>0</v>
      </c>
      <c r="X670" s="240" t="b">
        <f t="shared" si="28"/>
        <v>0</v>
      </c>
      <c r="Y670" s="240" t="b">
        <f t="shared" si="28"/>
        <v>0</v>
      </c>
      <c r="Z670" s="240" t="b">
        <f t="shared" si="28"/>
        <v>0</v>
      </c>
      <c r="AB670" s="240"/>
      <c r="AC670" s="240"/>
      <c r="AD670" s="240"/>
      <c r="AE670" s="240"/>
    </row>
    <row r="671" spans="7:31" s="238" customFormat="1">
      <c r="G671" s="234">
        <v>10</v>
      </c>
      <c r="H671" s="234">
        <v>15</v>
      </c>
      <c r="I671" s="234">
        <v>13</v>
      </c>
      <c r="J671" s="234" t="s">
        <v>2380</v>
      </c>
      <c r="N671" s="238" t="str">
        <f>VLOOKUP(G671,'[3]1_プロファイルマスタ'!$H$3:$L$900,3,FALSE)</f>
        <v>L＆F管理者（リスク管理部以外）</v>
      </c>
      <c r="O671" s="238" t="str">
        <f>VLOOKUP(H671,'[3]8_取引マスタ'!$J$3:$P$910,2,FALSE)</f>
        <v>判定済照会（連動）</v>
      </c>
      <c r="P671" s="238" t="str">
        <f>VLOOKUP(I671,'[3]15_リスト発行元マスタ'!$U$3:$AK$1000,2,FALSE)</f>
        <v>ZENGIN_SEIHO</v>
      </c>
      <c r="Q671" s="264" t="s">
        <v>208</v>
      </c>
      <c r="R671" s="265" t="s">
        <v>868</v>
      </c>
      <c r="S671" s="265" t="s">
        <v>206</v>
      </c>
      <c r="T671" s="265" t="str">
        <f t="shared" si="27"/>
        <v xml:space="preserve">10 , 15 , 13 , 'Y' </v>
      </c>
      <c r="U671" s="266" t="s">
        <v>207</v>
      </c>
      <c r="W671" s="240" t="b">
        <f t="shared" si="29"/>
        <v>0</v>
      </c>
      <c r="X671" s="240" t="b">
        <f t="shared" si="28"/>
        <v>0</v>
      </c>
      <c r="Y671" s="240" t="b">
        <f t="shared" si="28"/>
        <v>0</v>
      </c>
      <c r="Z671" s="240" t="b">
        <f t="shared" si="28"/>
        <v>0</v>
      </c>
      <c r="AB671" s="240"/>
      <c r="AC671" s="240"/>
      <c r="AD671" s="240"/>
      <c r="AE671" s="240"/>
    </row>
    <row r="672" spans="7:31" s="238" customFormat="1">
      <c r="G672" s="234">
        <v>10</v>
      </c>
      <c r="H672" s="234">
        <v>15</v>
      </c>
      <c r="I672" s="234">
        <v>14</v>
      </c>
      <c r="J672" s="234" t="s">
        <v>2380</v>
      </c>
      <c r="N672" s="238" t="str">
        <f>VLOOKUP(G672,'[3]1_プロファイルマスタ'!$H$3:$L$900,3,FALSE)</f>
        <v>L＆F管理者（リスク管理部以外）</v>
      </c>
      <c r="O672" s="238" t="str">
        <f>VLOOKUP(H672,'[3]8_取引マスタ'!$J$3:$P$910,2,FALSE)</f>
        <v>判定済照会（連動）</v>
      </c>
      <c r="P672" s="238" t="str">
        <f>VLOOKUP(I672,'[3]15_リスト発行元マスタ'!$U$3:$AK$1000,2,FALSE)</f>
        <v>ZENGIN_SONPO</v>
      </c>
      <c r="Q672" s="264" t="s">
        <v>208</v>
      </c>
      <c r="R672" s="265" t="s">
        <v>868</v>
      </c>
      <c r="S672" s="265" t="s">
        <v>206</v>
      </c>
      <c r="T672" s="265" t="str">
        <f t="shared" si="27"/>
        <v xml:space="preserve">10 , 15 , 14 , 'Y' </v>
      </c>
      <c r="U672" s="266" t="s">
        <v>207</v>
      </c>
      <c r="W672" s="240" t="b">
        <f t="shared" si="29"/>
        <v>0</v>
      </c>
      <c r="X672" s="240" t="b">
        <f t="shared" si="28"/>
        <v>0</v>
      </c>
      <c r="Y672" s="240" t="b">
        <f t="shared" si="28"/>
        <v>0</v>
      </c>
      <c r="Z672" s="240" t="b">
        <f t="shared" si="28"/>
        <v>0</v>
      </c>
      <c r="AB672" s="240"/>
      <c r="AC672" s="240"/>
      <c r="AD672" s="240"/>
      <c r="AE672" s="240"/>
    </row>
    <row r="673" spans="7:31" s="238" customFormat="1">
      <c r="G673" s="234">
        <v>10</v>
      </c>
      <c r="H673" s="234">
        <v>15</v>
      </c>
      <c r="I673" s="234">
        <v>15</v>
      </c>
      <c r="J673" s="234" t="s">
        <v>2380</v>
      </c>
      <c r="N673" s="238" t="str">
        <f>VLOOKUP(G673,'[3]1_プロファイルマスタ'!$H$3:$L$900,3,FALSE)</f>
        <v>L＆F管理者（リスク管理部以外）</v>
      </c>
      <c r="O673" s="238" t="str">
        <f>VLOOKUP(H673,'[3]8_取引マスタ'!$J$3:$P$910,2,FALSE)</f>
        <v>判定済照会（連動）</v>
      </c>
      <c r="P673" s="238" t="str">
        <f>VLOOKUP(I673,'[3]15_リスト発行元マスタ'!$U$3:$AK$1000,2,FALSE)</f>
        <v>ORIGINAL</v>
      </c>
      <c r="Q673" s="264" t="s">
        <v>208</v>
      </c>
      <c r="R673" s="265" t="s">
        <v>868</v>
      </c>
      <c r="S673" s="265" t="s">
        <v>206</v>
      </c>
      <c r="T673" s="265" t="str">
        <f t="shared" si="27"/>
        <v xml:space="preserve">10 , 15 , 15 , 'Y' </v>
      </c>
      <c r="U673" s="266" t="s">
        <v>207</v>
      </c>
      <c r="W673" s="240" t="b">
        <f t="shared" si="29"/>
        <v>0</v>
      </c>
      <c r="X673" s="240" t="b">
        <f t="shared" si="28"/>
        <v>0</v>
      </c>
      <c r="Y673" s="240" t="b">
        <f t="shared" si="28"/>
        <v>0</v>
      </c>
      <c r="Z673" s="240" t="b">
        <f t="shared" si="28"/>
        <v>0</v>
      </c>
      <c r="AB673" s="240"/>
      <c r="AC673" s="240"/>
      <c r="AD673" s="240"/>
      <c r="AE673" s="240"/>
    </row>
    <row r="674" spans="7:31" s="238" customFormat="1">
      <c r="G674" s="234">
        <v>10</v>
      </c>
      <c r="H674" s="234">
        <v>15</v>
      </c>
      <c r="I674" s="234">
        <v>16</v>
      </c>
      <c r="J674" s="234" t="s">
        <v>2380</v>
      </c>
      <c r="N674" s="238" t="str">
        <f>VLOOKUP(G674,'[3]1_プロファイルマスタ'!$H$3:$L$900,3,FALSE)</f>
        <v>L＆F管理者（リスク管理部以外）</v>
      </c>
      <c r="O674" s="238" t="str">
        <f>VLOOKUP(H674,'[3]8_取引マスタ'!$J$3:$P$910,2,FALSE)</f>
        <v>判定済照会（連動）</v>
      </c>
      <c r="P674" s="238" t="str">
        <f>VLOOKUP(I674,'[3]15_リスト発行元マスタ'!$U$3:$AK$1000,2,FALSE)</f>
        <v>BFILE_CINFO</v>
      </c>
      <c r="Q674" s="264" t="s">
        <v>208</v>
      </c>
      <c r="R674" s="265" t="s">
        <v>868</v>
      </c>
      <c r="S674" s="265" t="s">
        <v>206</v>
      </c>
      <c r="T674" s="265" t="str">
        <f t="shared" si="27"/>
        <v xml:space="preserve">10 , 15 , 16 , 'Y' </v>
      </c>
      <c r="U674" s="266" t="s">
        <v>207</v>
      </c>
      <c r="W674" s="240" t="b">
        <f t="shared" si="29"/>
        <v>0</v>
      </c>
      <c r="X674" s="240" t="b">
        <f t="shared" si="28"/>
        <v>0</v>
      </c>
      <c r="Y674" s="240" t="b">
        <f t="shared" si="28"/>
        <v>0</v>
      </c>
      <c r="Z674" s="240" t="b">
        <f t="shared" si="28"/>
        <v>0</v>
      </c>
      <c r="AB674" s="240"/>
      <c r="AC674" s="240"/>
      <c r="AD674" s="240"/>
      <c r="AE674" s="240"/>
    </row>
    <row r="675" spans="7:31" s="238" customFormat="1">
      <c r="G675" s="234">
        <v>11</v>
      </c>
      <c r="H675" s="234">
        <v>6</v>
      </c>
      <c r="I675" s="234">
        <v>1</v>
      </c>
      <c r="J675" s="234" t="s">
        <v>2381</v>
      </c>
      <c r="N675" s="238" t="str">
        <f>VLOOKUP(G675,'[3]1_プロファイルマスタ'!$H$3:$L$900,3,FALSE)</f>
        <v>L&amp;F担当者</v>
      </c>
      <c r="O675" s="238" t="str">
        <f>VLOOKUP(H675,'[3]8_取引マスタ'!$J$3:$P$910,2,FALSE)</f>
        <v>本人確認</v>
      </c>
      <c r="P675" s="238" t="str">
        <f>VLOOKUP(I675,'[3]15_リスト発行元マスタ'!$U$3:$AK$1000,2,FALSE)</f>
        <v>OFAC</v>
      </c>
      <c r="Q675" s="264" t="s">
        <v>208</v>
      </c>
      <c r="R675" s="265" t="s">
        <v>868</v>
      </c>
      <c r="S675" s="265" t="s">
        <v>206</v>
      </c>
      <c r="T675" s="265" t="str">
        <f t="shared" ref="T675:T722" si="30">G675&amp;" , "&amp;H675&amp;" , "&amp;I675&amp;" , "&amp;"'"&amp;J675&amp;"'"&amp;" "</f>
        <v xml:space="preserve">11 , 6 , 1 , 'N' </v>
      </c>
      <c r="U675" s="266" t="s">
        <v>207</v>
      </c>
      <c r="W675" s="240" t="b">
        <f t="shared" si="29"/>
        <v>0</v>
      </c>
      <c r="X675" s="240" t="b">
        <f t="shared" si="29"/>
        <v>0</v>
      </c>
      <c r="Y675" s="240" t="b">
        <f t="shared" si="29"/>
        <v>0</v>
      </c>
      <c r="Z675" s="240" t="b">
        <f t="shared" ref="Z675:Z722" si="31">IF(J675="","",EXACT(J675,AE675))</f>
        <v>0</v>
      </c>
      <c r="AB675" s="240"/>
      <c r="AC675" s="240"/>
      <c r="AD675" s="240"/>
      <c r="AE675" s="240"/>
    </row>
    <row r="676" spans="7:31" s="238" customFormat="1">
      <c r="G676" s="234">
        <v>11</v>
      </c>
      <c r="H676" s="234">
        <v>6</v>
      </c>
      <c r="I676" s="234">
        <v>2</v>
      </c>
      <c r="J676" s="234" t="s">
        <v>2381</v>
      </c>
      <c r="N676" s="238" t="str">
        <f>VLOOKUP(G676,'[3]1_プロファイルマスタ'!$H$3:$L$900,3,FALSE)</f>
        <v>L&amp;F担当者</v>
      </c>
      <c r="O676" s="238" t="str">
        <f>VLOOKUP(H676,'[3]8_取引マスタ'!$J$3:$P$910,2,FALSE)</f>
        <v>本人確認</v>
      </c>
      <c r="P676" s="238" t="str">
        <f>VLOOKUP(I676,'[3]15_リスト発行元マスタ'!$U$3:$AK$1000,2,FALSE)</f>
        <v>JP</v>
      </c>
      <c r="Q676" s="264" t="s">
        <v>208</v>
      </c>
      <c r="R676" s="265" t="s">
        <v>868</v>
      </c>
      <c r="S676" s="265" t="s">
        <v>206</v>
      </c>
      <c r="T676" s="265" t="str">
        <f t="shared" si="30"/>
        <v xml:space="preserve">11 , 6 , 2 , 'N' </v>
      </c>
      <c r="U676" s="266" t="s">
        <v>207</v>
      </c>
      <c r="W676" s="240" t="b">
        <f t="shared" ref="W676:Y722" si="32">IF(G676="","",EXACT(G676,AB676))</f>
        <v>0</v>
      </c>
      <c r="X676" s="240" t="b">
        <f t="shared" si="32"/>
        <v>0</v>
      </c>
      <c r="Y676" s="240" t="b">
        <f t="shared" si="32"/>
        <v>0</v>
      </c>
      <c r="Z676" s="240" t="b">
        <f t="shared" si="31"/>
        <v>0</v>
      </c>
      <c r="AB676" s="240"/>
      <c r="AC676" s="240"/>
      <c r="AD676" s="240"/>
      <c r="AE676" s="240"/>
    </row>
    <row r="677" spans="7:31" s="238" customFormat="1">
      <c r="G677" s="234">
        <v>11</v>
      </c>
      <c r="H677" s="234">
        <v>6</v>
      </c>
      <c r="I677" s="234">
        <v>3</v>
      </c>
      <c r="J677" s="234" t="s">
        <v>2381</v>
      </c>
      <c r="N677" s="238" t="str">
        <f>VLOOKUP(G677,'[3]1_プロファイルマスタ'!$H$3:$L$900,3,FALSE)</f>
        <v>L&amp;F担当者</v>
      </c>
      <c r="O677" s="238" t="str">
        <f>VLOOKUP(H677,'[3]8_取引マスタ'!$J$3:$P$910,2,FALSE)</f>
        <v>本人確認</v>
      </c>
      <c r="P677" s="238" t="str">
        <f>VLOOKUP(I677,'[3]15_リスト発行元マスタ'!$U$3:$AK$1000,2,FALSE)</f>
        <v>MOF</v>
      </c>
      <c r="Q677" s="264" t="s">
        <v>208</v>
      </c>
      <c r="R677" s="265" t="s">
        <v>868</v>
      </c>
      <c r="S677" s="265" t="s">
        <v>206</v>
      </c>
      <c r="T677" s="265" t="str">
        <f t="shared" si="30"/>
        <v xml:space="preserve">11 , 6 , 3 , 'N' </v>
      </c>
      <c r="U677" s="266" t="s">
        <v>207</v>
      </c>
      <c r="W677" s="240" t="b">
        <f t="shared" si="32"/>
        <v>0</v>
      </c>
      <c r="X677" s="240" t="b">
        <f t="shared" si="32"/>
        <v>0</v>
      </c>
      <c r="Y677" s="240" t="b">
        <f t="shared" si="32"/>
        <v>0</v>
      </c>
      <c r="Z677" s="240" t="b">
        <f t="shared" si="31"/>
        <v>0</v>
      </c>
      <c r="AB677" s="240"/>
      <c r="AC677" s="240"/>
      <c r="AD677" s="240"/>
      <c r="AE677" s="240"/>
    </row>
    <row r="678" spans="7:31" s="238" customFormat="1">
      <c r="G678" s="234">
        <v>11</v>
      </c>
      <c r="H678" s="234">
        <v>6</v>
      </c>
      <c r="I678" s="234">
        <v>4</v>
      </c>
      <c r="J678" s="234" t="s">
        <v>2381</v>
      </c>
      <c r="N678" s="238" t="str">
        <f>VLOOKUP(G678,'[3]1_プロファイルマスタ'!$H$3:$L$900,3,FALSE)</f>
        <v>L&amp;F担当者</v>
      </c>
      <c r="O678" s="238" t="str">
        <f>VLOOKUP(H678,'[3]8_取引マスタ'!$J$3:$P$910,2,FALSE)</f>
        <v>本人確認</v>
      </c>
      <c r="P678" s="238" t="str">
        <f>VLOOKUP(I678,'[3]15_リスト発行元マスタ'!$U$3:$AK$1000,2,FALSE)</f>
        <v>NPA</v>
      </c>
      <c r="Q678" s="264" t="s">
        <v>208</v>
      </c>
      <c r="R678" s="265" t="s">
        <v>868</v>
      </c>
      <c r="S678" s="265" t="s">
        <v>206</v>
      </c>
      <c r="T678" s="265" t="str">
        <f t="shared" si="30"/>
        <v xml:space="preserve">11 , 6 , 4 , 'N' </v>
      </c>
      <c r="U678" s="266" t="s">
        <v>207</v>
      </c>
      <c r="W678" s="240" t="b">
        <f t="shared" si="32"/>
        <v>0</v>
      </c>
      <c r="X678" s="240" t="b">
        <f t="shared" si="32"/>
        <v>0</v>
      </c>
      <c r="Y678" s="240" t="b">
        <f t="shared" si="32"/>
        <v>0</v>
      </c>
      <c r="Z678" s="240" t="b">
        <f t="shared" si="31"/>
        <v>0</v>
      </c>
      <c r="AB678" s="240"/>
      <c r="AC678" s="240"/>
      <c r="AD678" s="240"/>
      <c r="AE678" s="240"/>
    </row>
    <row r="679" spans="7:31" s="238" customFormat="1">
      <c r="G679" s="234">
        <v>11</v>
      </c>
      <c r="H679" s="234">
        <v>6</v>
      </c>
      <c r="I679" s="234">
        <v>5</v>
      </c>
      <c r="J679" s="234" t="s">
        <v>2381</v>
      </c>
      <c r="N679" s="238" t="str">
        <f>VLOOKUP(G679,'[3]1_プロファイルマスタ'!$H$3:$L$900,3,FALSE)</f>
        <v>L&amp;F担当者</v>
      </c>
      <c r="O679" s="238" t="str">
        <f>VLOOKUP(H679,'[3]8_取引マスタ'!$J$3:$P$910,2,FALSE)</f>
        <v>本人確認</v>
      </c>
      <c r="P679" s="238" t="str">
        <f>VLOOKUP(I679,'[3]15_リスト発行元マスタ'!$U$3:$AK$1000,2,FALSE)</f>
        <v>NPC</v>
      </c>
      <c r="Q679" s="264" t="s">
        <v>208</v>
      </c>
      <c r="R679" s="265" t="s">
        <v>868</v>
      </c>
      <c r="S679" s="265" t="s">
        <v>206</v>
      </c>
      <c r="T679" s="265" t="str">
        <f t="shared" si="30"/>
        <v xml:space="preserve">11 , 6 , 5 , 'N' </v>
      </c>
      <c r="U679" s="266" t="s">
        <v>207</v>
      </c>
      <c r="W679" s="240" t="b">
        <f t="shared" si="32"/>
        <v>0</v>
      </c>
      <c r="X679" s="240" t="b">
        <f t="shared" si="32"/>
        <v>0</v>
      </c>
      <c r="Y679" s="240" t="b">
        <f t="shared" si="32"/>
        <v>0</v>
      </c>
      <c r="Z679" s="240" t="b">
        <f t="shared" si="31"/>
        <v>0</v>
      </c>
      <c r="AB679" s="240"/>
      <c r="AC679" s="240"/>
      <c r="AD679" s="240"/>
      <c r="AE679" s="240"/>
    </row>
    <row r="680" spans="7:31" s="238" customFormat="1">
      <c r="G680" s="234">
        <v>11</v>
      </c>
      <c r="H680" s="234">
        <v>6</v>
      </c>
      <c r="I680" s="234">
        <v>6</v>
      </c>
      <c r="J680" s="234" t="s">
        <v>2381</v>
      </c>
      <c r="N680" s="238" t="str">
        <f>VLOOKUP(G680,'[3]1_プロファイルマスタ'!$H$3:$L$900,3,FALSE)</f>
        <v>L&amp;F担当者</v>
      </c>
      <c r="O680" s="238" t="str">
        <f>VLOOKUP(H680,'[3]8_取引マスタ'!$J$3:$P$910,2,FALSE)</f>
        <v>本人確認</v>
      </c>
      <c r="P680" s="238" t="str">
        <f>VLOOKUP(I680,'[3]15_リスト発行元マスタ'!$U$3:$AK$1000,2,FALSE)</f>
        <v>NPI</v>
      </c>
      <c r="Q680" s="264" t="s">
        <v>208</v>
      </c>
      <c r="R680" s="265" t="s">
        <v>868</v>
      </c>
      <c r="S680" s="265" t="s">
        <v>206</v>
      </c>
      <c r="T680" s="265" t="str">
        <f t="shared" si="30"/>
        <v xml:space="preserve">11 , 6 , 6 , 'N' </v>
      </c>
      <c r="U680" s="266" t="s">
        <v>207</v>
      </c>
      <c r="W680" s="240" t="b">
        <f t="shared" si="32"/>
        <v>0</v>
      </c>
      <c r="X680" s="240" t="b">
        <f t="shared" si="32"/>
        <v>0</v>
      </c>
      <c r="Y680" s="240" t="b">
        <f t="shared" si="32"/>
        <v>0</v>
      </c>
      <c r="Z680" s="240" t="b">
        <f t="shared" si="31"/>
        <v>0</v>
      </c>
      <c r="AB680" s="240"/>
      <c r="AC680" s="240"/>
      <c r="AD680" s="240"/>
      <c r="AE680" s="240"/>
    </row>
    <row r="681" spans="7:31" s="238" customFormat="1">
      <c r="G681" s="234">
        <v>11</v>
      </c>
      <c r="H681" s="234">
        <v>6</v>
      </c>
      <c r="I681" s="234">
        <v>7</v>
      </c>
      <c r="J681" s="234" t="s">
        <v>2381</v>
      </c>
      <c r="N681" s="238" t="str">
        <f>VLOOKUP(G681,'[3]1_プロファイルマスタ'!$H$3:$L$900,3,FALSE)</f>
        <v>L&amp;F担当者</v>
      </c>
      <c r="O681" s="238" t="str">
        <f>VLOOKUP(H681,'[3]8_取引マスタ'!$J$3:$P$910,2,FALSE)</f>
        <v>本人確認</v>
      </c>
      <c r="P681" s="238" t="str">
        <f>VLOOKUP(I681,'[3]15_リスト発行元マスタ'!$U$3:$AK$1000,2,FALSE)</f>
        <v>ASI</v>
      </c>
      <c r="Q681" s="264" t="s">
        <v>208</v>
      </c>
      <c r="R681" s="265" t="s">
        <v>868</v>
      </c>
      <c r="S681" s="265" t="s">
        <v>206</v>
      </c>
      <c r="T681" s="265" t="str">
        <f t="shared" si="30"/>
        <v xml:space="preserve">11 , 6 , 7 , 'N' </v>
      </c>
      <c r="U681" s="266" t="s">
        <v>207</v>
      </c>
      <c r="W681" s="240" t="b">
        <f t="shared" si="32"/>
        <v>0</v>
      </c>
      <c r="X681" s="240" t="b">
        <f t="shared" si="32"/>
        <v>0</v>
      </c>
      <c r="Y681" s="240" t="b">
        <f t="shared" si="32"/>
        <v>0</v>
      </c>
      <c r="Z681" s="240" t="b">
        <f t="shared" si="31"/>
        <v>0</v>
      </c>
      <c r="AB681" s="240"/>
      <c r="AC681" s="240"/>
      <c r="AD681" s="240"/>
      <c r="AE681" s="240"/>
    </row>
    <row r="682" spans="7:31" s="238" customFormat="1">
      <c r="G682" s="234">
        <v>11</v>
      </c>
      <c r="H682" s="234">
        <v>6</v>
      </c>
      <c r="I682" s="234">
        <v>8</v>
      </c>
      <c r="J682" s="234" t="s">
        <v>2381</v>
      </c>
      <c r="N682" s="238" t="str">
        <f>VLOOKUP(G682,'[3]1_プロファイルマスタ'!$H$3:$L$900,3,FALSE)</f>
        <v>L&amp;F担当者</v>
      </c>
      <c r="O682" s="238" t="str">
        <f>VLOOKUP(H682,'[3]8_取引マスタ'!$J$3:$P$910,2,FALSE)</f>
        <v>本人確認</v>
      </c>
      <c r="P682" s="238" t="str">
        <f>VLOOKUP(I682,'[3]15_リスト発行元マスタ'!$U$3:$AK$1000,2,FALSE)</f>
        <v>ASC</v>
      </c>
      <c r="Q682" s="264" t="s">
        <v>208</v>
      </c>
      <c r="R682" s="265" t="s">
        <v>868</v>
      </c>
      <c r="S682" s="265" t="s">
        <v>206</v>
      </c>
      <c r="T682" s="265" t="str">
        <f t="shared" si="30"/>
        <v xml:space="preserve">11 , 6 , 8 , 'N' </v>
      </c>
      <c r="U682" s="266" t="s">
        <v>207</v>
      </c>
      <c r="W682" s="240" t="b">
        <f t="shared" si="32"/>
        <v>0</v>
      </c>
      <c r="X682" s="240" t="b">
        <f t="shared" si="32"/>
        <v>0</v>
      </c>
      <c r="Y682" s="240" t="b">
        <f t="shared" si="32"/>
        <v>0</v>
      </c>
      <c r="Z682" s="240" t="b">
        <f t="shared" si="31"/>
        <v>0</v>
      </c>
      <c r="AB682" s="240"/>
      <c r="AC682" s="240"/>
      <c r="AD682" s="240"/>
      <c r="AE682" s="240"/>
    </row>
    <row r="683" spans="7:31" s="238" customFormat="1">
      <c r="G683" s="234">
        <v>11</v>
      </c>
      <c r="H683" s="234">
        <v>6</v>
      </c>
      <c r="I683" s="234">
        <v>9</v>
      </c>
      <c r="J683" s="234" t="s">
        <v>2381</v>
      </c>
      <c r="N683" s="238" t="str">
        <f>VLOOKUP(G683,'[3]1_プロファイルマスタ'!$H$3:$L$900,3,FALSE)</f>
        <v>L&amp;F担当者</v>
      </c>
      <c r="O683" s="238" t="str">
        <f>VLOOKUP(H683,'[3]8_取引マスタ'!$J$3:$P$910,2,FALSE)</f>
        <v>本人確認</v>
      </c>
      <c r="P683" s="238" t="str">
        <f>VLOOKUP(I683,'[3]15_リスト発行元マスタ'!$U$3:$AK$1000,2,FALSE)</f>
        <v>DJ_SEISAI</v>
      </c>
      <c r="Q683" s="264" t="s">
        <v>208</v>
      </c>
      <c r="R683" s="265" t="s">
        <v>868</v>
      </c>
      <c r="S683" s="265" t="s">
        <v>206</v>
      </c>
      <c r="T683" s="265" t="str">
        <f t="shared" si="30"/>
        <v xml:space="preserve">11 , 6 , 9 , 'N' </v>
      </c>
      <c r="U683" s="266" t="s">
        <v>207</v>
      </c>
      <c r="W683" s="240" t="b">
        <f t="shared" si="32"/>
        <v>0</v>
      </c>
      <c r="X683" s="240" t="b">
        <f t="shared" si="32"/>
        <v>0</v>
      </c>
      <c r="Y683" s="240" t="b">
        <f t="shared" si="32"/>
        <v>0</v>
      </c>
      <c r="Z683" s="240" t="b">
        <f t="shared" si="31"/>
        <v>0</v>
      </c>
      <c r="AB683" s="240"/>
      <c r="AC683" s="240"/>
      <c r="AD683" s="240"/>
      <c r="AE683" s="240"/>
    </row>
    <row r="684" spans="7:31" s="238" customFormat="1">
      <c r="G684" s="234">
        <v>11</v>
      </c>
      <c r="H684" s="234">
        <v>6</v>
      </c>
      <c r="I684" s="234">
        <v>10</v>
      </c>
      <c r="J684" s="234" t="s">
        <v>2381</v>
      </c>
      <c r="N684" s="238" t="str">
        <f>VLOOKUP(G684,'[3]1_プロファイルマスタ'!$H$3:$L$900,3,FALSE)</f>
        <v>L&amp;F担当者</v>
      </c>
      <c r="O684" s="238" t="str">
        <f>VLOOKUP(H684,'[3]8_取引マスタ'!$J$3:$P$910,2,FALSE)</f>
        <v>本人確認</v>
      </c>
      <c r="P684" s="238" t="str">
        <f>VLOOKUP(I684,'[3]15_リスト発行元マスタ'!$U$3:$AK$1000,2,FALSE)</f>
        <v>DJ_SHIPS</v>
      </c>
      <c r="Q684" s="264" t="s">
        <v>208</v>
      </c>
      <c r="R684" s="265" t="s">
        <v>868</v>
      </c>
      <c r="S684" s="265" t="s">
        <v>206</v>
      </c>
      <c r="T684" s="265" t="str">
        <f t="shared" si="30"/>
        <v xml:space="preserve">11 , 6 , 10 , 'N' </v>
      </c>
      <c r="U684" s="266" t="s">
        <v>207</v>
      </c>
      <c r="W684" s="240" t="b">
        <f t="shared" si="32"/>
        <v>0</v>
      </c>
      <c r="X684" s="240" t="b">
        <f t="shared" si="32"/>
        <v>0</v>
      </c>
      <c r="Y684" s="240" t="b">
        <f t="shared" si="32"/>
        <v>0</v>
      </c>
      <c r="Z684" s="240" t="b">
        <f t="shared" si="31"/>
        <v>0</v>
      </c>
      <c r="AB684" s="240"/>
      <c r="AC684" s="240"/>
      <c r="AD684" s="240"/>
      <c r="AE684" s="240"/>
    </row>
    <row r="685" spans="7:31" s="238" customFormat="1">
      <c r="G685" s="234">
        <v>11</v>
      </c>
      <c r="H685" s="234">
        <v>6</v>
      </c>
      <c r="I685" s="234">
        <v>11</v>
      </c>
      <c r="J685" s="234" t="s">
        <v>2381</v>
      </c>
      <c r="N685" s="238" t="str">
        <f>VLOOKUP(G685,'[3]1_プロファイルマスタ'!$H$3:$L$900,3,FALSE)</f>
        <v>L&amp;F担当者</v>
      </c>
      <c r="O685" s="238" t="str">
        <f>VLOOKUP(H685,'[3]8_取引マスタ'!$J$3:$P$910,2,FALSE)</f>
        <v>本人確認</v>
      </c>
      <c r="P685" s="238" t="str">
        <f>VLOOKUP(I685,'[3]15_リスト発行元マスタ'!$U$3:$AK$1000,2,FALSE)</f>
        <v>DJ_GAIKOKU_PEPS</v>
      </c>
      <c r="Q685" s="264" t="s">
        <v>208</v>
      </c>
      <c r="R685" s="265" t="s">
        <v>868</v>
      </c>
      <c r="S685" s="265" t="s">
        <v>206</v>
      </c>
      <c r="T685" s="265" t="str">
        <f t="shared" si="30"/>
        <v xml:space="preserve">11 , 6 , 11 , 'N' </v>
      </c>
      <c r="U685" s="266" t="s">
        <v>207</v>
      </c>
      <c r="W685" s="240" t="b">
        <f t="shared" si="32"/>
        <v>0</v>
      </c>
      <c r="X685" s="240" t="b">
        <f t="shared" si="32"/>
        <v>0</v>
      </c>
      <c r="Y685" s="240" t="b">
        <f t="shared" si="32"/>
        <v>0</v>
      </c>
      <c r="Z685" s="240" t="b">
        <f t="shared" si="31"/>
        <v>0</v>
      </c>
      <c r="AB685" s="240"/>
      <c r="AC685" s="240"/>
      <c r="AD685" s="240"/>
      <c r="AE685" s="240"/>
    </row>
    <row r="686" spans="7:31" s="238" customFormat="1">
      <c r="G686" s="234">
        <v>11</v>
      </c>
      <c r="H686" s="234">
        <v>6</v>
      </c>
      <c r="I686" s="234">
        <v>12</v>
      </c>
      <c r="J686" s="234" t="s">
        <v>2381</v>
      </c>
      <c r="N686" s="238" t="str">
        <f>VLOOKUP(G686,'[3]1_プロファイルマスタ'!$H$3:$L$900,3,FALSE)</f>
        <v>L&amp;F担当者</v>
      </c>
      <c r="O686" s="238" t="str">
        <f>VLOOKUP(H686,'[3]8_取引マスタ'!$J$3:$P$910,2,FALSE)</f>
        <v>本人確認</v>
      </c>
      <c r="P686" s="238" t="str">
        <f>VLOOKUP(I686,'[3]15_リスト発行元マスタ'!$U$3:$AK$1000,2,FALSE)</f>
        <v>DJ_KOKUNAI_PEPS</v>
      </c>
      <c r="Q686" s="264" t="s">
        <v>208</v>
      </c>
      <c r="R686" s="265" t="s">
        <v>868</v>
      </c>
      <c r="S686" s="265" t="s">
        <v>206</v>
      </c>
      <c r="T686" s="265" t="str">
        <f t="shared" si="30"/>
        <v xml:space="preserve">11 , 6 , 12 , 'N' </v>
      </c>
      <c r="U686" s="266" t="s">
        <v>207</v>
      </c>
      <c r="W686" s="240" t="b">
        <f t="shared" si="32"/>
        <v>0</v>
      </c>
      <c r="X686" s="240" t="b">
        <f t="shared" si="32"/>
        <v>0</v>
      </c>
      <c r="Y686" s="240" t="b">
        <f t="shared" si="32"/>
        <v>0</v>
      </c>
      <c r="Z686" s="240" t="b">
        <f t="shared" si="31"/>
        <v>0</v>
      </c>
      <c r="AB686" s="240"/>
      <c r="AC686" s="240"/>
      <c r="AD686" s="240"/>
      <c r="AE686" s="240"/>
    </row>
    <row r="687" spans="7:31" s="238" customFormat="1">
      <c r="G687" s="234">
        <v>11</v>
      </c>
      <c r="H687" s="234">
        <v>6</v>
      </c>
      <c r="I687" s="234">
        <v>13</v>
      </c>
      <c r="J687" s="234" t="s">
        <v>2381</v>
      </c>
      <c r="N687" s="238" t="str">
        <f>VLOOKUP(G687,'[3]1_プロファイルマスタ'!$H$3:$L$900,3,FALSE)</f>
        <v>L&amp;F担当者</v>
      </c>
      <c r="O687" s="238" t="str">
        <f>VLOOKUP(H687,'[3]8_取引マスタ'!$J$3:$P$910,2,FALSE)</f>
        <v>本人確認</v>
      </c>
      <c r="P687" s="238" t="str">
        <f>VLOOKUP(I687,'[3]15_リスト発行元マスタ'!$U$3:$AK$1000,2,FALSE)</f>
        <v>ZENGIN_SEIHO</v>
      </c>
      <c r="Q687" s="264" t="s">
        <v>208</v>
      </c>
      <c r="R687" s="265" t="s">
        <v>868</v>
      </c>
      <c r="S687" s="265" t="s">
        <v>206</v>
      </c>
      <c r="T687" s="265" t="str">
        <f t="shared" si="30"/>
        <v xml:space="preserve">11 , 6 , 13 , 'N' </v>
      </c>
      <c r="U687" s="266" t="s">
        <v>207</v>
      </c>
      <c r="W687" s="240" t="b">
        <f t="shared" si="32"/>
        <v>0</v>
      </c>
      <c r="X687" s="240" t="b">
        <f t="shared" si="32"/>
        <v>0</v>
      </c>
      <c r="Y687" s="240" t="b">
        <f t="shared" si="32"/>
        <v>0</v>
      </c>
      <c r="Z687" s="240" t="b">
        <f t="shared" si="31"/>
        <v>0</v>
      </c>
      <c r="AB687" s="240"/>
      <c r="AC687" s="240"/>
      <c r="AD687" s="240"/>
      <c r="AE687" s="240"/>
    </row>
    <row r="688" spans="7:31" s="238" customFormat="1">
      <c r="G688" s="234">
        <v>11</v>
      </c>
      <c r="H688" s="234">
        <v>6</v>
      </c>
      <c r="I688" s="234">
        <v>14</v>
      </c>
      <c r="J688" s="234" t="s">
        <v>2381</v>
      </c>
      <c r="N688" s="238" t="str">
        <f>VLOOKUP(G688,'[3]1_プロファイルマスタ'!$H$3:$L$900,3,FALSE)</f>
        <v>L&amp;F担当者</v>
      </c>
      <c r="O688" s="238" t="str">
        <f>VLOOKUP(H688,'[3]8_取引マスタ'!$J$3:$P$910,2,FALSE)</f>
        <v>本人確認</v>
      </c>
      <c r="P688" s="238" t="str">
        <f>VLOOKUP(I688,'[3]15_リスト発行元マスタ'!$U$3:$AK$1000,2,FALSE)</f>
        <v>ZENGIN_SONPO</v>
      </c>
      <c r="Q688" s="264" t="s">
        <v>208</v>
      </c>
      <c r="R688" s="265" t="s">
        <v>868</v>
      </c>
      <c r="S688" s="265" t="s">
        <v>206</v>
      </c>
      <c r="T688" s="265" t="str">
        <f t="shared" si="30"/>
        <v xml:space="preserve">11 , 6 , 14 , 'N' </v>
      </c>
      <c r="U688" s="266" t="s">
        <v>207</v>
      </c>
      <c r="W688" s="240" t="b">
        <f t="shared" si="32"/>
        <v>0</v>
      </c>
      <c r="X688" s="240" t="b">
        <f t="shared" si="32"/>
        <v>0</v>
      </c>
      <c r="Y688" s="240" t="b">
        <f t="shared" si="32"/>
        <v>0</v>
      </c>
      <c r="Z688" s="240" t="b">
        <f t="shared" si="31"/>
        <v>0</v>
      </c>
      <c r="AB688" s="240"/>
      <c r="AC688" s="240"/>
      <c r="AD688" s="240"/>
      <c r="AE688" s="240"/>
    </row>
    <row r="689" spans="7:31" s="238" customFormat="1">
      <c r="G689" s="234">
        <v>11</v>
      </c>
      <c r="H689" s="234">
        <v>6</v>
      </c>
      <c r="I689" s="234">
        <v>15</v>
      </c>
      <c r="J689" s="234" t="s">
        <v>2381</v>
      </c>
      <c r="N689" s="238" t="str">
        <f>VLOOKUP(G689,'[3]1_プロファイルマスタ'!$H$3:$L$900,3,FALSE)</f>
        <v>L&amp;F担当者</v>
      </c>
      <c r="O689" s="238" t="str">
        <f>VLOOKUP(H689,'[3]8_取引マスタ'!$J$3:$P$910,2,FALSE)</f>
        <v>本人確認</v>
      </c>
      <c r="P689" s="238" t="str">
        <f>VLOOKUP(I689,'[3]15_リスト発行元マスタ'!$U$3:$AK$1000,2,FALSE)</f>
        <v>ORIGINAL</v>
      </c>
      <c r="Q689" s="264" t="s">
        <v>208</v>
      </c>
      <c r="R689" s="265" t="s">
        <v>868</v>
      </c>
      <c r="S689" s="265" t="s">
        <v>206</v>
      </c>
      <c r="T689" s="265" t="str">
        <f t="shared" si="30"/>
        <v xml:space="preserve">11 , 6 , 15 , 'N' </v>
      </c>
      <c r="U689" s="266" t="s">
        <v>207</v>
      </c>
      <c r="W689" s="240" t="b">
        <f t="shared" si="32"/>
        <v>0</v>
      </c>
      <c r="X689" s="240" t="b">
        <f t="shared" si="32"/>
        <v>0</v>
      </c>
      <c r="Y689" s="240" t="b">
        <f t="shared" si="32"/>
        <v>0</v>
      </c>
      <c r="Z689" s="240" t="b">
        <f t="shared" si="31"/>
        <v>0</v>
      </c>
      <c r="AB689" s="240"/>
      <c r="AC689" s="240"/>
      <c r="AD689" s="240"/>
      <c r="AE689" s="240"/>
    </row>
    <row r="690" spans="7:31" s="238" customFormat="1">
      <c r="G690" s="234">
        <v>11</v>
      </c>
      <c r="H690" s="234">
        <v>6</v>
      </c>
      <c r="I690" s="234">
        <v>16</v>
      </c>
      <c r="J690" s="234" t="s">
        <v>2381</v>
      </c>
      <c r="N690" s="238" t="str">
        <f>VLOOKUP(G690,'[3]1_プロファイルマスタ'!$H$3:$L$900,3,FALSE)</f>
        <v>L&amp;F担当者</v>
      </c>
      <c r="O690" s="238" t="str">
        <f>VLOOKUP(H690,'[3]8_取引マスタ'!$J$3:$P$910,2,FALSE)</f>
        <v>本人確認</v>
      </c>
      <c r="P690" s="238" t="str">
        <f>VLOOKUP(I690,'[3]15_リスト発行元マスタ'!$U$3:$AK$1000,2,FALSE)</f>
        <v>BFILE_CINFO</v>
      </c>
      <c r="Q690" s="264" t="s">
        <v>208</v>
      </c>
      <c r="R690" s="265" t="s">
        <v>868</v>
      </c>
      <c r="S690" s="265" t="s">
        <v>206</v>
      </c>
      <c r="T690" s="265" t="str">
        <f t="shared" si="30"/>
        <v xml:space="preserve">11 , 6 , 16 , 'N' </v>
      </c>
      <c r="U690" s="266" t="s">
        <v>207</v>
      </c>
      <c r="W690" s="240" t="b">
        <f t="shared" si="32"/>
        <v>0</v>
      </c>
      <c r="X690" s="240" t="b">
        <f t="shared" si="32"/>
        <v>0</v>
      </c>
      <c r="Y690" s="240" t="b">
        <f t="shared" si="32"/>
        <v>0</v>
      </c>
      <c r="Z690" s="240" t="b">
        <f t="shared" si="31"/>
        <v>0</v>
      </c>
      <c r="AB690" s="240"/>
      <c r="AC690" s="240"/>
      <c r="AD690" s="240"/>
      <c r="AE690" s="240"/>
    </row>
    <row r="691" spans="7:31" s="238" customFormat="1">
      <c r="G691" s="234">
        <v>11</v>
      </c>
      <c r="H691" s="234">
        <v>7</v>
      </c>
      <c r="I691" s="234">
        <v>1</v>
      </c>
      <c r="J691" s="234" t="s">
        <v>2381</v>
      </c>
      <c r="N691" s="238" t="str">
        <f>VLOOKUP(G691,'[3]1_プロファイルマスタ'!$H$3:$L$900,3,FALSE)</f>
        <v>L&amp;F担当者</v>
      </c>
      <c r="O691" s="238" t="str">
        <f>VLOOKUP(H691,'[3]8_取引マスタ'!$J$3:$P$910,2,FALSE)</f>
        <v>本人確認仕掛照会</v>
      </c>
      <c r="P691" s="238" t="str">
        <f>VLOOKUP(I691,'[3]15_リスト発行元マスタ'!$U$3:$AK$1000,2,FALSE)</f>
        <v>OFAC</v>
      </c>
      <c r="Q691" s="264" t="s">
        <v>208</v>
      </c>
      <c r="R691" s="265" t="s">
        <v>868</v>
      </c>
      <c r="S691" s="265" t="s">
        <v>206</v>
      </c>
      <c r="T691" s="265" t="str">
        <f t="shared" si="30"/>
        <v xml:space="preserve">11 , 7 , 1 , 'N' </v>
      </c>
      <c r="U691" s="266" t="s">
        <v>207</v>
      </c>
      <c r="W691" s="240" t="b">
        <f t="shared" si="32"/>
        <v>0</v>
      </c>
      <c r="X691" s="240" t="b">
        <f t="shared" si="32"/>
        <v>0</v>
      </c>
      <c r="Y691" s="240" t="b">
        <f t="shared" si="32"/>
        <v>0</v>
      </c>
      <c r="Z691" s="240" t="b">
        <f t="shared" si="31"/>
        <v>0</v>
      </c>
      <c r="AB691" s="240"/>
      <c r="AC691" s="240"/>
      <c r="AD691" s="240"/>
      <c r="AE691" s="240"/>
    </row>
    <row r="692" spans="7:31" s="238" customFormat="1">
      <c r="G692" s="234">
        <v>11</v>
      </c>
      <c r="H692" s="234">
        <v>7</v>
      </c>
      <c r="I692" s="234">
        <v>2</v>
      </c>
      <c r="J692" s="234" t="s">
        <v>2381</v>
      </c>
      <c r="N692" s="238" t="str">
        <f>VLOOKUP(G692,'[3]1_プロファイルマスタ'!$H$3:$L$900,3,FALSE)</f>
        <v>L&amp;F担当者</v>
      </c>
      <c r="O692" s="238" t="str">
        <f>VLOOKUP(H692,'[3]8_取引マスタ'!$J$3:$P$910,2,FALSE)</f>
        <v>本人確認仕掛照会</v>
      </c>
      <c r="P692" s="238" t="str">
        <f>VLOOKUP(I692,'[3]15_リスト発行元マスタ'!$U$3:$AK$1000,2,FALSE)</f>
        <v>JP</v>
      </c>
      <c r="Q692" s="264" t="s">
        <v>208</v>
      </c>
      <c r="R692" s="265" t="s">
        <v>868</v>
      </c>
      <c r="S692" s="265" t="s">
        <v>206</v>
      </c>
      <c r="T692" s="265" t="str">
        <f t="shared" si="30"/>
        <v xml:space="preserve">11 , 7 , 2 , 'N' </v>
      </c>
      <c r="U692" s="266" t="s">
        <v>207</v>
      </c>
      <c r="W692" s="240" t="b">
        <f t="shared" si="32"/>
        <v>0</v>
      </c>
      <c r="X692" s="240" t="b">
        <f t="shared" si="32"/>
        <v>0</v>
      </c>
      <c r="Y692" s="240" t="b">
        <f t="shared" si="32"/>
        <v>0</v>
      </c>
      <c r="Z692" s="240" t="b">
        <f t="shared" si="31"/>
        <v>0</v>
      </c>
      <c r="AB692" s="240"/>
      <c r="AC692" s="240"/>
      <c r="AD692" s="240"/>
      <c r="AE692" s="240"/>
    </row>
    <row r="693" spans="7:31" s="238" customFormat="1">
      <c r="G693" s="234">
        <v>11</v>
      </c>
      <c r="H693" s="234">
        <v>7</v>
      </c>
      <c r="I693" s="234">
        <v>3</v>
      </c>
      <c r="J693" s="234" t="s">
        <v>2381</v>
      </c>
      <c r="N693" s="238" t="str">
        <f>VLOOKUP(G693,'[3]1_プロファイルマスタ'!$H$3:$L$900,3,FALSE)</f>
        <v>L&amp;F担当者</v>
      </c>
      <c r="O693" s="238" t="str">
        <f>VLOOKUP(H693,'[3]8_取引マスタ'!$J$3:$P$910,2,FALSE)</f>
        <v>本人確認仕掛照会</v>
      </c>
      <c r="P693" s="238" t="str">
        <f>VLOOKUP(I693,'[3]15_リスト発行元マスタ'!$U$3:$AK$1000,2,FALSE)</f>
        <v>MOF</v>
      </c>
      <c r="Q693" s="264" t="s">
        <v>208</v>
      </c>
      <c r="R693" s="265" t="s">
        <v>868</v>
      </c>
      <c r="S693" s="265" t="s">
        <v>206</v>
      </c>
      <c r="T693" s="265" t="str">
        <f t="shared" si="30"/>
        <v xml:space="preserve">11 , 7 , 3 , 'N' </v>
      </c>
      <c r="U693" s="266" t="s">
        <v>207</v>
      </c>
      <c r="W693" s="240" t="b">
        <f t="shared" si="32"/>
        <v>0</v>
      </c>
      <c r="X693" s="240" t="b">
        <f t="shared" si="32"/>
        <v>0</v>
      </c>
      <c r="Y693" s="240" t="b">
        <f t="shared" si="32"/>
        <v>0</v>
      </c>
      <c r="Z693" s="240" t="b">
        <f t="shared" si="31"/>
        <v>0</v>
      </c>
      <c r="AB693" s="240"/>
      <c r="AC693" s="240"/>
      <c r="AD693" s="240"/>
      <c r="AE693" s="240"/>
    </row>
    <row r="694" spans="7:31" s="238" customFormat="1">
      <c r="G694" s="234">
        <v>11</v>
      </c>
      <c r="H694" s="234">
        <v>7</v>
      </c>
      <c r="I694" s="234">
        <v>4</v>
      </c>
      <c r="J694" s="234" t="s">
        <v>2381</v>
      </c>
      <c r="N694" s="238" t="str">
        <f>VLOOKUP(G694,'[3]1_プロファイルマスタ'!$H$3:$L$900,3,FALSE)</f>
        <v>L&amp;F担当者</v>
      </c>
      <c r="O694" s="238" t="str">
        <f>VLOOKUP(H694,'[3]8_取引マスタ'!$J$3:$P$910,2,FALSE)</f>
        <v>本人確認仕掛照会</v>
      </c>
      <c r="P694" s="238" t="str">
        <f>VLOOKUP(I694,'[3]15_リスト発行元マスタ'!$U$3:$AK$1000,2,FALSE)</f>
        <v>NPA</v>
      </c>
      <c r="Q694" s="264" t="s">
        <v>208</v>
      </c>
      <c r="R694" s="265" t="s">
        <v>868</v>
      </c>
      <c r="S694" s="265" t="s">
        <v>206</v>
      </c>
      <c r="T694" s="265" t="str">
        <f t="shared" si="30"/>
        <v xml:space="preserve">11 , 7 , 4 , 'N' </v>
      </c>
      <c r="U694" s="266" t="s">
        <v>207</v>
      </c>
      <c r="W694" s="240" t="b">
        <f t="shared" si="32"/>
        <v>0</v>
      </c>
      <c r="X694" s="240" t="b">
        <f t="shared" si="32"/>
        <v>0</v>
      </c>
      <c r="Y694" s="240" t="b">
        <f t="shared" si="32"/>
        <v>0</v>
      </c>
      <c r="Z694" s="240" t="b">
        <f t="shared" si="31"/>
        <v>0</v>
      </c>
      <c r="AB694" s="240"/>
      <c r="AC694" s="240"/>
      <c r="AD694" s="240"/>
      <c r="AE694" s="240"/>
    </row>
    <row r="695" spans="7:31" s="238" customFormat="1">
      <c r="G695" s="234">
        <v>11</v>
      </c>
      <c r="H695" s="234">
        <v>7</v>
      </c>
      <c r="I695" s="234">
        <v>5</v>
      </c>
      <c r="J695" s="234" t="s">
        <v>2381</v>
      </c>
      <c r="N695" s="238" t="str">
        <f>VLOOKUP(G695,'[3]1_プロファイルマスタ'!$H$3:$L$900,3,FALSE)</f>
        <v>L&amp;F担当者</v>
      </c>
      <c r="O695" s="238" t="str">
        <f>VLOOKUP(H695,'[3]8_取引マスタ'!$J$3:$P$910,2,FALSE)</f>
        <v>本人確認仕掛照会</v>
      </c>
      <c r="P695" s="238" t="str">
        <f>VLOOKUP(I695,'[3]15_リスト発行元マスタ'!$U$3:$AK$1000,2,FALSE)</f>
        <v>NPC</v>
      </c>
      <c r="Q695" s="264" t="s">
        <v>208</v>
      </c>
      <c r="R695" s="265" t="s">
        <v>868</v>
      </c>
      <c r="S695" s="265" t="s">
        <v>206</v>
      </c>
      <c r="T695" s="265" t="str">
        <f t="shared" si="30"/>
        <v xml:space="preserve">11 , 7 , 5 , 'N' </v>
      </c>
      <c r="U695" s="266" t="s">
        <v>207</v>
      </c>
      <c r="W695" s="240" t="b">
        <f t="shared" si="32"/>
        <v>0</v>
      </c>
      <c r="X695" s="240" t="b">
        <f t="shared" si="32"/>
        <v>0</v>
      </c>
      <c r="Y695" s="240" t="b">
        <f t="shared" si="32"/>
        <v>0</v>
      </c>
      <c r="Z695" s="240" t="b">
        <f t="shared" si="31"/>
        <v>0</v>
      </c>
      <c r="AB695" s="240"/>
      <c r="AC695" s="240"/>
      <c r="AD695" s="240"/>
      <c r="AE695" s="240"/>
    </row>
    <row r="696" spans="7:31" s="238" customFormat="1">
      <c r="G696" s="234">
        <v>11</v>
      </c>
      <c r="H696" s="234">
        <v>7</v>
      </c>
      <c r="I696" s="234">
        <v>6</v>
      </c>
      <c r="J696" s="234" t="s">
        <v>2381</v>
      </c>
      <c r="N696" s="238" t="str">
        <f>VLOOKUP(G696,'[3]1_プロファイルマスタ'!$H$3:$L$900,3,FALSE)</f>
        <v>L&amp;F担当者</v>
      </c>
      <c r="O696" s="238" t="str">
        <f>VLOOKUP(H696,'[3]8_取引マスタ'!$J$3:$P$910,2,FALSE)</f>
        <v>本人確認仕掛照会</v>
      </c>
      <c r="P696" s="238" t="str">
        <f>VLOOKUP(I696,'[3]15_リスト発行元マスタ'!$U$3:$AK$1000,2,FALSE)</f>
        <v>NPI</v>
      </c>
      <c r="Q696" s="264" t="s">
        <v>208</v>
      </c>
      <c r="R696" s="265" t="s">
        <v>868</v>
      </c>
      <c r="S696" s="265" t="s">
        <v>206</v>
      </c>
      <c r="T696" s="265" t="str">
        <f t="shared" si="30"/>
        <v xml:space="preserve">11 , 7 , 6 , 'N' </v>
      </c>
      <c r="U696" s="266" t="s">
        <v>207</v>
      </c>
      <c r="W696" s="240" t="b">
        <f t="shared" si="32"/>
        <v>0</v>
      </c>
      <c r="X696" s="240" t="b">
        <f t="shared" si="32"/>
        <v>0</v>
      </c>
      <c r="Y696" s="240" t="b">
        <f t="shared" si="32"/>
        <v>0</v>
      </c>
      <c r="Z696" s="240" t="b">
        <f t="shared" si="31"/>
        <v>0</v>
      </c>
      <c r="AB696" s="240"/>
      <c r="AC696" s="240"/>
      <c r="AD696" s="240"/>
      <c r="AE696" s="240"/>
    </row>
    <row r="697" spans="7:31" s="238" customFormat="1">
      <c r="G697" s="234">
        <v>11</v>
      </c>
      <c r="H697" s="234">
        <v>7</v>
      </c>
      <c r="I697" s="234">
        <v>7</v>
      </c>
      <c r="J697" s="234" t="s">
        <v>2381</v>
      </c>
      <c r="N697" s="238" t="str">
        <f>VLOOKUP(G697,'[3]1_プロファイルマスタ'!$H$3:$L$900,3,FALSE)</f>
        <v>L&amp;F担当者</v>
      </c>
      <c r="O697" s="238" t="str">
        <f>VLOOKUP(H697,'[3]8_取引マスタ'!$J$3:$P$910,2,FALSE)</f>
        <v>本人確認仕掛照会</v>
      </c>
      <c r="P697" s="238" t="str">
        <f>VLOOKUP(I697,'[3]15_リスト発行元マスタ'!$U$3:$AK$1000,2,FALSE)</f>
        <v>ASI</v>
      </c>
      <c r="Q697" s="264" t="s">
        <v>208</v>
      </c>
      <c r="R697" s="265" t="s">
        <v>868</v>
      </c>
      <c r="S697" s="265" t="s">
        <v>206</v>
      </c>
      <c r="T697" s="265" t="str">
        <f t="shared" si="30"/>
        <v xml:space="preserve">11 , 7 , 7 , 'N' </v>
      </c>
      <c r="U697" s="266" t="s">
        <v>207</v>
      </c>
      <c r="W697" s="240" t="b">
        <f t="shared" si="32"/>
        <v>0</v>
      </c>
      <c r="X697" s="240" t="b">
        <f t="shared" si="32"/>
        <v>0</v>
      </c>
      <c r="Y697" s="240" t="b">
        <f t="shared" si="32"/>
        <v>0</v>
      </c>
      <c r="Z697" s="240" t="b">
        <f t="shared" si="31"/>
        <v>0</v>
      </c>
      <c r="AB697" s="240"/>
      <c r="AC697" s="240"/>
      <c r="AD697" s="240"/>
      <c r="AE697" s="240"/>
    </row>
    <row r="698" spans="7:31" s="238" customFormat="1">
      <c r="G698" s="234">
        <v>11</v>
      </c>
      <c r="H698" s="234">
        <v>7</v>
      </c>
      <c r="I698" s="234">
        <v>8</v>
      </c>
      <c r="J698" s="234" t="s">
        <v>2381</v>
      </c>
      <c r="N698" s="238" t="str">
        <f>VLOOKUP(G698,'[3]1_プロファイルマスタ'!$H$3:$L$900,3,FALSE)</f>
        <v>L&amp;F担当者</v>
      </c>
      <c r="O698" s="238" t="str">
        <f>VLOOKUP(H698,'[3]8_取引マスタ'!$J$3:$P$910,2,FALSE)</f>
        <v>本人確認仕掛照会</v>
      </c>
      <c r="P698" s="238" t="str">
        <f>VLOOKUP(I698,'[3]15_リスト発行元マスタ'!$U$3:$AK$1000,2,FALSE)</f>
        <v>ASC</v>
      </c>
      <c r="Q698" s="264" t="s">
        <v>208</v>
      </c>
      <c r="R698" s="265" t="s">
        <v>868</v>
      </c>
      <c r="S698" s="265" t="s">
        <v>206</v>
      </c>
      <c r="T698" s="265" t="str">
        <f t="shared" si="30"/>
        <v xml:space="preserve">11 , 7 , 8 , 'N' </v>
      </c>
      <c r="U698" s="266" t="s">
        <v>207</v>
      </c>
      <c r="W698" s="240" t="b">
        <f t="shared" si="32"/>
        <v>0</v>
      </c>
      <c r="X698" s="240" t="b">
        <f t="shared" si="32"/>
        <v>0</v>
      </c>
      <c r="Y698" s="240" t="b">
        <f t="shared" si="32"/>
        <v>0</v>
      </c>
      <c r="Z698" s="240" t="b">
        <f t="shared" si="31"/>
        <v>0</v>
      </c>
      <c r="AB698" s="240"/>
      <c r="AC698" s="240"/>
      <c r="AD698" s="240"/>
      <c r="AE698" s="240"/>
    </row>
    <row r="699" spans="7:31" s="238" customFormat="1">
      <c r="G699" s="234">
        <v>11</v>
      </c>
      <c r="H699" s="234">
        <v>7</v>
      </c>
      <c r="I699" s="234">
        <v>9</v>
      </c>
      <c r="J699" s="234" t="s">
        <v>2381</v>
      </c>
      <c r="N699" s="238" t="str">
        <f>VLOOKUP(G699,'[3]1_プロファイルマスタ'!$H$3:$L$900,3,FALSE)</f>
        <v>L&amp;F担当者</v>
      </c>
      <c r="O699" s="238" t="str">
        <f>VLOOKUP(H699,'[3]8_取引マスタ'!$J$3:$P$910,2,FALSE)</f>
        <v>本人確認仕掛照会</v>
      </c>
      <c r="P699" s="238" t="str">
        <f>VLOOKUP(I699,'[3]15_リスト発行元マスタ'!$U$3:$AK$1000,2,FALSE)</f>
        <v>DJ_SEISAI</v>
      </c>
      <c r="Q699" s="264" t="s">
        <v>208</v>
      </c>
      <c r="R699" s="265" t="s">
        <v>868</v>
      </c>
      <c r="S699" s="265" t="s">
        <v>206</v>
      </c>
      <c r="T699" s="265" t="str">
        <f t="shared" si="30"/>
        <v xml:space="preserve">11 , 7 , 9 , 'N' </v>
      </c>
      <c r="U699" s="266" t="s">
        <v>207</v>
      </c>
      <c r="W699" s="240" t="b">
        <f t="shared" si="32"/>
        <v>0</v>
      </c>
      <c r="X699" s="240" t="b">
        <f t="shared" si="32"/>
        <v>0</v>
      </c>
      <c r="Y699" s="240" t="b">
        <f t="shared" si="32"/>
        <v>0</v>
      </c>
      <c r="Z699" s="240" t="b">
        <f t="shared" si="31"/>
        <v>0</v>
      </c>
      <c r="AB699" s="240"/>
      <c r="AC699" s="240"/>
      <c r="AD699" s="240"/>
      <c r="AE699" s="240"/>
    </row>
    <row r="700" spans="7:31" s="238" customFormat="1">
      <c r="G700" s="234">
        <v>11</v>
      </c>
      <c r="H700" s="234">
        <v>7</v>
      </c>
      <c r="I700" s="234">
        <v>10</v>
      </c>
      <c r="J700" s="234" t="s">
        <v>2381</v>
      </c>
      <c r="N700" s="238" t="str">
        <f>VLOOKUP(G700,'[3]1_プロファイルマスタ'!$H$3:$L$900,3,FALSE)</f>
        <v>L&amp;F担当者</v>
      </c>
      <c r="O700" s="238" t="str">
        <f>VLOOKUP(H700,'[3]8_取引マスタ'!$J$3:$P$910,2,FALSE)</f>
        <v>本人確認仕掛照会</v>
      </c>
      <c r="P700" s="238" t="str">
        <f>VLOOKUP(I700,'[3]15_リスト発行元マスタ'!$U$3:$AK$1000,2,FALSE)</f>
        <v>DJ_SHIPS</v>
      </c>
      <c r="Q700" s="264" t="s">
        <v>208</v>
      </c>
      <c r="R700" s="265" t="s">
        <v>868</v>
      </c>
      <c r="S700" s="265" t="s">
        <v>206</v>
      </c>
      <c r="T700" s="265" t="str">
        <f t="shared" si="30"/>
        <v xml:space="preserve">11 , 7 , 10 , 'N' </v>
      </c>
      <c r="U700" s="266" t="s">
        <v>207</v>
      </c>
      <c r="W700" s="240" t="b">
        <f t="shared" si="32"/>
        <v>0</v>
      </c>
      <c r="X700" s="240" t="b">
        <f t="shared" si="32"/>
        <v>0</v>
      </c>
      <c r="Y700" s="240" t="b">
        <f t="shared" si="32"/>
        <v>0</v>
      </c>
      <c r="Z700" s="240" t="b">
        <f t="shared" si="31"/>
        <v>0</v>
      </c>
      <c r="AB700" s="240"/>
      <c r="AC700" s="240"/>
      <c r="AD700" s="240"/>
      <c r="AE700" s="240"/>
    </row>
    <row r="701" spans="7:31" s="238" customFormat="1">
      <c r="G701" s="234">
        <v>11</v>
      </c>
      <c r="H701" s="234">
        <v>7</v>
      </c>
      <c r="I701" s="234">
        <v>11</v>
      </c>
      <c r="J701" s="234" t="s">
        <v>2381</v>
      </c>
      <c r="N701" s="238" t="str">
        <f>VLOOKUP(G701,'[3]1_プロファイルマスタ'!$H$3:$L$900,3,FALSE)</f>
        <v>L&amp;F担当者</v>
      </c>
      <c r="O701" s="238" t="str">
        <f>VLOOKUP(H701,'[3]8_取引マスタ'!$J$3:$P$910,2,FALSE)</f>
        <v>本人確認仕掛照会</v>
      </c>
      <c r="P701" s="238" t="str">
        <f>VLOOKUP(I701,'[3]15_リスト発行元マスタ'!$U$3:$AK$1000,2,FALSE)</f>
        <v>DJ_GAIKOKU_PEPS</v>
      </c>
      <c r="Q701" s="264" t="s">
        <v>208</v>
      </c>
      <c r="R701" s="265" t="s">
        <v>868</v>
      </c>
      <c r="S701" s="265" t="s">
        <v>206</v>
      </c>
      <c r="T701" s="265" t="str">
        <f t="shared" si="30"/>
        <v xml:space="preserve">11 , 7 , 11 , 'N' </v>
      </c>
      <c r="U701" s="266" t="s">
        <v>207</v>
      </c>
      <c r="W701" s="240" t="b">
        <f t="shared" si="32"/>
        <v>0</v>
      </c>
      <c r="X701" s="240" t="b">
        <f t="shared" si="32"/>
        <v>0</v>
      </c>
      <c r="Y701" s="240" t="b">
        <f t="shared" si="32"/>
        <v>0</v>
      </c>
      <c r="Z701" s="240" t="b">
        <f t="shared" si="31"/>
        <v>0</v>
      </c>
      <c r="AB701" s="240"/>
      <c r="AC701" s="240"/>
      <c r="AD701" s="240"/>
      <c r="AE701" s="240"/>
    </row>
    <row r="702" spans="7:31" s="238" customFormat="1">
      <c r="G702" s="234">
        <v>11</v>
      </c>
      <c r="H702" s="234">
        <v>7</v>
      </c>
      <c r="I702" s="234">
        <v>12</v>
      </c>
      <c r="J702" s="234" t="s">
        <v>2381</v>
      </c>
      <c r="N702" s="238" t="str">
        <f>VLOOKUP(G702,'[3]1_プロファイルマスタ'!$H$3:$L$900,3,FALSE)</f>
        <v>L&amp;F担当者</v>
      </c>
      <c r="O702" s="238" t="str">
        <f>VLOOKUP(H702,'[3]8_取引マスタ'!$J$3:$P$910,2,FALSE)</f>
        <v>本人確認仕掛照会</v>
      </c>
      <c r="P702" s="238" t="str">
        <f>VLOOKUP(I702,'[3]15_リスト発行元マスタ'!$U$3:$AK$1000,2,FALSE)</f>
        <v>DJ_KOKUNAI_PEPS</v>
      </c>
      <c r="Q702" s="264" t="s">
        <v>208</v>
      </c>
      <c r="R702" s="265" t="s">
        <v>868</v>
      </c>
      <c r="S702" s="265" t="s">
        <v>206</v>
      </c>
      <c r="T702" s="265" t="str">
        <f t="shared" si="30"/>
        <v xml:space="preserve">11 , 7 , 12 , 'N' </v>
      </c>
      <c r="U702" s="266" t="s">
        <v>207</v>
      </c>
      <c r="W702" s="240" t="b">
        <f t="shared" si="32"/>
        <v>0</v>
      </c>
      <c r="X702" s="240" t="b">
        <f t="shared" si="32"/>
        <v>0</v>
      </c>
      <c r="Y702" s="240" t="b">
        <f t="shared" si="32"/>
        <v>0</v>
      </c>
      <c r="Z702" s="240" t="b">
        <f t="shared" si="31"/>
        <v>0</v>
      </c>
      <c r="AB702" s="240"/>
      <c r="AC702" s="240"/>
      <c r="AD702" s="240"/>
      <c r="AE702" s="240"/>
    </row>
    <row r="703" spans="7:31" s="238" customFormat="1">
      <c r="G703" s="234">
        <v>11</v>
      </c>
      <c r="H703" s="234">
        <v>7</v>
      </c>
      <c r="I703" s="234">
        <v>13</v>
      </c>
      <c r="J703" s="234" t="s">
        <v>2381</v>
      </c>
      <c r="N703" s="238" t="str">
        <f>VLOOKUP(G703,'[3]1_プロファイルマスタ'!$H$3:$L$900,3,FALSE)</f>
        <v>L&amp;F担当者</v>
      </c>
      <c r="O703" s="238" t="str">
        <f>VLOOKUP(H703,'[3]8_取引マスタ'!$J$3:$P$910,2,FALSE)</f>
        <v>本人確認仕掛照会</v>
      </c>
      <c r="P703" s="238" t="str">
        <f>VLOOKUP(I703,'[3]15_リスト発行元マスタ'!$U$3:$AK$1000,2,FALSE)</f>
        <v>ZENGIN_SEIHO</v>
      </c>
      <c r="Q703" s="264" t="s">
        <v>208</v>
      </c>
      <c r="R703" s="265" t="s">
        <v>868</v>
      </c>
      <c r="S703" s="265" t="s">
        <v>206</v>
      </c>
      <c r="T703" s="265" t="str">
        <f t="shared" si="30"/>
        <v xml:space="preserve">11 , 7 , 13 , 'N' </v>
      </c>
      <c r="U703" s="266" t="s">
        <v>207</v>
      </c>
      <c r="W703" s="240" t="b">
        <f t="shared" si="32"/>
        <v>0</v>
      </c>
      <c r="X703" s="240" t="b">
        <f t="shared" si="32"/>
        <v>0</v>
      </c>
      <c r="Y703" s="240" t="b">
        <f t="shared" si="32"/>
        <v>0</v>
      </c>
      <c r="Z703" s="240" t="b">
        <f t="shared" si="31"/>
        <v>0</v>
      </c>
      <c r="AB703" s="240"/>
      <c r="AC703" s="240"/>
      <c r="AD703" s="240"/>
      <c r="AE703" s="240"/>
    </row>
    <row r="704" spans="7:31" s="238" customFormat="1">
      <c r="G704" s="234">
        <v>11</v>
      </c>
      <c r="H704" s="234">
        <v>7</v>
      </c>
      <c r="I704" s="234">
        <v>14</v>
      </c>
      <c r="J704" s="234" t="s">
        <v>2381</v>
      </c>
      <c r="N704" s="238" t="str">
        <f>VLOOKUP(G704,'[3]1_プロファイルマスタ'!$H$3:$L$900,3,FALSE)</f>
        <v>L&amp;F担当者</v>
      </c>
      <c r="O704" s="238" t="str">
        <f>VLOOKUP(H704,'[3]8_取引マスタ'!$J$3:$P$910,2,FALSE)</f>
        <v>本人確認仕掛照会</v>
      </c>
      <c r="P704" s="238" t="str">
        <f>VLOOKUP(I704,'[3]15_リスト発行元マスタ'!$U$3:$AK$1000,2,FALSE)</f>
        <v>ZENGIN_SONPO</v>
      </c>
      <c r="Q704" s="264" t="s">
        <v>208</v>
      </c>
      <c r="R704" s="265" t="s">
        <v>868</v>
      </c>
      <c r="S704" s="265" t="s">
        <v>206</v>
      </c>
      <c r="T704" s="265" t="str">
        <f t="shared" si="30"/>
        <v xml:space="preserve">11 , 7 , 14 , 'N' </v>
      </c>
      <c r="U704" s="266" t="s">
        <v>207</v>
      </c>
      <c r="W704" s="240" t="b">
        <f t="shared" si="32"/>
        <v>0</v>
      </c>
      <c r="X704" s="240" t="b">
        <f t="shared" si="32"/>
        <v>0</v>
      </c>
      <c r="Y704" s="240" t="b">
        <f t="shared" si="32"/>
        <v>0</v>
      </c>
      <c r="Z704" s="240" t="b">
        <f t="shared" si="31"/>
        <v>0</v>
      </c>
      <c r="AB704" s="240"/>
      <c r="AC704" s="240"/>
      <c r="AD704" s="240"/>
      <c r="AE704" s="240"/>
    </row>
    <row r="705" spans="7:31" s="238" customFormat="1">
      <c r="G705" s="234">
        <v>11</v>
      </c>
      <c r="H705" s="234">
        <v>7</v>
      </c>
      <c r="I705" s="234">
        <v>15</v>
      </c>
      <c r="J705" s="234" t="s">
        <v>2381</v>
      </c>
      <c r="N705" s="238" t="str">
        <f>VLOOKUP(G705,'[3]1_プロファイルマスタ'!$H$3:$L$900,3,FALSE)</f>
        <v>L&amp;F担当者</v>
      </c>
      <c r="O705" s="238" t="str">
        <f>VLOOKUP(H705,'[3]8_取引マスタ'!$J$3:$P$910,2,FALSE)</f>
        <v>本人確認仕掛照会</v>
      </c>
      <c r="P705" s="238" t="str">
        <f>VLOOKUP(I705,'[3]15_リスト発行元マスタ'!$U$3:$AK$1000,2,FALSE)</f>
        <v>ORIGINAL</v>
      </c>
      <c r="Q705" s="264" t="s">
        <v>208</v>
      </c>
      <c r="R705" s="265" t="s">
        <v>868</v>
      </c>
      <c r="S705" s="265" t="s">
        <v>206</v>
      </c>
      <c r="T705" s="265" t="str">
        <f t="shared" si="30"/>
        <v xml:space="preserve">11 , 7 , 15 , 'N' </v>
      </c>
      <c r="U705" s="266" t="s">
        <v>207</v>
      </c>
      <c r="W705" s="240" t="b">
        <f t="shared" si="32"/>
        <v>0</v>
      </c>
      <c r="X705" s="240" t="b">
        <f t="shared" si="32"/>
        <v>0</v>
      </c>
      <c r="Y705" s="240" t="b">
        <f t="shared" si="32"/>
        <v>0</v>
      </c>
      <c r="Z705" s="240" t="b">
        <f t="shared" si="31"/>
        <v>0</v>
      </c>
      <c r="AB705" s="240"/>
      <c r="AC705" s="240"/>
      <c r="AD705" s="240"/>
      <c r="AE705" s="240"/>
    </row>
    <row r="706" spans="7:31" s="238" customFormat="1">
      <c r="G706" s="234">
        <v>11</v>
      </c>
      <c r="H706" s="234">
        <v>7</v>
      </c>
      <c r="I706" s="234">
        <v>16</v>
      </c>
      <c r="J706" s="234" t="s">
        <v>2381</v>
      </c>
      <c r="N706" s="238" t="str">
        <f>VLOOKUP(G706,'[3]1_プロファイルマスタ'!$H$3:$L$900,3,FALSE)</f>
        <v>L&amp;F担当者</v>
      </c>
      <c r="O706" s="238" t="str">
        <f>VLOOKUP(H706,'[3]8_取引マスタ'!$J$3:$P$910,2,FALSE)</f>
        <v>本人確認仕掛照会</v>
      </c>
      <c r="P706" s="238" t="str">
        <f>VLOOKUP(I706,'[3]15_リスト発行元マスタ'!$U$3:$AK$1000,2,FALSE)</f>
        <v>BFILE_CINFO</v>
      </c>
      <c r="Q706" s="264" t="s">
        <v>208</v>
      </c>
      <c r="R706" s="265" t="s">
        <v>868</v>
      </c>
      <c r="S706" s="265" t="s">
        <v>206</v>
      </c>
      <c r="T706" s="265" t="str">
        <f t="shared" si="30"/>
        <v xml:space="preserve">11 , 7 , 16 , 'N' </v>
      </c>
      <c r="U706" s="266" t="s">
        <v>207</v>
      </c>
      <c r="W706" s="240" t="b">
        <f t="shared" si="32"/>
        <v>0</v>
      </c>
      <c r="X706" s="240" t="b">
        <f t="shared" si="32"/>
        <v>0</v>
      </c>
      <c r="Y706" s="240" t="b">
        <f t="shared" si="32"/>
        <v>0</v>
      </c>
      <c r="Z706" s="240" t="b">
        <f t="shared" si="31"/>
        <v>0</v>
      </c>
      <c r="AB706" s="240"/>
      <c r="AC706" s="240"/>
      <c r="AD706" s="240"/>
      <c r="AE706" s="240"/>
    </row>
    <row r="707" spans="7:31" s="238" customFormat="1">
      <c r="G707" s="234">
        <v>11</v>
      </c>
      <c r="H707" s="234">
        <v>8</v>
      </c>
      <c r="I707" s="234">
        <v>1</v>
      </c>
      <c r="J707" s="234" t="s">
        <v>2381</v>
      </c>
      <c r="N707" s="238" t="str">
        <f>VLOOKUP(G707,'[3]1_プロファイルマスタ'!$H$3:$L$900,3,FALSE)</f>
        <v>L&amp;F担当者</v>
      </c>
      <c r="O707" s="238" t="str">
        <f>VLOOKUP(H707,'[3]8_取引マスタ'!$J$3:$P$910,2,FALSE)</f>
        <v>判定履歴照会</v>
      </c>
      <c r="P707" s="238" t="str">
        <f>VLOOKUP(I707,'[3]15_リスト発行元マスタ'!$U$3:$AK$1000,2,FALSE)</f>
        <v>OFAC</v>
      </c>
      <c r="Q707" s="264" t="s">
        <v>208</v>
      </c>
      <c r="R707" s="265" t="s">
        <v>868</v>
      </c>
      <c r="S707" s="265" t="s">
        <v>206</v>
      </c>
      <c r="T707" s="265" t="str">
        <f t="shared" si="30"/>
        <v xml:space="preserve">11 , 8 , 1 , 'N' </v>
      </c>
      <c r="U707" s="266" t="s">
        <v>207</v>
      </c>
      <c r="W707" s="240" t="b">
        <f t="shared" si="32"/>
        <v>0</v>
      </c>
      <c r="X707" s="240" t="b">
        <f t="shared" si="32"/>
        <v>0</v>
      </c>
      <c r="Y707" s="240" t="b">
        <f t="shared" si="32"/>
        <v>0</v>
      </c>
      <c r="Z707" s="240" t="b">
        <f t="shared" si="31"/>
        <v>0</v>
      </c>
      <c r="AB707" s="240"/>
      <c r="AC707" s="240"/>
      <c r="AD707" s="240"/>
      <c r="AE707" s="240"/>
    </row>
    <row r="708" spans="7:31" s="238" customFormat="1">
      <c r="G708" s="234">
        <v>11</v>
      </c>
      <c r="H708" s="234">
        <v>8</v>
      </c>
      <c r="I708" s="234">
        <v>2</v>
      </c>
      <c r="J708" s="234" t="s">
        <v>2381</v>
      </c>
      <c r="N708" s="238" t="str">
        <f>VLOOKUP(G708,'[3]1_プロファイルマスタ'!$H$3:$L$900,3,FALSE)</f>
        <v>L&amp;F担当者</v>
      </c>
      <c r="O708" s="238" t="str">
        <f>VLOOKUP(H708,'[3]8_取引マスタ'!$J$3:$P$910,2,FALSE)</f>
        <v>判定履歴照会</v>
      </c>
      <c r="P708" s="238" t="str">
        <f>VLOOKUP(I708,'[3]15_リスト発行元マスタ'!$U$3:$AK$1000,2,FALSE)</f>
        <v>JP</v>
      </c>
      <c r="Q708" s="264" t="s">
        <v>208</v>
      </c>
      <c r="R708" s="265" t="s">
        <v>868</v>
      </c>
      <c r="S708" s="265" t="s">
        <v>206</v>
      </c>
      <c r="T708" s="265" t="str">
        <f t="shared" si="30"/>
        <v xml:space="preserve">11 , 8 , 2 , 'N' </v>
      </c>
      <c r="U708" s="266" t="s">
        <v>207</v>
      </c>
      <c r="W708" s="240" t="b">
        <f t="shared" si="32"/>
        <v>0</v>
      </c>
      <c r="X708" s="240" t="b">
        <f t="shared" si="32"/>
        <v>0</v>
      </c>
      <c r="Y708" s="240" t="b">
        <f t="shared" si="32"/>
        <v>0</v>
      </c>
      <c r="Z708" s="240" t="b">
        <f t="shared" si="31"/>
        <v>0</v>
      </c>
      <c r="AB708" s="240"/>
      <c r="AC708" s="240"/>
      <c r="AD708" s="240"/>
      <c r="AE708" s="240"/>
    </row>
    <row r="709" spans="7:31" s="238" customFormat="1">
      <c r="G709" s="234">
        <v>11</v>
      </c>
      <c r="H709" s="234">
        <v>8</v>
      </c>
      <c r="I709" s="234">
        <v>3</v>
      </c>
      <c r="J709" s="234" t="s">
        <v>2381</v>
      </c>
      <c r="N709" s="238" t="str">
        <f>VLOOKUP(G709,'[3]1_プロファイルマスタ'!$H$3:$L$900,3,FALSE)</f>
        <v>L&amp;F担当者</v>
      </c>
      <c r="O709" s="238" t="str">
        <f>VLOOKUP(H709,'[3]8_取引マスタ'!$J$3:$P$910,2,FALSE)</f>
        <v>判定履歴照会</v>
      </c>
      <c r="P709" s="238" t="str">
        <f>VLOOKUP(I709,'[3]15_リスト発行元マスタ'!$U$3:$AK$1000,2,FALSE)</f>
        <v>MOF</v>
      </c>
      <c r="Q709" s="264" t="s">
        <v>208</v>
      </c>
      <c r="R709" s="265" t="s">
        <v>868</v>
      </c>
      <c r="S709" s="265" t="s">
        <v>206</v>
      </c>
      <c r="T709" s="265" t="str">
        <f t="shared" si="30"/>
        <v xml:space="preserve">11 , 8 , 3 , 'N' </v>
      </c>
      <c r="U709" s="266" t="s">
        <v>207</v>
      </c>
      <c r="W709" s="240" t="b">
        <f t="shared" si="32"/>
        <v>0</v>
      </c>
      <c r="X709" s="240" t="b">
        <f t="shared" si="32"/>
        <v>0</v>
      </c>
      <c r="Y709" s="240" t="b">
        <f t="shared" si="32"/>
        <v>0</v>
      </c>
      <c r="Z709" s="240" t="b">
        <f t="shared" si="31"/>
        <v>0</v>
      </c>
      <c r="AB709" s="240"/>
      <c r="AC709" s="240"/>
      <c r="AD709" s="240"/>
      <c r="AE709" s="240"/>
    </row>
    <row r="710" spans="7:31" s="238" customFormat="1">
      <c r="G710" s="234">
        <v>11</v>
      </c>
      <c r="H710" s="234">
        <v>8</v>
      </c>
      <c r="I710" s="234">
        <v>4</v>
      </c>
      <c r="J710" s="234" t="s">
        <v>2381</v>
      </c>
      <c r="N710" s="238" t="str">
        <f>VLOOKUP(G710,'[3]1_プロファイルマスタ'!$H$3:$L$900,3,FALSE)</f>
        <v>L&amp;F担当者</v>
      </c>
      <c r="O710" s="238" t="str">
        <f>VLOOKUP(H710,'[3]8_取引マスタ'!$J$3:$P$910,2,FALSE)</f>
        <v>判定履歴照会</v>
      </c>
      <c r="P710" s="238" t="str">
        <f>VLOOKUP(I710,'[3]15_リスト発行元マスタ'!$U$3:$AK$1000,2,FALSE)</f>
        <v>NPA</v>
      </c>
      <c r="Q710" s="264" t="s">
        <v>208</v>
      </c>
      <c r="R710" s="265" t="s">
        <v>868</v>
      </c>
      <c r="S710" s="265" t="s">
        <v>206</v>
      </c>
      <c r="T710" s="265" t="str">
        <f t="shared" si="30"/>
        <v xml:space="preserve">11 , 8 , 4 , 'N' </v>
      </c>
      <c r="U710" s="266" t="s">
        <v>207</v>
      </c>
      <c r="W710" s="240" t="b">
        <f t="shared" si="32"/>
        <v>0</v>
      </c>
      <c r="X710" s="240" t="b">
        <f t="shared" si="32"/>
        <v>0</v>
      </c>
      <c r="Y710" s="240" t="b">
        <f t="shared" si="32"/>
        <v>0</v>
      </c>
      <c r="Z710" s="240" t="b">
        <f t="shared" si="31"/>
        <v>0</v>
      </c>
      <c r="AB710" s="240"/>
      <c r="AC710" s="240"/>
      <c r="AD710" s="240"/>
      <c r="AE710" s="240"/>
    </row>
    <row r="711" spans="7:31" s="238" customFormat="1">
      <c r="G711" s="234">
        <v>11</v>
      </c>
      <c r="H711" s="234">
        <v>8</v>
      </c>
      <c r="I711" s="234">
        <v>5</v>
      </c>
      <c r="J711" s="234" t="s">
        <v>2381</v>
      </c>
      <c r="N711" s="238" t="str">
        <f>VLOOKUP(G711,'[3]1_プロファイルマスタ'!$H$3:$L$900,3,FALSE)</f>
        <v>L&amp;F担当者</v>
      </c>
      <c r="O711" s="238" t="str">
        <f>VLOOKUP(H711,'[3]8_取引マスタ'!$J$3:$P$910,2,FALSE)</f>
        <v>判定履歴照会</v>
      </c>
      <c r="P711" s="238" t="str">
        <f>VLOOKUP(I711,'[3]15_リスト発行元マスタ'!$U$3:$AK$1000,2,FALSE)</f>
        <v>NPC</v>
      </c>
      <c r="Q711" s="264" t="s">
        <v>208</v>
      </c>
      <c r="R711" s="265" t="s">
        <v>868</v>
      </c>
      <c r="S711" s="265" t="s">
        <v>206</v>
      </c>
      <c r="T711" s="265" t="str">
        <f t="shared" si="30"/>
        <v xml:space="preserve">11 , 8 , 5 , 'N' </v>
      </c>
      <c r="U711" s="266" t="s">
        <v>207</v>
      </c>
      <c r="W711" s="240" t="b">
        <f t="shared" si="32"/>
        <v>0</v>
      </c>
      <c r="X711" s="240" t="b">
        <f t="shared" si="32"/>
        <v>0</v>
      </c>
      <c r="Y711" s="240" t="b">
        <f t="shared" si="32"/>
        <v>0</v>
      </c>
      <c r="Z711" s="240" t="b">
        <f t="shared" si="31"/>
        <v>0</v>
      </c>
      <c r="AB711" s="240"/>
      <c r="AC711" s="240"/>
      <c r="AD711" s="240"/>
      <c r="AE711" s="240"/>
    </row>
    <row r="712" spans="7:31" s="238" customFormat="1">
      <c r="G712" s="234">
        <v>11</v>
      </c>
      <c r="H712" s="234">
        <v>8</v>
      </c>
      <c r="I712" s="234">
        <v>6</v>
      </c>
      <c r="J712" s="234" t="s">
        <v>2381</v>
      </c>
      <c r="N712" s="238" t="str">
        <f>VLOOKUP(G712,'[3]1_プロファイルマスタ'!$H$3:$L$900,3,FALSE)</f>
        <v>L&amp;F担当者</v>
      </c>
      <c r="O712" s="238" t="str">
        <f>VLOOKUP(H712,'[3]8_取引マスタ'!$J$3:$P$910,2,FALSE)</f>
        <v>判定履歴照会</v>
      </c>
      <c r="P712" s="238" t="str">
        <f>VLOOKUP(I712,'[3]15_リスト発行元マスタ'!$U$3:$AK$1000,2,FALSE)</f>
        <v>NPI</v>
      </c>
      <c r="Q712" s="264" t="s">
        <v>208</v>
      </c>
      <c r="R712" s="265" t="s">
        <v>868</v>
      </c>
      <c r="S712" s="265" t="s">
        <v>206</v>
      </c>
      <c r="T712" s="265" t="str">
        <f t="shared" si="30"/>
        <v xml:space="preserve">11 , 8 , 6 , 'N' </v>
      </c>
      <c r="U712" s="266" t="s">
        <v>207</v>
      </c>
      <c r="W712" s="240" t="b">
        <f t="shared" si="32"/>
        <v>0</v>
      </c>
      <c r="X712" s="240" t="b">
        <f t="shared" si="32"/>
        <v>0</v>
      </c>
      <c r="Y712" s="240" t="b">
        <f t="shared" si="32"/>
        <v>0</v>
      </c>
      <c r="Z712" s="240" t="b">
        <f t="shared" si="31"/>
        <v>0</v>
      </c>
      <c r="AB712" s="240"/>
      <c r="AC712" s="240"/>
      <c r="AD712" s="240"/>
      <c r="AE712" s="240"/>
    </row>
    <row r="713" spans="7:31" s="238" customFormat="1">
      <c r="G713" s="234">
        <v>11</v>
      </c>
      <c r="H713" s="234">
        <v>8</v>
      </c>
      <c r="I713" s="234">
        <v>7</v>
      </c>
      <c r="J713" s="234" t="s">
        <v>2381</v>
      </c>
      <c r="N713" s="238" t="str">
        <f>VLOOKUP(G713,'[3]1_プロファイルマスタ'!$H$3:$L$900,3,FALSE)</f>
        <v>L&amp;F担当者</v>
      </c>
      <c r="O713" s="238" t="str">
        <f>VLOOKUP(H713,'[3]8_取引マスタ'!$J$3:$P$910,2,FALSE)</f>
        <v>判定履歴照会</v>
      </c>
      <c r="P713" s="238" t="str">
        <f>VLOOKUP(I713,'[3]15_リスト発行元マスタ'!$U$3:$AK$1000,2,FALSE)</f>
        <v>ASI</v>
      </c>
      <c r="Q713" s="264" t="s">
        <v>208</v>
      </c>
      <c r="R713" s="265" t="s">
        <v>868</v>
      </c>
      <c r="S713" s="265" t="s">
        <v>206</v>
      </c>
      <c r="T713" s="265" t="str">
        <f t="shared" si="30"/>
        <v xml:space="preserve">11 , 8 , 7 , 'N' </v>
      </c>
      <c r="U713" s="266" t="s">
        <v>207</v>
      </c>
      <c r="W713" s="240" t="b">
        <f t="shared" si="32"/>
        <v>0</v>
      </c>
      <c r="X713" s="240" t="b">
        <f t="shared" si="32"/>
        <v>0</v>
      </c>
      <c r="Y713" s="240" t="b">
        <f t="shared" si="32"/>
        <v>0</v>
      </c>
      <c r="Z713" s="240" t="b">
        <f t="shared" si="31"/>
        <v>0</v>
      </c>
      <c r="AB713" s="240"/>
      <c r="AC713" s="240"/>
      <c r="AD713" s="240"/>
      <c r="AE713" s="240"/>
    </row>
    <row r="714" spans="7:31" s="238" customFormat="1">
      <c r="G714" s="234">
        <v>11</v>
      </c>
      <c r="H714" s="234">
        <v>8</v>
      </c>
      <c r="I714" s="234">
        <v>8</v>
      </c>
      <c r="J714" s="234" t="s">
        <v>2381</v>
      </c>
      <c r="N714" s="238" t="str">
        <f>VLOOKUP(G714,'[3]1_プロファイルマスタ'!$H$3:$L$900,3,FALSE)</f>
        <v>L&amp;F担当者</v>
      </c>
      <c r="O714" s="238" t="str">
        <f>VLOOKUP(H714,'[3]8_取引マスタ'!$J$3:$P$910,2,FALSE)</f>
        <v>判定履歴照会</v>
      </c>
      <c r="P714" s="238" t="str">
        <f>VLOOKUP(I714,'[3]15_リスト発行元マスタ'!$U$3:$AK$1000,2,FALSE)</f>
        <v>ASC</v>
      </c>
      <c r="Q714" s="264" t="s">
        <v>208</v>
      </c>
      <c r="R714" s="265" t="s">
        <v>868</v>
      </c>
      <c r="S714" s="265" t="s">
        <v>206</v>
      </c>
      <c r="T714" s="265" t="str">
        <f t="shared" si="30"/>
        <v xml:space="preserve">11 , 8 , 8 , 'N' </v>
      </c>
      <c r="U714" s="266" t="s">
        <v>207</v>
      </c>
      <c r="W714" s="240" t="b">
        <f t="shared" si="32"/>
        <v>0</v>
      </c>
      <c r="X714" s="240" t="b">
        <f t="shared" si="32"/>
        <v>0</v>
      </c>
      <c r="Y714" s="240" t="b">
        <f t="shared" si="32"/>
        <v>0</v>
      </c>
      <c r="Z714" s="240" t="b">
        <f t="shared" si="31"/>
        <v>0</v>
      </c>
      <c r="AB714" s="240"/>
      <c r="AC714" s="240"/>
      <c r="AD714" s="240"/>
      <c r="AE714" s="240"/>
    </row>
    <row r="715" spans="7:31" s="238" customFormat="1">
      <c r="G715" s="234">
        <v>11</v>
      </c>
      <c r="H715" s="234">
        <v>8</v>
      </c>
      <c r="I715" s="234">
        <v>9</v>
      </c>
      <c r="J715" s="234" t="s">
        <v>2381</v>
      </c>
      <c r="N715" s="238" t="str">
        <f>VLOOKUP(G715,'[3]1_プロファイルマスタ'!$H$3:$L$900,3,FALSE)</f>
        <v>L&amp;F担当者</v>
      </c>
      <c r="O715" s="238" t="str">
        <f>VLOOKUP(H715,'[3]8_取引マスタ'!$J$3:$P$910,2,FALSE)</f>
        <v>判定履歴照会</v>
      </c>
      <c r="P715" s="238" t="str">
        <f>VLOOKUP(I715,'[3]15_リスト発行元マスタ'!$U$3:$AK$1000,2,FALSE)</f>
        <v>DJ_SEISAI</v>
      </c>
      <c r="Q715" s="264" t="s">
        <v>208</v>
      </c>
      <c r="R715" s="265" t="s">
        <v>868</v>
      </c>
      <c r="S715" s="265" t="s">
        <v>206</v>
      </c>
      <c r="T715" s="265" t="str">
        <f t="shared" si="30"/>
        <v xml:space="preserve">11 , 8 , 9 , 'N' </v>
      </c>
      <c r="U715" s="266" t="s">
        <v>207</v>
      </c>
      <c r="W715" s="240" t="b">
        <f t="shared" si="32"/>
        <v>0</v>
      </c>
      <c r="X715" s="240" t="b">
        <f t="shared" si="32"/>
        <v>0</v>
      </c>
      <c r="Y715" s="240" t="b">
        <f t="shared" si="32"/>
        <v>0</v>
      </c>
      <c r="Z715" s="240" t="b">
        <f t="shared" si="31"/>
        <v>0</v>
      </c>
      <c r="AB715" s="240"/>
      <c r="AC715" s="240"/>
      <c r="AD715" s="240"/>
      <c r="AE715" s="240"/>
    </row>
    <row r="716" spans="7:31" s="238" customFormat="1">
      <c r="G716" s="234">
        <v>11</v>
      </c>
      <c r="H716" s="234">
        <v>8</v>
      </c>
      <c r="I716" s="234">
        <v>10</v>
      </c>
      <c r="J716" s="234" t="s">
        <v>2381</v>
      </c>
      <c r="N716" s="238" t="str">
        <f>VLOOKUP(G716,'[3]1_プロファイルマスタ'!$H$3:$L$900,3,FALSE)</f>
        <v>L&amp;F担当者</v>
      </c>
      <c r="O716" s="238" t="str">
        <f>VLOOKUP(H716,'[3]8_取引マスタ'!$J$3:$P$910,2,FALSE)</f>
        <v>判定履歴照会</v>
      </c>
      <c r="P716" s="238" t="str">
        <f>VLOOKUP(I716,'[3]15_リスト発行元マスタ'!$U$3:$AK$1000,2,FALSE)</f>
        <v>DJ_SHIPS</v>
      </c>
      <c r="Q716" s="264" t="s">
        <v>208</v>
      </c>
      <c r="R716" s="265" t="s">
        <v>868</v>
      </c>
      <c r="S716" s="265" t="s">
        <v>206</v>
      </c>
      <c r="T716" s="265" t="str">
        <f t="shared" si="30"/>
        <v xml:space="preserve">11 , 8 , 10 , 'N' </v>
      </c>
      <c r="U716" s="266" t="s">
        <v>207</v>
      </c>
      <c r="W716" s="240" t="b">
        <f t="shared" si="32"/>
        <v>0</v>
      </c>
      <c r="X716" s="240" t="b">
        <f t="shared" si="32"/>
        <v>0</v>
      </c>
      <c r="Y716" s="240" t="b">
        <f t="shared" si="32"/>
        <v>0</v>
      </c>
      <c r="Z716" s="240" t="b">
        <f t="shared" si="31"/>
        <v>0</v>
      </c>
      <c r="AB716" s="240"/>
      <c r="AC716" s="240"/>
      <c r="AD716" s="240"/>
      <c r="AE716" s="240"/>
    </row>
    <row r="717" spans="7:31" s="238" customFormat="1">
      <c r="G717" s="234">
        <v>11</v>
      </c>
      <c r="H717" s="234">
        <v>8</v>
      </c>
      <c r="I717" s="234">
        <v>11</v>
      </c>
      <c r="J717" s="234" t="s">
        <v>2381</v>
      </c>
      <c r="N717" s="238" t="str">
        <f>VLOOKUP(G717,'[3]1_プロファイルマスタ'!$H$3:$L$900,3,FALSE)</f>
        <v>L&amp;F担当者</v>
      </c>
      <c r="O717" s="238" t="str">
        <f>VLOOKUP(H717,'[3]8_取引マスタ'!$J$3:$P$910,2,FALSE)</f>
        <v>判定履歴照会</v>
      </c>
      <c r="P717" s="238" t="str">
        <f>VLOOKUP(I717,'[3]15_リスト発行元マスタ'!$U$3:$AK$1000,2,FALSE)</f>
        <v>DJ_GAIKOKU_PEPS</v>
      </c>
      <c r="Q717" s="264" t="s">
        <v>208</v>
      </c>
      <c r="R717" s="265" t="s">
        <v>868</v>
      </c>
      <c r="S717" s="265" t="s">
        <v>206</v>
      </c>
      <c r="T717" s="265" t="str">
        <f t="shared" si="30"/>
        <v xml:space="preserve">11 , 8 , 11 , 'N' </v>
      </c>
      <c r="U717" s="266" t="s">
        <v>207</v>
      </c>
      <c r="W717" s="240" t="b">
        <f t="shared" si="32"/>
        <v>0</v>
      </c>
      <c r="X717" s="240" t="b">
        <f t="shared" si="32"/>
        <v>0</v>
      </c>
      <c r="Y717" s="240" t="b">
        <f t="shared" si="32"/>
        <v>0</v>
      </c>
      <c r="Z717" s="240" t="b">
        <f t="shared" si="31"/>
        <v>0</v>
      </c>
      <c r="AB717" s="240"/>
      <c r="AC717" s="240"/>
      <c r="AD717" s="240"/>
      <c r="AE717" s="240"/>
    </row>
    <row r="718" spans="7:31" s="238" customFormat="1">
      <c r="G718" s="234">
        <v>11</v>
      </c>
      <c r="H718" s="234">
        <v>8</v>
      </c>
      <c r="I718" s="234">
        <v>12</v>
      </c>
      <c r="J718" s="234" t="s">
        <v>2381</v>
      </c>
      <c r="N718" s="238" t="str">
        <f>VLOOKUP(G718,'[3]1_プロファイルマスタ'!$H$3:$L$900,3,FALSE)</f>
        <v>L&amp;F担当者</v>
      </c>
      <c r="O718" s="238" t="str">
        <f>VLOOKUP(H718,'[3]8_取引マスタ'!$J$3:$P$910,2,FALSE)</f>
        <v>判定履歴照会</v>
      </c>
      <c r="P718" s="238" t="str">
        <f>VLOOKUP(I718,'[3]15_リスト発行元マスタ'!$U$3:$AK$1000,2,FALSE)</f>
        <v>DJ_KOKUNAI_PEPS</v>
      </c>
      <c r="Q718" s="264" t="s">
        <v>208</v>
      </c>
      <c r="R718" s="265" t="s">
        <v>868</v>
      </c>
      <c r="S718" s="265" t="s">
        <v>206</v>
      </c>
      <c r="T718" s="265" t="str">
        <f t="shared" si="30"/>
        <v xml:space="preserve">11 , 8 , 12 , 'N' </v>
      </c>
      <c r="U718" s="266" t="s">
        <v>207</v>
      </c>
      <c r="W718" s="240" t="b">
        <f t="shared" si="32"/>
        <v>0</v>
      </c>
      <c r="X718" s="240" t="b">
        <f t="shared" si="32"/>
        <v>0</v>
      </c>
      <c r="Y718" s="240" t="b">
        <f t="shared" si="32"/>
        <v>0</v>
      </c>
      <c r="Z718" s="240" t="b">
        <f t="shared" si="31"/>
        <v>0</v>
      </c>
      <c r="AB718" s="240"/>
      <c r="AC718" s="240"/>
      <c r="AD718" s="240"/>
      <c r="AE718" s="240"/>
    </row>
    <row r="719" spans="7:31" s="238" customFormat="1">
      <c r="G719" s="234">
        <v>11</v>
      </c>
      <c r="H719" s="234">
        <v>8</v>
      </c>
      <c r="I719" s="234">
        <v>13</v>
      </c>
      <c r="J719" s="234" t="s">
        <v>2381</v>
      </c>
      <c r="N719" s="238" t="str">
        <f>VLOOKUP(G719,'[3]1_プロファイルマスタ'!$H$3:$L$900,3,FALSE)</f>
        <v>L&amp;F担当者</v>
      </c>
      <c r="O719" s="238" t="str">
        <f>VLOOKUP(H719,'[3]8_取引マスタ'!$J$3:$P$910,2,FALSE)</f>
        <v>判定履歴照会</v>
      </c>
      <c r="P719" s="238" t="str">
        <f>VLOOKUP(I719,'[3]15_リスト発行元マスタ'!$U$3:$AK$1000,2,FALSE)</f>
        <v>ZENGIN_SEIHO</v>
      </c>
      <c r="Q719" s="264" t="s">
        <v>208</v>
      </c>
      <c r="R719" s="265" t="s">
        <v>868</v>
      </c>
      <c r="S719" s="265" t="s">
        <v>206</v>
      </c>
      <c r="T719" s="265" t="str">
        <f t="shared" si="30"/>
        <v xml:space="preserve">11 , 8 , 13 , 'N' </v>
      </c>
      <c r="U719" s="266" t="s">
        <v>207</v>
      </c>
      <c r="W719" s="240" t="b">
        <f t="shared" si="32"/>
        <v>0</v>
      </c>
      <c r="X719" s="240" t="b">
        <f t="shared" si="32"/>
        <v>0</v>
      </c>
      <c r="Y719" s="240" t="b">
        <f t="shared" si="32"/>
        <v>0</v>
      </c>
      <c r="Z719" s="240" t="b">
        <f t="shared" si="31"/>
        <v>0</v>
      </c>
      <c r="AB719" s="240"/>
      <c r="AC719" s="240"/>
      <c r="AD719" s="240"/>
      <c r="AE719" s="240"/>
    </row>
    <row r="720" spans="7:31" s="238" customFormat="1">
      <c r="G720" s="234">
        <v>11</v>
      </c>
      <c r="H720" s="234">
        <v>8</v>
      </c>
      <c r="I720" s="234">
        <v>14</v>
      </c>
      <c r="J720" s="234" t="s">
        <v>2381</v>
      </c>
      <c r="N720" s="238" t="str">
        <f>VLOOKUP(G720,'[3]1_プロファイルマスタ'!$H$3:$L$900,3,FALSE)</f>
        <v>L&amp;F担当者</v>
      </c>
      <c r="O720" s="238" t="str">
        <f>VLOOKUP(H720,'[3]8_取引マスタ'!$J$3:$P$910,2,FALSE)</f>
        <v>判定履歴照会</v>
      </c>
      <c r="P720" s="238" t="str">
        <f>VLOOKUP(I720,'[3]15_リスト発行元マスタ'!$U$3:$AK$1000,2,FALSE)</f>
        <v>ZENGIN_SONPO</v>
      </c>
      <c r="Q720" s="264" t="s">
        <v>208</v>
      </c>
      <c r="R720" s="265" t="s">
        <v>868</v>
      </c>
      <c r="S720" s="265" t="s">
        <v>206</v>
      </c>
      <c r="T720" s="265" t="str">
        <f t="shared" si="30"/>
        <v xml:space="preserve">11 , 8 , 14 , 'N' </v>
      </c>
      <c r="U720" s="266" t="s">
        <v>207</v>
      </c>
      <c r="W720" s="240" t="b">
        <f t="shared" si="32"/>
        <v>0</v>
      </c>
      <c r="X720" s="240" t="b">
        <f t="shared" si="32"/>
        <v>0</v>
      </c>
      <c r="Y720" s="240" t="b">
        <f t="shared" si="32"/>
        <v>0</v>
      </c>
      <c r="Z720" s="240" t="b">
        <f t="shared" si="31"/>
        <v>0</v>
      </c>
      <c r="AB720" s="240"/>
      <c r="AC720" s="240"/>
      <c r="AD720" s="240"/>
      <c r="AE720" s="240"/>
    </row>
    <row r="721" spans="7:31" s="238" customFormat="1">
      <c r="G721" s="234">
        <v>11</v>
      </c>
      <c r="H721" s="234">
        <v>8</v>
      </c>
      <c r="I721" s="234">
        <v>15</v>
      </c>
      <c r="J721" s="234" t="s">
        <v>2381</v>
      </c>
      <c r="N721" s="238" t="str">
        <f>VLOOKUP(G721,'[3]1_プロファイルマスタ'!$H$3:$L$900,3,FALSE)</f>
        <v>L&amp;F担当者</v>
      </c>
      <c r="O721" s="238" t="str">
        <f>VLOOKUP(H721,'[3]8_取引マスタ'!$J$3:$P$910,2,FALSE)</f>
        <v>判定履歴照会</v>
      </c>
      <c r="P721" s="238" t="str">
        <f>VLOOKUP(I721,'[3]15_リスト発行元マスタ'!$U$3:$AK$1000,2,FALSE)</f>
        <v>ORIGINAL</v>
      </c>
      <c r="Q721" s="264" t="s">
        <v>208</v>
      </c>
      <c r="R721" s="265" t="s">
        <v>868</v>
      </c>
      <c r="S721" s="265" t="s">
        <v>206</v>
      </c>
      <c r="T721" s="265" t="str">
        <f t="shared" si="30"/>
        <v xml:space="preserve">11 , 8 , 15 , 'N' </v>
      </c>
      <c r="U721" s="266" t="s">
        <v>207</v>
      </c>
      <c r="W721" s="240" t="b">
        <f t="shared" si="32"/>
        <v>0</v>
      </c>
      <c r="X721" s="240" t="b">
        <f t="shared" si="32"/>
        <v>0</v>
      </c>
      <c r="Y721" s="240" t="b">
        <f t="shared" si="32"/>
        <v>0</v>
      </c>
      <c r="Z721" s="240" t="b">
        <f t="shared" si="31"/>
        <v>0</v>
      </c>
      <c r="AB721" s="240"/>
      <c r="AC721" s="240"/>
      <c r="AD721" s="240"/>
      <c r="AE721" s="240"/>
    </row>
    <row r="722" spans="7:31" s="238" customFormat="1">
      <c r="G722" s="234">
        <v>11</v>
      </c>
      <c r="H722" s="234">
        <v>8</v>
      </c>
      <c r="I722" s="234">
        <v>16</v>
      </c>
      <c r="J722" s="234" t="s">
        <v>2381</v>
      </c>
      <c r="N722" s="238" t="str">
        <f>VLOOKUP(G722,'[3]1_プロファイルマスタ'!$H$3:$L$900,3,FALSE)</f>
        <v>L&amp;F担当者</v>
      </c>
      <c r="O722" s="238" t="str">
        <f>VLOOKUP(H722,'[3]8_取引マスタ'!$J$3:$P$910,2,FALSE)</f>
        <v>判定履歴照会</v>
      </c>
      <c r="P722" s="238" t="str">
        <f>VLOOKUP(I722,'[3]15_リスト発行元マスタ'!$U$3:$AK$1000,2,FALSE)</f>
        <v>BFILE_CINFO</v>
      </c>
      <c r="Q722" s="264" t="s">
        <v>208</v>
      </c>
      <c r="R722" s="265" t="s">
        <v>868</v>
      </c>
      <c r="S722" s="265" t="s">
        <v>206</v>
      </c>
      <c r="T722" s="265" t="str">
        <f t="shared" si="30"/>
        <v xml:space="preserve">11 , 8 , 16 , 'N' </v>
      </c>
      <c r="U722" s="266" t="s">
        <v>207</v>
      </c>
      <c r="W722" s="240" t="b">
        <f t="shared" si="32"/>
        <v>0</v>
      </c>
      <c r="X722" s="240" t="b">
        <f t="shared" si="32"/>
        <v>0</v>
      </c>
      <c r="Y722" s="240" t="b">
        <f t="shared" si="32"/>
        <v>0</v>
      </c>
      <c r="Z722" s="240" t="b">
        <f t="shared" si="31"/>
        <v>0</v>
      </c>
      <c r="AB722" s="240"/>
      <c r="AC722" s="240"/>
      <c r="AD722" s="240"/>
      <c r="AE722" s="240"/>
    </row>
    <row r="723" spans="7:31" s="238" customFormat="1">
      <c r="G723" s="234">
        <v>11</v>
      </c>
      <c r="H723" s="234">
        <v>10</v>
      </c>
      <c r="I723" s="234">
        <v>1</v>
      </c>
      <c r="J723" s="234" t="inlineStr">
        <is>
          <t>N</t>
        </is>
      </c>
      <c r="N723" s="238">
        <f>VLOOKUP(G723,'[3]1_プロファイルマスタ'!$H$3:$L$900,3,FALSE)</f>
      </c>
      <c r="O723" s="238">
        <f>VLOOKUP(H723,'[3]8_取引マスタ'!$J$3:$P$910,2,FALSE)</f>
      </c>
      <c r="P723" s="238">
        <f>VLOOKUP(I723,'[3]15_リスト発行元マスタ'!$U$3:$AK$1000,2,FALSE)</f>
      </c>
      <c s="264" r="Q723" t="s">
        <v>208</v>
      </c>
      <c s="265" r="R723" t="s">
        <v>868</v>
      </c>
      <c s="265" r="S723" t="s">
        <v>206</v>
      </c>
      <c r="T723" s="265">
        <f>G723&amp;" , "&amp;H723&amp;" , "&amp;I723&amp;" , "&amp;"'"&amp;J723&amp;"'"&amp;" "</f>
      </c>
      <c s="266" r="U723" t="s">
        <v>207</v>
      </c>
      <c r="W723" s="240">
        <f>IF(G723="","",EXACT(G723,AB723))</f>
      </c>
      <c r="X723" s="240">
        <f>IF(G723="","",EXACT(G723,AB723))</f>
      </c>
      <c r="Y723" s="240">
        <f>IF(G723="","",EXACT(G723,AB723))</f>
      </c>
      <c r="Z723" s="240">
        <f>IF(J723="","",EXACT(J723,AE723))</f>
      </c>
      <c s="240" r="AB723"/>
      <c s="240" r="AC723"/>
      <c s="240" r="AD723"/>
      <c s="240" r="AE723"/>
    </row>
    <row r="724" spans="7:31" s="238" customFormat="1">
      <c r="G724" s="234">
        <v>11</v>
      </c>
      <c r="H724" s="234">
        <v>10</v>
      </c>
      <c r="I724" s="234">
        <v>2</v>
      </c>
      <c r="J724" s="234" t="inlineStr">
        <is>
          <t>N</t>
        </is>
      </c>
      <c r="N724" s="238">
        <f>VLOOKUP(G724,'[3]1_プロファイルマスタ'!$H$3:$L$900,3,FALSE)</f>
      </c>
      <c r="O724" s="238">
        <f>VLOOKUP(H724,'[3]8_取引マスタ'!$J$3:$P$910,2,FALSE)</f>
      </c>
      <c r="P724" s="238">
        <f>VLOOKUP(I724,'[3]15_リスト発行元マスタ'!$U$3:$AK$1000,2,FALSE)</f>
      </c>
      <c s="264" r="Q724" t="s">
        <v>208</v>
      </c>
      <c s="265" r="R724" t="s">
        <v>868</v>
      </c>
      <c s="265" r="S724" t="s">
        <v>206</v>
      </c>
      <c r="T724" s="265">
        <f>G724&amp;" , "&amp;H724&amp;" , "&amp;I724&amp;" , "&amp;"'"&amp;J724&amp;"'"&amp;" "</f>
      </c>
      <c s="266" r="U724" t="s">
        <v>207</v>
      </c>
      <c r="W724" s="240">
        <f>IF(G724="","",EXACT(G724,AB724))</f>
      </c>
      <c r="X724" s="240">
        <f>IF(G724="","",EXACT(G724,AB724))</f>
      </c>
      <c r="Y724" s="240">
        <f>IF(G724="","",EXACT(G724,AB724))</f>
      </c>
      <c r="Z724" s="240">
        <f>IF(J724="","",EXACT(J724,AE724))</f>
      </c>
      <c s="240" r="AB724"/>
      <c s="240" r="AC724"/>
      <c s="240" r="AD724"/>
      <c s="240" r="AE724"/>
    </row>
    <row r="725" spans="7:31" s="238" customFormat="1">
      <c r="G725" s="234">
        <v>11</v>
      </c>
      <c r="H725" s="234">
        <v>10</v>
      </c>
      <c r="I725" s="234">
        <v>3</v>
      </c>
      <c r="J725" s="234" t="inlineStr">
        <is>
          <t>N</t>
        </is>
      </c>
      <c r="N725" s="238">
        <f>VLOOKUP(G725,'[3]1_プロファイルマスタ'!$H$3:$L$900,3,FALSE)</f>
      </c>
      <c r="O725" s="238">
        <f>VLOOKUP(H725,'[3]8_取引マスタ'!$J$3:$P$910,2,FALSE)</f>
      </c>
      <c r="P725" s="238">
        <f>VLOOKUP(I725,'[3]15_リスト発行元マスタ'!$U$3:$AK$1000,2,FALSE)</f>
      </c>
      <c s="264" r="Q725" t="s">
        <v>208</v>
      </c>
      <c s="265" r="R725" t="s">
        <v>868</v>
      </c>
      <c s="265" r="S725" t="s">
        <v>206</v>
      </c>
      <c r="T725" s="265">
        <f>G725&amp;" , "&amp;H725&amp;" , "&amp;I725&amp;" , "&amp;"'"&amp;J725&amp;"'"&amp;" "</f>
      </c>
      <c s="266" r="U725" t="s">
        <v>207</v>
      </c>
      <c r="W725" s="240">
        <f>IF(G725="","",EXACT(G725,AB725))</f>
      </c>
      <c r="X725" s="240">
        <f>IF(G725="","",EXACT(G725,AB725))</f>
      </c>
      <c r="Y725" s="240">
        <f>IF(G725="","",EXACT(G725,AB725))</f>
      </c>
      <c r="Z725" s="240">
        <f>IF(J725="","",EXACT(J725,AE725))</f>
      </c>
      <c s="240" r="AB725"/>
      <c s="240" r="AC725"/>
      <c s="240" r="AD725"/>
      <c s="240" r="AE725"/>
    </row>
    <row r="726" spans="7:31" s="238" customFormat="1">
      <c r="G726" s="234">
        <v>11</v>
      </c>
      <c r="H726" s="234">
        <v>10</v>
      </c>
      <c r="I726" s="234">
        <v>4</v>
      </c>
      <c r="J726" s="234" t="inlineStr">
        <is>
          <t>N</t>
        </is>
      </c>
      <c r="N726" s="238">
        <f>VLOOKUP(G726,'[3]1_プロファイルマスタ'!$H$3:$L$900,3,FALSE)</f>
      </c>
      <c r="O726" s="238">
        <f>VLOOKUP(H726,'[3]8_取引マスタ'!$J$3:$P$910,2,FALSE)</f>
      </c>
      <c r="P726" s="238">
        <f>VLOOKUP(I726,'[3]15_リスト発行元マスタ'!$U$3:$AK$1000,2,FALSE)</f>
      </c>
      <c s="264" r="Q726" t="s">
        <v>208</v>
      </c>
      <c s="265" r="R726" t="s">
        <v>868</v>
      </c>
      <c s="265" r="S726" t="s">
        <v>206</v>
      </c>
      <c r="T726" s="265">
        <f>G726&amp;" , "&amp;H726&amp;" , "&amp;I726&amp;" , "&amp;"'"&amp;J726&amp;"'"&amp;" "</f>
      </c>
      <c s="266" r="U726" t="s">
        <v>207</v>
      </c>
      <c r="W726" s="240">
        <f>IF(G726="","",EXACT(G726,AB726))</f>
      </c>
      <c r="X726" s="240">
        <f>IF(G726="","",EXACT(G726,AB726))</f>
      </c>
      <c r="Y726" s="240">
        <f>IF(G726="","",EXACT(G726,AB726))</f>
      </c>
      <c r="Z726" s="240">
        <f>IF(J726="","",EXACT(J726,AE726))</f>
      </c>
      <c s="240" r="AB726"/>
      <c s="240" r="AC726"/>
      <c s="240" r="AD726"/>
      <c s="240" r="AE726"/>
    </row>
    <row r="727" spans="7:31" s="238" customFormat="1">
      <c r="G727" s="234">
        <v>11</v>
      </c>
      <c r="H727" s="234">
        <v>10</v>
      </c>
      <c r="I727" s="234">
        <v>5</v>
      </c>
      <c r="J727" s="234" t="inlineStr">
        <is>
          <t>N</t>
        </is>
      </c>
      <c r="N727" s="238">
        <f>VLOOKUP(G727,'[3]1_プロファイルマスタ'!$H$3:$L$900,3,FALSE)</f>
      </c>
      <c r="O727" s="238">
        <f>VLOOKUP(H727,'[3]8_取引マスタ'!$J$3:$P$910,2,FALSE)</f>
      </c>
      <c r="P727" s="238">
        <f>VLOOKUP(I727,'[3]15_リスト発行元マスタ'!$U$3:$AK$1000,2,FALSE)</f>
      </c>
      <c s="264" r="Q727" t="s">
        <v>208</v>
      </c>
      <c s="265" r="R727" t="s">
        <v>868</v>
      </c>
      <c s="265" r="S727" t="s">
        <v>206</v>
      </c>
      <c r="T727" s="265">
        <f>G727&amp;" , "&amp;H727&amp;" , "&amp;I727&amp;" , "&amp;"'"&amp;J727&amp;"'"&amp;" "</f>
      </c>
      <c s="266" r="U727" t="s">
        <v>207</v>
      </c>
      <c r="W727" s="240">
        <f>IF(G727="","",EXACT(G727,AB727))</f>
      </c>
      <c r="X727" s="240">
        <f>IF(G727="","",EXACT(G727,AB727))</f>
      </c>
      <c r="Y727" s="240">
        <f>IF(G727="","",EXACT(G727,AB727))</f>
      </c>
      <c r="Z727" s="240">
        <f>IF(J727="","",EXACT(J727,AE727))</f>
      </c>
      <c s="240" r="AB727"/>
      <c s="240" r="AC727"/>
      <c s="240" r="AD727"/>
      <c s="240" r="AE727"/>
    </row>
    <row r="728" spans="7:31" s="238" customFormat="1">
      <c r="G728" s="234">
        <v>11</v>
      </c>
      <c r="H728" s="234">
        <v>10</v>
      </c>
      <c r="I728" s="234">
        <v>6</v>
      </c>
      <c r="J728" s="234" t="inlineStr">
        <is>
          <t>N</t>
        </is>
      </c>
      <c r="N728" s="238">
        <f>VLOOKUP(G728,'[3]1_プロファイルマスタ'!$H$3:$L$900,3,FALSE)</f>
      </c>
      <c r="O728" s="238">
        <f>VLOOKUP(H728,'[3]8_取引マスタ'!$J$3:$P$910,2,FALSE)</f>
      </c>
      <c r="P728" s="238">
        <f>VLOOKUP(I728,'[3]15_リスト発行元マスタ'!$U$3:$AK$1000,2,FALSE)</f>
      </c>
      <c s="264" r="Q728" t="s">
        <v>208</v>
      </c>
      <c s="265" r="R728" t="s">
        <v>868</v>
      </c>
      <c s="265" r="S728" t="s">
        <v>206</v>
      </c>
      <c r="T728" s="265">
        <f>G728&amp;" , "&amp;H728&amp;" , "&amp;I728&amp;" , "&amp;"'"&amp;J728&amp;"'"&amp;" "</f>
      </c>
      <c s="266" r="U728" t="s">
        <v>207</v>
      </c>
      <c r="W728" s="240">
        <f>IF(G728="","",EXACT(G728,AB728))</f>
      </c>
      <c r="X728" s="240">
        <f>IF(G728="","",EXACT(G728,AB728))</f>
      </c>
      <c r="Y728" s="240">
        <f>IF(G728="","",EXACT(G728,AB728))</f>
      </c>
      <c r="Z728" s="240">
        <f>IF(J728="","",EXACT(J728,AE728))</f>
      </c>
      <c s="240" r="AB728"/>
      <c s="240" r="AC728"/>
      <c s="240" r="AD728"/>
      <c s="240" r="AE728"/>
    </row>
    <row r="729" spans="7:31" s="238" customFormat="1">
      <c r="G729" s="234">
        <v>11</v>
      </c>
      <c r="H729" s="234">
        <v>10</v>
      </c>
      <c r="I729" s="234">
        <v>7</v>
      </c>
      <c r="J729" s="234" t="inlineStr">
        <is>
          <t>N</t>
        </is>
      </c>
      <c r="N729" s="238">
        <f>VLOOKUP(G729,'[3]1_プロファイルマスタ'!$H$3:$L$900,3,FALSE)</f>
      </c>
      <c r="O729" s="238">
        <f>VLOOKUP(H729,'[3]8_取引マスタ'!$J$3:$P$910,2,FALSE)</f>
      </c>
      <c r="P729" s="238">
        <f>VLOOKUP(I729,'[3]15_リスト発行元マスタ'!$U$3:$AK$1000,2,FALSE)</f>
      </c>
      <c s="264" r="Q729" t="s">
        <v>208</v>
      </c>
      <c s="265" r="R729" t="s">
        <v>868</v>
      </c>
      <c s="265" r="S729" t="s">
        <v>206</v>
      </c>
      <c r="T729" s="265">
        <f>G729&amp;" , "&amp;H729&amp;" , "&amp;I729&amp;" , "&amp;"'"&amp;J729&amp;"'"&amp;" "</f>
      </c>
      <c s="266" r="U729" t="s">
        <v>207</v>
      </c>
      <c r="W729" s="240">
        <f>IF(G729="","",EXACT(G729,AB729))</f>
      </c>
      <c r="X729" s="240">
        <f>IF(G729="","",EXACT(G729,AB729))</f>
      </c>
      <c r="Y729" s="240">
        <f>IF(G729="","",EXACT(G729,AB729))</f>
      </c>
      <c r="Z729" s="240">
        <f>IF(J729="","",EXACT(J729,AE729))</f>
      </c>
      <c s="240" r="AB729"/>
      <c s="240" r="AC729"/>
      <c s="240" r="AD729"/>
      <c s="240" r="AE729"/>
    </row>
    <row r="730" spans="7:31" s="238" customFormat="1">
      <c r="G730" s="234">
        <v>11</v>
      </c>
      <c r="H730" s="234">
        <v>10</v>
      </c>
      <c r="I730" s="234">
        <v>8</v>
      </c>
      <c r="J730" s="234" t="inlineStr">
        <is>
          <t>N</t>
        </is>
      </c>
      <c r="N730" s="238">
        <f>VLOOKUP(G730,'[3]1_プロファイルマスタ'!$H$3:$L$900,3,FALSE)</f>
      </c>
      <c r="O730" s="238">
        <f>VLOOKUP(H730,'[3]8_取引マスタ'!$J$3:$P$910,2,FALSE)</f>
      </c>
      <c r="P730" s="238">
        <f>VLOOKUP(I730,'[3]15_リスト発行元マスタ'!$U$3:$AK$1000,2,FALSE)</f>
      </c>
      <c s="264" r="Q730" t="s">
        <v>208</v>
      </c>
      <c s="265" r="R730" t="s">
        <v>868</v>
      </c>
      <c s="265" r="S730" t="s">
        <v>206</v>
      </c>
      <c r="T730" s="265">
        <f>G730&amp;" , "&amp;H730&amp;" , "&amp;I730&amp;" , "&amp;"'"&amp;J730&amp;"'"&amp;" "</f>
      </c>
      <c s="266" r="U730" t="s">
        <v>207</v>
      </c>
      <c r="W730" s="240">
        <f>IF(G730="","",EXACT(G730,AB730))</f>
      </c>
      <c r="X730" s="240">
        <f>IF(G730="","",EXACT(G730,AB730))</f>
      </c>
      <c r="Y730" s="240">
        <f>IF(G730="","",EXACT(G730,AB730))</f>
      </c>
      <c r="Z730" s="240">
        <f>IF(J730="","",EXACT(J730,AE730))</f>
      </c>
      <c s="240" r="AB730"/>
      <c s="240" r="AC730"/>
      <c s="240" r="AD730"/>
      <c s="240" r="AE730"/>
    </row>
    <row r="731" spans="7:31" s="238" customFormat="1">
      <c r="G731" s="234">
        <v>11</v>
      </c>
      <c r="H731" s="234">
        <v>10</v>
      </c>
      <c r="I731" s="234">
        <v>9</v>
      </c>
      <c r="J731" s="234" t="inlineStr">
        <is>
          <t>N</t>
        </is>
      </c>
      <c r="N731" s="238">
        <f>VLOOKUP(G731,'[3]1_プロファイルマスタ'!$H$3:$L$900,3,FALSE)</f>
      </c>
      <c r="O731" s="238">
        <f>VLOOKUP(H731,'[3]8_取引マスタ'!$J$3:$P$910,2,FALSE)</f>
      </c>
      <c r="P731" s="238">
        <f>VLOOKUP(I731,'[3]15_リスト発行元マスタ'!$U$3:$AK$1000,2,FALSE)</f>
      </c>
      <c s="264" r="Q731" t="s">
        <v>208</v>
      </c>
      <c s="265" r="R731" t="s">
        <v>868</v>
      </c>
      <c s="265" r="S731" t="s">
        <v>206</v>
      </c>
      <c r="T731" s="265">
        <f>G731&amp;" , "&amp;H731&amp;" , "&amp;I731&amp;" , "&amp;"'"&amp;J731&amp;"'"&amp;" "</f>
      </c>
      <c s="266" r="U731" t="s">
        <v>207</v>
      </c>
      <c r="W731" s="240">
        <f>IF(G731="","",EXACT(G731,AB731))</f>
      </c>
      <c r="X731" s="240">
        <f>IF(G731="","",EXACT(G731,AB731))</f>
      </c>
      <c r="Y731" s="240">
        <f>IF(G731="","",EXACT(G731,AB731))</f>
      </c>
      <c r="Z731" s="240">
        <f>IF(J731="","",EXACT(J731,AE731))</f>
      </c>
      <c s="240" r="AB731"/>
      <c s="240" r="AC731"/>
      <c s="240" r="AD731"/>
      <c s="240" r="AE731"/>
    </row>
    <row r="732" spans="7:31" s="238" customFormat="1">
      <c r="G732" s="234">
        <v>11</v>
      </c>
      <c r="H732" s="234">
        <v>10</v>
      </c>
      <c r="I732" s="234">
        <v>10</v>
      </c>
      <c r="J732" s="234" t="inlineStr">
        <is>
          <t>N</t>
        </is>
      </c>
      <c r="N732" s="238">
        <f>VLOOKUP(G732,'[3]1_プロファイルマスタ'!$H$3:$L$900,3,FALSE)</f>
      </c>
      <c r="O732" s="238">
        <f>VLOOKUP(H732,'[3]8_取引マスタ'!$J$3:$P$910,2,FALSE)</f>
      </c>
      <c r="P732" s="238">
        <f>VLOOKUP(I732,'[3]15_リスト発行元マスタ'!$U$3:$AK$1000,2,FALSE)</f>
      </c>
      <c s="264" r="Q732" t="s">
        <v>208</v>
      </c>
      <c s="265" r="R732" t="s">
        <v>868</v>
      </c>
      <c s="265" r="S732" t="s">
        <v>206</v>
      </c>
      <c r="T732" s="265">
        <f>G732&amp;" , "&amp;H732&amp;" , "&amp;I732&amp;" , "&amp;"'"&amp;J732&amp;"'"&amp;" "</f>
      </c>
      <c s="266" r="U732" t="s">
        <v>207</v>
      </c>
      <c r="W732" s="240">
        <f>IF(G732="","",EXACT(G732,AB732))</f>
      </c>
      <c r="X732" s="240">
        <f>IF(G732="","",EXACT(G732,AB732))</f>
      </c>
      <c r="Y732" s="240">
        <f>IF(G732="","",EXACT(G732,AB732))</f>
      </c>
      <c r="Z732" s="240">
        <f>IF(J732="","",EXACT(J732,AE732))</f>
      </c>
      <c s="240" r="AB732"/>
      <c s="240" r="AC732"/>
      <c s="240" r="AD732"/>
      <c s="240" r="AE732"/>
    </row>
    <row r="733" spans="7:31" s="238" customFormat="1">
      <c r="G733" s="234">
        <v>11</v>
      </c>
      <c r="H733" s="234">
        <v>10</v>
      </c>
      <c r="I733" s="234">
        <v>11</v>
      </c>
      <c r="J733" s="234" t="inlineStr">
        <is>
          <t>N</t>
        </is>
      </c>
      <c r="N733" s="238">
        <f>VLOOKUP(G733,'[3]1_プロファイルマスタ'!$H$3:$L$900,3,FALSE)</f>
      </c>
      <c r="O733" s="238">
        <f>VLOOKUP(H733,'[3]8_取引マスタ'!$J$3:$P$910,2,FALSE)</f>
      </c>
      <c r="P733" s="238">
        <f>VLOOKUP(I733,'[3]15_リスト発行元マスタ'!$U$3:$AK$1000,2,FALSE)</f>
      </c>
      <c s="264" r="Q733" t="s">
        <v>208</v>
      </c>
      <c s="265" r="R733" t="s">
        <v>868</v>
      </c>
      <c s="265" r="S733" t="s">
        <v>206</v>
      </c>
      <c r="T733" s="265">
        <f>G733&amp;" , "&amp;H733&amp;" , "&amp;I733&amp;" , "&amp;"'"&amp;J733&amp;"'"&amp;" "</f>
      </c>
      <c s="266" r="U733" t="s">
        <v>207</v>
      </c>
      <c r="W733" s="240">
        <f>IF(G733="","",EXACT(G733,AB733))</f>
      </c>
      <c r="X733" s="240">
        <f>IF(G733="","",EXACT(G733,AB733))</f>
      </c>
      <c r="Y733" s="240">
        <f>IF(G733="","",EXACT(G733,AB733))</f>
      </c>
      <c r="Z733" s="240">
        <f>IF(J733="","",EXACT(J733,AE733))</f>
      </c>
      <c s="240" r="AB733"/>
      <c s="240" r="AC733"/>
      <c s="240" r="AD733"/>
      <c s="240" r="AE733"/>
    </row>
    <row r="734" spans="7:31" s="238" customFormat="1">
      <c r="G734" s="234">
        <v>11</v>
      </c>
      <c r="H734" s="234">
        <v>10</v>
      </c>
      <c r="I734" s="234">
        <v>12</v>
      </c>
      <c r="J734" s="234" t="inlineStr">
        <is>
          <t>N</t>
        </is>
      </c>
      <c r="N734" s="238">
        <f>VLOOKUP(G734,'[3]1_プロファイルマスタ'!$H$3:$L$900,3,FALSE)</f>
      </c>
      <c r="O734" s="238">
        <f>VLOOKUP(H734,'[3]8_取引マスタ'!$J$3:$P$910,2,FALSE)</f>
      </c>
      <c r="P734" s="238">
        <f>VLOOKUP(I734,'[3]15_リスト発行元マスタ'!$U$3:$AK$1000,2,FALSE)</f>
      </c>
      <c s="264" r="Q734" t="s">
        <v>208</v>
      </c>
      <c s="265" r="R734" t="s">
        <v>868</v>
      </c>
      <c s="265" r="S734" t="s">
        <v>206</v>
      </c>
      <c r="T734" s="265">
        <f>G734&amp;" , "&amp;H734&amp;" , "&amp;I734&amp;" , "&amp;"'"&amp;J734&amp;"'"&amp;" "</f>
      </c>
      <c s="266" r="U734" t="s">
        <v>207</v>
      </c>
      <c r="W734" s="240">
        <f>IF(G734="","",EXACT(G734,AB734))</f>
      </c>
      <c r="X734" s="240">
        <f>IF(G734="","",EXACT(G734,AB734))</f>
      </c>
      <c r="Y734" s="240">
        <f>IF(G734="","",EXACT(G734,AB734))</f>
      </c>
      <c r="Z734" s="240">
        <f>IF(J734="","",EXACT(J734,AE734))</f>
      </c>
      <c s="240" r="AB734"/>
      <c s="240" r="AC734"/>
      <c s="240" r="AD734"/>
      <c s="240" r="AE734"/>
    </row>
    <row r="735" spans="7:31" s="238" customFormat="1">
      <c r="G735" s="234">
        <v>11</v>
      </c>
      <c r="H735" s="234">
        <v>10</v>
      </c>
      <c r="I735" s="234">
        <v>13</v>
      </c>
      <c r="J735" s="234" t="inlineStr">
        <is>
          <t>N</t>
        </is>
      </c>
      <c r="N735" s="238">
        <f>VLOOKUP(G735,'[3]1_プロファイルマスタ'!$H$3:$L$900,3,FALSE)</f>
      </c>
      <c r="O735" s="238">
        <f>VLOOKUP(H735,'[3]8_取引マスタ'!$J$3:$P$910,2,FALSE)</f>
      </c>
      <c r="P735" s="238">
        <f>VLOOKUP(I735,'[3]15_リスト発行元マスタ'!$U$3:$AK$1000,2,FALSE)</f>
      </c>
      <c s="264" r="Q735" t="s">
        <v>208</v>
      </c>
      <c s="265" r="R735" t="s">
        <v>868</v>
      </c>
      <c s="265" r="S735" t="s">
        <v>206</v>
      </c>
      <c r="T735" s="265">
        <f>G735&amp;" , "&amp;H735&amp;" , "&amp;I735&amp;" , "&amp;"'"&amp;J735&amp;"'"&amp;" "</f>
      </c>
      <c s="266" r="U735" t="s">
        <v>207</v>
      </c>
      <c r="W735" s="240">
        <f>IF(G735="","",EXACT(G735,AB735))</f>
      </c>
      <c r="X735" s="240">
        <f>IF(G735="","",EXACT(G735,AB735))</f>
      </c>
      <c r="Y735" s="240">
        <f>IF(G735="","",EXACT(G735,AB735))</f>
      </c>
      <c r="Z735" s="240">
        <f>IF(J735="","",EXACT(J735,AE735))</f>
      </c>
      <c s="240" r="AB735"/>
      <c s="240" r="AC735"/>
      <c s="240" r="AD735"/>
      <c s="240" r="AE735"/>
    </row>
    <row r="736" spans="7:31" s="238" customFormat="1">
      <c r="G736" s="234">
        <v>11</v>
      </c>
      <c r="H736" s="234">
        <v>10</v>
      </c>
      <c r="I736" s="234">
        <v>14</v>
      </c>
      <c r="J736" s="234" t="inlineStr">
        <is>
          <t>N</t>
        </is>
      </c>
      <c r="N736" s="238">
        <f>VLOOKUP(G736,'[3]1_プロファイルマスタ'!$H$3:$L$900,3,FALSE)</f>
      </c>
      <c r="O736" s="238">
        <f>VLOOKUP(H736,'[3]8_取引マスタ'!$J$3:$P$910,2,FALSE)</f>
      </c>
      <c r="P736" s="238">
        <f>VLOOKUP(I736,'[3]15_リスト発行元マスタ'!$U$3:$AK$1000,2,FALSE)</f>
      </c>
      <c s="264" r="Q736" t="s">
        <v>208</v>
      </c>
      <c s="265" r="R736" t="s">
        <v>868</v>
      </c>
      <c s="265" r="S736" t="s">
        <v>206</v>
      </c>
      <c r="T736" s="265">
        <f>G736&amp;" , "&amp;H736&amp;" , "&amp;I736&amp;" , "&amp;"'"&amp;J736&amp;"'"&amp;" "</f>
      </c>
      <c s="266" r="U736" t="s">
        <v>207</v>
      </c>
      <c r="W736" s="240">
        <f>IF(G736="","",EXACT(G736,AB736))</f>
      </c>
      <c r="X736" s="240">
        <f>IF(G736="","",EXACT(G736,AB736))</f>
      </c>
      <c r="Y736" s="240">
        <f>IF(G736="","",EXACT(G736,AB736))</f>
      </c>
      <c r="Z736" s="240">
        <f>IF(J736="","",EXACT(J736,AE736))</f>
      </c>
      <c s="240" r="AB736"/>
      <c s="240" r="AC736"/>
      <c s="240" r="AD736"/>
      <c s="240" r="AE736"/>
    </row>
    <row r="737" spans="7:31" s="238" customFormat="1">
      <c r="G737" s="234">
        <v>11</v>
      </c>
      <c r="H737" s="234">
        <v>10</v>
      </c>
      <c r="I737" s="234">
        <v>15</v>
      </c>
      <c r="J737" s="234" t="inlineStr">
        <is>
          <t>N</t>
        </is>
      </c>
      <c r="N737" s="238">
        <f>VLOOKUP(G737,'[3]1_プロファイルマスタ'!$H$3:$L$900,3,FALSE)</f>
      </c>
      <c r="O737" s="238">
        <f>VLOOKUP(H737,'[3]8_取引マスタ'!$J$3:$P$910,2,FALSE)</f>
      </c>
      <c r="P737" s="238">
        <f>VLOOKUP(I737,'[3]15_リスト発行元マスタ'!$U$3:$AK$1000,2,FALSE)</f>
      </c>
      <c s="264" r="Q737" t="s">
        <v>208</v>
      </c>
      <c s="265" r="R737" t="s">
        <v>868</v>
      </c>
      <c s="265" r="S737" t="s">
        <v>206</v>
      </c>
      <c r="T737" s="265">
        <f>G737&amp;" , "&amp;H737&amp;" , "&amp;I737&amp;" , "&amp;"'"&amp;J737&amp;"'"&amp;" "</f>
      </c>
      <c s="266" r="U737" t="s">
        <v>207</v>
      </c>
      <c r="W737" s="240">
        <f>IF(G737="","",EXACT(G737,AB737))</f>
      </c>
      <c r="X737" s="240">
        <f>IF(G737="","",EXACT(G737,AB737))</f>
      </c>
      <c r="Y737" s="240">
        <f>IF(G737="","",EXACT(G737,AB737))</f>
      </c>
      <c r="Z737" s="240">
        <f>IF(J737="","",EXACT(J737,AE737))</f>
      </c>
      <c s="240" r="AB737"/>
      <c s="240" r="AC737"/>
      <c s="240" r="AD737"/>
      <c s="240" r="AE737"/>
    </row>
    <row r="738" spans="7:31" s="238" customFormat="1">
      <c r="G738" s="234">
        <v>11</v>
      </c>
      <c r="H738" s="234">
        <v>10</v>
      </c>
      <c r="I738" s="234">
        <v>16</v>
      </c>
      <c r="J738" s="234" t="inlineStr">
        <is>
          <t>N</t>
        </is>
      </c>
      <c r="N738" s="238">
        <f>VLOOKUP(G738,'[3]1_プロファイルマスタ'!$H$3:$L$900,3,FALSE)</f>
      </c>
      <c r="O738" s="238">
        <f>VLOOKUP(H738,'[3]8_取引マスタ'!$J$3:$P$910,2,FALSE)</f>
      </c>
      <c r="P738" s="238">
        <f>VLOOKUP(I738,'[3]15_リスト発行元マスタ'!$U$3:$AK$1000,2,FALSE)</f>
      </c>
      <c s="264" r="Q738" t="s">
        <v>208</v>
      </c>
      <c s="265" r="R738" t="s">
        <v>868</v>
      </c>
      <c s="265" r="S738" t="s">
        <v>206</v>
      </c>
      <c r="T738" s="265">
        <f>G738&amp;" , "&amp;H738&amp;" , "&amp;I738&amp;" , "&amp;"'"&amp;J738&amp;"'"&amp;" "</f>
      </c>
      <c s="266" r="U738" t="s">
        <v>207</v>
      </c>
      <c r="W738" s="240">
        <f>IF(G738="","",EXACT(G738,AB738))</f>
      </c>
      <c r="X738" s="240">
        <f>IF(G738="","",EXACT(G738,AB738))</f>
      </c>
      <c r="Y738" s="240">
        <f>IF(G738="","",EXACT(G738,AB738))</f>
      </c>
      <c r="Z738" s="240">
        <f>IF(J738="","",EXACT(J738,AE738))</f>
      </c>
      <c s="240" r="AB738"/>
      <c s="240" r="AC738"/>
      <c s="240" r="AD738"/>
      <c s="240" r="AE738"/>
    </row>
    <row r="739" spans="7:31" s="238" customFormat="1">
      <c r="G739" s="234">
        <v>11</v>
      </c>
      <c r="H739" s="234">
        <v>11</v>
      </c>
      <c r="I739" s="234">
        <v>1</v>
      </c>
      <c r="J739" s="234" t="inlineStr">
        <is>
          <t>N</t>
        </is>
      </c>
      <c r="N739" s="238">
        <f>VLOOKUP(G739,'[3]1_プロファイルマスタ'!$H$3:$L$900,3,FALSE)</f>
      </c>
      <c r="O739" s="238">
        <f>VLOOKUP(H739,'[3]8_取引マスタ'!$J$3:$P$910,2,FALSE)</f>
      </c>
      <c r="P739" s="238">
        <f>VLOOKUP(I739,'[3]15_リスト発行元マスタ'!$U$3:$AK$1000,2,FALSE)</f>
      </c>
      <c s="264" r="Q739" t="s">
        <v>208</v>
      </c>
      <c s="265" r="R739" t="s">
        <v>868</v>
      </c>
      <c s="265" r="S739" t="s">
        <v>206</v>
      </c>
      <c r="T739" s="265">
        <f>G739&amp;" , "&amp;H739&amp;" , "&amp;I739&amp;" , "&amp;"'"&amp;J739&amp;"'"&amp;" "</f>
      </c>
      <c s="266" r="U739" t="s">
        <v>207</v>
      </c>
      <c r="W739" s="240">
        <f>IF(G739="","",EXACT(G739,AB739))</f>
      </c>
      <c r="X739" s="240">
        <f>IF(G739="","",EXACT(G739,AB739))</f>
      </c>
      <c r="Y739" s="240">
        <f>IF(G739="","",EXACT(G739,AB739))</f>
      </c>
      <c r="Z739" s="240">
        <f>IF(J739="","",EXACT(J739,AE739))</f>
      </c>
      <c s="240" r="AB739"/>
      <c s="240" r="AC739"/>
      <c s="240" r="AD739"/>
      <c s="240" r="AE739"/>
    </row>
    <row r="740" spans="7:31" s="238" customFormat="1">
      <c r="G740" s="234">
        <v>11</v>
      </c>
      <c r="H740" s="234">
        <v>11</v>
      </c>
      <c r="I740" s="234">
        <v>2</v>
      </c>
      <c r="J740" s="234" t="inlineStr">
        <is>
          <t>N</t>
        </is>
      </c>
      <c r="N740" s="238">
        <f>VLOOKUP(G740,'[3]1_プロファイルマスタ'!$H$3:$L$900,3,FALSE)</f>
      </c>
      <c r="O740" s="238">
        <f>VLOOKUP(H740,'[3]8_取引マスタ'!$J$3:$P$910,2,FALSE)</f>
      </c>
      <c r="P740" s="238">
        <f>VLOOKUP(I740,'[3]15_リスト発行元マスタ'!$U$3:$AK$1000,2,FALSE)</f>
      </c>
      <c s="264" r="Q740" t="s">
        <v>208</v>
      </c>
      <c s="265" r="R740" t="s">
        <v>868</v>
      </c>
      <c s="265" r="S740" t="s">
        <v>206</v>
      </c>
      <c r="T740" s="265">
        <f>G740&amp;" , "&amp;H740&amp;" , "&amp;I740&amp;" , "&amp;"'"&amp;J740&amp;"'"&amp;" "</f>
      </c>
      <c s="266" r="U740" t="s">
        <v>207</v>
      </c>
      <c r="W740" s="240">
        <f>IF(G740="","",EXACT(G740,AB740))</f>
      </c>
      <c r="X740" s="240">
        <f>IF(G740="","",EXACT(G740,AB740))</f>
      </c>
      <c r="Y740" s="240">
        <f>IF(G740="","",EXACT(G740,AB740))</f>
      </c>
      <c r="Z740" s="240">
        <f>IF(J740="","",EXACT(J740,AE740))</f>
      </c>
      <c s="240" r="AB740"/>
      <c s="240" r="AC740"/>
      <c s="240" r="AD740"/>
      <c s="240" r="AE740"/>
    </row>
    <row r="741" spans="7:31" s="238" customFormat="1">
      <c r="G741" s="234">
        <v>11</v>
      </c>
      <c r="H741" s="234">
        <v>11</v>
      </c>
      <c r="I741" s="234">
        <v>3</v>
      </c>
      <c r="J741" s="234" t="inlineStr">
        <is>
          <t>N</t>
        </is>
      </c>
      <c r="N741" s="238">
        <f>VLOOKUP(G741,'[3]1_プロファイルマスタ'!$H$3:$L$900,3,FALSE)</f>
      </c>
      <c r="O741" s="238">
        <f>VLOOKUP(H741,'[3]8_取引マスタ'!$J$3:$P$910,2,FALSE)</f>
      </c>
      <c r="P741" s="238">
        <f>VLOOKUP(I741,'[3]15_リスト発行元マスタ'!$U$3:$AK$1000,2,FALSE)</f>
      </c>
      <c s="264" r="Q741" t="s">
        <v>208</v>
      </c>
      <c s="265" r="R741" t="s">
        <v>868</v>
      </c>
      <c s="265" r="S741" t="s">
        <v>206</v>
      </c>
      <c r="T741" s="265">
        <f>G741&amp;" , "&amp;H741&amp;" , "&amp;I741&amp;" , "&amp;"'"&amp;J741&amp;"'"&amp;" "</f>
      </c>
      <c s="266" r="U741" t="s">
        <v>207</v>
      </c>
      <c r="W741" s="240">
        <f>IF(G741="","",EXACT(G741,AB741))</f>
      </c>
      <c r="X741" s="240">
        <f>IF(G741="","",EXACT(G741,AB741))</f>
      </c>
      <c r="Y741" s="240">
        <f>IF(G741="","",EXACT(G741,AB741))</f>
      </c>
      <c r="Z741" s="240">
        <f>IF(J741="","",EXACT(J741,AE741))</f>
      </c>
      <c s="240" r="AB741"/>
      <c s="240" r="AC741"/>
      <c s="240" r="AD741"/>
      <c s="240" r="AE741"/>
    </row>
    <row r="742" spans="7:31" s="238" customFormat="1">
      <c r="G742" s="234">
        <v>11</v>
      </c>
      <c r="H742" s="234">
        <v>11</v>
      </c>
      <c r="I742" s="234">
        <v>4</v>
      </c>
      <c r="J742" s="234" t="inlineStr">
        <is>
          <t>N</t>
        </is>
      </c>
      <c r="N742" s="238">
        <f>VLOOKUP(G742,'[3]1_プロファイルマスタ'!$H$3:$L$900,3,FALSE)</f>
      </c>
      <c r="O742" s="238">
        <f>VLOOKUP(H742,'[3]8_取引マスタ'!$J$3:$P$910,2,FALSE)</f>
      </c>
      <c r="P742" s="238">
        <f>VLOOKUP(I742,'[3]15_リスト発行元マスタ'!$U$3:$AK$1000,2,FALSE)</f>
      </c>
      <c s="264" r="Q742" t="s">
        <v>208</v>
      </c>
      <c s="265" r="R742" t="s">
        <v>868</v>
      </c>
      <c s="265" r="S742" t="s">
        <v>206</v>
      </c>
      <c r="T742" s="265">
        <f>G742&amp;" , "&amp;H742&amp;" , "&amp;I742&amp;" , "&amp;"'"&amp;J742&amp;"'"&amp;" "</f>
      </c>
      <c s="266" r="U742" t="s">
        <v>207</v>
      </c>
      <c r="W742" s="240">
        <f>IF(G742="","",EXACT(G742,AB742))</f>
      </c>
      <c r="X742" s="240">
        <f>IF(G742="","",EXACT(G742,AB742))</f>
      </c>
      <c r="Y742" s="240">
        <f>IF(G742="","",EXACT(G742,AB742))</f>
      </c>
      <c r="Z742" s="240">
        <f>IF(J742="","",EXACT(J742,AE742))</f>
      </c>
      <c s="240" r="AB742"/>
      <c s="240" r="AC742"/>
      <c s="240" r="AD742"/>
      <c s="240" r="AE742"/>
    </row>
    <row r="743" spans="7:31" s="238" customFormat="1">
      <c r="G743" s="234">
        <v>11</v>
      </c>
      <c r="H743" s="234">
        <v>11</v>
      </c>
      <c r="I743" s="234">
        <v>5</v>
      </c>
      <c r="J743" s="234" t="inlineStr">
        <is>
          <t>N</t>
        </is>
      </c>
      <c r="N743" s="238">
        <f>VLOOKUP(G743,'[3]1_プロファイルマスタ'!$H$3:$L$900,3,FALSE)</f>
      </c>
      <c r="O743" s="238">
        <f>VLOOKUP(H743,'[3]8_取引マスタ'!$J$3:$P$910,2,FALSE)</f>
      </c>
      <c r="P743" s="238">
        <f>VLOOKUP(I743,'[3]15_リスト発行元マスタ'!$U$3:$AK$1000,2,FALSE)</f>
      </c>
      <c s="264" r="Q743" t="s">
        <v>208</v>
      </c>
      <c s="265" r="R743" t="s">
        <v>868</v>
      </c>
      <c s="265" r="S743" t="s">
        <v>206</v>
      </c>
      <c r="T743" s="265">
        <f>G743&amp;" , "&amp;H743&amp;" , "&amp;I743&amp;" , "&amp;"'"&amp;J743&amp;"'"&amp;" "</f>
      </c>
      <c s="266" r="U743" t="s">
        <v>207</v>
      </c>
      <c r="W743" s="240">
        <f>IF(G743="","",EXACT(G743,AB743))</f>
      </c>
      <c r="X743" s="240">
        <f>IF(G743="","",EXACT(G743,AB743))</f>
      </c>
      <c r="Y743" s="240">
        <f>IF(G743="","",EXACT(G743,AB743))</f>
      </c>
      <c r="Z743" s="240">
        <f>IF(J743="","",EXACT(J743,AE743))</f>
      </c>
      <c s="240" r="AB743"/>
      <c s="240" r="AC743"/>
      <c s="240" r="AD743"/>
      <c s="240" r="AE743"/>
    </row>
    <row r="744" spans="7:31" s="238" customFormat="1">
      <c r="G744" s="234">
        <v>11</v>
      </c>
      <c r="H744" s="234">
        <v>11</v>
      </c>
      <c r="I744" s="234">
        <v>6</v>
      </c>
      <c r="J744" s="234" t="inlineStr">
        <is>
          <t>N</t>
        </is>
      </c>
      <c r="N744" s="238">
        <f>VLOOKUP(G744,'[3]1_プロファイルマスタ'!$H$3:$L$900,3,FALSE)</f>
      </c>
      <c r="O744" s="238">
        <f>VLOOKUP(H744,'[3]8_取引マスタ'!$J$3:$P$910,2,FALSE)</f>
      </c>
      <c r="P744" s="238">
        <f>VLOOKUP(I744,'[3]15_リスト発行元マスタ'!$U$3:$AK$1000,2,FALSE)</f>
      </c>
      <c s="264" r="Q744" t="s">
        <v>208</v>
      </c>
      <c s="265" r="R744" t="s">
        <v>868</v>
      </c>
      <c s="265" r="S744" t="s">
        <v>206</v>
      </c>
      <c r="T744" s="265">
        <f>G744&amp;" , "&amp;H744&amp;" , "&amp;I744&amp;" , "&amp;"'"&amp;J744&amp;"'"&amp;" "</f>
      </c>
      <c s="266" r="U744" t="s">
        <v>207</v>
      </c>
      <c r="W744" s="240">
        <f>IF(G744="","",EXACT(G744,AB744))</f>
      </c>
      <c r="X744" s="240">
        <f>IF(G744="","",EXACT(G744,AB744))</f>
      </c>
      <c r="Y744" s="240">
        <f>IF(G744="","",EXACT(G744,AB744))</f>
      </c>
      <c r="Z744" s="240">
        <f>IF(J744="","",EXACT(J744,AE744))</f>
      </c>
      <c s="240" r="AB744"/>
      <c s="240" r="AC744"/>
      <c s="240" r="AD744"/>
      <c s="240" r="AE744"/>
    </row>
    <row r="745" spans="7:31" s="238" customFormat="1">
      <c r="G745" s="234">
        <v>11</v>
      </c>
      <c r="H745" s="234">
        <v>11</v>
      </c>
      <c r="I745" s="234">
        <v>7</v>
      </c>
      <c r="J745" s="234" t="inlineStr">
        <is>
          <t>N</t>
        </is>
      </c>
      <c r="N745" s="238">
        <f>VLOOKUP(G745,'[3]1_プロファイルマスタ'!$H$3:$L$900,3,FALSE)</f>
      </c>
      <c r="O745" s="238">
        <f>VLOOKUP(H745,'[3]8_取引マスタ'!$J$3:$P$910,2,FALSE)</f>
      </c>
      <c r="P745" s="238">
        <f>VLOOKUP(I745,'[3]15_リスト発行元マスタ'!$U$3:$AK$1000,2,FALSE)</f>
      </c>
      <c s="264" r="Q745" t="s">
        <v>208</v>
      </c>
      <c s="265" r="R745" t="s">
        <v>868</v>
      </c>
      <c s="265" r="S745" t="s">
        <v>206</v>
      </c>
      <c r="T745" s="265">
        <f>G745&amp;" , "&amp;H745&amp;" , "&amp;I745&amp;" , "&amp;"'"&amp;J745&amp;"'"&amp;" "</f>
      </c>
      <c s="266" r="U745" t="s">
        <v>207</v>
      </c>
      <c r="W745" s="240">
        <f>IF(G745="","",EXACT(G745,AB745))</f>
      </c>
      <c r="X745" s="240">
        <f>IF(G745="","",EXACT(G745,AB745))</f>
      </c>
      <c r="Y745" s="240">
        <f>IF(G745="","",EXACT(G745,AB745))</f>
      </c>
      <c r="Z745" s="240">
        <f>IF(J745="","",EXACT(J745,AE745))</f>
      </c>
      <c s="240" r="AB745"/>
      <c s="240" r="AC745"/>
      <c s="240" r="AD745"/>
      <c s="240" r="AE745"/>
    </row>
    <row r="746" spans="7:31" s="238" customFormat="1">
      <c r="G746" s="234">
        <v>11</v>
      </c>
      <c r="H746" s="234">
        <v>11</v>
      </c>
      <c r="I746" s="234">
        <v>8</v>
      </c>
      <c r="J746" s="234" t="inlineStr">
        <is>
          <t>N</t>
        </is>
      </c>
      <c r="N746" s="238">
        <f>VLOOKUP(G746,'[3]1_プロファイルマスタ'!$H$3:$L$900,3,FALSE)</f>
      </c>
      <c r="O746" s="238">
        <f>VLOOKUP(H746,'[3]8_取引マスタ'!$J$3:$P$910,2,FALSE)</f>
      </c>
      <c r="P746" s="238">
        <f>VLOOKUP(I746,'[3]15_リスト発行元マスタ'!$U$3:$AK$1000,2,FALSE)</f>
      </c>
      <c s="264" r="Q746" t="s">
        <v>208</v>
      </c>
      <c s="265" r="R746" t="s">
        <v>868</v>
      </c>
      <c s="265" r="S746" t="s">
        <v>206</v>
      </c>
      <c r="T746" s="265">
        <f>G746&amp;" , "&amp;H746&amp;" , "&amp;I746&amp;" , "&amp;"'"&amp;J746&amp;"'"&amp;" "</f>
      </c>
      <c s="266" r="U746" t="s">
        <v>207</v>
      </c>
      <c r="W746" s="240">
        <f>IF(G746="","",EXACT(G746,AB746))</f>
      </c>
      <c r="X746" s="240">
        <f>IF(G746="","",EXACT(G746,AB746))</f>
      </c>
      <c r="Y746" s="240">
        <f>IF(G746="","",EXACT(G746,AB746))</f>
      </c>
      <c r="Z746" s="240">
        <f>IF(J746="","",EXACT(J746,AE746))</f>
      </c>
      <c s="240" r="AB746"/>
      <c s="240" r="AC746"/>
      <c s="240" r="AD746"/>
      <c s="240" r="AE746"/>
    </row>
    <row r="747" spans="7:31" s="238" customFormat="1">
      <c r="G747" s="234">
        <v>11</v>
      </c>
      <c r="H747" s="234">
        <v>11</v>
      </c>
      <c r="I747" s="234">
        <v>9</v>
      </c>
      <c r="J747" s="234" t="inlineStr">
        <is>
          <t>N</t>
        </is>
      </c>
      <c r="N747" s="238">
        <f>VLOOKUP(G747,'[3]1_プロファイルマスタ'!$H$3:$L$900,3,FALSE)</f>
      </c>
      <c r="O747" s="238">
        <f>VLOOKUP(H747,'[3]8_取引マスタ'!$J$3:$P$910,2,FALSE)</f>
      </c>
      <c r="P747" s="238">
        <f>VLOOKUP(I747,'[3]15_リスト発行元マスタ'!$U$3:$AK$1000,2,FALSE)</f>
      </c>
      <c s="264" r="Q747" t="s">
        <v>208</v>
      </c>
      <c s="265" r="R747" t="s">
        <v>868</v>
      </c>
      <c s="265" r="S747" t="s">
        <v>206</v>
      </c>
      <c r="T747" s="265">
        <f>G747&amp;" , "&amp;H747&amp;" , "&amp;I747&amp;" , "&amp;"'"&amp;J747&amp;"'"&amp;" "</f>
      </c>
      <c s="266" r="U747" t="s">
        <v>207</v>
      </c>
      <c r="W747" s="240">
        <f>IF(G747="","",EXACT(G747,AB747))</f>
      </c>
      <c r="X747" s="240">
        <f>IF(G747="","",EXACT(G747,AB747))</f>
      </c>
      <c r="Y747" s="240">
        <f>IF(G747="","",EXACT(G747,AB747))</f>
      </c>
      <c r="Z747" s="240">
        <f>IF(J747="","",EXACT(J747,AE747))</f>
      </c>
      <c s="240" r="AB747"/>
      <c s="240" r="AC747"/>
      <c s="240" r="AD747"/>
      <c s="240" r="AE747"/>
    </row>
    <row r="748" spans="7:31" s="238" customFormat="1">
      <c r="G748" s="234">
        <v>11</v>
      </c>
      <c r="H748" s="234">
        <v>11</v>
      </c>
      <c r="I748" s="234">
        <v>10</v>
      </c>
      <c r="J748" s="234" t="inlineStr">
        <is>
          <t>N</t>
        </is>
      </c>
      <c r="N748" s="238">
        <f>VLOOKUP(G748,'[3]1_プロファイルマスタ'!$H$3:$L$900,3,FALSE)</f>
      </c>
      <c r="O748" s="238">
        <f>VLOOKUP(H748,'[3]8_取引マスタ'!$J$3:$P$910,2,FALSE)</f>
      </c>
      <c r="P748" s="238">
        <f>VLOOKUP(I748,'[3]15_リスト発行元マスタ'!$U$3:$AK$1000,2,FALSE)</f>
      </c>
      <c s="264" r="Q748" t="s">
        <v>208</v>
      </c>
      <c s="265" r="R748" t="s">
        <v>868</v>
      </c>
      <c s="265" r="S748" t="s">
        <v>206</v>
      </c>
      <c r="T748" s="265">
        <f>G748&amp;" , "&amp;H748&amp;" , "&amp;I748&amp;" , "&amp;"'"&amp;J748&amp;"'"&amp;" "</f>
      </c>
      <c s="266" r="U748" t="s">
        <v>207</v>
      </c>
      <c r="W748" s="240">
        <f>IF(G748="","",EXACT(G748,AB748))</f>
      </c>
      <c r="X748" s="240">
        <f>IF(G748="","",EXACT(G748,AB748))</f>
      </c>
      <c r="Y748" s="240">
        <f>IF(G748="","",EXACT(G748,AB748))</f>
      </c>
      <c r="Z748" s="240">
        <f>IF(J748="","",EXACT(J748,AE748))</f>
      </c>
      <c s="240" r="AB748"/>
      <c s="240" r="AC748"/>
      <c s="240" r="AD748"/>
      <c s="240" r="AE748"/>
    </row>
    <row r="749" spans="7:31" s="238" customFormat="1">
      <c r="G749" s="234">
        <v>11</v>
      </c>
      <c r="H749" s="234">
        <v>11</v>
      </c>
      <c r="I749" s="234">
        <v>11</v>
      </c>
      <c r="J749" s="234" t="inlineStr">
        <is>
          <t>N</t>
        </is>
      </c>
      <c r="N749" s="238">
        <f>VLOOKUP(G749,'[3]1_プロファイルマスタ'!$H$3:$L$900,3,FALSE)</f>
      </c>
      <c r="O749" s="238">
        <f>VLOOKUP(H749,'[3]8_取引マスタ'!$J$3:$P$910,2,FALSE)</f>
      </c>
      <c r="P749" s="238">
        <f>VLOOKUP(I749,'[3]15_リスト発行元マスタ'!$U$3:$AK$1000,2,FALSE)</f>
      </c>
      <c s="264" r="Q749" t="s">
        <v>208</v>
      </c>
      <c s="265" r="R749" t="s">
        <v>868</v>
      </c>
      <c s="265" r="S749" t="s">
        <v>206</v>
      </c>
      <c r="T749" s="265">
        <f>G749&amp;" , "&amp;H749&amp;" , "&amp;I749&amp;" , "&amp;"'"&amp;J749&amp;"'"&amp;" "</f>
      </c>
      <c s="266" r="U749" t="s">
        <v>207</v>
      </c>
      <c r="W749" s="240">
        <f>IF(G749="","",EXACT(G749,AB749))</f>
      </c>
      <c r="X749" s="240">
        <f>IF(G749="","",EXACT(G749,AB749))</f>
      </c>
      <c r="Y749" s="240">
        <f>IF(G749="","",EXACT(G749,AB749))</f>
      </c>
      <c r="Z749" s="240">
        <f>IF(J749="","",EXACT(J749,AE749))</f>
      </c>
      <c s="240" r="AB749"/>
      <c s="240" r="AC749"/>
      <c s="240" r="AD749"/>
      <c s="240" r="AE749"/>
    </row>
    <row r="750" spans="7:31" s="238" customFormat="1">
      <c r="G750" s="234">
        <v>11</v>
      </c>
      <c r="H750" s="234">
        <v>11</v>
      </c>
      <c r="I750" s="234">
        <v>12</v>
      </c>
      <c r="J750" s="234" t="inlineStr">
        <is>
          <t>N</t>
        </is>
      </c>
      <c r="N750" s="238">
        <f>VLOOKUP(G750,'[3]1_プロファイルマスタ'!$H$3:$L$900,3,FALSE)</f>
      </c>
      <c r="O750" s="238">
        <f>VLOOKUP(H750,'[3]8_取引マスタ'!$J$3:$P$910,2,FALSE)</f>
      </c>
      <c r="P750" s="238">
        <f>VLOOKUP(I750,'[3]15_リスト発行元マスタ'!$U$3:$AK$1000,2,FALSE)</f>
      </c>
      <c s="264" r="Q750" t="s">
        <v>208</v>
      </c>
      <c s="265" r="R750" t="s">
        <v>868</v>
      </c>
      <c s="265" r="S750" t="s">
        <v>206</v>
      </c>
      <c r="T750" s="265">
        <f>G750&amp;" , "&amp;H750&amp;" , "&amp;I750&amp;" , "&amp;"'"&amp;J750&amp;"'"&amp;" "</f>
      </c>
      <c s="266" r="U750" t="s">
        <v>207</v>
      </c>
      <c r="W750" s="240">
        <f>IF(G750="","",EXACT(G750,AB750))</f>
      </c>
      <c r="X750" s="240">
        <f>IF(G750="","",EXACT(G750,AB750))</f>
      </c>
      <c r="Y750" s="240">
        <f>IF(G750="","",EXACT(G750,AB750))</f>
      </c>
      <c r="Z750" s="240">
        <f>IF(J750="","",EXACT(J750,AE750))</f>
      </c>
      <c s="240" r="AB750"/>
      <c s="240" r="AC750"/>
      <c s="240" r="AD750"/>
      <c s="240" r="AE750"/>
    </row>
    <row r="751" spans="7:31" s="238" customFormat="1">
      <c r="G751" s="234">
        <v>11</v>
      </c>
      <c r="H751" s="234">
        <v>11</v>
      </c>
      <c r="I751" s="234">
        <v>13</v>
      </c>
      <c r="J751" s="234" t="inlineStr">
        <is>
          <t>N</t>
        </is>
      </c>
      <c r="N751" s="238">
        <f>VLOOKUP(G751,'[3]1_プロファイルマスタ'!$H$3:$L$900,3,FALSE)</f>
      </c>
      <c r="O751" s="238">
        <f>VLOOKUP(H751,'[3]8_取引マスタ'!$J$3:$P$910,2,FALSE)</f>
      </c>
      <c r="P751" s="238">
        <f>VLOOKUP(I751,'[3]15_リスト発行元マスタ'!$U$3:$AK$1000,2,FALSE)</f>
      </c>
      <c s="264" r="Q751" t="s">
        <v>208</v>
      </c>
      <c s="265" r="R751" t="s">
        <v>868</v>
      </c>
      <c s="265" r="S751" t="s">
        <v>206</v>
      </c>
      <c r="T751" s="265">
        <f>G751&amp;" , "&amp;H751&amp;" , "&amp;I751&amp;" , "&amp;"'"&amp;J751&amp;"'"&amp;" "</f>
      </c>
      <c s="266" r="U751" t="s">
        <v>207</v>
      </c>
      <c r="W751" s="240">
        <f>IF(G751="","",EXACT(G751,AB751))</f>
      </c>
      <c r="X751" s="240">
        <f>IF(G751="","",EXACT(G751,AB751))</f>
      </c>
      <c r="Y751" s="240">
        <f>IF(G751="","",EXACT(G751,AB751))</f>
      </c>
      <c r="Z751" s="240">
        <f>IF(J751="","",EXACT(J751,AE751))</f>
      </c>
      <c s="240" r="AB751"/>
      <c s="240" r="AC751"/>
      <c s="240" r="AD751"/>
      <c s="240" r="AE751"/>
    </row>
    <row r="752" spans="7:31" s="238" customFormat="1">
      <c r="G752" s="234">
        <v>11</v>
      </c>
      <c r="H752" s="234">
        <v>11</v>
      </c>
      <c r="I752" s="234">
        <v>14</v>
      </c>
      <c r="J752" s="234" t="inlineStr">
        <is>
          <t>N</t>
        </is>
      </c>
      <c r="N752" s="238">
        <f>VLOOKUP(G752,'[3]1_プロファイルマスタ'!$H$3:$L$900,3,FALSE)</f>
      </c>
      <c r="O752" s="238">
        <f>VLOOKUP(H752,'[3]8_取引マスタ'!$J$3:$P$910,2,FALSE)</f>
      </c>
      <c r="P752" s="238">
        <f>VLOOKUP(I752,'[3]15_リスト発行元マスタ'!$U$3:$AK$1000,2,FALSE)</f>
      </c>
      <c s="264" r="Q752" t="s">
        <v>208</v>
      </c>
      <c s="265" r="R752" t="s">
        <v>868</v>
      </c>
      <c s="265" r="S752" t="s">
        <v>206</v>
      </c>
      <c r="T752" s="265">
        <f>G752&amp;" , "&amp;H752&amp;" , "&amp;I752&amp;" , "&amp;"'"&amp;J752&amp;"'"&amp;" "</f>
      </c>
      <c s="266" r="U752" t="s">
        <v>207</v>
      </c>
      <c r="W752" s="240">
        <f>IF(G752="","",EXACT(G752,AB752))</f>
      </c>
      <c r="X752" s="240">
        <f>IF(G752="","",EXACT(G752,AB752))</f>
      </c>
      <c r="Y752" s="240">
        <f>IF(G752="","",EXACT(G752,AB752))</f>
      </c>
      <c r="Z752" s="240">
        <f>IF(J752="","",EXACT(J752,AE752))</f>
      </c>
      <c s="240" r="AB752"/>
      <c s="240" r="AC752"/>
      <c s="240" r="AD752"/>
      <c s="240" r="AE752"/>
    </row>
    <row r="753" spans="7:31" s="238" customFormat="1">
      <c r="G753" s="234">
        <v>11</v>
      </c>
      <c r="H753" s="234">
        <v>11</v>
      </c>
      <c r="I753" s="234">
        <v>15</v>
      </c>
      <c r="J753" s="234" t="inlineStr">
        <is>
          <t>N</t>
        </is>
      </c>
      <c r="N753" s="238">
        <f>VLOOKUP(G753,'[3]1_プロファイルマスタ'!$H$3:$L$900,3,FALSE)</f>
      </c>
      <c r="O753" s="238">
        <f>VLOOKUP(H753,'[3]8_取引マスタ'!$J$3:$P$910,2,FALSE)</f>
      </c>
      <c r="P753" s="238">
        <f>VLOOKUP(I753,'[3]15_リスト発行元マスタ'!$U$3:$AK$1000,2,FALSE)</f>
      </c>
      <c s="264" r="Q753" t="s">
        <v>208</v>
      </c>
      <c s="265" r="R753" t="s">
        <v>868</v>
      </c>
      <c s="265" r="S753" t="s">
        <v>206</v>
      </c>
      <c r="T753" s="265">
        <f>G753&amp;" , "&amp;H753&amp;" , "&amp;I753&amp;" , "&amp;"'"&amp;J753&amp;"'"&amp;" "</f>
      </c>
      <c s="266" r="U753" t="s">
        <v>207</v>
      </c>
      <c r="W753" s="240">
        <f>IF(G753="","",EXACT(G753,AB753))</f>
      </c>
      <c r="X753" s="240">
        <f>IF(G753="","",EXACT(G753,AB753))</f>
      </c>
      <c r="Y753" s="240">
        <f>IF(G753="","",EXACT(G753,AB753))</f>
      </c>
      <c r="Z753" s="240">
        <f>IF(J753="","",EXACT(J753,AE753))</f>
      </c>
      <c s="240" r="AB753"/>
      <c s="240" r="AC753"/>
      <c s="240" r="AD753"/>
      <c s="240" r="AE753"/>
    </row>
    <row r="754" spans="7:31" s="238" customFormat="1">
      <c r="G754" s="234">
        <v>11</v>
      </c>
      <c r="H754" s="234">
        <v>11</v>
      </c>
      <c r="I754" s="234">
        <v>16</v>
      </c>
      <c r="J754" s="234" t="inlineStr">
        <is>
          <t>N</t>
        </is>
      </c>
      <c r="N754" s="238">
        <f>VLOOKUP(G754,'[3]1_プロファイルマスタ'!$H$3:$L$900,3,FALSE)</f>
      </c>
      <c r="O754" s="238">
        <f>VLOOKUP(H754,'[3]8_取引マスタ'!$J$3:$P$910,2,FALSE)</f>
      </c>
      <c r="P754" s="238">
        <f>VLOOKUP(I754,'[3]15_リスト発行元マスタ'!$U$3:$AK$1000,2,FALSE)</f>
      </c>
      <c s="264" r="Q754" t="s">
        <v>208</v>
      </c>
      <c s="265" r="R754" t="s">
        <v>868</v>
      </c>
      <c s="265" r="S754" t="s">
        <v>206</v>
      </c>
      <c r="T754" s="265">
        <f>G754&amp;" , "&amp;H754&amp;" , "&amp;I754&amp;" , "&amp;"'"&amp;J754&amp;"'"&amp;" "</f>
      </c>
      <c s="266" r="U754" t="s">
        <v>207</v>
      </c>
      <c r="W754" s="240">
        <f>IF(G754="","",EXACT(G754,AB754))</f>
      </c>
      <c r="X754" s="240">
        <f>IF(G754="","",EXACT(G754,AB754))</f>
      </c>
      <c r="Y754" s="240">
        <f>IF(G754="","",EXACT(G754,AB754))</f>
      </c>
      <c r="Z754" s="240">
        <f>IF(J754="","",EXACT(J754,AE754))</f>
      </c>
      <c s="240" r="AB754"/>
      <c s="240" r="AC754"/>
      <c s="240" r="AD754"/>
      <c s="240" r="AE754"/>
    </row>
  </sheetData>
  <autoFilter ref="A2:AE402" xr:uid="{00000000-0001-0000-1F00-000000000000}"/>
  <mergeCells count="3">
    <mergeCell ref="A1:D1"/>
    <mergeCell ref="G1:J1"/>
    <mergeCell ref="Q1:U1"/>
  </mergeCells>
  <phoneticPr fontId="3"/>
  <conditionalFormatting sqref="A1">
    <cfRule type="cellIs" dxfId="29" priority="1" stopIfTrue="1" operator="equal">
      <formula>"-設定しない-"</formula>
    </cfRule>
    <cfRule type="cellIs" dxfId="28" priority="2" stopIfTrue="1" operator="equal">
      <formula>"-ユーザ毎に設定が有効になる項目の為省略-"</formula>
    </cfRule>
    <cfRule type="cellIs" dxfId="27" priority="3" stopIfTrue="1" operator="equal">
      <formula>"□"</formula>
    </cfRule>
  </conditionalFormatting>
  <hyperlinks>
    <hyperlink ref="F1" location="テーブル一覧!A1" display="一覧へ" xr:uid="{AF7E17BA-76E7-48FE-A938-7F83667BB5BA}"/>
  </hyperlinks>
  <pageMargins left="0.74803149606299213" right="0.74803149606299213" top="0.98425196850393704" bottom="0.98425196850393704" header="0.51181102362204722" footer="0.51181102362204722"/>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rowBreaks count="1" manualBreakCount="1">
    <brk id="188" max="25" man="1"/>
  </rowBreaks>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P62"/>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2" bestFit="1" customWidth="1"/>
    <col min="2" max="2" width="7.42578125" style="2" bestFit="1" customWidth="1"/>
    <col min="3" max="3" width="10.42578125" style="2" bestFit="1" customWidth="1"/>
    <col min="4" max="4" width="12.42578125" style="2" bestFit="1" customWidth="1"/>
    <col min="5" max="5" width="7.5703125" style="2" bestFit="1" customWidth="1"/>
    <col min="6" max="6" width="14.42578125" style="2" bestFit="1" customWidth="1"/>
    <col min="7" max="7" width="11.85546875" style="2" bestFit="1" customWidth="1"/>
    <col min="8" max="8" width="12.42578125" style="2" bestFit="1" customWidth="1"/>
    <col min="9" max="10" width="9.42578125" style="2" bestFit="1" customWidth="1"/>
    <col min="11" max="11" width="7.42578125" style="2" bestFit="1" customWidth="1"/>
    <col min="12" max="12" width="8.140625" style="2" bestFit="1" customWidth="1"/>
    <col min="13" max="13" width="36.5703125" style="2" bestFit="1" customWidth="1"/>
    <col min="14" max="14" width="12.42578125" style="2" bestFit="1" customWidth="1"/>
    <col min="15" max="15" width="7.5703125" style="2" bestFit="1" customWidth="1"/>
    <col min="16" max="16" width="14.42578125" style="2" bestFit="1" customWidth="1"/>
    <col min="17" max="17" width="11.85546875" style="2" bestFit="1" customWidth="1"/>
    <col min="18" max="18" width="12.42578125" style="2" bestFit="1" customWidth="1"/>
    <col min="19" max="19" width="9.140625" style="2"/>
    <col min="20" max="20" width="16" style="2" bestFit="1" customWidth="1"/>
    <col min="21" max="21" width="28" style="2" bestFit="1" customWidth="1"/>
    <col min="22" max="22" width="9.140625" style="2"/>
    <col min="23" max="23" width="16.42578125" style="2" bestFit="1" customWidth="1"/>
    <col min="24" max="24" width="3" style="2" bestFit="1" customWidth="1"/>
    <col min="25" max="25" width="9.140625" style="2"/>
    <col min="26" max="26" width="17.85546875" style="2" customWidth="1"/>
    <col min="27" max="27" width="17.42578125" style="2" bestFit="1" customWidth="1"/>
    <col min="28" max="33" width="17.42578125" style="2" customWidth="1"/>
    <col min="34" max="34" width="9.140625" style="2"/>
    <col min="35" max="36" width="9.140625" style="2" customWidth="1"/>
    <col min="37" max="16384" width="9.140625" style="2"/>
  </cols>
  <sheetData>
    <row r="1" spans="1:42" ht="13.5">
      <c r="A1" s="378" t="s">
        <v>0</v>
      </c>
      <c r="B1" s="378"/>
      <c r="C1" s="378"/>
      <c r="D1" s="378"/>
      <c r="E1" s="378"/>
      <c r="F1" s="378"/>
      <c r="G1" s="378"/>
      <c r="H1" s="378"/>
      <c r="J1" s="30" t="s">
        <v>1138</v>
      </c>
      <c r="K1" s="365" t="str">
        <f>'1_プロファイルマスタ'!$H$1</f>
        <v>横浜銀行様用出荷設定</v>
      </c>
      <c r="L1" s="366"/>
      <c r="M1" s="366"/>
      <c r="N1" s="366"/>
      <c r="O1" s="366"/>
      <c r="P1" s="366"/>
      <c r="Q1" s="366"/>
      <c r="R1" s="367"/>
      <c r="T1" s="377" t="s">
        <v>205</v>
      </c>
      <c r="U1" s="377"/>
      <c r="V1" s="377"/>
      <c r="W1" s="377"/>
      <c r="X1" s="377"/>
      <c r="AI1" s="35"/>
    </row>
    <row r="2" spans="1:42">
      <c r="A2" s="37" t="s">
        <v>179</v>
      </c>
      <c r="B2" s="37" t="s">
        <v>689</v>
      </c>
      <c r="C2" s="37" t="s">
        <v>690</v>
      </c>
      <c r="D2" s="37" t="s">
        <v>691</v>
      </c>
      <c r="E2" s="37" t="s">
        <v>692</v>
      </c>
      <c r="F2" s="37" t="s">
        <v>693</v>
      </c>
      <c r="G2" s="37" t="s">
        <v>694</v>
      </c>
      <c r="H2" s="37" t="s">
        <v>695</v>
      </c>
      <c r="I2" s="29" t="s">
        <v>1131</v>
      </c>
      <c r="J2" s="26" t="s">
        <v>813</v>
      </c>
      <c r="K2" s="120" t="s">
        <v>179</v>
      </c>
      <c r="L2" s="121" t="s">
        <v>689</v>
      </c>
      <c r="M2" s="121" t="s">
        <v>690</v>
      </c>
      <c r="N2" s="121" t="s">
        <v>691</v>
      </c>
      <c r="O2" s="121" t="s">
        <v>692</v>
      </c>
      <c r="P2" s="121" t="s">
        <v>693</v>
      </c>
      <c r="Q2" s="121" t="s">
        <v>694</v>
      </c>
      <c r="R2" s="123" t="s">
        <v>695</v>
      </c>
      <c r="T2" s="143" t="s">
        <v>814</v>
      </c>
      <c r="U2" s="143" t="s">
        <v>814</v>
      </c>
      <c r="V2" s="143" t="s">
        <v>814</v>
      </c>
      <c r="W2" s="143" t="s">
        <v>815</v>
      </c>
      <c r="X2" s="143" t="s">
        <v>814</v>
      </c>
      <c r="Z2" s="38" t="s">
        <v>179</v>
      </c>
      <c r="AA2" s="124" t="s">
        <v>689</v>
      </c>
      <c r="AB2" s="124" t="s">
        <v>690</v>
      </c>
      <c r="AC2" s="124" t="s">
        <v>691</v>
      </c>
      <c r="AD2" s="124" t="s">
        <v>692</v>
      </c>
      <c r="AE2" s="124" t="s">
        <v>693</v>
      </c>
      <c r="AF2" s="124" t="s">
        <v>694</v>
      </c>
      <c r="AG2" s="125" t="s">
        <v>695</v>
      </c>
      <c r="AI2" s="1"/>
      <c r="AJ2" s="1"/>
      <c r="AK2" s="1"/>
      <c r="AL2" s="1"/>
      <c r="AM2" s="1"/>
      <c r="AN2" s="1"/>
      <c r="AO2" s="1"/>
      <c r="AP2" s="1"/>
    </row>
    <row r="3" spans="1:42">
      <c r="A3" s="36">
        <v>14</v>
      </c>
      <c r="B3" s="36">
        <v>1</v>
      </c>
      <c r="C3" s="36" t="s">
        <v>917</v>
      </c>
      <c r="D3" s="36">
        <v>1</v>
      </c>
      <c r="E3" s="36" t="s">
        <v>161</v>
      </c>
      <c r="F3" s="36"/>
      <c r="G3" s="36"/>
      <c r="H3" s="36"/>
      <c r="I3" s="145" t="s">
        <v>1068</v>
      </c>
      <c r="J3" s="145" t="s">
        <v>43</v>
      </c>
      <c r="K3" s="36">
        <v>15</v>
      </c>
      <c r="L3" s="36">
        <v>1</v>
      </c>
      <c r="M3" s="36" t="s">
        <v>917</v>
      </c>
      <c r="N3" s="36">
        <v>4</v>
      </c>
      <c r="O3" s="36">
        <v>1000</v>
      </c>
      <c r="P3" s="36">
        <v>2</v>
      </c>
      <c r="Q3" s="36"/>
      <c r="R3" s="36"/>
      <c r="T3" s="32" t="s">
        <v>208</v>
      </c>
      <c r="U3" s="33" t="s">
        <v>870</v>
      </c>
      <c r="V3" s="33" t="s">
        <v>206</v>
      </c>
      <c r="W3" s="33" t="str">
        <f>K3&amp;","&amp;L3&amp;", "&amp;"'"&amp;M3&amp;"'"&amp;","&amp;"'"&amp;N3&amp;"'"&amp;","&amp;O3&amp;","&amp;"'"&amp;P3&amp;"'"&amp;","&amp;"'"&amp;Q3&amp;"'"&amp;","&amp;"'"&amp;R3&amp;"'"&amp;""</f>
        <v>15,1, '補足1','4',1000,'2','',''</v>
      </c>
      <c r="X3" s="34" t="s">
        <v>207</v>
      </c>
      <c r="Z3" s="1" t="b">
        <f>IF(K3="","",EXACT(K3,AI3))</f>
        <v>0</v>
      </c>
      <c r="AA3" s="1" t="b">
        <f t="shared" ref="AA3:AF3" si="0">IF(L3="","",EXACT(L3,AJ3))</f>
        <v>0</v>
      </c>
      <c r="AB3" s="1" t="b">
        <f t="shared" si="0"/>
        <v>0</v>
      </c>
      <c r="AC3" s="1" t="b">
        <f t="shared" si="0"/>
        <v>0</v>
      </c>
      <c r="AD3" s="1" t="b">
        <f t="shared" si="0"/>
        <v>0</v>
      </c>
      <c r="AE3" s="1" t="b">
        <f t="shared" si="0"/>
        <v>0</v>
      </c>
      <c r="AF3" s="1" t="str">
        <f t="shared" si="0"/>
        <v/>
      </c>
      <c r="AG3" s="1" t="str">
        <f>IF(R3="","",EXACT(R3,AP3))</f>
        <v/>
      </c>
      <c r="AI3" s="1"/>
      <c r="AJ3" s="4"/>
      <c r="AK3" s="1"/>
      <c r="AL3" s="1"/>
      <c r="AM3" s="1"/>
      <c r="AN3" s="1"/>
      <c r="AO3" s="1"/>
      <c r="AP3" s="1"/>
    </row>
    <row r="4" spans="1:42">
      <c r="A4" s="36">
        <v>14</v>
      </c>
      <c r="B4" s="36">
        <v>2</v>
      </c>
      <c r="C4" s="36" t="s">
        <v>918</v>
      </c>
      <c r="D4" s="36">
        <v>1</v>
      </c>
      <c r="E4" s="36" t="s">
        <v>161</v>
      </c>
      <c r="F4" s="36"/>
      <c r="G4" s="36"/>
      <c r="H4" s="36"/>
      <c r="I4" s="145" t="s">
        <v>1068</v>
      </c>
      <c r="J4" s="145" t="s">
        <v>43</v>
      </c>
      <c r="K4" s="36">
        <v>15</v>
      </c>
      <c r="L4" s="36">
        <v>2</v>
      </c>
      <c r="M4" s="36" t="s">
        <v>918</v>
      </c>
      <c r="N4" s="36">
        <v>4</v>
      </c>
      <c r="O4" s="36">
        <v>1000</v>
      </c>
      <c r="P4" s="36">
        <v>2</v>
      </c>
      <c r="Q4" s="36"/>
      <c r="R4" s="36"/>
      <c r="T4" s="32" t="s">
        <v>208</v>
      </c>
      <c r="U4" s="33" t="s">
        <v>870</v>
      </c>
      <c r="V4" s="33" t="s">
        <v>206</v>
      </c>
      <c r="W4" s="33" t="str">
        <f t="shared" ref="W4:W32" si="1">K4&amp;","&amp;L4&amp;", "&amp;"'"&amp;M4&amp;"'"&amp;","&amp;"'"&amp;N4&amp;"'"&amp;","&amp;O4&amp;","&amp;"'"&amp;P4&amp;"'"&amp;","&amp;"'"&amp;Q4&amp;"'"&amp;","&amp;"'"&amp;R4&amp;"'"&amp;""</f>
        <v>15,2, '補足2','4',1000,'2','',''</v>
      </c>
      <c r="X4" s="34" t="s">
        <v>207</v>
      </c>
      <c r="Z4" s="1" t="b">
        <f t="shared" ref="Z4:Z32" si="2">IF(K4="","",EXACT(K4,AI4))</f>
        <v>0</v>
      </c>
      <c r="AA4" s="1" t="b">
        <f t="shared" ref="AA4:AA33" si="3">IF(L4="","",EXACT(L4,AJ4))</f>
        <v>0</v>
      </c>
      <c r="AB4" s="1" t="b">
        <f t="shared" ref="AB4:AB33" si="4">IF(M4="","",EXACT(M4,AK4))</f>
        <v>0</v>
      </c>
      <c r="AC4" s="1" t="b">
        <f t="shared" ref="AC4:AC33" si="5">IF(N4="","",EXACT(N4,AL4))</f>
        <v>0</v>
      </c>
      <c r="AD4" s="1" t="b">
        <f t="shared" ref="AD4:AD33" si="6">IF(O4="","",EXACT(O4,AM4))</f>
        <v>0</v>
      </c>
      <c r="AE4" s="1" t="b">
        <f t="shared" ref="AE4:AE33" si="7">IF(P4="","",EXACT(P4,AN4))</f>
        <v>0</v>
      </c>
      <c r="AF4" s="1" t="str">
        <f t="shared" ref="AF4:AF33" si="8">IF(Q4="","",EXACT(Q4,AO4))</f>
        <v/>
      </c>
      <c r="AG4" s="1" t="str">
        <f t="shared" ref="AG4:AG32" si="9">IF(R4="","",EXACT(R4,AP4))</f>
        <v/>
      </c>
      <c r="AI4" s="1"/>
      <c r="AJ4" s="4"/>
      <c r="AK4" s="1"/>
      <c r="AL4" s="1"/>
      <c r="AM4" s="1"/>
      <c r="AN4" s="1"/>
      <c r="AO4" s="1"/>
      <c r="AP4" s="1"/>
    </row>
    <row r="5" spans="1:42">
      <c r="A5" s="36">
        <v>14</v>
      </c>
      <c r="B5" s="36">
        <v>3</v>
      </c>
      <c r="C5" s="36" t="s">
        <v>919</v>
      </c>
      <c r="D5" s="36">
        <v>1</v>
      </c>
      <c r="E5" s="36" t="s">
        <v>161</v>
      </c>
      <c r="F5" s="36"/>
      <c r="G5" s="36"/>
      <c r="H5" s="36"/>
      <c r="I5" s="145" t="s">
        <v>1068</v>
      </c>
      <c r="J5" s="145" t="s">
        <v>43</v>
      </c>
      <c r="K5" s="36">
        <v>15</v>
      </c>
      <c r="L5" s="36">
        <v>3</v>
      </c>
      <c r="M5" s="36" t="s">
        <v>919</v>
      </c>
      <c r="N5" s="36">
        <v>4</v>
      </c>
      <c r="O5" s="36">
        <v>1000</v>
      </c>
      <c r="P5" s="36">
        <v>2</v>
      </c>
      <c r="Q5" s="36"/>
      <c r="R5" s="36"/>
      <c r="T5" s="32" t="s">
        <v>208</v>
      </c>
      <c r="U5" s="33" t="s">
        <v>870</v>
      </c>
      <c r="V5" s="33" t="s">
        <v>206</v>
      </c>
      <c r="W5" s="33" t="str">
        <f t="shared" si="1"/>
        <v>15,3, '補足3','4',1000,'2','',''</v>
      </c>
      <c r="X5" s="34" t="s">
        <v>207</v>
      </c>
      <c r="Z5" s="1" t="b">
        <f t="shared" si="2"/>
        <v>0</v>
      </c>
      <c r="AA5" s="1" t="b">
        <f t="shared" si="3"/>
        <v>0</v>
      </c>
      <c r="AB5" s="1" t="b">
        <f t="shared" si="4"/>
        <v>0</v>
      </c>
      <c r="AC5" s="1" t="b">
        <f t="shared" si="5"/>
        <v>0</v>
      </c>
      <c r="AD5" s="1" t="b">
        <f t="shared" si="6"/>
        <v>0</v>
      </c>
      <c r="AE5" s="1" t="b">
        <f t="shared" si="7"/>
        <v>0</v>
      </c>
      <c r="AF5" s="1" t="str">
        <f t="shared" si="8"/>
        <v/>
      </c>
      <c r="AG5" s="1" t="str">
        <f t="shared" si="9"/>
        <v/>
      </c>
      <c r="AI5" s="1"/>
      <c r="AJ5" s="4"/>
      <c r="AK5" s="1"/>
      <c r="AL5" s="1"/>
      <c r="AM5" s="1"/>
      <c r="AN5" s="1"/>
      <c r="AO5" s="1"/>
      <c r="AP5" s="1"/>
    </row>
    <row r="6" spans="1:42">
      <c r="A6" s="36">
        <v>14</v>
      </c>
      <c r="B6" s="36">
        <v>4</v>
      </c>
      <c r="C6" s="36" t="s">
        <v>920</v>
      </c>
      <c r="D6" s="36">
        <v>1</v>
      </c>
      <c r="E6" s="36" t="s">
        <v>161</v>
      </c>
      <c r="F6" s="36"/>
      <c r="G6" s="36"/>
      <c r="H6" s="36"/>
      <c r="I6" s="145" t="s">
        <v>1068</v>
      </c>
      <c r="J6" s="145" t="s">
        <v>43</v>
      </c>
      <c r="K6" s="36">
        <v>15</v>
      </c>
      <c r="L6" s="36">
        <v>4</v>
      </c>
      <c r="M6" s="36" t="s">
        <v>920</v>
      </c>
      <c r="N6" s="36">
        <v>4</v>
      </c>
      <c r="O6" s="36">
        <v>1000</v>
      </c>
      <c r="P6" s="36">
        <v>2</v>
      </c>
      <c r="Q6" s="36"/>
      <c r="R6" s="36"/>
      <c r="T6" s="32" t="s">
        <v>208</v>
      </c>
      <c r="U6" s="33" t="s">
        <v>870</v>
      </c>
      <c r="V6" s="33" t="s">
        <v>206</v>
      </c>
      <c r="W6" s="33" t="str">
        <f t="shared" si="1"/>
        <v>15,4, '補足4','4',1000,'2','',''</v>
      </c>
      <c r="X6" s="34" t="s">
        <v>207</v>
      </c>
      <c r="Z6" s="1" t="b">
        <f t="shared" si="2"/>
        <v>0</v>
      </c>
      <c r="AA6" s="1" t="b">
        <f t="shared" si="3"/>
        <v>0</v>
      </c>
      <c r="AB6" s="1" t="b">
        <f t="shared" si="4"/>
        <v>0</v>
      </c>
      <c r="AC6" s="1" t="b">
        <f t="shared" si="5"/>
        <v>0</v>
      </c>
      <c r="AD6" s="1" t="b">
        <f t="shared" si="6"/>
        <v>0</v>
      </c>
      <c r="AE6" s="1" t="b">
        <f t="shared" si="7"/>
        <v>0</v>
      </c>
      <c r="AF6" s="1" t="str">
        <f t="shared" si="8"/>
        <v/>
      </c>
      <c r="AG6" s="1" t="str">
        <f t="shared" si="9"/>
        <v/>
      </c>
      <c r="AI6" s="1"/>
      <c r="AJ6" s="4"/>
      <c r="AK6" s="1"/>
      <c r="AL6" s="1"/>
      <c r="AM6" s="1"/>
      <c r="AN6" s="1"/>
      <c r="AO6" s="1"/>
      <c r="AP6" s="1"/>
    </row>
    <row r="7" spans="1:42">
      <c r="A7" s="36">
        <v>14</v>
      </c>
      <c r="B7" s="36">
        <v>5</v>
      </c>
      <c r="C7" s="36" t="s">
        <v>921</v>
      </c>
      <c r="D7" s="36">
        <v>1</v>
      </c>
      <c r="E7" s="36" t="s">
        <v>161</v>
      </c>
      <c r="F7" s="36"/>
      <c r="G7" s="36"/>
      <c r="H7" s="36"/>
      <c r="I7" s="145" t="s">
        <v>1068</v>
      </c>
      <c r="J7" s="145" t="s">
        <v>43</v>
      </c>
      <c r="K7" s="36">
        <v>15</v>
      </c>
      <c r="L7" s="36">
        <v>5</v>
      </c>
      <c r="M7" s="36" t="s">
        <v>921</v>
      </c>
      <c r="N7" s="36">
        <v>4</v>
      </c>
      <c r="O7" s="36">
        <v>1000</v>
      </c>
      <c r="P7" s="36">
        <v>2</v>
      </c>
      <c r="Q7" s="36"/>
      <c r="R7" s="36"/>
      <c r="T7" s="32" t="s">
        <v>208</v>
      </c>
      <c r="U7" s="33" t="s">
        <v>870</v>
      </c>
      <c r="V7" s="33" t="s">
        <v>206</v>
      </c>
      <c r="W7" s="33" t="str">
        <f t="shared" si="1"/>
        <v>15,5, '補足5','4',1000,'2','',''</v>
      </c>
      <c r="X7" s="34" t="s">
        <v>207</v>
      </c>
      <c r="Z7" s="1" t="b">
        <f t="shared" si="2"/>
        <v>0</v>
      </c>
      <c r="AA7" s="1" t="b">
        <f t="shared" si="3"/>
        <v>0</v>
      </c>
      <c r="AB7" s="1" t="b">
        <f t="shared" si="4"/>
        <v>0</v>
      </c>
      <c r="AC7" s="1" t="b">
        <f t="shared" si="5"/>
        <v>0</v>
      </c>
      <c r="AD7" s="1" t="b">
        <f t="shared" si="6"/>
        <v>0</v>
      </c>
      <c r="AE7" s="1" t="b">
        <f t="shared" si="7"/>
        <v>0</v>
      </c>
      <c r="AF7" s="1" t="str">
        <f t="shared" si="8"/>
        <v/>
      </c>
      <c r="AG7" s="1" t="str">
        <f t="shared" si="9"/>
        <v/>
      </c>
      <c r="AI7" s="1"/>
      <c r="AJ7" s="4"/>
      <c r="AK7" s="1"/>
      <c r="AL7" s="1"/>
      <c r="AM7" s="1"/>
      <c r="AN7" s="1"/>
      <c r="AO7" s="1"/>
      <c r="AP7" s="1"/>
    </row>
    <row r="8" spans="1:42">
      <c r="A8" s="36">
        <v>14</v>
      </c>
      <c r="B8" s="36">
        <v>6</v>
      </c>
      <c r="C8" s="36" t="s">
        <v>922</v>
      </c>
      <c r="D8" s="36">
        <v>1</v>
      </c>
      <c r="E8" s="36" t="s">
        <v>161</v>
      </c>
      <c r="F8" s="36"/>
      <c r="G8" s="36"/>
      <c r="H8" s="36"/>
      <c r="I8" s="145" t="s">
        <v>1068</v>
      </c>
      <c r="J8" s="145" t="s">
        <v>43</v>
      </c>
      <c r="K8" s="36">
        <v>15</v>
      </c>
      <c r="L8" s="36">
        <v>6</v>
      </c>
      <c r="M8" s="36" t="s">
        <v>922</v>
      </c>
      <c r="N8" s="36">
        <v>4</v>
      </c>
      <c r="O8" s="36">
        <v>1000</v>
      </c>
      <c r="P8" s="36">
        <v>2</v>
      </c>
      <c r="Q8" s="36"/>
      <c r="R8" s="36"/>
      <c r="T8" s="32" t="s">
        <v>208</v>
      </c>
      <c r="U8" s="33" t="s">
        <v>870</v>
      </c>
      <c r="V8" s="33" t="s">
        <v>206</v>
      </c>
      <c r="W8" s="33" t="str">
        <f t="shared" si="1"/>
        <v>15,6, '補足6','4',1000,'2','',''</v>
      </c>
      <c r="X8" s="34" t="s">
        <v>207</v>
      </c>
      <c r="Z8" s="1" t="b">
        <f t="shared" si="2"/>
        <v>0</v>
      </c>
      <c r="AA8" s="1" t="b">
        <f t="shared" si="3"/>
        <v>0</v>
      </c>
      <c r="AB8" s="1" t="b">
        <f t="shared" si="4"/>
        <v>0</v>
      </c>
      <c r="AC8" s="1" t="b">
        <f t="shared" si="5"/>
        <v>0</v>
      </c>
      <c r="AD8" s="1" t="b">
        <f t="shared" si="6"/>
        <v>0</v>
      </c>
      <c r="AE8" s="1" t="b">
        <f t="shared" si="7"/>
        <v>0</v>
      </c>
      <c r="AF8" s="1" t="str">
        <f t="shared" si="8"/>
        <v/>
      </c>
      <c r="AG8" s="1" t="str">
        <f t="shared" si="9"/>
        <v/>
      </c>
      <c r="AI8" s="1"/>
      <c r="AJ8" s="4"/>
      <c r="AK8" s="1"/>
      <c r="AL8" s="1"/>
      <c r="AM8" s="1"/>
      <c r="AN8" s="1"/>
      <c r="AO8" s="1"/>
      <c r="AP8" s="1"/>
    </row>
    <row r="9" spans="1:42">
      <c r="A9" s="36">
        <v>14</v>
      </c>
      <c r="B9" s="36">
        <v>7</v>
      </c>
      <c r="C9" s="36" t="s">
        <v>923</v>
      </c>
      <c r="D9" s="36">
        <v>1</v>
      </c>
      <c r="E9" s="36" t="s">
        <v>161</v>
      </c>
      <c r="F9" s="36"/>
      <c r="G9" s="36"/>
      <c r="H9" s="36"/>
      <c r="I9" s="145" t="s">
        <v>1068</v>
      </c>
      <c r="J9" s="145" t="s">
        <v>43</v>
      </c>
      <c r="K9" s="36">
        <v>15</v>
      </c>
      <c r="L9" s="36">
        <v>7</v>
      </c>
      <c r="M9" s="36" t="s">
        <v>923</v>
      </c>
      <c r="N9" s="36">
        <v>4</v>
      </c>
      <c r="O9" s="36">
        <v>1000</v>
      </c>
      <c r="P9" s="36">
        <v>2</v>
      </c>
      <c r="Q9" s="36"/>
      <c r="R9" s="36"/>
      <c r="T9" s="32" t="s">
        <v>208</v>
      </c>
      <c r="U9" s="33" t="s">
        <v>870</v>
      </c>
      <c r="V9" s="33" t="s">
        <v>206</v>
      </c>
      <c r="W9" s="33" t="str">
        <f t="shared" si="1"/>
        <v>15,7, '補足7','4',1000,'2','',''</v>
      </c>
      <c r="X9" s="34" t="s">
        <v>207</v>
      </c>
      <c r="Z9" s="1" t="b">
        <f t="shared" si="2"/>
        <v>0</v>
      </c>
      <c r="AA9" s="1" t="b">
        <f t="shared" si="3"/>
        <v>0</v>
      </c>
      <c r="AB9" s="1" t="b">
        <f t="shared" si="4"/>
        <v>0</v>
      </c>
      <c r="AC9" s="1" t="b">
        <f t="shared" si="5"/>
        <v>0</v>
      </c>
      <c r="AD9" s="1" t="b">
        <f t="shared" si="6"/>
        <v>0</v>
      </c>
      <c r="AE9" s="1" t="b">
        <f t="shared" si="7"/>
        <v>0</v>
      </c>
      <c r="AF9" s="1" t="str">
        <f t="shared" si="8"/>
        <v/>
      </c>
      <c r="AG9" s="1" t="str">
        <f t="shared" si="9"/>
        <v/>
      </c>
      <c r="AI9" s="1"/>
      <c r="AJ9" s="4"/>
      <c r="AK9" s="1"/>
      <c r="AL9" s="1"/>
      <c r="AM9" s="1"/>
      <c r="AN9" s="1"/>
      <c r="AO9" s="1"/>
      <c r="AP9" s="1"/>
    </row>
    <row r="10" spans="1:42">
      <c r="A10" s="36">
        <v>14</v>
      </c>
      <c r="B10" s="36">
        <v>8</v>
      </c>
      <c r="C10" s="36" t="s">
        <v>924</v>
      </c>
      <c r="D10" s="36">
        <v>1</v>
      </c>
      <c r="E10" s="36" t="s">
        <v>161</v>
      </c>
      <c r="F10" s="36"/>
      <c r="G10" s="36"/>
      <c r="H10" s="36"/>
      <c r="I10" s="145" t="s">
        <v>1068</v>
      </c>
      <c r="J10" s="145" t="s">
        <v>43</v>
      </c>
      <c r="K10" s="36">
        <v>15</v>
      </c>
      <c r="L10" s="36">
        <v>8</v>
      </c>
      <c r="M10" s="36" t="s">
        <v>924</v>
      </c>
      <c r="N10" s="36">
        <v>4</v>
      </c>
      <c r="O10" s="36">
        <v>1000</v>
      </c>
      <c r="P10" s="36">
        <v>2</v>
      </c>
      <c r="Q10" s="36"/>
      <c r="R10" s="36"/>
      <c r="T10" s="32" t="s">
        <v>208</v>
      </c>
      <c r="U10" s="33" t="s">
        <v>870</v>
      </c>
      <c r="V10" s="33" t="s">
        <v>206</v>
      </c>
      <c r="W10" s="33" t="str">
        <f t="shared" si="1"/>
        <v>15,8, '補足8','4',1000,'2','',''</v>
      </c>
      <c r="X10" s="34" t="s">
        <v>207</v>
      </c>
      <c r="Z10" s="1" t="b">
        <f t="shared" si="2"/>
        <v>0</v>
      </c>
      <c r="AA10" s="1" t="b">
        <f t="shared" si="3"/>
        <v>0</v>
      </c>
      <c r="AB10" s="1" t="b">
        <f t="shared" si="4"/>
        <v>0</v>
      </c>
      <c r="AC10" s="1" t="b">
        <f t="shared" si="5"/>
        <v>0</v>
      </c>
      <c r="AD10" s="1" t="b">
        <f t="shared" si="6"/>
        <v>0</v>
      </c>
      <c r="AE10" s="1" t="b">
        <f t="shared" si="7"/>
        <v>0</v>
      </c>
      <c r="AF10" s="1" t="str">
        <f t="shared" si="8"/>
        <v/>
      </c>
      <c r="AG10" s="1" t="str">
        <f t="shared" si="9"/>
        <v/>
      </c>
      <c r="AI10" s="1"/>
      <c r="AJ10" s="4"/>
      <c r="AK10" s="1"/>
      <c r="AL10" s="1"/>
      <c r="AM10" s="1"/>
      <c r="AN10" s="1"/>
      <c r="AO10" s="1"/>
      <c r="AP10" s="1"/>
    </row>
    <row r="11" spans="1:42">
      <c r="A11" s="36">
        <v>14</v>
      </c>
      <c r="B11" s="36">
        <v>9</v>
      </c>
      <c r="C11" s="36" t="s">
        <v>925</v>
      </c>
      <c r="D11" s="36">
        <v>1</v>
      </c>
      <c r="E11" s="36" t="s">
        <v>161</v>
      </c>
      <c r="F11" s="36"/>
      <c r="G11" s="36"/>
      <c r="H11" s="36"/>
      <c r="I11" s="145" t="s">
        <v>1068</v>
      </c>
      <c r="J11" s="145" t="s">
        <v>43</v>
      </c>
      <c r="K11" s="36">
        <v>15</v>
      </c>
      <c r="L11" s="36">
        <v>9</v>
      </c>
      <c r="M11" s="36" t="s">
        <v>925</v>
      </c>
      <c r="N11" s="36">
        <v>4</v>
      </c>
      <c r="O11" s="36">
        <v>1000</v>
      </c>
      <c r="P11" s="36">
        <v>2</v>
      </c>
      <c r="Q11" s="36"/>
      <c r="R11" s="36"/>
      <c r="T11" s="32" t="s">
        <v>208</v>
      </c>
      <c r="U11" s="33" t="s">
        <v>870</v>
      </c>
      <c r="V11" s="33" t="s">
        <v>206</v>
      </c>
      <c r="W11" s="33" t="str">
        <f t="shared" si="1"/>
        <v>15,9, '補足9','4',1000,'2','',''</v>
      </c>
      <c r="X11" s="34" t="s">
        <v>207</v>
      </c>
      <c r="Z11" s="1" t="b">
        <f t="shared" si="2"/>
        <v>0</v>
      </c>
      <c r="AA11" s="1" t="b">
        <f t="shared" si="3"/>
        <v>0</v>
      </c>
      <c r="AB11" s="1" t="b">
        <f t="shared" si="4"/>
        <v>0</v>
      </c>
      <c r="AC11" s="1" t="b">
        <f t="shared" si="5"/>
        <v>0</v>
      </c>
      <c r="AD11" s="1" t="b">
        <f t="shared" si="6"/>
        <v>0</v>
      </c>
      <c r="AE11" s="1" t="b">
        <f t="shared" si="7"/>
        <v>0</v>
      </c>
      <c r="AF11" s="1" t="str">
        <f t="shared" si="8"/>
        <v/>
      </c>
      <c r="AG11" s="1" t="str">
        <f t="shared" si="9"/>
        <v/>
      </c>
      <c r="AI11" s="1"/>
      <c r="AJ11" s="4"/>
      <c r="AK11" s="1"/>
      <c r="AL11" s="1"/>
      <c r="AM11" s="1"/>
      <c r="AN11" s="1"/>
      <c r="AO11" s="1"/>
      <c r="AP11" s="1"/>
    </row>
    <row r="12" spans="1:42">
      <c r="A12" s="36">
        <v>14</v>
      </c>
      <c r="B12" s="36">
        <v>10</v>
      </c>
      <c r="C12" s="36" t="s">
        <v>926</v>
      </c>
      <c r="D12" s="36">
        <v>1</v>
      </c>
      <c r="E12" s="36" t="s">
        <v>161</v>
      </c>
      <c r="F12" s="36"/>
      <c r="G12" s="36"/>
      <c r="H12" s="36"/>
      <c r="I12" s="145" t="s">
        <v>1068</v>
      </c>
      <c r="J12" s="145" t="s">
        <v>43</v>
      </c>
      <c r="K12" s="36">
        <v>15</v>
      </c>
      <c r="L12" s="36">
        <v>10</v>
      </c>
      <c r="M12" s="36" t="s">
        <v>926</v>
      </c>
      <c r="N12" s="36">
        <v>4</v>
      </c>
      <c r="O12" s="36">
        <v>1000</v>
      </c>
      <c r="P12" s="36">
        <v>2</v>
      </c>
      <c r="Q12" s="36"/>
      <c r="R12" s="36"/>
      <c r="T12" s="32" t="s">
        <v>208</v>
      </c>
      <c r="U12" s="33" t="s">
        <v>870</v>
      </c>
      <c r="V12" s="33" t="s">
        <v>206</v>
      </c>
      <c r="W12" s="33" t="str">
        <f t="shared" si="1"/>
        <v>15,10, '補足10','4',1000,'2','',''</v>
      </c>
      <c r="X12" s="34" t="s">
        <v>207</v>
      </c>
      <c r="Z12" s="1" t="b">
        <f t="shared" si="2"/>
        <v>0</v>
      </c>
      <c r="AA12" s="1" t="b">
        <f t="shared" si="3"/>
        <v>0</v>
      </c>
      <c r="AB12" s="1" t="b">
        <f t="shared" si="4"/>
        <v>0</v>
      </c>
      <c r="AC12" s="1" t="b">
        <f t="shared" si="5"/>
        <v>0</v>
      </c>
      <c r="AD12" s="1" t="b">
        <f t="shared" si="6"/>
        <v>0</v>
      </c>
      <c r="AE12" s="1" t="b">
        <f t="shared" si="7"/>
        <v>0</v>
      </c>
      <c r="AF12" s="1" t="str">
        <f t="shared" si="8"/>
        <v/>
      </c>
      <c r="AG12" s="1" t="str">
        <f t="shared" si="9"/>
        <v/>
      </c>
      <c r="AI12" s="1"/>
      <c r="AJ12" s="4"/>
      <c r="AK12" s="1"/>
      <c r="AL12" s="1"/>
      <c r="AM12" s="1"/>
      <c r="AN12" s="1"/>
      <c r="AO12" s="1"/>
      <c r="AP12" s="1"/>
    </row>
    <row r="13" spans="1:42">
      <c r="A13" s="36">
        <v>14</v>
      </c>
      <c r="B13" s="36">
        <v>11</v>
      </c>
      <c r="C13" s="36" t="s">
        <v>927</v>
      </c>
      <c r="D13" s="36">
        <v>1</v>
      </c>
      <c r="E13" s="36" t="s">
        <v>161</v>
      </c>
      <c r="F13" s="36"/>
      <c r="G13" s="36"/>
      <c r="H13" s="36"/>
      <c r="I13" s="145" t="s">
        <v>1068</v>
      </c>
      <c r="J13" s="145" t="s">
        <v>43</v>
      </c>
      <c r="K13" s="36">
        <v>15</v>
      </c>
      <c r="L13" s="36">
        <v>11</v>
      </c>
      <c r="M13" s="36" t="s">
        <v>927</v>
      </c>
      <c r="N13" s="36">
        <v>4</v>
      </c>
      <c r="O13" s="36">
        <v>1000</v>
      </c>
      <c r="P13" s="36">
        <v>2</v>
      </c>
      <c r="Q13" s="36"/>
      <c r="R13" s="36"/>
      <c r="T13" s="32" t="s">
        <v>208</v>
      </c>
      <c r="U13" s="33" t="s">
        <v>870</v>
      </c>
      <c r="V13" s="33" t="s">
        <v>206</v>
      </c>
      <c r="W13" s="33" t="str">
        <f t="shared" si="1"/>
        <v>15,11, '補足11','4',1000,'2','',''</v>
      </c>
      <c r="X13" s="34" t="s">
        <v>207</v>
      </c>
      <c r="Z13" s="1" t="b">
        <f t="shared" si="2"/>
        <v>0</v>
      </c>
      <c r="AA13" s="1" t="b">
        <f t="shared" si="3"/>
        <v>0</v>
      </c>
      <c r="AB13" s="1" t="b">
        <f t="shared" si="4"/>
        <v>0</v>
      </c>
      <c r="AC13" s="1" t="b">
        <f t="shared" si="5"/>
        <v>0</v>
      </c>
      <c r="AD13" s="1" t="b">
        <f t="shared" si="6"/>
        <v>0</v>
      </c>
      <c r="AE13" s="1" t="b">
        <f t="shared" si="7"/>
        <v>0</v>
      </c>
      <c r="AF13" s="1" t="str">
        <f t="shared" si="8"/>
        <v/>
      </c>
      <c r="AG13" s="1" t="str">
        <f t="shared" si="9"/>
        <v/>
      </c>
      <c r="AI13" s="1"/>
      <c r="AJ13" s="4"/>
      <c r="AK13" s="1"/>
      <c r="AL13" s="1"/>
      <c r="AM13" s="1"/>
      <c r="AN13" s="1"/>
      <c r="AO13" s="1"/>
      <c r="AP13" s="1"/>
    </row>
    <row r="14" spans="1:42">
      <c r="A14" s="36">
        <v>14</v>
      </c>
      <c r="B14" s="36">
        <v>12</v>
      </c>
      <c r="C14" s="36" t="s">
        <v>928</v>
      </c>
      <c r="D14" s="36">
        <v>1</v>
      </c>
      <c r="E14" s="36" t="s">
        <v>161</v>
      </c>
      <c r="F14" s="36"/>
      <c r="G14" s="36"/>
      <c r="H14" s="36"/>
      <c r="I14" s="145" t="s">
        <v>1068</v>
      </c>
      <c r="J14" s="145" t="s">
        <v>43</v>
      </c>
      <c r="K14" s="36">
        <v>15</v>
      </c>
      <c r="L14" s="36">
        <v>12</v>
      </c>
      <c r="M14" s="36" t="s">
        <v>928</v>
      </c>
      <c r="N14" s="36">
        <v>4</v>
      </c>
      <c r="O14" s="36">
        <v>1000</v>
      </c>
      <c r="P14" s="36">
        <v>2</v>
      </c>
      <c r="Q14" s="36"/>
      <c r="R14" s="36"/>
      <c r="T14" s="32" t="s">
        <v>208</v>
      </c>
      <c r="U14" s="33" t="s">
        <v>870</v>
      </c>
      <c r="V14" s="33" t="s">
        <v>206</v>
      </c>
      <c r="W14" s="33" t="str">
        <f t="shared" si="1"/>
        <v>15,12, '補足12','4',1000,'2','',''</v>
      </c>
      <c r="X14" s="34" t="s">
        <v>207</v>
      </c>
      <c r="Z14" s="1" t="b">
        <f t="shared" si="2"/>
        <v>0</v>
      </c>
      <c r="AA14" s="1" t="b">
        <f t="shared" si="3"/>
        <v>0</v>
      </c>
      <c r="AB14" s="1" t="b">
        <f t="shared" si="4"/>
        <v>0</v>
      </c>
      <c r="AC14" s="1" t="b">
        <f t="shared" si="5"/>
        <v>0</v>
      </c>
      <c r="AD14" s="1" t="b">
        <f t="shared" si="6"/>
        <v>0</v>
      </c>
      <c r="AE14" s="1" t="b">
        <f t="shared" si="7"/>
        <v>0</v>
      </c>
      <c r="AF14" s="1" t="str">
        <f t="shared" si="8"/>
        <v/>
      </c>
      <c r="AG14" s="1" t="str">
        <f t="shared" si="9"/>
        <v/>
      </c>
      <c r="AI14" s="1"/>
      <c r="AJ14" s="4"/>
      <c r="AK14" s="1"/>
      <c r="AL14" s="1"/>
      <c r="AM14" s="1"/>
      <c r="AN14" s="1"/>
      <c r="AO14" s="1"/>
      <c r="AP14" s="1"/>
    </row>
    <row r="15" spans="1:42">
      <c r="A15" s="36">
        <v>14</v>
      </c>
      <c r="B15" s="36">
        <v>13</v>
      </c>
      <c r="C15" s="36" t="s">
        <v>929</v>
      </c>
      <c r="D15" s="36">
        <v>1</v>
      </c>
      <c r="E15" s="36" t="s">
        <v>161</v>
      </c>
      <c r="F15" s="36"/>
      <c r="G15" s="36"/>
      <c r="H15" s="36"/>
      <c r="I15" s="145" t="s">
        <v>1068</v>
      </c>
      <c r="J15" s="145" t="s">
        <v>43</v>
      </c>
      <c r="K15" s="36">
        <v>15</v>
      </c>
      <c r="L15" s="36">
        <v>13</v>
      </c>
      <c r="M15" s="36" t="s">
        <v>929</v>
      </c>
      <c r="N15" s="36">
        <v>4</v>
      </c>
      <c r="O15" s="36">
        <v>1000</v>
      </c>
      <c r="P15" s="36">
        <v>2</v>
      </c>
      <c r="Q15" s="36"/>
      <c r="R15" s="36"/>
      <c r="T15" s="32" t="s">
        <v>208</v>
      </c>
      <c r="U15" s="33" t="s">
        <v>870</v>
      </c>
      <c r="V15" s="33" t="s">
        <v>206</v>
      </c>
      <c r="W15" s="33" t="str">
        <f t="shared" si="1"/>
        <v>15,13, '補足13','4',1000,'2','',''</v>
      </c>
      <c r="X15" s="34" t="s">
        <v>207</v>
      </c>
      <c r="Z15" s="1" t="b">
        <f t="shared" si="2"/>
        <v>0</v>
      </c>
      <c r="AA15" s="1" t="b">
        <f t="shared" si="3"/>
        <v>0</v>
      </c>
      <c r="AB15" s="1" t="b">
        <f t="shared" si="4"/>
        <v>0</v>
      </c>
      <c r="AC15" s="1" t="b">
        <f t="shared" si="5"/>
        <v>0</v>
      </c>
      <c r="AD15" s="1" t="b">
        <f t="shared" si="6"/>
        <v>0</v>
      </c>
      <c r="AE15" s="1" t="b">
        <f t="shared" si="7"/>
        <v>0</v>
      </c>
      <c r="AF15" s="1" t="str">
        <f t="shared" si="8"/>
        <v/>
      </c>
      <c r="AG15" s="1" t="str">
        <f t="shared" si="9"/>
        <v/>
      </c>
      <c r="AI15" s="1"/>
      <c r="AJ15" s="4"/>
      <c r="AK15" s="1"/>
      <c r="AL15" s="1"/>
      <c r="AM15" s="1"/>
      <c r="AN15" s="1"/>
      <c r="AO15" s="1"/>
      <c r="AP15" s="1"/>
    </row>
    <row r="16" spans="1:42">
      <c r="A16" s="36">
        <v>14</v>
      </c>
      <c r="B16" s="36">
        <v>14</v>
      </c>
      <c r="C16" s="36" t="s">
        <v>930</v>
      </c>
      <c r="D16" s="36">
        <v>1</v>
      </c>
      <c r="E16" s="36" t="s">
        <v>161</v>
      </c>
      <c r="F16" s="36"/>
      <c r="G16" s="36"/>
      <c r="H16" s="36"/>
      <c r="I16" s="145" t="s">
        <v>1068</v>
      </c>
      <c r="J16" s="145" t="s">
        <v>43</v>
      </c>
      <c r="K16" s="36">
        <v>15</v>
      </c>
      <c r="L16" s="36">
        <v>14</v>
      </c>
      <c r="M16" s="36" t="s">
        <v>930</v>
      </c>
      <c r="N16" s="36">
        <v>4</v>
      </c>
      <c r="O16" s="36">
        <v>1000</v>
      </c>
      <c r="P16" s="36">
        <v>2</v>
      </c>
      <c r="Q16" s="36"/>
      <c r="R16" s="36"/>
      <c r="T16" s="32" t="s">
        <v>208</v>
      </c>
      <c r="U16" s="33" t="s">
        <v>870</v>
      </c>
      <c r="V16" s="33" t="s">
        <v>206</v>
      </c>
      <c r="W16" s="33" t="str">
        <f t="shared" si="1"/>
        <v>15,14, '補足14','4',1000,'2','',''</v>
      </c>
      <c r="X16" s="34" t="s">
        <v>207</v>
      </c>
      <c r="Z16" s="1" t="b">
        <f t="shared" si="2"/>
        <v>0</v>
      </c>
      <c r="AA16" s="1" t="b">
        <f t="shared" si="3"/>
        <v>0</v>
      </c>
      <c r="AB16" s="1" t="b">
        <f t="shared" si="4"/>
        <v>0</v>
      </c>
      <c r="AC16" s="1" t="b">
        <f t="shared" si="5"/>
        <v>0</v>
      </c>
      <c r="AD16" s="1" t="b">
        <f t="shared" si="6"/>
        <v>0</v>
      </c>
      <c r="AE16" s="1" t="b">
        <f t="shared" si="7"/>
        <v>0</v>
      </c>
      <c r="AF16" s="1" t="str">
        <f t="shared" si="8"/>
        <v/>
      </c>
      <c r="AG16" s="1" t="str">
        <f t="shared" si="9"/>
        <v/>
      </c>
      <c r="AI16" s="1"/>
      <c r="AJ16" s="4"/>
      <c r="AK16" s="1"/>
      <c r="AL16" s="1"/>
      <c r="AM16" s="1"/>
      <c r="AN16" s="1"/>
      <c r="AO16" s="1"/>
      <c r="AP16" s="1"/>
    </row>
    <row r="17" spans="1:42">
      <c r="A17" s="36">
        <v>14</v>
      </c>
      <c r="B17" s="36">
        <v>15</v>
      </c>
      <c r="C17" s="36" t="s">
        <v>931</v>
      </c>
      <c r="D17" s="36">
        <v>1</v>
      </c>
      <c r="E17" s="36" t="s">
        <v>161</v>
      </c>
      <c r="F17" s="36"/>
      <c r="G17" s="36"/>
      <c r="H17" s="36"/>
      <c r="I17" s="145" t="s">
        <v>1068</v>
      </c>
      <c r="J17" s="145" t="s">
        <v>43</v>
      </c>
      <c r="K17" s="36">
        <v>15</v>
      </c>
      <c r="L17" s="36">
        <v>15</v>
      </c>
      <c r="M17" s="36" t="s">
        <v>931</v>
      </c>
      <c r="N17" s="36">
        <v>4</v>
      </c>
      <c r="O17" s="36">
        <v>1000</v>
      </c>
      <c r="P17" s="36">
        <v>2</v>
      </c>
      <c r="Q17" s="36"/>
      <c r="R17" s="36"/>
      <c r="T17" s="32" t="s">
        <v>208</v>
      </c>
      <c r="U17" s="33" t="s">
        <v>870</v>
      </c>
      <c r="V17" s="33" t="s">
        <v>206</v>
      </c>
      <c r="W17" s="33" t="str">
        <f t="shared" si="1"/>
        <v>15,15, '補足15','4',1000,'2','',''</v>
      </c>
      <c r="X17" s="34" t="s">
        <v>207</v>
      </c>
      <c r="Z17" s="1" t="b">
        <f t="shared" si="2"/>
        <v>0</v>
      </c>
      <c r="AA17" s="1" t="b">
        <f t="shared" si="3"/>
        <v>0</v>
      </c>
      <c r="AB17" s="1" t="b">
        <f t="shared" si="4"/>
        <v>0</v>
      </c>
      <c r="AC17" s="1" t="b">
        <f t="shared" si="5"/>
        <v>0</v>
      </c>
      <c r="AD17" s="1" t="b">
        <f t="shared" si="6"/>
        <v>0</v>
      </c>
      <c r="AE17" s="1" t="b">
        <f t="shared" si="7"/>
        <v>0</v>
      </c>
      <c r="AF17" s="1" t="str">
        <f t="shared" si="8"/>
        <v/>
      </c>
      <c r="AG17" s="1" t="str">
        <f t="shared" si="9"/>
        <v/>
      </c>
      <c r="AI17" s="1"/>
      <c r="AJ17" s="4"/>
      <c r="AK17" s="1"/>
      <c r="AL17" s="1"/>
      <c r="AM17" s="1"/>
      <c r="AN17" s="1"/>
      <c r="AO17" s="1"/>
      <c r="AP17" s="1"/>
    </row>
    <row r="18" spans="1:42">
      <c r="A18" s="36">
        <v>14</v>
      </c>
      <c r="B18" s="36">
        <v>16</v>
      </c>
      <c r="C18" s="36" t="s">
        <v>932</v>
      </c>
      <c r="D18" s="36">
        <v>1</v>
      </c>
      <c r="E18" s="36" t="s">
        <v>161</v>
      </c>
      <c r="F18" s="36"/>
      <c r="G18" s="36"/>
      <c r="H18" s="36"/>
      <c r="I18" s="145" t="s">
        <v>1068</v>
      </c>
      <c r="J18" s="145" t="s">
        <v>43</v>
      </c>
      <c r="K18" s="36">
        <v>15</v>
      </c>
      <c r="L18" s="36">
        <v>16</v>
      </c>
      <c r="M18" s="36" t="s">
        <v>932</v>
      </c>
      <c r="N18" s="36">
        <v>4</v>
      </c>
      <c r="O18" s="36">
        <v>1000</v>
      </c>
      <c r="P18" s="36">
        <v>2</v>
      </c>
      <c r="Q18" s="36"/>
      <c r="R18" s="36"/>
      <c r="T18" s="32" t="s">
        <v>208</v>
      </c>
      <c r="U18" s="33" t="s">
        <v>870</v>
      </c>
      <c r="V18" s="33" t="s">
        <v>206</v>
      </c>
      <c r="W18" s="33" t="str">
        <f t="shared" si="1"/>
        <v>15,16, '補足16','4',1000,'2','',''</v>
      </c>
      <c r="X18" s="34" t="s">
        <v>207</v>
      </c>
      <c r="Z18" s="1" t="b">
        <f t="shared" si="2"/>
        <v>0</v>
      </c>
      <c r="AA18" s="1" t="b">
        <f t="shared" si="3"/>
        <v>0</v>
      </c>
      <c r="AB18" s="1" t="b">
        <f t="shared" si="4"/>
        <v>0</v>
      </c>
      <c r="AC18" s="1" t="b">
        <f t="shared" si="5"/>
        <v>0</v>
      </c>
      <c r="AD18" s="1" t="b">
        <f t="shared" si="6"/>
        <v>0</v>
      </c>
      <c r="AE18" s="1" t="b">
        <f t="shared" si="7"/>
        <v>0</v>
      </c>
      <c r="AF18" s="1" t="str">
        <f t="shared" si="8"/>
        <v/>
      </c>
      <c r="AG18" s="1" t="str">
        <f t="shared" si="9"/>
        <v/>
      </c>
      <c r="AI18" s="1"/>
      <c r="AJ18" s="4"/>
      <c r="AK18" s="1"/>
      <c r="AL18" s="1"/>
      <c r="AM18" s="1"/>
      <c r="AN18" s="1"/>
      <c r="AO18" s="1"/>
      <c r="AP18" s="1"/>
    </row>
    <row r="19" spans="1:42">
      <c r="A19" s="36">
        <v>14</v>
      </c>
      <c r="B19" s="36">
        <v>17</v>
      </c>
      <c r="C19" s="36" t="s">
        <v>933</v>
      </c>
      <c r="D19" s="36">
        <v>1</v>
      </c>
      <c r="E19" s="36" t="s">
        <v>161</v>
      </c>
      <c r="F19" s="36"/>
      <c r="G19" s="36"/>
      <c r="H19" s="36"/>
      <c r="I19" s="145" t="s">
        <v>1068</v>
      </c>
      <c r="J19" s="145" t="s">
        <v>43</v>
      </c>
      <c r="K19" s="36">
        <v>15</v>
      </c>
      <c r="L19" s="36">
        <v>17</v>
      </c>
      <c r="M19" s="36" t="s">
        <v>933</v>
      </c>
      <c r="N19" s="36">
        <v>4</v>
      </c>
      <c r="O19" s="36">
        <v>1000</v>
      </c>
      <c r="P19" s="36">
        <v>2</v>
      </c>
      <c r="Q19" s="36"/>
      <c r="R19" s="36"/>
      <c r="T19" s="32" t="s">
        <v>208</v>
      </c>
      <c r="U19" s="33" t="s">
        <v>870</v>
      </c>
      <c r="V19" s="33" t="s">
        <v>206</v>
      </c>
      <c r="W19" s="33" t="str">
        <f t="shared" si="1"/>
        <v>15,17, '補足17','4',1000,'2','',''</v>
      </c>
      <c r="X19" s="34" t="s">
        <v>207</v>
      </c>
      <c r="Z19" s="1" t="b">
        <f t="shared" si="2"/>
        <v>0</v>
      </c>
      <c r="AA19" s="1" t="b">
        <f t="shared" si="3"/>
        <v>0</v>
      </c>
      <c r="AB19" s="1" t="b">
        <f t="shared" si="4"/>
        <v>0</v>
      </c>
      <c r="AC19" s="1" t="b">
        <f t="shared" si="5"/>
        <v>0</v>
      </c>
      <c r="AD19" s="1" t="b">
        <f t="shared" si="6"/>
        <v>0</v>
      </c>
      <c r="AE19" s="1" t="b">
        <f t="shared" si="7"/>
        <v>0</v>
      </c>
      <c r="AF19" s="1" t="str">
        <f t="shared" si="8"/>
        <v/>
      </c>
      <c r="AG19" s="1" t="str">
        <f t="shared" si="9"/>
        <v/>
      </c>
      <c r="AI19" s="1"/>
      <c r="AJ19" s="4"/>
      <c r="AK19" s="1"/>
      <c r="AL19" s="1"/>
      <c r="AM19" s="1"/>
      <c r="AN19" s="1"/>
      <c r="AO19" s="1"/>
      <c r="AP19" s="1"/>
    </row>
    <row r="20" spans="1:42">
      <c r="A20" s="36">
        <v>14</v>
      </c>
      <c r="B20" s="36">
        <v>18</v>
      </c>
      <c r="C20" s="36" t="s">
        <v>934</v>
      </c>
      <c r="D20" s="36">
        <v>1</v>
      </c>
      <c r="E20" s="36" t="s">
        <v>161</v>
      </c>
      <c r="F20" s="36"/>
      <c r="G20" s="36"/>
      <c r="H20" s="36"/>
      <c r="I20" s="145" t="s">
        <v>1068</v>
      </c>
      <c r="J20" s="145" t="s">
        <v>43</v>
      </c>
      <c r="K20" s="36">
        <v>15</v>
      </c>
      <c r="L20" s="36">
        <v>18</v>
      </c>
      <c r="M20" s="36" t="s">
        <v>934</v>
      </c>
      <c r="N20" s="36">
        <v>4</v>
      </c>
      <c r="O20" s="36">
        <v>1000</v>
      </c>
      <c r="P20" s="36">
        <v>2</v>
      </c>
      <c r="Q20" s="36"/>
      <c r="R20" s="36"/>
      <c r="T20" s="32" t="s">
        <v>208</v>
      </c>
      <c r="U20" s="33" t="s">
        <v>870</v>
      </c>
      <c r="V20" s="33" t="s">
        <v>206</v>
      </c>
      <c r="W20" s="33" t="str">
        <f t="shared" si="1"/>
        <v>15,18, '補足18','4',1000,'2','',''</v>
      </c>
      <c r="X20" s="34" t="s">
        <v>207</v>
      </c>
      <c r="Z20" s="1" t="b">
        <f t="shared" si="2"/>
        <v>0</v>
      </c>
      <c r="AA20" s="1" t="b">
        <f t="shared" si="3"/>
        <v>0</v>
      </c>
      <c r="AB20" s="1" t="b">
        <f t="shared" si="4"/>
        <v>0</v>
      </c>
      <c r="AC20" s="1" t="b">
        <f t="shared" si="5"/>
        <v>0</v>
      </c>
      <c r="AD20" s="1" t="b">
        <f t="shared" si="6"/>
        <v>0</v>
      </c>
      <c r="AE20" s="1" t="b">
        <f t="shared" si="7"/>
        <v>0</v>
      </c>
      <c r="AF20" s="1" t="str">
        <f t="shared" si="8"/>
        <v/>
      </c>
      <c r="AG20" s="1" t="str">
        <f t="shared" si="9"/>
        <v/>
      </c>
      <c r="AI20" s="1"/>
      <c r="AJ20" s="4"/>
      <c r="AK20" s="1"/>
      <c r="AL20" s="1"/>
      <c r="AM20" s="1"/>
      <c r="AN20" s="1"/>
      <c r="AO20" s="1"/>
      <c r="AP20" s="1"/>
    </row>
    <row r="21" spans="1:42">
      <c r="A21" s="36">
        <v>14</v>
      </c>
      <c r="B21" s="36">
        <v>19</v>
      </c>
      <c r="C21" s="36" t="s">
        <v>935</v>
      </c>
      <c r="D21" s="36">
        <v>1</v>
      </c>
      <c r="E21" s="36" t="s">
        <v>161</v>
      </c>
      <c r="F21" s="36"/>
      <c r="G21" s="36"/>
      <c r="H21" s="36"/>
      <c r="I21" s="145" t="s">
        <v>1068</v>
      </c>
      <c r="J21" s="145" t="s">
        <v>43</v>
      </c>
      <c r="K21" s="36">
        <v>15</v>
      </c>
      <c r="L21" s="36">
        <v>19</v>
      </c>
      <c r="M21" s="36" t="s">
        <v>935</v>
      </c>
      <c r="N21" s="36">
        <v>4</v>
      </c>
      <c r="O21" s="36">
        <v>1000</v>
      </c>
      <c r="P21" s="36">
        <v>2</v>
      </c>
      <c r="Q21" s="36"/>
      <c r="R21" s="36"/>
      <c r="T21" s="32" t="s">
        <v>208</v>
      </c>
      <c r="U21" s="33" t="s">
        <v>870</v>
      </c>
      <c r="V21" s="33" t="s">
        <v>206</v>
      </c>
      <c r="W21" s="33" t="str">
        <f t="shared" si="1"/>
        <v>15,19, '補足19','4',1000,'2','',''</v>
      </c>
      <c r="X21" s="34" t="s">
        <v>207</v>
      </c>
      <c r="Z21" s="1" t="b">
        <f t="shared" si="2"/>
        <v>0</v>
      </c>
      <c r="AA21" s="1" t="b">
        <f t="shared" si="3"/>
        <v>0</v>
      </c>
      <c r="AB21" s="1" t="b">
        <f t="shared" si="4"/>
        <v>0</v>
      </c>
      <c r="AC21" s="1" t="b">
        <f t="shared" si="5"/>
        <v>0</v>
      </c>
      <c r="AD21" s="1" t="b">
        <f t="shared" si="6"/>
        <v>0</v>
      </c>
      <c r="AE21" s="1" t="b">
        <f t="shared" si="7"/>
        <v>0</v>
      </c>
      <c r="AF21" s="1" t="str">
        <f t="shared" si="8"/>
        <v/>
      </c>
      <c r="AG21" s="1" t="str">
        <f t="shared" si="9"/>
        <v/>
      </c>
      <c r="AI21" s="1"/>
      <c r="AJ21" s="4"/>
      <c r="AK21" s="1"/>
      <c r="AL21" s="1"/>
      <c r="AM21" s="1"/>
      <c r="AN21" s="1"/>
      <c r="AO21" s="1"/>
      <c r="AP21" s="1"/>
    </row>
    <row r="22" spans="1:42">
      <c r="A22" s="36">
        <v>14</v>
      </c>
      <c r="B22" s="36">
        <v>20</v>
      </c>
      <c r="C22" s="36" t="s">
        <v>936</v>
      </c>
      <c r="D22" s="36">
        <v>1</v>
      </c>
      <c r="E22" s="36" t="s">
        <v>161</v>
      </c>
      <c r="F22" s="36"/>
      <c r="G22" s="36"/>
      <c r="H22" s="36"/>
      <c r="I22" s="145" t="s">
        <v>1068</v>
      </c>
      <c r="J22" s="145" t="s">
        <v>43</v>
      </c>
      <c r="K22" s="36">
        <v>15</v>
      </c>
      <c r="L22" s="36">
        <v>20</v>
      </c>
      <c r="M22" s="36" t="s">
        <v>936</v>
      </c>
      <c r="N22" s="36">
        <v>4</v>
      </c>
      <c r="O22" s="36">
        <v>1000</v>
      </c>
      <c r="P22" s="36">
        <v>2</v>
      </c>
      <c r="Q22" s="36"/>
      <c r="R22" s="36"/>
      <c r="T22" s="32" t="s">
        <v>208</v>
      </c>
      <c r="U22" s="33" t="s">
        <v>870</v>
      </c>
      <c r="V22" s="33" t="s">
        <v>206</v>
      </c>
      <c r="W22" s="33" t="str">
        <f t="shared" si="1"/>
        <v>15,20, '補足20','4',1000,'2','',''</v>
      </c>
      <c r="X22" s="34" t="s">
        <v>207</v>
      </c>
      <c r="Z22" s="1" t="b">
        <f t="shared" si="2"/>
        <v>0</v>
      </c>
      <c r="AA22" s="1" t="b">
        <f t="shared" si="3"/>
        <v>0</v>
      </c>
      <c r="AB22" s="1" t="b">
        <f t="shared" si="4"/>
        <v>0</v>
      </c>
      <c r="AC22" s="1" t="b">
        <f t="shared" si="5"/>
        <v>0</v>
      </c>
      <c r="AD22" s="1" t="b">
        <f t="shared" si="6"/>
        <v>0</v>
      </c>
      <c r="AE22" s="1" t="b">
        <f t="shared" si="7"/>
        <v>0</v>
      </c>
      <c r="AF22" s="1" t="str">
        <f t="shared" si="8"/>
        <v/>
      </c>
      <c r="AG22" s="1" t="str">
        <f t="shared" si="9"/>
        <v/>
      </c>
      <c r="AI22" s="1"/>
      <c r="AJ22" s="4"/>
      <c r="AK22" s="1"/>
      <c r="AL22" s="1"/>
      <c r="AM22" s="1"/>
      <c r="AN22" s="1"/>
      <c r="AO22" s="1"/>
      <c r="AP22" s="1"/>
    </row>
    <row r="23" spans="1:42">
      <c r="A23" s="36">
        <v>14</v>
      </c>
      <c r="B23" s="36">
        <v>21</v>
      </c>
      <c r="C23" s="36" t="s">
        <v>937</v>
      </c>
      <c r="D23" s="36">
        <v>1</v>
      </c>
      <c r="E23" s="36" t="s">
        <v>161</v>
      </c>
      <c r="F23" s="36"/>
      <c r="G23" s="36"/>
      <c r="H23" s="36"/>
      <c r="I23" s="145" t="s">
        <v>1068</v>
      </c>
      <c r="J23" s="145" t="s">
        <v>43</v>
      </c>
      <c r="K23" s="36">
        <v>15</v>
      </c>
      <c r="L23" s="36">
        <v>21</v>
      </c>
      <c r="M23" s="36" t="s">
        <v>937</v>
      </c>
      <c r="N23" s="36">
        <v>4</v>
      </c>
      <c r="O23" s="36">
        <v>1000</v>
      </c>
      <c r="P23" s="36">
        <v>2</v>
      </c>
      <c r="Q23" s="36"/>
      <c r="R23" s="36"/>
      <c r="T23" s="32" t="s">
        <v>208</v>
      </c>
      <c r="U23" s="33" t="s">
        <v>870</v>
      </c>
      <c r="V23" s="33" t="s">
        <v>206</v>
      </c>
      <c r="W23" s="33" t="str">
        <f t="shared" si="1"/>
        <v>15,21, '補足21','4',1000,'2','',''</v>
      </c>
      <c r="X23" s="34" t="s">
        <v>207</v>
      </c>
      <c r="Z23" s="1" t="b">
        <f t="shared" si="2"/>
        <v>0</v>
      </c>
      <c r="AA23" s="1" t="b">
        <f t="shared" si="3"/>
        <v>0</v>
      </c>
      <c r="AB23" s="1" t="b">
        <f t="shared" si="4"/>
        <v>0</v>
      </c>
      <c r="AC23" s="1" t="b">
        <f t="shared" si="5"/>
        <v>0</v>
      </c>
      <c r="AD23" s="1" t="b">
        <f t="shared" si="6"/>
        <v>0</v>
      </c>
      <c r="AE23" s="1" t="b">
        <f t="shared" si="7"/>
        <v>0</v>
      </c>
      <c r="AF23" s="1" t="str">
        <f t="shared" si="8"/>
        <v/>
      </c>
      <c r="AG23" s="1" t="str">
        <f t="shared" si="9"/>
        <v/>
      </c>
      <c r="AI23" s="1"/>
      <c r="AJ23" s="4"/>
      <c r="AK23" s="1"/>
      <c r="AL23" s="1"/>
      <c r="AM23" s="1"/>
      <c r="AN23" s="1"/>
      <c r="AO23" s="1"/>
      <c r="AP23" s="1"/>
    </row>
    <row r="24" spans="1:42">
      <c r="A24" s="36">
        <v>14</v>
      </c>
      <c r="B24" s="36">
        <v>22</v>
      </c>
      <c r="C24" s="36" t="s">
        <v>938</v>
      </c>
      <c r="D24" s="36">
        <v>1</v>
      </c>
      <c r="E24" s="36" t="s">
        <v>161</v>
      </c>
      <c r="F24" s="36"/>
      <c r="G24" s="36"/>
      <c r="H24" s="36"/>
      <c r="I24" s="145" t="s">
        <v>1068</v>
      </c>
      <c r="J24" s="145" t="s">
        <v>43</v>
      </c>
      <c r="K24" s="36">
        <v>15</v>
      </c>
      <c r="L24" s="36">
        <v>22</v>
      </c>
      <c r="M24" s="36" t="s">
        <v>938</v>
      </c>
      <c r="N24" s="36">
        <v>4</v>
      </c>
      <c r="O24" s="36">
        <v>1000</v>
      </c>
      <c r="P24" s="36">
        <v>2</v>
      </c>
      <c r="Q24" s="36"/>
      <c r="R24" s="36"/>
      <c r="T24" s="32" t="s">
        <v>208</v>
      </c>
      <c r="U24" s="33" t="s">
        <v>870</v>
      </c>
      <c r="V24" s="33" t="s">
        <v>206</v>
      </c>
      <c r="W24" s="33" t="str">
        <f t="shared" si="1"/>
        <v>15,22, '補足22','4',1000,'2','',''</v>
      </c>
      <c r="X24" s="34" t="s">
        <v>207</v>
      </c>
      <c r="Z24" s="1" t="b">
        <f t="shared" si="2"/>
        <v>0</v>
      </c>
      <c r="AA24" s="1" t="b">
        <f t="shared" si="3"/>
        <v>0</v>
      </c>
      <c r="AB24" s="1" t="b">
        <f t="shared" si="4"/>
        <v>0</v>
      </c>
      <c r="AC24" s="1" t="b">
        <f t="shared" si="5"/>
        <v>0</v>
      </c>
      <c r="AD24" s="1" t="b">
        <f t="shared" si="6"/>
        <v>0</v>
      </c>
      <c r="AE24" s="1" t="b">
        <f t="shared" si="7"/>
        <v>0</v>
      </c>
      <c r="AF24" s="1" t="str">
        <f t="shared" si="8"/>
        <v/>
      </c>
      <c r="AG24" s="1" t="str">
        <f t="shared" si="9"/>
        <v/>
      </c>
      <c r="AI24" s="1"/>
      <c r="AJ24" s="4"/>
      <c r="AK24" s="1"/>
      <c r="AL24" s="1"/>
      <c r="AM24" s="1"/>
      <c r="AN24" s="1"/>
      <c r="AO24" s="1"/>
      <c r="AP24" s="1"/>
    </row>
    <row r="25" spans="1:42">
      <c r="A25" s="36">
        <v>14</v>
      </c>
      <c r="B25" s="36">
        <v>23</v>
      </c>
      <c r="C25" s="36" t="s">
        <v>939</v>
      </c>
      <c r="D25" s="36">
        <v>1</v>
      </c>
      <c r="E25" s="36" t="s">
        <v>161</v>
      </c>
      <c r="F25" s="36"/>
      <c r="G25" s="36"/>
      <c r="H25" s="36"/>
      <c r="I25" s="145" t="s">
        <v>1068</v>
      </c>
      <c r="J25" s="145" t="s">
        <v>43</v>
      </c>
      <c r="K25" s="36">
        <v>15</v>
      </c>
      <c r="L25" s="36">
        <v>23</v>
      </c>
      <c r="M25" s="36" t="s">
        <v>939</v>
      </c>
      <c r="N25" s="36">
        <v>4</v>
      </c>
      <c r="O25" s="36">
        <v>1000</v>
      </c>
      <c r="P25" s="36">
        <v>2</v>
      </c>
      <c r="Q25" s="36"/>
      <c r="R25" s="36"/>
      <c r="T25" s="32" t="s">
        <v>208</v>
      </c>
      <c r="U25" s="33" t="s">
        <v>870</v>
      </c>
      <c r="V25" s="33" t="s">
        <v>206</v>
      </c>
      <c r="W25" s="33" t="str">
        <f t="shared" si="1"/>
        <v>15,23, '補足23','4',1000,'2','',''</v>
      </c>
      <c r="X25" s="34" t="s">
        <v>207</v>
      </c>
      <c r="Z25" s="1" t="b">
        <f t="shared" si="2"/>
        <v>0</v>
      </c>
      <c r="AA25" s="1" t="b">
        <f t="shared" si="3"/>
        <v>0</v>
      </c>
      <c r="AB25" s="1" t="b">
        <f t="shared" si="4"/>
        <v>0</v>
      </c>
      <c r="AC25" s="1" t="b">
        <f t="shared" si="5"/>
        <v>0</v>
      </c>
      <c r="AD25" s="1" t="b">
        <f t="shared" si="6"/>
        <v>0</v>
      </c>
      <c r="AE25" s="1" t="b">
        <f t="shared" si="7"/>
        <v>0</v>
      </c>
      <c r="AF25" s="1" t="str">
        <f t="shared" si="8"/>
        <v/>
      </c>
      <c r="AG25" s="1" t="str">
        <f t="shared" si="9"/>
        <v/>
      </c>
      <c r="AI25" s="1"/>
      <c r="AJ25" s="4"/>
      <c r="AK25" s="1"/>
      <c r="AL25" s="1"/>
      <c r="AM25" s="1"/>
      <c r="AN25" s="1"/>
      <c r="AO25" s="1"/>
      <c r="AP25" s="1"/>
    </row>
    <row r="26" spans="1:42">
      <c r="A26" s="36">
        <v>14</v>
      </c>
      <c r="B26" s="36">
        <v>24</v>
      </c>
      <c r="C26" s="36" t="s">
        <v>940</v>
      </c>
      <c r="D26" s="36">
        <v>1</v>
      </c>
      <c r="E26" s="36" t="s">
        <v>161</v>
      </c>
      <c r="F26" s="36"/>
      <c r="G26" s="36"/>
      <c r="H26" s="36"/>
      <c r="I26" s="145" t="s">
        <v>1068</v>
      </c>
      <c r="J26" s="145" t="s">
        <v>43</v>
      </c>
      <c r="K26" s="36">
        <v>15</v>
      </c>
      <c r="L26" s="36">
        <v>24</v>
      </c>
      <c r="M26" s="36" t="s">
        <v>940</v>
      </c>
      <c r="N26" s="36">
        <v>4</v>
      </c>
      <c r="O26" s="36">
        <v>1000</v>
      </c>
      <c r="P26" s="36">
        <v>2</v>
      </c>
      <c r="Q26" s="36"/>
      <c r="R26" s="36"/>
      <c r="T26" s="32" t="s">
        <v>208</v>
      </c>
      <c r="U26" s="33" t="s">
        <v>870</v>
      </c>
      <c r="V26" s="33" t="s">
        <v>206</v>
      </c>
      <c r="W26" s="33" t="str">
        <f t="shared" si="1"/>
        <v>15,24, '補足24','4',1000,'2','',''</v>
      </c>
      <c r="X26" s="34" t="s">
        <v>207</v>
      </c>
      <c r="Z26" s="1" t="b">
        <f t="shared" si="2"/>
        <v>0</v>
      </c>
      <c r="AA26" s="1" t="b">
        <f t="shared" si="3"/>
        <v>0</v>
      </c>
      <c r="AB26" s="1" t="b">
        <f t="shared" si="4"/>
        <v>0</v>
      </c>
      <c r="AC26" s="1" t="b">
        <f t="shared" si="5"/>
        <v>0</v>
      </c>
      <c r="AD26" s="1" t="b">
        <f t="shared" si="6"/>
        <v>0</v>
      </c>
      <c r="AE26" s="1" t="b">
        <f t="shared" si="7"/>
        <v>0</v>
      </c>
      <c r="AF26" s="1" t="str">
        <f t="shared" si="8"/>
        <v/>
      </c>
      <c r="AG26" s="1" t="str">
        <f t="shared" si="9"/>
        <v/>
      </c>
      <c r="AI26" s="1"/>
      <c r="AJ26" s="4"/>
      <c r="AK26" s="1"/>
      <c r="AL26" s="1"/>
      <c r="AM26" s="1"/>
      <c r="AN26" s="1"/>
      <c r="AO26" s="1"/>
      <c r="AP26" s="1"/>
    </row>
    <row r="27" spans="1:42">
      <c r="A27" s="36">
        <v>14</v>
      </c>
      <c r="B27" s="36">
        <v>25</v>
      </c>
      <c r="C27" s="36" t="s">
        <v>941</v>
      </c>
      <c r="D27" s="36">
        <v>1</v>
      </c>
      <c r="E27" s="36" t="s">
        <v>161</v>
      </c>
      <c r="F27" s="36"/>
      <c r="G27" s="36"/>
      <c r="H27" s="36"/>
      <c r="I27" s="145" t="s">
        <v>1068</v>
      </c>
      <c r="J27" s="145" t="s">
        <v>43</v>
      </c>
      <c r="K27" s="36">
        <v>15</v>
      </c>
      <c r="L27" s="36">
        <v>25</v>
      </c>
      <c r="M27" s="36" t="s">
        <v>941</v>
      </c>
      <c r="N27" s="36">
        <v>4</v>
      </c>
      <c r="O27" s="36">
        <v>1000</v>
      </c>
      <c r="P27" s="36">
        <v>2</v>
      </c>
      <c r="Q27" s="36"/>
      <c r="R27" s="36"/>
      <c r="T27" s="32" t="s">
        <v>208</v>
      </c>
      <c r="U27" s="33" t="s">
        <v>870</v>
      </c>
      <c r="V27" s="33" t="s">
        <v>206</v>
      </c>
      <c r="W27" s="33" t="str">
        <f t="shared" si="1"/>
        <v>15,25, '補足25','4',1000,'2','',''</v>
      </c>
      <c r="X27" s="34" t="s">
        <v>207</v>
      </c>
      <c r="Z27" s="1" t="b">
        <f t="shared" si="2"/>
        <v>0</v>
      </c>
      <c r="AA27" s="1" t="b">
        <f t="shared" si="3"/>
        <v>0</v>
      </c>
      <c r="AB27" s="1" t="b">
        <f t="shared" si="4"/>
        <v>0</v>
      </c>
      <c r="AC27" s="1" t="b">
        <f t="shared" si="5"/>
        <v>0</v>
      </c>
      <c r="AD27" s="1" t="b">
        <f t="shared" si="6"/>
        <v>0</v>
      </c>
      <c r="AE27" s="1" t="b">
        <f t="shared" si="7"/>
        <v>0</v>
      </c>
      <c r="AF27" s="1" t="str">
        <f t="shared" si="8"/>
        <v/>
      </c>
      <c r="AG27" s="1" t="str">
        <f t="shared" si="9"/>
        <v/>
      </c>
      <c r="AI27" s="1"/>
      <c r="AJ27" s="4"/>
      <c r="AK27" s="1"/>
      <c r="AL27" s="1"/>
      <c r="AM27" s="1"/>
      <c r="AN27" s="1"/>
      <c r="AO27" s="1"/>
      <c r="AP27" s="1"/>
    </row>
    <row r="28" spans="1:42">
      <c r="A28" s="36">
        <v>14</v>
      </c>
      <c r="B28" s="36">
        <v>26</v>
      </c>
      <c r="C28" s="36" t="s">
        <v>942</v>
      </c>
      <c r="D28" s="36">
        <v>1</v>
      </c>
      <c r="E28" s="36" t="s">
        <v>161</v>
      </c>
      <c r="F28" s="36"/>
      <c r="G28" s="36"/>
      <c r="H28" s="36"/>
      <c r="I28" s="145" t="s">
        <v>1068</v>
      </c>
      <c r="J28" s="145" t="s">
        <v>43</v>
      </c>
      <c r="K28" s="36">
        <v>15</v>
      </c>
      <c r="L28" s="36">
        <v>26</v>
      </c>
      <c r="M28" s="36" t="s">
        <v>942</v>
      </c>
      <c r="N28" s="36">
        <v>4</v>
      </c>
      <c r="O28" s="36">
        <v>1000</v>
      </c>
      <c r="P28" s="36">
        <v>2</v>
      </c>
      <c r="Q28" s="36"/>
      <c r="R28" s="36"/>
      <c r="T28" s="32" t="s">
        <v>208</v>
      </c>
      <c r="U28" s="33" t="s">
        <v>870</v>
      </c>
      <c r="V28" s="33" t="s">
        <v>206</v>
      </c>
      <c r="W28" s="33" t="str">
        <f t="shared" si="1"/>
        <v>15,26, '補足26','4',1000,'2','',''</v>
      </c>
      <c r="X28" s="34" t="s">
        <v>207</v>
      </c>
      <c r="Z28" s="1" t="b">
        <f t="shared" si="2"/>
        <v>0</v>
      </c>
      <c r="AA28" s="1" t="b">
        <f t="shared" si="3"/>
        <v>0</v>
      </c>
      <c r="AB28" s="1" t="b">
        <f t="shared" si="4"/>
        <v>0</v>
      </c>
      <c r="AC28" s="1" t="b">
        <f t="shared" si="5"/>
        <v>0</v>
      </c>
      <c r="AD28" s="1" t="b">
        <f t="shared" si="6"/>
        <v>0</v>
      </c>
      <c r="AE28" s="1" t="b">
        <f t="shared" si="7"/>
        <v>0</v>
      </c>
      <c r="AF28" s="1" t="str">
        <f t="shared" si="8"/>
        <v/>
      </c>
      <c r="AG28" s="1" t="str">
        <f t="shared" si="9"/>
        <v/>
      </c>
      <c r="AI28" s="1"/>
      <c r="AJ28" s="4"/>
      <c r="AK28" s="1"/>
      <c r="AL28" s="1"/>
      <c r="AM28" s="1"/>
      <c r="AN28" s="1"/>
      <c r="AO28" s="1"/>
      <c r="AP28" s="1"/>
    </row>
    <row r="29" spans="1:42">
      <c r="A29" s="36">
        <v>14</v>
      </c>
      <c r="B29" s="36">
        <v>27</v>
      </c>
      <c r="C29" s="36" t="s">
        <v>943</v>
      </c>
      <c r="D29" s="36">
        <v>1</v>
      </c>
      <c r="E29" s="36" t="s">
        <v>161</v>
      </c>
      <c r="F29" s="36"/>
      <c r="G29" s="36"/>
      <c r="H29" s="36"/>
      <c r="I29" s="145" t="s">
        <v>1068</v>
      </c>
      <c r="J29" s="145" t="s">
        <v>43</v>
      </c>
      <c r="K29" s="36">
        <v>15</v>
      </c>
      <c r="L29" s="36">
        <v>27</v>
      </c>
      <c r="M29" s="36" t="s">
        <v>943</v>
      </c>
      <c r="N29" s="36">
        <v>4</v>
      </c>
      <c r="O29" s="36">
        <v>1000</v>
      </c>
      <c r="P29" s="36">
        <v>2</v>
      </c>
      <c r="Q29" s="36"/>
      <c r="R29" s="36"/>
      <c r="T29" s="32" t="s">
        <v>208</v>
      </c>
      <c r="U29" s="33" t="s">
        <v>870</v>
      </c>
      <c r="V29" s="33" t="s">
        <v>206</v>
      </c>
      <c r="W29" s="33" t="str">
        <f t="shared" si="1"/>
        <v>15,27, '補足27','4',1000,'2','',''</v>
      </c>
      <c r="X29" s="34" t="s">
        <v>207</v>
      </c>
      <c r="Z29" s="1" t="b">
        <f t="shared" si="2"/>
        <v>0</v>
      </c>
      <c r="AA29" s="1" t="b">
        <f t="shared" si="3"/>
        <v>0</v>
      </c>
      <c r="AB29" s="1" t="b">
        <f t="shared" si="4"/>
        <v>0</v>
      </c>
      <c r="AC29" s="1" t="b">
        <f t="shared" si="5"/>
        <v>0</v>
      </c>
      <c r="AD29" s="1" t="b">
        <f t="shared" si="6"/>
        <v>0</v>
      </c>
      <c r="AE29" s="1" t="b">
        <f t="shared" si="7"/>
        <v>0</v>
      </c>
      <c r="AF29" s="1" t="str">
        <f t="shared" si="8"/>
        <v/>
      </c>
      <c r="AG29" s="1" t="str">
        <f t="shared" si="9"/>
        <v/>
      </c>
      <c r="AI29" s="1"/>
      <c r="AJ29" s="4"/>
      <c r="AK29" s="1"/>
      <c r="AL29" s="1"/>
      <c r="AM29" s="1"/>
      <c r="AN29" s="1"/>
      <c r="AO29" s="1"/>
      <c r="AP29" s="1"/>
    </row>
    <row r="30" spans="1:42">
      <c r="A30" s="36">
        <v>14</v>
      </c>
      <c r="B30" s="36">
        <v>28</v>
      </c>
      <c r="C30" s="36" t="s">
        <v>944</v>
      </c>
      <c r="D30" s="36">
        <v>1</v>
      </c>
      <c r="E30" s="36" t="s">
        <v>161</v>
      </c>
      <c r="F30" s="36"/>
      <c r="G30" s="36"/>
      <c r="H30" s="36"/>
      <c r="I30" s="145" t="s">
        <v>1068</v>
      </c>
      <c r="J30" s="145" t="s">
        <v>43</v>
      </c>
      <c r="K30" s="36">
        <v>15</v>
      </c>
      <c r="L30" s="36">
        <v>28</v>
      </c>
      <c r="M30" s="36" t="s">
        <v>944</v>
      </c>
      <c r="N30" s="36">
        <v>4</v>
      </c>
      <c r="O30" s="36">
        <v>1000</v>
      </c>
      <c r="P30" s="36">
        <v>2</v>
      </c>
      <c r="Q30" s="36"/>
      <c r="R30" s="36"/>
      <c r="T30" s="32" t="s">
        <v>208</v>
      </c>
      <c r="U30" s="33" t="s">
        <v>870</v>
      </c>
      <c r="V30" s="33" t="s">
        <v>206</v>
      </c>
      <c r="W30" s="33" t="str">
        <f t="shared" si="1"/>
        <v>15,28, '補足28','4',1000,'2','',''</v>
      </c>
      <c r="X30" s="34" t="s">
        <v>207</v>
      </c>
      <c r="Z30" s="1" t="b">
        <f t="shared" si="2"/>
        <v>0</v>
      </c>
      <c r="AA30" s="1" t="b">
        <f t="shared" si="3"/>
        <v>0</v>
      </c>
      <c r="AB30" s="1" t="b">
        <f t="shared" si="4"/>
        <v>0</v>
      </c>
      <c r="AC30" s="1" t="b">
        <f t="shared" si="5"/>
        <v>0</v>
      </c>
      <c r="AD30" s="1" t="b">
        <f t="shared" si="6"/>
        <v>0</v>
      </c>
      <c r="AE30" s="1" t="b">
        <f t="shared" si="7"/>
        <v>0</v>
      </c>
      <c r="AF30" s="1" t="str">
        <f t="shared" si="8"/>
        <v/>
      </c>
      <c r="AG30" s="1" t="str">
        <f t="shared" si="9"/>
        <v/>
      </c>
      <c r="AI30" s="1"/>
      <c r="AJ30" s="4"/>
      <c r="AK30" s="1"/>
      <c r="AL30" s="1"/>
      <c r="AM30" s="1"/>
      <c r="AN30" s="1"/>
      <c r="AO30" s="1"/>
      <c r="AP30" s="1"/>
    </row>
    <row r="31" spans="1:42">
      <c r="A31" s="36">
        <v>14</v>
      </c>
      <c r="B31" s="36">
        <v>29</v>
      </c>
      <c r="C31" s="36" t="s">
        <v>945</v>
      </c>
      <c r="D31" s="36">
        <v>1</v>
      </c>
      <c r="E31" s="36" t="s">
        <v>161</v>
      </c>
      <c r="F31" s="36"/>
      <c r="G31" s="36"/>
      <c r="H31" s="36"/>
      <c r="I31" s="145" t="s">
        <v>1068</v>
      </c>
      <c r="J31" s="145" t="s">
        <v>43</v>
      </c>
      <c r="K31" s="36">
        <v>15</v>
      </c>
      <c r="L31" s="36">
        <v>29</v>
      </c>
      <c r="M31" s="36" t="s">
        <v>945</v>
      </c>
      <c r="N31" s="36">
        <v>4</v>
      </c>
      <c r="O31" s="36">
        <v>1000</v>
      </c>
      <c r="P31" s="36">
        <v>2</v>
      </c>
      <c r="Q31" s="36"/>
      <c r="R31" s="36"/>
      <c r="T31" s="32" t="s">
        <v>208</v>
      </c>
      <c r="U31" s="33" t="s">
        <v>870</v>
      </c>
      <c r="V31" s="33" t="s">
        <v>206</v>
      </c>
      <c r="W31" s="33" t="str">
        <f t="shared" si="1"/>
        <v>15,29, '補足29','4',1000,'2','',''</v>
      </c>
      <c r="X31" s="34" t="s">
        <v>207</v>
      </c>
      <c r="Z31" s="1" t="b">
        <f t="shared" si="2"/>
        <v>0</v>
      </c>
      <c r="AA31" s="1" t="b">
        <f t="shared" si="3"/>
        <v>0</v>
      </c>
      <c r="AB31" s="1" t="b">
        <f t="shared" si="4"/>
        <v>0</v>
      </c>
      <c r="AC31" s="1" t="b">
        <f t="shared" si="5"/>
        <v>0</v>
      </c>
      <c r="AD31" s="1" t="b">
        <f t="shared" si="6"/>
        <v>0</v>
      </c>
      <c r="AE31" s="1" t="b">
        <f t="shared" si="7"/>
        <v>0</v>
      </c>
      <c r="AF31" s="1" t="str">
        <f t="shared" si="8"/>
        <v/>
      </c>
      <c r="AG31" s="1" t="str">
        <f t="shared" si="9"/>
        <v/>
      </c>
      <c r="AI31" s="1"/>
      <c r="AJ31" s="4"/>
      <c r="AK31" s="1"/>
      <c r="AL31" s="1"/>
      <c r="AM31" s="1"/>
      <c r="AN31" s="1"/>
      <c r="AO31" s="1"/>
      <c r="AP31" s="1"/>
    </row>
    <row r="32" spans="1:42">
      <c r="A32" s="36">
        <v>14</v>
      </c>
      <c r="B32" s="36">
        <v>30</v>
      </c>
      <c r="C32" s="36" t="s">
        <v>946</v>
      </c>
      <c r="D32" s="36">
        <v>1</v>
      </c>
      <c r="E32" s="36" t="s">
        <v>161</v>
      </c>
      <c r="F32" s="36"/>
      <c r="G32" s="36"/>
      <c r="H32" s="36"/>
      <c r="I32" s="145" t="s">
        <v>1068</v>
      </c>
      <c r="J32" s="145" t="s">
        <v>43</v>
      </c>
      <c r="K32" s="36">
        <v>15</v>
      </c>
      <c r="L32" s="36">
        <v>30</v>
      </c>
      <c r="M32" s="36" t="s">
        <v>946</v>
      </c>
      <c r="N32" s="36">
        <v>4</v>
      </c>
      <c r="O32" s="36">
        <v>1000</v>
      </c>
      <c r="P32" s="36">
        <v>2</v>
      </c>
      <c r="Q32" s="36"/>
      <c r="R32" s="36"/>
      <c r="T32" s="32" t="s">
        <v>208</v>
      </c>
      <c r="U32" s="33" t="s">
        <v>870</v>
      </c>
      <c r="V32" s="33" t="s">
        <v>206</v>
      </c>
      <c r="W32" s="33" t="str">
        <f t="shared" si="1"/>
        <v>15,30, '補足30','4',1000,'2','',''</v>
      </c>
      <c r="X32" s="34" t="s">
        <v>207</v>
      </c>
      <c r="Z32" s="1" t="b">
        <f t="shared" si="2"/>
        <v>0</v>
      </c>
      <c r="AA32" s="1" t="b">
        <f t="shared" si="3"/>
        <v>0</v>
      </c>
      <c r="AB32" s="1" t="b">
        <f t="shared" si="4"/>
        <v>0</v>
      </c>
      <c r="AC32" s="1" t="b">
        <f t="shared" si="5"/>
        <v>0</v>
      </c>
      <c r="AD32" s="1" t="b">
        <f t="shared" si="6"/>
        <v>0</v>
      </c>
      <c r="AE32" s="1" t="b">
        <f t="shared" si="7"/>
        <v>0</v>
      </c>
      <c r="AF32" s="1" t="str">
        <f t="shared" si="8"/>
        <v/>
      </c>
      <c r="AG32" s="1" t="str">
        <f t="shared" si="9"/>
        <v/>
      </c>
      <c r="AI32" s="1"/>
      <c r="AJ32" s="4"/>
      <c r="AK32" s="1"/>
      <c r="AL32" s="1"/>
      <c r="AM32" s="1"/>
      <c r="AN32" s="1"/>
      <c r="AO32" s="1"/>
      <c r="AP32" s="1"/>
    </row>
    <row r="33" spans="1:42">
      <c r="A33" s="389"/>
      <c r="B33" s="389"/>
      <c r="C33" s="389"/>
      <c r="D33" s="389"/>
      <c r="E33" s="389"/>
      <c r="F33" s="389"/>
      <c r="G33" s="389"/>
      <c r="H33" s="389"/>
      <c r="I33" s="390"/>
      <c r="J33" s="391"/>
      <c r="K33" s="66">
        <v>16</v>
      </c>
      <c r="L33" s="66">
        <v>1</v>
      </c>
      <c r="M33" s="66" t="s">
        <v>917</v>
      </c>
      <c r="N33" s="66">
        <v>4</v>
      </c>
      <c r="O33" s="66">
        <v>1000</v>
      </c>
      <c r="P33" s="66">
        <v>2</v>
      </c>
      <c r="Q33" s="66"/>
      <c r="R33" s="66"/>
      <c r="S33" s="341"/>
      <c r="T33" s="343" t="s">
        <v>208</v>
      </c>
      <c r="U33" s="67" t="s">
        <v>870</v>
      </c>
      <c r="V33" s="67" t="s">
        <v>206</v>
      </c>
      <c r="W33" s="67" t="str">
        <f>K33&amp;","&amp;L33&amp;", "&amp;"'"&amp;M33&amp;"'"&amp;","&amp;"'"&amp;N33&amp;"'"&amp;","&amp;O33&amp;","&amp;"'"&amp;P33&amp;"'"&amp;","&amp;"'"&amp;Q33&amp;"'"&amp;","&amp;"'"&amp;R33&amp;"'"&amp;""</f>
        <v>16,1, '補足1','4',1000,'2','',''</v>
      </c>
      <c r="X33" s="344" t="s">
        <v>207</v>
      </c>
      <c r="Z33" s="1" t="b">
        <f>IF(K33="","",EXACT(K33,AI33))</f>
        <v>0</v>
      </c>
      <c r="AA33" s="1" t="b">
        <f t="shared" si="3"/>
        <v>0</v>
      </c>
      <c r="AB33" s="1" t="b">
        <f t="shared" si="4"/>
        <v>0</v>
      </c>
      <c r="AC33" s="1" t="b">
        <f t="shared" si="5"/>
        <v>0</v>
      </c>
      <c r="AD33" s="1" t="b">
        <f t="shared" si="6"/>
        <v>0</v>
      </c>
      <c r="AE33" s="1" t="b">
        <f t="shared" si="7"/>
        <v>0</v>
      </c>
      <c r="AF33" s="1" t="str">
        <f t="shared" si="8"/>
        <v/>
      </c>
      <c r="AG33" s="1" t="str">
        <f>IF(R33="","",EXACT(R33,AP33))</f>
        <v/>
      </c>
      <c r="AI33" s="1"/>
      <c r="AJ33" s="4"/>
      <c r="AK33" s="1"/>
      <c r="AL33" s="1"/>
      <c r="AM33" s="1"/>
      <c r="AN33" s="1"/>
      <c r="AO33" s="1"/>
      <c r="AP33" s="1"/>
    </row>
    <row r="34" spans="1:42">
      <c r="A34" s="392"/>
      <c r="B34" s="392"/>
      <c r="C34" s="392"/>
      <c r="D34" s="392"/>
      <c r="E34" s="392"/>
      <c r="F34" s="392"/>
      <c r="G34" s="392"/>
      <c r="H34" s="392"/>
      <c r="I34" s="393"/>
      <c r="J34" s="394"/>
      <c r="K34" s="66">
        <v>16</v>
      </c>
      <c r="L34" s="66">
        <v>2</v>
      </c>
      <c r="M34" s="66" t="s">
        <v>918</v>
      </c>
      <c r="N34" s="66">
        <v>4</v>
      </c>
      <c r="O34" s="66">
        <v>1000</v>
      </c>
      <c r="P34" s="66">
        <v>2</v>
      </c>
      <c r="Q34" s="66"/>
      <c r="R34" s="66"/>
      <c r="S34" s="341"/>
      <c r="T34" s="343" t="s">
        <v>208</v>
      </c>
      <c r="U34" s="67" t="s">
        <v>870</v>
      </c>
      <c r="V34" s="67" t="s">
        <v>206</v>
      </c>
      <c r="W34" s="67" t="str">
        <f t="shared" ref="W34:W62" si="10">K34&amp;","&amp;L34&amp;", "&amp;"'"&amp;M34&amp;"'"&amp;","&amp;"'"&amp;N34&amp;"'"&amp;","&amp;O34&amp;","&amp;"'"&amp;P34&amp;"'"&amp;","&amp;"'"&amp;Q34&amp;"'"&amp;","&amp;"'"&amp;R34&amp;"'"&amp;""</f>
        <v>16,2, '補足2','4',1000,'2','',''</v>
      </c>
      <c r="X34" s="344" t="s">
        <v>207</v>
      </c>
      <c r="Z34" s="1" t="b">
        <f t="shared" ref="Z34:Z62" si="11">IF(K34="","",EXACT(K34,AI34))</f>
        <v>0</v>
      </c>
      <c r="AA34" s="1" t="b">
        <f t="shared" ref="AA34:AA62" si="12">IF(L34="","",EXACT(L34,AJ34))</f>
        <v>0</v>
      </c>
      <c r="AB34" s="1" t="b">
        <f t="shared" ref="AB34:AB62" si="13">IF(M34="","",EXACT(M34,AK34))</f>
        <v>0</v>
      </c>
      <c r="AC34" s="1" t="b">
        <f t="shared" ref="AC34:AC62" si="14">IF(N34="","",EXACT(N34,AL34))</f>
        <v>0</v>
      </c>
      <c r="AD34" s="1" t="b">
        <f t="shared" ref="AD34:AD62" si="15">IF(O34="","",EXACT(O34,AM34))</f>
        <v>0</v>
      </c>
      <c r="AE34" s="1" t="b">
        <f t="shared" ref="AE34:AE62" si="16">IF(P34="","",EXACT(P34,AN34))</f>
        <v>0</v>
      </c>
      <c r="AF34" s="1" t="str">
        <f t="shared" ref="AF34:AF62" si="17">IF(Q34="","",EXACT(Q34,AO34))</f>
        <v/>
      </c>
      <c r="AG34" s="1" t="str">
        <f t="shared" ref="AG34:AG62" si="18">IF(R34="","",EXACT(R34,AP34))</f>
        <v/>
      </c>
      <c r="AI34" s="1"/>
      <c r="AJ34" s="4"/>
      <c r="AK34" s="1"/>
      <c r="AL34" s="1"/>
      <c r="AM34" s="1"/>
      <c r="AN34" s="1"/>
      <c r="AO34" s="1"/>
      <c r="AP34" s="1"/>
    </row>
    <row r="35" spans="1:42">
      <c r="A35" s="392"/>
      <c r="B35" s="392"/>
      <c r="C35" s="392"/>
      <c r="D35" s="392"/>
      <c r="E35" s="392"/>
      <c r="F35" s="392"/>
      <c r="G35" s="392"/>
      <c r="H35" s="392"/>
      <c r="I35" s="393"/>
      <c r="J35" s="394"/>
      <c r="K35" s="66">
        <v>16</v>
      </c>
      <c r="L35" s="66">
        <v>3</v>
      </c>
      <c r="M35" s="66" t="s">
        <v>919</v>
      </c>
      <c r="N35" s="66">
        <v>4</v>
      </c>
      <c r="O35" s="66">
        <v>1000</v>
      </c>
      <c r="P35" s="66">
        <v>2</v>
      </c>
      <c r="Q35" s="66"/>
      <c r="R35" s="66"/>
      <c r="S35" s="341"/>
      <c r="T35" s="343" t="s">
        <v>208</v>
      </c>
      <c r="U35" s="67" t="s">
        <v>870</v>
      </c>
      <c r="V35" s="67" t="s">
        <v>206</v>
      </c>
      <c r="W35" s="67" t="str">
        <f t="shared" si="10"/>
        <v>16,3, '補足3','4',1000,'2','',''</v>
      </c>
      <c r="X35" s="344" t="s">
        <v>207</v>
      </c>
      <c r="Z35" s="1" t="b">
        <f t="shared" si="11"/>
        <v>0</v>
      </c>
      <c r="AA35" s="1" t="b">
        <f t="shared" si="12"/>
        <v>0</v>
      </c>
      <c r="AB35" s="1" t="b">
        <f t="shared" si="13"/>
        <v>0</v>
      </c>
      <c r="AC35" s="1" t="b">
        <f t="shared" si="14"/>
        <v>0</v>
      </c>
      <c r="AD35" s="1" t="b">
        <f t="shared" si="15"/>
        <v>0</v>
      </c>
      <c r="AE35" s="1" t="b">
        <f t="shared" si="16"/>
        <v>0</v>
      </c>
      <c r="AF35" s="1" t="str">
        <f t="shared" si="17"/>
        <v/>
      </c>
      <c r="AG35" s="1" t="str">
        <f t="shared" si="18"/>
        <v/>
      </c>
      <c r="AI35" s="1"/>
      <c r="AJ35" s="4"/>
      <c r="AK35" s="1"/>
      <c r="AL35" s="1"/>
      <c r="AM35" s="1"/>
      <c r="AN35" s="1"/>
      <c r="AO35" s="1"/>
      <c r="AP35" s="1"/>
    </row>
    <row r="36" spans="1:42">
      <c r="A36" s="392"/>
      <c r="B36" s="392"/>
      <c r="C36" s="392"/>
      <c r="D36" s="392"/>
      <c r="E36" s="392"/>
      <c r="F36" s="392"/>
      <c r="G36" s="392"/>
      <c r="H36" s="392"/>
      <c r="I36" s="393"/>
      <c r="J36" s="394"/>
      <c r="K36" s="66">
        <v>16</v>
      </c>
      <c r="L36" s="66">
        <v>4</v>
      </c>
      <c r="M36" s="66" t="s">
        <v>920</v>
      </c>
      <c r="N36" s="66">
        <v>4</v>
      </c>
      <c r="O36" s="66">
        <v>1000</v>
      </c>
      <c r="P36" s="66">
        <v>2</v>
      </c>
      <c r="Q36" s="66"/>
      <c r="R36" s="66"/>
      <c r="S36" s="341"/>
      <c r="T36" s="343" t="s">
        <v>208</v>
      </c>
      <c r="U36" s="67" t="s">
        <v>870</v>
      </c>
      <c r="V36" s="67" t="s">
        <v>206</v>
      </c>
      <c r="W36" s="67" t="str">
        <f t="shared" si="10"/>
        <v>16,4, '補足4','4',1000,'2','',''</v>
      </c>
      <c r="X36" s="344" t="s">
        <v>207</v>
      </c>
      <c r="Z36" s="1" t="b">
        <f t="shared" si="11"/>
        <v>0</v>
      </c>
      <c r="AA36" s="1" t="b">
        <f t="shared" si="12"/>
        <v>0</v>
      </c>
      <c r="AB36" s="1" t="b">
        <f t="shared" si="13"/>
        <v>0</v>
      </c>
      <c r="AC36" s="1" t="b">
        <f t="shared" si="14"/>
        <v>0</v>
      </c>
      <c r="AD36" s="1" t="b">
        <f t="shared" si="15"/>
        <v>0</v>
      </c>
      <c r="AE36" s="1" t="b">
        <f t="shared" si="16"/>
        <v>0</v>
      </c>
      <c r="AF36" s="1" t="str">
        <f t="shared" si="17"/>
        <v/>
      </c>
      <c r="AG36" s="1" t="str">
        <f t="shared" si="18"/>
        <v/>
      </c>
      <c r="AI36" s="1"/>
      <c r="AJ36" s="4"/>
      <c r="AK36" s="1"/>
      <c r="AL36" s="1"/>
      <c r="AM36" s="1"/>
      <c r="AN36" s="1"/>
      <c r="AO36" s="1"/>
      <c r="AP36" s="1"/>
    </row>
    <row r="37" spans="1:42">
      <c r="A37" s="392"/>
      <c r="B37" s="392"/>
      <c r="C37" s="392"/>
      <c r="D37" s="392"/>
      <c r="E37" s="392"/>
      <c r="F37" s="392"/>
      <c r="G37" s="392"/>
      <c r="H37" s="392"/>
      <c r="I37" s="393"/>
      <c r="J37" s="394"/>
      <c r="K37" s="66">
        <v>16</v>
      </c>
      <c r="L37" s="66">
        <v>5</v>
      </c>
      <c r="M37" s="66" t="s">
        <v>921</v>
      </c>
      <c r="N37" s="66">
        <v>4</v>
      </c>
      <c r="O37" s="66">
        <v>1000</v>
      </c>
      <c r="P37" s="66">
        <v>2</v>
      </c>
      <c r="Q37" s="66"/>
      <c r="R37" s="66"/>
      <c r="S37" s="341"/>
      <c r="T37" s="343" t="s">
        <v>208</v>
      </c>
      <c r="U37" s="67" t="s">
        <v>870</v>
      </c>
      <c r="V37" s="67" t="s">
        <v>206</v>
      </c>
      <c r="W37" s="67" t="str">
        <f t="shared" si="10"/>
        <v>16,5, '補足5','4',1000,'2','',''</v>
      </c>
      <c r="X37" s="344" t="s">
        <v>207</v>
      </c>
      <c r="Z37" s="1" t="b">
        <f t="shared" si="11"/>
        <v>0</v>
      </c>
      <c r="AA37" s="1" t="b">
        <f t="shared" si="12"/>
        <v>0</v>
      </c>
      <c r="AB37" s="1" t="b">
        <f t="shared" si="13"/>
        <v>0</v>
      </c>
      <c r="AC37" s="1" t="b">
        <f t="shared" si="14"/>
        <v>0</v>
      </c>
      <c r="AD37" s="1" t="b">
        <f t="shared" si="15"/>
        <v>0</v>
      </c>
      <c r="AE37" s="1" t="b">
        <f t="shared" si="16"/>
        <v>0</v>
      </c>
      <c r="AF37" s="1" t="str">
        <f t="shared" si="17"/>
        <v/>
      </c>
      <c r="AG37" s="1" t="str">
        <f t="shared" si="18"/>
        <v/>
      </c>
      <c r="AI37" s="1"/>
      <c r="AJ37" s="4"/>
      <c r="AK37" s="1"/>
      <c r="AL37" s="1"/>
      <c r="AM37" s="1"/>
      <c r="AN37" s="1"/>
      <c r="AO37" s="1"/>
      <c r="AP37" s="1"/>
    </row>
    <row r="38" spans="1:42">
      <c r="A38" s="392"/>
      <c r="B38" s="392"/>
      <c r="C38" s="392"/>
      <c r="D38" s="392"/>
      <c r="E38" s="392"/>
      <c r="F38" s="392"/>
      <c r="G38" s="392"/>
      <c r="H38" s="392"/>
      <c r="I38" s="393"/>
      <c r="J38" s="394"/>
      <c r="K38" s="66">
        <v>16</v>
      </c>
      <c r="L38" s="66">
        <v>6</v>
      </c>
      <c r="M38" s="66" t="s">
        <v>922</v>
      </c>
      <c r="N38" s="66">
        <v>4</v>
      </c>
      <c r="O38" s="66">
        <v>1000</v>
      </c>
      <c r="P38" s="66">
        <v>2</v>
      </c>
      <c r="Q38" s="66"/>
      <c r="R38" s="66"/>
      <c r="S38" s="341"/>
      <c r="T38" s="343" t="s">
        <v>208</v>
      </c>
      <c r="U38" s="67" t="s">
        <v>870</v>
      </c>
      <c r="V38" s="67" t="s">
        <v>206</v>
      </c>
      <c r="W38" s="67" t="str">
        <f t="shared" si="10"/>
        <v>16,6, '補足6','4',1000,'2','',''</v>
      </c>
      <c r="X38" s="344" t="s">
        <v>207</v>
      </c>
      <c r="Z38" s="1" t="b">
        <f t="shared" si="11"/>
        <v>0</v>
      </c>
      <c r="AA38" s="1" t="b">
        <f t="shared" si="12"/>
        <v>0</v>
      </c>
      <c r="AB38" s="1" t="b">
        <f t="shared" si="13"/>
        <v>0</v>
      </c>
      <c r="AC38" s="1" t="b">
        <f t="shared" si="14"/>
        <v>0</v>
      </c>
      <c r="AD38" s="1" t="b">
        <f t="shared" si="15"/>
        <v>0</v>
      </c>
      <c r="AE38" s="1" t="b">
        <f t="shared" si="16"/>
        <v>0</v>
      </c>
      <c r="AF38" s="1" t="str">
        <f t="shared" si="17"/>
        <v/>
      </c>
      <c r="AG38" s="1" t="str">
        <f t="shared" si="18"/>
        <v/>
      </c>
      <c r="AI38" s="1"/>
      <c r="AJ38" s="4"/>
      <c r="AK38" s="1"/>
      <c r="AL38" s="1"/>
      <c r="AM38" s="1"/>
      <c r="AN38" s="1"/>
      <c r="AO38" s="1"/>
      <c r="AP38" s="1"/>
    </row>
    <row r="39" spans="1:42">
      <c r="A39" s="392"/>
      <c r="B39" s="392"/>
      <c r="C39" s="392"/>
      <c r="D39" s="392"/>
      <c r="E39" s="392"/>
      <c r="F39" s="392"/>
      <c r="G39" s="392"/>
      <c r="H39" s="392"/>
      <c r="I39" s="393"/>
      <c r="J39" s="394"/>
      <c r="K39" s="66">
        <v>16</v>
      </c>
      <c r="L39" s="66">
        <v>7</v>
      </c>
      <c r="M39" s="66" t="s">
        <v>923</v>
      </c>
      <c r="N39" s="66">
        <v>4</v>
      </c>
      <c r="O39" s="66">
        <v>1000</v>
      </c>
      <c r="P39" s="66">
        <v>2</v>
      </c>
      <c r="Q39" s="66"/>
      <c r="R39" s="66"/>
      <c r="S39" s="341"/>
      <c r="T39" s="343" t="s">
        <v>208</v>
      </c>
      <c r="U39" s="67" t="s">
        <v>870</v>
      </c>
      <c r="V39" s="67" t="s">
        <v>206</v>
      </c>
      <c r="W39" s="67" t="str">
        <f t="shared" si="10"/>
        <v>16,7, '補足7','4',1000,'2','',''</v>
      </c>
      <c r="X39" s="344" t="s">
        <v>207</v>
      </c>
      <c r="Z39" s="1" t="b">
        <f t="shared" si="11"/>
        <v>0</v>
      </c>
      <c r="AA39" s="1" t="b">
        <f t="shared" si="12"/>
        <v>0</v>
      </c>
      <c r="AB39" s="1" t="b">
        <f t="shared" si="13"/>
        <v>0</v>
      </c>
      <c r="AC39" s="1" t="b">
        <f t="shared" si="14"/>
        <v>0</v>
      </c>
      <c r="AD39" s="1" t="b">
        <f t="shared" si="15"/>
        <v>0</v>
      </c>
      <c r="AE39" s="1" t="b">
        <f t="shared" si="16"/>
        <v>0</v>
      </c>
      <c r="AF39" s="1" t="str">
        <f t="shared" si="17"/>
        <v/>
      </c>
      <c r="AG39" s="1" t="str">
        <f t="shared" si="18"/>
        <v/>
      </c>
      <c r="AI39" s="1"/>
      <c r="AJ39" s="4"/>
      <c r="AK39" s="1"/>
      <c r="AL39" s="1"/>
      <c r="AM39" s="1"/>
      <c r="AN39" s="1"/>
      <c r="AO39" s="1"/>
      <c r="AP39" s="1"/>
    </row>
    <row r="40" spans="1:42">
      <c r="A40" s="392"/>
      <c r="B40" s="392"/>
      <c r="C40" s="392"/>
      <c r="D40" s="392"/>
      <c r="E40" s="392"/>
      <c r="F40" s="392"/>
      <c r="G40" s="392"/>
      <c r="H40" s="392"/>
      <c r="I40" s="393"/>
      <c r="J40" s="394"/>
      <c r="K40" s="66">
        <v>16</v>
      </c>
      <c r="L40" s="66">
        <v>8</v>
      </c>
      <c r="M40" s="66" t="s">
        <v>924</v>
      </c>
      <c r="N40" s="66">
        <v>4</v>
      </c>
      <c r="O40" s="66">
        <v>1000</v>
      </c>
      <c r="P40" s="66">
        <v>2</v>
      </c>
      <c r="Q40" s="66"/>
      <c r="R40" s="66"/>
      <c r="S40" s="341"/>
      <c r="T40" s="343" t="s">
        <v>208</v>
      </c>
      <c r="U40" s="67" t="s">
        <v>870</v>
      </c>
      <c r="V40" s="67" t="s">
        <v>206</v>
      </c>
      <c r="W40" s="67" t="str">
        <f t="shared" si="10"/>
        <v>16,8, '補足8','4',1000,'2','',''</v>
      </c>
      <c r="X40" s="344" t="s">
        <v>207</v>
      </c>
      <c r="Z40" s="1" t="b">
        <f t="shared" si="11"/>
        <v>0</v>
      </c>
      <c r="AA40" s="1" t="b">
        <f t="shared" si="12"/>
        <v>0</v>
      </c>
      <c r="AB40" s="1" t="b">
        <f t="shared" si="13"/>
        <v>0</v>
      </c>
      <c r="AC40" s="1" t="b">
        <f t="shared" si="14"/>
        <v>0</v>
      </c>
      <c r="AD40" s="1" t="b">
        <f t="shared" si="15"/>
        <v>0</v>
      </c>
      <c r="AE40" s="1" t="b">
        <f t="shared" si="16"/>
        <v>0</v>
      </c>
      <c r="AF40" s="1" t="str">
        <f t="shared" si="17"/>
        <v/>
      </c>
      <c r="AG40" s="1" t="str">
        <f t="shared" si="18"/>
        <v/>
      </c>
      <c r="AI40" s="1"/>
      <c r="AJ40" s="4"/>
      <c r="AK40" s="1"/>
      <c r="AL40" s="1"/>
      <c r="AM40" s="1"/>
      <c r="AN40" s="1"/>
      <c r="AO40" s="1"/>
      <c r="AP40" s="1"/>
    </row>
    <row r="41" spans="1:42">
      <c r="A41" s="392"/>
      <c r="B41" s="392"/>
      <c r="C41" s="392"/>
      <c r="D41" s="392"/>
      <c r="E41" s="392"/>
      <c r="F41" s="392"/>
      <c r="G41" s="392"/>
      <c r="H41" s="392"/>
      <c r="I41" s="393"/>
      <c r="J41" s="394"/>
      <c r="K41" s="66">
        <v>16</v>
      </c>
      <c r="L41" s="66">
        <v>9</v>
      </c>
      <c r="M41" s="66" t="s">
        <v>925</v>
      </c>
      <c r="N41" s="66">
        <v>4</v>
      </c>
      <c r="O41" s="66">
        <v>1000</v>
      </c>
      <c r="P41" s="66">
        <v>2</v>
      </c>
      <c r="Q41" s="66"/>
      <c r="R41" s="66"/>
      <c r="S41" s="341"/>
      <c r="T41" s="343" t="s">
        <v>208</v>
      </c>
      <c r="U41" s="67" t="s">
        <v>870</v>
      </c>
      <c r="V41" s="67" t="s">
        <v>206</v>
      </c>
      <c r="W41" s="67" t="str">
        <f t="shared" si="10"/>
        <v>16,9, '補足9','4',1000,'2','',''</v>
      </c>
      <c r="X41" s="344" t="s">
        <v>207</v>
      </c>
      <c r="Z41" s="1" t="b">
        <f t="shared" si="11"/>
        <v>0</v>
      </c>
      <c r="AA41" s="1" t="b">
        <f t="shared" si="12"/>
        <v>0</v>
      </c>
      <c r="AB41" s="1" t="b">
        <f t="shared" si="13"/>
        <v>0</v>
      </c>
      <c r="AC41" s="1" t="b">
        <f t="shared" si="14"/>
        <v>0</v>
      </c>
      <c r="AD41" s="1" t="b">
        <f t="shared" si="15"/>
        <v>0</v>
      </c>
      <c r="AE41" s="1" t="b">
        <f t="shared" si="16"/>
        <v>0</v>
      </c>
      <c r="AF41" s="1" t="str">
        <f t="shared" si="17"/>
        <v/>
      </c>
      <c r="AG41" s="1" t="str">
        <f t="shared" si="18"/>
        <v/>
      </c>
      <c r="AI41" s="1"/>
      <c r="AJ41" s="4"/>
      <c r="AK41" s="1"/>
      <c r="AL41" s="1"/>
      <c r="AM41" s="1"/>
      <c r="AN41" s="1"/>
      <c r="AO41" s="1"/>
      <c r="AP41" s="1"/>
    </row>
    <row r="42" spans="1:42">
      <c r="A42" s="392"/>
      <c r="B42" s="392"/>
      <c r="C42" s="392"/>
      <c r="D42" s="392"/>
      <c r="E42" s="392"/>
      <c r="F42" s="392"/>
      <c r="G42" s="392"/>
      <c r="H42" s="392"/>
      <c r="I42" s="393"/>
      <c r="J42" s="394"/>
      <c r="K42" s="66">
        <v>16</v>
      </c>
      <c r="L42" s="66">
        <v>10</v>
      </c>
      <c r="M42" s="66" t="s">
        <v>926</v>
      </c>
      <c r="N42" s="66">
        <v>4</v>
      </c>
      <c r="O42" s="66">
        <v>1000</v>
      </c>
      <c r="P42" s="66">
        <v>2</v>
      </c>
      <c r="Q42" s="66"/>
      <c r="R42" s="66"/>
      <c r="S42" s="341"/>
      <c r="T42" s="343" t="s">
        <v>208</v>
      </c>
      <c r="U42" s="67" t="s">
        <v>870</v>
      </c>
      <c r="V42" s="67" t="s">
        <v>206</v>
      </c>
      <c r="W42" s="67" t="str">
        <f t="shared" si="10"/>
        <v>16,10, '補足10','4',1000,'2','',''</v>
      </c>
      <c r="X42" s="344" t="s">
        <v>207</v>
      </c>
      <c r="Z42" s="1" t="b">
        <f t="shared" si="11"/>
        <v>0</v>
      </c>
      <c r="AA42" s="1" t="b">
        <f t="shared" si="12"/>
        <v>0</v>
      </c>
      <c r="AB42" s="1" t="b">
        <f t="shared" si="13"/>
        <v>0</v>
      </c>
      <c r="AC42" s="1" t="b">
        <f t="shared" si="14"/>
        <v>0</v>
      </c>
      <c r="AD42" s="1" t="b">
        <f t="shared" si="15"/>
        <v>0</v>
      </c>
      <c r="AE42" s="1" t="b">
        <f t="shared" si="16"/>
        <v>0</v>
      </c>
      <c r="AF42" s="1" t="str">
        <f t="shared" si="17"/>
        <v/>
      </c>
      <c r="AG42" s="1" t="str">
        <f t="shared" si="18"/>
        <v/>
      </c>
      <c r="AI42" s="1"/>
      <c r="AJ42" s="4"/>
      <c r="AK42" s="1"/>
      <c r="AL42" s="1"/>
      <c r="AM42" s="1"/>
      <c r="AN42" s="1"/>
      <c r="AO42" s="1"/>
      <c r="AP42" s="1"/>
    </row>
    <row r="43" spans="1:42">
      <c r="A43" s="392"/>
      <c r="B43" s="392"/>
      <c r="C43" s="392"/>
      <c r="D43" s="392"/>
      <c r="E43" s="392"/>
      <c r="F43" s="392"/>
      <c r="G43" s="392"/>
      <c r="H43" s="392"/>
      <c r="I43" s="393"/>
      <c r="J43" s="394"/>
      <c r="K43" s="66">
        <v>16</v>
      </c>
      <c r="L43" s="66">
        <v>11</v>
      </c>
      <c r="M43" s="66" t="s">
        <v>927</v>
      </c>
      <c r="N43" s="66">
        <v>4</v>
      </c>
      <c r="O43" s="66">
        <v>1000</v>
      </c>
      <c r="P43" s="66">
        <v>2</v>
      </c>
      <c r="Q43" s="66"/>
      <c r="R43" s="66"/>
      <c r="S43" s="341"/>
      <c r="T43" s="343" t="s">
        <v>208</v>
      </c>
      <c r="U43" s="67" t="s">
        <v>870</v>
      </c>
      <c r="V43" s="67" t="s">
        <v>206</v>
      </c>
      <c r="W43" s="67" t="str">
        <f t="shared" si="10"/>
        <v>16,11, '補足11','4',1000,'2','',''</v>
      </c>
      <c r="X43" s="344" t="s">
        <v>207</v>
      </c>
      <c r="Z43" s="1" t="b">
        <f t="shared" si="11"/>
        <v>0</v>
      </c>
      <c r="AA43" s="1" t="b">
        <f t="shared" si="12"/>
        <v>0</v>
      </c>
      <c r="AB43" s="1" t="b">
        <f t="shared" si="13"/>
        <v>0</v>
      </c>
      <c r="AC43" s="1" t="b">
        <f t="shared" si="14"/>
        <v>0</v>
      </c>
      <c r="AD43" s="1" t="b">
        <f t="shared" si="15"/>
        <v>0</v>
      </c>
      <c r="AE43" s="1" t="b">
        <f t="shared" si="16"/>
        <v>0</v>
      </c>
      <c r="AF43" s="1" t="str">
        <f t="shared" si="17"/>
        <v/>
      </c>
      <c r="AG43" s="1" t="str">
        <f t="shared" si="18"/>
        <v/>
      </c>
      <c r="AI43" s="1"/>
      <c r="AJ43" s="4"/>
      <c r="AK43" s="1"/>
      <c r="AL43" s="1"/>
      <c r="AM43" s="1"/>
      <c r="AN43" s="1"/>
      <c r="AO43" s="1"/>
      <c r="AP43" s="1"/>
    </row>
    <row r="44" spans="1:42">
      <c r="A44" s="392"/>
      <c r="B44" s="392"/>
      <c r="C44" s="392"/>
      <c r="D44" s="392"/>
      <c r="E44" s="392"/>
      <c r="F44" s="392"/>
      <c r="G44" s="392"/>
      <c r="H44" s="392"/>
      <c r="I44" s="393"/>
      <c r="J44" s="394"/>
      <c r="K44" s="66">
        <v>16</v>
      </c>
      <c r="L44" s="66">
        <v>12</v>
      </c>
      <c r="M44" s="66" t="s">
        <v>928</v>
      </c>
      <c r="N44" s="66">
        <v>4</v>
      </c>
      <c r="O44" s="66">
        <v>1000</v>
      </c>
      <c r="P44" s="66">
        <v>2</v>
      </c>
      <c r="Q44" s="66"/>
      <c r="R44" s="66"/>
      <c r="S44" s="341"/>
      <c r="T44" s="343" t="s">
        <v>208</v>
      </c>
      <c r="U44" s="67" t="s">
        <v>870</v>
      </c>
      <c r="V44" s="67" t="s">
        <v>206</v>
      </c>
      <c r="W44" s="67" t="str">
        <f t="shared" si="10"/>
        <v>16,12, '補足12','4',1000,'2','',''</v>
      </c>
      <c r="X44" s="344" t="s">
        <v>207</v>
      </c>
      <c r="Z44" s="1" t="b">
        <f t="shared" si="11"/>
        <v>0</v>
      </c>
      <c r="AA44" s="1" t="b">
        <f t="shared" si="12"/>
        <v>0</v>
      </c>
      <c r="AB44" s="1" t="b">
        <f t="shared" si="13"/>
        <v>0</v>
      </c>
      <c r="AC44" s="1" t="b">
        <f t="shared" si="14"/>
        <v>0</v>
      </c>
      <c r="AD44" s="1" t="b">
        <f t="shared" si="15"/>
        <v>0</v>
      </c>
      <c r="AE44" s="1" t="b">
        <f t="shared" si="16"/>
        <v>0</v>
      </c>
      <c r="AF44" s="1" t="str">
        <f t="shared" si="17"/>
        <v/>
      </c>
      <c r="AG44" s="1" t="str">
        <f t="shared" si="18"/>
        <v/>
      </c>
      <c r="AI44" s="1"/>
      <c r="AJ44" s="4"/>
      <c r="AK44" s="1"/>
      <c r="AL44" s="1"/>
      <c r="AM44" s="1"/>
      <c r="AN44" s="1"/>
      <c r="AO44" s="1"/>
      <c r="AP44" s="1"/>
    </row>
    <row r="45" spans="1:42">
      <c r="A45" s="392"/>
      <c r="B45" s="392"/>
      <c r="C45" s="392"/>
      <c r="D45" s="392"/>
      <c r="E45" s="392"/>
      <c r="F45" s="392"/>
      <c r="G45" s="392"/>
      <c r="H45" s="392"/>
      <c r="I45" s="393"/>
      <c r="J45" s="394"/>
      <c r="K45" s="66">
        <v>16</v>
      </c>
      <c r="L45" s="66">
        <v>13</v>
      </c>
      <c r="M45" s="66" t="s">
        <v>929</v>
      </c>
      <c r="N45" s="66">
        <v>4</v>
      </c>
      <c r="O45" s="66">
        <v>1000</v>
      </c>
      <c r="P45" s="66">
        <v>2</v>
      </c>
      <c r="Q45" s="66"/>
      <c r="R45" s="66"/>
      <c r="S45" s="341"/>
      <c r="T45" s="343" t="s">
        <v>208</v>
      </c>
      <c r="U45" s="67" t="s">
        <v>870</v>
      </c>
      <c r="V45" s="67" t="s">
        <v>206</v>
      </c>
      <c r="W45" s="67" t="str">
        <f t="shared" si="10"/>
        <v>16,13, '補足13','4',1000,'2','',''</v>
      </c>
      <c r="X45" s="344" t="s">
        <v>207</v>
      </c>
      <c r="Z45" s="1" t="b">
        <f t="shared" si="11"/>
        <v>0</v>
      </c>
      <c r="AA45" s="1" t="b">
        <f t="shared" si="12"/>
        <v>0</v>
      </c>
      <c r="AB45" s="1" t="b">
        <f t="shared" si="13"/>
        <v>0</v>
      </c>
      <c r="AC45" s="1" t="b">
        <f t="shared" si="14"/>
        <v>0</v>
      </c>
      <c r="AD45" s="1" t="b">
        <f t="shared" si="15"/>
        <v>0</v>
      </c>
      <c r="AE45" s="1" t="b">
        <f t="shared" si="16"/>
        <v>0</v>
      </c>
      <c r="AF45" s="1" t="str">
        <f t="shared" si="17"/>
        <v/>
      </c>
      <c r="AG45" s="1" t="str">
        <f t="shared" si="18"/>
        <v/>
      </c>
      <c r="AI45" s="1"/>
      <c r="AJ45" s="4"/>
      <c r="AK45" s="1"/>
      <c r="AL45" s="1"/>
      <c r="AM45" s="1"/>
      <c r="AN45" s="1"/>
      <c r="AO45" s="1"/>
      <c r="AP45" s="1"/>
    </row>
    <row r="46" spans="1:42">
      <c r="A46" s="392"/>
      <c r="B46" s="392"/>
      <c r="C46" s="392"/>
      <c r="D46" s="392"/>
      <c r="E46" s="392"/>
      <c r="F46" s="392"/>
      <c r="G46" s="392"/>
      <c r="H46" s="392"/>
      <c r="I46" s="393"/>
      <c r="J46" s="394"/>
      <c r="K46" s="66">
        <v>16</v>
      </c>
      <c r="L46" s="66">
        <v>14</v>
      </c>
      <c r="M46" s="66" t="s">
        <v>930</v>
      </c>
      <c r="N46" s="66">
        <v>4</v>
      </c>
      <c r="O46" s="66">
        <v>1000</v>
      </c>
      <c r="P46" s="66">
        <v>2</v>
      </c>
      <c r="Q46" s="66"/>
      <c r="R46" s="66"/>
      <c r="S46" s="341"/>
      <c r="T46" s="343" t="s">
        <v>208</v>
      </c>
      <c r="U46" s="67" t="s">
        <v>870</v>
      </c>
      <c r="V46" s="67" t="s">
        <v>206</v>
      </c>
      <c r="W46" s="67" t="str">
        <f t="shared" si="10"/>
        <v>16,14, '補足14','4',1000,'2','',''</v>
      </c>
      <c r="X46" s="344" t="s">
        <v>207</v>
      </c>
      <c r="Z46" s="1" t="b">
        <f t="shared" si="11"/>
        <v>0</v>
      </c>
      <c r="AA46" s="1" t="b">
        <f t="shared" si="12"/>
        <v>0</v>
      </c>
      <c r="AB46" s="1" t="b">
        <f t="shared" si="13"/>
        <v>0</v>
      </c>
      <c r="AC46" s="1" t="b">
        <f t="shared" si="14"/>
        <v>0</v>
      </c>
      <c r="AD46" s="1" t="b">
        <f t="shared" si="15"/>
        <v>0</v>
      </c>
      <c r="AE46" s="1" t="b">
        <f t="shared" si="16"/>
        <v>0</v>
      </c>
      <c r="AF46" s="1" t="str">
        <f t="shared" si="17"/>
        <v/>
      </c>
      <c r="AG46" s="1" t="str">
        <f t="shared" si="18"/>
        <v/>
      </c>
      <c r="AI46" s="1"/>
      <c r="AJ46" s="4"/>
      <c r="AK46" s="1"/>
      <c r="AL46" s="1"/>
      <c r="AM46" s="1"/>
      <c r="AN46" s="1"/>
      <c r="AO46" s="1"/>
      <c r="AP46" s="1"/>
    </row>
    <row r="47" spans="1:42">
      <c r="A47" s="392"/>
      <c r="B47" s="392"/>
      <c r="C47" s="392"/>
      <c r="D47" s="392"/>
      <c r="E47" s="392"/>
      <c r="F47" s="392"/>
      <c r="G47" s="392"/>
      <c r="H47" s="392"/>
      <c r="I47" s="393"/>
      <c r="J47" s="394"/>
      <c r="K47" s="66">
        <v>16</v>
      </c>
      <c r="L47" s="66">
        <v>15</v>
      </c>
      <c r="M47" s="66" t="s">
        <v>931</v>
      </c>
      <c r="N47" s="66">
        <v>4</v>
      </c>
      <c r="O47" s="66">
        <v>1000</v>
      </c>
      <c r="P47" s="66">
        <v>2</v>
      </c>
      <c r="Q47" s="66"/>
      <c r="R47" s="66"/>
      <c r="S47" s="341"/>
      <c r="T47" s="343" t="s">
        <v>208</v>
      </c>
      <c r="U47" s="67" t="s">
        <v>870</v>
      </c>
      <c r="V47" s="67" t="s">
        <v>206</v>
      </c>
      <c r="W47" s="67" t="str">
        <f t="shared" si="10"/>
        <v>16,15, '補足15','4',1000,'2','',''</v>
      </c>
      <c r="X47" s="344" t="s">
        <v>207</v>
      </c>
      <c r="Z47" s="1" t="b">
        <f t="shared" si="11"/>
        <v>0</v>
      </c>
      <c r="AA47" s="1" t="b">
        <f t="shared" si="12"/>
        <v>0</v>
      </c>
      <c r="AB47" s="1" t="b">
        <f t="shared" si="13"/>
        <v>0</v>
      </c>
      <c r="AC47" s="1" t="b">
        <f t="shared" si="14"/>
        <v>0</v>
      </c>
      <c r="AD47" s="1" t="b">
        <f t="shared" si="15"/>
        <v>0</v>
      </c>
      <c r="AE47" s="1" t="b">
        <f t="shared" si="16"/>
        <v>0</v>
      </c>
      <c r="AF47" s="1" t="str">
        <f t="shared" si="17"/>
        <v/>
      </c>
      <c r="AG47" s="1" t="str">
        <f t="shared" si="18"/>
        <v/>
      </c>
      <c r="AI47" s="1"/>
      <c r="AJ47" s="4"/>
      <c r="AK47" s="1"/>
      <c r="AL47" s="1"/>
      <c r="AM47" s="1"/>
      <c r="AN47" s="1"/>
      <c r="AO47" s="1"/>
      <c r="AP47" s="1"/>
    </row>
    <row r="48" spans="1:42">
      <c r="A48" s="392"/>
      <c r="B48" s="392"/>
      <c r="C48" s="392"/>
      <c r="D48" s="392"/>
      <c r="E48" s="392"/>
      <c r="F48" s="392"/>
      <c r="G48" s="392"/>
      <c r="H48" s="392"/>
      <c r="I48" s="393"/>
      <c r="J48" s="394"/>
      <c r="K48" s="66">
        <v>16</v>
      </c>
      <c r="L48" s="66">
        <v>16</v>
      </c>
      <c r="M48" s="66" t="s">
        <v>932</v>
      </c>
      <c r="N48" s="66">
        <v>4</v>
      </c>
      <c r="O48" s="66">
        <v>1000</v>
      </c>
      <c r="P48" s="66">
        <v>2</v>
      </c>
      <c r="Q48" s="66"/>
      <c r="R48" s="66"/>
      <c r="S48" s="341"/>
      <c r="T48" s="343" t="s">
        <v>208</v>
      </c>
      <c r="U48" s="67" t="s">
        <v>870</v>
      </c>
      <c r="V48" s="67" t="s">
        <v>206</v>
      </c>
      <c r="W48" s="67" t="str">
        <f t="shared" si="10"/>
        <v>16,16, '補足16','4',1000,'2','',''</v>
      </c>
      <c r="X48" s="344" t="s">
        <v>207</v>
      </c>
      <c r="Z48" s="1" t="b">
        <f t="shared" si="11"/>
        <v>0</v>
      </c>
      <c r="AA48" s="1" t="b">
        <f t="shared" si="12"/>
        <v>0</v>
      </c>
      <c r="AB48" s="1" t="b">
        <f t="shared" si="13"/>
        <v>0</v>
      </c>
      <c r="AC48" s="1" t="b">
        <f t="shared" si="14"/>
        <v>0</v>
      </c>
      <c r="AD48" s="1" t="b">
        <f t="shared" si="15"/>
        <v>0</v>
      </c>
      <c r="AE48" s="1" t="b">
        <f t="shared" si="16"/>
        <v>0</v>
      </c>
      <c r="AF48" s="1" t="str">
        <f t="shared" si="17"/>
        <v/>
      </c>
      <c r="AG48" s="1" t="str">
        <f t="shared" si="18"/>
        <v/>
      </c>
      <c r="AI48" s="1"/>
      <c r="AJ48" s="4"/>
      <c r="AK48" s="1"/>
      <c r="AL48" s="1"/>
      <c r="AM48" s="1"/>
      <c r="AN48" s="1"/>
      <c r="AO48" s="1"/>
      <c r="AP48" s="1"/>
    </row>
    <row r="49" spans="1:42">
      <c r="A49" s="392"/>
      <c r="B49" s="392"/>
      <c r="C49" s="392"/>
      <c r="D49" s="392"/>
      <c r="E49" s="392"/>
      <c r="F49" s="392"/>
      <c r="G49" s="392"/>
      <c r="H49" s="392"/>
      <c r="I49" s="393"/>
      <c r="J49" s="394"/>
      <c r="K49" s="66">
        <v>16</v>
      </c>
      <c r="L49" s="66">
        <v>17</v>
      </c>
      <c r="M49" s="66" t="s">
        <v>933</v>
      </c>
      <c r="N49" s="66">
        <v>4</v>
      </c>
      <c r="O49" s="66">
        <v>1000</v>
      </c>
      <c r="P49" s="66">
        <v>2</v>
      </c>
      <c r="Q49" s="66"/>
      <c r="R49" s="66"/>
      <c r="S49" s="341"/>
      <c r="T49" s="343" t="s">
        <v>208</v>
      </c>
      <c r="U49" s="67" t="s">
        <v>870</v>
      </c>
      <c r="V49" s="67" t="s">
        <v>206</v>
      </c>
      <c r="W49" s="67" t="str">
        <f t="shared" si="10"/>
        <v>16,17, '補足17','4',1000,'2','',''</v>
      </c>
      <c r="X49" s="344" t="s">
        <v>207</v>
      </c>
      <c r="Z49" s="1" t="b">
        <f t="shared" si="11"/>
        <v>0</v>
      </c>
      <c r="AA49" s="1" t="b">
        <f t="shared" si="12"/>
        <v>0</v>
      </c>
      <c r="AB49" s="1" t="b">
        <f t="shared" si="13"/>
        <v>0</v>
      </c>
      <c r="AC49" s="1" t="b">
        <f t="shared" si="14"/>
        <v>0</v>
      </c>
      <c r="AD49" s="1" t="b">
        <f t="shared" si="15"/>
        <v>0</v>
      </c>
      <c r="AE49" s="1" t="b">
        <f t="shared" si="16"/>
        <v>0</v>
      </c>
      <c r="AF49" s="1" t="str">
        <f t="shared" si="17"/>
        <v/>
      </c>
      <c r="AG49" s="1" t="str">
        <f t="shared" si="18"/>
        <v/>
      </c>
      <c r="AI49" s="1"/>
      <c r="AJ49" s="4"/>
      <c r="AK49" s="1"/>
      <c r="AL49" s="1"/>
      <c r="AM49" s="1"/>
      <c r="AN49" s="1"/>
      <c r="AO49" s="1"/>
      <c r="AP49" s="1"/>
    </row>
    <row r="50" spans="1:42">
      <c r="A50" s="392"/>
      <c r="B50" s="392"/>
      <c r="C50" s="392"/>
      <c r="D50" s="392"/>
      <c r="E50" s="392"/>
      <c r="F50" s="392"/>
      <c r="G50" s="392"/>
      <c r="H50" s="392"/>
      <c r="I50" s="393"/>
      <c r="J50" s="394"/>
      <c r="K50" s="66">
        <v>16</v>
      </c>
      <c r="L50" s="66">
        <v>18</v>
      </c>
      <c r="M50" s="66" t="s">
        <v>934</v>
      </c>
      <c r="N50" s="66">
        <v>4</v>
      </c>
      <c r="O50" s="66">
        <v>1000</v>
      </c>
      <c r="P50" s="66">
        <v>2</v>
      </c>
      <c r="Q50" s="66"/>
      <c r="R50" s="66"/>
      <c r="S50" s="341"/>
      <c r="T50" s="343" t="s">
        <v>208</v>
      </c>
      <c r="U50" s="67" t="s">
        <v>870</v>
      </c>
      <c r="V50" s="67" t="s">
        <v>206</v>
      </c>
      <c r="W50" s="67" t="str">
        <f t="shared" si="10"/>
        <v>16,18, '補足18','4',1000,'2','',''</v>
      </c>
      <c r="X50" s="344" t="s">
        <v>207</v>
      </c>
      <c r="Z50" s="1" t="b">
        <f t="shared" si="11"/>
        <v>0</v>
      </c>
      <c r="AA50" s="1" t="b">
        <f t="shared" si="12"/>
        <v>0</v>
      </c>
      <c r="AB50" s="1" t="b">
        <f t="shared" si="13"/>
        <v>0</v>
      </c>
      <c r="AC50" s="1" t="b">
        <f t="shared" si="14"/>
        <v>0</v>
      </c>
      <c r="AD50" s="1" t="b">
        <f t="shared" si="15"/>
        <v>0</v>
      </c>
      <c r="AE50" s="1" t="b">
        <f t="shared" si="16"/>
        <v>0</v>
      </c>
      <c r="AF50" s="1" t="str">
        <f t="shared" si="17"/>
        <v/>
      </c>
      <c r="AG50" s="1" t="str">
        <f t="shared" si="18"/>
        <v/>
      </c>
      <c r="AI50" s="1"/>
      <c r="AJ50" s="4"/>
      <c r="AK50" s="1"/>
      <c r="AL50" s="1"/>
      <c r="AM50" s="1"/>
      <c r="AN50" s="1"/>
      <c r="AO50" s="1"/>
      <c r="AP50" s="1"/>
    </row>
    <row r="51" spans="1:42">
      <c r="A51" s="392"/>
      <c r="B51" s="392"/>
      <c r="C51" s="392"/>
      <c r="D51" s="392"/>
      <c r="E51" s="392"/>
      <c r="F51" s="392"/>
      <c r="G51" s="392"/>
      <c r="H51" s="392"/>
      <c r="I51" s="393"/>
      <c r="J51" s="394"/>
      <c r="K51" s="66">
        <v>16</v>
      </c>
      <c r="L51" s="66">
        <v>19</v>
      </c>
      <c r="M51" s="66" t="s">
        <v>935</v>
      </c>
      <c r="N51" s="66">
        <v>4</v>
      </c>
      <c r="O51" s="66">
        <v>1000</v>
      </c>
      <c r="P51" s="66">
        <v>2</v>
      </c>
      <c r="Q51" s="66"/>
      <c r="R51" s="66"/>
      <c r="S51" s="341"/>
      <c r="T51" s="343" t="s">
        <v>208</v>
      </c>
      <c r="U51" s="67" t="s">
        <v>870</v>
      </c>
      <c r="V51" s="67" t="s">
        <v>206</v>
      </c>
      <c r="W51" s="67" t="str">
        <f t="shared" si="10"/>
        <v>16,19, '補足19','4',1000,'2','',''</v>
      </c>
      <c r="X51" s="344" t="s">
        <v>207</v>
      </c>
      <c r="Z51" s="1" t="b">
        <f t="shared" si="11"/>
        <v>0</v>
      </c>
      <c r="AA51" s="1" t="b">
        <f t="shared" si="12"/>
        <v>0</v>
      </c>
      <c r="AB51" s="1" t="b">
        <f t="shared" si="13"/>
        <v>0</v>
      </c>
      <c r="AC51" s="1" t="b">
        <f t="shared" si="14"/>
        <v>0</v>
      </c>
      <c r="AD51" s="1" t="b">
        <f t="shared" si="15"/>
        <v>0</v>
      </c>
      <c r="AE51" s="1" t="b">
        <f t="shared" si="16"/>
        <v>0</v>
      </c>
      <c r="AF51" s="1" t="str">
        <f t="shared" si="17"/>
        <v/>
      </c>
      <c r="AG51" s="1" t="str">
        <f t="shared" si="18"/>
        <v/>
      </c>
      <c r="AI51" s="1"/>
      <c r="AJ51" s="4"/>
      <c r="AK51" s="1"/>
      <c r="AL51" s="1"/>
      <c r="AM51" s="1"/>
      <c r="AN51" s="1"/>
      <c r="AO51" s="1"/>
      <c r="AP51" s="1"/>
    </row>
    <row r="52" spans="1:42">
      <c r="A52" s="392"/>
      <c r="B52" s="392"/>
      <c r="C52" s="392"/>
      <c r="D52" s="392"/>
      <c r="E52" s="392"/>
      <c r="F52" s="392"/>
      <c r="G52" s="392"/>
      <c r="H52" s="392"/>
      <c r="I52" s="393"/>
      <c r="J52" s="394"/>
      <c r="K52" s="66">
        <v>16</v>
      </c>
      <c r="L52" s="66">
        <v>20</v>
      </c>
      <c r="M52" s="66" t="s">
        <v>936</v>
      </c>
      <c r="N52" s="66">
        <v>4</v>
      </c>
      <c r="O52" s="66">
        <v>1000</v>
      </c>
      <c r="P52" s="66">
        <v>2</v>
      </c>
      <c r="Q52" s="66"/>
      <c r="R52" s="66"/>
      <c r="S52" s="341"/>
      <c r="T52" s="343" t="s">
        <v>208</v>
      </c>
      <c r="U52" s="67" t="s">
        <v>870</v>
      </c>
      <c r="V52" s="67" t="s">
        <v>206</v>
      </c>
      <c r="W52" s="67" t="str">
        <f t="shared" si="10"/>
        <v>16,20, '補足20','4',1000,'2','',''</v>
      </c>
      <c r="X52" s="344" t="s">
        <v>207</v>
      </c>
      <c r="Z52" s="1" t="b">
        <f t="shared" si="11"/>
        <v>0</v>
      </c>
      <c r="AA52" s="1" t="b">
        <f t="shared" si="12"/>
        <v>0</v>
      </c>
      <c r="AB52" s="1" t="b">
        <f t="shared" si="13"/>
        <v>0</v>
      </c>
      <c r="AC52" s="1" t="b">
        <f t="shared" si="14"/>
        <v>0</v>
      </c>
      <c r="AD52" s="1" t="b">
        <f t="shared" si="15"/>
        <v>0</v>
      </c>
      <c r="AE52" s="1" t="b">
        <f t="shared" si="16"/>
        <v>0</v>
      </c>
      <c r="AF52" s="1" t="str">
        <f t="shared" si="17"/>
        <v/>
      </c>
      <c r="AG52" s="1" t="str">
        <f t="shared" si="18"/>
        <v/>
      </c>
      <c r="AI52" s="1"/>
      <c r="AJ52" s="4"/>
      <c r="AK52" s="1"/>
      <c r="AL52" s="1"/>
      <c r="AM52" s="1"/>
      <c r="AN52" s="1"/>
      <c r="AO52" s="1"/>
      <c r="AP52" s="1"/>
    </row>
    <row r="53" spans="1:42">
      <c r="A53" s="392"/>
      <c r="B53" s="392"/>
      <c r="C53" s="392"/>
      <c r="D53" s="392"/>
      <c r="E53" s="392"/>
      <c r="F53" s="392"/>
      <c r="G53" s="392"/>
      <c r="H53" s="392"/>
      <c r="I53" s="393"/>
      <c r="J53" s="394"/>
      <c r="K53" s="66">
        <v>16</v>
      </c>
      <c r="L53" s="66">
        <v>21</v>
      </c>
      <c r="M53" s="66" t="s">
        <v>937</v>
      </c>
      <c r="N53" s="66">
        <v>4</v>
      </c>
      <c r="O53" s="66">
        <v>1000</v>
      </c>
      <c r="P53" s="66">
        <v>2</v>
      </c>
      <c r="Q53" s="66"/>
      <c r="R53" s="66"/>
      <c r="S53" s="341"/>
      <c r="T53" s="343" t="s">
        <v>208</v>
      </c>
      <c r="U53" s="67" t="s">
        <v>870</v>
      </c>
      <c r="V53" s="67" t="s">
        <v>206</v>
      </c>
      <c r="W53" s="67" t="str">
        <f t="shared" si="10"/>
        <v>16,21, '補足21','4',1000,'2','',''</v>
      </c>
      <c r="X53" s="344" t="s">
        <v>207</v>
      </c>
      <c r="Z53" s="1" t="b">
        <f t="shared" si="11"/>
        <v>0</v>
      </c>
      <c r="AA53" s="1" t="b">
        <f t="shared" si="12"/>
        <v>0</v>
      </c>
      <c r="AB53" s="1" t="b">
        <f t="shared" si="13"/>
        <v>0</v>
      </c>
      <c r="AC53" s="1" t="b">
        <f t="shared" si="14"/>
        <v>0</v>
      </c>
      <c r="AD53" s="1" t="b">
        <f t="shared" si="15"/>
        <v>0</v>
      </c>
      <c r="AE53" s="1" t="b">
        <f t="shared" si="16"/>
        <v>0</v>
      </c>
      <c r="AF53" s="1" t="str">
        <f t="shared" si="17"/>
        <v/>
      </c>
      <c r="AG53" s="1" t="str">
        <f t="shared" si="18"/>
        <v/>
      </c>
      <c r="AI53" s="1"/>
      <c r="AJ53" s="4"/>
      <c r="AK53" s="1"/>
      <c r="AL53" s="1"/>
      <c r="AM53" s="1"/>
      <c r="AN53" s="1"/>
      <c r="AO53" s="1"/>
      <c r="AP53" s="1"/>
    </row>
    <row r="54" spans="1:42">
      <c r="A54" s="392"/>
      <c r="B54" s="392"/>
      <c r="C54" s="392"/>
      <c r="D54" s="392"/>
      <c r="E54" s="392"/>
      <c r="F54" s="392"/>
      <c r="G54" s="392"/>
      <c r="H54" s="392"/>
      <c r="I54" s="393"/>
      <c r="J54" s="394"/>
      <c r="K54" s="66">
        <v>16</v>
      </c>
      <c r="L54" s="66">
        <v>22</v>
      </c>
      <c r="M54" s="66" t="s">
        <v>938</v>
      </c>
      <c r="N54" s="66">
        <v>4</v>
      </c>
      <c r="O54" s="66">
        <v>1000</v>
      </c>
      <c r="P54" s="66">
        <v>2</v>
      </c>
      <c r="Q54" s="66"/>
      <c r="R54" s="66"/>
      <c r="S54" s="341"/>
      <c r="T54" s="343" t="s">
        <v>208</v>
      </c>
      <c r="U54" s="67" t="s">
        <v>870</v>
      </c>
      <c r="V54" s="67" t="s">
        <v>206</v>
      </c>
      <c r="W54" s="67" t="str">
        <f t="shared" si="10"/>
        <v>16,22, '補足22','4',1000,'2','',''</v>
      </c>
      <c r="X54" s="344" t="s">
        <v>207</v>
      </c>
      <c r="Z54" s="1" t="b">
        <f t="shared" si="11"/>
        <v>0</v>
      </c>
      <c r="AA54" s="1" t="b">
        <f t="shared" si="12"/>
        <v>0</v>
      </c>
      <c r="AB54" s="1" t="b">
        <f t="shared" si="13"/>
        <v>0</v>
      </c>
      <c r="AC54" s="1" t="b">
        <f t="shared" si="14"/>
        <v>0</v>
      </c>
      <c r="AD54" s="1" t="b">
        <f t="shared" si="15"/>
        <v>0</v>
      </c>
      <c r="AE54" s="1" t="b">
        <f t="shared" si="16"/>
        <v>0</v>
      </c>
      <c r="AF54" s="1" t="str">
        <f t="shared" si="17"/>
        <v/>
      </c>
      <c r="AG54" s="1" t="str">
        <f t="shared" si="18"/>
        <v/>
      </c>
      <c r="AI54" s="1"/>
      <c r="AJ54" s="4"/>
      <c r="AK54" s="1"/>
      <c r="AL54" s="1"/>
      <c r="AM54" s="1"/>
      <c r="AN54" s="1"/>
      <c r="AO54" s="1"/>
      <c r="AP54" s="1"/>
    </row>
    <row r="55" spans="1:42">
      <c r="A55" s="392"/>
      <c r="B55" s="392"/>
      <c r="C55" s="392"/>
      <c r="D55" s="392"/>
      <c r="E55" s="392"/>
      <c r="F55" s="392"/>
      <c r="G55" s="392"/>
      <c r="H55" s="392"/>
      <c r="I55" s="393"/>
      <c r="J55" s="394"/>
      <c r="K55" s="66">
        <v>16</v>
      </c>
      <c r="L55" s="66">
        <v>23</v>
      </c>
      <c r="M55" s="66" t="s">
        <v>939</v>
      </c>
      <c r="N55" s="66">
        <v>4</v>
      </c>
      <c r="O55" s="66">
        <v>1000</v>
      </c>
      <c r="P55" s="66">
        <v>2</v>
      </c>
      <c r="Q55" s="66"/>
      <c r="R55" s="66"/>
      <c r="S55" s="341"/>
      <c r="T55" s="343" t="s">
        <v>208</v>
      </c>
      <c r="U55" s="67" t="s">
        <v>870</v>
      </c>
      <c r="V55" s="67" t="s">
        <v>206</v>
      </c>
      <c r="W55" s="67" t="str">
        <f t="shared" si="10"/>
        <v>16,23, '補足23','4',1000,'2','',''</v>
      </c>
      <c r="X55" s="344" t="s">
        <v>207</v>
      </c>
      <c r="Z55" s="1" t="b">
        <f t="shared" si="11"/>
        <v>0</v>
      </c>
      <c r="AA55" s="1" t="b">
        <f t="shared" si="12"/>
        <v>0</v>
      </c>
      <c r="AB55" s="1" t="b">
        <f t="shared" si="13"/>
        <v>0</v>
      </c>
      <c r="AC55" s="1" t="b">
        <f t="shared" si="14"/>
        <v>0</v>
      </c>
      <c r="AD55" s="1" t="b">
        <f t="shared" si="15"/>
        <v>0</v>
      </c>
      <c r="AE55" s="1" t="b">
        <f t="shared" si="16"/>
        <v>0</v>
      </c>
      <c r="AF55" s="1" t="str">
        <f t="shared" si="17"/>
        <v/>
      </c>
      <c r="AG55" s="1" t="str">
        <f t="shared" si="18"/>
        <v/>
      </c>
      <c r="AI55" s="1"/>
      <c r="AJ55" s="4"/>
      <c r="AK55" s="1"/>
      <c r="AL55" s="1"/>
      <c r="AM55" s="1"/>
      <c r="AN55" s="1"/>
      <c r="AO55" s="1"/>
      <c r="AP55" s="1"/>
    </row>
    <row r="56" spans="1:42">
      <c r="A56" s="392"/>
      <c r="B56" s="392"/>
      <c r="C56" s="392"/>
      <c r="D56" s="392"/>
      <c r="E56" s="392"/>
      <c r="F56" s="392"/>
      <c r="G56" s="392"/>
      <c r="H56" s="392"/>
      <c r="I56" s="393"/>
      <c r="J56" s="394"/>
      <c r="K56" s="66">
        <v>16</v>
      </c>
      <c r="L56" s="66">
        <v>24</v>
      </c>
      <c r="M56" s="66" t="s">
        <v>940</v>
      </c>
      <c r="N56" s="66">
        <v>4</v>
      </c>
      <c r="O56" s="66">
        <v>1000</v>
      </c>
      <c r="P56" s="66">
        <v>2</v>
      </c>
      <c r="Q56" s="66"/>
      <c r="R56" s="66"/>
      <c r="S56" s="341"/>
      <c r="T56" s="343" t="s">
        <v>208</v>
      </c>
      <c r="U56" s="67" t="s">
        <v>870</v>
      </c>
      <c r="V56" s="67" t="s">
        <v>206</v>
      </c>
      <c r="W56" s="67" t="str">
        <f t="shared" si="10"/>
        <v>16,24, '補足24','4',1000,'2','',''</v>
      </c>
      <c r="X56" s="344" t="s">
        <v>207</v>
      </c>
      <c r="Z56" s="1" t="b">
        <f t="shared" si="11"/>
        <v>0</v>
      </c>
      <c r="AA56" s="1" t="b">
        <f t="shared" si="12"/>
        <v>0</v>
      </c>
      <c r="AB56" s="1" t="b">
        <f t="shared" si="13"/>
        <v>0</v>
      </c>
      <c r="AC56" s="1" t="b">
        <f t="shared" si="14"/>
        <v>0</v>
      </c>
      <c r="AD56" s="1" t="b">
        <f t="shared" si="15"/>
        <v>0</v>
      </c>
      <c r="AE56" s="1" t="b">
        <f t="shared" si="16"/>
        <v>0</v>
      </c>
      <c r="AF56" s="1" t="str">
        <f t="shared" si="17"/>
        <v/>
      </c>
      <c r="AG56" s="1" t="str">
        <f t="shared" si="18"/>
        <v/>
      </c>
      <c r="AI56" s="1"/>
      <c r="AJ56" s="4"/>
      <c r="AK56" s="1"/>
      <c r="AL56" s="1"/>
      <c r="AM56" s="1"/>
      <c r="AN56" s="1"/>
      <c r="AO56" s="1"/>
      <c r="AP56" s="1"/>
    </row>
    <row r="57" spans="1:42">
      <c r="A57" s="392"/>
      <c r="B57" s="392"/>
      <c r="C57" s="392"/>
      <c r="D57" s="392"/>
      <c r="E57" s="392"/>
      <c r="F57" s="392"/>
      <c r="G57" s="392"/>
      <c r="H57" s="392"/>
      <c r="I57" s="393"/>
      <c r="J57" s="394"/>
      <c r="K57" s="66">
        <v>16</v>
      </c>
      <c r="L57" s="66">
        <v>25</v>
      </c>
      <c r="M57" s="66" t="s">
        <v>941</v>
      </c>
      <c r="N57" s="66">
        <v>4</v>
      </c>
      <c r="O57" s="66">
        <v>1000</v>
      </c>
      <c r="P57" s="66">
        <v>2</v>
      </c>
      <c r="Q57" s="66"/>
      <c r="R57" s="66"/>
      <c r="S57" s="341"/>
      <c r="T57" s="343" t="s">
        <v>208</v>
      </c>
      <c r="U57" s="67" t="s">
        <v>870</v>
      </c>
      <c r="V57" s="67" t="s">
        <v>206</v>
      </c>
      <c r="W57" s="67" t="str">
        <f t="shared" si="10"/>
        <v>16,25, '補足25','4',1000,'2','',''</v>
      </c>
      <c r="X57" s="344" t="s">
        <v>207</v>
      </c>
      <c r="Z57" s="1" t="b">
        <f t="shared" si="11"/>
        <v>0</v>
      </c>
      <c r="AA57" s="1" t="b">
        <f t="shared" si="12"/>
        <v>0</v>
      </c>
      <c r="AB57" s="1" t="b">
        <f t="shared" si="13"/>
        <v>0</v>
      </c>
      <c r="AC57" s="1" t="b">
        <f t="shared" si="14"/>
        <v>0</v>
      </c>
      <c r="AD57" s="1" t="b">
        <f t="shared" si="15"/>
        <v>0</v>
      </c>
      <c r="AE57" s="1" t="b">
        <f t="shared" si="16"/>
        <v>0</v>
      </c>
      <c r="AF57" s="1" t="str">
        <f t="shared" si="17"/>
        <v/>
      </c>
      <c r="AG57" s="1" t="str">
        <f t="shared" si="18"/>
        <v/>
      </c>
      <c r="AI57" s="1"/>
      <c r="AJ57" s="4"/>
      <c r="AK57" s="1"/>
      <c r="AL57" s="1"/>
      <c r="AM57" s="1"/>
      <c r="AN57" s="1"/>
      <c r="AO57" s="1"/>
      <c r="AP57" s="1"/>
    </row>
    <row r="58" spans="1:42">
      <c r="A58" s="392"/>
      <c r="B58" s="392"/>
      <c r="C58" s="392"/>
      <c r="D58" s="392"/>
      <c r="E58" s="392"/>
      <c r="F58" s="392"/>
      <c r="G58" s="392"/>
      <c r="H58" s="392"/>
      <c r="I58" s="393"/>
      <c r="J58" s="394"/>
      <c r="K58" s="66">
        <v>16</v>
      </c>
      <c r="L58" s="66">
        <v>26</v>
      </c>
      <c r="M58" s="66" t="s">
        <v>942</v>
      </c>
      <c r="N58" s="66">
        <v>4</v>
      </c>
      <c r="O58" s="66">
        <v>1000</v>
      </c>
      <c r="P58" s="66">
        <v>2</v>
      </c>
      <c r="Q58" s="66"/>
      <c r="R58" s="66"/>
      <c r="S58" s="341"/>
      <c r="T58" s="343" t="s">
        <v>208</v>
      </c>
      <c r="U58" s="67" t="s">
        <v>870</v>
      </c>
      <c r="V58" s="67" t="s">
        <v>206</v>
      </c>
      <c r="W58" s="67" t="str">
        <f t="shared" si="10"/>
        <v>16,26, '補足26','4',1000,'2','',''</v>
      </c>
      <c r="X58" s="344" t="s">
        <v>207</v>
      </c>
      <c r="Z58" s="1" t="b">
        <f t="shared" si="11"/>
        <v>0</v>
      </c>
      <c r="AA58" s="1" t="b">
        <f t="shared" si="12"/>
        <v>0</v>
      </c>
      <c r="AB58" s="1" t="b">
        <f t="shared" si="13"/>
        <v>0</v>
      </c>
      <c r="AC58" s="1" t="b">
        <f t="shared" si="14"/>
        <v>0</v>
      </c>
      <c r="AD58" s="1" t="b">
        <f t="shared" si="15"/>
        <v>0</v>
      </c>
      <c r="AE58" s="1" t="b">
        <f t="shared" si="16"/>
        <v>0</v>
      </c>
      <c r="AF58" s="1" t="str">
        <f t="shared" si="17"/>
        <v/>
      </c>
      <c r="AG58" s="1" t="str">
        <f t="shared" si="18"/>
        <v/>
      </c>
      <c r="AI58" s="1"/>
      <c r="AJ58" s="4"/>
      <c r="AK58" s="1"/>
      <c r="AL58" s="1"/>
      <c r="AM58" s="1"/>
      <c r="AN58" s="1"/>
      <c r="AO58" s="1"/>
      <c r="AP58" s="1"/>
    </row>
    <row r="59" spans="1:42">
      <c r="A59" s="392"/>
      <c r="B59" s="392"/>
      <c r="C59" s="392"/>
      <c r="D59" s="392"/>
      <c r="E59" s="392"/>
      <c r="F59" s="392"/>
      <c r="G59" s="392"/>
      <c r="H59" s="392"/>
      <c r="I59" s="393"/>
      <c r="J59" s="394"/>
      <c r="K59" s="66">
        <v>16</v>
      </c>
      <c r="L59" s="66">
        <v>27</v>
      </c>
      <c r="M59" s="66" t="s">
        <v>943</v>
      </c>
      <c r="N59" s="66">
        <v>4</v>
      </c>
      <c r="O59" s="66">
        <v>1000</v>
      </c>
      <c r="P59" s="66">
        <v>2</v>
      </c>
      <c r="Q59" s="66"/>
      <c r="R59" s="66"/>
      <c r="S59" s="341"/>
      <c r="T59" s="343" t="s">
        <v>208</v>
      </c>
      <c r="U59" s="67" t="s">
        <v>870</v>
      </c>
      <c r="V59" s="67" t="s">
        <v>206</v>
      </c>
      <c r="W59" s="67" t="str">
        <f t="shared" si="10"/>
        <v>16,27, '補足27','4',1000,'2','',''</v>
      </c>
      <c r="X59" s="344" t="s">
        <v>207</v>
      </c>
      <c r="Z59" s="1" t="b">
        <f t="shared" si="11"/>
        <v>0</v>
      </c>
      <c r="AA59" s="1" t="b">
        <f t="shared" si="12"/>
        <v>0</v>
      </c>
      <c r="AB59" s="1" t="b">
        <f t="shared" si="13"/>
        <v>0</v>
      </c>
      <c r="AC59" s="1" t="b">
        <f t="shared" si="14"/>
        <v>0</v>
      </c>
      <c r="AD59" s="1" t="b">
        <f t="shared" si="15"/>
        <v>0</v>
      </c>
      <c r="AE59" s="1" t="b">
        <f t="shared" si="16"/>
        <v>0</v>
      </c>
      <c r="AF59" s="1" t="str">
        <f t="shared" si="17"/>
        <v/>
      </c>
      <c r="AG59" s="1" t="str">
        <f t="shared" si="18"/>
        <v/>
      </c>
      <c r="AI59" s="1"/>
      <c r="AJ59" s="4"/>
      <c r="AK59" s="1"/>
      <c r="AL59" s="1"/>
      <c r="AM59" s="1"/>
      <c r="AN59" s="1"/>
      <c r="AO59" s="1"/>
      <c r="AP59" s="1"/>
    </row>
    <row r="60" spans="1:42">
      <c r="A60" s="392"/>
      <c r="B60" s="392"/>
      <c r="C60" s="392"/>
      <c r="D60" s="392"/>
      <c r="E60" s="392"/>
      <c r="F60" s="392"/>
      <c r="G60" s="392"/>
      <c r="H60" s="392"/>
      <c r="I60" s="393"/>
      <c r="J60" s="394"/>
      <c r="K60" s="66">
        <v>16</v>
      </c>
      <c r="L60" s="66">
        <v>28</v>
      </c>
      <c r="M60" s="66" t="s">
        <v>944</v>
      </c>
      <c r="N60" s="66">
        <v>4</v>
      </c>
      <c r="O60" s="66">
        <v>1000</v>
      </c>
      <c r="P60" s="66">
        <v>2</v>
      </c>
      <c r="Q60" s="66"/>
      <c r="R60" s="66"/>
      <c r="S60" s="341"/>
      <c r="T60" s="343" t="s">
        <v>208</v>
      </c>
      <c r="U60" s="67" t="s">
        <v>870</v>
      </c>
      <c r="V60" s="67" t="s">
        <v>206</v>
      </c>
      <c r="W60" s="67" t="str">
        <f t="shared" si="10"/>
        <v>16,28, '補足28','4',1000,'2','',''</v>
      </c>
      <c r="X60" s="344" t="s">
        <v>207</v>
      </c>
      <c r="Z60" s="1" t="b">
        <f t="shared" si="11"/>
        <v>0</v>
      </c>
      <c r="AA60" s="1" t="b">
        <f t="shared" si="12"/>
        <v>0</v>
      </c>
      <c r="AB60" s="1" t="b">
        <f t="shared" si="13"/>
        <v>0</v>
      </c>
      <c r="AC60" s="1" t="b">
        <f t="shared" si="14"/>
        <v>0</v>
      </c>
      <c r="AD60" s="1" t="b">
        <f t="shared" si="15"/>
        <v>0</v>
      </c>
      <c r="AE60" s="1" t="b">
        <f t="shared" si="16"/>
        <v>0</v>
      </c>
      <c r="AF60" s="1" t="str">
        <f t="shared" si="17"/>
        <v/>
      </c>
      <c r="AG60" s="1" t="str">
        <f t="shared" si="18"/>
        <v/>
      </c>
      <c r="AI60" s="1"/>
      <c r="AJ60" s="4"/>
      <c r="AK60" s="1"/>
      <c r="AL60" s="1"/>
      <c r="AM60" s="1"/>
      <c r="AN60" s="1"/>
      <c r="AO60" s="1"/>
      <c r="AP60" s="1"/>
    </row>
    <row r="61" spans="1:42">
      <c r="A61" s="392"/>
      <c r="B61" s="392"/>
      <c r="C61" s="392"/>
      <c r="D61" s="392"/>
      <c r="E61" s="392"/>
      <c r="F61" s="392"/>
      <c r="G61" s="392"/>
      <c r="H61" s="392"/>
      <c r="I61" s="393"/>
      <c r="J61" s="394"/>
      <c r="K61" s="66">
        <v>16</v>
      </c>
      <c r="L61" s="66">
        <v>29</v>
      </c>
      <c r="M61" s="66" t="s">
        <v>945</v>
      </c>
      <c r="N61" s="66">
        <v>4</v>
      </c>
      <c r="O61" s="66">
        <v>1000</v>
      </c>
      <c r="P61" s="66">
        <v>2</v>
      </c>
      <c r="Q61" s="66"/>
      <c r="R61" s="66"/>
      <c r="S61" s="341"/>
      <c r="T61" s="343" t="s">
        <v>208</v>
      </c>
      <c r="U61" s="67" t="s">
        <v>870</v>
      </c>
      <c r="V61" s="67" t="s">
        <v>206</v>
      </c>
      <c r="W61" s="67" t="str">
        <f t="shared" si="10"/>
        <v>16,29, '補足29','4',1000,'2','',''</v>
      </c>
      <c r="X61" s="344" t="s">
        <v>207</v>
      </c>
      <c r="Z61" s="1" t="b">
        <f t="shared" si="11"/>
        <v>0</v>
      </c>
      <c r="AA61" s="1" t="b">
        <f t="shared" si="12"/>
        <v>0</v>
      </c>
      <c r="AB61" s="1" t="b">
        <f t="shared" si="13"/>
        <v>0</v>
      </c>
      <c r="AC61" s="1" t="b">
        <f t="shared" si="14"/>
        <v>0</v>
      </c>
      <c r="AD61" s="1" t="b">
        <f t="shared" si="15"/>
        <v>0</v>
      </c>
      <c r="AE61" s="1" t="b">
        <f t="shared" si="16"/>
        <v>0</v>
      </c>
      <c r="AF61" s="1" t="str">
        <f t="shared" si="17"/>
        <v/>
      </c>
      <c r="AG61" s="1" t="str">
        <f t="shared" si="18"/>
        <v/>
      </c>
      <c r="AI61" s="1"/>
      <c r="AJ61" s="4"/>
      <c r="AK61" s="1"/>
      <c r="AL61" s="1"/>
      <c r="AM61" s="1"/>
      <c r="AN61" s="1"/>
      <c r="AO61" s="1"/>
      <c r="AP61" s="1"/>
    </row>
    <row r="62" spans="1:42">
      <c r="A62" s="392"/>
      <c r="B62" s="392"/>
      <c r="C62" s="392"/>
      <c r="D62" s="392"/>
      <c r="E62" s="392"/>
      <c r="F62" s="392"/>
      <c r="G62" s="392"/>
      <c r="H62" s="392"/>
      <c r="I62" s="393"/>
      <c r="J62" s="394"/>
      <c r="K62" s="66">
        <v>16</v>
      </c>
      <c r="L62" s="66">
        <v>30</v>
      </c>
      <c r="M62" s="66" t="s">
        <v>946</v>
      </c>
      <c r="N62" s="66">
        <v>4</v>
      </c>
      <c r="O62" s="66">
        <v>1000</v>
      </c>
      <c r="P62" s="66">
        <v>2</v>
      </c>
      <c r="Q62" s="66"/>
      <c r="R62" s="66"/>
      <c r="S62" s="341"/>
      <c r="T62" s="343" t="s">
        <v>208</v>
      </c>
      <c r="U62" s="67" t="s">
        <v>870</v>
      </c>
      <c r="V62" s="67" t="s">
        <v>206</v>
      </c>
      <c r="W62" s="67" t="str">
        <f t="shared" si="10"/>
        <v>16,30, '補足30','4',1000,'2','',''</v>
      </c>
      <c r="X62" s="344" t="s">
        <v>207</v>
      </c>
      <c r="Z62" s="1" t="b">
        <f t="shared" si="11"/>
        <v>0</v>
      </c>
      <c r="AA62" s="1" t="b">
        <f t="shared" si="12"/>
        <v>0</v>
      </c>
      <c r="AB62" s="1" t="b">
        <f t="shared" si="13"/>
        <v>0</v>
      </c>
      <c r="AC62" s="1" t="b">
        <f t="shared" si="14"/>
        <v>0</v>
      </c>
      <c r="AD62" s="1" t="b">
        <f t="shared" si="15"/>
        <v>0</v>
      </c>
      <c r="AE62" s="1" t="b">
        <f t="shared" si="16"/>
        <v>0</v>
      </c>
      <c r="AF62" s="1" t="str">
        <f t="shared" si="17"/>
        <v/>
      </c>
      <c r="AG62" s="1" t="str">
        <f t="shared" si="18"/>
        <v/>
      </c>
      <c r="AI62" s="1"/>
      <c r="AJ62" s="4"/>
      <c r="AK62" s="1"/>
      <c r="AL62" s="1"/>
      <c r="AM62" s="1"/>
      <c r="AN62" s="1"/>
      <c r="AO62" s="1"/>
      <c r="AP62" s="1"/>
    </row>
  </sheetData>
  <autoFilter ref="A2:AP2" xr:uid="{00000000-0001-0000-2000-000000000000}"/>
  <mergeCells count="3">
    <mergeCell ref="K1:R1"/>
    <mergeCell ref="A1:H1"/>
    <mergeCell ref="T1:X1"/>
  </mergeCells>
  <phoneticPr fontId="3"/>
  <conditionalFormatting sqref="A1">
    <cfRule type="cellIs" dxfId="26" priority="1" stopIfTrue="1" operator="equal">
      <formula>"-設定しない-"</formula>
    </cfRule>
    <cfRule type="cellIs" dxfId="25" priority="2" stopIfTrue="1" operator="equal">
      <formula>"-ユーザ毎に設定が有効になる項目の為省略-"</formula>
    </cfRule>
    <cfRule type="cellIs" dxfId="24" priority="3" stopIfTrue="1" operator="equal">
      <formula>"□"</formula>
    </cfRule>
  </conditionalFormatting>
  <hyperlinks>
    <hyperlink ref="J1" location="テーブル一覧!A1" display="一覧へ" xr:uid="{15EAF301-E3B2-495F-8112-48D123E9DEFB}"/>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Q386"/>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194" bestFit="1" customWidth="1"/>
    <col min="2" max="2" width="7.42578125" style="194" bestFit="1" customWidth="1"/>
    <col min="3" max="3" width="17.5703125" style="194" bestFit="1" customWidth="1"/>
    <col min="4" max="4" width="23.42578125" style="194" bestFit="1" customWidth="1"/>
    <col min="5" max="5" width="14.42578125" style="194" bestFit="1" customWidth="1"/>
    <col min="6" max="6" width="16.42578125" style="194" bestFit="1" customWidth="1"/>
    <col min="7" max="7" width="14.140625" style="194" bestFit="1" customWidth="1"/>
    <col min="8" max="8" width="14.42578125" style="194" bestFit="1" customWidth="1"/>
    <col min="9" max="9" width="13.5703125" style="194" bestFit="1" customWidth="1"/>
    <col min="10" max="10" width="9.42578125" style="194" bestFit="1" customWidth="1"/>
    <col min="11" max="11" width="7.5703125" style="194" bestFit="1" customWidth="1"/>
    <col min="12" max="12" width="7.42578125" style="194" bestFit="1" customWidth="1"/>
    <col min="13" max="13" width="22.5703125" style="194" bestFit="1" customWidth="1"/>
    <col min="14" max="14" width="23.85546875" style="194" bestFit="1" customWidth="1"/>
    <col min="15" max="15" width="14.42578125" style="194" bestFit="1" customWidth="1"/>
    <col min="16" max="16" width="16.42578125" style="194" bestFit="1" customWidth="1"/>
    <col min="17" max="17" width="14.140625" style="194" bestFit="1" customWidth="1"/>
    <col min="18" max="18" width="14.42578125" style="194" bestFit="1" customWidth="1"/>
    <col min="19" max="20" width="15.5703125" style="194" bestFit="1" customWidth="1"/>
    <col min="21" max="21" width="16" style="194" bestFit="1" customWidth="1"/>
    <col min="22" max="22" width="28" style="194" bestFit="1" customWidth="1"/>
    <col min="23" max="23" width="9.140625" style="194"/>
    <col min="24" max="24" width="7.5703125" style="194" customWidth="1"/>
    <col min="25" max="25" width="7.5703125" style="194" bestFit="1" customWidth="1"/>
    <col min="26" max="26" width="9.140625" style="194"/>
    <col min="27" max="27" width="17.85546875" style="194" customWidth="1"/>
    <col min="28" max="28" width="17.42578125" style="194" bestFit="1" customWidth="1"/>
    <col min="29" max="34" width="17.42578125" style="194" customWidth="1"/>
    <col min="35" max="35" width="9.140625" style="194"/>
    <col min="36" max="37" width="9.140625" style="194" customWidth="1"/>
    <col min="38" max="16384" width="9.140625" style="194"/>
  </cols>
  <sheetData>
    <row r="1" spans="1:43" ht="13.5">
      <c r="A1" s="388" t="s">
        <v>0</v>
      </c>
      <c r="B1" s="388"/>
      <c r="C1" s="388"/>
      <c r="D1" s="388"/>
      <c r="E1" s="388"/>
      <c r="F1" s="388"/>
      <c r="G1" s="388"/>
      <c r="H1" s="388"/>
      <c r="J1" s="193" t="s">
        <v>1138</v>
      </c>
      <c r="K1" s="365" t="str">
        <f>'[3]1_プロファイルマスタ'!$H$1</f>
        <v>横浜銀行様用出荷設定</v>
      </c>
      <c r="L1" s="366"/>
      <c r="M1" s="366"/>
      <c r="N1" s="366"/>
      <c r="O1" s="366"/>
      <c r="P1" s="366"/>
      <c r="Q1" s="366"/>
      <c r="R1" s="367"/>
      <c r="S1" s="194" t="s">
        <v>859</v>
      </c>
      <c r="T1" s="194" t="s">
        <v>859</v>
      </c>
      <c r="U1" s="364" t="s">
        <v>205</v>
      </c>
      <c r="V1" s="364"/>
      <c r="W1" s="364"/>
      <c r="X1" s="364"/>
      <c r="Y1" s="364"/>
      <c r="AJ1" s="197"/>
    </row>
    <row r="2" spans="1:43">
      <c r="A2" s="198" t="s">
        <v>179</v>
      </c>
      <c r="B2" s="198" t="s">
        <v>696</v>
      </c>
      <c r="C2" s="198" t="s">
        <v>697</v>
      </c>
      <c r="D2" s="198" t="s">
        <v>698</v>
      </c>
      <c r="E2" s="198" t="s">
        <v>699</v>
      </c>
      <c r="F2" s="198" t="s">
        <v>692</v>
      </c>
      <c r="G2" s="198" t="s">
        <v>693</v>
      </c>
      <c r="H2" s="126" t="s">
        <v>203</v>
      </c>
      <c r="I2" s="310" t="s">
        <v>1131</v>
      </c>
      <c r="J2" s="349" t="s">
        <v>813</v>
      </c>
      <c r="K2" s="350" t="s">
        <v>179</v>
      </c>
      <c r="L2" s="351" t="s">
        <v>696</v>
      </c>
      <c r="M2" s="351" t="s">
        <v>697</v>
      </c>
      <c r="N2" s="351" t="s">
        <v>698</v>
      </c>
      <c r="O2" s="351" t="s">
        <v>699</v>
      </c>
      <c r="P2" s="351" t="s">
        <v>692</v>
      </c>
      <c r="Q2" s="351" t="s">
        <v>693</v>
      </c>
      <c r="R2" s="127" t="s">
        <v>203</v>
      </c>
      <c r="S2" s="194" t="s">
        <v>815</v>
      </c>
      <c r="T2" s="194" t="s">
        <v>815</v>
      </c>
      <c r="U2" s="195" t="s">
        <v>814</v>
      </c>
      <c r="V2" s="195" t="s">
        <v>814</v>
      </c>
      <c r="W2" s="195" t="s">
        <v>814</v>
      </c>
      <c r="X2" s="195" t="s">
        <v>815</v>
      </c>
      <c r="Y2" s="195" t="s">
        <v>814</v>
      </c>
      <c r="AA2" s="352" t="s">
        <v>179</v>
      </c>
      <c r="AB2" s="353" t="s">
        <v>696</v>
      </c>
      <c r="AC2" s="353" t="s">
        <v>697</v>
      </c>
      <c r="AD2" s="353" t="s">
        <v>698</v>
      </c>
      <c r="AE2" s="353" t="s">
        <v>699</v>
      </c>
      <c r="AF2" s="353" t="s">
        <v>692</v>
      </c>
      <c r="AG2" s="353" t="s">
        <v>693</v>
      </c>
      <c r="AH2" s="128" t="s">
        <v>203</v>
      </c>
      <c r="AJ2" s="209"/>
      <c r="AK2" s="209"/>
      <c r="AL2" s="209"/>
      <c r="AM2" s="209"/>
      <c r="AN2" s="209"/>
      <c r="AO2" s="209"/>
      <c r="AP2" s="209"/>
      <c r="AQ2" s="209"/>
    </row>
    <row r="3" spans="1:43">
      <c r="A3" s="211">
        <v>1</v>
      </c>
      <c r="B3" s="211">
        <v>1</v>
      </c>
      <c r="C3" s="211" t="s">
        <v>737</v>
      </c>
      <c r="D3" s="211" t="s">
        <v>738</v>
      </c>
      <c r="E3" s="211"/>
      <c r="F3" s="211" t="s">
        <v>75</v>
      </c>
      <c r="G3" s="211"/>
      <c r="H3" s="211">
        <v>1</v>
      </c>
      <c r="I3" s="354" t="s">
        <v>1068</v>
      </c>
      <c r="J3" s="205" t="s">
        <v>43</v>
      </c>
      <c r="K3" s="223">
        <v>1</v>
      </c>
      <c r="L3" s="223">
        <v>1</v>
      </c>
      <c r="M3" s="223" t="s">
        <v>737</v>
      </c>
      <c r="N3" s="223" t="s">
        <v>738</v>
      </c>
      <c r="O3" s="223"/>
      <c r="P3" s="223" t="s">
        <v>75</v>
      </c>
      <c r="Q3" s="223"/>
      <c r="R3" s="223">
        <v>1</v>
      </c>
      <c r="S3" s="194" t="str">
        <f>VLOOKUP(A3,'[3]15_リスト発行元マスタ'!$A$3:$Q$100,2,FALSE)</f>
        <v>OFAC</v>
      </c>
      <c r="T3" s="194" t="str">
        <f>VLOOKUP(K3,'[3]15_リスト発行元マスタ'!$U$3:$AK$100,2,FALSE)</f>
        <v>OFAC</v>
      </c>
      <c r="U3" s="206" t="s">
        <v>208</v>
      </c>
      <c r="V3" s="207" t="s">
        <v>871</v>
      </c>
      <c r="W3" s="207" t="s">
        <v>206</v>
      </c>
      <c r="X3" s="207" t="str">
        <f>K3&amp;","&amp;L3&amp;", "&amp;"'"&amp;M3&amp;"'"&amp;","&amp;"'"&amp;N3&amp;"'"&amp;","&amp;"'"&amp;O3&amp;"'"&amp;","&amp;P3&amp;","&amp;"'"&amp;Q3&amp;"'"&amp;","&amp;R3&amp;""</f>
        <v>1,1, 'レコード番号','RECORDID','',NULL,'',1</v>
      </c>
      <c r="Y3" s="208" t="s">
        <v>207</v>
      </c>
      <c r="AA3" s="209" t="b">
        <f t="shared" ref="AA3:AH18" si="0">IF(K3="","",EXACT(K3,AJ3))</f>
        <v>0</v>
      </c>
      <c r="AB3" s="209" t="b">
        <f t="shared" si="0"/>
        <v>0</v>
      </c>
      <c r="AC3" s="209" t="b">
        <f t="shared" si="0"/>
        <v>0</v>
      </c>
      <c r="AD3" s="209" t="b">
        <f t="shared" si="0"/>
        <v>0</v>
      </c>
      <c r="AE3" s="209" t="str">
        <f t="shared" si="0"/>
        <v/>
      </c>
      <c r="AF3" s="209" t="b">
        <f t="shared" si="0"/>
        <v>0</v>
      </c>
      <c r="AG3" s="209" t="str">
        <f t="shared" si="0"/>
        <v/>
      </c>
      <c r="AH3" s="209" t="b">
        <f t="shared" si="0"/>
        <v>0</v>
      </c>
      <c r="AJ3" s="209"/>
      <c r="AK3" s="200"/>
      <c r="AL3" s="209"/>
      <c r="AM3" s="209"/>
      <c r="AN3" s="209"/>
      <c r="AO3" s="209"/>
      <c r="AP3" s="209"/>
      <c r="AQ3" s="209"/>
    </row>
    <row r="4" spans="1:43">
      <c r="A4" s="211">
        <v>1</v>
      </c>
      <c r="B4" s="211">
        <v>2</v>
      </c>
      <c r="C4" s="211" t="s">
        <v>733</v>
      </c>
      <c r="D4" s="211" t="s">
        <v>739</v>
      </c>
      <c r="E4" s="211"/>
      <c r="F4" s="211" t="s">
        <v>75</v>
      </c>
      <c r="G4" s="211"/>
      <c r="H4" s="211">
        <v>2</v>
      </c>
      <c r="I4" s="354" t="s">
        <v>1068</v>
      </c>
      <c r="J4" s="205" t="s">
        <v>43</v>
      </c>
      <c r="K4" s="223">
        <v>1</v>
      </c>
      <c r="L4" s="223">
        <v>2</v>
      </c>
      <c r="M4" s="223" t="s">
        <v>733</v>
      </c>
      <c r="N4" s="223" t="s">
        <v>739</v>
      </c>
      <c r="O4" s="223"/>
      <c r="P4" s="223" t="s">
        <v>75</v>
      </c>
      <c r="Q4" s="223"/>
      <c r="R4" s="223">
        <v>2</v>
      </c>
      <c r="S4" s="194" t="str">
        <f>VLOOKUP(A4,'[3]15_リスト発行元マスタ'!$A$3:$Q$100,2,FALSE)</f>
        <v>OFAC</v>
      </c>
      <c r="T4" s="194" t="str">
        <f>VLOOKUP(K4,'[3]15_リスト発行元マスタ'!$U$3:$AK$100,2,FALSE)</f>
        <v>OFAC</v>
      </c>
      <c r="U4" s="206" t="s">
        <v>208</v>
      </c>
      <c r="V4" s="207" t="s">
        <v>871</v>
      </c>
      <c r="W4" s="207" t="s">
        <v>206</v>
      </c>
      <c r="X4" s="207" t="str">
        <f t="shared" ref="X4:X67" si="1">K4&amp;","&amp;L4&amp;", "&amp;"'"&amp;M4&amp;"'"&amp;","&amp;"'"&amp;N4&amp;"'"&amp;","&amp;"'"&amp;O4&amp;"'"&amp;","&amp;P4&amp;","&amp;"'"&amp;Q4&amp;"'"&amp;","&amp;R4&amp;""</f>
        <v>1,2, 'タイプ','TYPE','',NULL,'',2</v>
      </c>
      <c r="Y4" s="208" t="s">
        <v>207</v>
      </c>
      <c r="AA4" s="209" t="b">
        <f t="shared" si="0"/>
        <v>0</v>
      </c>
      <c r="AB4" s="209" t="b">
        <f t="shared" si="0"/>
        <v>0</v>
      </c>
      <c r="AC4" s="209" t="b">
        <f t="shared" si="0"/>
        <v>0</v>
      </c>
      <c r="AD4" s="209" t="b">
        <f t="shared" si="0"/>
        <v>0</v>
      </c>
      <c r="AE4" s="209" t="str">
        <f t="shared" si="0"/>
        <v/>
      </c>
      <c r="AF4" s="209" t="b">
        <f t="shared" si="0"/>
        <v>0</v>
      </c>
      <c r="AG4" s="209" t="str">
        <f t="shared" si="0"/>
        <v/>
      </c>
      <c r="AH4" s="209" t="b">
        <f t="shared" si="0"/>
        <v>0</v>
      </c>
      <c r="AJ4" s="209"/>
      <c r="AK4" s="200"/>
      <c r="AL4" s="209"/>
      <c r="AM4" s="209"/>
      <c r="AN4" s="209"/>
      <c r="AO4" s="209"/>
      <c r="AP4" s="209"/>
      <c r="AQ4" s="209"/>
    </row>
    <row r="5" spans="1:43">
      <c r="A5" s="211">
        <v>1</v>
      </c>
      <c r="B5" s="211">
        <v>3</v>
      </c>
      <c r="C5" s="211" t="s">
        <v>740</v>
      </c>
      <c r="D5" s="211" t="s">
        <v>741</v>
      </c>
      <c r="E5" s="211"/>
      <c r="F5" s="211" t="s">
        <v>75</v>
      </c>
      <c r="G5" s="211"/>
      <c r="H5" s="211">
        <v>3</v>
      </c>
      <c r="I5" s="354" t="s">
        <v>1068</v>
      </c>
      <c r="J5" s="205" t="s">
        <v>43</v>
      </c>
      <c r="K5" s="223">
        <v>1</v>
      </c>
      <c r="L5" s="223">
        <v>3</v>
      </c>
      <c r="M5" s="223" t="s">
        <v>740</v>
      </c>
      <c r="N5" s="223" t="s">
        <v>741</v>
      </c>
      <c r="O5" s="223"/>
      <c r="P5" s="223" t="s">
        <v>75</v>
      </c>
      <c r="Q5" s="223"/>
      <c r="R5" s="223">
        <v>3</v>
      </c>
      <c r="S5" s="194" t="str">
        <f>VLOOKUP(A5,'[3]15_リスト発行元マスタ'!$A$3:$Q$100,2,FALSE)</f>
        <v>OFAC</v>
      </c>
      <c r="T5" s="194" t="str">
        <f>VLOOKUP(K5,'[3]15_リスト発行元マスタ'!$U$3:$AK$100,2,FALSE)</f>
        <v>OFAC</v>
      </c>
      <c r="U5" s="206" t="s">
        <v>208</v>
      </c>
      <c r="V5" s="207" t="s">
        <v>871</v>
      </c>
      <c r="W5" s="207" t="s">
        <v>206</v>
      </c>
      <c r="X5" s="207" t="str">
        <f t="shared" si="1"/>
        <v>1,3, '名称','NAME','',NULL,'',3</v>
      </c>
      <c r="Y5" s="208" t="s">
        <v>207</v>
      </c>
      <c r="AA5" s="209" t="b">
        <f t="shared" si="0"/>
        <v>0</v>
      </c>
      <c r="AB5" s="209" t="b">
        <f t="shared" si="0"/>
        <v>0</v>
      </c>
      <c r="AC5" s="209" t="b">
        <f t="shared" si="0"/>
        <v>0</v>
      </c>
      <c r="AD5" s="209" t="b">
        <f t="shared" si="0"/>
        <v>0</v>
      </c>
      <c r="AE5" s="209" t="str">
        <f t="shared" si="0"/>
        <v/>
      </c>
      <c r="AF5" s="209" t="b">
        <f t="shared" si="0"/>
        <v>0</v>
      </c>
      <c r="AG5" s="209" t="str">
        <f t="shared" si="0"/>
        <v/>
      </c>
      <c r="AH5" s="209" t="b">
        <f t="shared" si="0"/>
        <v>0</v>
      </c>
      <c r="AJ5" s="209"/>
      <c r="AK5" s="200"/>
      <c r="AL5" s="209"/>
      <c r="AM5" s="209"/>
      <c r="AN5" s="209"/>
      <c r="AO5" s="209"/>
      <c r="AP5" s="209"/>
      <c r="AQ5" s="209"/>
    </row>
    <row r="6" spans="1:43">
      <c r="A6" s="211">
        <v>1</v>
      </c>
      <c r="B6" s="211">
        <v>4</v>
      </c>
      <c r="C6" s="211" t="s">
        <v>742</v>
      </c>
      <c r="D6" s="211" t="s">
        <v>743</v>
      </c>
      <c r="E6" s="211"/>
      <c r="F6" s="211" t="s">
        <v>75</v>
      </c>
      <c r="G6" s="211"/>
      <c r="H6" s="211">
        <v>4</v>
      </c>
      <c r="I6" s="354" t="s">
        <v>1068</v>
      </c>
      <c r="J6" s="205" t="s">
        <v>43</v>
      </c>
      <c r="K6" s="223">
        <v>1</v>
      </c>
      <c r="L6" s="223">
        <v>4</v>
      </c>
      <c r="M6" s="223" t="s">
        <v>742</v>
      </c>
      <c r="N6" s="223" t="s">
        <v>743</v>
      </c>
      <c r="O6" s="223"/>
      <c r="P6" s="223" t="s">
        <v>75</v>
      </c>
      <c r="Q6" s="223"/>
      <c r="R6" s="223">
        <v>4</v>
      </c>
      <c r="S6" s="194" t="str">
        <f>VLOOKUP(A6,'[3]15_リスト発行元マスタ'!$A$3:$Q$100,2,FALSE)</f>
        <v>OFAC</v>
      </c>
      <c r="T6" s="194" t="str">
        <f>VLOOKUP(K6,'[3]15_リスト発行元マスタ'!$U$3:$AK$100,2,FALSE)</f>
        <v>OFAC</v>
      </c>
      <c r="U6" s="206" t="s">
        <v>208</v>
      </c>
      <c r="V6" s="207" t="s">
        <v>871</v>
      </c>
      <c r="W6" s="207" t="s">
        <v>206</v>
      </c>
      <c r="X6" s="207" t="str">
        <f t="shared" si="1"/>
        <v>1,4, '別称','NAME_SYNONYM','',NULL,'',4</v>
      </c>
      <c r="Y6" s="208" t="s">
        <v>207</v>
      </c>
      <c r="AA6" s="209" t="b">
        <f t="shared" si="0"/>
        <v>0</v>
      </c>
      <c r="AB6" s="209" t="b">
        <f t="shared" si="0"/>
        <v>0</v>
      </c>
      <c r="AC6" s="209" t="b">
        <f t="shared" si="0"/>
        <v>0</v>
      </c>
      <c r="AD6" s="209" t="b">
        <f t="shared" si="0"/>
        <v>0</v>
      </c>
      <c r="AE6" s="209" t="str">
        <f t="shared" si="0"/>
        <v/>
      </c>
      <c r="AF6" s="209" t="b">
        <f t="shared" si="0"/>
        <v>0</v>
      </c>
      <c r="AG6" s="209" t="str">
        <f t="shared" si="0"/>
        <v/>
      </c>
      <c r="AH6" s="209" t="b">
        <f t="shared" si="0"/>
        <v>0</v>
      </c>
      <c r="AJ6" s="209"/>
      <c r="AK6" s="200"/>
      <c r="AL6" s="209"/>
      <c r="AM6" s="209"/>
      <c r="AN6" s="209"/>
      <c r="AO6" s="209"/>
      <c r="AP6" s="209"/>
      <c r="AQ6" s="209"/>
    </row>
    <row r="7" spans="1:43">
      <c r="A7" s="211">
        <v>1</v>
      </c>
      <c r="B7" s="211">
        <v>5</v>
      </c>
      <c r="C7" s="211" t="s">
        <v>744</v>
      </c>
      <c r="D7" s="211" t="s">
        <v>745</v>
      </c>
      <c r="E7" s="211"/>
      <c r="F7" s="211" t="s">
        <v>75</v>
      </c>
      <c r="G7" s="211"/>
      <c r="H7" s="211">
        <v>5</v>
      </c>
      <c r="I7" s="354" t="s">
        <v>1068</v>
      </c>
      <c r="J7" s="205" t="s">
        <v>43</v>
      </c>
      <c r="K7" s="223">
        <v>1</v>
      </c>
      <c r="L7" s="223">
        <v>5</v>
      </c>
      <c r="M7" s="223" t="s">
        <v>744</v>
      </c>
      <c r="N7" s="223" t="s">
        <v>745</v>
      </c>
      <c r="O7" s="223"/>
      <c r="P7" s="223" t="s">
        <v>75</v>
      </c>
      <c r="Q7" s="223"/>
      <c r="R7" s="223">
        <v>5</v>
      </c>
      <c r="S7" s="194" t="str">
        <f>VLOOKUP(A7,'[3]15_リスト発行元マスタ'!$A$3:$Q$100,2,FALSE)</f>
        <v>OFAC</v>
      </c>
      <c r="T7" s="194" t="str">
        <f>VLOOKUP(K7,'[3]15_リスト発行元マスタ'!$U$3:$AK$100,2,FALSE)</f>
        <v>OFAC</v>
      </c>
      <c r="U7" s="206" t="s">
        <v>208</v>
      </c>
      <c r="V7" s="207" t="s">
        <v>871</v>
      </c>
      <c r="W7" s="207" t="s">
        <v>206</v>
      </c>
      <c r="X7" s="207" t="str">
        <f t="shared" si="1"/>
        <v>1,5, '住所2','ADDRESS2','',NULL,'',5</v>
      </c>
      <c r="Y7" s="208" t="s">
        <v>207</v>
      </c>
      <c r="AA7" s="209" t="b">
        <f t="shared" si="0"/>
        <v>0</v>
      </c>
      <c r="AB7" s="209" t="b">
        <f t="shared" si="0"/>
        <v>0</v>
      </c>
      <c r="AC7" s="209" t="b">
        <f t="shared" si="0"/>
        <v>0</v>
      </c>
      <c r="AD7" s="209" t="b">
        <f t="shared" si="0"/>
        <v>0</v>
      </c>
      <c r="AE7" s="209" t="str">
        <f t="shared" si="0"/>
        <v/>
      </c>
      <c r="AF7" s="209" t="b">
        <f t="shared" si="0"/>
        <v>0</v>
      </c>
      <c r="AG7" s="209" t="str">
        <f t="shared" si="0"/>
        <v/>
      </c>
      <c r="AH7" s="209" t="b">
        <f t="shared" si="0"/>
        <v>0</v>
      </c>
      <c r="AJ7" s="209"/>
      <c r="AK7" s="200"/>
      <c r="AL7" s="209"/>
      <c r="AM7" s="209"/>
      <c r="AN7" s="209"/>
      <c r="AO7" s="209"/>
      <c r="AP7" s="209"/>
      <c r="AQ7" s="209"/>
    </row>
    <row r="8" spans="1:43">
      <c r="A8" s="211">
        <v>1</v>
      </c>
      <c r="B8" s="211">
        <v>6</v>
      </c>
      <c r="C8" s="211" t="s">
        <v>746</v>
      </c>
      <c r="D8" s="211" t="s">
        <v>747</v>
      </c>
      <c r="E8" s="211"/>
      <c r="F8" s="211" t="s">
        <v>75</v>
      </c>
      <c r="G8" s="211"/>
      <c r="H8" s="211">
        <v>6</v>
      </c>
      <c r="I8" s="354" t="s">
        <v>1068</v>
      </c>
      <c r="J8" s="205" t="s">
        <v>43</v>
      </c>
      <c r="K8" s="223">
        <v>1</v>
      </c>
      <c r="L8" s="223">
        <v>6</v>
      </c>
      <c r="M8" s="223" t="s">
        <v>746</v>
      </c>
      <c r="N8" s="223" t="s">
        <v>747</v>
      </c>
      <c r="O8" s="223"/>
      <c r="P8" s="223" t="s">
        <v>75</v>
      </c>
      <c r="Q8" s="223"/>
      <c r="R8" s="223">
        <v>6</v>
      </c>
      <c r="S8" s="194" t="str">
        <f>VLOOKUP(A8,'[3]15_リスト発行元マスタ'!$A$3:$Q$100,2,FALSE)</f>
        <v>OFAC</v>
      </c>
      <c r="T8" s="194" t="str">
        <f>VLOOKUP(K8,'[3]15_リスト発行元マスタ'!$U$3:$AK$100,2,FALSE)</f>
        <v>OFAC</v>
      </c>
      <c r="U8" s="206" t="s">
        <v>208</v>
      </c>
      <c r="V8" s="207" t="s">
        <v>871</v>
      </c>
      <c r="W8" s="207" t="s">
        <v>206</v>
      </c>
      <c r="X8" s="207" t="str">
        <f t="shared" si="1"/>
        <v>1,6, '都市','CITY','',NULL,'',6</v>
      </c>
      <c r="Y8" s="208" t="s">
        <v>207</v>
      </c>
      <c r="AA8" s="209" t="b">
        <f t="shared" si="0"/>
        <v>0</v>
      </c>
      <c r="AB8" s="209" t="b">
        <f t="shared" si="0"/>
        <v>0</v>
      </c>
      <c r="AC8" s="209" t="b">
        <f t="shared" si="0"/>
        <v>0</v>
      </c>
      <c r="AD8" s="209" t="b">
        <f t="shared" si="0"/>
        <v>0</v>
      </c>
      <c r="AE8" s="209" t="str">
        <f t="shared" si="0"/>
        <v/>
      </c>
      <c r="AF8" s="209" t="b">
        <f t="shared" si="0"/>
        <v>0</v>
      </c>
      <c r="AG8" s="209" t="str">
        <f t="shared" si="0"/>
        <v/>
      </c>
      <c r="AH8" s="209" t="b">
        <f t="shared" si="0"/>
        <v>0</v>
      </c>
      <c r="AJ8" s="209"/>
      <c r="AK8" s="200"/>
      <c r="AL8" s="209"/>
      <c r="AM8" s="209"/>
      <c r="AN8" s="209"/>
      <c r="AO8" s="209"/>
      <c r="AP8" s="209"/>
      <c r="AQ8" s="209"/>
    </row>
    <row r="9" spans="1:43">
      <c r="A9" s="211">
        <v>1</v>
      </c>
      <c r="B9" s="211">
        <v>7</v>
      </c>
      <c r="C9" s="211" t="s">
        <v>748</v>
      </c>
      <c r="D9" s="211" t="s">
        <v>749</v>
      </c>
      <c r="E9" s="211"/>
      <c r="F9" s="211" t="s">
        <v>75</v>
      </c>
      <c r="G9" s="211"/>
      <c r="H9" s="211">
        <v>7</v>
      </c>
      <c r="I9" s="354" t="s">
        <v>1068</v>
      </c>
      <c r="J9" s="205" t="s">
        <v>43</v>
      </c>
      <c r="K9" s="223">
        <v>1</v>
      </c>
      <c r="L9" s="223">
        <v>7</v>
      </c>
      <c r="M9" s="223" t="s">
        <v>748</v>
      </c>
      <c r="N9" s="223" t="s">
        <v>749</v>
      </c>
      <c r="O9" s="223"/>
      <c r="P9" s="223" t="s">
        <v>75</v>
      </c>
      <c r="Q9" s="223"/>
      <c r="R9" s="223">
        <v>7</v>
      </c>
      <c r="S9" s="194" t="str">
        <f>VLOOKUP(A9,'[3]15_リスト発行元マスタ'!$A$3:$Q$100,2,FALSE)</f>
        <v>OFAC</v>
      </c>
      <c r="T9" s="194" t="str">
        <f>VLOOKUP(K9,'[3]15_リスト発行元マスタ'!$U$3:$AK$100,2,FALSE)</f>
        <v>OFAC</v>
      </c>
      <c r="U9" s="206" t="s">
        <v>208</v>
      </c>
      <c r="V9" s="207" t="s">
        <v>871</v>
      </c>
      <c r="W9" s="207" t="s">
        <v>206</v>
      </c>
      <c r="X9" s="207" t="str">
        <f t="shared" si="1"/>
        <v>1,7, '国','COUNTRY','',NULL,'',7</v>
      </c>
      <c r="Y9" s="208" t="s">
        <v>207</v>
      </c>
      <c r="AA9" s="209" t="b">
        <f t="shared" si="0"/>
        <v>0</v>
      </c>
      <c r="AB9" s="209" t="b">
        <f t="shared" si="0"/>
        <v>0</v>
      </c>
      <c r="AC9" s="209" t="b">
        <f t="shared" si="0"/>
        <v>0</v>
      </c>
      <c r="AD9" s="209" t="b">
        <f t="shared" si="0"/>
        <v>0</v>
      </c>
      <c r="AE9" s="209" t="str">
        <f t="shared" si="0"/>
        <v/>
      </c>
      <c r="AF9" s="209" t="b">
        <f t="shared" si="0"/>
        <v>0</v>
      </c>
      <c r="AG9" s="209" t="str">
        <f t="shared" si="0"/>
        <v/>
      </c>
      <c r="AH9" s="209" t="b">
        <f t="shared" si="0"/>
        <v>0</v>
      </c>
      <c r="AJ9" s="209"/>
      <c r="AK9" s="200"/>
      <c r="AL9" s="209"/>
      <c r="AM9" s="209"/>
      <c r="AN9" s="209"/>
      <c r="AO9" s="209"/>
      <c r="AP9" s="209"/>
      <c r="AQ9" s="209"/>
    </row>
    <row r="10" spans="1:43">
      <c r="A10" s="211">
        <v>1</v>
      </c>
      <c r="B10" s="211">
        <v>8</v>
      </c>
      <c r="C10" s="211" t="s">
        <v>750</v>
      </c>
      <c r="D10" s="211" t="s">
        <v>751</v>
      </c>
      <c r="E10" s="211"/>
      <c r="F10" s="211" t="s">
        <v>75</v>
      </c>
      <c r="G10" s="211"/>
      <c r="H10" s="211">
        <v>8</v>
      </c>
      <c r="I10" s="354" t="s">
        <v>1068</v>
      </c>
      <c r="J10" s="205" t="s">
        <v>43</v>
      </c>
      <c r="K10" s="223">
        <v>1</v>
      </c>
      <c r="L10" s="223">
        <v>8</v>
      </c>
      <c r="M10" s="223" t="s">
        <v>750</v>
      </c>
      <c r="N10" s="223" t="s">
        <v>751</v>
      </c>
      <c r="O10" s="223"/>
      <c r="P10" s="223" t="s">
        <v>75</v>
      </c>
      <c r="Q10" s="223"/>
      <c r="R10" s="223">
        <v>8</v>
      </c>
      <c r="S10" s="194" t="str">
        <f>VLOOKUP(A10,'[3]15_リスト発行元マスタ'!$A$3:$Q$100,2,FALSE)</f>
        <v>OFAC</v>
      </c>
      <c r="T10" s="194" t="str">
        <f>VLOOKUP(K10,'[3]15_リスト発行元マスタ'!$U$3:$AK$100,2,FALSE)</f>
        <v>OFAC</v>
      </c>
      <c r="U10" s="206" t="s">
        <v>208</v>
      </c>
      <c r="V10" s="207" t="s">
        <v>871</v>
      </c>
      <c r="W10" s="207" t="s">
        <v>206</v>
      </c>
      <c r="X10" s="207" t="str">
        <f t="shared" si="1"/>
        <v>1,8, 'ID情報','NATIONALID','',NULL,'',8</v>
      </c>
      <c r="Y10" s="208" t="s">
        <v>207</v>
      </c>
      <c r="AA10" s="209" t="b">
        <f t="shared" si="0"/>
        <v>0</v>
      </c>
      <c r="AB10" s="209" t="b">
        <f t="shared" si="0"/>
        <v>0</v>
      </c>
      <c r="AC10" s="209" t="b">
        <f t="shared" si="0"/>
        <v>0</v>
      </c>
      <c r="AD10" s="209" t="b">
        <f t="shared" si="0"/>
        <v>0</v>
      </c>
      <c r="AE10" s="209" t="str">
        <f t="shared" si="0"/>
        <v/>
      </c>
      <c r="AF10" s="209" t="b">
        <f t="shared" si="0"/>
        <v>0</v>
      </c>
      <c r="AG10" s="209" t="str">
        <f t="shared" si="0"/>
        <v/>
      </c>
      <c r="AH10" s="209" t="b">
        <f t="shared" si="0"/>
        <v>0</v>
      </c>
      <c r="AJ10" s="209"/>
      <c r="AK10" s="200"/>
      <c r="AL10" s="209"/>
      <c r="AM10" s="209"/>
      <c r="AN10" s="209"/>
      <c r="AO10" s="209"/>
      <c r="AP10" s="209"/>
      <c r="AQ10" s="209"/>
    </row>
    <row r="11" spans="1:43">
      <c r="A11" s="211">
        <v>1</v>
      </c>
      <c r="B11" s="211">
        <v>9</v>
      </c>
      <c r="C11" s="211" t="s">
        <v>752</v>
      </c>
      <c r="D11" s="211" t="s">
        <v>753</v>
      </c>
      <c r="E11" s="211"/>
      <c r="F11" s="211" t="s">
        <v>75</v>
      </c>
      <c r="G11" s="211"/>
      <c r="H11" s="211">
        <v>9</v>
      </c>
      <c r="I11" s="354" t="s">
        <v>1068</v>
      </c>
      <c r="J11" s="205" t="s">
        <v>43</v>
      </c>
      <c r="K11" s="223">
        <v>1</v>
      </c>
      <c r="L11" s="223">
        <v>9</v>
      </c>
      <c r="M11" s="223" t="s">
        <v>752</v>
      </c>
      <c r="N11" s="223" t="s">
        <v>753</v>
      </c>
      <c r="O11" s="223"/>
      <c r="P11" s="223" t="s">
        <v>75</v>
      </c>
      <c r="Q11" s="223"/>
      <c r="R11" s="223">
        <v>9</v>
      </c>
      <c r="S11" s="194" t="str">
        <f>VLOOKUP(A11,'[3]15_リスト発行元マスタ'!$A$3:$Q$100,2,FALSE)</f>
        <v>OFAC</v>
      </c>
      <c r="T11" s="194" t="str">
        <f>VLOOKUP(K11,'[3]15_リスト発行元マスタ'!$U$3:$AK$100,2,FALSE)</f>
        <v>OFAC</v>
      </c>
      <c r="U11" s="206" t="s">
        <v>208</v>
      </c>
      <c r="V11" s="207" t="s">
        <v>871</v>
      </c>
      <c r="W11" s="207" t="s">
        <v>206</v>
      </c>
      <c r="X11" s="207" t="str">
        <f t="shared" si="1"/>
        <v>1,9, 'パスポート番号','PASSPORT','',NULL,'',9</v>
      </c>
      <c r="Y11" s="208" t="s">
        <v>207</v>
      </c>
      <c r="AA11" s="209" t="b">
        <f t="shared" si="0"/>
        <v>0</v>
      </c>
      <c r="AB11" s="209" t="b">
        <f t="shared" si="0"/>
        <v>0</v>
      </c>
      <c r="AC11" s="209" t="b">
        <f t="shared" si="0"/>
        <v>0</v>
      </c>
      <c r="AD11" s="209" t="b">
        <f t="shared" si="0"/>
        <v>0</v>
      </c>
      <c r="AE11" s="209" t="str">
        <f t="shared" si="0"/>
        <v/>
      </c>
      <c r="AF11" s="209" t="b">
        <f t="shared" si="0"/>
        <v>0</v>
      </c>
      <c r="AG11" s="209" t="str">
        <f t="shared" si="0"/>
        <v/>
      </c>
      <c r="AH11" s="209" t="b">
        <f t="shared" si="0"/>
        <v>0</v>
      </c>
      <c r="AJ11" s="209"/>
      <c r="AK11" s="200"/>
      <c r="AL11" s="209"/>
      <c r="AM11" s="209"/>
      <c r="AN11" s="209"/>
      <c r="AO11" s="209"/>
      <c r="AP11" s="209"/>
      <c r="AQ11" s="209"/>
    </row>
    <row r="12" spans="1:43">
      <c r="A12" s="211">
        <v>1</v>
      </c>
      <c r="B12" s="211">
        <v>10</v>
      </c>
      <c r="C12" s="211" t="s">
        <v>754</v>
      </c>
      <c r="D12" s="211" t="s">
        <v>755</v>
      </c>
      <c r="E12" s="211"/>
      <c r="F12" s="211" t="s">
        <v>75</v>
      </c>
      <c r="G12" s="211"/>
      <c r="H12" s="211">
        <v>10</v>
      </c>
      <c r="I12" s="354" t="s">
        <v>1068</v>
      </c>
      <c r="J12" s="205" t="s">
        <v>43</v>
      </c>
      <c r="K12" s="223">
        <v>1</v>
      </c>
      <c r="L12" s="223">
        <v>10</v>
      </c>
      <c r="M12" s="223" t="s">
        <v>754</v>
      </c>
      <c r="N12" s="223" t="s">
        <v>755</v>
      </c>
      <c r="O12" s="223"/>
      <c r="P12" s="223" t="s">
        <v>75</v>
      </c>
      <c r="Q12" s="223"/>
      <c r="R12" s="223">
        <v>10</v>
      </c>
      <c r="S12" s="194" t="str">
        <f>VLOOKUP(A12,'[3]15_リスト発行元マスタ'!$A$3:$Q$100,2,FALSE)</f>
        <v>OFAC</v>
      </c>
      <c r="T12" s="194" t="str">
        <f>VLOOKUP(K12,'[3]15_リスト発行元マスタ'!$U$3:$AK$100,2,FALSE)</f>
        <v>OFAC</v>
      </c>
      <c r="U12" s="206" t="s">
        <v>208</v>
      </c>
      <c r="V12" s="207" t="s">
        <v>871</v>
      </c>
      <c r="W12" s="207" t="s">
        <v>206</v>
      </c>
      <c r="X12" s="207" t="str">
        <f t="shared" si="1"/>
        <v>1,10, 'その他ID情報','SEARCHCODE','',NULL,'',10</v>
      </c>
      <c r="Y12" s="208" t="s">
        <v>207</v>
      </c>
      <c r="AA12" s="209" t="b">
        <f t="shared" si="0"/>
        <v>0</v>
      </c>
      <c r="AB12" s="209" t="b">
        <f t="shared" si="0"/>
        <v>0</v>
      </c>
      <c r="AC12" s="209" t="b">
        <f t="shared" si="0"/>
        <v>0</v>
      </c>
      <c r="AD12" s="209" t="b">
        <f t="shared" si="0"/>
        <v>0</v>
      </c>
      <c r="AE12" s="209" t="str">
        <f t="shared" si="0"/>
        <v/>
      </c>
      <c r="AF12" s="209" t="b">
        <f t="shared" si="0"/>
        <v>0</v>
      </c>
      <c r="AG12" s="209" t="str">
        <f t="shared" si="0"/>
        <v/>
      </c>
      <c r="AH12" s="209" t="b">
        <f t="shared" si="0"/>
        <v>0</v>
      </c>
      <c r="AJ12" s="209"/>
      <c r="AK12" s="200"/>
      <c r="AL12" s="209"/>
      <c r="AM12" s="209"/>
      <c r="AN12" s="209"/>
      <c r="AO12" s="209"/>
      <c r="AP12" s="209"/>
      <c r="AQ12" s="209"/>
    </row>
    <row r="13" spans="1:43">
      <c r="A13" s="211">
        <v>1</v>
      </c>
      <c r="B13" s="211">
        <v>11</v>
      </c>
      <c r="C13" s="211" t="s">
        <v>756</v>
      </c>
      <c r="D13" s="211" t="s">
        <v>757</v>
      </c>
      <c r="E13" s="211"/>
      <c r="F13" s="211" t="s">
        <v>75</v>
      </c>
      <c r="G13" s="211"/>
      <c r="H13" s="211">
        <v>11</v>
      </c>
      <c r="I13" s="354" t="s">
        <v>1068</v>
      </c>
      <c r="J13" s="205" t="s">
        <v>43</v>
      </c>
      <c r="K13" s="223">
        <v>1</v>
      </c>
      <c r="L13" s="223">
        <v>11</v>
      </c>
      <c r="M13" s="223" t="s">
        <v>756</v>
      </c>
      <c r="N13" s="223" t="s">
        <v>757</v>
      </c>
      <c r="O13" s="223"/>
      <c r="P13" s="223" t="s">
        <v>75</v>
      </c>
      <c r="Q13" s="223"/>
      <c r="R13" s="223">
        <v>11</v>
      </c>
      <c r="S13" s="194" t="str">
        <f>VLOOKUP(A13,'[3]15_リスト発行元マスタ'!$A$3:$Q$100,2,FALSE)</f>
        <v>OFAC</v>
      </c>
      <c r="T13" s="194" t="str">
        <f>VLOOKUP(K13,'[3]15_リスト発行元マスタ'!$U$3:$AK$100,2,FALSE)</f>
        <v>OFAC</v>
      </c>
      <c r="U13" s="206" t="s">
        <v>208</v>
      </c>
      <c r="V13" s="207" t="s">
        <v>871</v>
      </c>
      <c r="W13" s="207" t="s">
        <v>206</v>
      </c>
      <c r="X13" s="207" t="str">
        <f t="shared" si="1"/>
        <v>1,11, 'BIC','BICCODE','',NULL,'',11</v>
      </c>
      <c r="Y13" s="208" t="s">
        <v>207</v>
      </c>
      <c r="AA13" s="209" t="b">
        <f t="shared" si="0"/>
        <v>0</v>
      </c>
      <c r="AB13" s="209" t="b">
        <f t="shared" si="0"/>
        <v>0</v>
      </c>
      <c r="AC13" s="209" t="b">
        <f t="shared" si="0"/>
        <v>0</v>
      </c>
      <c r="AD13" s="209" t="b">
        <f t="shared" si="0"/>
        <v>0</v>
      </c>
      <c r="AE13" s="209" t="str">
        <f t="shared" si="0"/>
        <v/>
      </c>
      <c r="AF13" s="209" t="b">
        <f t="shared" si="0"/>
        <v>0</v>
      </c>
      <c r="AG13" s="209" t="str">
        <f t="shared" si="0"/>
        <v/>
      </c>
      <c r="AH13" s="209" t="b">
        <f t="shared" si="0"/>
        <v>0</v>
      </c>
      <c r="AJ13" s="209"/>
      <c r="AK13" s="200"/>
      <c r="AL13" s="209"/>
      <c r="AM13" s="209"/>
      <c r="AN13" s="209"/>
      <c r="AO13" s="209"/>
      <c r="AP13" s="209"/>
      <c r="AQ13" s="209"/>
    </row>
    <row r="14" spans="1:43">
      <c r="A14" s="211">
        <v>1</v>
      </c>
      <c r="B14" s="211">
        <v>12</v>
      </c>
      <c r="C14" s="211" t="s">
        <v>758</v>
      </c>
      <c r="D14" s="211" t="s">
        <v>759</v>
      </c>
      <c r="E14" s="211"/>
      <c r="F14" s="211" t="s">
        <v>75</v>
      </c>
      <c r="G14" s="211"/>
      <c r="H14" s="211">
        <v>12</v>
      </c>
      <c r="I14" s="354" t="s">
        <v>1068</v>
      </c>
      <c r="J14" s="205" t="s">
        <v>43</v>
      </c>
      <c r="K14" s="223">
        <v>1</v>
      </c>
      <c r="L14" s="223">
        <v>12</v>
      </c>
      <c r="M14" s="223" t="s">
        <v>758</v>
      </c>
      <c r="N14" s="223" t="s">
        <v>759</v>
      </c>
      <c r="O14" s="223"/>
      <c r="P14" s="223" t="s">
        <v>75</v>
      </c>
      <c r="Q14" s="223"/>
      <c r="R14" s="223">
        <v>12</v>
      </c>
      <c r="S14" s="194" t="str">
        <f>VLOOKUP(A14,'[3]15_リスト発行元マスタ'!$A$3:$Q$100,2,FALSE)</f>
        <v>OFAC</v>
      </c>
      <c r="T14" s="194" t="str">
        <f>VLOOKUP(K14,'[3]15_リスト発行元マスタ'!$U$3:$AK$100,2,FALSE)</f>
        <v>OFAC</v>
      </c>
      <c r="U14" s="206" t="s">
        <v>208</v>
      </c>
      <c r="V14" s="207" t="s">
        <v>871</v>
      </c>
      <c r="W14" s="207" t="s">
        <v>206</v>
      </c>
      <c r="X14" s="207" t="str">
        <f t="shared" si="1"/>
        <v>1,12, '設立/生年月日','DATEOFBIRTH','',NULL,'',12</v>
      </c>
      <c r="Y14" s="208" t="s">
        <v>207</v>
      </c>
      <c r="AA14" s="209" t="b">
        <f t="shared" si="0"/>
        <v>0</v>
      </c>
      <c r="AB14" s="209" t="b">
        <f t="shared" si="0"/>
        <v>0</v>
      </c>
      <c r="AC14" s="209" t="b">
        <f t="shared" si="0"/>
        <v>0</v>
      </c>
      <c r="AD14" s="209" t="b">
        <f t="shared" si="0"/>
        <v>0</v>
      </c>
      <c r="AE14" s="209" t="str">
        <f t="shared" si="0"/>
        <v/>
      </c>
      <c r="AF14" s="209" t="b">
        <f t="shared" si="0"/>
        <v>0</v>
      </c>
      <c r="AG14" s="209" t="str">
        <f t="shared" si="0"/>
        <v/>
      </c>
      <c r="AH14" s="209" t="b">
        <f t="shared" si="0"/>
        <v>0</v>
      </c>
      <c r="AJ14" s="209"/>
      <c r="AK14" s="200"/>
      <c r="AL14" s="209"/>
      <c r="AM14" s="209"/>
      <c r="AN14" s="209"/>
      <c r="AO14" s="209"/>
      <c r="AP14" s="209"/>
      <c r="AQ14" s="209"/>
    </row>
    <row r="15" spans="1:43">
      <c r="A15" s="211">
        <v>1</v>
      </c>
      <c r="B15" s="211">
        <v>13</v>
      </c>
      <c r="C15" s="211" t="s">
        <v>760</v>
      </c>
      <c r="D15" s="211" t="s">
        <v>761</v>
      </c>
      <c r="E15" s="211"/>
      <c r="F15" s="211" t="s">
        <v>75</v>
      </c>
      <c r="G15" s="211"/>
      <c r="H15" s="211">
        <v>13</v>
      </c>
      <c r="I15" s="354" t="s">
        <v>1068</v>
      </c>
      <c r="J15" s="205" t="s">
        <v>43</v>
      </c>
      <c r="K15" s="223">
        <v>1</v>
      </c>
      <c r="L15" s="223">
        <v>13</v>
      </c>
      <c r="M15" s="223" t="s">
        <v>760</v>
      </c>
      <c r="N15" s="223" t="s">
        <v>761</v>
      </c>
      <c r="O15" s="223"/>
      <c r="P15" s="223" t="s">
        <v>75</v>
      </c>
      <c r="Q15" s="223"/>
      <c r="R15" s="223">
        <v>13</v>
      </c>
      <c r="S15" s="194" t="str">
        <f>VLOOKUP(A15,'[3]15_リスト発行元マスタ'!$A$3:$Q$100,2,FALSE)</f>
        <v>OFAC</v>
      </c>
      <c r="T15" s="194" t="str">
        <f>VLOOKUP(K15,'[3]15_リスト発行元マスタ'!$U$3:$AK$100,2,FALSE)</f>
        <v>OFAC</v>
      </c>
      <c r="U15" s="206" t="s">
        <v>208</v>
      </c>
      <c r="V15" s="207" t="s">
        <v>871</v>
      </c>
      <c r="W15" s="207" t="s">
        <v>206</v>
      </c>
      <c r="X15" s="207" t="str">
        <f t="shared" si="1"/>
        <v>1,13, '性別','GENDER','',NULL,'',13</v>
      </c>
      <c r="Y15" s="208" t="s">
        <v>207</v>
      </c>
      <c r="AA15" s="209" t="b">
        <f t="shared" si="0"/>
        <v>0</v>
      </c>
      <c r="AB15" s="209" t="b">
        <f t="shared" si="0"/>
        <v>0</v>
      </c>
      <c r="AC15" s="209" t="b">
        <f t="shared" si="0"/>
        <v>0</v>
      </c>
      <c r="AD15" s="209" t="b">
        <f t="shared" si="0"/>
        <v>0</v>
      </c>
      <c r="AE15" s="209" t="str">
        <f t="shared" si="0"/>
        <v/>
      </c>
      <c r="AF15" s="209" t="b">
        <f t="shared" si="0"/>
        <v>0</v>
      </c>
      <c r="AG15" s="209" t="str">
        <f t="shared" si="0"/>
        <v/>
      </c>
      <c r="AH15" s="209" t="b">
        <f t="shared" si="0"/>
        <v>0</v>
      </c>
      <c r="AJ15" s="209"/>
      <c r="AK15" s="200"/>
      <c r="AL15" s="209"/>
      <c r="AM15" s="209"/>
      <c r="AN15" s="209"/>
      <c r="AO15" s="209"/>
      <c r="AP15" s="209"/>
      <c r="AQ15" s="209"/>
    </row>
    <row r="16" spans="1:43">
      <c r="A16" s="211">
        <v>1</v>
      </c>
      <c r="B16" s="211">
        <v>14</v>
      </c>
      <c r="C16" s="211" t="s">
        <v>762</v>
      </c>
      <c r="D16" s="211" t="s">
        <v>763</v>
      </c>
      <c r="E16" s="211"/>
      <c r="F16" s="211" t="s">
        <v>75</v>
      </c>
      <c r="G16" s="211"/>
      <c r="H16" s="211">
        <v>14</v>
      </c>
      <c r="I16" s="354" t="s">
        <v>1068</v>
      </c>
      <c r="J16" s="205" t="s">
        <v>43</v>
      </c>
      <c r="K16" s="223">
        <v>1</v>
      </c>
      <c r="L16" s="223">
        <v>14</v>
      </c>
      <c r="M16" s="223" t="s">
        <v>762</v>
      </c>
      <c r="N16" s="223" t="s">
        <v>763</v>
      </c>
      <c r="O16" s="223"/>
      <c r="P16" s="223" t="s">
        <v>75</v>
      </c>
      <c r="Q16" s="223"/>
      <c r="R16" s="223">
        <v>14</v>
      </c>
      <c r="S16" s="194" t="str">
        <f>VLOOKUP(A16,'[3]15_リスト発行元マスタ'!$A$3:$Q$100,2,FALSE)</f>
        <v>OFAC</v>
      </c>
      <c r="T16" s="194" t="str">
        <f>VLOOKUP(K16,'[3]15_リスト発行元マスタ'!$U$3:$AK$100,2,FALSE)</f>
        <v>OFAC</v>
      </c>
      <c r="U16" s="206" t="s">
        <v>208</v>
      </c>
      <c r="V16" s="207" t="s">
        <v>871</v>
      </c>
      <c r="W16" s="207" t="s">
        <v>206</v>
      </c>
      <c r="X16" s="207" t="str">
        <f t="shared" si="1"/>
        <v>1,14, '住所','ADDRESS','',NULL,'',14</v>
      </c>
      <c r="Y16" s="208" t="s">
        <v>207</v>
      </c>
      <c r="AA16" s="209" t="b">
        <f t="shared" si="0"/>
        <v>0</v>
      </c>
      <c r="AB16" s="209" t="b">
        <f t="shared" si="0"/>
        <v>0</v>
      </c>
      <c r="AC16" s="209" t="b">
        <f t="shared" si="0"/>
        <v>0</v>
      </c>
      <c r="AD16" s="209" t="b">
        <f t="shared" si="0"/>
        <v>0</v>
      </c>
      <c r="AE16" s="209" t="str">
        <f t="shared" si="0"/>
        <v/>
      </c>
      <c r="AF16" s="209" t="b">
        <f t="shared" si="0"/>
        <v>0</v>
      </c>
      <c r="AG16" s="209" t="str">
        <f t="shared" si="0"/>
        <v/>
      </c>
      <c r="AH16" s="209" t="b">
        <f t="shared" si="0"/>
        <v>0</v>
      </c>
      <c r="AJ16" s="209"/>
      <c r="AK16" s="200"/>
      <c r="AL16" s="209"/>
      <c r="AM16" s="209"/>
      <c r="AN16" s="209"/>
      <c r="AO16" s="209"/>
      <c r="AP16" s="209"/>
      <c r="AQ16" s="209"/>
    </row>
    <row r="17" spans="1:43">
      <c r="A17" s="211">
        <v>1</v>
      </c>
      <c r="B17" s="211">
        <v>15</v>
      </c>
      <c r="C17" s="211" t="s">
        <v>764</v>
      </c>
      <c r="D17" s="211" t="s">
        <v>765</v>
      </c>
      <c r="E17" s="211"/>
      <c r="F17" s="211" t="s">
        <v>75</v>
      </c>
      <c r="G17" s="211"/>
      <c r="H17" s="211">
        <v>15</v>
      </c>
      <c r="I17" s="354" t="s">
        <v>1068</v>
      </c>
      <c r="J17" s="205" t="s">
        <v>43</v>
      </c>
      <c r="K17" s="223">
        <v>1</v>
      </c>
      <c r="L17" s="223">
        <v>15</v>
      </c>
      <c r="M17" s="223" t="s">
        <v>764</v>
      </c>
      <c r="N17" s="223" t="s">
        <v>765</v>
      </c>
      <c r="O17" s="223"/>
      <c r="P17" s="223" t="s">
        <v>75</v>
      </c>
      <c r="Q17" s="223"/>
      <c r="R17" s="223">
        <v>15</v>
      </c>
      <c r="S17" s="194" t="str">
        <f>VLOOKUP(A17,'[3]15_リスト発行元マスタ'!$A$3:$Q$100,2,FALSE)</f>
        <v>OFAC</v>
      </c>
      <c r="T17" s="194" t="str">
        <f>VLOOKUP(K17,'[3]15_リスト発行元マスタ'!$U$3:$AK$100,2,FALSE)</f>
        <v>OFAC</v>
      </c>
      <c r="U17" s="206" t="s">
        <v>208</v>
      </c>
      <c r="V17" s="207" t="s">
        <v>871</v>
      </c>
      <c r="W17" s="207" t="s">
        <v>206</v>
      </c>
      <c r="X17" s="207" t="str">
        <f t="shared" si="1"/>
        <v>1,15, '国籍','NATIONALITY','',NULL,'',15</v>
      </c>
      <c r="Y17" s="208" t="s">
        <v>207</v>
      </c>
      <c r="AA17" s="209" t="b">
        <f t="shared" si="0"/>
        <v>0</v>
      </c>
      <c r="AB17" s="209" t="b">
        <f t="shared" si="0"/>
        <v>0</v>
      </c>
      <c r="AC17" s="209" t="b">
        <f t="shared" si="0"/>
        <v>0</v>
      </c>
      <c r="AD17" s="209" t="b">
        <f t="shared" si="0"/>
        <v>0</v>
      </c>
      <c r="AE17" s="209" t="str">
        <f t="shared" si="0"/>
        <v/>
      </c>
      <c r="AF17" s="209" t="b">
        <f t="shared" si="0"/>
        <v>0</v>
      </c>
      <c r="AG17" s="209" t="str">
        <f t="shared" si="0"/>
        <v/>
      </c>
      <c r="AH17" s="209" t="b">
        <f t="shared" si="0"/>
        <v>0</v>
      </c>
      <c r="AJ17" s="209"/>
      <c r="AK17" s="200"/>
      <c r="AL17" s="209"/>
      <c r="AM17" s="209"/>
      <c r="AN17" s="209"/>
      <c r="AO17" s="209"/>
      <c r="AP17" s="209"/>
      <c r="AQ17" s="209"/>
    </row>
    <row r="18" spans="1:43">
      <c r="A18" s="211">
        <v>1</v>
      </c>
      <c r="B18" s="211">
        <v>16</v>
      </c>
      <c r="C18" s="211" t="s">
        <v>766</v>
      </c>
      <c r="D18" s="211" t="s">
        <v>767</v>
      </c>
      <c r="E18" s="211"/>
      <c r="F18" s="211" t="s">
        <v>75</v>
      </c>
      <c r="G18" s="211"/>
      <c r="H18" s="211">
        <v>16</v>
      </c>
      <c r="I18" s="354" t="s">
        <v>1068</v>
      </c>
      <c r="J18" s="205" t="s">
        <v>43</v>
      </c>
      <c r="K18" s="223">
        <v>1</v>
      </c>
      <c r="L18" s="223">
        <v>16</v>
      </c>
      <c r="M18" s="223" t="s">
        <v>766</v>
      </c>
      <c r="N18" s="223" t="s">
        <v>767</v>
      </c>
      <c r="O18" s="223"/>
      <c r="P18" s="223" t="s">
        <v>75</v>
      </c>
      <c r="Q18" s="223"/>
      <c r="R18" s="223">
        <v>16</v>
      </c>
      <c r="S18" s="194" t="str">
        <f>VLOOKUP(A18,'[3]15_リスト発行元マスタ'!$A$3:$Q$100,2,FALSE)</f>
        <v>OFAC</v>
      </c>
      <c r="T18" s="194" t="str">
        <f>VLOOKUP(K18,'[3]15_リスト発行元マスタ'!$U$3:$AK$100,2,FALSE)</f>
        <v>OFAC</v>
      </c>
      <c r="U18" s="206" t="s">
        <v>208</v>
      </c>
      <c r="V18" s="207" t="s">
        <v>871</v>
      </c>
      <c r="W18" s="207" t="s">
        <v>206</v>
      </c>
      <c r="X18" s="207" t="str">
        <f t="shared" si="1"/>
        <v>1,16, '特定顧客と判断した事由','REASONS','',NULL,'',16</v>
      </c>
      <c r="Y18" s="208" t="s">
        <v>207</v>
      </c>
      <c r="AA18" s="209" t="b">
        <f t="shared" si="0"/>
        <v>0</v>
      </c>
      <c r="AB18" s="209" t="b">
        <f t="shared" si="0"/>
        <v>0</v>
      </c>
      <c r="AC18" s="209" t="b">
        <f t="shared" si="0"/>
        <v>0</v>
      </c>
      <c r="AD18" s="209" t="b">
        <f t="shared" si="0"/>
        <v>0</v>
      </c>
      <c r="AE18" s="209" t="str">
        <f t="shared" si="0"/>
        <v/>
      </c>
      <c r="AF18" s="209" t="b">
        <f t="shared" si="0"/>
        <v>0</v>
      </c>
      <c r="AG18" s="209" t="str">
        <f t="shared" si="0"/>
        <v/>
      </c>
      <c r="AH18" s="209" t="b">
        <f t="shared" si="0"/>
        <v>0</v>
      </c>
      <c r="AJ18" s="209"/>
      <c r="AK18" s="200"/>
      <c r="AL18" s="209"/>
      <c r="AM18" s="209"/>
      <c r="AN18" s="209"/>
      <c r="AO18" s="209"/>
      <c r="AP18" s="209"/>
      <c r="AQ18" s="209"/>
    </row>
    <row r="19" spans="1:43">
      <c r="A19" s="211">
        <v>1</v>
      </c>
      <c r="B19" s="211">
        <v>17</v>
      </c>
      <c r="C19" s="211" t="s">
        <v>768</v>
      </c>
      <c r="D19" s="211" t="s">
        <v>769</v>
      </c>
      <c r="E19" s="211"/>
      <c r="F19" s="211" t="s">
        <v>75</v>
      </c>
      <c r="G19" s="211"/>
      <c r="H19" s="211">
        <v>17</v>
      </c>
      <c r="I19" s="354" t="s">
        <v>1068</v>
      </c>
      <c r="J19" s="205" t="s">
        <v>43</v>
      </c>
      <c r="K19" s="223">
        <v>1</v>
      </c>
      <c r="L19" s="223">
        <v>17</v>
      </c>
      <c r="M19" s="223" t="s">
        <v>768</v>
      </c>
      <c r="N19" s="223" t="s">
        <v>769</v>
      </c>
      <c r="O19" s="223"/>
      <c r="P19" s="223" t="s">
        <v>75</v>
      </c>
      <c r="Q19" s="223"/>
      <c r="R19" s="223">
        <v>17</v>
      </c>
      <c r="S19" s="194" t="str">
        <f>VLOOKUP(A19,'[3]15_リスト発行元マスタ'!$A$3:$Q$100,2,FALSE)</f>
        <v>OFAC</v>
      </c>
      <c r="T19" s="194" t="str">
        <f>VLOOKUP(K19,'[3]15_リスト発行元マスタ'!$U$3:$AK$100,2,FALSE)</f>
        <v>OFAC</v>
      </c>
      <c r="U19" s="206" t="s">
        <v>208</v>
      </c>
      <c r="V19" s="207" t="s">
        <v>871</v>
      </c>
      <c r="W19" s="207" t="s">
        <v>206</v>
      </c>
      <c r="X19" s="207" t="str">
        <f t="shared" si="1"/>
        <v>1,17, '報道年月日','DATE_OF_COVERAGE','',NULL,'',17</v>
      </c>
      <c r="Y19" s="208" t="s">
        <v>207</v>
      </c>
      <c r="AA19" s="209" t="b">
        <f t="shared" ref="AA19:AH50" si="2">IF(K19="","",EXACT(K19,AJ19))</f>
        <v>0</v>
      </c>
      <c r="AB19" s="209" t="b">
        <f t="shared" si="2"/>
        <v>0</v>
      </c>
      <c r="AC19" s="209" t="b">
        <f t="shared" si="2"/>
        <v>0</v>
      </c>
      <c r="AD19" s="209" t="b">
        <f t="shared" si="2"/>
        <v>0</v>
      </c>
      <c r="AE19" s="209" t="str">
        <f t="shared" si="2"/>
        <v/>
      </c>
      <c r="AF19" s="209" t="b">
        <f t="shared" si="2"/>
        <v>0</v>
      </c>
      <c r="AG19" s="209" t="str">
        <f t="shared" si="2"/>
        <v/>
      </c>
      <c r="AH19" s="209" t="b">
        <f t="shared" si="2"/>
        <v>0</v>
      </c>
      <c r="AJ19" s="209"/>
      <c r="AK19" s="200"/>
      <c r="AL19" s="209"/>
      <c r="AM19" s="209"/>
      <c r="AN19" s="209"/>
      <c r="AO19" s="209"/>
      <c r="AP19" s="209"/>
      <c r="AQ19" s="209"/>
    </row>
    <row r="20" spans="1:43">
      <c r="A20" s="211">
        <v>1</v>
      </c>
      <c r="B20" s="211">
        <v>18</v>
      </c>
      <c r="C20" s="211" t="s">
        <v>770</v>
      </c>
      <c r="D20" s="211" t="s">
        <v>771</v>
      </c>
      <c r="E20" s="211"/>
      <c r="F20" s="211" t="s">
        <v>75</v>
      </c>
      <c r="G20" s="211"/>
      <c r="H20" s="211">
        <v>18</v>
      </c>
      <c r="I20" s="354" t="s">
        <v>1068</v>
      </c>
      <c r="J20" s="205" t="s">
        <v>43</v>
      </c>
      <c r="K20" s="223">
        <v>1</v>
      </c>
      <c r="L20" s="223">
        <v>18</v>
      </c>
      <c r="M20" s="223" t="s">
        <v>770</v>
      </c>
      <c r="N20" s="223" t="s">
        <v>771</v>
      </c>
      <c r="O20" s="223"/>
      <c r="P20" s="223" t="s">
        <v>75</v>
      </c>
      <c r="Q20" s="223"/>
      <c r="R20" s="223">
        <v>18</v>
      </c>
      <c r="S20" s="194" t="str">
        <f>VLOOKUP(A20,'[3]15_リスト発行元マスタ'!$A$3:$Q$100,2,FALSE)</f>
        <v>OFAC</v>
      </c>
      <c r="T20" s="194" t="str">
        <f>VLOOKUP(K20,'[3]15_リスト発行元マスタ'!$U$3:$AK$100,2,FALSE)</f>
        <v>OFAC</v>
      </c>
      <c r="U20" s="206" t="s">
        <v>208</v>
      </c>
      <c r="V20" s="207" t="s">
        <v>871</v>
      </c>
      <c r="W20" s="207" t="s">
        <v>206</v>
      </c>
      <c r="X20" s="207" t="str">
        <f t="shared" si="1"/>
        <v>1,18, '年齢','PRESS_AGE','',NULL,'',18</v>
      </c>
      <c r="Y20" s="208" t="s">
        <v>207</v>
      </c>
      <c r="AA20" s="209" t="b">
        <f t="shared" si="2"/>
        <v>0</v>
      </c>
      <c r="AB20" s="209" t="b">
        <f t="shared" si="2"/>
        <v>0</v>
      </c>
      <c r="AC20" s="209" t="b">
        <f t="shared" si="2"/>
        <v>0</v>
      </c>
      <c r="AD20" s="209" t="b">
        <f t="shared" si="2"/>
        <v>0</v>
      </c>
      <c r="AE20" s="209" t="str">
        <f t="shared" si="2"/>
        <v/>
      </c>
      <c r="AF20" s="209" t="b">
        <f t="shared" si="2"/>
        <v>0</v>
      </c>
      <c r="AG20" s="209" t="str">
        <f t="shared" si="2"/>
        <v/>
      </c>
      <c r="AH20" s="209" t="b">
        <f t="shared" si="2"/>
        <v>0</v>
      </c>
      <c r="AJ20" s="209"/>
      <c r="AK20" s="200"/>
      <c r="AL20" s="209"/>
      <c r="AM20" s="209"/>
      <c r="AN20" s="209"/>
      <c r="AO20" s="209"/>
      <c r="AP20" s="209"/>
      <c r="AQ20" s="209"/>
    </row>
    <row r="21" spans="1:43">
      <c r="A21" s="211">
        <v>1</v>
      </c>
      <c r="B21" s="211">
        <v>19</v>
      </c>
      <c r="C21" s="211" t="s">
        <v>772</v>
      </c>
      <c r="D21" s="211" t="s">
        <v>773</v>
      </c>
      <c r="E21" s="211"/>
      <c r="F21" s="211" t="s">
        <v>75</v>
      </c>
      <c r="G21" s="211"/>
      <c r="H21" s="211">
        <v>19</v>
      </c>
      <c r="I21" s="354" t="s">
        <v>1068</v>
      </c>
      <c r="J21" s="205" t="s">
        <v>43</v>
      </c>
      <c r="K21" s="223">
        <v>1</v>
      </c>
      <c r="L21" s="223">
        <v>19</v>
      </c>
      <c r="M21" s="223" t="s">
        <v>772</v>
      </c>
      <c r="N21" s="223" t="s">
        <v>773</v>
      </c>
      <c r="O21" s="223"/>
      <c r="P21" s="223" t="s">
        <v>75</v>
      </c>
      <c r="Q21" s="223"/>
      <c r="R21" s="223">
        <v>19</v>
      </c>
      <c r="S21" s="194" t="str">
        <f>VLOOKUP(A21,'[3]15_リスト発行元マスタ'!$A$3:$Q$100,2,FALSE)</f>
        <v>OFAC</v>
      </c>
      <c r="T21" s="194" t="str">
        <f>VLOOKUP(K21,'[3]15_リスト発行元マスタ'!$U$3:$AK$100,2,FALSE)</f>
        <v>OFAC</v>
      </c>
      <c r="U21" s="206" t="s">
        <v>208</v>
      </c>
      <c r="V21" s="207" t="s">
        <v>871</v>
      </c>
      <c r="W21" s="207" t="s">
        <v>206</v>
      </c>
      <c r="X21" s="207" t="str">
        <f t="shared" si="1"/>
        <v>1,19, 'FROM','DATE_FROM','',NULL,'',19</v>
      </c>
      <c r="Y21" s="208" t="s">
        <v>207</v>
      </c>
      <c r="AA21" s="209" t="b">
        <f t="shared" si="2"/>
        <v>0</v>
      </c>
      <c r="AB21" s="209" t="b">
        <f t="shared" si="2"/>
        <v>0</v>
      </c>
      <c r="AC21" s="209" t="b">
        <f t="shared" si="2"/>
        <v>0</v>
      </c>
      <c r="AD21" s="209" t="b">
        <f t="shared" si="2"/>
        <v>0</v>
      </c>
      <c r="AE21" s="209" t="str">
        <f t="shared" si="2"/>
        <v/>
      </c>
      <c r="AF21" s="209" t="b">
        <f t="shared" si="2"/>
        <v>0</v>
      </c>
      <c r="AG21" s="209" t="str">
        <f t="shared" si="2"/>
        <v/>
      </c>
      <c r="AH21" s="209" t="b">
        <f t="shared" si="2"/>
        <v>0</v>
      </c>
      <c r="AJ21" s="209"/>
      <c r="AK21" s="200"/>
      <c r="AL21" s="209"/>
      <c r="AM21" s="209"/>
      <c r="AN21" s="209"/>
      <c r="AO21" s="209"/>
      <c r="AP21" s="209"/>
      <c r="AQ21" s="209"/>
    </row>
    <row r="22" spans="1:43">
      <c r="A22" s="211">
        <v>1</v>
      </c>
      <c r="B22" s="211">
        <v>20</v>
      </c>
      <c r="C22" s="211" t="s">
        <v>774</v>
      </c>
      <c r="D22" s="211" t="s">
        <v>775</v>
      </c>
      <c r="E22" s="211"/>
      <c r="F22" s="211" t="s">
        <v>75</v>
      </c>
      <c r="G22" s="211"/>
      <c r="H22" s="211">
        <v>20</v>
      </c>
      <c r="I22" s="354" t="s">
        <v>1068</v>
      </c>
      <c r="J22" s="205" t="s">
        <v>43</v>
      </c>
      <c r="K22" s="223">
        <v>1</v>
      </c>
      <c r="L22" s="223">
        <v>20</v>
      </c>
      <c r="M22" s="223" t="s">
        <v>774</v>
      </c>
      <c r="N22" s="223" t="s">
        <v>775</v>
      </c>
      <c r="O22" s="223"/>
      <c r="P22" s="223" t="s">
        <v>75</v>
      </c>
      <c r="Q22" s="223"/>
      <c r="R22" s="223">
        <v>20</v>
      </c>
      <c r="S22" s="194" t="str">
        <f>VLOOKUP(A22,'[3]15_リスト発行元マスタ'!$A$3:$Q$100,2,FALSE)</f>
        <v>OFAC</v>
      </c>
      <c r="T22" s="194" t="str">
        <f>VLOOKUP(K22,'[3]15_リスト発行元マスタ'!$U$3:$AK$100,2,FALSE)</f>
        <v>OFAC</v>
      </c>
      <c r="U22" s="206" t="s">
        <v>208</v>
      </c>
      <c r="V22" s="207" t="s">
        <v>871</v>
      </c>
      <c r="W22" s="207" t="s">
        <v>206</v>
      </c>
      <c r="X22" s="207" t="str">
        <f t="shared" si="1"/>
        <v>1,20, 'TO','DATE_TO','',NULL,'',20</v>
      </c>
      <c r="Y22" s="208" t="s">
        <v>207</v>
      </c>
      <c r="AA22" s="209" t="b">
        <f t="shared" si="2"/>
        <v>0</v>
      </c>
      <c r="AB22" s="209" t="b">
        <f t="shared" si="2"/>
        <v>0</v>
      </c>
      <c r="AC22" s="209" t="b">
        <f t="shared" si="2"/>
        <v>0</v>
      </c>
      <c r="AD22" s="209" t="b">
        <f t="shared" si="2"/>
        <v>0</v>
      </c>
      <c r="AE22" s="209" t="str">
        <f t="shared" si="2"/>
        <v/>
      </c>
      <c r="AF22" s="209" t="b">
        <f t="shared" si="2"/>
        <v>0</v>
      </c>
      <c r="AG22" s="209" t="str">
        <f t="shared" si="2"/>
        <v/>
      </c>
      <c r="AH22" s="209" t="b">
        <f t="shared" si="2"/>
        <v>0</v>
      </c>
      <c r="AJ22" s="209"/>
      <c r="AK22" s="200"/>
      <c r="AL22" s="209"/>
      <c r="AM22" s="209"/>
      <c r="AN22" s="209"/>
      <c r="AO22" s="209"/>
      <c r="AP22" s="209"/>
      <c r="AQ22" s="209"/>
    </row>
    <row r="23" spans="1:43">
      <c r="A23" s="211">
        <v>1</v>
      </c>
      <c r="B23" s="211">
        <v>21</v>
      </c>
      <c r="C23" s="211" t="s">
        <v>776</v>
      </c>
      <c r="D23" s="211" t="s">
        <v>777</v>
      </c>
      <c r="E23" s="211"/>
      <c r="F23" s="211" t="s">
        <v>75</v>
      </c>
      <c r="G23" s="211"/>
      <c r="H23" s="211">
        <v>21</v>
      </c>
      <c r="I23" s="354" t="s">
        <v>1068</v>
      </c>
      <c r="J23" s="205" t="s">
        <v>43</v>
      </c>
      <c r="K23" s="223">
        <v>1</v>
      </c>
      <c r="L23" s="223">
        <v>21</v>
      </c>
      <c r="M23" s="223" t="s">
        <v>776</v>
      </c>
      <c r="N23" s="223" t="s">
        <v>777</v>
      </c>
      <c r="O23" s="223"/>
      <c r="P23" s="223" t="s">
        <v>75</v>
      </c>
      <c r="Q23" s="223"/>
      <c r="R23" s="223">
        <v>21</v>
      </c>
      <c r="S23" s="194" t="str">
        <f>VLOOKUP(A23,'[3]15_リスト発行元マスタ'!$A$3:$Q$100,2,FALSE)</f>
        <v>OFAC</v>
      </c>
      <c r="T23" s="194" t="str">
        <f>VLOOKUP(K23,'[3]15_リスト発行元マスタ'!$U$3:$AK$100,2,FALSE)</f>
        <v>OFAC</v>
      </c>
      <c r="U23" s="206" t="s">
        <v>208</v>
      </c>
      <c r="V23" s="207" t="s">
        <v>871</v>
      </c>
      <c r="W23" s="207" t="s">
        <v>206</v>
      </c>
      <c r="X23" s="207" t="str">
        <f t="shared" si="1"/>
        <v>1,21, '都道府県','ADDRESS_PREF','',NULL,'',21</v>
      </c>
      <c r="Y23" s="208" t="s">
        <v>207</v>
      </c>
      <c r="AA23" s="209" t="b">
        <f t="shared" si="2"/>
        <v>0</v>
      </c>
      <c r="AB23" s="209" t="b">
        <f t="shared" si="2"/>
        <v>0</v>
      </c>
      <c r="AC23" s="209" t="b">
        <f t="shared" si="2"/>
        <v>0</v>
      </c>
      <c r="AD23" s="209" t="b">
        <f t="shared" si="2"/>
        <v>0</v>
      </c>
      <c r="AE23" s="209" t="str">
        <f t="shared" si="2"/>
        <v/>
      </c>
      <c r="AF23" s="209" t="b">
        <f t="shared" si="2"/>
        <v>0</v>
      </c>
      <c r="AG23" s="209" t="str">
        <f t="shared" si="2"/>
        <v/>
      </c>
      <c r="AH23" s="209" t="b">
        <f t="shared" si="2"/>
        <v>0</v>
      </c>
      <c r="AJ23" s="209"/>
      <c r="AK23" s="200"/>
      <c r="AL23" s="209"/>
      <c r="AM23" s="209"/>
      <c r="AN23" s="209"/>
      <c r="AO23" s="209"/>
      <c r="AP23" s="209"/>
      <c r="AQ23" s="209"/>
    </row>
    <row r="24" spans="1:43">
      <c r="A24" s="211">
        <v>1</v>
      </c>
      <c r="B24" s="211">
        <v>22</v>
      </c>
      <c r="C24" s="211" t="s">
        <v>778</v>
      </c>
      <c r="D24" s="211" t="s">
        <v>779</v>
      </c>
      <c r="E24" s="211"/>
      <c r="F24" s="211" t="s">
        <v>75</v>
      </c>
      <c r="G24" s="211"/>
      <c r="H24" s="211">
        <v>22</v>
      </c>
      <c r="I24" s="354" t="s">
        <v>1068</v>
      </c>
      <c r="J24" s="205" t="s">
        <v>43</v>
      </c>
      <c r="K24" s="223">
        <v>1</v>
      </c>
      <c r="L24" s="223">
        <v>22</v>
      </c>
      <c r="M24" s="223" t="s">
        <v>778</v>
      </c>
      <c r="N24" s="223" t="s">
        <v>779</v>
      </c>
      <c r="O24" s="223"/>
      <c r="P24" s="223" t="s">
        <v>75</v>
      </c>
      <c r="Q24" s="223"/>
      <c r="R24" s="223">
        <v>22</v>
      </c>
      <c r="S24" s="194" t="str">
        <f>VLOOKUP(A24,'[3]15_リスト発行元マスタ'!$A$3:$Q$100,2,FALSE)</f>
        <v>OFAC</v>
      </c>
      <c r="T24" s="194" t="str">
        <f>VLOOKUP(K24,'[3]15_リスト発行元マスタ'!$U$3:$AK$100,2,FALSE)</f>
        <v>OFAC</v>
      </c>
      <c r="U24" s="206" t="s">
        <v>208</v>
      </c>
      <c r="V24" s="207" t="s">
        <v>871</v>
      </c>
      <c r="W24" s="207" t="s">
        <v>206</v>
      </c>
      <c r="X24" s="207" t="str">
        <f t="shared" si="1"/>
        <v>1,22, '市区町村','ADDRESS_MUN','',NULL,'',22</v>
      </c>
      <c r="Y24" s="208" t="s">
        <v>207</v>
      </c>
      <c r="AA24" s="209" t="b">
        <f t="shared" si="2"/>
        <v>0</v>
      </c>
      <c r="AB24" s="209" t="b">
        <f t="shared" si="2"/>
        <v>0</v>
      </c>
      <c r="AC24" s="209" t="b">
        <f t="shared" si="2"/>
        <v>0</v>
      </c>
      <c r="AD24" s="209" t="b">
        <f t="shared" si="2"/>
        <v>0</v>
      </c>
      <c r="AE24" s="209" t="str">
        <f t="shared" si="2"/>
        <v/>
      </c>
      <c r="AF24" s="209" t="b">
        <f t="shared" si="2"/>
        <v>0</v>
      </c>
      <c r="AG24" s="209" t="str">
        <f t="shared" si="2"/>
        <v/>
      </c>
      <c r="AH24" s="209" t="b">
        <f t="shared" si="2"/>
        <v>0</v>
      </c>
      <c r="AJ24" s="209"/>
      <c r="AK24" s="200"/>
      <c r="AL24" s="209"/>
      <c r="AM24" s="209"/>
      <c r="AN24" s="209"/>
      <c r="AO24" s="209"/>
      <c r="AP24" s="209"/>
      <c r="AQ24" s="209"/>
    </row>
    <row r="25" spans="1:43">
      <c r="A25" s="211">
        <v>1</v>
      </c>
      <c r="B25" s="211">
        <v>23</v>
      </c>
      <c r="C25" s="211" t="s">
        <v>780</v>
      </c>
      <c r="D25" s="211" t="s">
        <v>781</v>
      </c>
      <c r="E25" s="211"/>
      <c r="F25" s="211" t="s">
        <v>75</v>
      </c>
      <c r="G25" s="211"/>
      <c r="H25" s="211">
        <v>23</v>
      </c>
      <c r="I25" s="354" t="s">
        <v>1068</v>
      </c>
      <c r="J25" s="205" t="s">
        <v>43</v>
      </c>
      <c r="K25" s="223">
        <v>1</v>
      </c>
      <c r="L25" s="223">
        <v>23</v>
      </c>
      <c r="M25" s="223" t="s">
        <v>780</v>
      </c>
      <c r="N25" s="223" t="s">
        <v>781</v>
      </c>
      <c r="O25" s="223"/>
      <c r="P25" s="223" t="s">
        <v>75</v>
      </c>
      <c r="Q25" s="223"/>
      <c r="R25" s="223">
        <v>23</v>
      </c>
      <c r="S25" s="194" t="str">
        <f>VLOOKUP(A25,'[3]15_リスト発行元マスタ'!$A$3:$Q$100,2,FALSE)</f>
        <v>OFAC</v>
      </c>
      <c r="T25" s="194" t="str">
        <f>VLOOKUP(K25,'[3]15_リスト発行元マスタ'!$U$3:$AK$100,2,FALSE)</f>
        <v>OFAC</v>
      </c>
      <c r="U25" s="206" t="s">
        <v>208</v>
      </c>
      <c r="V25" s="207" t="s">
        <v>871</v>
      </c>
      <c r="W25" s="207" t="s">
        <v>206</v>
      </c>
      <c r="X25" s="207" t="str">
        <f t="shared" si="1"/>
        <v>1,23, '記号','ACCOUNT_SYMBOL','',NULL,'',23</v>
      </c>
      <c r="Y25" s="208" t="s">
        <v>207</v>
      </c>
      <c r="AA25" s="209" t="b">
        <f t="shared" si="2"/>
        <v>0</v>
      </c>
      <c r="AB25" s="209" t="b">
        <f t="shared" si="2"/>
        <v>0</v>
      </c>
      <c r="AC25" s="209" t="b">
        <f t="shared" si="2"/>
        <v>0</v>
      </c>
      <c r="AD25" s="209" t="b">
        <f t="shared" si="2"/>
        <v>0</v>
      </c>
      <c r="AE25" s="209" t="str">
        <f t="shared" si="2"/>
        <v/>
      </c>
      <c r="AF25" s="209" t="b">
        <f t="shared" si="2"/>
        <v>0</v>
      </c>
      <c r="AG25" s="209" t="str">
        <f t="shared" si="2"/>
        <v/>
      </c>
      <c r="AH25" s="209" t="b">
        <f t="shared" si="2"/>
        <v>0</v>
      </c>
      <c r="AJ25" s="209"/>
      <c r="AK25" s="200"/>
      <c r="AL25" s="209"/>
      <c r="AM25" s="209"/>
      <c r="AN25" s="209"/>
      <c r="AO25" s="209"/>
      <c r="AP25" s="209"/>
      <c r="AQ25" s="209"/>
    </row>
    <row r="26" spans="1:43">
      <c r="A26" s="211">
        <v>1</v>
      </c>
      <c r="B26" s="211">
        <v>24</v>
      </c>
      <c r="C26" s="211" t="s">
        <v>782</v>
      </c>
      <c r="D26" s="211" t="s">
        <v>783</v>
      </c>
      <c r="E26" s="211"/>
      <c r="F26" s="211" t="s">
        <v>75</v>
      </c>
      <c r="G26" s="211"/>
      <c r="H26" s="211">
        <v>24</v>
      </c>
      <c r="I26" s="354" t="s">
        <v>1068</v>
      </c>
      <c r="J26" s="205" t="s">
        <v>43</v>
      </c>
      <c r="K26" s="223">
        <v>1</v>
      </c>
      <c r="L26" s="223">
        <v>24</v>
      </c>
      <c r="M26" s="223" t="s">
        <v>782</v>
      </c>
      <c r="N26" s="223" t="s">
        <v>783</v>
      </c>
      <c r="O26" s="223"/>
      <c r="P26" s="223" t="s">
        <v>75</v>
      </c>
      <c r="Q26" s="223"/>
      <c r="R26" s="223">
        <v>24</v>
      </c>
      <c r="S26" s="194" t="str">
        <f>VLOOKUP(A26,'[3]15_リスト発行元マスタ'!$A$3:$Q$100,2,FALSE)</f>
        <v>OFAC</v>
      </c>
      <c r="T26" s="194" t="str">
        <f>VLOOKUP(K26,'[3]15_リスト発行元マスタ'!$U$3:$AK$100,2,FALSE)</f>
        <v>OFAC</v>
      </c>
      <c r="U26" s="206" t="s">
        <v>208</v>
      </c>
      <c r="V26" s="207" t="s">
        <v>871</v>
      </c>
      <c r="W26" s="207" t="s">
        <v>206</v>
      </c>
      <c r="X26" s="207" t="str">
        <f t="shared" si="1"/>
        <v>1,24, '番号','ACCOUNT_NO','',NULL,'',24</v>
      </c>
      <c r="Y26" s="208" t="s">
        <v>207</v>
      </c>
      <c r="AA26" s="209" t="b">
        <f t="shared" si="2"/>
        <v>0</v>
      </c>
      <c r="AB26" s="209" t="b">
        <f t="shared" si="2"/>
        <v>0</v>
      </c>
      <c r="AC26" s="209" t="b">
        <f t="shared" si="2"/>
        <v>0</v>
      </c>
      <c r="AD26" s="209" t="b">
        <f t="shared" si="2"/>
        <v>0</v>
      </c>
      <c r="AE26" s="209" t="str">
        <f t="shared" si="2"/>
        <v/>
      </c>
      <c r="AF26" s="209" t="b">
        <f t="shared" si="2"/>
        <v>0</v>
      </c>
      <c r="AG26" s="209" t="str">
        <f t="shared" si="2"/>
        <v/>
      </c>
      <c r="AH26" s="209" t="b">
        <f t="shared" si="2"/>
        <v>0</v>
      </c>
      <c r="AJ26" s="209"/>
      <c r="AK26" s="200"/>
      <c r="AL26" s="209"/>
      <c r="AM26" s="209"/>
      <c r="AN26" s="209"/>
      <c r="AO26" s="209"/>
      <c r="AP26" s="209"/>
      <c r="AQ26" s="209"/>
    </row>
    <row r="27" spans="1:43">
      <c r="A27" s="211">
        <v>2</v>
      </c>
      <c r="B27" s="211">
        <v>1</v>
      </c>
      <c r="C27" s="211" t="s">
        <v>737</v>
      </c>
      <c r="D27" s="211" t="s">
        <v>738</v>
      </c>
      <c r="E27" s="211"/>
      <c r="F27" s="211" t="s">
        <v>75</v>
      </c>
      <c r="G27" s="211"/>
      <c r="H27" s="211">
        <v>1</v>
      </c>
      <c r="I27" s="354" t="s">
        <v>1068</v>
      </c>
      <c r="J27" s="205" t="s">
        <v>43</v>
      </c>
      <c r="K27" s="223">
        <v>2</v>
      </c>
      <c r="L27" s="223">
        <v>1</v>
      </c>
      <c r="M27" s="223" t="s">
        <v>737</v>
      </c>
      <c r="N27" s="223" t="s">
        <v>738</v>
      </c>
      <c r="O27" s="223"/>
      <c r="P27" s="223" t="s">
        <v>75</v>
      </c>
      <c r="Q27" s="223"/>
      <c r="R27" s="223">
        <v>1</v>
      </c>
      <c r="S27" s="194" t="str">
        <f>VLOOKUP(A27,'[3]15_リスト発行元マスタ'!$A$3:$Q$100,2,FALSE)</f>
        <v>RefPEPs</v>
      </c>
      <c r="T27" s="194" t="str">
        <f>VLOOKUP(K27,'[3]15_リスト発行元マスタ'!$U$3:$AK$100,2,FALSE)</f>
        <v>JP</v>
      </c>
      <c r="U27" s="206" t="s">
        <v>208</v>
      </c>
      <c r="V27" s="207" t="s">
        <v>871</v>
      </c>
      <c r="W27" s="207" t="s">
        <v>206</v>
      </c>
      <c r="X27" s="207" t="str">
        <f t="shared" si="1"/>
        <v>2,1, 'レコード番号','RECORDID','',NULL,'',1</v>
      </c>
      <c r="Y27" s="208" t="s">
        <v>207</v>
      </c>
      <c r="AA27" s="209" t="b">
        <f t="shared" si="2"/>
        <v>0</v>
      </c>
      <c r="AB27" s="209" t="b">
        <f t="shared" si="2"/>
        <v>0</v>
      </c>
      <c r="AC27" s="209" t="b">
        <f t="shared" si="2"/>
        <v>0</v>
      </c>
      <c r="AD27" s="209" t="b">
        <f t="shared" si="2"/>
        <v>0</v>
      </c>
      <c r="AE27" s="209" t="str">
        <f t="shared" si="2"/>
        <v/>
      </c>
      <c r="AF27" s="209" t="b">
        <f t="shared" si="2"/>
        <v>0</v>
      </c>
      <c r="AG27" s="209" t="str">
        <f t="shared" si="2"/>
        <v/>
      </c>
      <c r="AH27" s="209" t="b">
        <f t="shared" si="2"/>
        <v>0</v>
      </c>
      <c r="AJ27" s="209"/>
      <c r="AK27" s="200"/>
      <c r="AL27" s="209"/>
      <c r="AM27" s="209"/>
      <c r="AN27" s="209"/>
      <c r="AO27" s="209"/>
      <c r="AP27" s="209"/>
      <c r="AQ27" s="209"/>
    </row>
    <row r="28" spans="1:43">
      <c r="A28" s="211">
        <v>2</v>
      </c>
      <c r="B28" s="211">
        <v>2</v>
      </c>
      <c r="C28" s="211" t="s">
        <v>733</v>
      </c>
      <c r="D28" s="211" t="s">
        <v>739</v>
      </c>
      <c r="E28" s="211"/>
      <c r="F28" s="211" t="s">
        <v>75</v>
      </c>
      <c r="G28" s="211"/>
      <c r="H28" s="211">
        <v>2</v>
      </c>
      <c r="I28" s="354" t="s">
        <v>1068</v>
      </c>
      <c r="J28" s="205" t="s">
        <v>43</v>
      </c>
      <c r="K28" s="223">
        <v>2</v>
      </c>
      <c r="L28" s="223">
        <v>2</v>
      </c>
      <c r="M28" s="223" t="s">
        <v>733</v>
      </c>
      <c r="N28" s="223" t="s">
        <v>739</v>
      </c>
      <c r="O28" s="223"/>
      <c r="P28" s="223" t="s">
        <v>75</v>
      </c>
      <c r="Q28" s="223"/>
      <c r="R28" s="223">
        <v>2</v>
      </c>
      <c r="S28" s="194" t="str">
        <f>VLOOKUP(A28,'[3]15_リスト発行元マスタ'!$A$3:$Q$100,2,FALSE)</f>
        <v>RefPEPs</v>
      </c>
      <c r="T28" s="194" t="str">
        <f>VLOOKUP(K28,'[3]15_リスト発行元マスタ'!$U$3:$AK$100,2,FALSE)</f>
        <v>JP</v>
      </c>
      <c r="U28" s="206" t="s">
        <v>208</v>
      </c>
      <c r="V28" s="207" t="s">
        <v>871</v>
      </c>
      <c r="W28" s="207" t="s">
        <v>206</v>
      </c>
      <c r="X28" s="207" t="str">
        <f t="shared" si="1"/>
        <v>2,2, 'タイプ','TYPE','',NULL,'',2</v>
      </c>
      <c r="Y28" s="208" t="s">
        <v>207</v>
      </c>
      <c r="AA28" s="209" t="b">
        <f t="shared" si="2"/>
        <v>0</v>
      </c>
      <c r="AB28" s="209" t="b">
        <f t="shared" si="2"/>
        <v>0</v>
      </c>
      <c r="AC28" s="209" t="b">
        <f t="shared" si="2"/>
        <v>0</v>
      </c>
      <c r="AD28" s="209" t="b">
        <f t="shared" si="2"/>
        <v>0</v>
      </c>
      <c r="AE28" s="209" t="str">
        <f t="shared" si="2"/>
        <v/>
      </c>
      <c r="AF28" s="209" t="b">
        <f t="shared" si="2"/>
        <v>0</v>
      </c>
      <c r="AG28" s="209" t="str">
        <f t="shared" si="2"/>
        <v/>
      </c>
      <c r="AH28" s="209" t="b">
        <f t="shared" si="2"/>
        <v>0</v>
      </c>
      <c r="AJ28" s="209"/>
      <c r="AK28" s="200"/>
      <c r="AL28" s="209"/>
      <c r="AM28" s="209"/>
      <c r="AN28" s="209"/>
      <c r="AO28" s="209"/>
      <c r="AP28" s="209"/>
      <c r="AQ28" s="209"/>
    </row>
    <row r="29" spans="1:43">
      <c r="A29" s="211">
        <v>2</v>
      </c>
      <c r="B29" s="211">
        <v>3</v>
      </c>
      <c r="C29" s="211" t="s">
        <v>740</v>
      </c>
      <c r="D29" s="211" t="s">
        <v>741</v>
      </c>
      <c r="E29" s="211"/>
      <c r="F29" s="211" t="s">
        <v>75</v>
      </c>
      <c r="G29" s="211"/>
      <c r="H29" s="211">
        <v>3</v>
      </c>
      <c r="I29" s="354" t="s">
        <v>1068</v>
      </c>
      <c r="J29" s="205" t="s">
        <v>43</v>
      </c>
      <c r="K29" s="223">
        <v>2</v>
      </c>
      <c r="L29" s="223">
        <v>3</v>
      </c>
      <c r="M29" s="223" t="s">
        <v>740</v>
      </c>
      <c r="N29" s="223" t="s">
        <v>741</v>
      </c>
      <c r="O29" s="223"/>
      <c r="P29" s="223" t="s">
        <v>75</v>
      </c>
      <c r="Q29" s="223"/>
      <c r="R29" s="223">
        <v>3</v>
      </c>
      <c r="S29" s="194" t="str">
        <f>VLOOKUP(A29,'[3]15_リスト発行元マスタ'!$A$3:$Q$100,2,FALSE)</f>
        <v>RefPEPs</v>
      </c>
      <c r="T29" s="194" t="str">
        <f>VLOOKUP(K29,'[3]15_リスト発行元マスタ'!$U$3:$AK$100,2,FALSE)</f>
        <v>JP</v>
      </c>
      <c r="U29" s="206" t="s">
        <v>208</v>
      </c>
      <c r="V29" s="207" t="s">
        <v>871</v>
      </c>
      <c r="W29" s="207" t="s">
        <v>206</v>
      </c>
      <c r="X29" s="207" t="str">
        <f t="shared" si="1"/>
        <v>2,3, '名称','NAME','',NULL,'',3</v>
      </c>
      <c r="Y29" s="208" t="s">
        <v>207</v>
      </c>
      <c r="AA29" s="209" t="b">
        <f t="shared" si="2"/>
        <v>0</v>
      </c>
      <c r="AB29" s="209" t="b">
        <f t="shared" si="2"/>
        <v>0</v>
      </c>
      <c r="AC29" s="209" t="b">
        <f t="shared" si="2"/>
        <v>0</v>
      </c>
      <c r="AD29" s="209" t="b">
        <f t="shared" si="2"/>
        <v>0</v>
      </c>
      <c r="AE29" s="209" t="str">
        <f t="shared" si="2"/>
        <v/>
      </c>
      <c r="AF29" s="209" t="b">
        <f t="shared" si="2"/>
        <v>0</v>
      </c>
      <c r="AG29" s="209" t="str">
        <f t="shared" si="2"/>
        <v/>
      </c>
      <c r="AH29" s="209" t="b">
        <f t="shared" si="2"/>
        <v>0</v>
      </c>
      <c r="AJ29" s="209"/>
      <c r="AK29" s="200"/>
      <c r="AL29" s="209"/>
      <c r="AM29" s="209"/>
      <c r="AN29" s="209"/>
      <c r="AO29" s="209"/>
      <c r="AP29" s="209"/>
      <c r="AQ29" s="209"/>
    </row>
    <row r="30" spans="1:43">
      <c r="A30" s="211">
        <v>2</v>
      </c>
      <c r="B30" s="211">
        <v>4</v>
      </c>
      <c r="C30" s="211" t="s">
        <v>742</v>
      </c>
      <c r="D30" s="211" t="s">
        <v>743</v>
      </c>
      <c r="E30" s="211"/>
      <c r="F30" s="211" t="s">
        <v>75</v>
      </c>
      <c r="G30" s="211"/>
      <c r="H30" s="211">
        <v>4</v>
      </c>
      <c r="I30" s="354" t="s">
        <v>1068</v>
      </c>
      <c r="J30" s="205" t="s">
        <v>43</v>
      </c>
      <c r="K30" s="223">
        <v>2</v>
      </c>
      <c r="L30" s="223">
        <v>4</v>
      </c>
      <c r="M30" s="223" t="s">
        <v>742</v>
      </c>
      <c r="N30" s="223" t="s">
        <v>743</v>
      </c>
      <c r="O30" s="223"/>
      <c r="P30" s="223" t="s">
        <v>75</v>
      </c>
      <c r="Q30" s="223"/>
      <c r="R30" s="223">
        <v>4</v>
      </c>
      <c r="S30" s="194" t="str">
        <f>VLOOKUP(A30,'[3]15_リスト発行元マスタ'!$A$3:$Q$100,2,FALSE)</f>
        <v>RefPEPs</v>
      </c>
      <c r="T30" s="194" t="str">
        <f>VLOOKUP(K30,'[3]15_リスト発行元マスタ'!$U$3:$AK$100,2,FALSE)</f>
        <v>JP</v>
      </c>
      <c r="U30" s="206" t="s">
        <v>208</v>
      </c>
      <c r="V30" s="207" t="s">
        <v>871</v>
      </c>
      <c r="W30" s="207" t="s">
        <v>206</v>
      </c>
      <c r="X30" s="207" t="str">
        <f t="shared" si="1"/>
        <v>2,4, '別称','NAME_SYNONYM','',NULL,'',4</v>
      </c>
      <c r="Y30" s="208" t="s">
        <v>207</v>
      </c>
      <c r="AA30" s="209" t="b">
        <f t="shared" si="2"/>
        <v>0</v>
      </c>
      <c r="AB30" s="209" t="b">
        <f t="shared" si="2"/>
        <v>0</v>
      </c>
      <c r="AC30" s="209" t="b">
        <f t="shared" si="2"/>
        <v>0</v>
      </c>
      <c r="AD30" s="209" t="b">
        <f t="shared" si="2"/>
        <v>0</v>
      </c>
      <c r="AE30" s="209" t="str">
        <f t="shared" si="2"/>
        <v/>
      </c>
      <c r="AF30" s="209" t="b">
        <f t="shared" si="2"/>
        <v>0</v>
      </c>
      <c r="AG30" s="209" t="str">
        <f t="shared" si="2"/>
        <v/>
      </c>
      <c r="AH30" s="209" t="b">
        <f t="shared" si="2"/>
        <v>0</v>
      </c>
      <c r="AJ30" s="209"/>
      <c r="AK30" s="200"/>
      <c r="AL30" s="209"/>
      <c r="AM30" s="209"/>
      <c r="AN30" s="209"/>
      <c r="AO30" s="209"/>
      <c r="AP30" s="209"/>
      <c r="AQ30" s="209"/>
    </row>
    <row r="31" spans="1:43">
      <c r="A31" s="211">
        <v>2</v>
      </c>
      <c r="B31" s="211">
        <v>5</v>
      </c>
      <c r="C31" s="211" t="s">
        <v>744</v>
      </c>
      <c r="D31" s="211" t="s">
        <v>745</v>
      </c>
      <c r="E31" s="211"/>
      <c r="F31" s="211" t="s">
        <v>75</v>
      </c>
      <c r="G31" s="211"/>
      <c r="H31" s="211">
        <v>5</v>
      </c>
      <c r="I31" s="354" t="s">
        <v>1068</v>
      </c>
      <c r="J31" s="205" t="s">
        <v>43</v>
      </c>
      <c r="K31" s="223">
        <v>2</v>
      </c>
      <c r="L31" s="223">
        <v>5</v>
      </c>
      <c r="M31" s="223" t="s">
        <v>744</v>
      </c>
      <c r="N31" s="223" t="s">
        <v>745</v>
      </c>
      <c r="O31" s="223"/>
      <c r="P31" s="223" t="s">
        <v>75</v>
      </c>
      <c r="Q31" s="223"/>
      <c r="R31" s="223">
        <v>5</v>
      </c>
      <c r="S31" s="194" t="str">
        <f>VLOOKUP(A31,'[3]15_リスト発行元マスタ'!$A$3:$Q$100,2,FALSE)</f>
        <v>RefPEPs</v>
      </c>
      <c r="T31" s="194" t="str">
        <f>VLOOKUP(K31,'[3]15_リスト発行元マスタ'!$U$3:$AK$100,2,FALSE)</f>
        <v>JP</v>
      </c>
      <c r="U31" s="206" t="s">
        <v>208</v>
      </c>
      <c r="V31" s="207" t="s">
        <v>871</v>
      </c>
      <c r="W31" s="207" t="s">
        <v>206</v>
      </c>
      <c r="X31" s="207" t="str">
        <f t="shared" si="1"/>
        <v>2,5, '住所2','ADDRESS2','',NULL,'',5</v>
      </c>
      <c r="Y31" s="208" t="s">
        <v>207</v>
      </c>
      <c r="AA31" s="209" t="b">
        <f t="shared" si="2"/>
        <v>0</v>
      </c>
      <c r="AB31" s="209" t="b">
        <f t="shared" si="2"/>
        <v>0</v>
      </c>
      <c r="AC31" s="209" t="b">
        <f t="shared" si="2"/>
        <v>0</v>
      </c>
      <c r="AD31" s="209" t="b">
        <f t="shared" si="2"/>
        <v>0</v>
      </c>
      <c r="AE31" s="209" t="str">
        <f t="shared" si="2"/>
        <v/>
      </c>
      <c r="AF31" s="209" t="b">
        <f t="shared" si="2"/>
        <v>0</v>
      </c>
      <c r="AG31" s="209" t="str">
        <f t="shared" si="2"/>
        <v/>
      </c>
      <c r="AH31" s="209" t="b">
        <f t="shared" si="2"/>
        <v>0</v>
      </c>
      <c r="AJ31" s="209"/>
      <c r="AK31" s="200"/>
      <c r="AL31" s="209"/>
      <c r="AM31" s="209"/>
      <c r="AN31" s="209"/>
      <c r="AO31" s="209"/>
      <c r="AP31" s="209"/>
      <c r="AQ31" s="209"/>
    </row>
    <row r="32" spans="1:43">
      <c r="A32" s="211">
        <v>2</v>
      </c>
      <c r="B32" s="211">
        <v>6</v>
      </c>
      <c r="C32" s="211" t="s">
        <v>746</v>
      </c>
      <c r="D32" s="211" t="s">
        <v>747</v>
      </c>
      <c r="E32" s="211"/>
      <c r="F32" s="211" t="s">
        <v>75</v>
      </c>
      <c r="G32" s="211"/>
      <c r="H32" s="211">
        <v>6</v>
      </c>
      <c r="I32" s="354" t="s">
        <v>1068</v>
      </c>
      <c r="J32" s="205" t="s">
        <v>43</v>
      </c>
      <c r="K32" s="223">
        <v>2</v>
      </c>
      <c r="L32" s="223">
        <v>6</v>
      </c>
      <c r="M32" s="223" t="s">
        <v>746</v>
      </c>
      <c r="N32" s="223" t="s">
        <v>747</v>
      </c>
      <c r="O32" s="223"/>
      <c r="P32" s="223" t="s">
        <v>75</v>
      </c>
      <c r="Q32" s="223"/>
      <c r="R32" s="223">
        <v>6</v>
      </c>
      <c r="S32" s="194" t="str">
        <f>VLOOKUP(A32,'[3]15_リスト発行元マスタ'!$A$3:$Q$100,2,FALSE)</f>
        <v>RefPEPs</v>
      </c>
      <c r="T32" s="194" t="str">
        <f>VLOOKUP(K32,'[3]15_リスト発行元マスタ'!$U$3:$AK$100,2,FALSE)</f>
        <v>JP</v>
      </c>
      <c r="U32" s="206" t="s">
        <v>208</v>
      </c>
      <c r="V32" s="207" t="s">
        <v>871</v>
      </c>
      <c r="W32" s="207" t="s">
        <v>206</v>
      </c>
      <c r="X32" s="207" t="str">
        <f t="shared" si="1"/>
        <v>2,6, '都市','CITY','',NULL,'',6</v>
      </c>
      <c r="Y32" s="208" t="s">
        <v>207</v>
      </c>
      <c r="AA32" s="209" t="b">
        <f t="shared" si="2"/>
        <v>0</v>
      </c>
      <c r="AB32" s="209" t="b">
        <f t="shared" si="2"/>
        <v>0</v>
      </c>
      <c r="AC32" s="209" t="b">
        <f t="shared" si="2"/>
        <v>0</v>
      </c>
      <c r="AD32" s="209" t="b">
        <f t="shared" si="2"/>
        <v>0</v>
      </c>
      <c r="AE32" s="209" t="str">
        <f t="shared" si="2"/>
        <v/>
      </c>
      <c r="AF32" s="209" t="b">
        <f t="shared" si="2"/>
        <v>0</v>
      </c>
      <c r="AG32" s="209" t="str">
        <f t="shared" si="2"/>
        <v/>
      </c>
      <c r="AH32" s="209" t="b">
        <f t="shared" si="2"/>
        <v>0</v>
      </c>
      <c r="AJ32" s="209"/>
      <c r="AK32" s="200"/>
      <c r="AL32" s="209"/>
      <c r="AM32" s="209"/>
      <c r="AN32" s="209"/>
      <c r="AO32" s="209"/>
      <c r="AP32" s="209"/>
      <c r="AQ32" s="209"/>
    </row>
    <row r="33" spans="1:43">
      <c r="A33" s="211">
        <v>2</v>
      </c>
      <c r="B33" s="211">
        <v>7</v>
      </c>
      <c r="C33" s="211" t="s">
        <v>748</v>
      </c>
      <c r="D33" s="211" t="s">
        <v>749</v>
      </c>
      <c r="E33" s="211"/>
      <c r="F33" s="211" t="s">
        <v>75</v>
      </c>
      <c r="G33" s="211"/>
      <c r="H33" s="211">
        <v>7</v>
      </c>
      <c r="I33" s="354" t="s">
        <v>1068</v>
      </c>
      <c r="J33" s="205" t="s">
        <v>43</v>
      </c>
      <c r="K33" s="223">
        <v>2</v>
      </c>
      <c r="L33" s="223">
        <v>7</v>
      </c>
      <c r="M33" s="223" t="s">
        <v>748</v>
      </c>
      <c r="N33" s="223" t="s">
        <v>749</v>
      </c>
      <c r="O33" s="223"/>
      <c r="P33" s="223" t="s">
        <v>75</v>
      </c>
      <c r="Q33" s="223"/>
      <c r="R33" s="223">
        <v>7</v>
      </c>
      <c r="S33" s="194" t="str">
        <f>VLOOKUP(A33,'[3]15_リスト発行元マスタ'!$A$3:$Q$100,2,FALSE)</f>
        <v>RefPEPs</v>
      </c>
      <c r="T33" s="194" t="str">
        <f>VLOOKUP(K33,'[3]15_リスト発行元マスタ'!$U$3:$AK$100,2,FALSE)</f>
        <v>JP</v>
      </c>
      <c r="U33" s="206" t="s">
        <v>208</v>
      </c>
      <c r="V33" s="207" t="s">
        <v>871</v>
      </c>
      <c r="W33" s="207" t="s">
        <v>206</v>
      </c>
      <c r="X33" s="207" t="str">
        <f t="shared" si="1"/>
        <v>2,7, '国','COUNTRY','',NULL,'',7</v>
      </c>
      <c r="Y33" s="208" t="s">
        <v>207</v>
      </c>
      <c r="AA33" s="209" t="b">
        <f t="shared" si="2"/>
        <v>0</v>
      </c>
      <c r="AB33" s="209" t="b">
        <f t="shared" si="2"/>
        <v>0</v>
      </c>
      <c r="AC33" s="209" t="b">
        <f t="shared" si="2"/>
        <v>0</v>
      </c>
      <c r="AD33" s="209" t="b">
        <f t="shared" si="2"/>
        <v>0</v>
      </c>
      <c r="AE33" s="209" t="str">
        <f t="shared" si="2"/>
        <v/>
      </c>
      <c r="AF33" s="209" t="b">
        <f t="shared" si="2"/>
        <v>0</v>
      </c>
      <c r="AG33" s="209" t="str">
        <f t="shared" si="2"/>
        <v/>
      </c>
      <c r="AH33" s="209" t="b">
        <f t="shared" si="2"/>
        <v>0</v>
      </c>
      <c r="AJ33" s="209"/>
      <c r="AK33" s="200"/>
      <c r="AL33" s="209"/>
      <c r="AM33" s="209"/>
      <c r="AN33" s="209"/>
      <c r="AO33" s="209"/>
      <c r="AP33" s="209"/>
      <c r="AQ33" s="209"/>
    </row>
    <row r="34" spans="1:43">
      <c r="A34" s="211">
        <v>2</v>
      </c>
      <c r="B34" s="211">
        <v>8</v>
      </c>
      <c r="C34" s="211" t="s">
        <v>750</v>
      </c>
      <c r="D34" s="211" t="s">
        <v>751</v>
      </c>
      <c r="E34" s="211"/>
      <c r="F34" s="211" t="s">
        <v>75</v>
      </c>
      <c r="G34" s="211"/>
      <c r="H34" s="211">
        <v>8</v>
      </c>
      <c r="I34" s="354" t="s">
        <v>1068</v>
      </c>
      <c r="J34" s="205" t="s">
        <v>43</v>
      </c>
      <c r="K34" s="223">
        <v>2</v>
      </c>
      <c r="L34" s="223">
        <v>8</v>
      </c>
      <c r="M34" s="223" t="s">
        <v>750</v>
      </c>
      <c r="N34" s="223" t="s">
        <v>751</v>
      </c>
      <c r="O34" s="223"/>
      <c r="P34" s="223" t="s">
        <v>75</v>
      </c>
      <c r="Q34" s="223"/>
      <c r="R34" s="223">
        <v>8</v>
      </c>
      <c r="S34" s="194" t="str">
        <f>VLOOKUP(A34,'[3]15_リスト発行元マスタ'!$A$3:$Q$100,2,FALSE)</f>
        <v>RefPEPs</v>
      </c>
      <c r="T34" s="194" t="str">
        <f>VLOOKUP(K34,'[3]15_リスト発行元マスタ'!$U$3:$AK$100,2,FALSE)</f>
        <v>JP</v>
      </c>
      <c r="U34" s="206" t="s">
        <v>208</v>
      </c>
      <c r="V34" s="207" t="s">
        <v>871</v>
      </c>
      <c r="W34" s="207" t="s">
        <v>206</v>
      </c>
      <c r="X34" s="207" t="str">
        <f t="shared" si="1"/>
        <v>2,8, 'ID情報','NATIONALID','',NULL,'',8</v>
      </c>
      <c r="Y34" s="208" t="s">
        <v>207</v>
      </c>
      <c r="AA34" s="209" t="b">
        <f t="shared" si="2"/>
        <v>0</v>
      </c>
      <c r="AB34" s="209" t="b">
        <f t="shared" si="2"/>
        <v>0</v>
      </c>
      <c r="AC34" s="209" t="b">
        <f t="shared" si="2"/>
        <v>0</v>
      </c>
      <c r="AD34" s="209" t="b">
        <f t="shared" si="2"/>
        <v>0</v>
      </c>
      <c r="AE34" s="209" t="str">
        <f t="shared" si="2"/>
        <v/>
      </c>
      <c r="AF34" s="209" t="b">
        <f t="shared" si="2"/>
        <v>0</v>
      </c>
      <c r="AG34" s="209" t="str">
        <f t="shared" si="2"/>
        <v/>
      </c>
      <c r="AH34" s="209" t="b">
        <f t="shared" si="2"/>
        <v>0</v>
      </c>
      <c r="AJ34" s="209"/>
      <c r="AK34" s="200"/>
      <c r="AL34" s="209"/>
      <c r="AM34" s="209"/>
      <c r="AN34" s="209"/>
      <c r="AO34" s="209"/>
      <c r="AP34" s="209"/>
      <c r="AQ34" s="209"/>
    </row>
    <row r="35" spans="1:43">
      <c r="A35" s="211">
        <v>2</v>
      </c>
      <c r="B35" s="211">
        <v>9</v>
      </c>
      <c r="C35" s="211" t="s">
        <v>752</v>
      </c>
      <c r="D35" s="211" t="s">
        <v>753</v>
      </c>
      <c r="E35" s="211"/>
      <c r="F35" s="211" t="s">
        <v>75</v>
      </c>
      <c r="G35" s="211"/>
      <c r="H35" s="211">
        <v>9</v>
      </c>
      <c r="I35" s="354" t="s">
        <v>1068</v>
      </c>
      <c r="J35" s="205" t="s">
        <v>43</v>
      </c>
      <c r="K35" s="223">
        <v>2</v>
      </c>
      <c r="L35" s="223">
        <v>9</v>
      </c>
      <c r="M35" s="223" t="s">
        <v>752</v>
      </c>
      <c r="N35" s="223" t="s">
        <v>753</v>
      </c>
      <c r="O35" s="223"/>
      <c r="P35" s="223" t="s">
        <v>75</v>
      </c>
      <c r="Q35" s="223"/>
      <c r="R35" s="223">
        <v>9</v>
      </c>
      <c r="S35" s="194" t="str">
        <f>VLOOKUP(A35,'[3]15_リスト発行元マスタ'!$A$3:$Q$100,2,FALSE)</f>
        <v>RefPEPs</v>
      </c>
      <c r="T35" s="194" t="str">
        <f>VLOOKUP(K35,'[3]15_リスト発行元マスタ'!$U$3:$AK$100,2,FALSE)</f>
        <v>JP</v>
      </c>
      <c r="U35" s="206" t="s">
        <v>208</v>
      </c>
      <c r="V35" s="207" t="s">
        <v>871</v>
      </c>
      <c r="W35" s="207" t="s">
        <v>206</v>
      </c>
      <c r="X35" s="207" t="str">
        <f t="shared" si="1"/>
        <v>2,9, 'パスポート番号','PASSPORT','',NULL,'',9</v>
      </c>
      <c r="Y35" s="208" t="s">
        <v>207</v>
      </c>
      <c r="AA35" s="209" t="b">
        <f t="shared" si="2"/>
        <v>0</v>
      </c>
      <c r="AB35" s="209" t="b">
        <f t="shared" si="2"/>
        <v>0</v>
      </c>
      <c r="AC35" s="209" t="b">
        <f t="shared" si="2"/>
        <v>0</v>
      </c>
      <c r="AD35" s="209" t="b">
        <f t="shared" si="2"/>
        <v>0</v>
      </c>
      <c r="AE35" s="209" t="str">
        <f t="shared" si="2"/>
        <v/>
      </c>
      <c r="AF35" s="209" t="b">
        <f t="shared" si="2"/>
        <v>0</v>
      </c>
      <c r="AG35" s="209" t="str">
        <f t="shared" si="2"/>
        <v/>
      </c>
      <c r="AH35" s="209" t="b">
        <f t="shared" si="2"/>
        <v>0</v>
      </c>
      <c r="AJ35" s="209"/>
      <c r="AK35" s="200"/>
      <c r="AL35" s="209"/>
      <c r="AM35" s="209"/>
      <c r="AN35" s="209"/>
      <c r="AO35" s="209"/>
      <c r="AP35" s="209"/>
      <c r="AQ35" s="209"/>
    </row>
    <row r="36" spans="1:43">
      <c r="A36" s="211">
        <v>2</v>
      </c>
      <c r="B36" s="211">
        <v>10</v>
      </c>
      <c r="C36" s="211" t="s">
        <v>754</v>
      </c>
      <c r="D36" s="211" t="s">
        <v>755</v>
      </c>
      <c r="E36" s="211"/>
      <c r="F36" s="211" t="s">
        <v>75</v>
      </c>
      <c r="G36" s="211"/>
      <c r="H36" s="211">
        <v>10</v>
      </c>
      <c r="I36" s="354" t="s">
        <v>1068</v>
      </c>
      <c r="J36" s="205" t="s">
        <v>43</v>
      </c>
      <c r="K36" s="223">
        <v>2</v>
      </c>
      <c r="L36" s="223">
        <v>10</v>
      </c>
      <c r="M36" s="223" t="s">
        <v>754</v>
      </c>
      <c r="N36" s="223" t="s">
        <v>755</v>
      </c>
      <c r="O36" s="223"/>
      <c r="P36" s="223" t="s">
        <v>75</v>
      </c>
      <c r="Q36" s="223"/>
      <c r="R36" s="223">
        <v>10</v>
      </c>
      <c r="S36" s="194" t="str">
        <f>VLOOKUP(A36,'[3]15_リスト発行元マスタ'!$A$3:$Q$100,2,FALSE)</f>
        <v>RefPEPs</v>
      </c>
      <c r="T36" s="194" t="str">
        <f>VLOOKUP(K36,'[3]15_リスト発行元マスタ'!$U$3:$AK$100,2,FALSE)</f>
        <v>JP</v>
      </c>
      <c r="U36" s="206" t="s">
        <v>208</v>
      </c>
      <c r="V36" s="207" t="s">
        <v>871</v>
      </c>
      <c r="W36" s="207" t="s">
        <v>206</v>
      </c>
      <c r="X36" s="207" t="str">
        <f t="shared" si="1"/>
        <v>2,10, 'その他ID情報','SEARCHCODE','',NULL,'',10</v>
      </c>
      <c r="Y36" s="208" t="s">
        <v>207</v>
      </c>
      <c r="AA36" s="209" t="b">
        <f t="shared" si="2"/>
        <v>0</v>
      </c>
      <c r="AB36" s="209" t="b">
        <f t="shared" si="2"/>
        <v>0</v>
      </c>
      <c r="AC36" s="209" t="b">
        <f t="shared" si="2"/>
        <v>0</v>
      </c>
      <c r="AD36" s="209" t="b">
        <f t="shared" si="2"/>
        <v>0</v>
      </c>
      <c r="AE36" s="209" t="str">
        <f t="shared" si="2"/>
        <v/>
      </c>
      <c r="AF36" s="209" t="b">
        <f t="shared" si="2"/>
        <v>0</v>
      </c>
      <c r="AG36" s="209" t="str">
        <f t="shared" si="2"/>
        <v/>
      </c>
      <c r="AH36" s="209" t="b">
        <f t="shared" si="2"/>
        <v>0</v>
      </c>
      <c r="AJ36" s="209"/>
      <c r="AK36" s="200"/>
      <c r="AL36" s="209"/>
      <c r="AM36" s="209"/>
      <c r="AN36" s="209"/>
      <c r="AO36" s="209"/>
      <c r="AP36" s="209"/>
      <c r="AQ36" s="209"/>
    </row>
    <row r="37" spans="1:43">
      <c r="A37" s="211">
        <v>2</v>
      </c>
      <c r="B37" s="211">
        <v>11</v>
      </c>
      <c r="C37" s="211" t="s">
        <v>756</v>
      </c>
      <c r="D37" s="211" t="s">
        <v>757</v>
      </c>
      <c r="E37" s="211"/>
      <c r="F37" s="211" t="s">
        <v>75</v>
      </c>
      <c r="G37" s="211"/>
      <c r="H37" s="211">
        <v>11</v>
      </c>
      <c r="I37" s="354" t="s">
        <v>1068</v>
      </c>
      <c r="J37" s="205" t="s">
        <v>43</v>
      </c>
      <c r="K37" s="223">
        <v>2</v>
      </c>
      <c r="L37" s="223">
        <v>11</v>
      </c>
      <c r="M37" s="223" t="s">
        <v>756</v>
      </c>
      <c r="N37" s="223" t="s">
        <v>757</v>
      </c>
      <c r="O37" s="223"/>
      <c r="P37" s="223" t="s">
        <v>75</v>
      </c>
      <c r="Q37" s="223"/>
      <c r="R37" s="223">
        <v>11</v>
      </c>
      <c r="S37" s="194" t="str">
        <f>VLOOKUP(A37,'[3]15_リスト発行元マスタ'!$A$3:$Q$100,2,FALSE)</f>
        <v>RefPEPs</v>
      </c>
      <c r="T37" s="194" t="str">
        <f>VLOOKUP(K37,'[3]15_リスト発行元マスタ'!$U$3:$AK$100,2,FALSE)</f>
        <v>JP</v>
      </c>
      <c r="U37" s="206" t="s">
        <v>208</v>
      </c>
      <c r="V37" s="207" t="s">
        <v>871</v>
      </c>
      <c r="W37" s="207" t="s">
        <v>206</v>
      </c>
      <c r="X37" s="207" t="str">
        <f t="shared" si="1"/>
        <v>2,11, 'BIC','BICCODE','',NULL,'',11</v>
      </c>
      <c r="Y37" s="208" t="s">
        <v>207</v>
      </c>
      <c r="AA37" s="209" t="b">
        <f t="shared" si="2"/>
        <v>0</v>
      </c>
      <c r="AB37" s="209" t="b">
        <f t="shared" si="2"/>
        <v>0</v>
      </c>
      <c r="AC37" s="209" t="b">
        <f t="shared" si="2"/>
        <v>0</v>
      </c>
      <c r="AD37" s="209" t="b">
        <f t="shared" si="2"/>
        <v>0</v>
      </c>
      <c r="AE37" s="209" t="str">
        <f t="shared" si="2"/>
        <v/>
      </c>
      <c r="AF37" s="209" t="b">
        <f t="shared" si="2"/>
        <v>0</v>
      </c>
      <c r="AG37" s="209" t="str">
        <f t="shared" si="2"/>
        <v/>
      </c>
      <c r="AH37" s="209" t="b">
        <f t="shared" si="2"/>
        <v>0</v>
      </c>
      <c r="AJ37" s="209"/>
      <c r="AK37" s="200"/>
      <c r="AL37" s="209"/>
      <c r="AM37" s="209"/>
      <c r="AN37" s="209"/>
      <c r="AO37" s="209"/>
      <c r="AP37" s="209"/>
      <c r="AQ37" s="209"/>
    </row>
    <row r="38" spans="1:43">
      <c r="A38" s="211">
        <v>2</v>
      </c>
      <c r="B38" s="211">
        <v>12</v>
      </c>
      <c r="C38" s="211" t="s">
        <v>758</v>
      </c>
      <c r="D38" s="211" t="s">
        <v>759</v>
      </c>
      <c r="E38" s="211"/>
      <c r="F38" s="211" t="s">
        <v>75</v>
      </c>
      <c r="G38" s="211"/>
      <c r="H38" s="211">
        <v>12</v>
      </c>
      <c r="I38" s="354" t="s">
        <v>1068</v>
      </c>
      <c r="J38" s="205" t="s">
        <v>43</v>
      </c>
      <c r="K38" s="223">
        <v>2</v>
      </c>
      <c r="L38" s="223">
        <v>12</v>
      </c>
      <c r="M38" s="223" t="s">
        <v>758</v>
      </c>
      <c r="N38" s="223" t="s">
        <v>759</v>
      </c>
      <c r="O38" s="223"/>
      <c r="P38" s="223" t="s">
        <v>75</v>
      </c>
      <c r="Q38" s="223"/>
      <c r="R38" s="223">
        <v>12</v>
      </c>
      <c r="S38" s="194" t="str">
        <f>VLOOKUP(A38,'[3]15_リスト発行元マスタ'!$A$3:$Q$100,2,FALSE)</f>
        <v>RefPEPs</v>
      </c>
      <c r="T38" s="194" t="str">
        <f>VLOOKUP(K38,'[3]15_リスト発行元マスタ'!$U$3:$AK$100,2,FALSE)</f>
        <v>JP</v>
      </c>
      <c r="U38" s="206" t="s">
        <v>208</v>
      </c>
      <c r="V38" s="207" t="s">
        <v>871</v>
      </c>
      <c r="W38" s="207" t="s">
        <v>206</v>
      </c>
      <c r="X38" s="207" t="str">
        <f t="shared" si="1"/>
        <v>2,12, '設立/生年月日','DATEOFBIRTH','',NULL,'',12</v>
      </c>
      <c r="Y38" s="208" t="s">
        <v>207</v>
      </c>
      <c r="AA38" s="209" t="b">
        <f t="shared" si="2"/>
        <v>0</v>
      </c>
      <c r="AB38" s="209" t="b">
        <f t="shared" si="2"/>
        <v>0</v>
      </c>
      <c r="AC38" s="209" t="b">
        <f t="shared" si="2"/>
        <v>0</v>
      </c>
      <c r="AD38" s="209" t="b">
        <f t="shared" si="2"/>
        <v>0</v>
      </c>
      <c r="AE38" s="209" t="str">
        <f t="shared" si="2"/>
        <v/>
      </c>
      <c r="AF38" s="209" t="b">
        <f t="shared" si="2"/>
        <v>0</v>
      </c>
      <c r="AG38" s="209" t="str">
        <f t="shared" si="2"/>
        <v/>
      </c>
      <c r="AH38" s="209" t="b">
        <f t="shared" si="2"/>
        <v>0</v>
      </c>
      <c r="AJ38" s="209"/>
      <c r="AK38" s="200"/>
      <c r="AL38" s="209"/>
      <c r="AM38" s="209"/>
      <c r="AN38" s="209"/>
      <c r="AO38" s="209"/>
      <c r="AP38" s="209"/>
      <c r="AQ38" s="209"/>
    </row>
    <row r="39" spans="1:43">
      <c r="A39" s="211">
        <v>2</v>
      </c>
      <c r="B39" s="211">
        <v>13</v>
      </c>
      <c r="C39" s="211" t="s">
        <v>760</v>
      </c>
      <c r="D39" s="211" t="s">
        <v>761</v>
      </c>
      <c r="E39" s="211"/>
      <c r="F39" s="211" t="s">
        <v>75</v>
      </c>
      <c r="G39" s="211"/>
      <c r="H39" s="211">
        <v>13</v>
      </c>
      <c r="I39" s="354" t="s">
        <v>1068</v>
      </c>
      <c r="J39" s="205" t="s">
        <v>43</v>
      </c>
      <c r="K39" s="223">
        <v>2</v>
      </c>
      <c r="L39" s="223">
        <v>13</v>
      </c>
      <c r="M39" s="223" t="s">
        <v>760</v>
      </c>
      <c r="N39" s="223" t="s">
        <v>761</v>
      </c>
      <c r="O39" s="223"/>
      <c r="P39" s="223" t="s">
        <v>75</v>
      </c>
      <c r="Q39" s="223"/>
      <c r="R39" s="223">
        <v>13</v>
      </c>
      <c r="S39" s="194" t="str">
        <f>VLOOKUP(A39,'[3]15_リスト発行元マスタ'!$A$3:$Q$100,2,FALSE)</f>
        <v>RefPEPs</v>
      </c>
      <c r="T39" s="194" t="str">
        <f>VLOOKUP(K39,'[3]15_リスト発行元マスタ'!$U$3:$AK$100,2,FALSE)</f>
        <v>JP</v>
      </c>
      <c r="U39" s="206" t="s">
        <v>208</v>
      </c>
      <c r="V39" s="207" t="s">
        <v>871</v>
      </c>
      <c r="W39" s="207" t="s">
        <v>206</v>
      </c>
      <c r="X39" s="207" t="str">
        <f t="shared" si="1"/>
        <v>2,13, '性別','GENDER','',NULL,'',13</v>
      </c>
      <c r="Y39" s="208" t="s">
        <v>207</v>
      </c>
      <c r="AA39" s="209" t="b">
        <f t="shared" si="2"/>
        <v>0</v>
      </c>
      <c r="AB39" s="209" t="b">
        <f t="shared" si="2"/>
        <v>0</v>
      </c>
      <c r="AC39" s="209" t="b">
        <f t="shared" si="2"/>
        <v>0</v>
      </c>
      <c r="AD39" s="209" t="b">
        <f t="shared" si="2"/>
        <v>0</v>
      </c>
      <c r="AE39" s="209" t="str">
        <f t="shared" si="2"/>
        <v/>
      </c>
      <c r="AF39" s="209" t="b">
        <f t="shared" si="2"/>
        <v>0</v>
      </c>
      <c r="AG39" s="209" t="str">
        <f t="shared" si="2"/>
        <v/>
      </c>
      <c r="AH39" s="209" t="b">
        <f t="shared" si="2"/>
        <v>0</v>
      </c>
      <c r="AJ39" s="209"/>
      <c r="AK39" s="200"/>
      <c r="AL39" s="209"/>
      <c r="AM39" s="209"/>
      <c r="AN39" s="209"/>
      <c r="AO39" s="209"/>
      <c r="AP39" s="209"/>
      <c r="AQ39" s="209"/>
    </row>
    <row r="40" spans="1:43">
      <c r="A40" s="211">
        <v>2</v>
      </c>
      <c r="B40" s="211">
        <v>14</v>
      </c>
      <c r="C40" s="211" t="s">
        <v>762</v>
      </c>
      <c r="D40" s="211" t="s">
        <v>763</v>
      </c>
      <c r="E40" s="211"/>
      <c r="F40" s="211" t="s">
        <v>75</v>
      </c>
      <c r="G40" s="211"/>
      <c r="H40" s="211">
        <v>14</v>
      </c>
      <c r="I40" s="354" t="s">
        <v>1068</v>
      </c>
      <c r="J40" s="205" t="s">
        <v>43</v>
      </c>
      <c r="K40" s="223">
        <v>2</v>
      </c>
      <c r="L40" s="223">
        <v>14</v>
      </c>
      <c r="M40" s="223" t="s">
        <v>762</v>
      </c>
      <c r="N40" s="223" t="s">
        <v>763</v>
      </c>
      <c r="O40" s="223"/>
      <c r="P40" s="223" t="s">
        <v>75</v>
      </c>
      <c r="Q40" s="223"/>
      <c r="R40" s="223">
        <v>14</v>
      </c>
      <c r="S40" s="194" t="str">
        <f>VLOOKUP(A40,'[3]15_リスト発行元マスタ'!$A$3:$Q$100,2,FALSE)</f>
        <v>RefPEPs</v>
      </c>
      <c r="T40" s="194" t="str">
        <f>VLOOKUP(K40,'[3]15_リスト発行元マスタ'!$U$3:$AK$100,2,FALSE)</f>
        <v>JP</v>
      </c>
      <c r="U40" s="206" t="s">
        <v>208</v>
      </c>
      <c r="V40" s="207" t="s">
        <v>871</v>
      </c>
      <c r="W40" s="207" t="s">
        <v>206</v>
      </c>
      <c r="X40" s="207" t="str">
        <f t="shared" si="1"/>
        <v>2,14, '住所','ADDRESS','',NULL,'',14</v>
      </c>
      <c r="Y40" s="208" t="s">
        <v>207</v>
      </c>
      <c r="AA40" s="209" t="b">
        <f t="shared" si="2"/>
        <v>0</v>
      </c>
      <c r="AB40" s="209" t="b">
        <f t="shared" si="2"/>
        <v>0</v>
      </c>
      <c r="AC40" s="209" t="b">
        <f t="shared" si="2"/>
        <v>0</v>
      </c>
      <c r="AD40" s="209" t="b">
        <f t="shared" si="2"/>
        <v>0</v>
      </c>
      <c r="AE40" s="209" t="str">
        <f t="shared" si="2"/>
        <v/>
      </c>
      <c r="AF40" s="209" t="b">
        <f t="shared" si="2"/>
        <v>0</v>
      </c>
      <c r="AG40" s="209" t="str">
        <f t="shared" si="2"/>
        <v/>
      </c>
      <c r="AH40" s="209" t="b">
        <f t="shared" si="2"/>
        <v>0</v>
      </c>
      <c r="AJ40" s="209"/>
      <c r="AK40" s="200"/>
      <c r="AL40" s="209"/>
      <c r="AM40" s="209"/>
      <c r="AN40" s="209"/>
      <c r="AO40" s="209"/>
      <c r="AP40" s="209"/>
      <c r="AQ40" s="209"/>
    </row>
    <row r="41" spans="1:43">
      <c r="A41" s="211">
        <v>2</v>
      </c>
      <c r="B41" s="211">
        <v>15</v>
      </c>
      <c r="C41" s="211" t="s">
        <v>764</v>
      </c>
      <c r="D41" s="211" t="s">
        <v>765</v>
      </c>
      <c r="E41" s="211"/>
      <c r="F41" s="211" t="s">
        <v>75</v>
      </c>
      <c r="G41" s="211"/>
      <c r="H41" s="211">
        <v>15</v>
      </c>
      <c r="I41" s="354" t="s">
        <v>1068</v>
      </c>
      <c r="J41" s="205" t="s">
        <v>43</v>
      </c>
      <c r="K41" s="223">
        <v>2</v>
      </c>
      <c r="L41" s="223">
        <v>15</v>
      </c>
      <c r="M41" s="223" t="s">
        <v>764</v>
      </c>
      <c r="N41" s="223" t="s">
        <v>765</v>
      </c>
      <c r="O41" s="223"/>
      <c r="P41" s="223" t="s">
        <v>75</v>
      </c>
      <c r="Q41" s="223"/>
      <c r="R41" s="223">
        <v>15</v>
      </c>
      <c r="S41" s="194" t="str">
        <f>VLOOKUP(A41,'[3]15_リスト発行元マスタ'!$A$3:$Q$100,2,FALSE)</f>
        <v>RefPEPs</v>
      </c>
      <c r="T41" s="194" t="str">
        <f>VLOOKUP(K41,'[3]15_リスト発行元マスタ'!$U$3:$AK$100,2,FALSE)</f>
        <v>JP</v>
      </c>
      <c r="U41" s="206" t="s">
        <v>208</v>
      </c>
      <c r="V41" s="207" t="s">
        <v>871</v>
      </c>
      <c r="W41" s="207" t="s">
        <v>206</v>
      </c>
      <c r="X41" s="207" t="str">
        <f t="shared" si="1"/>
        <v>2,15, '国籍','NATIONALITY','',NULL,'',15</v>
      </c>
      <c r="Y41" s="208" t="s">
        <v>207</v>
      </c>
      <c r="AA41" s="209" t="b">
        <f t="shared" si="2"/>
        <v>0</v>
      </c>
      <c r="AB41" s="209" t="b">
        <f t="shared" si="2"/>
        <v>0</v>
      </c>
      <c r="AC41" s="209" t="b">
        <f t="shared" si="2"/>
        <v>0</v>
      </c>
      <c r="AD41" s="209" t="b">
        <f t="shared" si="2"/>
        <v>0</v>
      </c>
      <c r="AE41" s="209" t="str">
        <f t="shared" si="2"/>
        <v/>
      </c>
      <c r="AF41" s="209" t="b">
        <f t="shared" si="2"/>
        <v>0</v>
      </c>
      <c r="AG41" s="209" t="str">
        <f t="shared" si="2"/>
        <v/>
      </c>
      <c r="AH41" s="209" t="b">
        <f t="shared" si="2"/>
        <v>0</v>
      </c>
      <c r="AJ41" s="209"/>
      <c r="AK41" s="200"/>
      <c r="AL41" s="209"/>
      <c r="AM41" s="209"/>
      <c r="AN41" s="209"/>
      <c r="AO41" s="209"/>
      <c r="AP41" s="209"/>
      <c r="AQ41" s="209"/>
    </row>
    <row r="42" spans="1:43">
      <c r="A42" s="211">
        <v>2</v>
      </c>
      <c r="B42" s="211">
        <v>16</v>
      </c>
      <c r="C42" s="211" t="s">
        <v>766</v>
      </c>
      <c r="D42" s="211" t="s">
        <v>767</v>
      </c>
      <c r="E42" s="211"/>
      <c r="F42" s="211" t="s">
        <v>75</v>
      </c>
      <c r="G42" s="211"/>
      <c r="H42" s="211">
        <v>16</v>
      </c>
      <c r="I42" s="354" t="s">
        <v>1068</v>
      </c>
      <c r="J42" s="205" t="s">
        <v>43</v>
      </c>
      <c r="K42" s="223">
        <v>2</v>
      </c>
      <c r="L42" s="223">
        <v>16</v>
      </c>
      <c r="M42" s="223" t="s">
        <v>766</v>
      </c>
      <c r="N42" s="223" t="s">
        <v>767</v>
      </c>
      <c r="O42" s="223"/>
      <c r="P42" s="223" t="s">
        <v>75</v>
      </c>
      <c r="Q42" s="223"/>
      <c r="R42" s="223">
        <v>16</v>
      </c>
      <c r="S42" s="194" t="str">
        <f>VLOOKUP(A42,'[3]15_リスト発行元マスタ'!$A$3:$Q$100,2,FALSE)</f>
        <v>RefPEPs</v>
      </c>
      <c r="T42" s="194" t="str">
        <f>VLOOKUP(K42,'[3]15_リスト発行元マスタ'!$U$3:$AK$100,2,FALSE)</f>
        <v>JP</v>
      </c>
      <c r="U42" s="206" t="s">
        <v>208</v>
      </c>
      <c r="V42" s="207" t="s">
        <v>871</v>
      </c>
      <c r="W42" s="207" t="s">
        <v>206</v>
      </c>
      <c r="X42" s="207" t="str">
        <f t="shared" si="1"/>
        <v>2,16, '特定顧客と判断した事由','REASONS','',NULL,'',16</v>
      </c>
      <c r="Y42" s="208" t="s">
        <v>207</v>
      </c>
      <c r="AA42" s="209" t="b">
        <f t="shared" si="2"/>
        <v>0</v>
      </c>
      <c r="AB42" s="209" t="b">
        <f t="shared" si="2"/>
        <v>0</v>
      </c>
      <c r="AC42" s="209" t="b">
        <f t="shared" si="2"/>
        <v>0</v>
      </c>
      <c r="AD42" s="209" t="b">
        <f t="shared" si="2"/>
        <v>0</v>
      </c>
      <c r="AE42" s="209" t="str">
        <f t="shared" si="2"/>
        <v/>
      </c>
      <c r="AF42" s="209" t="b">
        <f t="shared" si="2"/>
        <v>0</v>
      </c>
      <c r="AG42" s="209" t="str">
        <f t="shared" si="2"/>
        <v/>
      </c>
      <c r="AH42" s="209" t="b">
        <f t="shared" si="2"/>
        <v>0</v>
      </c>
      <c r="AJ42" s="209"/>
      <c r="AK42" s="200"/>
      <c r="AL42" s="209"/>
      <c r="AM42" s="209"/>
      <c r="AN42" s="209"/>
      <c r="AO42" s="209"/>
      <c r="AP42" s="209"/>
      <c r="AQ42" s="209"/>
    </row>
    <row r="43" spans="1:43">
      <c r="A43" s="211">
        <v>2</v>
      </c>
      <c r="B43" s="211">
        <v>17</v>
      </c>
      <c r="C43" s="211" t="s">
        <v>768</v>
      </c>
      <c r="D43" s="211" t="s">
        <v>769</v>
      </c>
      <c r="E43" s="211"/>
      <c r="F43" s="211" t="s">
        <v>75</v>
      </c>
      <c r="G43" s="211"/>
      <c r="H43" s="211">
        <v>17</v>
      </c>
      <c r="I43" s="354" t="s">
        <v>1068</v>
      </c>
      <c r="J43" s="205" t="s">
        <v>43</v>
      </c>
      <c r="K43" s="223">
        <v>2</v>
      </c>
      <c r="L43" s="223">
        <v>17</v>
      </c>
      <c r="M43" s="223" t="s">
        <v>768</v>
      </c>
      <c r="N43" s="223" t="s">
        <v>769</v>
      </c>
      <c r="O43" s="223"/>
      <c r="P43" s="223" t="s">
        <v>75</v>
      </c>
      <c r="Q43" s="223"/>
      <c r="R43" s="223">
        <v>17</v>
      </c>
      <c r="S43" s="194" t="str">
        <f>VLOOKUP(A43,'[3]15_リスト発行元マスタ'!$A$3:$Q$100,2,FALSE)</f>
        <v>RefPEPs</v>
      </c>
      <c r="T43" s="194" t="str">
        <f>VLOOKUP(K43,'[3]15_リスト発行元マスタ'!$U$3:$AK$100,2,FALSE)</f>
        <v>JP</v>
      </c>
      <c r="U43" s="206" t="s">
        <v>208</v>
      </c>
      <c r="V43" s="207" t="s">
        <v>871</v>
      </c>
      <c r="W43" s="207" t="s">
        <v>206</v>
      </c>
      <c r="X43" s="207" t="str">
        <f t="shared" si="1"/>
        <v>2,17, '報道年月日','DATE_OF_COVERAGE','',NULL,'',17</v>
      </c>
      <c r="Y43" s="208" t="s">
        <v>207</v>
      </c>
      <c r="AA43" s="209" t="b">
        <f t="shared" si="2"/>
        <v>0</v>
      </c>
      <c r="AB43" s="209" t="b">
        <f t="shared" si="2"/>
        <v>0</v>
      </c>
      <c r="AC43" s="209" t="b">
        <f t="shared" si="2"/>
        <v>0</v>
      </c>
      <c r="AD43" s="209" t="b">
        <f t="shared" si="2"/>
        <v>0</v>
      </c>
      <c r="AE43" s="209" t="str">
        <f t="shared" si="2"/>
        <v/>
      </c>
      <c r="AF43" s="209" t="b">
        <f t="shared" si="2"/>
        <v>0</v>
      </c>
      <c r="AG43" s="209" t="str">
        <f t="shared" si="2"/>
        <v/>
      </c>
      <c r="AH43" s="209" t="b">
        <f t="shared" si="2"/>
        <v>0</v>
      </c>
      <c r="AJ43" s="209"/>
      <c r="AK43" s="200"/>
      <c r="AL43" s="209"/>
      <c r="AM43" s="209"/>
      <c r="AN43" s="209"/>
      <c r="AO43" s="209"/>
      <c r="AP43" s="209"/>
      <c r="AQ43" s="209"/>
    </row>
    <row r="44" spans="1:43">
      <c r="A44" s="211">
        <v>2</v>
      </c>
      <c r="B44" s="211">
        <v>18</v>
      </c>
      <c r="C44" s="211" t="s">
        <v>770</v>
      </c>
      <c r="D44" s="211" t="s">
        <v>771</v>
      </c>
      <c r="E44" s="211"/>
      <c r="F44" s="211" t="s">
        <v>75</v>
      </c>
      <c r="G44" s="211"/>
      <c r="H44" s="211">
        <v>18</v>
      </c>
      <c r="I44" s="354" t="s">
        <v>1068</v>
      </c>
      <c r="J44" s="205" t="s">
        <v>43</v>
      </c>
      <c r="K44" s="223">
        <v>2</v>
      </c>
      <c r="L44" s="223">
        <v>18</v>
      </c>
      <c r="M44" s="223" t="s">
        <v>770</v>
      </c>
      <c r="N44" s="223" t="s">
        <v>771</v>
      </c>
      <c r="O44" s="223"/>
      <c r="P44" s="223" t="s">
        <v>75</v>
      </c>
      <c r="Q44" s="223"/>
      <c r="R44" s="223">
        <v>18</v>
      </c>
      <c r="S44" s="194" t="str">
        <f>VLOOKUP(A44,'[3]15_リスト発行元マスタ'!$A$3:$Q$100,2,FALSE)</f>
        <v>RefPEPs</v>
      </c>
      <c r="T44" s="194" t="str">
        <f>VLOOKUP(K44,'[3]15_リスト発行元マスタ'!$U$3:$AK$100,2,FALSE)</f>
        <v>JP</v>
      </c>
      <c r="U44" s="206" t="s">
        <v>208</v>
      </c>
      <c r="V44" s="207" t="s">
        <v>871</v>
      </c>
      <c r="W44" s="207" t="s">
        <v>206</v>
      </c>
      <c r="X44" s="207" t="str">
        <f t="shared" si="1"/>
        <v>2,18, '年齢','PRESS_AGE','',NULL,'',18</v>
      </c>
      <c r="Y44" s="208" t="s">
        <v>207</v>
      </c>
      <c r="AA44" s="209" t="b">
        <f t="shared" si="2"/>
        <v>0</v>
      </c>
      <c r="AB44" s="209" t="b">
        <f t="shared" si="2"/>
        <v>0</v>
      </c>
      <c r="AC44" s="209" t="b">
        <f t="shared" si="2"/>
        <v>0</v>
      </c>
      <c r="AD44" s="209" t="b">
        <f t="shared" si="2"/>
        <v>0</v>
      </c>
      <c r="AE44" s="209" t="str">
        <f t="shared" si="2"/>
        <v/>
      </c>
      <c r="AF44" s="209" t="b">
        <f t="shared" si="2"/>
        <v>0</v>
      </c>
      <c r="AG44" s="209" t="str">
        <f t="shared" si="2"/>
        <v/>
      </c>
      <c r="AH44" s="209" t="b">
        <f t="shared" si="2"/>
        <v>0</v>
      </c>
      <c r="AJ44" s="209"/>
      <c r="AK44" s="200"/>
      <c r="AL44" s="209"/>
      <c r="AM44" s="209"/>
      <c r="AN44" s="209"/>
      <c r="AO44" s="209"/>
      <c r="AP44" s="209"/>
      <c r="AQ44" s="209"/>
    </row>
    <row r="45" spans="1:43">
      <c r="A45" s="211">
        <v>2</v>
      </c>
      <c r="B45" s="211">
        <v>19</v>
      </c>
      <c r="C45" s="211" t="s">
        <v>772</v>
      </c>
      <c r="D45" s="211" t="s">
        <v>773</v>
      </c>
      <c r="E45" s="211"/>
      <c r="F45" s="211" t="s">
        <v>75</v>
      </c>
      <c r="G45" s="211"/>
      <c r="H45" s="211">
        <v>19</v>
      </c>
      <c r="I45" s="354" t="s">
        <v>1068</v>
      </c>
      <c r="J45" s="205" t="s">
        <v>43</v>
      </c>
      <c r="K45" s="223">
        <v>2</v>
      </c>
      <c r="L45" s="223">
        <v>19</v>
      </c>
      <c r="M45" s="223" t="s">
        <v>772</v>
      </c>
      <c r="N45" s="223" t="s">
        <v>773</v>
      </c>
      <c r="O45" s="223"/>
      <c r="P45" s="223" t="s">
        <v>75</v>
      </c>
      <c r="Q45" s="223"/>
      <c r="R45" s="223">
        <v>19</v>
      </c>
      <c r="S45" s="194" t="str">
        <f>VLOOKUP(A45,'[3]15_リスト発行元マスタ'!$A$3:$Q$100,2,FALSE)</f>
        <v>RefPEPs</v>
      </c>
      <c r="T45" s="194" t="str">
        <f>VLOOKUP(K45,'[3]15_リスト発行元マスタ'!$U$3:$AK$100,2,FALSE)</f>
        <v>JP</v>
      </c>
      <c r="U45" s="206" t="s">
        <v>208</v>
      </c>
      <c r="V45" s="207" t="s">
        <v>871</v>
      </c>
      <c r="W45" s="207" t="s">
        <v>206</v>
      </c>
      <c r="X45" s="207" t="str">
        <f t="shared" si="1"/>
        <v>2,19, 'FROM','DATE_FROM','',NULL,'',19</v>
      </c>
      <c r="Y45" s="208" t="s">
        <v>207</v>
      </c>
      <c r="AA45" s="209" t="b">
        <f t="shared" si="2"/>
        <v>0</v>
      </c>
      <c r="AB45" s="209" t="b">
        <f t="shared" si="2"/>
        <v>0</v>
      </c>
      <c r="AC45" s="209" t="b">
        <f t="shared" si="2"/>
        <v>0</v>
      </c>
      <c r="AD45" s="209" t="b">
        <f t="shared" si="2"/>
        <v>0</v>
      </c>
      <c r="AE45" s="209" t="str">
        <f t="shared" si="2"/>
        <v/>
      </c>
      <c r="AF45" s="209" t="b">
        <f t="shared" si="2"/>
        <v>0</v>
      </c>
      <c r="AG45" s="209" t="str">
        <f t="shared" si="2"/>
        <v/>
      </c>
      <c r="AH45" s="209" t="b">
        <f t="shared" si="2"/>
        <v>0</v>
      </c>
      <c r="AJ45" s="209"/>
      <c r="AK45" s="200"/>
      <c r="AL45" s="209"/>
      <c r="AM45" s="209"/>
      <c r="AN45" s="209"/>
      <c r="AO45" s="209"/>
      <c r="AP45" s="209"/>
      <c r="AQ45" s="209"/>
    </row>
    <row r="46" spans="1:43">
      <c r="A46" s="211">
        <v>2</v>
      </c>
      <c r="B46" s="211">
        <v>20</v>
      </c>
      <c r="C46" s="211" t="s">
        <v>774</v>
      </c>
      <c r="D46" s="211" t="s">
        <v>775</v>
      </c>
      <c r="E46" s="211"/>
      <c r="F46" s="211" t="s">
        <v>75</v>
      </c>
      <c r="G46" s="211"/>
      <c r="H46" s="211">
        <v>20</v>
      </c>
      <c r="I46" s="354" t="s">
        <v>1068</v>
      </c>
      <c r="J46" s="205" t="s">
        <v>43</v>
      </c>
      <c r="K46" s="223">
        <v>2</v>
      </c>
      <c r="L46" s="223">
        <v>20</v>
      </c>
      <c r="M46" s="223" t="s">
        <v>774</v>
      </c>
      <c r="N46" s="223" t="s">
        <v>775</v>
      </c>
      <c r="O46" s="223"/>
      <c r="P46" s="223" t="s">
        <v>75</v>
      </c>
      <c r="Q46" s="223"/>
      <c r="R46" s="223">
        <v>20</v>
      </c>
      <c r="S46" s="194" t="str">
        <f>VLOOKUP(A46,'[3]15_リスト発行元マスタ'!$A$3:$Q$100,2,FALSE)</f>
        <v>RefPEPs</v>
      </c>
      <c r="T46" s="194" t="str">
        <f>VLOOKUP(K46,'[3]15_リスト発行元マスタ'!$U$3:$AK$100,2,FALSE)</f>
        <v>JP</v>
      </c>
      <c r="U46" s="206" t="s">
        <v>208</v>
      </c>
      <c r="V46" s="207" t="s">
        <v>871</v>
      </c>
      <c r="W46" s="207" t="s">
        <v>206</v>
      </c>
      <c r="X46" s="207" t="str">
        <f t="shared" si="1"/>
        <v>2,20, 'TO','DATE_TO','',NULL,'',20</v>
      </c>
      <c r="Y46" s="208" t="s">
        <v>207</v>
      </c>
      <c r="AA46" s="209" t="b">
        <f t="shared" si="2"/>
        <v>0</v>
      </c>
      <c r="AB46" s="209" t="b">
        <f t="shared" si="2"/>
        <v>0</v>
      </c>
      <c r="AC46" s="209" t="b">
        <f t="shared" si="2"/>
        <v>0</v>
      </c>
      <c r="AD46" s="209" t="b">
        <f t="shared" si="2"/>
        <v>0</v>
      </c>
      <c r="AE46" s="209" t="str">
        <f t="shared" si="2"/>
        <v/>
      </c>
      <c r="AF46" s="209" t="b">
        <f t="shared" si="2"/>
        <v>0</v>
      </c>
      <c r="AG46" s="209" t="str">
        <f t="shared" si="2"/>
        <v/>
      </c>
      <c r="AH46" s="209" t="b">
        <f t="shared" si="2"/>
        <v>0</v>
      </c>
      <c r="AJ46" s="209"/>
      <c r="AK46" s="200"/>
      <c r="AL46" s="209"/>
      <c r="AM46" s="209"/>
      <c r="AN46" s="209"/>
      <c r="AO46" s="209"/>
      <c r="AP46" s="209"/>
      <c r="AQ46" s="209"/>
    </row>
    <row r="47" spans="1:43">
      <c r="A47" s="211">
        <v>2</v>
      </c>
      <c r="B47" s="211">
        <v>21</v>
      </c>
      <c r="C47" s="211" t="s">
        <v>776</v>
      </c>
      <c r="D47" s="211" t="s">
        <v>777</v>
      </c>
      <c r="E47" s="211"/>
      <c r="F47" s="211" t="s">
        <v>75</v>
      </c>
      <c r="G47" s="211"/>
      <c r="H47" s="211">
        <v>21</v>
      </c>
      <c r="I47" s="354" t="s">
        <v>1068</v>
      </c>
      <c r="J47" s="205" t="s">
        <v>43</v>
      </c>
      <c r="K47" s="223">
        <v>2</v>
      </c>
      <c r="L47" s="223">
        <v>21</v>
      </c>
      <c r="M47" s="223" t="s">
        <v>776</v>
      </c>
      <c r="N47" s="223" t="s">
        <v>777</v>
      </c>
      <c r="O47" s="223"/>
      <c r="P47" s="223" t="s">
        <v>75</v>
      </c>
      <c r="Q47" s="223"/>
      <c r="R47" s="223">
        <v>21</v>
      </c>
      <c r="S47" s="194" t="str">
        <f>VLOOKUP(A47,'[3]15_リスト発行元マスタ'!$A$3:$Q$100,2,FALSE)</f>
        <v>RefPEPs</v>
      </c>
      <c r="T47" s="194" t="str">
        <f>VLOOKUP(K47,'[3]15_リスト発行元マスタ'!$U$3:$AK$100,2,FALSE)</f>
        <v>JP</v>
      </c>
      <c r="U47" s="206" t="s">
        <v>208</v>
      </c>
      <c r="V47" s="207" t="s">
        <v>871</v>
      </c>
      <c r="W47" s="207" t="s">
        <v>206</v>
      </c>
      <c r="X47" s="207" t="str">
        <f t="shared" si="1"/>
        <v>2,21, '都道府県','ADDRESS_PREF','',NULL,'',21</v>
      </c>
      <c r="Y47" s="208" t="s">
        <v>207</v>
      </c>
      <c r="AA47" s="209" t="b">
        <f t="shared" si="2"/>
        <v>0</v>
      </c>
      <c r="AB47" s="209" t="b">
        <f t="shared" si="2"/>
        <v>0</v>
      </c>
      <c r="AC47" s="209" t="b">
        <f t="shared" si="2"/>
        <v>0</v>
      </c>
      <c r="AD47" s="209" t="b">
        <f t="shared" si="2"/>
        <v>0</v>
      </c>
      <c r="AE47" s="209" t="str">
        <f t="shared" si="2"/>
        <v/>
      </c>
      <c r="AF47" s="209" t="b">
        <f t="shared" si="2"/>
        <v>0</v>
      </c>
      <c r="AG47" s="209" t="str">
        <f t="shared" si="2"/>
        <v/>
      </c>
      <c r="AH47" s="209" t="b">
        <f t="shared" si="2"/>
        <v>0</v>
      </c>
      <c r="AJ47" s="209"/>
      <c r="AK47" s="200"/>
      <c r="AL47" s="209"/>
      <c r="AM47" s="209"/>
      <c r="AN47" s="209"/>
      <c r="AO47" s="209"/>
      <c r="AP47" s="209"/>
      <c r="AQ47" s="209"/>
    </row>
    <row r="48" spans="1:43">
      <c r="A48" s="211">
        <v>2</v>
      </c>
      <c r="B48" s="211">
        <v>22</v>
      </c>
      <c r="C48" s="211" t="s">
        <v>778</v>
      </c>
      <c r="D48" s="211" t="s">
        <v>779</v>
      </c>
      <c r="E48" s="211"/>
      <c r="F48" s="211" t="s">
        <v>75</v>
      </c>
      <c r="G48" s="211"/>
      <c r="H48" s="211">
        <v>22</v>
      </c>
      <c r="I48" s="354" t="s">
        <v>1068</v>
      </c>
      <c r="J48" s="205" t="s">
        <v>43</v>
      </c>
      <c r="K48" s="223">
        <v>2</v>
      </c>
      <c r="L48" s="223">
        <v>22</v>
      </c>
      <c r="M48" s="223" t="s">
        <v>778</v>
      </c>
      <c r="N48" s="223" t="s">
        <v>779</v>
      </c>
      <c r="O48" s="223"/>
      <c r="P48" s="223" t="s">
        <v>75</v>
      </c>
      <c r="Q48" s="223"/>
      <c r="R48" s="223">
        <v>22</v>
      </c>
      <c r="S48" s="194" t="str">
        <f>VLOOKUP(A48,'[3]15_リスト発行元マスタ'!$A$3:$Q$100,2,FALSE)</f>
        <v>RefPEPs</v>
      </c>
      <c r="T48" s="194" t="str">
        <f>VLOOKUP(K48,'[3]15_リスト発行元マスタ'!$U$3:$AK$100,2,FALSE)</f>
        <v>JP</v>
      </c>
      <c r="U48" s="206" t="s">
        <v>208</v>
      </c>
      <c r="V48" s="207" t="s">
        <v>871</v>
      </c>
      <c r="W48" s="207" t="s">
        <v>206</v>
      </c>
      <c r="X48" s="207" t="str">
        <f t="shared" si="1"/>
        <v>2,22, '市区町村','ADDRESS_MUN','',NULL,'',22</v>
      </c>
      <c r="Y48" s="208" t="s">
        <v>207</v>
      </c>
      <c r="AA48" s="209" t="b">
        <f t="shared" si="2"/>
        <v>0</v>
      </c>
      <c r="AB48" s="209" t="b">
        <f t="shared" si="2"/>
        <v>0</v>
      </c>
      <c r="AC48" s="209" t="b">
        <f t="shared" si="2"/>
        <v>0</v>
      </c>
      <c r="AD48" s="209" t="b">
        <f t="shared" si="2"/>
        <v>0</v>
      </c>
      <c r="AE48" s="209" t="str">
        <f t="shared" si="2"/>
        <v/>
      </c>
      <c r="AF48" s="209" t="b">
        <f t="shared" si="2"/>
        <v>0</v>
      </c>
      <c r="AG48" s="209" t="str">
        <f t="shared" si="2"/>
        <v/>
      </c>
      <c r="AH48" s="209" t="b">
        <f t="shared" si="2"/>
        <v>0</v>
      </c>
      <c r="AJ48" s="209"/>
      <c r="AK48" s="200"/>
      <c r="AL48" s="209"/>
      <c r="AM48" s="209"/>
      <c r="AN48" s="209"/>
      <c r="AO48" s="209"/>
      <c r="AP48" s="209"/>
      <c r="AQ48" s="209"/>
    </row>
    <row r="49" spans="1:43">
      <c r="A49" s="211">
        <v>2</v>
      </c>
      <c r="B49" s="211">
        <v>23</v>
      </c>
      <c r="C49" s="211" t="s">
        <v>780</v>
      </c>
      <c r="D49" s="211" t="s">
        <v>781</v>
      </c>
      <c r="E49" s="211"/>
      <c r="F49" s="211" t="s">
        <v>75</v>
      </c>
      <c r="G49" s="211"/>
      <c r="H49" s="211">
        <v>23</v>
      </c>
      <c r="I49" s="354" t="s">
        <v>1068</v>
      </c>
      <c r="J49" s="205" t="s">
        <v>43</v>
      </c>
      <c r="K49" s="223">
        <v>2</v>
      </c>
      <c r="L49" s="223">
        <v>23</v>
      </c>
      <c r="M49" s="223" t="s">
        <v>780</v>
      </c>
      <c r="N49" s="223" t="s">
        <v>781</v>
      </c>
      <c r="O49" s="223"/>
      <c r="P49" s="223" t="s">
        <v>75</v>
      </c>
      <c r="Q49" s="223"/>
      <c r="R49" s="223">
        <v>23</v>
      </c>
      <c r="S49" s="194" t="str">
        <f>VLOOKUP(A49,'[3]15_リスト発行元マスタ'!$A$3:$Q$100,2,FALSE)</f>
        <v>RefPEPs</v>
      </c>
      <c r="T49" s="194" t="str">
        <f>VLOOKUP(K49,'[3]15_リスト発行元マスタ'!$U$3:$AK$100,2,FALSE)</f>
        <v>JP</v>
      </c>
      <c r="U49" s="206" t="s">
        <v>208</v>
      </c>
      <c r="V49" s="207" t="s">
        <v>871</v>
      </c>
      <c r="W49" s="207" t="s">
        <v>206</v>
      </c>
      <c r="X49" s="207" t="str">
        <f t="shared" si="1"/>
        <v>2,23, '記号','ACCOUNT_SYMBOL','',NULL,'',23</v>
      </c>
      <c r="Y49" s="208" t="s">
        <v>207</v>
      </c>
      <c r="AA49" s="209" t="b">
        <f t="shared" si="2"/>
        <v>0</v>
      </c>
      <c r="AB49" s="209" t="b">
        <f t="shared" si="2"/>
        <v>0</v>
      </c>
      <c r="AC49" s="209" t="b">
        <f t="shared" si="2"/>
        <v>0</v>
      </c>
      <c r="AD49" s="209" t="b">
        <f t="shared" si="2"/>
        <v>0</v>
      </c>
      <c r="AE49" s="209" t="str">
        <f t="shared" si="2"/>
        <v/>
      </c>
      <c r="AF49" s="209" t="b">
        <f t="shared" si="2"/>
        <v>0</v>
      </c>
      <c r="AG49" s="209" t="str">
        <f t="shared" si="2"/>
        <v/>
      </c>
      <c r="AH49" s="209" t="b">
        <f t="shared" si="2"/>
        <v>0</v>
      </c>
      <c r="AJ49" s="209"/>
      <c r="AK49" s="200"/>
      <c r="AL49" s="209"/>
      <c r="AM49" s="209"/>
      <c r="AN49" s="209"/>
      <c r="AO49" s="209"/>
      <c r="AP49" s="209"/>
      <c r="AQ49" s="209"/>
    </row>
    <row r="50" spans="1:43">
      <c r="A50" s="211">
        <v>2</v>
      </c>
      <c r="B50" s="211">
        <v>24</v>
      </c>
      <c r="C50" s="211" t="s">
        <v>782</v>
      </c>
      <c r="D50" s="211" t="s">
        <v>783</v>
      </c>
      <c r="E50" s="211"/>
      <c r="F50" s="211" t="s">
        <v>75</v>
      </c>
      <c r="G50" s="211"/>
      <c r="H50" s="211">
        <v>24</v>
      </c>
      <c r="I50" s="354" t="s">
        <v>1068</v>
      </c>
      <c r="J50" s="205" t="s">
        <v>43</v>
      </c>
      <c r="K50" s="223">
        <v>2</v>
      </c>
      <c r="L50" s="223">
        <v>24</v>
      </c>
      <c r="M50" s="223" t="s">
        <v>782</v>
      </c>
      <c r="N50" s="223" t="s">
        <v>783</v>
      </c>
      <c r="O50" s="223"/>
      <c r="P50" s="223" t="s">
        <v>75</v>
      </c>
      <c r="Q50" s="223"/>
      <c r="R50" s="223">
        <v>24</v>
      </c>
      <c r="S50" s="194" t="str">
        <f>VLOOKUP(A50,'[3]15_リスト発行元マスタ'!$A$3:$Q$100,2,FALSE)</f>
        <v>RefPEPs</v>
      </c>
      <c r="T50" s="194" t="str">
        <f>VLOOKUP(K50,'[3]15_リスト発行元マスタ'!$U$3:$AK$100,2,FALSE)</f>
        <v>JP</v>
      </c>
      <c r="U50" s="206" t="s">
        <v>208</v>
      </c>
      <c r="V50" s="207" t="s">
        <v>871</v>
      </c>
      <c r="W50" s="207" t="s">
        <v>206</v>
      </c>
      <c r="X50" s="207" t="str">
        <f t="shared" si="1"/>
        <v>2,24, '番号','ACCOUNT_NO','',NULL,'',24</v>
      </c>
      <c r="Y50" s="208" t="s">
        <v>207</v>
      </c>
      <c r="AA50" s="209" t="b">
        <f t="shared" si="2"/>
        <v>0</v>
      </c>
      <c r="AB50" s="209" t="b">
        <f t="shared" si="2"/>
        <v>0</v>
      </c>
      <c r="AC50" s="209" t="b">
        <f t="shared" si="2"/>
        <v>0</v>
      </c>
      <c r="AD50" s="209" t="b">
        <f t="shared" si="2"/>
        <v>0</v>
      </c>
      <c r="AE50" s="209" t="str">
        <f t="shared" si="2"/>
        <v/>
      </c>
      <c r="AF50" s="209" t="b">
        <f t="shared" si="2"/>
        <v>0</v>
      </c>
      <c r="AG50" s="209" t="str">
        <f t="shared" si="2"/>
        <v/>
      </c>
      <c r="AH50" s="209" t="b">
        <f t="shared" ref="AH50:AH113" si="3">IF(R50="","",EXACT(R50,AQ50))</f>
        <v>0</v>
      </c>
      <c r="AJ50" s="209"/>
      <c r="AK50" s="200"/>
      <c r="AL50" s="209"/>
      <c r="AM50" s="209"/>
      <c r="AN50" s="209"/>
      <c r="AO50" s="209"/>
      <c r="AP50" s="209"/>
      <c r="AQ50" s="209"/>
    </row>
    <row r="51" spans="1:43">
      <c r="A51" s="211">
        <v>3</v>
      </c>
      <c r="B51" s="211">
        <v>1</v>
      </c>
      <c r="C51" s="211" t="s">
        <v>737</v>
      </c>
      <c r="D51" s="211" t="s">
        <v>738</v>
      </c>
      <c r="E51" s="211"/>
      <c r="F51" s="211" t="s">
        <v>75</v>
      </c>
      <c r="G51" s="211"/>
      <c r="H51" s="211">
        <v>1</v>
      </c>
      <c r="I51" s="354" t="s">
        <v>1068</v>
      </c>
      <c r="J51" s="205" t="s">
        <v>43</v>
      </c>
      <c r="K51" s="223">
        <v>3</v>
      </c>
      <c r="L51" s="223">
        <v>1</v>
      </c>
      <c r="M51" s="223" t="s">
        <v>737</v>
      </c>
      <c r="N51" s="223" t="s">
        <v>738</v>
      </c>
      <c r="O51" s="223"/>
      <c r="P51" s="223" t="s">
        <v>75</v>
      </c>
      <c r="Q51" s="223"/>
      <c r="R51" s="223">
        <v>1</v>
      </c>
      <c r="S51" s="194" t="str">
        <f>VLOOKUP(A51,'[3]15_リスト発行元マスタ'!$A$3:$Q$100,2,FALSE)</f>
        <v>RefSANC</v>
      </c>
      <c r="T51" s="194" t="str">
        <f>VLOOKUP(K51,'[3]15_リスト発行元マスタ'!$U$3:$AK$100,2,FALSE)</f>
        <v>MOF</v>
      </c>
      <c r="U51" s="206" t="s">
        <v>208</v>
      </c>
      <c r="V51" s="207" t="s">
        <v>871</v>
      </c>
      <c r="W51" s="207" t="s">
        <v>206</v>
      </c>
      <c r="X51" s="207" t="str">
        <f t="shared" si="1"/>
        <v>3,1, 'レコード番号','RECORDID','',NULL,'',1</v>
      </c>
      <c r="Y51" s="208" t="s">
        <v>207</v>
      </c>
      <c r="AA51" s="209" t="b">
        <f t="shared" ref="AA51:AG87" si="4">IF(K51="","",EXACT(K51,AJ51))</f>
        <v>0</v>
      </c>
      <c r="AB51" s="209" t="b">
        <f t="shared" si="4"/>
        <v>0</v>
      </c>
      <c r="AC51" s="209" t="b">
        <f t="shared" si="4"/>
        <v>0</v>
      </c>
      <c r="AD51" s="209" t="b">
        <f t="shared" si="4"/>
        <v>0</v>
      </c>
      <c r="AE51" s="209" t="str">
        <f t="shared" si="4"/>
        <v/>
      </c>
      <c r="AF51" s="209" t="b">
        <f t="shared" si="4"/>
        <v>0</v>
      </c>
      <c r="AG51" s="209" t="str">
        <f t="shared" si="4"/>
        <v/>
      </c>
      <c r="AH51" s="209" t="b">
        <f t="shared" si="3"/>
        <v>0</v>
      </c>
      <c r="AJ51" s="209"/>
      <c r="AK51" s="200"/>
      <c r="AL51" s="209"/>
      <c r="AM51" s="209"/>
      <c r="AN51" s="209"/>
      <c r="AO51" s="209"/>
      <c r="AP51" s="209"/>
      <c r="AQ51" s="209"/>
    </row>
    <row r="52" spans="1:43">
      <c r="A52" s="211">
        <v>3</v>
      </c>
      <c r="B52" s="211">
        <v>2</v>
      </c>
      <c r="C52" s="211" t="s">
        <v>733</v>
      </c>
      <c r="D52" s="211" t="s">
        <v>739</v>
      </c>
      <c r="E52" s="211"/>
      <c r="F52" s="211" t="s">
        <v>75</v>
      </c>
      <c r="G52" s="211"/>
      <c r="H52" s="211">
        <v>2</v>
      </c>
      <c r="I52" s="354" t="s">
        <v>1068</v>
      </c>
      <c r="J52" s="205" t="s">
        <v>43</v>
      </c>
      <c r="K52" s="223">
        <v>3</v>
      </c>
      <c r="L52" s="223">
        <v>2</v>
      </c>
      <c r="M52" s="223" t="s">
        <v>733</v>
      </c>
      <c r="N52" s="223" t="s">
        <v>739</v>
      </c>
      <c r="O52" s="223"/>
      <c r="P52" s="223" t="s">
        <v>75</v>
      </c>
      <c r="Q52" s="223"/>
      <c r="R52" s="223">
        <v>2</v>
      </c>
      <c r="S52" s="194" t="str">
        <f>VLOOKUP(A52,'[3]15_リスト発行元マスタ'!$A$3:$Q$100,2,FALSE)</f>
        <v>RefSANC</v>
      </c>
      <c r="T52" s="194" t="str">
        <f>VLOOKUP(K52,'[3]15_リスト発行元マスタ'!$U$3:$AK$100,2,FALSE)</f>
        <v>MOF</v>
      </c>
      <c r="U52" s="206" t="s">
        <v>208</v>
      </c>
      <c r="V52" s="207" t="s">
        <v>871</v>
      </c>
      <c r="W52" s="207" t="s">
        <v>206</v>
      </c>
      <c r="X52" s="207" t="str">
        <f t="shared" si="1"/>
        <v>3,2, 'タイプ','TYPE','',NULL,'',2</v>
      </c>
      <c r="Y52" s="208" t="s">
        <v>207</v>
      </c>
      <c r="AA52" s="209" t="b">
        <f t="shared" si="4"/>
        <v>0</v>
      </c>
      <c r="AB52" s="209" t="b">
        <f t="shared" si="4"/>
        <v>0</v>
      </c>
      <c r="AC52" s="209" t="b">
        <f t="shared" si="4"/>
        <v>0</v>
      </c>
      <c r="AD52" s="209" t="b">
        <f t="shared" si="4"/>
        <v>0</v>
      </c>
      <c r="AE52" s="209" t="str">
        <f t="shared" si="4"/>
        <v/>
      </c>
      <c r="AF52" s="209" t="b">
        <f t="shared" si="4"/>
        <v>0</v>
      </c>
      <c r="AG52" s="209" t="str">
        <f t="shared" si="4"/>
        <v/>
      </c>
      <c r="AH52" s="209" t="b">
        <f t="shared" si="3"/>
        <v>0</v>
      </c>
      <c r="AJ52" s="209"/>
      <c r="AK52" s="200"/>
      <c r="AL52" s="209"/>
      <c r="AM52" s="209"/>
      <c r="AN52" s="209"/>
      <c r="AO52" s="209"/>
      <c r="AP52" s="209"/>
      <c r="AQ52" s="209"/>
    </row>
    <row r="53" spans="1:43">
      <c r="A53" s="211">
        <v>3</v>
      </c>
      <c r="B53" s="211">
        <v>3</v>
      </c>
      <c r="C53" s="211" t="s">
        <v>740</v>
      </c>
      <c r="D53" s="211" t="s">
        <v>741</v>
      </c>
      <c r="E53" s="211"/>
      <c r="F53" s="211" t="s">
        <v>75</v>
      </c>
      <c r="G53" s="211"/>
      <c r="H53" s="211">
        <v>3</v>
      </c>
      <c r="I53" s="354" t="s">
        <v>1068</v>
      </c>
      <c r="J53" s="205" t="s">
        <v>43</v>
      </c>
      <c r="K53" s="223">
        <v>3</v>
      </c>
      <c r="L53" s="223">
        <v>3</v>
      </c>
      <c r="M53" s="223" t="s">
        <v>740</v>
      </c>
      <c r="N53" s="223" t="s">
        <v>741</v>
      </c>
      <c r="O53" s="223"/>
      <c r="P53" s="223" t="s">
        <v>75</v>
      </c>
      <c r="Q53" s="223"/>
      <c r="R53" s="223">
        <v>3</v>
      </c>
      <c r="S53" s="194" t="str">
        <f>VLOOKUP(A53,'[3]15_リスト発行元マスタ'!$A$3:$Q$100,2,FALSE)</f>
        <v>RefSANC</v>
      </c>
      <c r="T53" s="194" t="str">
        <f>VLOOKUP(K53,'[3]15_リスト発行元マスタ'!$U$3:$AK$100,2,FALSE)</f>
        <v>MOF</v>
      </c>
      <c r="U53" s="206" t="s">
        <v>208</v>
      </c>
      <c r="V53" s="207" t="s">
        <v>871</v>
      </c>
      <c r="W53" s="207" t="s">
        <v>206</v>
      </c>
      <c r="X53" s="207" t="str">
        <f t="shared" si="1"/>
        <v>3,3, '名称','NAME','',NULL,'',3</v>
      </c>
      <c r="Y53" s="208" t="s">
        <v>207</v>
      </c>
      <c r="AA53" s="209" t="b">
        <f t="shared" si="4"/>
        <v>0</v>
      </c>
      <c r="AB53" s="209" t="b">
        <f t="shared" si="4"/>
        <v>0</v>
      </c>
      <c r="AC53" s="209" t="b">
        <f t="shared" si="4"/>
        <v>0</v>
      </c>
      <c r="AD53" s="209" t="b">
        <f t="shared" si="4"/>
        <v>0</v>
      </c>
      <c r="AE53" s="209" t="str">
        <f t="shared" si="4"/>
        <v/>
      </c>
      <c r="AF53" s="209" t="b">
        <f t="shared" si="4"/>
        <v>0</v>
      </c>
      <c r="AG53" s="209" t="str">
        <f t="shared" si="4"/>
        <v/>
      </c>
      <c r="AH53" s="209" t="b">
        <f t="shared" si="3"/>
        <v>0</v>
      </c>
      <c r="AJ53" s="209"/>
      <c r="AK53" s="200"/>
      <c r="AL53" s="209"/>
      <c r="AM53" s="209"/>
      <c r="AN53" s="209"/>
      <c r="AO53" s="209"/>
      <c r="AP53" s="209"/>
      <c r="AQ53" s="209"/>
    </row>
    <row r="54" spans="1:43">
      <c r="A54" s="211">
        <v>3</v>
      </c>
      <c r="B54" s="211">
        <v>4</v>
      </c>
      <c r="C54" s="211" t="s">
        <v>742</v>
      </c>
      <c r="D54" s="211" t="s">
        <v>743</v>
      </c>
      <c r="E54" s="211"/>
      <c r="F54" s="211" t="s">
        <v>75</v>
      </c>
      <c r="G54" s="211"/>
      <c r="H54" s="211">
        <v>4</v>
      </c>
      <c r="I54" s="354" t="s">
        <v>1068</v>
      </c>
      <c r="J54" s="205" t="s">
        <v>43</v>
      </c>
      <c r="K54" s="223">
        <v>3</v>
      </c>
      <c r="L54" s="223">
        <v>4</v>
      </c>
      <c r="M54" s="223" t="s">
        <v>742</v>
      </c>
      <c r="N54" s="223" t="s">
        <v>743</v>
      </c>
      <c r="O54" s="223"/>
      <c r="P54" s="223" t="s">
        <v>75</v>
      </c>
      <c r="Q54" s="223"/>
      <c r="R54" s="223">
        <v>4</v>
      </c>
      <c r="S54" s="194" t="str">
        <f>VLOOKUP(A54,'[3]15_リスト発行元マスタ'!$A$3:$Q$100,2,FALSE)</f>
        <v>RefSANC</v>
      </c>
      <c r="T54" s="194" t="str">
        <f>VLOOKUP(K54,'[3]15_リスト発行元マスタ'!$U$3:$AK$100,2,FALSE)</f>
        <v>MOF</v>
      </c>
      <c r="U54" s="206" t="s">
        <v>208</v>
      </c>
      <c r="V54" s="207" t="s">
        <v>871</v>
      </c>
      <c r="W54" s="207" t="s">
        <v>206</v>
      </c>
      <c r="X54" s="207" t="str">
        <f t="shared" si="1"/>
        <v>3,4, '別称','NAME_SYNONYM','',NULL,'',4</v>
      </c>
      <c r="Y54" s="208" t="s">
        <v>207</v>
      </c>
      <c r="AA54" s="209" t="b">
        <f t="shared" si="4"/>
        <v>0</v>
      </c>
      <c r="AB54" s="209" t="b">
        <f t="shared" si="4"/>
        <v>0</v>
      </c>
      <c r="AC54" s="209" t="b">
        <f t="shared" si="4"/>
        <v>0</v>
      </c>
      <c r="AD54" s="209" t="b">
        <f t="shared" si="4"/>
        <v>0</v>
      </c>
      <c r="AE54" s="209" t="str">
        <f t="shared" si="4"/>
        <v/>
      </c>
      <c r="AF54" s="209" t="b">
        <f t="shared" si="4"/>
        <v>0</v>
      </c>
      <c r="AG54" s="209" t="str">
        <f t="shared" si="4"/>
        <v/>
      </c>
      <c r="AH54" s="209" t="b">
        <f t="shared" si="3"/>
        <v>0</v>
      </c>
      <c r="AJ54" s="209"/>
      <c r="AK54" s="200"/>
      <c r="AL54" s="209"/>
      <c r="AM54" s="209"/>
      <c r="AN54" s="209"/>
      <c r="AO54" s="209"/>
      <c r="AP54" s="209"/>
      <c r="AQ54" s="209"/>
    </row>
    <row r="55" spans="1:43">
      <c r="A55" s="211">
        <v>3</v>
      </c>
      <c r="B55" s="211">
        <v>5</v>
      </c>
      <c r="C55" s="211" t="s">
        <v>744</v>
      </c>
      <c r="D55" s="211" t="s">
        <v>745</v>
      </c>
      <c r="E55" s="211"/>
      <c r="F55" s="211" t="s">
        <v>75</v>
      </c>
      <c r="G55" s="211"/>
      <c r="H55" s="211">
        <v>5</v>
      </c>
      <c r="I55" s="354" t="s">
        <v>1068</v>
      </c>
      <c r="J55" s="205" t="s">
        <v>43</v>
      </c>
      <c r="K55" s="223">
        <v>3</v>
      </c>
      <c r="L55" s="223">
        <v>5</v>
      </c>
      <c r="M55" s="223" t="s">
        <v>744</v>
      </c>
      <c r="N55" s="223" t="s">
        <v>745</v>
      </c>
      <c r="O55" s="223"/>
      <c r="P55" s="223" t="s">
        <v>75</v>
      </c>
      <c r="Q55" s="223"/>
      <c r="R55" s="223">
        <v>5</v>
      </c>
      <c r="S55" s="194" t="str">
        <f>VLOOKUP(A55,'[3]15_リスト発行元マスタ'!$A$3:$Q$100,2,FALSE)</f>
        <v>RefSANC</v>
      </c>
      <c r="T55" s="194" t="str">
        <f>VLOOKUP(K55,'[3]15_リスト発行元マスタ'!$U$3:$AK$100,2,FALSE)</f>
        <v>MOF</v>
      </c>
      <c r="U55" s="206" t="s">
        <v>208</v>
      </c>
      <c r="V55" s="207" t="s">
        <v>871</v>
      </c>
      <c r="W55" s="207" t="s">
        <v>206</v>
      </c>
      <c r="X55" s="207" t="str">
        <f t="shared" si="1"/>
        <v>3,5, '住所2','ADDRESS2','',NULL,'',5</v>
      </c>
      <c r="Y55" s="208" t="s">
        <v>207</v>
      </c>
      <c r="AA55" s="209" t="b">
        <f t="shared" si="4"/>
        <v>0</v>
      </c>
      <c r="AB55" s="209" t="b">
        <f t="shared" si="4"/>
        <v>0</v>
      </c>
      <c r="AC55" s="209" t="b">
        <f t="shared" si="4"/>
        <v>0</v>
      </c>
      <c r="AD55" s="209" t="b">
        <f t="shared" si="4"/>
        <v>0</v>
      </c>
      <c r="AE55" s="209" t="str">
        <f t="shared" si="4"/>
        <v/>
      </c>
      <c r="AF55" s="209" t="b">
        <f t="shared" si="4"/>
        <v>0</v>
      </c>
      <c r="AG55" s="209" t="str">
        <f t="shared" si="4"/>
        <v/>
      </c>
      <c r="AH55" s="209" t="b">
        <f t="shared" si="3"/>
        <v>0</v>
      </c>
      <c r="AJ55" s="209"/>
      <c r="AK55" s="200"/>
      <c r="AL55" s="209"/>
      <c r="AM55" s="209"/>
      <c r="AN55" s="209"/>
      <c r="AO55" s="209"/>
      <c r="AP55" s="209"/>
      <c r="AQ55" s="209"/>
    </row>
    <row r="56" spans="1:43">
      <c r="A56" s="211">
        <v>3</v>
      </c>
      <c r="B56" s="211">
        <v>6</v>
      </c>
      <c r="C56" s="211" t="s">
        <v>746</v>
      </c>
      <c r="D56" s="211" t="s">
        <v>747</v>
      </c>
      <c r="E56" s="211"/>
      <c r="F56" s="211" t="s">
        <v>75</v>
      </c>
      <c r="G56" s="211"/>
      <c r="H56" s="211">
        <v>6</v>
      </c>
      <c r="I56" s="354" t="s">
        <v>1068</v>
      </c>
      <c r="J56" s="205" t="s">
        <v>43</v>
      </c>
      <c r="K56" s="223">
        <v>3</v>
      </c>
      <c r="L56" s="223">
        <v>6</v>
      </c>
      <c r="M56" s="223" t="s">
        <v>746</v>
      </c>
      <c r="N56" s="223" t="s">
        <v>747</v>
      </c>
      <c r="O56" s="223"/>
      <c r="P56" s="223" t="s">
        <v>75</v>
      </c>
      <c r="Q56" s="223"/>
      <c r="R56" s="223">
        <v>6</v>
      </c>
      <c r="S56" s="194" t="str">
        <f>VLOOKUP(A56,'[3]15_リスト発行元マスタ'!$A$3:$Q$100,2,FALSE)</f>
        <v>RefSANC</v>
      </c>
      <c r="T56" s="194" t="str">
        <f>VLOOKUP(K56,'[3]15_リスト発行元マスタ'!$U$3:$AK$100,2,FALSE)</f>
        <v>MOF</v>
      </c>
      <c r="U56" s="206" t="s">
        <v>208</v>
      </c>
      <c r="V56" s="207" t="s">
        <v>871</v>
      </c>
      <c r="W56" s="207" t="s">
        <v>206</v>
      </c>
      <c r="X56" s="207" t="str">
        <f t="shared" si="1"/>
        <v>3,6, '都市','CITY','',NULL,'',6</v>
      </c>
      <c r="Y56" s="208" t="s">
        <v>207</v>
      </c>
      <c r="AA56" s="209" t="b">
        <f t="shared" si="4"/>
        <v>0</v>
      </c>
      <c r="AB56" s="209" t="b">
        <f t="shared" si="4"/>
        <v>0</v>
      </c>
      <c r="AC56" s="209" t="b">
        <f t="shared" si="4"/>
        <v>0</v>
      </c>
      <c r="AD56" s="209" t="b">
        <f t="shared" si="4"/>
        <v>0</v>
      </c>
      <c r="AE56" s="209" t="str">
        <f t="shared" si="4"/>
        <v/>
      </c>
      <c r="AF56" s="209" t="b">
        <f t="shared" si="4"/>
        <v>0</v>
      </c>
      <c r="AG56" s="209" t="str">
        <f t="shared" si="4"/>
        <v/>
      </c>
      <c r="AH56" s="209" t="b">
        <f t="shared" si="3"/>
        <v>0</v>
      </c>
      <c r="AJ56" s="209"/>
      <c r="AK56" s="200"/>
      <c r="AL56" s="209"/>
      <c r="AM56" s="209"/>
      <c r="AN56" s="209"/>
      <c r="AO56" s="209"/>
      <c r="AP56" s="209"/>
      <c r="AQ56" s="209"/>
    </row>
    <row r="57" spans="1:43">
      <c r="A57" s="211">
        <v>3</v>
      </c>
      <c r="B57" s="211">
        <v>7</v>
      </c>
      <c r="C57" s="211" t="s">
        <v>748</v>
      </c>
      <c r="D57" s="211" t="s">
        <v>749</v>
      </c>
      <c r="E57" s="211"/>
      <c r="F57" s="211" t="s">
        <v>75</v>
      </c>
      <c r="G57" s="211"/>
      <c r="H57" s="211">
        <v>7</v>
      </c>
      <c r="I57" s="354" t="s">
        <v>1068</v>
      </c>
      <c r="J57" s="205" t="s">
        <v>43</v>
      </c>
      <c r="K57" s="223">
        <v>3</v>
      </c>
      <c r="L57" s="223">
        <v>7</v>
      </c>
      <c r="M57" s="223" t="s">
        <v>748</v>
      </c>
      <c r="N57" s="223" t="s">
        <v>749</v>
      </c>
      <c r="O57" s="223"/>
      <c r="P57" s="223" t="s">
        <v>75</v>
      </c>
      <c r="Q57" s="223"/>
      <c r="R57" s="223">
        <v>7</v>
      </c>
      <c r="S57" s="194" t="str">
        <f>VLOOKUP(A57,'[3]15_リスト発行元マスタ'!$A$3:$Q$100,2,FALSE)</f>
        <v>RefSANC</v>
      </c>
      <c r="T57" s="194" t="str">
        <f>VLOOKUP(K57,'[3]15_リスト発行元マスタ'!$U$3:$AK$100,2,FALSE)</f>
        <v>MOF</v>
      </c>
      <c r="U57" s="206" t="s">
        <v>208</v>
      </c>
      <c r="V57" s="207" t="s">
        <v>871</v>
      </c>
      <c r="W57" s="207" t="s">
        <v>206</v>
      </c>
      <c r="X57" s="207" t="str">
        <f t="shared" si="1"/>
        <v>3,7, '国','COUNTRY','',NULL,'',7</v>
      </c>
      <c r="Y57" s="208" t="s">
        <v>207</v>
      </c>
      <c r="AA57" s="209" t="b">
        <f t="shared" si="4"/>
        <v>0</v>
      </c>
      <c r="AB57" s="209" t="b">
        <f t="shared" si="4"/>
        <v>0</v>
      </c>
      <c r="AC57" s="209" t="b">
        <f t="shared" si="4"/>
        <v>0</v>
      </c>
      <c r="AD57" s="209" t="b">
        <f t="shared" si="4"/>
        <v>0</v>
      </c>
      <c r="AE57" s="209" t="str">
        <f t="shared" si="4"/>
        <v/>
      </c>
      <c r="AF57" s="209" t="b">
        <f t="shared" si="4"/>
        <v>0</v>
      </c>
      <c r="AG57" s="209" t="str">
        <f t="shared" si="4"/>
        <v/>
      </c>
      <c r="AH57" s="209" t="b">
        <f t="shared" si="3"/>
        <v>0</v>
      </c>
      <c r="AJ57" s="209"/>
      <c r="AK57" s="200"/>
      <c r="AL57" s="209"/>
      <c r="AM57" s="209"/>
      <c r="AN57" s="209"/>
      <c r="AO57" s="209"/>
      <c r="AP57" s="209"/>
      <c r="AQ57" s="209"/>
    </row>
    <row r="58" spans="1:43">
      <c r="A58" s="211">
        <v>3</v>
      </c>
      <c r="B58" s="211">
        <v>8</v>
      </c>
      <c r="C58" s="211" t="s">
        <v>750</v>
      </c>
      <c r="D58" s="211" t="s">
        <v>751</v>
      </c>
      <c r="E58" s="211"/>
      <c r="F58" s="211" t="s">
        <v>75</v>
      </c>
      <c r="G58" s="211"/>
      <c r="H58" s="211">
        <v>8</v>
      </c>
      <c r="I58" s="354" t="s">
        <v>1068</v>
      </c>
      <c r="J58" s="205" t="s">
        <v>43</v>
      </c>
      <c r="K58" s="223">
        <v>3</v>
      </c>
      <c r="L58" s="223">
        <v>8</v>
      </c>
      <c r="M58" s="223" t="s">
        <v>750</v>
      </c>
      <c r="N58" s="223" t="s">
        <v>751</v>
      </c>
      <c r="O58" s="223"/>
      <c r="P58" s="223" t="s">
        <v>75</v>
      </c>
      <c r="Q58" s="223"/>
      <c r="R58" s="223">
        <v>8</v>
      </c>
      <c r="S58" s="194" t="str">
        <f>VLOOKUP(A58,'[3]15_リスト発行元マスタ'!$A$3:$Q$100,2,FALSE)</f>
        <v>RefSANC</v>
      </c>
      <c r="T58" s="194" t="str">
        <f>VLOOKUP(K58,'[3]15_リスト発行元マスタ'!$U$3:$AK$100,2,FALSE)</f>
        <v>MOF</v>
      </c>
      <c r="U58" s="206" t="s">
        <v>208</v>
      </c>
      <c r="V58" s="207" t="s">
        <v>871</v>
      </c>
      <c r="W58" s="207" t="s">
        <v>206</v>
      </c>
      <c r="X58" s="207" t="str">
        <f t="shared" si="1"/>
        <v>3,8, 'ID情報','NATIONALID','',NULL,'',8</v>
      </c>
      <c r="Y58" s="208" t="s">
        <v>207</v>
      </c>
      <c r="AA58" s="209" t="b">
        <f t="shared" si="4"/>
        <v>0</v>
      </c>
      <c r="AB58" s="209" t="b">
        <f t="shared" si="4"/>
        <v>0</v>
      </c>
      <c r="AC58" s="209" t="b">
        <f t="shared" si="4"/>
        <v>0</v>
      </c>
      <c r="AD58" s="209" t="b">
        <f t="shared" si="4"/>
        <v>0</v>
      </c>
      <c r="AE58" s="209" t="str">
        <f t="shared" si="4"/>
        <v/>
      </c>
      <c r="AF58" s="209" t="b">
        <f t="shared" si="4"/>
        <v>0</v>
      </c>
      <c r="AG58" s="209" t="str">
        <f t="shared" si="4"/>
        <v/>
      </c>
      <c r="AH58" s="209" t="b">
        <f t="shared" si="3"/>
        <v>0</v>
      </c>
      <c r="AJ58" s="209"/>
      <c r="AK58" s="200"/>
      <c r="AL58" s="209"/>
      <c r="AM58" s="209"/>
      <c r="AN58" s="209"/>
      <c r="AO58" s="209"/>
      <c r="AP58" s="209"/>
      <c r="AQ58" s="209"/>
    </row>
    <row r="59" spans="1:43">
      <c r="A59" s="211">
        <v>3</v>
      </c>
      <c r="B59" s="211">
        <v>9</v>
      </c>
      <c r="C59" s="211" t="s">
        <v>752</v>
      </c>
      <c r="D59" s="211" t="s">
        <v>753</v>
      </c>
      <c r="E59" s="211"/>
      <c r="F59" s="211" t="s">
        <v>75</v>
      </c>
      <c r="G59" s="211"/>
      <c r="H59" s="211">
        <v>9</v>
      </c>
      <c r="I59" s="354" t="s">
        <v>1068</v>
      </c>
      <c r="J59" s="205" t="s">
        <v>43</v>
      </c>
      <c r="K59" s="223">
        <v>3</v>
      </c>
      <c r="L59" s="223">
        <v>9</v>
      </c>
      <c r="M59" s="223" t="s">
        <v>752</v>
      </c>
      <c r="N59" s="223" t="s">
        <v>753</v>
      </c>
      <c r="O59" s="223"/>
      <c r="P59" s="223" t="s">
        <v>75</v>
      </c>
      <c r="Q59" s="223"/>
      <c r="R59" s="223">
        <v>9</v>
      </c>
      <c r="S59" s="194" t="str">
        <f>VLOOKUP(A59,'[3]15_リスト発行元マスタ'!$A$3:$Q$100,2,FALSE)</f>
        <v>RefSANC</v>
      </c>
      <c r="T59" s="194" t="str">
        <f>VLOOKUP(K59,'[3]15_リスト発行元マスタ'!$U$3:$AK$100,2,FALSE)</f>
        <v>MOF</v>
      </c>
      <c r="U59" s="206" t="s">
        <v>208</v>
      </c>
      <c r="V59" s="207" t="s">
        <v>871</v>
      </c>
      <c r="W59" s="207" t="s">
        <v>206</v>
      </c>
      <c r="X59" s="207" t="str">
        <f t="shared" si="1"/>
        <v>3,9, 'パスポート番号','PASSPORT','',NULL,'',9</v>
      </c>
      <c r="Y59" s="208" t="s">
        <v>207</v>
      </c>
      <c r="AA59" s="209" t="b">
        <f t="shared" si="4"/>
        <v>0</v>
      </c>
      <c r="AB59" s="209" t="b">
        <f t="shared" si="4"/>
        <v>0</v>
      </c>
      <c r="AC59" s="209" t="b">
        <f t="shared" si="4"/>
        <v>0</v>
      </c>
      <c r="AD59" s="209" t="b">
        <f t="shared" si="4"/>
        <v>0</v>
      </c>
      <c r="AE59" s="209" t="str">
        <f t="shared" si="4"/>
        <v/>
      </c>
      <c r="AF59" s="209" t="b">
        <f t="shared" si="4"/>
        <v>0</v>
      </c>
      <c r="AG59" s="209" t="str">
        <f t="shared" si="4"/>
        <v/>
      </c>
      <c r="AH59" s="209" t="b">
        <f t="shared" si="3"/>
        <v>0</v>
      </c>
      <c r="AJ59" s="209"/>
      <c r="AK59" s="200"/>
      <c r="AL59" s="209"/>
      <c r="AM59" s="209"/>
      <c r="AN59" s="209"/>
      <c r="AO59" s="209"/>
      <c r="AP59" s="209"/>
      <c r="AQ59" s="209"/>
    </row>
    <row r="60" spans="1:43">
      <c r="A60" s="211">
        <v>3</v>
      </c>
      <c r="B60" s="211">
        <v>10</v>
      </c>
      <c r="C60" s="211" t="s">
        <v>754</v>
      </c>
      <c r="D60" s="211" t="s">
        <v>755</v>
      </c>
      <c r="E60" s="211"/>
      <c r="F60" s="211" t="s">
        <v>75</v>
      </c>
      <c r="G60" s="211"/>
      <c r="H60" s="211">
        <v>10</v>
      </c>
      <c r="I60" s="354" t="s">
        <v>1068</v>
      </c>
      <c r="J60" s="205" t="s">
        <v>43</v>
      </c>
      <c r="K60" s="223">
        <v>3</v>
      </c>
      <c r="L60" s="223">
        <v>10</v>
      </c>
      <c r="M60" s="223" t="s">
        <v>754</v>
      </c>
      <c r="N60" s="223" t="s">
        <v>755</v>
      </c>
      <c r="O60" s="223"/>
      <c r="P60" s="223" t="s">
        <v>75</v>
      </c>
      <c r="Q60" s="223"/>
      <c r="R60" s="223">
        <v>10</v>
      </c>
      <c r="S60" s="194" t="str">
        <f>VLOOKUP(A60,'[3]15_リスト発行元マスタ'!$A$3:$Q$100,2,FALSE)</f>
        <v>RefSANC</v>
      </c>
      <c r="T60" s="194" t="str">
        <f>VLOOKUP(K60,'[3]15_リスト発行元マスタ'!$U$3:$AK$100,2,FALSE)</f>
        <v>MOF</v>
      </c>
      <c r="U60" s="206" t="s">
        <v>208</v>
      </c>
      <c r="V60" s="207" t="s">
        <v>871</v>
      </c>
      <c r="W60" s="207" t="s">
        <v>206</v>
      </c>
      <c r="X60" s="207" t="str">
        <f t="shared" si="1"/>
        <v>3,10, 'その他ID情報','SEARCHCODE','',NULL,'',10</v>
      </c>
      <c r="Y60" s="208" t="s">
        <v>207</v>
      </c>
      <c r="AA60" s="209" t="b">
        <f t="shared" si="4"/>
        <v>0</v>
      </c>
      <c r="AB60" s="209" t="b">
        <f t="shared" si="4"/>
        <v>0</v>
      </c>
      <c r="AC60" s="209" t="b">
        <f t="shared" si="4"/>
        <v>0</v>
      </c>
      <c r="AD60" s="209" t="b">
        <f t="shared" si="4"/>
        <v>0</v>
      </c>
      <c r="AE60" s="209" t="str">
        <f t="shared" si="4"/>
        <v/>
      </c>
      <c r="AF60" s="209" t="b">
        <f t="shared" si="4"/>
        <v>0</v>
      </c>
      <c r="AG60" s="209" t="str">
        <f t="shared" si="4"/>
        <v/>
      </c>
      <c r="AH60" s="209" t="b">
        <f t="shared" si="3"/>
        <v>0</v>
      </c>
      <c r="AJ60" s="209"/>
      <c r="AK60" s="200"/>
      <c r="AL60" s="209"/>
      <c r="AM60" s="209"/>
      <c r="AN60" s="209"/>
      <c r="AO60" s="209"/>
      <c r="AP60" s="209"/>
      <c r="AQ60" s="209"/>
    </row>
    <row r="61" spans="1:43">
      <c r="A61" s="211">
        <v>3</v>
      </c>
      <c r="B61" s="211">
        <v>11</v>
      </c>
      <c r="C61" s="211" t="s">
        <v>756</v>
      </c>
      <c r="D61" s="211" t="s">
        <v>757</v>
      </c>
      <c r="E61" s="211"/>
      <c r="F61" s="211" t="s">
        <v>75</v>
      </c>
      <c r="G61" s="211"/>
      <c r="H61" s="211">
        <v>11</v>
      </c>
      <c r="I61" s="354" t="s">
        <v>1068</v>
      </c>
      <c r="J61" s="205" t="s">
        <v>43</v>
      </c>
      <c r="K61" s="223">
        <v>3</v>
      </c>
      <c r="L61" s="223">
        <v>11</v>
      </c>
      <c r="M61" s="223" t="s">
        <v>756</v>
      </c>
      <c r="N61" s="223" t="s">
        <v>757</v>
      </c>
      <c r="O61" s="223"/>
      <c r="P61" s="223" t="s">
        <v>75</v>
      </c>
      <c r="Q61" s="223"/>
      <c r="R61" s="223">
        <v>11</v>
      </c>
      <c r="S61" s="194" t="str">
        <f>VLOOKUP(A61,'[3]15_リスト発行元マスタ'!$A$3:$Q$100,2,FALSE)</f>
        <v>RefSANC</v>
      </c>
      <c r="T61" s="194" t="str">
        <f>VLOOKUP(K61,'[3]15_リスト発行元マスタ'!$U$3:$AK$100,2,FALSE)</f>
        <v>MOF</v>
      </c>
      <c r="U61" s="206" t="s">
        <v>208</v>
      </c>
      <c r="V61" s="207" t="s">
        <v>871</v>
      </c>
      <c r="W61" s="207" t="s">
        <v>206</v>
      </c>
      <c r="X61" s="207" t="str">
        <f t="shared" si="1"/>
        <v>3,11, 'BIC','BICCODE','',NULL,'',11</v>
      </c>
      <c r="Y61" s="208" t="s">
        <v>207</v>
      </c>
      <c r="AA61" s="209" t="b">
        <f t="shared" si="4"/>
        <v>0</v>
      </c>
      <c r="AB61" s="209" t="b">
        <f t="shared" si="4"/>
        <v>0</v>
      </c>
      <c r="AC61" s="209" t="b">
        <f t="shared" si="4"/>
        <v>0</v>
      </c>
      <c r="AD61" s="209" t="b">
        <f t="shared" si="4"/>
        <v>0</v>
      </c>
      <c r="AE61" s="209" t="str">
        <f t="shared" si="4"/>
        <v/>
      </c>
      <c r="AF61" s="209" t="b">
        <f t="shared" si="4"/>
        <v>0</v>
      </c>
      <c r="AG61" s="209" t="str">
        <f t="shared" si="4"/>
        <v/>
      </c>
      <c r="AH61" s="209" t="b">
        <f t="shared" si="3"/>
        <v>0</v>
      </c>
      <c r="AJ61" s="209"/>
      <c r="AK61" s="200"/>
      <c r="AL61" s="209"/>
      <c r="AM61" s="209"/>
      <c r="AN61" s="209"/>
      <c r="AO61" s="209"/>
      <c r="AP61" s="209"/>
      <c r="AQ61" s="209"/>
    </row>
    <row r="62" spans="1:43">
      <c r="A62" s="211">
        <v>3</v>
      </c>
      <c r="B62" s="211">
        <v>12</v>
      </c>
      <c r="C62" s="211" t="s">
        <v>758</v>
      </c>
      <c r="D62" s="211" t="s">
        <v>759</v>
      </c>
      <c r="E62" s="211"/>
      <c r="F62" s="211" t="s">
        <v>75</v>
      </c>
      <c r="G62" s="211"/>
      <c r="H62" s="211">
        <v>12</v>
      </c>
      <c r="I62" s="354" t="s">
        <v>1068</v>
      </c>
      <c r="J62" s="205" t="s">
        <v>43</v>
      </c>
      <c r="K62" s="223">
        <v>3</v>
      </c>
      <c r="L62" s="223">
        <v>12</v>
      </c>
      <c r="M62" s="223" t="s">
        <v>758</v>
      </c>
      <c r="N62" s="223" t="s">
        <v>759</v>
      </c>
      <c r="O62" s="223"/>
      <c r="P62" s="223" t="s">
        <v>75</v>
      </c>
      <c r="Q62" s="223"/>
      <c r="R62" s="223">
        <v>12</v>
      </c>
      <c r="S62" s="194" t="str">
        <f>VLOOKUP(A62,'[3]15_リスト発行元マスタ'!$A$3:$Q$100,2,FALSE)</f>
        <v>RefSANC</v>
      </c>
      <c r="T62" s="194" t="str">
        <f>VLOOKUP(K62,'[3]15_リスト発行元マスタ'!$U$3:$AK$100,2,FALSE)</f>
        <v>MOF</v>
      </c>
      <c r="U62" s="206" t="s">
        <v>208</v>
      </c>
      <c r="V62" s="207" t="s">
        <v>871</v>
      </c>
      <c r="W62" s="207" t="s">
        <v>206</v>
      </c>
      <c r="X62" s="207" t="str">
        <f t="shared" si="1"/>
        <v>3,12, '設立/生年月日','DATEOFBIRTH','',NULL,'',12</v>
      </c>
      <c r="Y62" s="208" t="s">
        <v>207</v>
      </c>
      <c r="AA62" s="209" t="b">
        <f t="shared" si="4"/>
        <v>0</v>
      </c>
      <c r="AB62" s="209" t="b">
        <f t="shared" si="4"/>
        <v>0</v>
      </c>
      <c r="AC62" s="209" t="b">
        <f t="shared" si="4"/>
        <v>0</v>
      </c>
      <c r="AD62" s="209" t="b">
        <f t="shared" si="4"/>
        <v>0</v>
      </c>
      <c r="AE62" s="209" t="str">
        <f t="shared" si="4"/>
        <v/>
      </c>
      <c r="AF62" s="209" t="b">
        <f t="shared" si="4"/>
        <v>0</v>
      </c>
      <c r="AG62" s="209" t="str">
        <f t="shared" si="4"/>
        <v/>
      </c>
      <c r="AH62" s="209" t="b">
        <f t="shared" si="3"/>
        <v>0</v>
      </c>
      <c r="AJ62" s="209"/>
      <c r="AK62" s="200"/>
      <c r="AL62" s="209"/>
      <c r="AM62" s="209"/>
      <c r="AN62" s="209"/>
      <c r="AO62" s="209"/>
      <c r="AP62" s="209"/>
      <c r="AQ62" s="209"/>
    </row>
    <row r="63" spans="1:43">
      <c r="A63" s="211">
        <v>3</v>
      </c>
      <c r="B63" s="211">
        <v>13</v>
      </c>
      <c r="C63" s="211" t="s">
        <v>760</v>
      </c>
      <c r="D63" s="211" t="s">
        <v>761</v>
      </c>
      <c r="E63" s="211"/>
      <c r="F63" s="211" t="s">
        <v>75</v>
      </c>
      <c r="G63" s="211"/>
      <c r="H63" s="211">
        <v>13</v>
      </c>
      <c r="I63" s="354" t="s">
        <v>1068</v>
      </c>
      <c r="J63" s="205" t="s">
        <v>43</v>
      </c>
      <c r="K63" s="223">
        <v>3</v>
      </c>
      <c r="L63" s="223">
        <v>13</v>
      </c>
      <c r="M63" s="223" t="s">
        <v>760</v>
      </c>
      <c r="N63" s="223" t="s">
        <v>761</v>
      </c>
      <c r="O63" s="223"/>
      <c r="P63" s="223" t="s">
        <v>75</v>
      </c>
      <c r="Q63" s="223"/>
      <c r="R63" s="223">
        <v>13</v>
      </c>
      <c r="S63" s="194" t="str">
        <f>VLOOKUP(A63,'[3]15_リスト発行元マスタ'!$A$3:$Q$100,2,FALSE)</f>
        <v>RefSANC</v>
      </c>
      <c r="T63" s="194" t="str">
        <f>VLOOKUP(K63,'[3]15_リスト発行元マスタ'!$U$3:$AK$100,2,FALSE)</f>
        <v>MOF</v>
      </c>
      <c r="U63" s="206" t="s">
        <v>208</v>
      </c>
      <c r="V63" s="207" t="s">
        <v>871</v>
      </c>
      <c r="W63" s="207" t="s">
        <v>206</v>
      </c>
      <c r="X63" s="207" t="str">
        <f t="shared" si="1"/>
        <v>3,13, '性別','GENDER','',NULL,'',13</v>
      </c>
      <c r="Y63" s="208" t="s">
        <v>207</v>
      </c>
      <c r="AA63" s="209" t="b">
        <f t="shared" si="4"/>
        <v>0</v>
      </c>
      <c r="AB63" s="209" t="b">
        <f t="shared" si="4"/>
        <v>0</v>
      </c>
      <c r="AC63" s="209" t="b">
        <f t="shared" si="4"/>
        <v>0</v>
      </c>
      <c r="AD63" s="209" t="b">
        <f t="shared" si="4"/>
        <v>0</v>
      </c>
      <c r="AE63" s="209" t="str">
        <f t="shared" si="4"/>
        <v/>
      </c>
      <c r="AF63" s="209" t="b">
        <f t="shared" si="4"/>
        <v>0</v>
      </c>
      <c r="AG63" s="209" t="str">
        <f t="shared" si="4"/>
        <v/>
      </c>
      <c r="AH63" s="209" t="b">
        <f t="shared" si="3"/>
        <v>0</v>
      </c>
      <c r="AJ63" s="209"/>
      <c r="AK63" s="200"/>
      <c r="AL63" s="209"/>
      <c r="AM63" s="209"/>
      <c r="AN63" s="209"/>
      <c r="AO63" s="209"/>
      <c r="AP63" s="209"/>
      <c r="AQ63" s="209"/>
    </row>
    <row r="64" spans="1:43">
      <c r="A64" s="211">
        <v>3</v>
      </c>
      <c r="B64" s="211">
        <v>14</v>
      </c>
      <c r="C64" s="211" t="s">
        <v>762</v>
      </c>
      <c r="D64" s="211" t="s">
        <v>763</v>
      </c>
      <c r="E64" s="211"/>
      <c r="F64" s="211" t="s">
        <v>75</v>
      </c>
      <c r="G64" s="211"/>
      <c r="H64" s="211">
        <v>14</v>
      </c>
      <c r="I64" s="354" t="s">
        <v>1068</v>
      </c>
      <c r="J64" s="205" t="s">
        <v>43</v>
      </c>
      <c r="K64" s="223">
        <v>3</v>
      </c>
      <c r="L64" s="223">
        <v>14</v>
      </c>
      <c r="M64" s="223" t="s">
        <v>762</v>
      </c>
      <c r="N64" s="223" t="s">
        <v>763</v>
      </c>
      <c r="O64" s="223"/>
      <c r="P64" s="223" t="s">
        <v>75</v>
      </c>
      <c r="Q64" s="223"/>
      <c r="R64" s="223">
        <v>14</v>
      </c>
      <c r="S64" s="194" t="str">
        <f>VLOOKUP(A64,'[3]15_リスト発行元マスタ'!$A$3:$Q$100,2,FALSE)</f>
        <v>RefSANC</v>
      </c>
      <c r="T64" s="194" t="str">
        <f>VLOOKUP(K64,'[3]15_リスト発行元マスタ'!$U$3:$AK$100,2,FALSE)</f>
        <v>MOF</v>
      </c>
      <c r="U64" s="206" t="s">
        <v>208</v>
      </c>
      <c r="V64" s="207" t="s">
        <v>871</v>
      </c>
      <c r="W64" s="207" t="s">
        <v>206</v>
      </c>
      <c r="X64" s="207" t="str">
        <f t="shared" si="1"/>
        <v>3,14, '住所','ADDRESS','',NULL,'',14</v>
      </c>
      <c r="Y64" s="208" t="s">
        <v>207</v>
      </c>
      <c r="AA64" s="209" t="b">
        <f t="shared" si="4"/>
        <v>0</v>
      </c>
      <c r="AB64" s="209" t="b">
        <f t="shared" si="4"/>
        <v>0</v>
      </c>
      <c r="AC64" s="209" t="b">
        <f t="shared" si="4"/>
        <v>0</v>
      </c>
      <c r="AD64" s="209" t="b">
        <f t="shared" si="4"/>
        <v>0</v>
      </c>
      <c r="AE64" s="209" t="str">
        <f t="shared" si="4"/>
        <v/>
      </c>
      <c r="AF64" s="209" t="b">
        <f t="shared" si="4"/>
        <v>0</v>
      </c>
      <c r="AG64" s="209" t="str">
        <f t="shared" si="4"/>
        <v/>
      </c>
      <c r="AH64" s="209" t="b">
        <f t="shared" si="3"/>
        <v>0</v>
      </c>
      <c r="AJ64" s="209"/>
      <c r="AK64" s="200"/>
      <c r="AL64" s="209"/>
      <c r="AM64" s="209"/>
      <c r="AN64" s="209"/>
      <c r="AO64" s="209"/>
      <c r="AP64" s="209"/>
      <c r="AQ64" s="209"/>
    </row>
    <row r="65" spans="1:43">
      <c r="A65" s="211">
        <v>3</v>
      </c>
      <c r="B65" s="211">
        <v>15</v>
      </c>
      <c r="C65" s="211" t="s">
        <v>764</v>
      </c>
      <c r="D65" s="211" t="s">
        <v>765</v>
      </c>
      <c r="E65" s="211"/>
      <c r="F65" s="211" t="s">
        <v>75</v>
      </c>
      <c r="G65" s="211"/>
      <c r="H65" s="211">
        <v>15</v>
      </c>
      <c r="I65" s="354" t="s">
        <v>1068</v>
      </c>
      <c r="J65" s="205" t="s">
        <v>43</v>
      </c>
      <c r="K65" s="223">
        <v>3</v>
      </c>
      <c r="L65" s="223">
        <v>15</v>
      </c>
      <c r="M65" s="223" t="s">
        <v>764</v>
      </c>
      <c r="N65" s="223" t="s">
        <v>765</v>
      </c>
      <c r="O65" s="223"/>
      <c r="P65" s="223" t="s">
        <v>75</v>
      </c>
      <c r="Q65" s="223"/>
      <c r="R65" s="223">
        <v>15</v>
      </c>
      <c r="S65" s="194" t="str">
        <f>VLOOKUP(A65,'[3]15_リスト発行元マスタ'!$A$3:$Q$100,2,FALSE)</f>
        <v>RefSANC</v>
      </c>
      <c r="T65" s="194" t="str">
        <f>VLOOKUP(K65,'[3]15_リスト発行元マスタ'!$U$3:$AK$100,2,FALSE)</f>
        <v>MOF</v>
      </c>
      <c r="U65" s="206" t="s">
        <v>208</v>
      </c>
      <c r="V65" s="207" t="s">
        <v>871</v>
      </c>
      <c r="W65" s="207" t="s">
        <v>206</v>
      </c>
      <c r="X65" s="207" t="str">
        <f t="shared" si="1"/>
        <v>3,15, '国籍','NATIONALITY','',NULL,'',15</v>
      </c>
      <c r="Y65" s="208" t="s">
        <v>207</v>
      </c>
      <c r="AA65" s="209" t="b">
        <f t="shared" si="4"/>
        <v>0</v>
      </c>
      <c r="AB65" s="209" t="b">
        <f t="shared" si="4"/>
        <v>0</v>
      </c>
      <c r="AC65" s="209" t="b">
        <f t="shared" si="4"/>
        <v>0</v>
      </c>
      <c r="AD65" s="209" t="b">
        <f t="shared" si="4"/>
        <v>0</v>
      </c>
      <c r="AE65" s="209" t="str">
        <f t="shared" si="4"/>
        <v/>
      </c>
      <c r="AF65" s="209" t="b">
        <f t="shared" si="4"/>
        <v>0</v>
      </c>
      <c r="AG65" s="209" t="str">
        <f t="shared" si="4"/>
        <v/>
      </c>
      <c r="AH65" s="209" t="b">
        <f t="shared" si="3"/>
        <v>0</v>
      </c>
      <c r="AJ65" s="209"/>
      <c r="AK65" s="200"/>
      <c r="AL65" s="209"/>
      <c r="AM65" s="209"/>
      <c r="AN65" s="209"/>
      <c r="AO65" s="209"/>
      <c r="AP65" s="209"/>
      <c r="AQ65" s="209"/>
    </row>
    <row r="66" spans="1:43">
      <c r="A66" s="211">
        <v>3</v>
      </c>
      <c r="B66" s="211">
        <v>16</v>
      </c>
      <c r="C66" s="211" t="s">
        <v>766</v>
      </c>
      <c r="D66" s="211" t="s">
        <v>767</v>
      </c>
      <c r="E66" s="211"/>
      <c r="F66" s="211" t="s">
        <v>75</v>
      </c>
      <c r="G66" s="211"/>
      <c r="H66" s="211">
        <v>16</v>
      </c>
      <c r="I66" s="354" t="s">
        <v>1068</v>
      </c>
      <c r="J66" s="205" t="s">
        <v>43</v>
      </c>
      <c r="K66" s="223">
        <v>3</v>
      </c>
      <c r="L66" s="223">
        <v>16</v>
      </c>
      <c r="M66" s="223" t="s">
        <v>766</v>
      </c>
      <c r="N66" s="223" t="s">
        <v>767</v>
      </c>
      <c r="O66" s="223"/>
      <c r="P66" s="223" t="s">
        <v>75</v>
      </c>
      <c r="Q66" s="223"/>
      <c r="R66" s="223">
        <v>16</v>
      </c>
      <c r="S66" s="194" t="str">
        <f>VLOOKUP(A66,'[3]15_リスト発行元マスタ'!$A$3:$Q$100,2,FALSE)</f>
        <v>RefSANC</v>
      </c>
      <c r="T66" s="194" t="str">
        <f>VLOOKUP(K66,'[3]15_リスト発行元マスタ'!$U$3:$AK$100,2,FALSE)</f>
        <v>MOF</v>
      </c>
      <c r="U66" s="206" t="s">
        <v>208</v>
      </c>
      <c r="V66" s="207" t="s">
        <v>871</v>
      </c>
      <c r="W66" s="207" t="s">
        <v>206</v>
      </c>
      <c r="X66" s="207" t="str">
        <f t="shared" si="1"/>
        <v>3,16, '特定顧客と判断した事由','REASONS','',NULL,'',16</v>
      </c>
      <c r="Y66" s="208" t="s">
        <v>207</v>
      </c>
      <c r="AA66" s="209" t="b">
        <f t="shared" si="4"/>
        <v>0</v>
      </c>
      <c r="AB66" s="209" t="b">
        <f t="shared" si="4"/>
        <v>0</v>
      </c>
      <c r="AC66" s="209" t="b">
        <f t="shared" si="4"/>
        <v>0</v>
      </c>
      <c r="AD66" s="209" t="b">
        <f t="shared" si="4"/>
        <v>0</v>
      </c>
      <c r="AE66" s="209" t="str">
        <f t="shared" si="4"/>
        <v/>
      </c>
      <c r="AF66" s="209" t="b">
        <f t="shared" si="4"/>
        <v>0</v>
      </c>
      <c r="AG66" s="209" t="str">
        <f t="shared" si="4"/>
        <v/>
      </c>
      <c r="AH66" s="209" t="b">
        <f t="shared" si="3"/>
        <v>0</v>
      </c>
      <c r="AJ66" s="209"/>
      <c r="AK66" s="200"/>
      <c r="AL66" s="209"/>
      <c r="AM66" s="209"/>
      <c r="AN66" s="209"/>
      <c r="AO66" s="209"/>
      <c r="AP66" s="209"/>
      <c r="AQ66" s="209"/>
    </row>
    <row r="67" spans="1:43">
      <c r="A67" s="211">
        <v>3</v>
      </c>
      <c r="B67" s="211">
        <v>17</v>
      </c>
      <c r="C67" s="211" t="s">
        <v>768</v>
      </c>
      <c r="D67" s="211" t="s">
        <v>769</v>
      </c>
      <c r="E67" s="211"/>
      <c r="F67" s="211" t="s">
        <v>75</v>
      </c>
      <c r="G67" s="211"/>
      <c r="H67" s="211">
        <v>17</v>
      </c>
      <c r="I67" s="354" t="s">
        <v>1068</v>
      </c>
      <c r="J67" s="205" t="s">
        <v>43</v>
      </c>
      <c r="K67" s="223">
        <v>3</v>
      </c>
      <c r="L67" s="223">
        <v>17</v>
      </c>
      <c r="M67" s="223" t="s">
        <v>768</v>
      </c>
      <c r="N67" s="223" t="s">
        <v>769</v>
      </c>
      <c r="O67" s="223"/>
      <c r="P67" s="223" t="s">
        <v>75</v>
      </c>
      <c r="Q67" s="223"/>
      <c r="R67" s="223">
        <v>17</v>
      </c>
      <c r="S67" s="194" t="str">
        <f>VLOOKUP(A67,'[3]15_リスト発行元マスタ'!$A$3:$Q$100,2,FALSE)</f>
        <v>RefSANC</v>
      </c>
      <c r="T67" s="194" t="str">
        <f>VLOOKUP(K67,'[3]15_リスト発行元マスタ'!$U$3:$AK$100,2,FALSE)</f>
        <v>MOF</v>
      </c>
      <c r="U67" s="206" t="s">
        <v>208</v>
      </c>
      <c r="V67" s="207" t="s">
        <v>871</v>
      </c>
      <c r="W67" s="207" t="s">
        <v>206</v>
      </c>
      <c r="X67" s="207" t="str">
        <f t="shared" si="1"/>
        <v>3,17, '報道年月日','DATE_OF_COVERAGE','',NULL,'',17</v>
      </c>
      <c r="Y67" s="208" t="s">
        <v>207</v>
      </c>
      <c r="AA67" s="209" t="b">
        <f t="shared" si="4"/>
        <v>0</v>
      </c>
      <c r="AB67" s="209" t="b">
        <f t="shared" si="4"/>
        <v>0</v>
      </c>
      <c r="AC67" s="209" t="b">
        <f t="shared" si="4"/>
        <v>0</v>
      </c>
      <c r="AD67" s="209" t="b">
        <f t="shared" si="4"/>
        <v>0</v>
      </c>
      <c r="AE67" s="209" t="str">
        <f t="shared" si="4"/>
        <v/>
      </c>
      <c r="AF67" s="209" t="b">
        <f t="shared" si="4"/>
        <v>0</v>
      </c>
      <c r="AG67" s="209" t="str">
        <f t="shared" si="4"/>
        <v/>
      </c>
      <c r="AH67" s="209" t="b">
        <f t="shared" si="3"/>
        <v>0</v>
      </c>
      <c r="AJ67" s="209"/>
      <c r="AK67" s="200"/>
      <c r="AL67" s="209"/>
      <c r="AM67" s="209"/>
      <c r="AN67" s="209"/>
      <c r="AO67" s="209"/>
      <c r="AP67" s="209"/>
      <c r="AQ67" s="209"/>
    </row>
    <row r="68" spans="1:43">
      <c r="A68" s="211">
        <v>3</v>
      </c>
      <c r="B68" s="211">
        <v>18</v>
      </c>
      <c r="C68" s="211" t="s">
        <v>770</v>
      </c>
      <c r="D68" s="211" t="s">
        <v>771</v>
      </c>
      <c r="E68" s="211"/>
      <c r="F68" s="211" t="s">
        <v>75</v>
      </c>
      <c r="G68" s="211"/>
      <c r="H68" s="211">
        <v>18</v>
      </c>
      <c r="I68" s="354" t="s">
        <v>1068</v>
      </c>
      <c r="J68" s="205" t="s">
        <v>43</v>
      </c>
      <c r="K68" s="223">
        <v>3</v>
      </c>
      <c r="L68" s="223">
        <v>18</v>
      </c>
      <c r="M68" s="223" t="s">
        <v>770</v>
      </c>
      <c r="N68" s="223" t="s">
        <v>771</v>
      </c>
      <c r="O68" s="223"/>
      <c r="P68" s="223" t="s">
        <v>75</v>
      </c>
      <c r="Q68" s="223"/>
      <c r="R68" s="223">
        <v>18</v>
      </c>
      <c r="S68" s="194" t="str">
        <f>VLOOKUP(A68,'[3]15_リスト発行元マスタ'!$A$3:$Q$100,2,FALSE)</f>
        <v>RefSANC</v>
      </c>
      <c r="T68" s="194" t="str">
        <f>VLOOKUP(K68,'[3]15_リスト発行元マスタ'!$U$3:$AK$100,2,FALSE)</f>
        <v>MOF</v>
      </c>
      <c r="U68" s="206" t="s">
        <v>208</v>
      </c>
      <c r="V68" s="207" t="s">
        <v>871</v>
      </c>
      <c r="W68" s="207" t="s">
        <v>206</v>
      </c>
      <c r="X68" s="207" t="str">
        <f t="shared" ref="X68:X131" si="5">K68&amp;","&amp;L68&amp;", "&amp;"'"&amp;M68&amp;"'"&amp;","&amp;"'"&amp;N68&amp;"'"&amp;","&amp;"'"&amp;O68&amp;"'"&amp;","&amp;P68&amp;","&amp;"'"&amp;Q68&amp;"'"&amp;","&amp;R68&amp;""</f>
        <v>3,18, '年齢','PRESS_AGE','',NULL,'',18</v>
      </c>
      <c r="Y68" s="208" t="s">
        <v>207</v>
      </c>
      <c r="AA68" s="209" t="b">
        <f t="shared" si="4"/>
        <v>0</v>
      </c>
      <c r="AB68" s="209" t="b">
        <f t="shared" si="4"/>
        <v>0</v>
      </c>
      <c r="AC68" s="209" t="b">
        <f t="shared" si="4"/>
        <v>0</v>
      </c>
      <c r="AD68" s="209" t="b">
        <f t="shared" si="4"/>
        <v>0</v>
      </c>
      <c r="AE68" s="209" t="str">
        <f t="shared" si="4"/>
        <v/>
      </c>
      <c r="AF68" s="209" t="b">
        <f t="shared" si="4"/>
        <v>0</v>
      </c>
      <c r="AG68" s="209" t="str">
        <f t="shared" si="4"/>
        <v/>
      </c>
      <c r="AH68" s="209" t="b">
        <f t="shared" si="3"/>
        <v>0</v>
      </c>
      <c r="AJ68" s="209"/>
      <c r="AK68" s="200"/>
      <c r="AL68" s="209"/>
      <c r="AM68" s="209"/>
      <c r="AN68" s="209"/>
      <c r="AO68" s="209"/>
      <c r="AP68" s="209"/>
      <c r="AQ68" s="209"/>
    </row>
    <row r="69" spans="1:43">
      <c r="A69" s="211">
        <v>3</v>
      </c>
      <c r="B69" s="211">
        <v>19</v>
      </c>
      <c r="C69" s="211" t="s">
        <v>772</v>
      </c>
      <c r="D69" s="211" t="s">
        <v>773</v>
      </c>
      <c r="E69" s="211"/>
      <c r="F69" s="211" t="s">
        <v>75</v>
      </c>
      <c r="G69" s="211"/>
      <c r="H69" s="211">
        <v>19</v>
      </c>
      <c r="I69" s="354" t="s">
        <v>1068</v>
      </c>
      <c r="J69" s="205" t="s">
        <v>43</v>
      </c>
      <c r="K69" s="223">
        <v>3</v>
      </c>
      <c r="L69" s="223">
        <v>19</v>
      </c>
      <c r="M69" s="223" t="s">
        <v>772</v>
      </c>
      <c r="N69" s="223" t="s">
        <v>773</v>
      </c>
      <c r="O69" s="223"/>
      <c r="P69" s="223" t="s">
        <v>75</v>
      </c>
      <c r="Q69" s="223"/>
      <c r="R69" s="223">
        <v>19</v>
      </c>
      <c r="S69" s="194" t="str">
        <f>VLOOKUP(A69,'[3]15_リスト発行元マスタ'!$A$3:$Q$100,2,FALSE)</f>
        <v>RefSANC</v>
      </c>
      <c r="T69" s="194" t="str">
        <f>VLOOKUP(K69,'[3]15_リスト発行元マスタ'!$U$3:$AK$100,2,FALSE)</f>
        <v>MOF</v>
      </c>
      <c r="U69" s="206" t="s">
        <v>208</v>
      </c>
      <c r="V69" s="207" t="s">
        <v>871</v>
      </c>
      <c r="W69" s="207" t="s">
        <v>206</v>
      </c>
      <c r="X69" s="207" t="str">
        <f t="shared" si="5"/>
        <v>3,19, 'FROM','DATE_FROM','',NULL,'',19</v>
      </c>
      <c r="Y69" s="208" t="s">
        <v>207</v>
      </c>
      <c r="AA69" s="209" t="b">
        <f t="shared" si="4"/>
        <v>0</v>
      </c>
      <c r="AB69" s="209" t="b">
        <f t="shared" si="4"/>
        <v>0</v>
      </c>
      <c r="AC69" s="209" t="b">
        <f t="shared" si="4"/>
        <v>0</v>
      </c>
      <c r="AD69" s="209" t="b">
        <f t="shared" si="4"/>
        <v>0</v>
      </c>
      <c r="AE69" s="209" t="str">
        <f t="shared" si="4"/>
        <v/>
      </c>
      <c r="AF69" s="209" t="b">
        <f t="shared" si="4"/>
        <v>0</v>
      </c>
      <c r="AG69" s="209" t="str">
        <f t="shared" si="4"/>
        <v/>
      </c>
      <c r="AH69" s="209" t="b">
        <f t="shared" si="3"/>
        <v>0</v>
      </c>
      <c r="AJ69" s="209"/>
      <c r="AK69" s="200"/>
      <c r="AL69" s="209"/>
      <c r="AM69" s="209"/>
      <c r="AN69" s="209"/>
      <c r="AO69" s="209"/>
      <c r="AP69" s="209"/>
      <c r="AQ69" s="209"/>
    </row>
    <row r="70" spans="1:43">
      <c r="A70" s="211">
        <v>3</v>
      </c>
      <c r="B70" s="211">
        <v>20</v>
      </c>
      <c r="C70" s="211" t="s">
        <v>774</v>
      </c>
      <c r="D70" s="211" t="s">
        <v>775</v>
      </c>
      <c r="E70" s="211"/>
      <c r="F70" s="211" t="s">
        <v>75</v>
      </c>
      <c r="G70" s="211"/>
      <c r="H70" s="211">
        <v>20</v>
      </c>
      <c r="I70" s="354" t="s">
        <v>1068</v>
      </c>
      <c r="J70" s="205" t="s">
        <v>43</v>
      </c>
      <c r="K70" s="223">
        <v>3</v>
      </c>
      <c r="L70" s="223">
        <v>20</v>
      </c>
      <c r="M70" s="223" t="s">
        <v>774</v>
      </c>
      <c r="N70" s="223" t="s">
        <v>775</v>
      </c>
      <c r="O70" s="223"/>
      <c r="P70" s="223" t="s">
        <v>75</v>
      </c>
      <c r="Q70" s="223"/>
      <c r="R70" s="223">
        <v>20</v>
      </c>
      <c r="S70" s="194" t="str">
        <f>VLOOKUP(A70,'[3]15_リスト発行元マスタ'!$A$3:$Q$100,2,FALSE)</f>
        <v>RefSANC</v>
      </c>
      <c r="T70" s="194" t="str">
        <f>VLOOKUP(K70,'[3]15_リスト発行元マスタ'!$U$3:$AK$100,2,FALSE)</f>
        <v>MOF</v>
      </c>
      <c r="U70" s="206" t="s">
        <v>208</v>
      </c>
      <c r="V70" s="207" t="s">
        <v>871</v>
      </c>
      <c r="W70" s="207" t="s">
        <v>206</v>
      </c>
      <c r="X70" s="207" t="str">
        <f t="shared" si="5"/>
        <v>3,20, 'TO','DATE_TO','',NULL,'',20</v>
      </c>
      <c r="Y70" s="208" t="s">
        <v>207</v>
      </c>
      <c r="AA70" s="209" t="b">
        <f t="shared" si="4"/>
        <v>0</v>
      </c>
      <c r="AB70" s="209" t="b">
        <f t="shared" si="4"/>
        <v>0</v>
      </c>
      <c r="AC70" s="209" t="b">
        <f t="shared" si="4"/>
        <v>0</v>
      </c>
      <c r="AD70" s="209" t="b">
        <f t="shared" si="4"/>
        <v>0</v>
      </c>
      <c r="AE70" s="209" t="str">
        <f t="shared" si="4"/>
        <v/>
      </c>
      <c r="AF70" s="209" t="b">
        <f t="shared" si="4"/>
        <v>0</v>
      </c>
      <c r="AG70" s="209" t="str">
        <f t="shared" si="4"/>
        <v/>
      </c>
      <c r="AH70" s="209" t="b">
        <f t="shared" si="3"/>
        <v>0</v>
      </c>
      <c r="AJ70" s="209"/>
      <c r="AK70" s="200"/>
      <c r="AL70" s="209"/>
      <c r="AM70" s="209"/>
      <c r="AN70" s="209"/>
      <c r="AO70" s="209"/>
      <c r="AP70" s="209"/>
      <c r="AQ70" s="209"/>
    </row>
    <row r="71" spans="1:43">
      <c r="A71" s="211">
        <v>3</v>
      </c>
      <c r="B71" s="211">
        <v>21</v>
      </c>
      <c r="C71" s="211" t="s">
        <v>776</v>
      </c>
      <c r="D71" s="211" t="s">
        <v>777</v>
      </c>
      <c r="E71" s="211"/>
      <c r="F71" s="211" t="s">
        <v>75</v>
      </c>
      <c r="G71" s="211"/>
      <c r="H71" s="211">
        <v>21</v>
      </c>
      <c r="I71" s="354" t="s">
        <v>1068</v>
      </c>
      <c r="J71" s="205" t="s">
        <v>43</v>
      </c>
      <c r="K71" s="223">
        <v>3</v>
      </c>
      <c r="L71" s="223">
        <v>21</v>
      </c>
      <c r="M71" s="223" t="s">
        <v>776</v>
      </c>
      <c r="N71" s="223" t="s">
        <v>777</v>
      </c>
      <c r="O71" s="223"/>
      <c r="P71" s="223" t="s">
        <v>75</v>
      </c>
      <c r="Q71" s="223"/>
      <c r="R71" s="223">
        <v>21</v>
      </c>
      <c r="S71" s="194" t="str">
        <f>VLOOKUP(A71,'[3]15_リスト発行元マスタ'!$A$3:$Q$100,2,FALSE)</f>
        <v>RefSANC</v>
      </c>
      <c r="T71" s="194" t="str">
        <f>VLOOKUP(K71,'[3]15_リスト発行元マスタ'!$U$3:$AK$100,2,FALSE)</f>
        <v>MOF</v>
      </c>
      <c r="U71" s="206" t="s">
        <v>208</v>
      </c>
      <c r="V71" s="207" t="s">
        <v>871</v>
      </c>
      <c r="W71" s="207" t="s">
        <v>206</v>
      </c>
      <c r="X71" s="207" t="str">
        <f t="shared" si="5"/>
        <v>3,21, '都道府県','ADDRESS_PREF','',NULL,'',21</v>
      </c>
      <c r="Y71" s="208" t="s">
        <v>207</v>
      </c>
      <c r="AA71" s="209" t="b">
        <f t="shared" si="4"/>
        <v>0</v>
      </c>
      <c r="AB71" s="209" t="b">
        <f t="shared" si="4"/>
        <v>0</v>
      </c>
      <c r="AC71" s="209" t="b">
        <f t="shared" si="4"/>
        <v>0</v>
      </c>
      <c r="AD71" s="209" t="b">
        <f t="shared" si="4"/>
        <v>0</v>
      </c>
      <c r="AE71" s="209" t="str">
        <f t="shared" si="4"/>
        <v/>
      </c>
      <c r="AF71" s="209" t="b">
        <f t="shared" si="4"/>
        <v>0</v>
      </c>
      <c r="AG71" s="209" t="str">
        <f t="shared" si="4"/>
        <v/>
      </c>
      <c r="AH71" s="209" t="b">
        <f t="shared" si="3"/>
        <v>0</v>
      </c>
      <c r="AJ71" s="209"/>
      <c r="AK71" s="200"/>
      <c r="AL71" s="209"/>
      <c r="AM71" s="209"/>
      <c r="AN71" s="209"/>
      <c r="AO71" s="209"/>
      <c r="AP71" s="209"/>
      <c r="AQ71" s="209"/>
    </row>
    <row r="72" spans="1:43">
      <c r="A72" s="211">
        <v>3</v>
      </c>
      <c r="B72" s="211">
        <v>22</v>
      </c>
      <c r="C72" s="211" t="s">
        <v>778</v>
      </c>
      <c r="D72" s="211" t="s">
        <v>779</v>
      </c>
      <c r="E72" s="211"/>
      <c r="F72" s="211" t="s">
        <v>75</v>
      </c>
      <c r="G72" s="211"/>
      <c r="H72" s="211">
        <v>22</v>
      </c>
      <c r="I72" s="354" t="s">
        <v>1068</v>
      </c>
      <c r="J72" s="205" t="s">
        <v>43</v>
      </c>
      <c r="K72" s="223">
        <v>3</v>
      </c>
      <c r="L72" s="223">
        <v>22</v>
      </c>
      <c r="M72" s="223" t="s">
        <v>778</v>
      </c>
      <c r="N72" s="223" t="s">
        <v>779</v>
      </c>
      <c r="O72" s="223"/>
      <c r="P72" s="223" t="s">
        <v>75</v>
      </c>
      <c r="Q72" s="223"/>
      <c r="R72" s="223">
        <v>22</v>
      </c>
      <c r="S72" s="194" t="str">
        <f>VLOOKUP(A72,'[3]15_リスト発行元マスタ'!$A$3:$Q$100,2,FALSE)</f>
        <v>RefSANC</v>
      </c>
      <c r="T72" s="194" t="str">
        <f>VLOOKUP(K72,'[3]15_リスト発行元マスタ'!$U$3:$AK$100,2,FALSE)</f>
        <v>MOF</v>
      </c>
      <c r="U72" s="206" t="s">
        <v>208</v>
      </c>
      <c r="V72" s="207" t="s">
        <v>871</v>
      </c>
      <c r="W72" s="207" t="s">
        <v>206</v>
      </c>
      <c r="X72" s="207" t="str">
        <f t="shared" si="5"/>
        <v>3,22, '市区町村','ADDRESS_MUN','',NULL,'',22</v>
      </c>
      <c r="Y72" s="208" t="s">
        <v>207</v>
      </c>
      <c r="AA72" s="209" t="b">
        <f t="shared" si="4"/>
        <v>0</v>
      </c>
      <c r="AB72" s="209" t="b">
        <f t="shared" si="4"/>
        <v>0</v>
      </c>
      <c r="AC72" s="209" t="b">
        <f t="shared" si="4"/>
        <v>0</v>
      </c>
      <c r="AD72" s="209" t="b">
        <f t="shared" si="4"/>
        <v>0</v>
      </c>
      <c r="AE72" s="209" t="str">
        <f t="shared" si="4"/>
        <v/>
      </c>
      <c r="AF72" s="209" t="b">
        <f t="shared" si="4"/>
        <v>0</v>
      </c>
      <c r="AG72" s="209" t="str">
        <f t="shared" si="4"/>
        <v/>
      </c>
      <c r="AH72" s="209" t="b">
        <f t="shared" si="3"/>
        <v>0</v>
      </c>
      <c r="AJ72" s="209"/>
      <c r="AK72" s="200"/>
      <c r="AL72" s="209"/>
      <c r="AM72" s="209"/>
      <c r="AN72" s="209"/>
      <c r="AO72" s="209"/>
      <c r="AP72" s="209"/>
      <c r="AQ72" s="209"/>
    </row>
    <row r="73" spans="1:43">
      <c r="A73" s="211">
        <v>3</v>
      </c>
      <c r="B73" s="211">
        <v>23</v>
      </c>
      <c r="C73" s="211" t="s">
        <v>780</v>
      </c>
      <c r="D73" s="211" t="s">
        <v>781</v>
      </c>
      <c r="E73" s="211"/>
      <c r="F73" s="211" t="s">
        <v>75</v>
      </c>
      <c r="G73" s="211"/>
      <c r="H73" s="211">
        <v>23</v>
      </c>
      <c r="I73" s="354" t="s">
        <v>1068</v>
      </c>
      <c r="J73" s="205" t="s">
        <v>43</v>
      </c>
      <c r="K73" s="223">
        <v>3</v>
      </c>
      <c r="L73" s="223">
        <v>23</v>
      </c>
      <c r="M73" s="223" t="s">
        <v>780</v>
      </c>
      <c r="N73" s="223" t="s">
        <v>781</v>
      </c>
      <c r="O73" s="223"/>
      <c r="P73" s="223" t="s">
        <v>75</v>
      </c>
      <c r="Q73" s="223"/>
      <c r="R73" s="223">
        <v>23</v>
      </c>
      <c r="S73" s="194" t="str">
        <f>VLOOKUP(A73,'[3]15_リスト発行元マスタ'!$A$3:$Q$100,2,FALSE)</f>
        <v>RefSANC</v>
      </c>
      <c r="T73" s="194" t="str">
        <f>VLOOKUP(K73,'[3]15_リスト発行元マスタ'!$U$3:$AK$100,2,FALSE)</f>
        <v>MOF</v>
      </c>
      <c r="U73" s="206" t="s">
        <v>208</v>
      </c>
      <c r="V73" s="207" t="s">
        <v>871</v>
      </c>
      <c r="W73" s="207" t="s">
        <v>206</v>
      </c>
      <c r="X73" s="207" t="str">
        <f t="shared" si="5"/>
        <v>3,23, '記号','ACCOUNT_SYMBOL','',NULL,'',23</v>
      </c>
      <c r="Y73" s="208" t="s">
        <v>207</v>
      </c>
      <c r="AA73" s="209" t="b">
        <f t="shared" si="4"/>
        <v>0</v>
      </c>
      <c r="AB73" s="209" t="b">
        <f t="shared" si="4"/>
        <v>0</v>
      </c>
      <c r="AC73" s="209" t="b">
        <f t="shared" si="4"/>
        <v>0</v>
      </c>
      <c r="AD73" s="209" t="b">
        <f t="shared" si="4"/>
        <v>0</v>
      </c>
      <c r="AE73" s="209" t="str">
        <f t="shared" si="4"/>
        <v/>
      </c>
      <c r="AF73" s="209" t="b">
        <f t="shared" si="4"/>
        <v>0</v>
      </c>
      <c r="AG73" s="209" t="str">
        <f t="shared" si="4"/>
        <v/>
      </c>
      <c r="AH73" s="209" t="b">
        <f t="shared" si="3"/>
        <v>0</v>
      </c>
      <c r="AJ73" s="209"/>
      <c r="AK73" s="200"/>
      <c r="AL73" s="209"/>
      <c r="AM73" s="209"/>
      <c r="AN73" s="209"/>
      <c r="AO73" s="209"/>
      <c r="AP73" s="209"/>
      <c r="AQ73" s="209"/>
    </row>
    <row r="74" spans="1:43">
      <c r="A74" s="211">
        <v>3</v>
      </c>
      <c r="B74" s="211">
        <v>24</v>
      </c>
      <c r="C74" s="211" t="s">
        <v>782</v>
      </c>
      <c r="D74" s="211" t="s">
        <v>783</v>
      </c>
      <c r="E74" s="211"/>
      <c r="F74" s="211" t="s">
        <v>75</v>
      </c>
      <c r="G74" s="211"/>
      <c r="H74" s="211">
        <v>24</v>
      </c>
      <c r="I74" s="354" t="s">
        <v>1068</v>
      </c>
      <c r="J74" s="205" t="s">
        <v>43</v>
      </c>
      <c r="K74" s="223">
        <v>3</v>
      </c>
      <c r="L74" s="223">
        <v>24</v>
      </c>
      <c r="M74" s="223" t="s">
        <v>782</v>
      </c>
      <c r="N74" s="223" t="s">
        <v>783</v>
      </c>
      <c r="O74" s="223"/>
      <c r="P74" s="223" t="s">
        <v>75</v>
      </c>
      <c r="Q74" s="223"/>
      <c r="R74" s="223">
        <v>24</v>
      </c>
      <c r="S74" s="194" t="str">
        <f>VLOOKUP(A74,'[3]15_リスト発行元マスタ'!$A$3:$Q$100,2,FALSE)</f>
        <v>RefSANC</v>
      </c>
      <c r="T74" s="194" t="str">
        <f>VLOOKUP(K74,'[3]15_リスト発行元マスタ'!$U$3:$AK$100,2,FALSE)</f>
        <v>MOF</v>
      </c>
      <c r="U74" s="206" t="s">
        <v>208</v>
      </c>
      <c r="V74" s="207" t="s">
        <v>871</v>
      </c>
      <c r="W74" s="207" t="s">
        <v>206</v>
      </c>
      <c r="X74" s="207" t="str">
        <f t="shared" si="5"/>
        <v>3,24, '番号','ACCOUNT_NO','',NULL,'',24</v>
      </c>
      <c r="Y74" s="208" t="s">
        <v>207</v>
      </c>
      <c r="AA74" s="209" t="b">
        <f t="shared" si="4"/>
        <v>0</v>
      </c>
      <c r="AB74" s="209" t="b">
        <f t="shared" si="4"/>
        <v>0</v>
      </c>
      <c r="AC74" s="209" t="b">
        <f t="shared" si="4"/>
        <v>0</v>
      </c>
      <c r="AD74" s="209" t="b">
        <f t="shared" si="4"/>
        <v>0</v>
      </c>
      <c r="AE74" s="209" t="str">
        <f t="shared" si="4"/>
        <v/>
      </c>
      <c r="AF74" s="209" t="b">
        <f t="shared" si="4"/>
        <v>0</v>
      </c>
      <c r="AG74" s="209" t="str">
        <f t="shared" si="4"/>
        <v/>
      </c>
      <c r="AH74" s="209" t="b">
        <f t="shared" si="3"/>
        <v>0</v>
      </c>
      <c r="AJ74" s="209"/>
      <c r="AK74" s="200"/>
      <c r="AL74" s="209"/>
      <c r="AM74" s="209"/>
      <c r="AN74" s="209"/>
      <c r="AO74" s="209"/>
      <c r="AP74" s="209"/>
      <c r="AQ74" s="209"/>
    </row>
    <row r="75" spans="1:43">
      <c r="A75" s="211">
        <v>4</v>
      </c>
      <c r="B75" s="211">
        <v>1</v>
      </c>
      <c r="C75" s="211" t="s">
        <v>737</v>
      </c>
      <c r="D75" s="211" t="s">
        <v>738</v>
      </c>
      <c r="E75" s="211"/>
      <c r="F75" s="211" t="s">
        <v>75</v>
      </c>
      <c r="G75" s="211"/>
      <c r="H75" s="211">
        <v>1</v>
      </c>
      <c r="I75" s="354" t="s">
        <v>1068</v>
      </c>
      <c r="J75" s="205" t="s">
        <v>43</v>
      </c>
      <c r="K75" s="223">
        <v>4</v>
      </c>
      <c r="L75" s="223">
        <v>1</v>
      </c>
      <c r="M75" s="223" t="s">
        <v>737</v>
      </c>
      <c r="N75" s="223" t="s">
        <v>738</v>
      </c>
      <c r="O75" s="223"/>
      <c r="P75" s="223" t="s">
        <v>75</v>
      </c>
      <c r="Q75" s="223"/>
      <c r="R75" s="223">
        <v>1</v>
      </c>
      <c r="S75" s="194" t="str">
        <f>VLOOKUP(A75,'[3]15_リスト発行元マスタ'!$A$3:$Q$100,2,FALSE)</f>
        <v>FACTIVA</v>
      </c>
      <c r="T75" s="194" t="str">
        <f>VLOOKUP(K75,'[3]15_リスト発行元マスタ'!$U$3:$AK$100,2,FALSE)</f>
        <v>NPA</v>
      </c>
      <c r="U75" s="206" t="s">
        <v>208</v>
      </c>
      <c r="V75" s="207" t="s">
        <v>871</v>
      </c>
      <c r="W75" s="207" t="s">
        <v>206</v>
      </c>
      <c r="X75" s="207" t="str">
        <f t="shared" si="5"/>
        <v>4,1, 'レコード番号','RECORDID','',NULL,'',1</v>
      </c>
      <c r="Y75" s="208" t="s">
        <v>207</v>
      </c>
      <c r="AA75" s="209" t="b">
        <f t="shared" si="4"/>
        <v>0</v>
      </c>
      <c r="AB75" s="209" t="b">
        <f t="shared" si="4"/>
        <v>0</v>
      </c>
      <c r="AC75" s="209" t="b">
        <f t="shared" si="4"/>
        <v>0</v>
      </c>
      <c r="AD75" s="209" t="b">
        <f t="shared" si="4"/>
        <v>0</v>
      </c>
      <c r="AE75" s="209" t="str">
        <f t="shared" si="4"/>
        <v/>
      </c>
      <c r="AF75" s="209" t="b">
        <f t="shared" si="4"/>
        <v>0</v>
      </c>
      <c r="AG75" s="209" t="str">
        <f t="shared" si="4"/>
        <v/>
      </c>
      <c r="AH75" s="209" t="b">
        <f t="shared" si="3"/>
        <v>0</v>
      </c>
      <c r="AJ75" s="209"/>
      <c r="AK75" s="200"/>
      <c r="AL75" s="209"/>
      <c r="AM75" s="209"/>
      <c r="AN75" s="209"/>
      <c r="AO75" s="209"/>
      <c r="AP75" s="209"/>
      <c r="AQ75" s="209"/>
    </row>
    <row r="76" spans="1:43">
      <c r="A76" s="211">
        <v>4</v>
      </c>
      <c r="B76" s="211">
        <v>2</v>
      </c>
      <c r="C76" s="211" t="s">
        <v>733</v>
      </c>
      <c r="D76" s="211" t="s">
        <v>739</v>
      </c>
      <c r="E76" s="211"/>
      <c r="F76" s="211" t="s">
        <v>75</v>
      </c>
      <c r="G76" s="211"/>
      <c r="H76" s="211">
        <v>2</v>
      </c>
      <c r="I76" s="354" t="s">
        <v>1068</v>
      </c>
      <c r="J76" s="205" t="s">
        <v>43</v>
      </c>
      <c r="K76" s="223">
        <v>4</v>
      </c>
      <c r="L76" s="223">
        <v>2</v>
      </c>
      <c r="M76" s="223" t="s">
        <v>733</v>
      </c>
      <c r="N76" s="223" t="s">
        <v>739</v>
      </c>
      <c r="O76" s="223"/>
      <c r="P76" s="223" t="s">
        <v>75</v>
      </c>
      <c r="Q76" s="223"/>
      <c r="R76" s="223">
        <v>2</v>
      </c>
      <c r="S76" s="194" t="str">
        <f>VLOOKUP(A76,'[3]15_リスト発行元マスタ'!$A$3:$Q$100,2,FALSE)</f>
        <v>FACTIVA</v>
      </c>
      <c r="T76" s="194" t="str">
        <f>VLOOKUP(K76,'[3]15_リスト発行元マスタ'!$U$3:$AK$100,2,FALSE)</f>
        <v>NPA</v>
      </c>
      <c r="U76" s="206" t="s">
        <v>208</v>
      </c>
      <c r="V76" s="207" t="s">
        <v>871</v>
      </c>
      <c r="W76" s="207" t="s">
        <v>206</v>
      </c>
      <c r="X76" s="207" t="str">
        <f t="shared" si="5"/>
        <v>4,2, 'タイプ','TYPE','',NULL,'',2</v>
      </c>
      <c r="Y76" s="208" t="s">
        <v>207</v>
      </c>
      <c r="AA76" s="209" t="b">
        <f t="shared" si="4"/>
        <v>0</v>
      </c>
      <c r="AB76" s="209" t="b">
        <f t="shared" si="4"/>
        <v>0</v>
      </c>
      <c r="AC76" s="209" t="b">
        <f t="shared" si="4"/>
        <v>0</v>
      </c>
      <c r="AD76" s="209" t="b">
        <f t="shared" si="4"/>
        <v>0</v>
      </c>
      <c r="AE76" s="209" t="str">
        <f t="shared" si="4"/>
        <v/>
      </c>
      <c r="AF76" s="209" t="b">
        <f t="shared" si="4"/>
        <v>0</v>
      </c>
      <c r="AG76" s="209" t="str">
        <f t="shared" si="4"/>
        <v/>
      </c>
      <c r="AH76" s="209" t="b">
        <f t="shared" si="3"/>
        <v>0</v>
      </c>
      <c r="AJ76" s="209"/>
      <c r="AK76" s="200"/>
      <c r="AL76" s="209"/>
      <c r="AM76" s="209"/>
      <c r="AN76" s="209"/>
      <c r="AO76" s="209"/>
      <c r="AP76" s="209"/>
      <c r="AQ76" s="209"/>
    </row>
    <row r="77" spans="1:43">
      <c r="A77" s="211">
        <v>4</v>
      </c>
      <c r="B77" s="211">
        <v>3</v>
      </c>
      <c r="C77" s="211" t="s">
        <v>740</v>
      </c>
      <c r="D77" s="211" t="s">
        <v>741</v>
      </c>
      <c r="E77" s="211"/>
      <c r="F77" s="211" t="s">
        <v>75</v>
      </c>
      <c r="G77" s="211"/>
      <c r="H77" s="211">
        <v>3</v>
      </c>
      <c r="I77" s="354" t="s">
        <v>1068</v>
      </c>
      <c r="J77" s="205" t="s">
        <v>43</v>
      </c>
      <c r="K77" s="223">
        <v>4</v>
      </c>
      <c r="L77" s="223">
        <v>3</v>
      </c>
      <c r="M77" s="223" t="s">
        <v>740</v>
      </c>
      <c r="N77" s="223" t="s">
        <v>741</v>
      </c>
      <c r="O77" s="223"/>
      <c r="P77" s="223" t="s">
        <v>75</v>
      </c>
      <c r="Q77" s="223"/>
      <c r="R77" s="223">
        <v>3</v>
      </c>
      <c r="S77" s="194" t="str">
        <f>VLOOKUP(A77,'[3]15_リスト発行元マスタ'!$A$3:$Q$100,2,FALSE)</f>
        <v>FACTIVA</v>
      </c>
      <c r="T77" s="194" t="str">
        <f>VLOOKUP(K77,'[3]15_リスト発行元マスタ'!$U$3:$AK$100,2,FALSE)</f>
        <v>NPA</v>
      </c>
      <c r="U77" s="206" t="s">
        <v>208</v>
      </c>
      <c r="V77" s="207" t="s">
        <v>871</v>
      </c>
      <c r="W77" s="207" t="s">
        <v>206</v>
      </c>
      <c r="X77" s="207" t="str">
        <f t="shared" si="5"/>
        <v>4,3, '名称','NAME','',NULL,'',3</v>
      </c>
      <c r="Y77" s="208" t="s">
        <v>207</v>
      </c>
      <c r="AA77" s="209" t="b">
        <f t="shared" si="4"/>
        <v>0</v>
      </c>
      <c r="AB77" s="209" t="b">
        <f t="shared" si="4"/>
        <v>0</v>
      </c>
      <c r="AC77" s="209" t="b">
        <f t="shared" si="4"/>
        <v>0</v>
      </c>
      <c r="AD77" s="209" t="b">
        <f t="shared" si="4"/>
        <v>0</v>
      </c>
      <c r="AE77" s="209" t="str">
        <f t="shared" si="4"/>
        <v/>
      </c>
      <c r="AF77" s="209" t="b">
        <f t="shared" si="4"/>
        <v>0</v>
      </c>
      <c r="AG77" s="209" t="str">
        <f t="shared" si="4"/>
        <v/>
      </c>
      <c r="AH77" s="209" t="b">
        <f t="shared" si="3"/>
        <v>0</v>
      </c>
      <c r="AJ77" s="209"/>
      <c r="AK77" s="200"/>
      <c r="AL77" s="209"/>
      <c r="AM77" s="209"/>
      <c r="AN77" s="209"/>
      <c r="AO77" s="209"/>
      <c r="AP77" s="209"/>
      <c r="AQ77" s="209"/>
    </row>
    <row r="78" spans="1:43">
      <c r="A78" s="211">
        <v>4</v>
      </c>
      <c r="B78" s="211">
        <v>4</v>
      </c>
      <c r="C78" s="211" t="s">
        <v>742</v>
      </c>
      <c r="D78" s="211" t="s">
        <v>743</v>
      </c>
      <c r="E78" s="211"/>
      <c r="F78" s="211" t="s">
        <v>75</v>
      </c>
      <c r="G78" s="211"/>
      <c r="H78" s="211">
        <v>4</v>
      </c>
      <c r="I78" s="354" t="s">
        <v>1068</v>
      </c>
      <c r="J78" s="205" t="s">
        <v>43</v>
      </c>
      <c r="K78" s="223">
        <v>4</v>
      </c>
      <c r="L78" s="223">
        <v>4</v>
      </c>
      <c r="M78" s="223" t="s">
        <v>742</v>
      </c>
      <c r="N78" s="223" t="s">
        <v>743</v>
      </c>
      <c r="O78" s="223"/>
      <c r="P78" s="223" t="s">
        <v>75</v>
      </c>
      <c r="Q78" s="223"/>
      <c r="R78" s="223">
        <v>4</v>
      </c>
      <c r="S78" s="194" t="str">
        <f>VLOOKUP(A78,'[3]15_リスト発行元マスタ'!$A$3:$Q$100,2,FALSE)</f>
        <v>FACTIVA</v>
      </c>
      <c r="T78" s="194" t="str">
        <f>VLOOKUP(K78,'[3]15_リスト発行元マスタ'!$U$3:$AK$100,2,FALSE)</f>
        <v>NPA</v>
      </c>
      <c r="U78" s="206" t="s">
        <v>208</v>
      </c>
      <c r="V78" s="207" t="s">
        <v>871</v>
      </c>
      <c r="W78" s="207" t="s">
        <v>206</v>
      </c>
      <c r="X78" s="207" t="str">
        <f t="shared" si="5"/>
        <v>4,4, '別称','NAME_SYNONYM','',NULL,'',4</v>
      </c>
      <c r="Y78" s="208" t="s">
        <v>207</v>
      </c>
      <c r="AA78" s="209" t="b">
        <f t="shared" si="4"/>
        <v>0</v>
      </c>
      <c r="AB78" s="209" t="b">
        <f t="shared" si="4"/>
        <v>0</v>
      </c>
      <c r="AC78" s="209" t="b">
        <f t="shared" si="4"/>
        <v>0</v>
      </c>
      <c r="AD78" s="209" t="b">
        <f t="shared" si="4"/>
        <v>0</v>
      </c>
      <c r="AE78" s="209" t="str">
        <f t="shared" si="4"/>
        <v/>
      </c>
      <c r="AF78" s="209" t="b">
        <f t="shared" si="4"/>
        <v>0</v>
      </c>
      <c r="AG78" s="209" t="str">
        <f t="shared" si="4"/>
        <v/>
      </c>
      <c r="AH78" s="209" t="b">
        <f t="shared" si="3"/>
        <v>0</v>
      </c>
      <c r="AJ78" s="209"/>
      <c r="AK78" s="200"/>
      <c r="AL78" s="209"/>
      <c r="AM78" s="209"/>
      <c r="AN78" s="209"/>
      <c r="AO78" s="209"/>
      <c r="AP78" s="209"/>
      <c r="AQ78" s="209"/>
    </row>
    <row r="79" spans="1:43">
      <c r="A79" s="211">
        <v>4</v>
      </c>
      <c r="B79" s="211">
        <v>5</v>
      </c>
      <c r="C79" s="211" t="s">
        <v>744</v>
      </c>
      <c r="D79" s="211" t="s">
        <v>745</v>
      </c>
      <c r="E79" s="211"/>
      <c r="F79" s="211" t="s">
        <v>75</v>
      </c>
      <c r="G79" s="211"/>
      <c r="H79" s="211">
        <v>5</v>
      </c>
      <c r="I79" s="354" t="s">
        <v>1068</v>
      </c>
      <c r="J79" s="205" t="s">
        <v>43</v>
      </c>
      <c r="K79" s="223">
        <v>4</v>
      </c>
      <c r="L79" s="223">
        <v>5</v>
      </c>
      <c r="M79" s="223" t="s">
        <v>744</v>
      </c>
      <c r="N79" s="223" t="s">
        <v>745</v>
      </c>
      <c r="O79" s="223"/>
      <c r="P79" s="223" t="s">
        <v>75</v>
      </c>
      <c r="Q79" s="223"/>
      <c r="R79" s="223">
        <v>5</v>
      </c>
      <c r="S79" s="194" t="str">
        <f>VLOOKUP(A79,'[3]15_リスト発行元マスタ'!$A$3:$Q$100,2,FALSE)</f>
        <v>FACTIVA</v>
      </c>
      <c r="T79" s="194" t="str">
        <f>VLOOKUP(K79,'[3]15_リスト発行元マスタ'!$U$3:$AK$100,2,FALSE)</f>
        <v>NPA</v>
      </c>
      <c r="U79" s="206" t="s">
        <v>208</v>
      </c>
      <c r="V79" s="207" t="s">
        <v>871</v>
      </c>
      <c r="W79" s="207" t="s">
        <v>206</v>
      </c>
      <c r="X79" s="207" t="str">
        <f t="shared" si="5"/>
        <v>4,5, '住所2','ADDRESS2','',NULL,'',5</v>
      </c>
      <c r="Y79" s="208" t="s">
        <v>207</v>
      </c>
      <c r="AA79" s="209" t="b">
        <f t="shared" si="4"/>
        <v>0</v>
      </c>
      <c r="AB79" s="209" t="b">
        <f t="shared" si="4"/>
        <v>0</v>
      </c>
      <c r="AC79" s="209" t="b">
        <f t="shared" si="4"/>
        <v>0</v>
      </c>
      <c r="AD79" s="209" t="b">
        <f t="shared" si="4"/>
        <v>0</v>
      </c>
      <c r="AE79" s="209" t="str">
        <f t="shared" si="4"/>
        <v/>
      </c>
      <c r="AF79" s="209" t="b">
        <f t="shared" si="4"/>
        <v>0</v>
      </c>
      <c r="AG79" s="209" t="str">
        <f t="shared" si="4"/>
        <v/>
      </c>
      <c r="AH79" s="209" t="b">
        <f t="shared" si="3"/>
        <v>0</v>
      </c>
      <c r="AJ79" s="209"/>
      <c r="AK79" s="200"/>
      <c r="AL79" s="209"/>
      <c r="AM79" s="209"/>
      <c r="AN79" s="209"/>
      <c r="AO79" s="209"/>
      <c r="AP79" s="209"/>
      <c r="AQ79" s="209"/>
    </row>
    <row r="80" spans="1:43">
      <c r="A80" s="211">
        <v>4</v>
      </c>
      <c r="B80" s="211">
        <v>6</v>
      </c>
      <c r="C80" s="211" t="s">
        <v>746</v>
      </c>
      <c r="D80" s="211" t="s">
        <v>747</v>
      </c>
      <c r="E80" s="211"/>
      <c r="F80" s="211" t="s">
        <v>75</v>
      </c>
      <c r="G80" s="211"/>
      <c r="H80" s="211">
        <v>6</v>
      </c>
      <c r="I80" s="354" t="s">
        <v>1068</v>
      </c>
      <c r="J80" s="205" t="s">
        <v>43</v>
      </c>
      <c r="K80" s="223">
        <v>4</v>
      </c>
      <c r="L80" s="223">
        <v>6</v>
      </c>
      <c r="M80" s="223" t="s">
        <v>746</v>
      </c>
      <c r="N80" s="223" t="s">
        <v>747</v>
      </c>
      <c r="O80" s="223"/>
      <c r="P80" s="223" t="s">
        <v>75</v>
      </c>
      <c r="Q80" s="223"/>
      <c r="R80" s="223">
        <v>6</v>
      </c>
      <c r="S80" s="194" t="str">
        <f>VLOOKUP(A80,'[3]15_リスト発行元マスタ'!$A$3:$Q$100,2,FALSE)</f>
        <v>FACTIVA</v>
      </c>
      <c r="T80" s="194" t="str">
        <f>VLOOKUP(K80,'[3]15_リスト発行元マスタ'!$U$3:$AK$100,2,FALSE)</f>
        <v>NPA</v>
      </c>
      <c r="U80" s="206" t="s">
        <v>208</v>
      </c>
      <c r="V80" s="207" t="s">
        <v>871</v>
      </c>
      <c r="W80" s="207" t="s">
        <v>206</v>
      </c>
      <c r="X80" s="207" t="str">
        <f t="shared" si="5"/>
        <v>4,6, '都市','CITY','',NULL,'',6</v>
      </c>
      <c r="Y80" s="208" t="s">
        <v>207</v>
      </c>
      <c r="AA80" s="209" t="b">
        <f t="shared" si="4"/>
        <v>0</v>
      </c>
      <c r="AB80" s="209" t="b">
        <f t="shared" si="4"/>
        <v>0</v>
      </c>
      <c r="AC80" s="209" t="b">
        <f t="shared" si="4"/>
        <v>0</v>
      </c>
      <c r="AD80" s="209" t="b">
        <f t="shared" si="4"/>
        <v>0</v>
      </c>
      <c r="AE80" s="209" t="str">
        <f t="shared" si="4"/>
        <v/>
      </c>
      <c r="AF80" s="209" t="b">
        <f t="shared" si="4"/>
        <v>0</v>
      </c>
      <c r="AG80" s="209" t="str">
        <f t="shared" si="4"/>
        <v/>
      </c>
      <c r="AH80" s="209" t="b">
        <f t="shared" si="3"/>
        <v>0</v>
      </c>
      <c r="AJ80" s="209"/>
      <c r="AK80" s="200"/>
      <c r="AL80" s="209"/>
      <c r="AM80" s="209"/>
      <c r="AN80" s="209"/>
      <c r="AO80" s="209"/>
      <c r="AP80" s="209"/>
      <c r="AQ80" s="209"/>
    </row>
    <row r="81" spans="1:43">
      <c r="A81" s="211">
        <v>4</v>
      </c>
      <c r="B81" s="211">
        <v>7</v>
      </c>
      <c r="C81" s="211" t="s">
        <v>748</v>
      </c>
      <c r="D81" s="211" t="s">
        <v>749</v>
      </c>
      <c r="E81" s="211"/>
      <c r="F81" s="211" t="s">
        <v>75</v>
      </c>
      <c r="G81" s="211"/>
      <c r="H81" s="211">
        <v>7</v>
      </c>
      <c r="I81" s="354" t="s">
        <v>1068</v>
      </c>
      <c r="J81" s="205" t="s">
        <v>43</v>
      </c>
      <c r="K81" s="223">
        <v>4</v>
      </c>
      <c r="L81" s="223">
        <v>7</v>
      </c>
      <c r="M81" s="223" t="s">
        <v>748</v>
      </c>
      <c r="N81" s="223" t="s">
        <v>749</v>
      </c>
      <c r="O81" s="223"/>
      <c r="P81" s="223" t="s">
        <v>75</v>
      </c>
      <c r="Q81" s="223"/>
      <c r="R81" s="223">
        <v>7</v>
      </c>
      <c r="S81" s="194" t="str">
        <f>VLOOKUP(A81,'[3]15_リスト発行元マスタ'!$A$3:$Q$100,2,FALSE)</f>
        <v>FACTIVA</v>
      </c>
      <c r="T81" s="194" t="str">
        <f>VLOOKUP(K81,'[3]15_リスト発行元マスタ'!$U$3:$AK$100,2,FALSE)</f>
        <v>NPA</v>
      </c>
      <c r="U81" s="206" t="s">
        <v>208</v>
      </c>
      <c r="V81" s="207" t="s">
        <v>871</v>
      </c>
      <c r="W81" s="207" t="s">
        <v>206</v>
      </c>
      <c r="X81" s="207" t="str">
        <f t="shared" si="5"/>
        <v>4,7, '国','COUNTRY','',NULL,'',7</v>
      </c>
      <c r="Y81" s="208" t="s">
        <v>207</v>
      </c>
      <c r="AA81" s="209" t="b">
        <f t="shared" si="4"/>
        <v>0</v>
      </c>
      <c r="AB81" s="209" t="b">
        <f t="shared" si="4"/>
        <v>0</v>
      </c>
      <c r="AC81" s="209" t="b">
        <f t="shared" si="4"/>
        <v>0</v>
      </c>
      <c r="AD81" s="209" t="b">
        <f t="shared" si="4"/>
        <v>0</v>
      </c>
      <c r="AE81" s="209" t="str">
        <f t="shared" si="4"/>
        <v/>
      </c>
      <c r="AF81" s="209" t="b">
        <f t="shared" si="4"/>
        <v>0</v>
      </c>
      <c r="AG81" s="209" t="str">
        <f t="shared" si="4"/>
        <v/>
      </c>
      <c r="AH81" s="209" t="b">
        <f t="shared" si="3"/>
        <v>0</v>
      </c>
      <c r="AJ81" s="209"/>
      <c r="AK81" s="200"/>
      <c r="AL81" s="209"/>
      <c r="AM81" s="209"/>
      <c r="AN81" s="209"/>
      <c r="AO81" s="209"/>
      <c r="AP81" s="209"/>
      <c r="AQ81" s="209"/>
    </row>
    <row r="82" spans="1:43">
      <c r="A82" s="211">
        <v>4</v>
      </c>
      <c r="B82" s="211">
        <v>8</v>
      </c>
      <c r="C82" s="211" t="s">
        <v>750</v>
      </c>
      <c r="D82" s="211" t="s">
        <v>751</v>
      </c>
      <c r="E82" s="211"/>
      <c r="F82" s="211" t="s">
        <v>75</v>
      </c>
      <c r="G82" s="211"/>
      <c r="H82" s="211">
        <v>8</v>
      </c>
      <c r="I82" s="354" t="s">
        <v>1068</v>
      </c>
      <c r="J82" s="205" t="s">
        <v>43</v>
      </c>
      <c r="K82" s="223">
        <v>4</v>
      </c>
      <c r="L82" s="223">
        <v>8</v>
      </c>
      <c r="M82" s="223" t="s">
        <v>750</v>
      </c>
      <c r="N82" s="223" t="s">
        <v>751</v>
      </c>
      <c r="O82" s="223"/>
      <c r="P82" s="223" t="s">
        <v>75</v>
      </c>
      <c r="Q82" s="223"/>
      <c r="R82" s="223">
        <v>8</v>
      </c>
      <c r="S82" s="194" t="str">
        <f>VLOOKUP(A82,'[3]15_リスト発行元マスタ'!$A$3:$Q$100,2,FALSE)</f>
        <v>FACTIVA</v>
      </c>
      <c r="T82" s="194" t="str">
        <f>VLOOKUP(K82,'[3]15_リスト発行元マスタ'!$U$3:$AK$100,2,FALSE)</f>
        <v>NPA</v>
      </c>
      <c r="U82" s="206" t="s">
        <v>208</v>
      </c>
      <c r="V82" s="207" t="s">
        <v>871</v>
      </c>
      <c r="W82" s="207" t="s">
        <v>206</v>
      </c>
      <c r="X82" s="207" t="str">
        <f t="shared" si="5"/>
        <v>4,8, 'ID情報','NATIONALID','',NULL,'',8</v>
      </c>
      <c r="Y82" s="208" t="s">
        <v>207</v>
      </c>
      <c r="AA82" s="209" t="b">
        <f t="shared" si="4"/>
        <v>0</v>
      </c>
      <c r="AB82" s="209" t="b">
        <f t="shared" si="4"/>
        <v>0</v>
      </c>
      <c r="AC82" s="209" t="b">
        <f t="shared" si="4"/>
        <v>0</v>
      </c>
      <c r="AD82" s="209" t="b">
        <f t="shared" si="4"/>
        <v>0</v>
      </c>
      <c r="AE82" s="209" t="str">
        <f t="shared" si="4"/>
        <v/>
      </c>
      <c r="AF82" s="209" t="b">
        <f t="shared" si="4"/>
        <v>0</v>
      </c>
      <c r="AG82" s="209" t="str">
        <f t="shared" si="4"/>
        <v/>
      </c>
      <c r="AH82" s="209" t="b">
        <f t="shared" si="3"/>
        <v>0</v>
      </c>
      <c r="AJ82" s="209"/>
      <c r="AK82" s="200"/>
      <c r="AL82" s="209"/>
      <c r="AM82" s="209"/>
      <c r="AN82" s="209"/>
      <c r="AO82" s="209"/>
      <c r="AP82" s="209"/>
      <c r="AQ82" s="209"/>
    </row>
    <row r="83" spans="1:43">
      <c r="A83" s="211">
        <v>4</v>
      </c>
      <c r="B83" s="211">
        <v>9</v>
      </c>
      <c r="C83" s="211" t="s">
        <v>752</v>
      </c>
      <c r="D83" s="211" t="s">
        <v>753</v>
      </c>
      <c r="E83" s="211"/>
      <c r="F83" s="211" t="s">
        <v>75</v>
      </c>
      <c r="G83" s="211"/>
      <c r="H83" s="211">
        <v>9</v>
      </c>
      <c r="I83" s="354" t="s">
        <v>1068</v>
      </c>
      <c r="J83" s="205" t="s">
        <v>43</v>
      </c>
      <c r="K83" s="223">
        <v>4</v>
      </c>
      <c r="L83" s="223">
        <v>9</v>
      </c>
      <c r="M83" s="223" t="s">
        <v>752</v>
      </c>
      <c r="N83" s="223" t="s">
        <v>753</v>
      </c>
      <c r="O83" s="223"/>
      <c r="P83" s="223" t="s">
        <v>75</v>
      </c>
      <c r="Q83" s="223"/>
      <c r="R83" s="223">
        <v>9</v>
      </c>
      <c r="S83" s="194" t="str">
        <f>VLOOKUP(A83,'[3]15_リスト発行元マスタ'!$A$3:$Q$100,2,FALSE)</f>
        <v>FACTIVA</v>
      </c>
      <c r="T83" s="194" t="str">
        <f>VLOOKUP(K83,'[3]15_リスト発行元マスタ'!$U$3:$AK$100,2,FALSE)</f>
        <v>NPA</v>
      </c>
      <c r="U83" s="206" t="s">
        <v>208</v>
      </c>
      <c r="V83" s="207" t="s">
        <v>871</v>
      </c>
      <c r="W83" s="207" t="s">
        <v>206</v>
      </c>
      <c r="X83" s="207" t="str">
        <f t="shared" si="5"/>
        <v>4,9, 'パスポート番号','PASSPORT','',NULL,'',9</v>
      </c>
      <c r="Y83" s="208" t="s">
        <v>207</v>
      </c>
      <c r="AA83" s="209" t="b">
        <f t="shared" si="4"/>
        <v>0</v>
      </c>
      <c r="AB83" s="209" t="b">
        <f t="shared" si="4"/>
        <v>0</v>
      </c>
      <c r="AC83" s="209" t="b">
        <f t="shared" si="4"/>
        <v>0</v>
      </c>
      <c r="AD83" s="209" t="b">
        <f t="shared" si="4"/>
        <v>0</v>
      </c>
      <c r="AE83" s="209" t="str">
        <f t="shared" si="4"/>
        <v/>
      </c>
      <c r="AF83" s="209" t="b">
        <f t="shared" si="4"/>
        <v>0</v>
      </c>
      <c r="AG83" s="209" t="str">
        <f t="shared" si="4"/>
        <v/>
      </c>
      <c r="AH83" s="209" t="b">
        <f t="shared" si="3"/>
        <v>0</v>
      </c>
      <c r="AJ83" s="209"/>
      <c r="AK83" s="200"/>
      <c r="AL83" s="209"/>
      <c r="AM83" s="209"/>
      <c r="AN83" s="209"/>
      <c r="AO83" s="209"/>
      <c r="AP83" s="209"/>
      <c r="AQ83" s="209"/>
    </row>
    <row r="84" spans="1:43">
      <c r="A84" s="211">
        <v>4</v>
      </c>
      <c r="B84" s="211">
        <v>10</v>
      </c>
      <c r="C84" s="211" t="s">
        <v>754</v>
      </c>
      <c r="D84" s="211" t="s">
        <v>755</v>
      </c>
      <c r="E84" s="211"/>
      <c r="F84" s="211" t="s">
        <v>75</v>
      </c>
      <c r="G84" s="211"/>
      <c r="H84" s="211">
        <v>10</v>
      </c>
      <c r="I84" s="354" t="s">
        <v>1068</v>
      </c>
      <c r="J84" s="205" t="s">
        <v>43</v>
      </c>
      <c r="K84" s="223">
        <v>4</v>
      </c>
      <c r="L84" s="223">
        <v>10</v>
      </c>
      <c r="M84" s="223" t="s">
        <v>754</v>
      </c>
      <c r="N84" s="223" t="s">
        <v>755</v>
      </c>
      <c r="O84" s="223"/>
      <c r="P84" s="223" t="s">
        <v>75</v>
      </c>
      <c r="Q84" s="223"/>
      <c r="R84" s="223">
        <v>10</v>
      </c>
      <c r="S84" s="194" t="str">
        <f>VLOOKUP(A84,'[3]15_リスト発行元マスタ'!$A$3:$Q$100,2,FALSE)</f>
        <v>FACTIVA</v>
      </c>
      <c r="T84" s="194" t="str">
        <f>VLOOKUP(K84,'[3]15_リスト発行元マスタ'!$U$3:$AK$100,2,FALSE)</f>
        <v>NPA</v>
      </c>
      <c r="U84" s="206" t="s">
        <v>208</v>
      </c>
      <c r="V84" s="207" t="s">
        <v>871</v>
      </c>
      <c r="W84" s="207" t="s">
        <v>206</v>
      </c>
      <c r="X84" s="207" t="str">
        <f t="shared" si="5"/>
        <v>4,10, 'その他ID情報','SEARCHCODE','',NULL,'',10</v>
      </c>
      <c r="Y84" s="208" t="s">
        <v>207</v>
      </c>
      <c r="AA84" s="209" t="b">
        <f t="shared" si="4"/>
        <v>0</v>
      </c>
      <c r="AB84" s="209" t="b">
        <f t="shared" si="4"/>
        <v>0</v>
      </c>
      <c r="AC84" s="209" t="b">
        <f t="shared" si="4"/>
        <v>0</v>
      </c>
      <c r="AD84" s="209" t="b">
        <f t="shared" si="4"/>
        <v>0</v>
      </c>
      <c r="AE84" s="209" t="str">
        <f t="shared" si="4"/>
        <v/>
      </c>
      <c r="AF84" s="209" t="b">
        <f t="shared" si="4"/>
        <v>0</v>
      </c>
      <c r="AG84" s="209" t="str">
        <f t="shared" si="4"/>
        <v/>
      </c>
      <c r="AH84" s="209" t="b">
        <f t="shared" si="3"/>
        <v>0</v>
      </c>
      <c r="AJ84" s="209"/>
      <c r="AK84" s="200"/>
      <c r="AL84" s="209"/>
      <c r="AM84" s="209"/>
      <c r="AN84" s="209"/>
      <c r="AO84" s="209"/>
      <c r="AP84" s="209"/>
      <c r="AQ84" s="209"/>
    </row>
    <row r="85" spans="1:43">
      <c r="A85" s="211">
        <v>4</v>
      </c>
      <c r="B85" s="211">
        <v>11</v>
      </c>
      <c r="C85" s="211" t="s">
        <v>756</v>
      </c>
      <c r="D85" s="211" t="s">
        <v>757</v>
      </c>
      <c r="E85" s="211"/>
      <c r="F85" s="211" t="s">
        <v>75</v>
      </c>
      <c r="G85" s="211"/>
      <c r="H85" s="211">
        <v>11</v>
      </c>
      <c r="I85" s="354" t="s">
        <v>1068</v>
      </c>
      <c r="J85" s="205" t="s">
        <v>43</v>
      </c>
      <c r="K85" s="223">
        <v>4</v>
      </c>
      <c r="L85" s="223">
        <v>11</v>
      </c>
      <c r="M85" s="223" t="s">
        <v>756</v>
      </c>
      <c r="N85" s="223" t="s">
        <v>757</v>
      </c>
      <c r="O85" s="223"/>
      <c r="P85" s="223" t="s">
        <v>75</v>
      </c>
      <c r="Q85" s="223"/>
      <c r="R85" s="223">
        <v>11</v>
      </c>
      <c r="S85" s="194" t="str">
        <f>VLOOKUP(A85,'[3]15_リスト発行元マスタ'!$A$3:$Q$100,2,FALSE)</f>
        <v>FACTIVA</v>
      </c>
      <c r="T85" s="194" t="str">
        <f>VLOOKUP(K85,'[3]15_リスト発行元マスタ'!$U$3:$AK$100,2,FALSE)</f>
        <v>NPA</v>
      </c>
      <c r="U85" s="206" t="s">
        <v>208</v>
      </c>
      <c r="V85" s="207" t="s">
        <v>871</v>
      </c>
      <c r="W85" s="207" t="s">
        <v>206</v>
      </c>
      <c r="X85" s="207" t="str">
        <f t="shared" si="5"/>
        <v>4,11, 'BIC','BICCODE','',NULL,'',11</v>
      </c>
      <c r="Y85" s="208" t="s">
        <v>207</v>
      </c>
      <c r="AA85" s="209" t="b">
        <f t="shared" si="4"/>
        <v>0</v>
      </c>
      <c r="AB85" s="209" t="b">
        <f t="shared" si="4"/>
        <v>0</v>
      </c>
      <c r="AC85" s="209" t="b">
        <f t="shared" si="4"/>
        <v>0</v>
      </c>
      <c r="AD85" s="209" t="b">
        <f t="shared" si="4"/>
        <v>0</v>
      </c>
      <c r="AE85" s="209" t="str">
        <f t="shared" si="4"/>
        <v/>
      </c>
      <c r="AF85" s="209" t="b">
        <f t="shared" si="4"/>
        <v>0</v>
      </c>
      <c r="AG85" s="209" t="str">
        <f t="shared" si="4"/>
        <v/>
      </c>
      <c r="AH85" s="209" t="b">
        <f t="shared" si="3"/>
        <v>0</v>
      </c>
      <c r="AJ85" s="209"/>
      <c r="AK85" s="200"/>
      <c r="AL85" s="209"/>
      <c r="AM85" s="209"/>
      <c r="AN85" s="209"/>
      <c r="AO85" s="209"/>
      <c r="AP85" s="209"/>
      <c r="AQ85" s="209"/>
    </row>
    <row r="86" spans="1:43">
      <c r="A86" s="211">
        <v>4</v>
      </c>
      <c r="B86" s="211">
        <v>12</v>
      </c>
      <c r="C86" s="211" t="s">
        <v>758</v>
      </c>
      <c r="D86" s="211" t="s">
        <v>759</v>
      </c>
      <c r="E86" s="211"/>
      <c r="F86" s="211" t="s">
        <v>75</v>
      </c>
      <c r="G86" s="211"/>
      <c r="H86" s="211">
        <v>12</v>
      </c>
      <c r="I86" s="354" t="s">
        <v>1068</v>
      </c>
      <c r="J86" s="205" t="s">
        <v>43</v>
      </c>
      <c r="K86" s="223">
        <v>4</v>
      </c>
      <c r="L86" s="223">
        <v>12</v>
      </c>
      <c r="M86" s="223" t="s">
        <v>758</v>
      </c>
      <c r="N86" s="223" t="s">
        <v>759</v>
      </c>
      <c r="O86" s="223"/>
      <c r="P86" s="223" t="s">
        <v>75</v>
      </c>
      <c r="Q86" s="223"/>
      <c r="R86" s="223">
        <v>12</v>
      </c>
      <c r="S86" s="194" t="str">
        <f>VLOOKUP(A86,'[3]15_リスト発行元マスタ'!$A$3:$Q$100,2,FALSE)</f>
        <v>FACTIVA</v>
      </c>
      <c r="T86" s="194" t="str">
        <f>VLOOKUP(K86,'[3]15_リスト発行元マスタ'!$U$3:$AK$100,2,FALSE)</f>
        <v>NPA</v>
      </c>
      <c r="U86" s="206" t="s">
        <v>208</v>
      </c>
      <c r="V86" s="207" t="s">
        <v>871</v>
      </c>
      <c r="W86" s="207" t="s">
        <v>206</v>
      </c>
      <c r="X86" s="207" t="str">
        <f t="shared" si="5"/>
        <v>4,12, '設立/生年月日','DATEOFBIRTH','',NULL,'',12</v>
      </c>
      <c r="Y86" s="208" t="s">
        <v>207</v>
      </c>
      <c r="AA86" s="209" t="b">
        <f t="shared" si="4"/>
        <v>0</v>
      </c>
      <c r="AB86" s="209" t="b">
        <f t="shared" si="4"/>
        <v>0</v>
      </c>
      <c r="AC86" s="209" t="b">
        <f t="shared" si="4"/>
        <v>0</v>
      </c>
      <c r="AD86" s="209" t="b">
        <f t="shared" si="4"/>
        <v>0</v>
      </c>
      <c r="AE86" s="209" t="str">
        <f t="shared" si="4"/>
        <v/>
      </c>
      <c r="AF86" s="209" t="b">
        <f t="shared" si="4"/>
        <v>0</v>
      </c>
      <c r="AG86" s="209" t="str">
        <f t="shared" si="4"/>
        <v/>
      </c>
      <c r="AH86" s="209" t="b">
        <f t="shared" si="3"/>
        <v>0</v>
      </c>
      <c r="AJ86" s="209"/>
      <c r="AK86" s="200"/>
      <c r="AL86" s="209"/>
      <c r="AM86" s="209"/>
      <c r="AN86" s="209"/>
      <c r="AO86" s="209"/>
      <c r="AP86" s="209"/>
      <c r="AQ86" s="209"/>
    </row>
    <row r="87" spans="1:43">
      <c r="A87" s="211">
        <v>4</v>
      </c>
      <c r="B87" s="211">
        <v>13</v>
      </c>
      <c r="C87" s="211" t="s">
        <v>760</v>
      </c>
      <c r="D87" s="211" t="s">
        <v>761</v>
      </c>
      <c r="E87" s="211"/>
      <c r="F87" s="211" t="s">
        <v>75</v>
      </c>
      <c r="G87" s="211"/>
      <c r="H87" s="211">
        <v>13</v>
      </c>
      <c r="I87" s="354" t="s">
        <v>1068</v>
      </c>
      <c r="J87" s="205" t="s">
        <v>43</v>
      </c>
      <c r="K87" s="223">
        <v>4</v>
      </c>
      <c r="L87" s="223">
        <v>13</v>
      </c>
      <c r="M87" s="223" t="s">
        <v>760</v>
      </c>
      <c r="N87" s="223" t="s">
        <v>761</v>
      </c>
      <c r="O87" s="223"/>
      <c r="P87" s="223" t="s">
        <v>75</v>
      </c>
      <c r="Q87" s="223"/>
      <c r="R87" s="223">
        <v>13</v>
      </c>
      <c r="S87" s="194" t="str">
        <f>VLOOKUP(A87,'[3]15_リスト発行元マスタ'!$A$3:$Q$100,2,FALSE)</f>
        <v>FACTIVA</v>
      </c>
      <c r="T87" s="194" t="str">
        <f>VLOOKUP(K87,'[3]15_リスト発行元マスタ'!$U$3:$AK$100,2,FALSE)</f>
        <v>NPA</v>
      </c>
      <c r="U87" s="206" t="s">
        <v>208</v>
      </c>
      <c r="V87" s="207" t="s">
        <v>871</v>
      </c>
      <c r="W87" s="207" t="s">
        <v>206</v>
      </c>
      <c r="X87" s="207" t="str">
        <f t="shared" si="5"/>
        <v>4,13, '性別','GENDER','',NULL,'',13</v>
      </c>
      <c r="Y87" s="208" t="s">
        <v>207</v>
      </c>
      <c r="AA87" s="209" t="b">
        <f t="shared" si="4"/>
        <v>0</v>
      </c>
      <c r="AB87" s="209" t="b">
        <f t="shared" si="4"/>
        <v>0</v>
      </c>
      <c r="AC87" s="209" t="b">
        <f t="shared" si="4"/>
        <v>0</v>
      </c>
      <c r="AD87" s="209" t="b">
        <f t="shared" ref="AD87:AH143" si="6">IF(N87="","",EXACT(N87,AM87))</f>
        <v>0</v>
      </c>
      <c r="AE87" s="209" t="str">
        <f t="shared" si="6"/>
        <v/>
      </c>
      <c r="AF87" s="209" t="b">
        <f t="shared" si="6"/>
        <v>0</v>
      </c>
      <c r="AG87" s="209" t="str">
        <f t="shared" si="6"/>
        <v/>
      </c>
      <c r="AH87" s="209" t="b">
        <f t="shared" si="3"/>
        <v>0</v>
      </c>
      <c r="AJ87" s="209"/>
      <c r="AK87" s="200"/>
      <c r="AL87" s="209"/>
      <c r="AM87" s="209"/>
      <c r="AN87" s="209"/>
      <c r="AO87" s="209"/>
      <c r="AP87" s="209"/>
      <c r="AQ87" s="209"/>
    </row>
    <row r="88" spans="1:43">
      <c r="A88" s="211">
        <v>4</v>
      </c>
      <c r="B88" s="211">
        <v>14</v>
      </c>
      <c r="C88" s="211" t="s">
        <v>762</v>
      </c>
      <c r="D88" s="211" t="s">
        <v>763</v>
      </c>
      <c r="E88" s="211"/>
      <c r="F88" s="211" t="s">
        <v>75</v>
      </c>
      <c r="G88" s="211"/>
      <c r="H88" s="211">
        <v>14</v>
      </c>
      <c r="I88" s="354" t="s">
        <v>1068</v>
      </c>
      <c r="J88" s="205" t="s">
        <v>43</v>
      </c>
      <c r="K88" s="223">
        <v>4</v>
      </c>
      <c r="L88" s="223">
        <v>14</v>
      </c>
      <c r="M88" s="223" t="s">
        <v>762</v>
      </c>
      <c r="N88" s="223" t="s">
        <v>763</v>
      </c>
      <c r="O88" s="223"/>
      <c r="P88" s="223" t="s">
        <v>75</v>
      </c>
      <c r="Q88" s="223"/>
      <c r="R88" s="223">
        <v>14</v>
      </c>
      <c r="S88" s="194" t="str">
        <f>VLOOKUP(A88,'[3]15_リスト発行元マスタ'!$A$3:$Q$100,2,FALSE)</f>
        <v>FACTIVA</v>
      </c>
      <c r="T88" s="194" t="str">
        <f>VLOOKUP(K88,'[3]15_リスト発行元マスタ'!$U$3:$AK$100,2,FALSE)</f>
        <v>NPA</v>
      </c>
      <c r="U88" s="206" t="s">
        <v>208</v>
      </c>
      <c r="V88" s="207" t="s">
        <v>871</v>
      </c>
      <c r="W88" s="207" t="s">
        <v>206</v>
      </c>
      <c r="X88" s="207" t="str">
        <f t="shared" si="5"/>
        <v>4,14, '住所','ADDRESS','',NULL,'',14</v>
      </c>
      <c r="Y88" s="208" t="s">
        <v>207</v>
      </c>
      <c r="AA88" s="209" t="b">
        <f t="shared" ref="AA88:AE151" si="7">IF(K88="","",EXACT(K88,AJ88))</f>
        <v>0</v>
      </c>
      <c r="AB88" s="209" t="b">
        <f t="shared" si="7"/>
        <v>0</v>
      </c>
      <c r="AC88" s="209" t="b">
        <f t="shared" si="7"/>
        <v>0</v>
      </c>
      <c r="AD88" s="209" t="b">
        <f t="shared" si="6"/>
        <v>0</v>
      </c>
      <c r="AE88" s="209" t="str">
        <f t="shared" si="6"/>
        <v/>
      </c>
      <c r="AF88" s="209" t="b">
        <f t="shared" si="6"/>
        <v>0</v>
      </c>
      <c r="AG88" s="209" t="str">
        <f t="shared" si="6"/>
        <v/>
      </c>
      <c r="AH88" s="209" t="b">
        <f t="shared" si="3"/>
        <v>0</v>
      </c>
      <c r="AJ88" s="209"/>
      <c r="AK88" s="200"/>
      <c r="AL88" s="209"/>
      <c r="AM88" s="209"/>
      <c r="AN88" s="209"/>
      <c r="AO88" s="209"/>
      <c r="AP88" s="209"/>
      <c r="AQ88" s="209"/>
    </row>
    <row r="89" spans="1:43">
      <c r="A89" s="211">
        <v>4</v>
      </c>
      <c r="B89" s="211">
        <v>15</v>
      </c>
      <c r="C89" s="211" t="s">
        <v>764</v>
      </c>
      <c r="D89" s="211" t="s">
        <v>765</v>
      </c>
      <c r="E89" s="211"/>
      <c r="F89" s="211" t="s">
        <v>75</v>
      </c>
      <c r="G89" s="211"/>
      <c r="H89" s="211">
        <v>15</v>
      </c>
      <c r="I89" s="354" t="s">
        <v>1068</v>
      </c>
      <c r="J89" s="205" t="s">
        <v>43</v>
      </c>
      <c r="K89" s="223">
        <v>4</v>
      </c>
      <c r="L89" s="223">
        <v>15</v>
      </c>
      <c r="M89" s="223" t="s">
        <v>764</v>
      </c>
      <c r="N89" s="223" t="s">
        <v>765</v>
      </c>
      <c r="O89" s="223"/>
      <c r="P89" s="223" t="s">
        <v>75</v>
      </c>
      <c r="Q89" s="223"/>
      <c r="R89" s="223">
        <v>15</v>
      </c>
      <c r="S89" s="194" t="str">
        <f>VLOOKUP(A89,'[3]15_リスト発行元マスタ'!$A$3:$Q$100,2,FALSE)</f>
        <v>FACTIVA</v>
      </c>
      <c r="T89" s="194" t="str">
        <f>VLOOKUP(K89,'[3]15_リスト発行元マスタ'!$U$3:$AK$100,2,FALSE)</f>
        <v>NPA</v>
      </c>
      <c r="U89" s="206" t="s">
        <v>208</v>
      </c>
      <c r="V89" s="207" t="s">
        <v>871</v>
      </c>
      <c r="W89" s="207" t="s">
        <v>206</v>
      </c>
      <c r="X89" s="207" t="str">
        <f t="shared" si="5"/>
        <v>4,15, '国籍','NATIONALITY','',NULL,'',15</v>
      </c>
      <c r="Y89" s="208" t="s">
        <v>207</v>
      </c>
      <c r="AA89" s="209" t="b">
        <f t="shared" si="7"/>
        <v>0</v>
      </c>
      <c r="AB89" s="209" t="b">
        <f t="shared" si="7"/>
        <v>0</v>
      </c>
      <c r="AC89" s="209" t="b">
        <f t="shared" si="7"/>
        <v>0</v>
      </c>
      <c r="AD89" s="209" t="b">
        <f t="shared" si="6"/>
        <v>0</v>
      </c>
      <c r="AE89" s="209" t="str">
        <f t="shared" si="6"/>
        <v/>
      </c>
      <c r="AF89" s="209" t="b">
        <f t="shared" si="6"/>
        <v>0</v>
      </c>
      <c r="AG89" s="209" t="str">
        <f t="shared" si="6"/>
        <v/>
      </c>
      <c r="AH89" s="209" t="b">
        <f t="shared" si="3"/>
        <v>0</v>
      </c>
      <c r="AJ89" s="209"/>
      <c r="AK89" s="200"/>
      <c r="AL89" s="209"/>
      <c r="AM89" s="209"/>
      <c r="AN89" s="209"/>
      <c r="AO89" s="209"/>
      <c r="AP89" s="209"/>
      <c r="AQ89" s="209"/>
    </row>
    <row r="90" spans="1:43">
      <c r="A90" s="211">
        <v>4</v>
      </c>
      <c r="B90" s="211">
        <v>16</v>
      </c>
      <c r="C90" s="211" t="s">
        <v>766</v>
      </c>
      <c r="D90" s="211" t="s">
        <v>767</v>
      </c>
      <c r="E90" s="211"/>
      <c r="F90" s="211" t="s">
        <v>75</v>
      </c>
      <c r="G90" s="211"/>
      <c r="H90" s="211">
        <v>16</v>
      </c>
      <c r="I90" s="354" t="s">
        <v>1068</v>
      </c>
      <c r="J90" s="205" t="s">
        <v>43</v>
      </c>
      <c r="K90" s="223">
        <v>4</v>
      </c>
      <c r="L90" s="223">
        <v>16</v>
      </c>
      <c r="M90" s="223" t="s">
        <v>766</v>
      </c>
      <c r="N90" s="223" t="s">
        <v>767</v>
      </c>
      <c r="O90" s="223"/>
      <c r="P90" s="223" t="s">
        <v>75</v>
      </c>
      <c r="Q90" s="223"/>
      <c r="R90" s="223">
        <v>16</v>
      </c>
      <c r="S90" s="194" t="str">
        <f>VLOOKUP(A90,'[3]15_リスト発行元マスタ'!$A$3:$Q$100,2,FALSE)</f>
        <v>FACTIVA</v>
      </c>
      <c r="T90" s="194" t="str">
        <f>VLOOKUP(K90,'[3]15_リスト発行元マスタ'!$U$3:$AK$100,2,FALSE)</f>
        <v>NPA</v>
      </c>
      <c r="U90" s="206" t="s">
        <v>208</v>
      </c>
      <c r="V90" s="207" t="s">
        <v>871</v>
      </c>
      <c r="W90" s="207" t="s">
        <v>206</v>
      </c>
      <c r="X90" s="207" t="str">
        <f t="shared" si="5"/>
        <v>4,16, '特定顧客と判断した事由','REASONS','',NULL,'',16</v>
      </c>
      <c r="Y90" s="208" t="s">
        <v>207</v>
      </c>
      <c r="AA90" s="209" t="b">
        <f t="shared" si="7"/>
        <v>0</v>
      </c>
      <c r="AB90" s="209" t="b">
        <f t="shared" si="7"/>
        <v>0</v>
      </c>
      <c r="AC90" s="209" t="b">
        <f t="shared" si="7"/>
        <v>0</v>
      </c>
      <c r="AD90" s="209" t="b">
        <f t="shared" si="6"/>
        <v>0</v>
      </c>
      <c r="AE90" s="209" t="str">
        <f t="shared" si="6"/>
        <v/>
      </c>
      <c r="AF90" s="209" t="b">
        <f t="shared" si="6"/>
        <v>0</v>
      </c>
      <c r="AG90" s="209" t="str">
        <f t="shared" si="6"/>
        <v/>
      </c>
      <c r="AH90" s="209" t="b">
        <f t="shared" si="3"/>
        <v>0</v>
      </c>
      <c r="AJ90" s="209"/>
      <c r="AK90" s="200"/>
      <c r="AL90" s="209"/>
      <c r="AM90" s="209"/>
      <c r="AN90" s="209"/>
      <c r="AO90" s="209"/>
      <c r="AP90" s="209"/>
      <c r="AQ90" s="209"/>
    </row>
    <row r="91" spans="1:43">
      <c r="A91" s="211">
        <v>4</v>
      </c>
      <c r="B91" s="211">
        <v>17</v>
      </c>
      <c r="C91" s="211" t="s">
        <v>768</v>
      </c>
      <c r="D91" s="211" t="s">
        <v>769</v>
      </c>
      <c r="E91" s="211"/>
      <c r="F91" s="211" t="s">
        <v>75</v>
      </c>
      <c r="G91" s="211"/>
      <c r="H91" s="211">
        <v>17</v>
      </c>
      <c r="I91" s="354" t="s">
        <v>1068</v>
      </c>
      <c r="J91" s="205" t="s">
        <v>43</v>
      </c>
      <c r="K91" s="223">
        <v>4</v>
      </c>
      <c r="L91" s="223">
        <v>17</v>
      </c>
      <c r="M91" s="223" t="s">
        <v>768</v>
      </c>
      <c r="N91" s="223" t="s">
        <v>769</v>
      </c>
      <c r="O91" s="223"/>
      <c r="P91" s="223" t="s">
        <v>75</v>
      </c>
      <c r="Q91" s="223"/>
      <c r="R91" s="223">
        <v>17</v>
      </c>
      <c r="S91" s="194" t="str">
        <f>VLOOKUP(A91,'[3]15_リスト発行元マスタ'!$A$3:$Q$100,2,FALSE)</f>
        <v>FACTIVA</v>
      </c>
      <c r="T91" s="194" t="str">
        <f>VLOOKUP(K91,'[3]15_リスト発行元マスタ'!$U$3:$AK$100,2,FALSE)</f>
        <v>NPA</v>
      </c>
      <c r="U91" s="206" t="s">
        <v>208</v>
      </c>
      <c r="V91" s="207" t="s">
        <v>871</v>
      </c>
      <c r="W91" s="207" t="s">
        <v>206</v>
      </c>
      <c r="X91" s="207" t="str">
        <f t="shared" si="5"/>
        <v>4,17, '報道年月日','DATE_OF_COVERAGE','',NULL,'',17</v>
      </c>
      <c r="Y91" s="208" t="s">
        <v>207</v>
      </c>
      <c r="AA91" s="209" t="b">
        <f t="shared" si="7"/>
        <v>0</v>
      </c>
      <c r="AB91" s="209" t="b">
        <f t="shared" si="7"/>
        <v>0</v>
      </c>
      <c r="AC91" s="209" t="b">
        <f t="shared" si="7"/>
        <v>0</v>
      </c>
      <c r="AD91" s="209" t="b">
        <f t="shared" si="6"/>
        <v>0</v>
      </c>
      <c r="AE91" s="209" t="str">
        <f t="shared" si="6"/>
        <v/>
      </c>
      <c r="AF91" s="209" t="b">
        <f t="shared" si="6"/>
        <v>0</v>
      </c>
      <c r="AG91" s="209" t="str">
        <f t="shared" si="6"/>
        <v/>
      </c>
      <c r="AH91" s="209" t="b">
        <f t="shared" si="3"/>
        <v>0</v>
      </c>
      <c r="AJ91" s="209"/>
      <c r="AK91" s="200"/>
      <c r="AL91" s="209"/>
      <c r="AM91" s="209"/>
      <c r="AN91" s="209"/>
      <c r="AO91" s="209"/>
      <c r="AP91" s="209"/>
      <c r="AQ91" s="209"/>
    </row>
    <row r="92" spans="1:43">
      <c r="A92" s="211">
        <v>4</v>
      </c>
      <c r="B92" s="211">
        <v>18</v>
      </c>
      <c r="C92" s="211" t="s">
        <v>770</v>
      </c>
      <c r="D92" s="211" t="s">
        <v>771</v>
      </c>
      <c r="E92" s="211"/>
      <c r="F92" s="211" t="s">
        <v>75</v>
      </c>
      <c r="G92" s="211"/>
      <c r="H92" s="211">
        <v>18</v>
      </c>
      <c r="I92" s="354" t="s">
        <v>1068</v>
      </c>
      <c r="J92" s="205" t="s">
        <v>43</v>
      </c>
      <c r="K92" s="223">
        <v>4</v>
      </c>
      <c r="L92" s="223">
        <v>18</v>
      </c>
      <c r="M92" s="223" t="s">
        <v>770</v>
      </c>
      <c r="N92" s="223" t="s">
        <v>771</v>
      </c>
      <c r="O92" s="223"/>
      <c r="P92" s="223" t="s">
        <v>75</v>
      </c>
      <c r="Q92" s="223"/>
      <c r="R92" s="223">
        <v>18</v>
      </c>
      <c r="S92" s="194" t="str">
        <f>VLOOKUP(A92,'[3]15_リスト発行元マスタ'!$A$3:$Q$100,2,FALSE)</f>
        <v>FACTIVA</v>
      </c>
      <c r="T92" s="194" t="str">
        <f>VLOOKUP(K92,'[3]15_リスト発行元マスタ'!$U$3:$AK$100,2,FALSE)</f>
        <v>NPA</v>
      </c>
      <c r="U92" s="206" t="s">
        <v>208</v>
      </c>
      <c r="V92" s="207" t="s">
        <v>871</v>
      </c>
      <c r="W92" s="207" t="s">
        <v>206</v>
      </c>
      <c r="X92" s="207" t="str">
        <f t="shared" si="5"/>
        <v>4,18, '年齢','PRESS_AGE','',NULL,'',18</v>
      </c>
      <c r="Y92" s="208" t="s">
        <v>207</v>
      </c>
      <c r="AA92" s="209" t="b">
        <f t="shared" si="7"/>
        <v>0</v>
      </c>
      <c r="AB92" s="209" t="b">
        <f t="shared" si="7"/>
        <v>0</v>
      </c>
      <c r="AC92" s="209" t="b">
        <f t="shared" si="7"/>
        <v>0</v>
      </c>
      <c r="AD92" s="209" t="b">
        <f t="shared" si="6"/>
        <v>0</v>
      </c>
      <c r="AE92" s="209" t="str">
        <f t="shared" si="6"/>
        <v/>
      </c>
      <c r="AF92" s="209" t="b">
        <f t="shared" si="6"/>
        <v>0</v>
      </c>
      <c r="AG92" s="209" t="str">
        <f t="shared" si="6"/>
        <v/>
      </c>
      <c r="AH92" s="209" t="b">
        <f t="shared" si="3"/>
        <v>0</v>
      </c>
      <c r="AJ92" s="209"/>
      <c r="AK92" s="200"/>
      <c r="AL92" s="209"/>
      <c r="AM92" s="209"/>
      <c r="AN92" s="209"/>
      <c r="AO92" s="209"/>
      <c r="AP92" s="209"/>
      <c r="AQ92" s="209"/>
    </row>
    <row r="93" spans="1:43">
      <c r="A93" s="211">
        <v>4</v>
      </c>
      <c r="B93" s="211">
        <v>19</v>
      </c>
      <c r="C93" s="211" t="s">
        <v>772</v>
      </c>
      <c r="D93" s="211" t="s">
        <v>773</v>
      </c>
      <c r="E93" s="211"/>
      <c r="F93" s="211" t="s">
        <v>75</v>
      </c>
      <c r="G93" s="211"/>
      <c r="H93" s="211">
        <v>19</v>
      </c>
      <c r="I93" s="354" t="s">
        <v>1068</v>
      </c>
      <c r="J93" s="205" t="s">
        <v>43</v>
      </c>
      <c r="K93" s="223">
        <v>4</v>
      </c>
      <c r="L93" s="223">
        <v>19</v>
      </c>
      <c r="M93" s="223" t="s">
        <v>772</v>
      </c>
      <c r="N93" s="223" t="s">
        <v>773</v>
      </c>
      <c r="O93" s="223"/>
      <c r="P93" s="223" t="s">
        <v>75</v>
      </c>
      <c r="Q93" s="223"/>
      <c r="R93" s="223">
        <v>19</v>
      </c>
      <c r="S93" s="194" t="str">
        <f>VLOOKUP(A93,'[3]15_リスト発行元マスタ'!$A$3:$Q$100,2,FALSE)</f>
        <v>FACTIVA</v>
      </c>
      <c r="T93" s="194" t="str">
        <f>VLOOKUP(K93,'[3]15_リスト発行元マスタ'!$U$3:$AK$100,2,FALSE)</f>
        <v>NPA</v>
      </c>
      <c r="U93" s="206" t="s">
        <v>208</v>
      </c>
      <c r="V93" s="207" t="s">
        <v>871</v>
      </c>
      <c r="W93" s="207" t="s">
        <v>206</v>
      </c>
      <c r="X93" s="207" t="str">
        <f t="shared" si="5"/>
        <v>4,19, 'FROM','DATE_FROM','',NULL,'',19</v>
      </c>
      <c r="Y93" s="208" t="s">
        <v>207</v>
      </c>
      <c r="AA93" s="209" t="b">
        <f t="shared" si="7"/>
        <v>0</v>
      </c>
      <c r="AB93" s="209" t="b">
        <f t="shared" si="7"/>
        <v>0</v>
      </c>
      <c r="AC93" s="209" t="b">
        <f t="shared" si="7"/>
        <v>0</v>
      </c>
      <c r="AD93" s="209" t="b">
        <f t="shared" si="6"/>
        <v>0</v>
      </c>
      <c r="AE93" s="209" t="str">
        <f t="shared" si="6"/>
        <v/>
      </c>
      <c r="AF93" s="209" t="b">
        <f t="shared" si="6"/>
        <v>0</v>
      </c>
      <c r="AG93" s="209" t="str">
        <f t="shared" si="6"/>
        <v/>
      </c>
      <c r="AH93" s="209" t="b">
        <f t="shared" si="3"/>
        <v>0</v>
      </c>
      <c r="AJ93" s="209"/>
      <c r="AK93" s="200"/>
      <c r="AL93" s="209"/>
      <c r="AM93" s="209"/>
      <c r="AN93" s="209"/>
      <c r="AO93" s="209"/>
      <c r="AP93" s="209"/>
      <c r="AQ93" s="209"/>
    </row>
    <row r="94" spans="1:43">
      <c r="A94" s="211">
        <v>4</v>
      </c>
      <c r="B94" s="211">
        <v>20</v>
      </c>
      <c r="C94" s="211" t="s">
        <v>774</v>
      </c>
      <c r="D94" s="211" t="s">
        <v>775</v>
      </c>
      <c r="E94" s="211"/>
      <c r="F94" s="211" t="s">
        <v>75</v>
      </c>
      <c r="G94" s="211"/>
      <c r="H94" s="211">
        <v>20</v>
      </c>
      <c r="I94" s="354" t="s">
        <v>1068</v>
      </c>
      <c r="J94" s="205" t="s">
        <v>43</v>
      </c>
      <c r="K94" s="223">
        <v>4</v>
      </c>
      <c r="L94" s="223">
        <v>20</v>
      </c>
      <c r="M94" s="223" t="s">
        <v>774</v>
      </c>
      <c r="N94" s="223" t="s">
        <v>775</v>
      </c>
      <c r="O94" s="223"/>
      <c r="P94" s="223" t="s">
        <v>75</v>
      </c>
      <c r="Q94" s="223"/>
      <c r="R94" s="223">
        <v>20</v>
      </c>
      <c r="S94" s="194" t="str">
        <f>VLOOKUP(A94,'[3]15_リスト発行元マスタ'!$A$3:$Q$100,2,FALSE)</f>
        <v>FACTIVA</v>
      </c>
      <c r="T94" s="194" t="str">
        <f>VLOOKUP(K94,'[3]15_リスト発行元マスタ'!$U$3:$AK$100,2,FALSE)</f>
        <v>NPA</v>
      </c>
      <c r="U94" s="206" t="s">
        <v>208</v>
      </c>
      <c r="V94" s="207" t="s">
        <v>871</v>
      </c>
      <c r="W94" s="207" t="s">
        <v>206</v>
      </c>
      <c r="X94" s="207" t="str">
        <f t="shared" si="5"/>
        <v>4,20, 'TO','DATE_TO','',NULL,'',20</v>
      </c>
      <c r="Y94" s="208" t="s">
        <v>207</v>
      </c>
      <c r="AA94" s="209" t="b">
        <f t="shared" si="7"/>
        <v>0</v>
      </c>
      <c r="AB94" s="209" t="b">
        <f t="shared" si="7"/>
        <v>0</v>
      </c>
      <c r="AC94" s="209" t="b">
        <f t="shared" si="7"/>
        <v>0</v>
      </c>
      <c r="AD94" s="209" t="b">
        <f t="shared" si="6"/>
        <v>0</v>
      </c>
      <c r="AE94" s="209" t="str">
        <f t="shared" si="6"/>
        <v/>
      </c>
      <c r="AF94" s="209" t="b">
        <f t="shared" si="6"/>
        <v>0</v>
      </c>
      <c r="AG94" s="209" t="str">
        <f t="shared" si="6"/>
        <v/>
      </c>
      <c r="AH94" s="209" t="b">
        <f t="shared" si="3"/>
        <v>0</v>
      </c>
      <c r="AJ94" s="209"/>
      <c r="AK94" s="200"/>
      <c r="AL94" s="209"/>
      <c r="AM94" s="209"/>
      <c r="AN94" s="209"/>
      <c r="AO94" s="209"/>
      <c r="AP94" s="209"/>
      <c r="AQ94" s="209"/>
    </row>
    <row r="95" spans="1:43">
      <c r="A95" s="211">
        <v>4</v>
      </c>
      <c r="B95" s="211">
        <v>21</v>
      </c>
      <c r="C95" s="211" t="s">
        <v>776</v>
      </c>
      <c r="D95" s="211" t="s">
        <v>777</v>
      </c>
      <c r="E95" s="211"/>
      <c r="F95" s="211" t="s">
        <v>75</v>
      </c>
      <c r="G95" s="211"/>
      <c r="H95" s="211">
        <v>21</v>
      </c>
      <c r="I95" s="354" t="s">
        <v>1068</v>
      </c>
      <c r="J95" s="205" t="s">
        <v>43</v>
      </c>
      <c r="K95" s="223">
        <v>4</v>
      </c>
      <c r="L95" s="223">
        <v>21</v>
      </c>
      <c r="M95" s="223" t="s">
        <v>776</v>
      </c>
      <c r="N95" s="223" t="s">
        <v>777</v>
      </c>
      <c r="O95" s="223"/>
      <c r="P95" s="223" t="s">
        <v>75</v>
      </c>
      <c r="Q95" s="223"/>
      <c r="R95" s="223">
        <v>21</v>
      </c>
      <c r="S95" s="194" t="str">
        <f>VLOOKUP(A95,'[3]15_リスト発行元マスタ'!$A$3:$Q$100,2,FALSE)</f>
        <v>FACTIVA</v>
      </c>
      <c r="T95" s="194" t="str">
        <f>VLOOKUP(K95,'[3]15_リスト発行元マスタ'!$U$3:$AK$100,2,FALSE)</f>
        <v>NPA</v>
      </c>
      <c r="U95" s="206" t="s">
        <v>208</v>
      </c>
      <c r="V95" s="207" t="s">
        <v>871</v>
      </c>
      <c r="W95" s="207" t="s">
        <v>206</v>
      </c>
      <c r="X95" s="207" t="str">
        <f t="shared" si="5"/>
        <v>4,21, '都道府県','ADDRESS_PREF','',NULL,'',21</v>
      </c>
      <c r="Y95" s="208" t="s">
        <v>207</v>
      </c>
      <c r="AA95" s="209" t="b">
        <f t="shared" si="7"/>
        <v>0</v>
      </c>
      <c r="AB95" s="209" t="b">
        <f t="shared" si="7"/>
        <v>0</v>
      </c>
      <c r="AC95" s="209" t="b">
        <f t="shared" si="7"/>
        <v>0</v>
      </c>
      <c r="AD95" s="209" t="b">
        <f t="shared" si="6"/>
        <v>0</v>
      </c>
      <c r="AE95" s="209" t="str">
        <f t="shared" si="6"/>
        <v/>
      </c>
      <c r="AF95" s="209" t="b">
        <f t="shared" si="6"/>
        <v>0</v>
      </c>
      <c r="AG95" s="209" t="str">
        <f t="shared" si="6"/>
        <v/>
      </c>
      <c r="AH95" s="209" t="b">
        <f t="shared" si="3"/>
        <v>0</v>
      </c>
      <c r="AJ95" s="209"/>
      <c r="AK95" s="200"/>
      <c r="AL95" s="209"/>
      <c r="AM95" s="209"/>
      <c r="AN95" s="209"/>
      <c r="AO95" s="209"/>
      <c r="AP95" s="209"/>
      <c r="AQ95" s="209"/>
    </row>
    <row r="96" spans="1:43">
      <c r="A96" s="211">
        <v>4</v>
      </c>
      <c r="B96" s="211">
        <v>22</v>
      </c>
      <c r="C96" s="211" t="s">
        <v>778</v>
      </c>
      <c r="D96" s="211" t="s">
        <v>779</v>
      </c>
      <c r="E96" s="211"/>
      <c r="F96" s="211" t="s">
        <v>75</v>
      </c>
      <c r="G96" s="211"/>
      <c r="H96" s="211">
        <v>22</v>
      </c>
      <c r="I96" s="354" t="s">
        <v>1068</v>
      </c>
      <c r="J96" s="205" t="s">
        <v>43</v>
      </c>
      <c r="K96" s="223">
        <v>4</v>
      </c>
      <c r="L96" s="223">
        <v>22</v>
      </c>
      <c r="M96" s="223" t="s">
        <v>778</v>
      </c>
      <c r="N96" s="223" t="s">
        <v>779</v>
      </c>
      <c r="O96" s="223"/>
      <c r="P96" s="223" t="s">
        <v>75</v>
      </c>
      <c r="Q96" s="223"/>
      <c r="R96" s="223">
        <v>22</v>
      </c>
      <c r="S96" s="194" t="str">
        <f>VLOOKUP(A96,'[3]15_リスト発行元マスタ'!$A$3:$Q$100,2,FALSE)</f>
        <v>FACTIVA</v>
      </c>
      <c r="T96" s="194" t="str">
        <f>VLOOKUP(K96,'[3]15_リスト発行元マスタ'!$U$3:$AK$100,2,FALSE)</f>
        <v>NPA</v>
      </c>
      <c r="U96" s="206" t="s">
        <v>208</v>
      </c>
      <c r="V96" s="207" t="s">
        <v>871</v>
      </c>
      <c r="W96" s="207" t="s">
        <v>206</v>
      </c>
      <c r="X96" s="207" t="str">
        <f t="shared" si="5"/>
        <v>4,22, '市区町村','ADDRESS_MUN','',NULL,'',22</v>
      </c>
      <c r="Y96" s="208" t="s">
        <v>207</v>
      </c>
      <c r="AA96" s="209" t="b">
        <f t="shared" si="7"/>
        <v>0</v>
      </c>
      <c r="AB96" s="209" t="b">
        <f t="shared" si="7"/>
        <v>0</v>
      </c>
      <c r="AC96" s="209" t="b">
        <f t="shared" si="7"/>
        <v>0</v>
      </c>
      <c r="AD96" s="209" t="b">
        <f t="shared" si="6"/>
        <v>0</v>
      </c>
      <c r="AE96" s="209" t="str">
        <f t="shared" si="6"/>
        <v/>
      </c>
      <c r="AF96" s="209" t="b">
        <f t="shared" si="6"/>
        <v>0</v>
      </c>
      <c r="AG96" s="209" t="str">
        <f t="shared" si="6"/>
        <v/>
      </c>
      <c r="AH96" s="209" t="b">
        <f t="shared" si="3"/>
        <v>0</v>
      </c>
      <c r="AJ96" s="209"/>
      <c r="AK96" s="200"/>
      <c r="AL96" s="209"/>
      <c r="AM96" s="209"/>
      <c r="AN96" s="209"/>
      <c r="AO96" s="209"/>
      <c r="AP96" s="209"/>
      <c r="AQ96" s="209"/>
    </row>
    <row r="97" spans="1:43">
      <c r="A97" s="211">
        <v>4</v>
      </c>
      <c r="B97" s="211">
        <v>23</v>
      </c>
      <c r="C97" s="211" t="s">
        <v>780</v>
      </c>
      <c r="D97" s="211" t="s">
        <v>781</v>
      </c>
      <c r="E97" s="211"/>
      <c r="F97" s="211" t="s">
        <v>75</v>
      </c>
      <c r="G97" s="211"/>
      <c r="H97" s="211">
        <v>23</v>
      </c>
      <c r="I97" s="354" t="s">
        <v>1068</v>
      </c>
      <c r="J97" s="205" t="s">
        <v>43</v>
      </c>
      <c r="K97" s="223">
        <v>4</v>
      </c>
      <c r="L97" s="223">
        <v>23</v>
      </c>
      <c r="M97" s="223" t="s">
        <v>780</v>
      </c>
      <c r="N97" s="223" t="s">
        <v>781</v>
      </c>
      <c r="O97" s="223"/>
      <c r="P97" s="223" t="s">
        <v>75</v>
      </c>
      <c r="Q97" s="223"/>
      <c r="R97" s="223">
        <v>23</v>
      </c>
      <c r="S97" s="194" t="str">
        <f>VLOOKUP(A97,'[3]15_リスト発行元マスタ'!$A$3:$Q$100,2,FALSE)</f>
        <v>FACTIVA</v>
      </c>
      <c r="T97" s="194" t="str">
        <f>VLOOKUP(K97,'[3]15_リスト発行元マスタ'!$U$3:$AK$100,2,FALSE)</f>
        <v>NPA</v>
      </c>
      <c r="U97" s="206" t="s">
        <v>208</v>
      </c>
      <c r="V97" s="207" t="s">
        <v>871</v>
      </c>
      <c r="W97" s="207" t="s">
        <v>206</v>
      </c>
      <c r="X97" s="207" t="str">
        <f t="shared" si="5"/>
        <v>4,23, '記号','ACCOUNT_SYMBOL','',NULL,'',23</v>
      </c>
      <c r="Y97" s="208" t="s">
        <v>207</v>
      </c>
      <c r="AA97" s="209" t="b">
        <f t="shared" si="7"/>
        <v>0</v>
      </c>
      <c r="AB97" s="209" t="b">
        <f t="shared" si="7"/>
        <v>0</v>
      </c>
      <c r="AC97" s="209" t="b">
        <f t="shared" si="7"/>
        <v>0</v>
      </c>
      <c r="AD97" s="209" t="b">
        <f t="shared" si="6"/>
        <v>0</v>
      </c>
      <c r="AE97" s="209" t="str">
        <f t="shared" si="6"/>
        <v/>
      </c>
      <c r="AF97" s="209" t="b">
        <f t="shared" si="6"/>
        <v>0</v>
      </c>
      <c r="AG97" s="209" t="str">
        <f t="shared" si="6"/>
        <v/>
      </c>
      <c r="AH97" s="209" t="b">
        <f t="shared" si="3"/>
        <v>0</v>
      </c>
      <c r="AJ97" s="209"/>
      <c r="AK97" s="200"/>
      <c r="AL97" s="209"/>
      <c r="AM97" s="209"/>
      <c r="AN97" s="209"/>
      <c r="AO97" s="209"/>
      <c r="AP97" s="209"/>
      <c r="AQ97" s="209"/>
    </row>
    <row r="98" spans="1:43">
      <c r="A98" s="211">
        <v>4</v>
      </c>
      <c r="B98" s="211">
        <v>24</v>
      </c>
      <c r="C98" s="211" t="s">
        <v>782</v>
      </c>
      <c r="D98" s="211" t="s">
        <v>783</v>
      </c>
      <c r="E98" s="211"/>
      <c r="F98" s="211" t="s">
        <v>75</v>
      </c>
      <c r="G98" s="211"/>
      <c r="H98" s="211">
        <v>24</v>
      </c>
      <c r="I98" s="354" t="s">
        <v>1068</v>
      </c>
      <c r="J98" s="205" t="s">
        <v>43</v>
      </c>
      <c r="K98" s="223">
        <v>4</v>
      </c>
      <c r="L98" s="223">
        <v>24</v>
      </c>
      <c r="M98" s="223" t="s">
        <v>782</v>
      </c>
      <c r="N98" s="223" t="s">
        <v>783</v>
      </c>
      <c r="O98" s="223"/>
      <c r="P98" s="223" t="s">
        <v>75</v>
      </c>
      <c r="Q98" s="223"/>
      <c r="R98" s="223">
        <v>24</v>
      </c>
      <c r="S98" s="194" t="str">
        <f>VLOOKUP(A98,'[3]15_リスト発行元マスタ'!$A$3:$Q$100,2,FALSE)</f>
        <v>FACTIVA</v>
      </c>
      <c r="T98" s="194" t="str">
        <f>VLOOKUP(K98,'[3]15_リスト発行元マスタ'!$U$3:$AK$100,2,FALSE)</f>
        <v>NPA</v>
      </c>
      <c r="U98" s="206" t="s">
        <v>208</v>
      </c>
      <c r="V98" s="207" t="s">
        <v>871</v>
      </c>
      <c r="W98" s="207" t="s">
        <v>206</v>
      </c>
      <c r="X98" s="207" t="str">
        <f t="shared" si="5"/>
        <v>4,24, '番号','ACCOUNT_NO','',NULL,'',24</v>
      </c>
      <c r="Y98" s="208" t="s">
        <v>207</v>
      </c>
      <c r="AA98" s="209" t="b">
        <f t="shared" si="7"/>
        <v>0</v>
      </c>
      <c r="AB98" s="209" t="b">
        <f t="shared" si="7"/>
        <v>0</v>
      </c>
      <c r="AC98" s="209" t="b">
        <f t="shared" si="7"/>
        <v>0</v>
      </c>
      <c r="AD98" s="209" t="b">
        <f t="shared" si="6"/>
        <v>0</v>
      </c>
      <c r="AE98" s="209" t="str">
        <f t="shared" si="6"/>
        <v/>
      </c>
      <c r="AF98" s="209" t="b">
        <f t="shared" si="6"/>
        <v>0</v>
      </c>
      <c r="AG98" s="209" t="str">
        <f t="shared" si="6"/>
        <v/>
      </c>
      <c r="AH98" s="209" t="b">
        <f t="shared" si="3"/>
        <v>0</v>
      </c>
      <c r="AJ98" s="209"/>
      <c r="AK98" s="200"/>
      <c r="AL98" s="209"/>
      <c r="AM98" s="209"/>
      <c r="AN98" s="209"/>
      <c r="AO98" s="209"/>
      <c r="AP98" s="209"/>
      <c r="AQ98" s="209"/>
    </row>
    <row r="99" spans="1:43">
      <c r="A99" s="211">
        <v>5</v>
      </c>
      <c r="B99" s="211">
        <v>1</v>
      </c>
      <c r="C99" s="211" t="s">
        <v>737</v>
      </c>
      <c r="D99" s="211" t="s">
        <v>738</v>
      </c>
      <c r="E99" s="211"/>
      <c r="F99" s="211" t="s">
        <v>75</v>
      </c>
      <c r="G99" s="211"/>
      <c r="H99" s="211">
        <v>1</v>
      </c>
      <c r="I99" s="354" t="s">
        <v>1068</v>
      </c>
      <c r="J99" s="205" t="s">
        <v>43</v>
      </c>
      <c r="K99" s="223">
        <v>5</v>
      </c>
      <c r="L99" s="223">
        <v>1</v>
      </c>
      <c r="M99" s="223" t="s">
        <v>737</v>
      </c>
      <c r="N99" s="223" t="s">
        <v>738</v>
      </c>
      <c r="O99" s="223"/>
      <c r="P99" s="223" t="s">
        <v>75</v>
      </c>
      <c r="Q99" s="223"/>
      <c r="R99" s="223">
        <v>1</v>
      </c>
      <c r="S99" s="194" t="str">
        <f>VLOOKUP(A99,'[3]15_リスト発行元マスタ'!$A$3:$Q$100,2,FALSE)</f>
        <v>FACTIVA_SANC</v>
      </c>
      <c r="T99" s="194" t="str">
        <f>VLOOKUP(K99,'[3]15_リスト発行元マスタ'!$U$3:$AK$100,2,FALSE)</f>
        <v>NPC</v>
      </c>
      <c r="U99" s="206" t="s">
        <v>208</v>
      </c>
      <c r="V99" s="207" t="s">
        <v>871</v>
      </c>
      <c r="W99" s="207" t="s">
        <v>206</v>
      </c>
      <c r="X99" s="207" t="str">
        <f t="shared" si="5"/>
        <v>5,1, 'レコード番号','RECORDID','',NULL,'',1</v>
      </c>
      <c r="Y99" s="208" t="s">
        <v>207</v>
      </c>
      <c r="AA99" s="209" t="b">
        <f t="shared" si="7"/>
        <v>0</v>
      </c>
      <c r="AB99" s="209" t="b">
        <f t="shared" si="7"/>
        <v>0</v>
      </c>
      <c r="AC99" s="209" t="b">
        <f t="shared" si="7"/>
        <v>0</v>
      </c>
      <c r="AD99" s="209" t="b">
        <f t="shared" si="6"/>
        <v>0</v>
      </c>
      <c r="AE99" s="209" t="str">
        <f t="shared" si="6"/>
        <v/>
      </c>
      <c r="AF99" s="209" t="b">
        <f t="shared" si="6"/>
        <v>0</v>
      </c>
      <c r="AG99" s="209" t="str">
        <f t="shared" si="6"/>
        <v/>
      </c>
      <c r="AH99" s="209" t="b">
        <f t="shared" si="3"/>
        <v>0</v>
      </c>
      <c r="AJ99" s="209"/>
      <c r="AK99" s="200"/>
      <c r="AL99" s="209"/>
      <c r="AM99" s="209"/>
      <c r="AN99" s="209"/>
      <c r="AO99" s="209"/>
      <c r="AP99" s="209"/>
      <c r="AQ99" s="209"/>
    </row>
    <row r="100" spans="1:43">
      <c r="A100" s="211">
        <v>5</v>
      </c>
      <c r="B100" s="211">
        <v>2</v>
      </c>
      <c r="C100" s="211" t="s">
        <v>733</v>
      </c>
      <c r="D100" s="211" t="s">
        <v>739</v>
      </c>
      <c r="E100" s="211"/>
      <c r="F100" s="211" t="s">
        <v>75</v>
      </c>
      <c r="G100" s="211"/>
      <c r="H100" s="211">
        <v>2</v>
      </c>
      <c r="I100" s="354" t="s">
        <v>1068</v>
      </c>
      <c r="J100" s="205" t="s">
        <v>43</v>
      </c>
      <c r="K100" s="223">
        <v>5</v>
      </c>
      <c r="L100" s="223">
        <v>2</v>
      </c>
      <c r="M100" s="223" t="s">
        <v>733</v>
      </c>
      <c r="N100" s="223" t="s">
        <v>739</v>
      </c>
      <c r="O100" s="223"/>
      <c r="P100" s="223" t="s">
        <v>75</v>
      </c>
      <c r="Q100" s="223"/>
      <c r="R100" s="223">
        <v>2</v>
      </c>
      <c r="S100" s="194" t="str">
        <f>VLOOKUP(A100,'[3]15_リスト発行元マスタ'!$A$3:$Q$100,2,FALSE)</f>
        <v>FACTIVA_SANC</v>
      </c>
      <c r="T100" s="194" t="str">
        <f>VLOOKUP(K100,'[3]15_リスト発行元マスタ'!$U$3:$AK$100,2,FALSE)</f>
        <v>NPC</v>
      </c>
      <c r="U100" s="206" t="s">
        <v>208</v>
      </c>
      <c r="V100" s="207" t="s">
        <v>871</v>
      </c>
      <c r="W100" s="207" t="s">
        <v>206</v>
      </c>
      <c r="X100" s="207" t="str">
        <f t="shared" si="5"/>
        <v>5,2, 'タイプ','TYPE','',NULL,'',2</v>
      </c>
      <c r="Y100" s="208" t="s">
        <v>207</v>
      </c>
      <c r="AA100" s="209" t="b">
        <f t="shared" si="7"/>
        <v>0</v>
      </c>
      <c r="AB100" s="209" t="b">
        <f t="shared" si="7"/>
        <v>0</v>
      </c>
      <c r="AC100" s="209" t="b">
        <f t="shared" si="7"/>
        <v>0</v>
      </c>
      <c r="AD100" s="209" t="b">
        <f t="shared" si="6"/>
        <v>0</v>
      </c>
      <c r="AE100" s="209" t="str">
        <f t="shared" si="6"/>
        <v/>
      </c>
      <c r="AF100" s="209" t="b">
        <f t="shared" si="6"/>
        <v>0</v>
      </c>
      <c r="AG100" s="209" t="str">
        <f t="shared" si="6"/>
        <v/>
      </c>
      <c r="AH100" s="209" t="b">
        <f t="shared" si="3"/>
        <v>0</v>
      </c>
      <c r="AJ100" s="209"/>
      <c r="AK100" s="200"/>
      <c r="AL100" s="209"/>
      <c r="AM100" s="209"/>
      <c r="AN100" s="209"/>
      <c r="AO100" s="209"/>
      <c r="AP100" s="209"/>
      <c r="AQ100" s="209"/>
    </row>
    <row r="101" spans="1:43">
      <c r="A101" s="211">
        <v>5</v>
      </c>
      <c r="B101" s="211">
        <v>3</v>
      </c>
      <c r="C101" s="211" t="s">
        <v>740</v>
      </c>
      <c r="D101" s="211" t="s">
        <v>741</v>
      </c>
      <c r="E101" s="211"/>
      <c r="F101" s="211" t="s">
        <v>75</v>
      </c>
      <c r="G101" s="211"/>
      <c r="H101" s="211">
        <v>3</v>
      </c>
      <c r="I101" s="354" t="s">
        <v>1068</v>
      </c>
      <c r="J101" s="205" t="s">
        <v>43</v>
      </c>
      <c r="K101" s="223">
        <v>5</v>
      </c>
      <c r="L101" s="223">
        <v>3</v>
      </c>
      <c r="M101" s="223" t="s">
        <v>740</v>
      </c>
      <c r="N101" s="223" t="s">
        <v>741</v>
      </c>
      <c r="O101" s="223"/>
      <c r="P101" s="223" t="s">
        <v>75</v>
      </c>
      <c r="Q101" s="223"/>
      <c r="R101" s="223">
        <v>3</v>
      </c>
      <c r="S101" s="194" t="str">
        <f>VLOOKUP(A101,'[3]15_リスト発行元マスタ'!$A$3:$Q$100,2,FALSE)</f>
        <v>FACTIVA_SANC</v>
      </c>
      <c r="T101" s="194" t="str">
        <f>VLOOKUP(K101,'[3]15_リスト発行元マスタ'!$U$3:$AK$100,2,FALSE)</f>
        <v>NPC</v>
      </c>
      <c r="U101" s="206" t="s">
        <v>208</v>
      </c>
      <c r="V101" s="207" t="s">
        <v>871</v>
      </c>
      <c r="W101" s="207" t="s">
        <v>206</v>
      </c>
      <c r="X101" s="207" t="str">
        <f t="shared" si="5"/>
        <v>5,3, '名称','NAME','',NULL,'',3</v>
      </c>
      <c r="Y101" s="208" t="s">
        <v>207</v>
      </c>
      <c r="AA101" s="209" t="b">
        <f t="shared" si="7"/>
        <v>0</v>
      </c>
      <c r="AB101" s="209" t="b">
        <f t="shared" si="7"/>
        <v>0</v>
      </c>
      <c r="AC101" s="209" t="b">
        <f t="shared" si="7"/>
        <v>0</v>
      </c>
      <c r="AD101" s="209" t="b">
        <f t="shared" si="6"/>
        <v>0</v>
      </c>
      <c r="AE101" s="209" t="str">
        <f t="shared" si="6"/>
        <v/>
      </c>
      <c r="AF101" s="209" t="b">
        <f t="shared" si="6"/>
        <v>0</v>
      </c>
      <c r="AG101" s="209" t="str">
        <f t="shared" si="6"/>
        <v/>
      </c>
      <c r="AH101" s="209" t="b">
        <f t="shared" si="3"/>
        <v>0</v>
      </c>
      <c r="AJ101" s="209"/>
      <c r="AK101" s="200"/>
      <c r="AL101" s="209"/>
      <c r="AM101" s="209"/>
      <c r="AN101" s="209"/>
      <c r="AO101" s="209"/>
      <c r="AP101" s="209"/>
      <c r="AQ101" s="209"/>
    </row>
    <row r="102" spans="1:43">
      <c r="A102" s="211">
        <v>5</v>
      </c>
      <c r="B102" s="211">
        <v>4</v>
      </c>
      <c r="C102" s="211" t="s">
        <v>742</v>
      </c>
      <c r="D102" s="211" t="s">
        <v>743</v>
      </c>
      <c r="E102" s="211"/>
      <c r="F102" s="211" t="s">
        <v>75</v>
      </c>
      <c r="G102" s="211"/>
      <c r="H102" s="211">
        <v>4</v>
      </c>
      <c r="I102" s="354" t="s">
        <v>1068</v>
      </c>
      <c r="J102" s="205" t="s">
        <v>43</v>
      </c>
      <c r="K102" s="223">
        <v>5</v>
      </c>
      <c r="L102" s="223">
        <v>4</v>
      </c>
      <c r="M102" s="223" t="s">
        <v>742</v>
      </c>
      <c r="N102" s="223" t="s">
        <v>743</v>
      </c>
      <c r="O102" s="223"/>
      <c r="P102" s="223" t="s">
        <v>75</v>
      </c>
      <c r="Q102" s="223"/>
      <c r="R102" s="223">
        <v>4</v>
      </c>
      <c r="S102" s="194" t="str">
        <f>VLOOKUP(A102,'[3]15_リスト発行元マスタ'!$A$3:$Q$100,2,FALSE)</f>
        <v>FACTIVA_SANC</v>
      </c>
      <c r="T102" s="194" t="str">
        <f>VLOOKUP(K102,'[3]15_リスト発行元マスタ'!$U$3:$AK$100,2,FALSE)</f>
        <v>NPC</v>
      </c>
      <c r="U102" s="206" t="s">
        <v>208</v>
      </c>
      <c r="V102" s="207" t="s">
        <v>871</v>
      </c>
      <c r="W102" s="207" t="s">
        <v>206</v>
      </c>
      <c r="X102" s="207" t="str">
        <f t="shared" si="5"/>
        <v>5,4, '別称','NAME_SYNONYM','',NULL,'',4</v>
      </c>
      <c r="Y102" s="208" t="s">
        <v>207</v>
      </c>
      <c r="AA102" s="209" t="b">
        <f t="shared" si="7"/>
        <v>0</v>
      </c>
      <c r="AB102" s="209" t="b">
        <f t="shared" si="7"/>
        <v>0</v>
      </c>
      <c r="AC102" s="209" t="b">
        <f t="shared" si="7"/>
        <v>0</v>
      </c>
      <c r="AD102" s="209" t="b">
        <f t="shared" si="6"/>
        <v>0</v>
      </c>
      <c r="AE102" s="209" t="str">
        <f t="shared" si="6"/>
        <v/>
      </c>
      <c r="AF102" s="209" t="b">
        <f t="shared" si="6"/>
        <v>0</v>
      </c>
      <c r="AG102" s="209" t="str">
        <f t="shared" si="6"/>
        <v/>
      </c>
      <c r="AH102" s="209" t="b">
        <f t="shared" si="3"/>
        <v>0</v>
      </c>
      <c r="AJ102" s="209"/>
      <c r="AK102" s="200"/>
      <c r="AL102" s="209"/>
      <c r="AM102" s="209"/>
      <c r="AN102" s="209"/>
      <c r="AO102" s="209"/>
      <c r="AP102" s="209"/>
      <c r="AQ102" s="209"/>
    </row>
    <row r="103" spans="1:43">
      <c r="A103" s="211">
        <v>5</v>
      </c>
      <c r="B103" s="211">
        <v>5</v>
      </c>
      <c r="C103" s="211" t="s">
        <v>744</v>
      </c>
      <c r="D103" s="211" t="s">
        <v>745</v>
      </c>
      <c r="E103" s="211"/>
      <c r="F103" s="211" t="s">
        <v>75</v>
      </c>
      <c r="G103" s="211"/>
      <c r="H103" s="211">
        <v>5</v>
      </c>
      <c r="I103" s="354" t="s">
        <v>1068</v>
      </c>
      <c r="J103" s="205" t="s">
        <v>43</v>
      </c>
      <c r="K103" s="223">
        <v>5</v>
      </c>
      <c r="L103" s="223">
        <v>5</v>
      </c>
      <c r="M103" s="223" t="s">
        <v>744</v>
      </c>
      <c r="N103" s="223" t="s">
        <v>745</v>
      </c>
      <c r="O103" s="223"/>
      <c r="P103" s="223" t="s">
        <v>75</v>
      </c>
      <c r="Q103" s="223"/>
      <c r="R103" s="223">
        <v>5</v>
      </c>
      <c r="S103" s="194" t="str">
        <f>VLOOKUP(A103,'[3]15_リスト発行元マスタ'!$A$3:$Q$100,2,FALSE)</f>
        <v>FACTIVA_SANC</v>
      </c>
      <c r="T103" s="194" t="str">
        <f>VLOOKUP(K103,'[3]15_リスト発行元マスタ'!$U$3:$AK$100,2,FALSE)</f>
        <v>NPC</v>
      </c>
      <c r="U103" s="206" t="s">
        <v>208</v>
      </c>
      <c r="V103" s="207" t="s">
        <v>871</v>
      </c>
      <c r="W103" s="207" t="s">
        <v>206</v>
      </c>
      <c r="X103" s="207" t="str">
        <f t="shared" si="5"/>
        <v>5,5, '住所2','ADDRESS2','',NULL,'',5</v>
      </c>
      <c r="Y103" s="208" t="s">
        <v>207</v>
      </c>
      <c r="AA103" s="209" t="b">
        <f t="shared" si="7"/>
        <v>0</v>
      </c>
      <c r="AB103" s="209" t="b">
        <f t="shared" si="7"/>
        <v>0</v>
      </c>
      <c r="AC103" s="209" t="b">
        <f t="shared" si="7"/>
        <v>0</v>
      </c>
      <c r="AD103" s="209" t="b">
        <f t="shared" si="6"/>
        <v>0</v>
      </c>
      <c r="AE103" s="209" t="str">
        <f t="shared" si="6"/>
        <v/>
      </c>
      <c r="AF103" s="209" t="b">
        <f t="shared" si="6"/>
        <v>0</v>
      </c>
      <c r="AG103" s="209" t="str">
        <f t="shared" si="6"/>
        <v/>
      </c>
      <c r="AH103" s="209" t="b">
        <f t="shared" si="3"/>
        <v>0</v>
      </c>
      <c r="AJ103" s="209"/>
      <c r="AK103" s="200"/>
      <c r="AL103" s="209"/>
      <c r="AM103" s="209"/>
      <c r="AN103" s="209"/>
      <c r="AO103" s="209"/>
      <c r="AP103" s="209"/>
      <c r="AQ103" s="209"/>
    </row>
    <row r="104" spans="1:43">
      <c r="A104" s="211">
        <v>5</v>
      </c>
      <c r="B104" s="211">
        <v>6</v>
      </c>
      <c r="C104" s="211" t="s">
        <v>746</v>
      </c>
      <c r="D104" s="211" t="s">
        <v>747</v>
      </c>
      <c r="E104" s="211"/>
      <c r="F104" s="211" t="s">
        <v>75</v>
      </c>
      <c r="G104" s="211"/>
      <c r="H104" s="211">
        <v>6</v>
      </c>
      <c r="I104" s="354" t="s">
        <v>1068</v>
      </c>
      <c r="J104" s="205" t="s">
        <v>43</v>
      </c>
      <c r="K104" s="223">
        <v>5</v>
      </c>
      <c r="L104" s="223">
        <v>6</v>
      </c>
      <c r="M104" s="223" t="s">
        <v>746</v>
      </c>
      <c r="N104" s="223" t="s">
        <v>747</v>
      </c>
      <c r="O104" s="223"/>
      <c r="P104" s="223" t="s">
        <v>75</v>
      </c>
      <c r="Q104" s="223"/>
      <c r="R104" s="223">
        <v>6</v>
      </c>
      <c r="S104" s="194" t="str">
        <f>VLOOKUP(A104,'[3]15_リスト発行元マスタ'!$A$3:$Q$100,2,FALSE)</f>
        <v>FACTIVA_SANC</v>
      </c>
      <c r="T104" s="194" t="str">
        <f>VLOOKUP(K104,'[3]15_リスト発行元マスタ'!$U$3:$AK$100,2,FALSE)</f>
        <v>NPC</v>
      </c>
      <c r="U104" s="206" t="s">
        <v>208</v>
      </c>
      <c r="V104" s="207" t="s">
        <v>871</v>
      </c>
      <c r="W104" s="207" t="s">
        <v>206</v>
      </c>
      <c r="X104" s="207" t="str">
        <f t="shared" si="5"/>
        <v>5,6, '都市','CITY','',NULL,'',6</v>
      </c>
      <c r="Y104" s="208" t="s">
        <v>207</v>
      </c>
      <c r="AA104" s="209" t="b">
        <f t="shared" si="7"/>
        <v>0</v>
      </c>
      <c r="AB104" s="209" t="b">
        <f t="shared" si="7"/>
        <v>0</v>
      </c>
      <c r="AC104" s="209" t="b">
        <f t="shared" si="7"/>
        <v>0</v>
      </c>
      <c r="AD104" s="209" t="b">
        <f t="shared" si="6"/>
        <v>0</v>
      </c>
      <c r="AE104" s="209" t="str">
        <f t="shared" si="6"/>
        <v/>
      </c>
      <c r="AF104" s="209" t="b">
        <f t="shared" si="6"/>
        <v>0</v>
      </c>
      <c r="AG104" s="209" t="str">
        <f t="shared" si="6"/>
        <v/>
      </c>
      <c r="AH104" s="209" t="b">
        <f t="shared" si="3"/>
        <v>0</v>
      </c>
      <c r="AJ104" s="209"/>
      <c r="AK104" s="200"/>
      <c r="AL104" s="209"/>
      <c r="AM104" s="209"/>
      <c r="AN104" s="209"/>
      <c r="AO104" s="209"/>
      <c r="AP104" s="209"/>
      <c r="AQ104" s="209"/>
    </row>
    <row r="105" spans="1:43">
      <c r="A105" s="211">
        <v>5</v>
      </c>
      <c r="B105" s="211">
        <v>7</v>
      </c>
      <c r="C105" s="211" t="s">
        <v>748</v>
      </c>
      <c r="D105" s="211" t="s">
        <v>749</v>
      </c>
      <c r="E105" s="211"/>
      <c r="F105" s="211" t="s">
        <v>75</v>
      </c>
      <c r="G105" s="211"/>
      <c r="H105" s="211">
        <v>7</v>
      </c>
      <c r="I105" s="354" t="s">
        <v>1068</v>
      </c>
      <c r="J105" s="205" t="s">
        <v>43</v>
      </c>
      <c r="K105" s="223">
        <v>5</v>
      </c>
      <c r="L105" s="223">
        <v>7</v>
      </c>
      <c r="M105" s="223" t="s">
        <v>748</v>
      </c>
      <c r="N105" s="223" t="s">
        <v>749</v>
      </c>
      <c r="O105" s="223"/>
      <c r="P105" s="223" t="s">
        <v>75</v>
      </c>
      <c r="Q105" s="223"/>
      <c r="R105" s="223">
        <v>7</v>
      </c>
      <c r="S105" s="194" t="str">
        <f>VLOOKUP(A105,'[3]15_リスト発行元マスタ'!$A$3:$Q$100,2,FALSE)</f>
        <v>FACTIVA_SANC</v>
      </c>
      <c r="T105" s="194" t="str">
        <f>VLOOKUP(K105,'[3]15_リスト発行元マスタ'!$U$3:$AK$100,2,FALSE)</f>
        <v>NPC</v>
      </c>
      <c r="U105" s="206" t="s">
        <v>208</v>
      </c>
      <c r="V105" s="207" t="s">
        <v>871</v>
      </c>
      <c r="W105" s="207" t="s">
        <v>206</v>
      </c>
      <c r="X105" s="207" t="str">
        <f t="shared" si="5"/>
        <v>5,7, '国','COUNTRY','',NULL,'',7</v>
      </c>
      <c r="Y105" s="208" t="s">
        <v>207</v>
      </c>
      <c r="AA105" s="209" t="b">
        <f t="shared" si="7"/>
        <v>0</v>
      </c>
      <c r="AB105" s="209" t="b">
        <f t="shared" si="7"/>
        <v>0</v>
      </c>
      <c r="AC105" s="209" t="b">
        <f t="shared" si="7"/>
        <v>0</v>
      </c>
      <c r="AD105" s="209" t="b">
        <f t="shared" si="6"/>
        <v>0</v>
      </c>
      <c r="AE105" s="209" t="str">
        <f t="shared" si="6"/>
        <v/>
      </c>
      <c r="AF105" s="209" t="b">
        <f t="shared" si="6"/>
        <v>0</v>
      </c>
      <c r="AG105" s="209" t="str">
        <f t="shared" si="6"/>
        <v/>
      </c>
      <c r="AH105" s="209" t="b">
        <f t="shared" si="3"/>
        <v>0</v>
      </c>
      <c r="AJ105" s="209"/>
      <c r="AK105" s="200"/>
      <c r="AL105" s="209"/>
      <c r="AM105" s="209"/>
      <c r="AN105" s="209"/>
      <c r="AO105" s="209"/>
      <c r="AP105" s="209"/>
      <c r="AQ105" s="209"/>
    </row>
    <row r="106" spans="1:43">
      <c r="A106" s="211">
        <v>5</v>
      </c>
      <c r="B106" s="211">
        <v>8</v>
      </c>
      <c r="C106" s="211" t="s">
        <v>750</v>
      </c>
      <c r="D106" s="211" t="s">
        <v>751</v>
      </c>
      <c r="E106" s="211"/>
      <c r="F106" s="211" t="s">
        <v>75</v>
      </c>
      <c r="G106" s="211"/>
      <c r="H106" s="211">
        <v>8</v>
      </c>
      <c r="I106" s="354" t="s">
        <v>1068</v>
      </c>
      <c r="J106" s="205" t="s">
        <v>43</v>
      </c>
      <c r="K106" s="223">
        <v>5</v>
      </c>
      <c r="L106" s="223">
        <v>8</v>
      </c>
      <c r="M106" s="223" t="s">
        <v>750</v>
      </c>
      <c r="N106" s="223" t="s">
        <v>751</v>
      </c>
      <c r="O106" s="223"/>
      <c r="P106" s="223" t="s">
        <v>75</v>
      </c>
      <c r="Q106" s="223"/>
      <c r="R106" s="223">
        <v>8</v>
      </c>
      <c r="S106" s="194" t="str">
        <f>VLOOKUP(A106,'[3]15_リスト発行元マスタ'!$A$3:$Q$100,2,FALSE)</f>
        <v>FACTIVA_SANC</v>
      </c>
      <c r="T106" s="194" t="str">
        <f>VLOOKUP(K106,'[3]15_リスト発行元マスタ'!$U$3:$AK$100,2,FALSE)</f>
        <v>NPC</v>
      </c>
      <c r="U106" s="206" t="s">
        <v>208</v>
      </c>
      <c r="V106" s="207" t="s">
        <v>871</v>
      </c>
      <c r="W106" s="207" t="s">
        <v>206</v>
      </c>
      <c r="X106" s="207" t="str">
        <f t="shared" si="5"/>
        <v>5,8, 'ID情報','NATIONALID','',NULL,'',8</v>
      </c>
      <c r="Y106" s="208" t="s">
        <v>207</v>
      </c>
      <c r="AA106" s="209" t="b">
        <f t="shared" si="7"/>
        <v>0</v>
      </c>
      <c r="AB106" s="209" t="b">
        <f t="shared" si="7"/>
        <v>0</v>
      </c>
      <c r="AC106" s="209" t="b">
        <f t="shared" si="7"/>
        <v>0</v>
      </c>
      <c r="AD106" s="209" t="b">
        <f t="shared" si="6"/>
        <v>0</v>
      </c>
      <c r="AE106" s="209" t="str">
        <f t="shared" si="6"/>
        <v/>
      </c>
      <c r="AF106" s="209" t="b">
        <f t="shared" si="6"/>
        <v>0</v>
      </c>
      <c r="AG106" s="209" t="str">
        <f t="shared" si="6"/>
        <v/>
      </c>
      <c r="AH106" s="209" t="b">
        <f t="shared" si="3"/>
        <v>0</v>
      </c>
      <c r="AJ106" s="209"/>
      <c r="AK106" s="200"/>
      <c r="AL106" s="209"/>
      <c r="AM106" s="209"/>
      <c r="AN106" s="209"/>
      <c r="AO106" s="209"/>
      <c r="AP106" s="209"/>
      <c r="AQ106" s="209"/>
    </row>
    <row r="107" spans="1:43">
      <c r="A107" s="211">
        <v>5</v>
      </c>
      <c r="B107" s="211">
        <v>9</v>
      </c>
      <c r="C107" s="211" t="s">
        <v>752</v>
      </c>
      <c r="D107" s="211" t="s">
        <v>753</v>
      </c>
      <c r="E107" s="211"/>
      <c r="F107" s="211" t="s">
        <v>75</v>
      </c>
      <c r="G107" s="211"/>
      <c r="H107" s="211">
        <v>9</v>
      </c>
      <c r="I107" s="354" t="s">
        <v>1068</v>
      </c>
      <c r="J107" s="205" t="s">
        <v>43</v>
      </c>
      <c r="K107" s="223">
        <v>5</v>
      </c>
      <c r="L107" s="223">
        <v>9</v>
      </c>
      <c r="M107" s="223" t="s">
        <v>752</v>
      </c>
      <c r="N107" s="223" t="s">
        <v>753</v>
      </c>
      <c r="O107" s="223"/>
      <c r="P107" s="223" t="s">
        <v>75</v>
      </c>
      <c r="Q107" s="223"/>
      <c r="R107" s="223">
        <v>9</v>
      </c>
      <c r="S107" s="194" t="str">
        <f>VLOOKUP(A107,'[3]15_リスト発行元マスタ'!$A$3:$Q$100,2,FALSE)</f>
        <v>FACTIVA_SANC</v>
      </c>
      <c r="T107" s="194" t="str">
        <f>VLOOKUP(K107,'[3]15_リスト発行元マスタ'!$U$3:$AK$100,2,FALSE)</f>
        <v>NPC</v>
      </c>
      <c r="U107" s="206" t="s">
        <v>208</v>
      </c>
      <c r="V107" s="207" t="s">
        <v>871</v>
      </c>
      <c r="W107" s="207" t="s">
        <v>206</v>
      </c>
      <c r="X107" s="207" t="str">
        <f t="shared" si="5"/>
        <v>5,9, 'パスポート番号','PASSPORT','',NULL,'',9</v>
      </c>
      <c r="Y107" s="208" t="s">
        <v>207</v>
      </c>
      <c r="AA107" s="209" t="b">
        <f t="shared" si="7"/>
        <v>0</v>
      </c>
      <c r="AB107" s="209" t="b">
        <f t="shared" si="7"/>
        <v>0</v>
      </c>
      <c r="AC107" s="209" t="b">
        <f t="shared" si="7"/>
        <v>0</v>
      </c>
      <c r="AD107" s="209" t="b">
        <f t="shared" si="6"/>
        <v>0</v>
      </c>
      <c r="AE107" s="209" t="str">
        <f t="shared" si="6"/>
        <v/>
      </c>
      <c r="AF107" s="209" t="b">
        <f t="shared" si="6"/>
        <v>0</v>
      </c>
      <c r="AG107" s="209" t="str">
        <f t="shared" si="6"/>
        <v/>
      </c>
      <c r="AH107" s="209" t="b">
        <f t="shared" si="3"/>
        <v>0</v>
      </c>
      <c r="AJ107" s="209"/>
      <c r="AK107" s="200"/>
      <c r="AL107" s="209"/>
      <c r="AM107" s="209"/>
      <c r="AN107" s="209"/>
      <c r="AO107" s="209"/>
      <c r="AP107" s="209"/>
      <c r="AQ107" s="209"/>
    </row>
    <row r="108" spans="1:43">
      <c r="A108" s="211">
        <v>5</v>
      </c>
      <c r="B108" s="211">
        <v>10</v>
      </c>
      <c r="C108" s="211" t="s">
        <v>754</v>
      </c>
      <c r="D108" s="211" t="s">
        <v>755</v>
      </c>
      <c r="E108" s="211"/>
      <c r="F108" s="211" t="s">
        <v>75</v>
      </c>
      <c r="G108" s="211"/>
      <c r="H108" s="211">
        <v>10</v>
      </c>
      <c r="I108" s="354" t="s">
        <v>1068</v>
      </c>
      <c r="J108" s="205" t="s">
        <v>43</v>
      </c>
      <c r="K108" s="223">
        <v>5</v>
      </c>
      <c r="L108" s="223">
        <v>10</v>
      </c>
      <c r="M108" s="223" t="s">
        <v>754</v>
      </c>
      <c r="N108" s="223" t="s">
        <v>755</v>
      </c>
      <c r="O108" s="223"/>
      <c r="P108" s="223" t="s">
        <v>75</v>
      </c>
      <c r="Q108" s="223"/>
      <c r="R108" s="223">
        <v>10</v>
      </c>
      <c r="S108" s="194" t="str">
        <f>VLOOKUP(A108,'[3]15_リスト発行元マスタ'!$A$3:$Q$100,2,FALSE)</f>
        <v>FACTIVA_SANC</v>
      </c>
      <c r="T108" s="194" t="str">
        <f>VLOOKUP(K108,'[3]15_リスト発行元マスタ'!$U$3:$AK$100,2,FALSE)</f>
        <v>NPC</v>
      </c>
      <c r="U108" s="206" t="s">
        <v>208</v>
      </c>
      <c r="V108" s="207" t="s">
        <v>871</v>
      </c>
      <c r="W108" s="207" t="s">
        <v>206</v>
      </c>
      <c r="X108" s="207" t="str">
        <f t="shared" si="5"/>
        <v>5,10, 'その他ID情報','SEARCHCODE','',NULL,'',10</v>
      </c>
      <c r="Y108" s="208" t="s">
        <v>207</v>
      </c>
      <c r="AA108" s="209" t="b">
        <f t="shared" si="7"/>
        <v>0</v>
      </c>
      <c r="AB108" s="209" t="b">
        <f t="shared" si="7"/>
        <v>0</v>
      </c>
      <c r="AC108" s="209" t="b">
        <f t="shared" si="7"/>
        <v>0</v>
      </c>
      <c r="AD108" s="209" t="b">
        <f t="shared" si="6"/>
        <v>0</v>
      </c>
      <c r="AE108" s="209" t="str">
        <f t="shared" si="6"/>
        <v/>
      </c>
      <c r="AF108" s="209" t="b">
        <f t="shared" si="6"/>
        <v>0</v>
      </c>
      <c r="AG108" s="209" t="str">
        <f t="shared" si="6"/>
        <v/>
      </c>
      <c r="AH108" s="209" t="b">
        <f t="shared" si="3"/>
        <v>0</v>
      </c>
      <c r="AJ108" s="209"/>
      <c r="AK108" s="200"/>
      <c r="AL108" s="209"/>
      <c r="AM108" s="209"/>
      <c r="AN108" s="209"/>
      <c r="AO108" s="209"/>
      <c r="AP108" s="209"/>
      <c r="AQ108" s="209"/>
    </row>
    <row r="109" spans="1:43">
      <c r="A109" s="211">
        <v>5</v>
      </c>
      <c r="B109" s="211">
        <v>11</v>
      </c>
      <c r="C109" s="211" t="s">
        <v>756</v>
      </c>
      <c r="D109" s="211" t="s">
        <v>757</v>
      </c>
      <c r="E109" s="211"/>
      <c r="F109" s="211" t="s">
        <v>75</v>
      </c>
      <c r="G109" s="211"/>
      <c r="H109" s="211">
        <v>11</v>
      </c>
      <c r="I109" s="354" t="s">
        <v>1068</v>
      </c>
      <c r="J109" s="205" t="s">
        <v>43</v>
      </c>
      <c r="K109" s="223">
        <v>5</v>
      </c>
      <c r="L109" s="223">
        <v>11</v>
      </c>
      <c r="M109" s="223" t="s">
        <v>756</v>
      </c>
      <c r="N109" s="223" t="s">
        <v>757</v>
      </c>
      <c r="O109" s="223"/>
      <c r="P109" s="223" t="s">
        <v>75</v>
      </c>
      <c r="Q109" s="223"/>
      <c r="R109" s="223">
        <v>11</v>
      </c>
      <c r="S109" s="194" t="str">
        <f>VLOOKUP(A109,'[3]15_リスト発行元マスタ'!$A$3:$Q$100,2,FALSE)</f>
        <v>FACTIVA_SANC</v>
      </c>
      <c r="T109" s="194" t="str">
        <f>VLOOKUP(K109,'[3]15_リスト発行元マスタ'!$U$3:$AK$100,2,FALSE)</f>
        <v>NPC</v>
      </c>
      <c r="U109" s="206" t="s">
        <v>208</v>
      </c>
      <c r="V109" s="207" t="s">
        <v>871</v>
      </c>
      <c r="W109" s="207" t="s">
        <v>206</v>
      </c>
      <c r="X109" s="207" t="str">
        <f t="shared" si="5"/>
        <v>5,11, 'BIC','BICCODE','',NULL,'',11</v>
      </c>
      <c r="Y109" s="208" t="s">
        <v>207</v>
      </c>
      <c r="AA109" s="209" t="b">
        <f t="shared" si="7"/>
        <v>0</v>
      </c>
      <c r="AB109" s="209" t="b">
        <f t="shared" si="7"/>
        <v>0</v>
      </c>
      <c r="AC109" s="209" t="b">
        <f t="shared" si="7"/>
        <v>0</v>
      </c>
      <c r="AD109" s="209" t="b">
        <f t="shared" si="6"/>
        <v>0</v>
      </c>
      <c r="AE109" s="209" t="str">
        <f t="shared" si="6"/>
        <v/>
      </c>
      <c r="AF109" s="209" t="b">
        <f t="shared" si="6"/>
        <v>0</v>
      </c>
      <c r="AG109" s="209" t="str">
        <f t="shared" si="6"/>
        <v/>
      </c>
      <c r="AH109" s="209" t="b">
        <f t="shared" si="3"/>
        <v>0</v>
      </c>
      <c r="AJ109" s="209"/>
      <c r="AK109" s="200"/>
      <c r="AL109" s="209"/>
      <c r="AM109" s="209"/>
      <c r="AN109" s="209"/>
      <c r="AO109" s="209"/>
      <c r="AP109" s="209"/>
      <c r="AQ109" s="209"/>
    </row>
    <row r="110" spans="1:43">
      <c r="A110" s="211">
        <v>5</v>
      </c>
      <c r="B110" s="211">
        <v>12</v>
      </c>
      <c r="C110" s="211" t="s">
        <v>758</v>
      </c>
      <c r="D110" s="211" t="s">
        <v>759</v>
      </c>
      <c r="E110" s="211"/>
      <c r="F110" s="211" t="s">
        <v>75</v>
      </c>
      <c r="G110" s="211"/>
      <c r="H110" s="211">
        <v>12</v>
      </c>
      <c r="I110" s="354" t="s">
        <v>1068</v>
      </c>
      <c r="J110" s="205" t="s">
        <v>43</v>
      </c>
      <c r="K110" s="223">
        <v>5</v>
      </c>
      <c r="L110" s="223">
        <v>12</v>
      </c>
      <c r="M110" s="223" t="s">
        <v>758</v>
      </c>
      <c r="N110" s="223" t="s">
        <v>759</v>
      </c>
      <c r="O110" s="223"/>
      <c r="P110" s="223" t="s">
        <v>75</v>
      </c>
      <c r="Q110" s="223"/>
      <c r="R110" s="223">
        <v>12</v>
      </c>
      <c r="S110" s="194" t="str">
        <f>VLOOKUP(A110,'[3]15_リスト発行元マスタ'!$A$3:$Q$100,2,FALSE)</f>
        <v>FACTIVA_SANC</v>
      </c>
      <c r="T110" s="194" t="str">
        <f>VLOOKUP(K110,'[3]15_リスト発行元マスタ'!$U$3:$AK$100,2,FALSE)</f>
        <v>NPC</v>
      </c>
      <c r="U110" s="206" t="s">
        <v>208</v>
      </c>
      <c r="V110" s="207" t="s">
        <v>871</v>
      </c>
      <c r="W110" s="207" t="s">
        <v>206</v>
      </c>
      <c r="X110" s="207" t="str">
        <f t="shared" si="5"/>
        <v>5,12, '設立/生年月日','DATEOFBIRTH','',NULL,'',12</v>
      </c>
      <c r="Y110" s="208" t="s">
        <v>207</v>
      </c>
      <c r="AA110" s="209" t="b">
        <f t="shared" si="7"/>
        <v>0</v>
      </c>
      <c r="AB110" s="209" t="b">
        <f t="shared" si="7"/>
        <v>0</v>
      </c>
      <c r="AC110" s="209" t="b">
        <f t="shared" si="7"/>
        <v>0</v>
      </c>
      <c r="AD110" s="209" t="b">
        <f t="shared" si="6"/>
        <v>0</v>
      </c>
      <c r="AE110" s="209" t="str">
        <f t="shared" si="6"/>
        <v/>
      </c>
      <c r="AF110" s="209" t="b">
        <f t="shared" si="6"/>
        <v>0</v>
      </c>
      <c r="AG110" s="209" t="str">
        <f t="shared" si="6"/>
        <v/>
      </c>
      <c r="AH110" s="209" t="b">
        <f t="shared" si="3"/>
        <v>0</v>
      </c>
      <c r="AJ110" s="209"/>
      <c r="AK110" s="200"/>
      <c r="AL110" s="209"/>
      <c r="AM110" s="209"/>
      <c r="AN110" s="209"/>
      <c r="AO110" s="209"/>
      <c r="AP110" s="209"/>
      <c r="AQ110" s="209"/>
    </row>
    <row r="111" spans="1:43">
      <c r="A111" s="211">
        <v>5</v>
      </c>
      <c r="B111" s="211">
        <v>13</v>
      </c>
      <c r="C111" s="211" t="s">
        <v>760</v>
      </c>
      <c r="D111" s="211" t="s">
        <v>761</v>
      </c>
      <c r="E111" s="211"/>
      <c r="F111" s="211" t="s">
        <v>75</v>
      </c>
      <c r="G111" s="211"/>
      <c r="H111" s="211">
        <v>13</v>
      </c>
      <c r="I111" s="354" t="s">
        <v>1068</v>
      </c>
      <c r="J111" s="205" t="s">
        <v>43</v>
      </c>
      <c r="K111" s="223">
        <v>5</v>
      </c>
      <c r="L111" s="223">
        <v>13</v>
      </c>
      <c r="M111" s="223" t="s">
        <v>760</v>
      </c>
      <c r="N111" s="223" t="s">
        <v>761</v>
      </c>
      <c r="O111" s="223"/>
      <c r="P111" s="223" t="s">
        <v>75</v>
      </c>
      <c r="Q111" s="223"/>
      <c r="R111" s="223">
        <v>13</v>
      </c>
      <c r="S111" s="194" t="str">
        <f>VLOOKUP(A111,'[3]15_リスト発行元マスタ'!$A$3:$Q$100,2,FALSE)</f>
        <v>FACTIVA_SANC</v>
      </c>
      <c r="T111" s="194" t="str">
        <f>VLOOKUP(K111,'[3]15_リスト発行元マスタ'!$U$3:$AK$100,2,FALSE)</f>
        <v>NPC</v>
      </c>
      <c r="U111" s="206" t="s">
        <v>208</v>
      </c>
      <c r="V111" s="207" t="s">
        <v>871</v>
      </c>
      <c r="W111" s="207" t="s">
        <v>206</v>
      </c>
      <c r="X111" s="207" t="str">
        <f t="shared" si="5"/>
        <v>5,13, '性別','GENDER','',NULL,'',13</v>
      </c>
      <c r="Y111" s="208" t="s">
        <v>207</v>
      </c>
      <c r="AA111" s="209" t="b">
        <f t="shared" si="7"/>
        <v>0</v>
      </c>
      <c r="AB111" s="209" t="b">
        <f t="shared" si="7"/>
        <v>0</v>
      </c>
      <c r="AC111" s="209" t="b">
        <f t="shared" si="7"/>
        <v>0</v>
      </c>
      <c r="AD111" s="209" t="b">
        <f t="shared" si="6"/>
        <v>0</v>
      </c>
      <c r="AE111" s="209" t="str">
        <f t="shared" si="6"/>
        <v/>
      </c>
      <c r="AF111" s="209" t="b">
        <f t="shared" si="6"/>
        <v>0</v>
      </c>
      <c r="AG111" s="209" t="str">
        <f t="shared" si="6"/>
        <v/>
      </c>
      <c r="AH111" s="209" t="b">
        <f t="shared" si="3"/>
        <v>0</v>
      </c>
      <c r="AJ111" s="209"/>
      <c r="AK111" s="200"/>
      <c r="AL111" s="209"/>
      <c r="AM111" s="209"/>
      <c r="AN111" s="209"/>
      <c r="AO111" s="209"/>
      <c r="AP111" s="209"/>
      <c r="AQ111" s="209"/>
    </row>
    <row r="112" spans="1:43">
      <c r="A112" s="211">
        <v>5</v>
      </c>
      <c r="B112" s="211">
        <v>14</v>
      </c>
      <c r="C112" s="211" t="s">
        <v>762</v>
      </c>
      <c r="D112" s="211" t="s">
        <v>763</v>
      </c>
      <c r="E112" s="211"/>
      <c r="F112" s="211" t="s">
        <v>75</v>
      </c>
      <c r="G112" s="211"/>
      <c r="H112" s="211">
        <v>14</v>
      </c>
      <c r="I112" s="354" t="s">
        <v>1068</v>
      </c>
      <c r="J112" s="205" t="s">
        <v>43</v>
      </c>
      <c r="K112" s="223">
        <v>5</v>
      </c>
      <c r="L112" s="223">
        <v>14</v>
      </c>
      <c r="M112" s="223" t="s">
        <v>762</v>
      </c>
      <c r="N112" s="223" t="s">
        <v>763</v>
      </c>
      <c r="O112" s="223"/>
      <c r="P112" s="223" t="s">
        <v>75</v>
      </c>
      <c r="Q112" s="223"/>
      <c r="R112" s="223">
        <v>14</v>
      </c>
      <c r="S112" s="194" t="str">
        <f>VLOOKUP(A112,'[3]15_リスト発行元マスタ'!$A$3:$Q$100,2,FALSE)</f>
        <v>FACTIVA_SANC</v>
      </c>
      <c r="T112" s="194" t="str">
        <f>VLOOKUP(K112,'[3]15_リスト発行元マスタ'!$U$3:$AK$100,2,FALSE)</f>
        <v>NPC</v>
      </c>
      <c r="U112" s="206" t="s">
        <v>208</v>
      </c>
      <c r="V112" s="207" t="s">
        <v>871</v>
      </c>
      <c r="W112" s="207" t="s">
        <v>206</v>
      </c>
      <c r="X112" s="207" t="str">
        <f t="shared" si="5"/>
        <v>5,14, '住所','ADDRESS','',NULL,'',14</v>
      </c>
      <c r="Y112" s="208" t="s">
        <v>207</v>
      </c>
      <c r="AA112" s="209" t="b">
        <f t="shared" si="7"/>
        <v>0</v>
      </c>
      <c r="AB112" s="209" t="b">
        <f t="shared" si="7"/>
        <v>0</v>
      </c>
      <c r="AC112" s="209" t="b">
        <f t="shared" si="7"/>
        <v>0</v>
      </c>
      <c r="AD112" s="209" t="b">
        <f t="shared" si="6"/>
        <v>0</v>
      </c>
      <c r="AE112" s="209" t="str">
        <f t="shared" si="6"/>
        <v/>
      </c>
      <c r="AF112" s="209" t="b">
        <f t="shared" si="6"/>
        <v>0</v>
      </c>
      <c r="AG112" s="209" t="str">
        <f t="shared" si="6"/>
        <v/>
      </c>
      <c r="AH112" s="209" t="b">
        <f t="shared" si="3"/>
        <v>0</v>
      </c>
      <c r="AJ112" s="209"/>
      <c r="AK112" s="200"/>
      <c r="AL112" s="209"/>
      <c r="AM112" s="209"/>
      <c r="AN112" s="209"/>
      <c r="AO112" s="209"/>
      <c r="AP112" s="209"/>
      <c r="AQ112" s="209"/>
    </row>
    <row r="113" spans="1:43">
      <c r="A113" s="211">
        <v>5</v>
      </c>
      <c r="B113" s="211">
        <v>15</v>
      </c>
      <c r="C113" s="211" t="s">
        <v>764</v>
      </c>
      <c r="D113" s="211" t="s">
        <v>765</v>
      </c>
      <c r="E113" s="211"/>
      <c r="F113" s="211" t="s">
        <v>75</v>
      </c>
      <c r="G113" s="211"/>
      <c r="H113" s="211">
        <v>15</v>
      </c>
      <c r="I113" s="354" t="s">
        <v>1068</v>
      </c>
      <c r="J113" s="205" t="s">
        <v>43</v>
      </c>
      <c r="K113" s="223">
        <v>5</v>
      </c>
      <c r="L113" s="223">
        <v>15</v>
      </c>
      <c r="M113" s="223" t="s">
        <v>764</v>
      </c>
      <c r="N113" s="223" t="s">
        <v>765</v>
      </c>
      <c r="O113" s="223"/>
      <c r="P113" s="223" t="s">
        <v>75</v>
      </c>
      <c r="Q113" s="223"/>
      <c r="R113" s="223">
        <v>15</v>
      </c>
      <c r="S113" s="194" t="str">
        <f>VLOOKUP(A113,'[3]15_リスト発行元マスタ'!$A$3:$Q$100,2,FALSE)</f>
        <v>FACTIVA_SANC</v>
      </c>
      <c r="T113" s="194" t="str">
        <f>VLOOKUP(K113,'[3]15_リスト発行元マスタ'!$U$3:$AK$100,2,FALSE)</f>
        <v>NPC</v>
      </c>
      <c r="U113" s="206" t="s">
        <v>208</v>
      </c>
      <c r="V113" s="207" t="s">
        <v>871</v>
      </c>
      <c r="W113" s="207" t="s">
        <v>206</v>
      </c>
      <c r="X113" s="207" t="str">
        <f t="shared" si="5"/>
        <v>5,15, '国籍','NATIONALITY','',NULL,'',15</v>
      </c>
      <c r="Y113" s="208" t="s">
        <v>207</v>
      </c>
      <c r="AA113" s="209" t="b">
        <f t="shared" si="7"/>
        <v>0</v>
      </c>
      <c r="AB113" s="209" t="b">
        <f t="shared" si="7"/>
        <v>0</v>
      </c>
      <c r="AC113" s="209" t="b">
        <f t="shared" si="7"/>
        <v>0</v>
      </c>
      <c r="AD113" s="209" t="b">
        <f t="shared" si="6"/>
        <v>0</v>
      </c>
      <c r="AE113" s="209" t="str">
        <f t="shared" si="6"/>
        <v/>
      </c>
      <c r="AF113" s="209" t="b">
        <f t="shared" si="6"/>
        <v>0</v>
      </c>
      <c r="AG113" s="209" t="str">
        <f t="shared" si="6"/>
        <v/>
      </c>
      <c r="AH113" s="209" t="b">
        <f t="shared" si="3"/>
        <v>0</v>
      </c>
      <c r="AJ113" s="209"/>
      <c r="AK113" s="200"/>
      <c r="AL113" s="209"/>
      <c r="AM113" s="209"/>
      <c r="AN113" s="209"/>
      <c r="AO113" s="209"/>
      <c r="AP113" s="209"/>
      <c r="AQ113" s="209"/>
    </row>
    <row r="114" spans="1:43">
      <c r="A114" s="211">
        <v>5</v>
      </c>
      <c r="B114" s="211">
        <v>16</v>
      </c>
      <c r="C114" s="211" t="s">
        <v>766</v>
      </c>
      <c r="D114" s="211" t="s">
        <v>767</v>
      </c>
      <c r="E114" s="211"/>
      <c r="F114" s="211" t="s">
        <v>75</v>
      </c>
      <c r="G114" s="211"/>
      <c r="H114" s="211">
        <v>16</v>
      </c>
      <c r="I114" s="354" t="s">
        <v>1068</v>
      </c>
      <c r="J114" s="205" t="s">
        <v>43</v>
      </c>
      <c r="K114" s="223">
        <v>5</v>
      </c>
      <c r="L114" s="223">
        <v>16</v>
      </c>
      <c r="M114" s="223" t="s">
        <v>766</v>
      </c>
      <c r="N114" s="223" t="s">
        <v>767</v>
      </c>
      <c r="O114" s="223"/>
      <c r="P114" s="223" t="s">
        <v>75</v>
      </c>
      <c r="Q114" s="223"/>
      <c r="R114" s="223">
        <v>16</v>
      </c>
      <c r="S114" s="194" t="str">
        <f>VLOOKUP(A114,'[3]15_リスト発行元マスタ'!$A$3:$Q$100,2,FALSE)</f>
        <v>FACTIVA_SANC</v>
      </c>
      <c r="T114" s="194" t="str">
        <f>VLOOKUP(K114,'[3]15_リスト発行元マスタ'!$U$3:$AK$100,2,FALSE)</f>
        <v>NPC</v>
      </c>
      <c r="U114" s="206" t="s">
        <v>208</v>
      </c>
      <c r="V114" s="207" t="s">
        <v>871</v>
      </c>
      <c r="W114" s="207" t="s">
        <v>206</v>
      </c>
      <c r="X114" s="207" t="str">
        <f t="shared" si="5"/>
        <v>5,16, '特定顧客と判断した事由','REASONS','',NULL,'',16</v>
      </c>
      <c r="Y114" s="208" t="s">
        <v>207</v>
      </c>
      <c r="AA114" s="209" t="b">
        <f t="shared" si="7"/>
        <v>0</v>
      </c>
      <c r="AB114" s="209" t="b">
        <f t="shared" si="7"/>
        <v>0</v>
      </c>
      <c r="AC114" s="209" t="b">
        <f t="shared" si="7"/>
        <v>0</v>
      </c>
      <c r="AD114" s="209" t="b">
        <f t="shared" si="6"/>
        <v>0</v>
      </c>
      <c r="AE114" s="209" t="str">
        <f t="shared" si="6"/>
        <v/>
      </c>
      <c r="AF114" s="209" t="b">
        <f t="shared" si="6"/>
        <v>0</v>
      </c>
      <c r="AG114" s="209" t="str">
        <f t="shared" si="6"/>
        <v/>
      </c>
      <c r="AH114" s="209" t="b">
        <f t="shared" si="6"/>
        <v>0</v>
      </c>
      <c r="AJ114" s="209"/>
      <c r="AK114" s="200"/>
      <c r="AL114" s="209"/>
      <c r="AM114" s="209"/>
      <c r="AN114" s="209"/>
      <c r="AO114" s="209"/>
      <c r="AP114" s="209"/>
      <c r="AQ114" s="209"/>
    </row>
    <row r="115" spans="1:43">
      <c r="A115" s="211">
        <v>5</v>
      </c>
      <c r="B115" s="211">
        <v>17</v>
      </c>
      <c r="C115" s="211" t="s">
        <v>768</v>
      </c>
      <c r="D115" s="211" t="s">
        <v>769</v>
      </c>
      <c r="E115" s="211"/>
      <c r="F115" s="211" t="s">
        <v>75</v>
      </c>
      <c r="G115" s="211"/>
      <c r="H115" s="211">
        <v>17</v>
      </c>
      <c r="I115" s="354" t="s">
        <v>1068</v>
      </c>
      <c r="J115" s="205" t="s">
        <v>43</v>
      </c>
      <c r="K115" s="223">
        <v>5</v>
      </c>
      <c r="L115" s="223">
        <v>17</v>
      </c>
      <c r="M115" s="223" t="s">
        <v>768</v>
      </c>
      <c r="N115" s="223" t="s">
        <v>769</v>
      </c>
      <c r="O115" s="223"/>
      <c r="P115" s="223" t="s">
        <v>75</v>
      </c>
      <c r="Q115" s="223"/>
      <c r="R115" s="223">
        <v>17</v>
      </c>
      <c r="S115" s="194" t="str">
        <f>VLOOKUP(A115,'[3]15_リスト発行元マスタ'!$A$3:$Q$100,2,FALSE)</f>
        <v>FACTIVA_SANC</v>
      </c>
      <c r="T115" s="194" t="str">
        <f>VLOOKUP(K115,'[3]15_リスト発行元マスタ'!$U$3:$AK$100,2,FALSE)</f>
        <v>NPC</v>
      </c>
      <c r="U115" s="206" t="s">
        <v>208</v>
      </c>
      <c r="V115" s="207" t="s">
        <v>871</v>
      </c>
      <c r="W115" s="207" t="s">
        <v>206</v>
      </c>
      <c r="X115" s="207" t="str">
        <f t="shared" si="5"/>
        <v>5,17, '報道年月日','DATE_OF_COVERAGE','',NULL,'',17</v>
      </c>
      <c r="Y115" s="208" t="s">
        <v>207</v>
      </c>
      <c r="AA115" s="209" t="b">
        <f t="shared" si="7"/>
        <v>0</v>
      </c>
      <c r="AB115" s="209" t="b">
        <f t="shared" si="7"/>
        <v>0</v>
      </c>
      <c r="AC115" s="209" t="b">
        <f t="shared" si="7"/>
        <v>0</v>
      </c>
      <c r="AD115" s="209" t="b">
        <f t="shared" si="6"/>
        <v>0</v>
      </c>
      <c r="AE115" s="209" t="str">
        <f t="shared" si="6"/>
        <v/>
      </c>
      <c r="AF115" s="209" t="b">
        <f t="shared" si="6"/>
        <v>0</v>
      </c>
      <c r="AG115" s="209" t="str">
        <f t="shared" si="6"/>
        <v/>
      </c>
      <c r="AH115" s="209" t="b">
        <f t="shared" si="6"/>
        <v>0</v>
      </c>
      <c r="AJ115" s="209"/>
      <c r="AK115" s="200"/>
      <c r="AL115" s="209"/>
      <c r="AM115" s="209"/>
      <c r="AN115" s="209"/>
      <c r="AO115" s="209"/>
      <c r="AP115" s="209"/>
      <c r="AQ115" s="209"/>
    </row>
    <row r="116" spans="1:43">
      <c r="A116" s="211">
        <v>5</v>
      </c>
      <c r="B116" s="211">
        <v>18</v>
      </c>
      <c r="C116" s="211" t="s">
        <v>770</v>
      </c>
      <c r="D116" s="211" t="s">
        <v>771</v>
      </c>
      <c r="E116" s="211"/>
      <c r="F116" s="211" t="s">
        <v>75</v>
      </c>
      <c r="G116" s="211"/>
      <c r="H116" s="211">
        <v>18</v>
      </c>
      <c r="I116" s="354" t="s">
        <v>1068</v>
      </c>
      <c r="J116" s="205" t="s">
        <v>43</v>
      </c>
      <c r="K116" s="223">
        <v>5</v>
      </c>
      <c r="L116" s="223">
        <v>18</v>
      </c>
      <c r="M116" s="223" t="s">
        <v>770</v>
      </c>
      <c r="N116" s="223" t="s">
        <v>771</v>
      </c>
      <c r="O116" s="223"/>
      <c r="P116" s="223" t="s">
        <v>75</v>
      </c>
      <c r="Q116" s="223"/>
      <c r="R116" s="223">
        <v>18</v>
      </c>
      <c r="S116" s="194" t="str">
        <f>VLOOKUP(A116,'[3]15_リスト発行元マスタ'!$A$3:$Q$100,2,FALSE)</f>
        <v>FACTIVA_SANC</v>
      </c>
      <c r="T116" s="194" t="str">
        <f>VLOOKUP(K116,'[3]15_リスト発行元マスタ'!$U$3:$AK$100,2,FALSE)</f>
        <v>NPC</v>
      </c>
      <c r="U116" s="206" t="s">
        <v>208</v>
      </c>
      <c r="V116" s="207" t="s">
        <v>871</v>
      </c>
      <c r="W116" s="207" t="s">
        <v>206</v>
      </c>
      <c r="X116" s="207" t="str">
        <f t="shared" si="5"/>
        <v>5,18, '年齢','PRESS_AGE','',NULL,'',18</v>
      </c>
      <c r="Y116" s="208" t="s">
        <v>207</v>
      </c>
      <c r="AA116" s="209" t="b">
        <f t="shared" si="7"/>
        <v>0</v>
      </c>
      <c r="AB116" s="209" t="b">
        <f t="shared" si="7"/>
        <v>0</v>
      </c>
      <c r="AC116" s="209" t="b">
        <f t="shared" si="7"/>
        <v>0</v>
      </c>
      <c r="AD116" s="209" t="b">
        <f t="shared" si="6"/>
        <v>0</v>
      </c>
      <c r="AE116" s="209" t="str">
        <f t="shared" si="6"/>
        <v/>
      </c>
      <c r="AF116" s="209" t="b">
        <f t="shared" si="6"/>
        <v>0</v>
      </c>
      <c r="AG116" s="209" t="str">
        <f t="shared" si="6"/>
        <v/>
      </c>
      <c r="AH116" s="209" t="b">
        <f t="shared" si="6"/>
        <v>0</v>
      </c>
      <c r="AJ116" s="209"/>
      <c r="AK116" s="200"/>
      <c r="AL116" s="209"/>
      <c r="AM116" s="209"/>
      <c r="AN116" s="209"/>
      <c r="AO116" s="209"/>
      <c r="AP116" s="209"/>
      <c r="AQ116" s="209"/>
    </row>
    <row r="117" spans="1:43">
      <c r="A117" s="211">
        <v>5</v>
      </c>
      <c r="B117" s="211">
        <v>19</v>
      </c>
      <c r="C117" s="211" t="s">
        <v>772</v>
      </c>
      <c r="D117" s="211" t="s">
        <v>773</v>
      </c>
      <c r="E117" s="211"/>
      <c r="F117" s="211" t="s">
        <v>75</v>
      </c>
      <c r="G117" s="211"/>
      <c r="H117" s="211">
        <v>19</v>
      </c>
      <c r="I117" s="354" t="s">
        <v>1068</v>
      </c>
      <c r="J117" s="205" t="s">
        <v>43</v>
      </c>
      <c r="K117" s="223">
        <v>5</v>
      </c>
      <c r="L117" s="223">
        <v>19</v>
      </c>
      <c r="M117" s="223" t="s">
        <v>772</v>
      </c>
      <c r="N117" s="223" t="s">
        <v>773</v>
      </c>
      <c r="O117" s="223"/>
      <c r="P117" s="223" t="s">
        <v>75</v>
      </c>
      <c r="Q117" s="223"/>
      <c r="R117" s="223">
        <v>19</v>
      </c>
      <c r="S117" s="194" t="str">
        <f>VLOOKUP(A117,'[3]15_リスト発行元マスタ'!$A$3:$Q$100,2,FALSE)</f>
        <v>FACTIVA_SANC</v>
      </c>
      <c r="T117" s="194" t="str">
        <f>VLOOKUP(K117,'[3]15_リスト発行元マスタ'!$U$3:$AK$100,2,FALSE)</f>
        <v>NPC</v>
      </c>
      <c r="U117" s="206" t="s">
        <v>208</v>
      </c>
      <c r="V117" s="207" t="s">
        <v>871</v>
      </c>
      <c r="W117" s="207" t="s">
        <v>206</v>
      </c>
      <c r="X117" s="207" t="str">
        <f t="shared" si="5"/>
        <v>5,19, 'FROM','DATE_FROM','',NULL,'',19</v>
      </c>
      <c r="Y117" s="208" t="s">
        <v>207</v>
      </c>
      <c r="AA117" s="209" t="b">
        <f t="shared" si="7"/>
        <v>0</v>
      </c>
      <c r="AB117" s="209" t="b">
        <f t="shared" si="7"/>
        <v>0</v>
      </c>
      <c r="AC117" s="209" t="b">
        <f t="shared" si="7"/>
        <v>0</v>
      </c>
      <c r="AD117" s="209" t="b">
        <f t="shared" si="6"/>
        <v>0</v>
      </c>
      <c r="AE117" s="209" t="str">
        <f t="shared" si="6"/>
        <v/>
      </c>
      <c r="AF117" s="209" t="b">
        <f t="shared" si="6"/>
        <v>0</v>
      </c>
      <c r="AG117" s="209" t="str">
        <f t="shared" si="6"/>
        <v/>
      </c>
      <c r="AH117" s="209" t="b">
        <f t="shared" si="6"/>
        <v>0</v>
      </c>
      <c r="AJ117" s="209"/>
      <c r="AK117" s="200"/>
      <c r="AL117" s="209"/>
      <c r="AM117" s="209"/>
      <c r="AN117" s="209"/>
      <c r="AO117" s="209"/>
      <c r="AP117" s="209"/>
      <c r="AQ117" s="209"/>
    </row>
    <row r="118" spans="1:43">
      <c r="A118" s="211">
        <v>5</v>
      </c>
      <c r="B118" s="211">
        <v>20</v>
      </c>
      <c r="C118" s="211" t="s">
        <v>774</v>
      </c>
      <c r="D118" s="211" t="s">
        <v>775</v>
      </c>
      <c r="E118" s="211"/>
      <c r="F118" s="211" t="s">
        <v>75</v>
      </c>
      <c r="G118" s="211"/>
      <c r="H118" s="211">
        <v>20</v>
      </c>
      <c r="I118" s="354" t="s">
        <v>1068</v>
      </c>
      <c r="J118" s="205" t="s">
        <v>43</v>
      </c>
      <c r="K118" s="223">
        <v>5</v>
      </c>
      <c r="L118" s="223">
        <v>20</v>
      </c>
      <c r="M118" s="223" t="s">
        <v>774</v>
      </c>
      <c r="N118" s="223" t="s">
        <v>775</v>
      </c>
      <c r="O118" s="223"/>
      <c r="P118" s="223" t="s">
        <v>75</v>
      </c>
      <c r="Q118" s="223"/>
      <c r="R118" s="223">
        <v>20</v>
      </c>
      <c r="S118" s="194" t="str">
        <f>VLOOKUP(A118,'[3]15_リスト発行元マスタ'!$A$3:$Q$100,2,FALSE)</f>
        <v>FACTIVA_SANC</v>
      </c>
      <c r="T118" s="194" t="str">
        <f>VLOOKUP(K118,'[3]15_リスト発行元マスタ'!$U$3:$AK$100,2,FALSE)</f>
        <v>NPC</v>
      </c>
      <c r="U118" s="206" t="s">
        <v>208</v>
      </c>
      <c r="V118" s="207" t="s">
        <v>871</v>
      </c>
      <c r="W118" s="207" t="s">
        <v>206</v>
      </c>
      <c r="X118" s="207" t="str">
        <f t="shared" si="5"/>
        <v>5,20, 'TO','DATE_TO','',NULL,'',20</v>
      </c>
      <c r="Y118" s="208" t="s">
        <v>207</v>
      </c>
      <c r="AA118" s="209" t="b">
        <f t="shared" si="7"/>
        <v>0</v>
      </c>
      <c r="AB118" s="209" t="b">
        <f t="shared" si="7"/>
        <v>0</v>
      </c>
      <c r="AC118" s="209" t="b">
        <f t="shared" si="7"/>
        <v>0</v>
      </c>
      <c r="AD118" s="209" t="b">
        <f t="shared" si="6"/>
        <v>0</v>
      </c>
      <c r="AE118" s="209" t="str">
        <f t="shared" si="6"/>
        <v/>
      </c>
      <c r="AF118" s="209" t="b">
        <f t="shared" si="6"/>
        <v>0</v>
      </c>
      <c r="AG118" s="209" t="str">
        <f t="shared" si="6"/>
        <v/>
      </c>
      <c r="AH118" s="209" t="b">
        <f t="shared" si="6"/>
        <v>0</v>
      </c>
      <c r="AJ118" s="209"/>
      <c r="AK118" s="200"/>
      <c r="AL118" s="209"/>
      <c r="AM118" s="209"/>
      <c r="AN118" s="209"/>
      <c r="AO118" s="209"/>
      <c r="AP118" s="209"/>
      <c r="AQ118" s="209"/>
    </row>
    <row r="119" spans="1:43">
      <c r="A119" s="211">
        <v>5</v>
      </c>
      <c r="B119" s="211">
        <v>21</v>
      </c>
      <c r="C119" s="211" t="s">
        <v>776</v>
      </c>
      <c r="D119" s="211" t="s">
        <v>777</v>
      </c>
      <c r="E119" s="211"/>
      <c r="F119" s="211" t="s">
        <v>75</v>
      </c>
      <c r="G119" s="211"/>
      <c r="H119" s="211">
        <v>21</v>
      </c>
      <c r="I119" s="354" t="s">
        <v>1068</v>
      </c>
      <c r="J119" s="205" t="s">
        <v>43</v>
      </c>
      <c r="K119" s="223">
        <v>5</v>
      </c>
      <c r="L119" s="223">
        <v>21</v>
      </c>
      <c r="M119" s="223" t="s">
        <v>776</v>
      </c>
      <c r="N119" s="223" t="s">
        <v>777</v>
      </c>
      <c r="O119" s="223"/>
      <c r="P119" s="223" t="s">
        <v>75</v>
      </c>
      <c r="Q119" s="223"/>
      <c r="R119" s="223">
        <v>21</v>
      </c>
      <c r="S119" s="194" t="str">
        <f>VLOOKUP(A119,'[3]15_リスト発行元マスタ'!$A$3:$Q$100,2,FALSE)</f>
        <v>FACTIVA_SANC</v>
      </c>
      <c r="T119" s="194" t="str">
        <f>VLOOKUP(K119,'[3]15_リスト発行元マスタ'!$U$3:$AK$100,2,FALSE)</f>
        <v>NPC</v>
      </c>
      <c r="U119" s="206" t="s">
        <v>208</v>
      </c>
      <c r="V119" s="207" t="s">
        <v>871</v>
      </c>
      <c r="W119" s="207" t="s">
        <v>206</v>
      </c>
      <c r="X119" s="207" t="str">
        <f t="shared" si="5"/>
        <v>5,21, '都道府県','ADDRESS_PREF','',NULL,'',21</v>
      </c>
      <c r="Y119" s="208" t="s">
        <v>207</v>
      </c>
      <c r="AA119" s="209" t="b">
        <f t="shared" si="7"/>
        <v>0</v>
      </c>
      <c r="AB119" s="209" t="b">
        <f t="shared" si="7"/>
        <v>0</v>
      </c>
      <c r="AC119" s="209" t="b">
        <f t="shared" si="7"/>
        <v>0</v>
      </c>
      <c r="AD119" s="209" t="b">
        <f t="shared" si="6"/>
        <v>0</v>
      </c>
      <c r="AE119" s="209" t="str">
        <f t="shared" si="6"/>
        <v/>
      </c>
      <c r="AF119" s="209" t="b">
        <f t="shared" si="6"/>
        <v>0</v>
      </c>
      <c r="AG119" s="209" t="str">
        <f t="shared" si="6"/>
        <v/>
      </c>
      <c r="AH119" s="209" t="b">
        <f t="shared" si="6"/>
        <v>0</v>
      </c>
      <c r="AJ119" s="209"/>
      <c r="AK119" s="200"/>
      <c r="AL119" s="209"/>
      <c r="AM119" s="209"/>
      <c r="AN119" s="209"/>
      <c r="AO119" s="209"/>
      <c r="AP119" s="209"/>
      <c r="AQ119" s="209"/>
    </row>
    <row r="120" spans="1:43">
      <c r="A120" s="211">
        <v>5</v>
      </c>
      <c r="B120" s="211">
        <v>22</v>
      </c>
      <c r="C120" s="211" t="s">
        <v>778</v>
      </c>
      <c r="D120" s="211" t="s">
        <v>779</v>
      </c>
      <c r="E120" s="211"/>
      <c r="F120" s="211" t="s">
        <v>75</v>
      </c>
      <c r="G120" s="211"/>
      <c r="H120" s="211">
        <v>22</v>
      </c>
      <c r="I120" s="354" t="s">
        <v>1068</v>
      </c>
      <c r="J120" s="205" t="s">
        <v>43</v>
      </c>
      <c r="K120" s="223">
        <v>5</v>
      </c>
      <c r="L120" s="223">
        <v>22</v>
      </c>
      <c r="M120" s="223" t="s">
        <v>778</v>
      </c>
      <c r="N120" s="223" t="s">
        <v>779</v>
      </c>
      <c r="O120" s="223"/>
      <c r="P120" s="223" t="s">
        <v>75</v>
      </c>
      <c r="Q120" s="223"/>
      <c r="R120" s="223">
        <v>22</v>
      </c>
      <c r="S120" s="194" t="str">
        <f>VLOOKUP(A120,'[3]15_リスト発行元マスタ'!$A$3:$Q$100,2,FALSE)</f>
        <v>FACTIVA_SANC</v>
      </c>
      <c r="T120" s="194" t="str">
        <f>VLOOKUP(K120,'[3]15_リスト発行元マスタ'!$U$3:$AK$100,2,FALSE)</f>
        <v>NPC</v>
      </c>
      <c r="U120" s="206" t="s">
        <v>208</v>
      </c>
      <c r="V120" s="207" t="s">
        <v>871</v>
      </c>
      <c r="W120" s="207" t="s">
        <v>206</v>
      </c>
      <c r="X120" s="207" t="str">
        <f t="shared" si="5"/>
        <v>5,22, '市区町村','ADDRESS_MUN','',NULL,'',22</v>
      </c>
      <c r="Y120" s="208" t="s">
        <v>207</v>
      </c>
      <c r="AA120" s="209" t="b">
        <f t="shared" si="7"/>
        <v>0</v>
      </c>
      <c r="AB120" s="209" t="b">
        <f t="shared" si="7"/>
        <v>0</v>
      </c>
      <c r="AC120" s="209" t="b">
        <f t="shared" si="7"/>
        <v>0</v>
      </c>
      <c r="AD120" s="209" t="b">
        <f t="shared" si="6"/>
        <v>0</v>
      </c>
      <c r="AE120" s="209" t="str">
        <f t="shared" si="6"/>
        <v/>
      </c>
      <c r="AF120" s="209" t="b">
        <f t="shared" si="6"/>
        <v>0</v>
      </c>
      <c r="AG120" s="209" t="str">
        <f t="shared" si="6"/>
        <v/>
      </c>
      <c r="AH120" s="209" t="b">
        <f t="shared" si="6"/>
        <v>0</v>
      </c>
      <c r="AJ120" s="209"/>
      <c r="AK120" s="200"/>
      <c r="AL120" s="209"/>
      <c r="AM120" s="209"/>
      <c r="AN120" s="209"/>
      <c r="AO120" s="209"/>
      <c r="AP120" s="209"/>
      <c r="AQ120" s="209"/>
    </row>
    <row r="121" spans="1:43">
      <c r="A121" s="211">
        <v>5</v>
      </c>
      <c r="B121" s="211">
        <v>23</v>
      </c>
      <c r="C121" s="211" t="s">
        <v>780</v>
      </c>
      <c r="D121" s="211" t="s">
        <v>781</v>
      </c>
      <c r="E121" s="211"/>
      <c r="F121" s="211" t="s">
        <v>75</v>
      </c>
      <c r="G121" s="211"/>
      <c r="H121" s="211">
        <v>23</v>
      </c>
      <c r="I121" s="354" t="s">
        <v>1068</v>
      </c>
      <c r="J121" s="205" t="s">
        <v>43</v>
      </c>
      <c r="K121" s="223">
        <v>5</v>
      </c>
      <c r="L121" s="223">
        <v>23</v>
      </c>
      <c r="M121" s="223" t="s">
        <v>780</v>
      </c>
      <c r="N121" s="223" t="s">
        <v>781</v>
      </c>
      <c r="O121" s="223"/>
      <c r="P121" s="223" t="s">
        <v>75</v>
      </c>
      <c r="Q121" s="223"/>
      <c r="R121" s="223">
        <v>23</v>
      </c>
      <c r="S121" s="194" t="str">
        <f>VLOOKUP(A121,'[3]15_リスト発行元マスタ'!$A$3:$Q$100,2,FALSE)</f>
        <v>FACTIVA_SANC</v>
      </c>
      <c r="T121" s="194" t="str">
        <f>VLOOKUP(K121,'[3]15_リスト発行元マスタ'!$U$3:$AK$100,2,FALSE)</f>
        <v>NPC</v>
      </c>
      <c r="U121" s="206" t="s">
        <v>208</v>
      </c>
      <c r="V121" s="207" t="s">
        <v>871</v>
      </c>
      <c r="W121" s="207" t="s">
        <v>206</v>
      </c>
      <c r="X121" s="207" t="str">
        <f t="shared" si="5"/>
        <v>5,23, '記号','ACCOUNT_SYMBOL','',NULL,'',23</v>
      </c>
      <c r="Y121" s="208" t="s">
        <v>207</v>
      </c>
      <c r="AA121" s="209" t="b">
        <f t="shared" si="7"/>
        <v>0</v>
      </c>
      <c r="AB121" s="209" t="b">
        <f t="shared" si="7"/>
        <v>0</v>
      </c>
      <c r="AC121" s="209" t="b">
        <f t="shared" si="7"/>
        <v>0</v>
      </c>
      <c r="AD121" s="209" t="b">
        <f t="shared" si="6"/>
        <v>0</v>
      </c>
      <c r="AE121" s="209" t="str">
        <f t="shared" si="6"/>
        <v/>
      </c>
      <c r="AF121" s="209" t="b">
        <f t="shared" si="6"/>
        <v>0</v>
      </c>
      <c r="AG121" s="209" t="str">
        <f t="shared" si="6"/>
        <v/>
      </c>
      <c r="AH121" s="209" t="b">
        <f t="shared" si="6"/>
        <v>0</v>
      </c>
      <c r="AJ121" s="209"/>
      <c r="AK121" s="200"/>
      <c r="AL121" s="209"/>
      <c r="AM121" s="209"/>
      <c r="AN121" s="209"/>
      <c r="AO121" s="209"/>
      <c r="AP121" s="209"/>
      <c r="AQ121" s="209"/>
    </row>
    <row r="122" spans="1:43">
      <c r="A122" s="211">
        <v>5</v>
      </c>
      <c r="B122" s="211">
        <v>24</v>
      </c>
      <c r="C122" s="211" t="s">
        <v>782</v>
      </c>
      <c r="D122" s="211" t="s">
        <v>783</v>
      </c>
      <c r="E122" s="211"/>
      <c r="F122" s="211" t="s">
        <v>75</v>
      </c>
      <c r="G122" s="211"/>
      <c r="H122" s="211">
        <v>24</v>
      </c>
      <c r="I122" s="354" t="s">
        <v>1068</v>
      </c>
      <c r="J122" s="205" t="s">
        <v>43</v>
      </c>
      <c r="K122" s="223">
        <v>5</v>
      </c>
      <c r="L122" s="223">
        <v>24</v>
      </c>
      <c r="M122" s="223" t="s">
        <v>782</v>
      </c>
      <c r="N122" s="223" t="s">
        <v>783</v>
      </c>
      <c r="O122" s="223"/>
      <c r="P122" s="223" t="s">
        <v>75</v>
      </c>
      <c r="Q122" s="223"/>
      <c r="R122" s="223">
        <v>24</v>
      </c>
      <c r="S122" s="194" t="str">
        <f>VLOOKUP(A122,'[3]15_リスト発行元マスタ'!$A$3:$Q$100,2,FALSE)</f>
        <v>FACTIVA_SANC</v>
      </c>
      <c r="T122" s="194" t="str">
        <f>VLOOKUP(K122,'[3]15_リスト発行元マスタ'!$U$3:$AK$100,2,FALSE)</f>
        <v>NPC</v>
      </c>
      <c r="U122" s="206" t="s">
        <v>208</v>
      </c>
      <c r="V122" s="207" t="s">
        <v>871</v>
      </c>
      <c r="W122" s="207" t="s">
        <v>206</v>
      </c>
      <c r="X122" s="207" t="str">
        <f t="shared" si="5"/>
        <v>5,24, '番号','ACCOUNT_NO','',NULL,'',24</v>
      </c>
      <c r="Y122" s="208" t="s">
        <v>207</v>
      </c>
      <c r="AA122" s="209" t="b">
        <f t="shared" si="7"/>
        <v>0</v>
      </c>
      <c r="AB122" s="209" t="b">
        <f t="shared" si="7"/>
        <v>0</v>
      </c>
      <c r="AC122" s="209" t="b">
        <f t="shared" si="7"/>
        <v>0</v>
      </c>
      <c r="AD122" s="209" t="b">
        <f t="shared" si="6"/>
        <v>0</v>
      </c>
      <c r="AE122" s="209" t="str">
        <f t="shared" si="6"/>
        <v/>
      </c>
      <c r="AF122" s="209" t="b">
        <f t="shared" si="6"/>
        <v>0</v>
      </c>
      <c r="AG122" s="209" t="str">
        <f t="shared" si="6"/>
        <v/>
      </c>
      <c r="AH122" s="209" t="b">
        <f t="shared" si="6"/>
        <v>0</v>
      </c>
      <c r="AJ122" s="209"/>
      <c r="AK122" s="200"/>
      <c r="AL122" s="209"/>
      <c r="AM122" s="209"/>
      <c r="AN122" s="209"/>
      <c r="AO122" s="209"/>
      <c r="AP122" s="209"/>
      <c r="AQ122" s="209"/>
    </row>
    <row r="123" spans="1:43">
      <c r="A123" s="211">
        <v>6</v>
      </c>
      <c r="B123" s="211">
        <v>1</v>
      </c>
      <c r="C123" s="211" t="s">
        <v>737</v>
      </c>
      <c r="D123" s="211" t="s">
        <v>738</v>
      </c>
      <c r="E123" s="211"/>
      <c r="F123" s="211" t="s">
        <v>75</v>
      </c>
      <c r="G123" s="211"/>
      <c r="H123" s="211">
        <v>1</v>
      </c>
      <c r="I123" s="354" t="s">
        <v>1068</v>
      </c>
      <c r="J123" s="205" t="s">
        <v>43</v>
      </c>
      <c r="K123" s="223">
        <v>6</v>
      </c>
      <c r="L123" s="223">
        <v>1</v>
      </c>
      <c r="M123" s="223" t="s">
        <v>737</v>
      </c>
      <c r="N123" s="223" t="s">
        <v>738</v>
      </c>
      <c r="O123" s="223"/>
      <c r="P123" s="223" t="s">
        <v>75</v>
      </c>
      <c r="Q123" s="223"/>
      <c r="R123" s="223">
        <v>1</v>
      </c>
      <c r="S123" s="194" t="str">
        <f>VLOOKUP(A123,'[3]15_リスト発行元マスタ'!$A$3:$Q$100,2,FALSE)</f>
        <v>MOF</v>
      </c>
      <c r="T123" s="194" t="str">
        <f>VLOOKUP(K123,'[3]15_リスト発行元マスタ'!$U$3:$AK$100,2,FALSE)</f>
        <v>NPI</v>
      </c>
      <c r="U123" s="206" t="s">
        <v>208</v>
      </c>
      <c r="V123" s="207" t="s">
        <v>871</v>
      </c>
      <c r="W123" s="207" t="s">
        <v>206</v>
      </c>
      <c r="X123" s="207" t="str">
        <f t="shared" si="5"/>
        <v>6,1, 'レコード番号','RECORDID','',NULL,'',1</v>
      </c>
      <c r="Y123" s="208" t="s">
        <v>207</v>
      </c>
      <c r="AA123" s="209" t="b">
        <f t="shared" si="7"/>
        <v>0</v>
      </c>
      <c r="AB123" s="209" t="b">
        <f t="shared" si="7"/>
        <v>0</v>
      </c>
      <c r="AC123" s="209" t="b">
        <f t="shared" si="7"/>
        <v>0</v>
      </c>
      <c r="AD123" s="209" t="b">
        <f t="shared" si="6"/>
        <v>0</v>
      </c>
      <c r="AE123" s="209" t="str">
        <f t="shared" si="6"/>
        <v/>
      </c>
      <c r="AF123" s="209" t="b">
        <f t="shared" si="6"/>
        <v>0</v>
      </c>
      <c r="AG123" s="209" t="str">
        <f t="shared" si="6"/>
        <v/>
      </c>
      <c r="AH123" s="209" t="b">
        <f t="shared" si="6"/>
        <v>0</v>
      </c>
      <c r="AJ123" s="209"/>
      <c r="AK123" s="200"/>
      <c r="AL123" s="209"/>
      <c r="AM123" s="209"/>
      <c r="AN123" s="209"/>
      <c r="AO123" s="209"/>
      <c r="AP123" s="209"/>
      <c r="AQ123" s="209"/>
    </row>
    <row r="124" spans="1:43">
      <c r="A124" s="211">
        <v>6</v>
      </c>
      <c r="B124" s="211">
        <v>2</v>
      </c>
      <c r="C124" s="211" t="s">
        <v>733</v>
      </c>
      <c r="D124" s="211" t="s">
        <v>739</v>
      </c>
      <c r="E124" s="211"/>
      <c r="F124" s="211" t="s">
        <v>75</v>
      </c>
      <c r="G124" s="211"/>
      <c r="H124" s="211">
        <v>2</v>
      </c>
      <c r="I124" s="354" t="s">
        <v>1068</v>
      </c>
      <c r="J124" s="205" t="s">
        <v>43</v>
      </c>
      <c r="K124" s="223">
        <v>6</v>
      </c>
      <c r="L124" s="223">
        <v>2</v>
      </c>
      <c r="M124" s="223" t="s">
        <v>733</v>
      </c>
      <c r="N124" s="223" t="s">
        <v>739</v>
      </c>
      <c r="O124" s="223"/>
      <c r="P124" s="223" t="s">
        <v>75</v>
      </c>
      <c r="Q124" s="223"/>
      <c r="R124" s="223">
        <v>2</v>
      </c>
      <c r="S124" s="194" t="str">
        <f>VLOOKUP(A124,'[3]15_リスト発行元マスタ'!$A$3:$Q$100,2,FALSE)</f>
        <v>MOF</v>
      </c>
      <c r="T124" s="194" t="str">
        <f>VLOOKUP(K124,'[3]15_リスト発行元マスタ'!$U$3:$AK$100,2,FALSE)</f>
        <v>NPI</v>
      </c>
      <c r="U124" s="206" t="s">
        <v>208</v>
      </c>
      <c r="V124" s="207" t="s">
        <v>871</v>
      </c>
      <c r="W124" s="207" t="s">
        <v>206</v>
      </c>
      <c r="X124" s="207" t="str">
        <f t="shared" si="5"/>
        <v>6,2, 'タイプ','TYPE','',NULL,'',2</v>
      </c>
      <c r="Y124" s="208" t="s">
        <v>207</v>
      </c>
      <c r="AA124" s="209" t="b">
        <f t="shared" si="7"/>
        <v>0</v>
      </c>
      <c r="AB124" s="209" t="b">
        <f t="shared" si="7"/>
        <v>0</v>
      </c>
      <c r="AC124" s="209" t="b">
        <f t="shared" si="7"/>
        <v>0</v>
      </c>
      <c r="AD124" s="209" t="b">
        <f t="shared" si="6"/>
        <v>0</v>
      </c>
      <c r="AE124" s="209" t="str">
        <f t="shared" si="6"/>
        <v/>
      </c>
      <c r="AF124" s="209" t="b">
        <f t="shared" si="6"/>
        <v>0</v>
      </c>
      <c r="AG124" s="209" t="str">
        <f t="shared" si="6"/>
        <v/>
      </c>
      <c r="AH124" s="209" t="b">
        <f t="shared" si="6"/>
        <v>0</v>
      </c>
      <c r="AJ124" s="209"/>
      <c r="AK124" s="200"/>
      <c r="AL124" s="209"/>
      <c r="AM124" s="209"/>
      <c r="AN124" s="209"/>
      <c r="AO124" s="209"/>
      <c r="AP124" s="209"/>
      <c r="AQ124" s="209"/>
    </row>
    <row r="125" spans="1:43">
      <c r="A125" s="211">
        <v>6</v>
      </c>
      <c r="B125" s="211">
        <v>3</v>
      </c>
      <c r="C125" s="211" t="s">
        <v>740</v>
      </c>
      <c r="D125" s="211" t="s">
        <v>741</v>
      </c>
      <c r="E125" s="211"/>
      <c r="F125" s="211" t="s">
        <v>75</v>
      </c>
      <c r="G125" s="211"/>
      <c r="H125" s="211">
        <v>3</v>
      </c>
      <c r="I125" s="354" t="s">
        <v>1068</v>
      </c>
      <c r="J125" s="205" t="s">
        <v>43</v>
      </c>
      <c r="K125" s="223">
        <v>6</v>
      </c>
      <c r="L125" s="223">
        <v>3</v>
      </c>
      <c r="M125" s="223" t="s">
        <v>740</v>
      </c>
      <c r="N125" s="223" t="s">
        <v>741</v>
      </c>
      <c r="O125" s="223"/>
      <c r="P125" s="223" t="s">
        <v>75</v>
      </c>
      <c r="Q125" s="223"/>
      <c r="R125" s="223">
        <v>3</v>
      </c>
      <c r="S125" s="194" t="str">
        <f>VLOOKUP(A125,'[3]15_リスト発行元マスタ'!$A$3:$Q$100,2,FALSE)</f>
        <v>MOF</v>
      </c>
      <c r="T125" s="194" t="str">
        <f>VLOOKUP(K125,'[3]15_リスト発行元マスタ'!$U$3:$AK$100,2,FALSE)</f>
        <v>NPI</v>
      </c>
      <c r="U125" s="206" t="s">
        <v>208</v>
      </c>
      <c r="V125" s="207" t="s">
        <v>871</v>
      </c>
      <c r="W125" s="207" t="s">
        <v>206</v>
      </c>
      <c r="X125" s="207" t="str">
        <f t="shared" si="5"/>
        <v>6,3, '名称','NAME','',NULL,'',3</v>
      </c>
      <c r="Y125" s="208" t="s">
        <v>207</v>
      </c>
      <c r="AA125" s="209" t="b">
        <f t="shared" si="7"/>
        <v>0</v>
      </c>
      <c r="AB125" s="209" t="b">
        <f t="shared" si="7"/>
        <v>0</v>
      </c>
      <c r="AC125" s="209" t="b">
        <f t="shared" si="7"/>
        <v>0</v>
      </c>
      <c r="AD125" s="209" t="b">
        <f t="shared" si="6"/>
        <v>0</v>
      </c>
      <c r="AE125" s="209" t="str">
        <f t="shared" si="6"/>
        <v/>
      </c>
      <c r="AF125" s="209" t="b">
        <f t="shared" si="6"/>
        <v>0</v>
      </c>
      <c r="AG125" s="209" t="str">
        <f t="shared" si="6"/>
        <v/>
      </c>
      <c r="AH125" s="209" t="b">
        <f t="shared" si="6"/>
        <v>0</v>
      </c>
      <c r="AJ125" s="209"/>
      <c r="AK125" s="200"/>
      <c r="AL125" s="209"/>
      <c r="AM125" s="209"/>
      <c r="AN125" s="209"/>
      <c r="AO125" s="209"/>
      <c r="AP125" s="209"/>
      <c r="AQ125" s="209"/>
    </row>
    <row r="126" spans="1:43">
      <c r="A126" s="211">
        <v>6</v>
      </c>
      <c r="B126" s="211">
        <v>4</v>
      </c>
      <c r="C126" s="211" t="s">
        <v>742</v>
      </c>
      <c r="D126" s="211" t="s">
        <v>743</v>
      </c>
      <c r="E126" s="211"/>
      <c r="F126" s="211" t="s">
        <v>75</v>
      </c>
      <c r="G126" s="211"/>
      <c r="H126" s="211">
        <v>4</v>
      </c>
      <c r="I126" s="354" t="s">
        <v>1068</v>
      </c>
      <c r="J126" s="205" t="s">
        <v>43</v>
      </c>
      <c r="K126" s="223">
        <v>6</v>
      </c>
      <c r="L126" s="223">
        <v>4</v>
      </c>
      <c r="M126" s="223" t="s">
        <v>742</v>
      </c>
      <c r="N126" s="223" t="s">
        <v>743</v>
      </c>
      <c r="O126" s="223"/>
      <c r="P126" s="223" t="s">
        <v>75</v>
      </c>
      <c r="Q126" s="223"/>
      <c r="R126" s="223">
        <v>4</v>
      </c>
      <c r="S126" s="194" t="str">
        <f>VLOOKUP(A126,'[3]15_リスト発行元マスタ'!$A$3:$Q$100,2,FALSE)</f>
        <v>MOF</v>
      </c>
      <c r="T126" s="194" t="str">
        <f>VLOOKUP(K126,'[3]15_リスト発行元マスタ'!$U$3:$AK$100,2,FALSE)</f>
        <v>NPI</v>
      </c>
      <c r="U126" s="206" t="s">
        <v>208</v>
      </c>
      <c r="V126" s="207" t="s">
        <v>871</v>
      </c>
      <c r="W126" s="207" t="s">
        <v>206</v>
      </c>
      <c r="X126" s="207" t="str">
        <f t="shared" si="5"/>
        <v>6,4, '別称','NAME_SYNONYM','',NULL,'',4</v>
      </c>
      <c r="Y126" s="208" t="s">
        <v>207</v>
      </c>
      <c r="AA126" s="209" t="b">
        <f t="shared" si="7"/>
        <v>0</v>
      </c>
      <c r="AB126" s="209" t="b">
        <f t="shared" si="7"/>
        <v>0</v>
      </c>
      <c r="AC126" s="209" t="b">
        <f t="shared" si="7"/>
        <v>0</v>
      </c>
      <c r="AD126" s="209" t="b">
        <f t="shared" si="6"/>
        <v>0</v>
      </c>
      <c r="AE126" s="209" t="str">
        <f t="shared" si="6"/>
        <v/>
      </c>
      <c r="AF126" s="209" t="b">
        <f t="shared" si="6"/>
        <v>0</v>
      </c>
      <c r="AG126" s="209" t="str">
        <f t="shared" si="6"/>
        <v/>
      </c>
      <c r="AH126" s="209" t="b">
        <f t="shared" si="6"/>
        <v>0</v>
      </c>
      <c r="AJ126" s="209"/>
      <c r="AK126" s="200"/>
      <c r="AL126" s="209"/>
      <c r="AM126" s="209"/>
      <c r="AN126" s="209"/>
      <c r="AO126" s="209"/>
      <c r="AP126" s="209"/>
      <c r="AQ126" s="209"/>
    </row>
    <row r="127" spans="1:43">
      <c r="A127" s="211">
        <v>6</v>
      </c>
      <c r="B127" s="211">
        <v>5</v>
      </c>
      <c r="C127" s="211" t="s">
        <v>744</v>
      </c>
      <c r="D127" s="211" t="s">
        <v>745</v>
      </c>
      <c r="E127" s="211"/>
      <c r="F127" s="211" t="s">
        <v>75</v>
      </c>
      <c r="G127" s="211"/>
      <c r="H127" s="211">
        <v>5</v>
      </c>
      <c r="I127" s="354" t="s">
        <v>1068</v>
      </c>
      <c r="J127" s="205" t="s">
        <v>43</v>
      </c>
      <c r="K127" s="223">
        <v>6</v>
      </c>
      <c r="L127" s="223">
        <v>5</v>
      </c>
      <c r="M127" s="223" t="s">
        <v>744</v>
      </c>
      <c r="N127" s="223" t="s">
        <v>745</v>
      </c>
      <c r="O127" s="223"/>
      <c r="P127" s="223" t="s">
        <v>75</v>
      </c>
      <c r="Q127" s="223"/>
      <c r="R127" s="223">
        <v>5</v>
      </c>
      <c r="S127" s="194" t="str">
        <f>VLOOKUP(A127,'[3]15_リスト発行元マスタ'!$A$3:$Q$100,2,FALSE)</f>
        <v>MOF</v>
      </c>
      <c r="T127" s="194" t="str">
        <f>VLOOKUP(K127,'[3]15_リスト発行元マスタ'!$U$3:$AK$100,2,FALSE)</f>
        <v>NPI</v>
      </c>
      <c r="U127" s="206" t="s">
        <v>208</v>
      </c>
      <c r="V127" s="207" t="s">
        <v>871</v>
      </c>
      <c r="W127" s="207" t="s">
        <v>206</v>
      </c>
      <c r="X127" s="207" t="str">
        <f t="shared" si="5"/>
        <v>6,5, '住所2','ADDRESS2','',NULL,'',5</v>
      </c>
      <c r="Y127" s="208" t="s">
        <v>207</v>
      </c>
      <c r="AA127" s="209" t="b">
        <f t="shared" si="7"/>
        <v>0</v>
      </c>
      <c r="AB127" s="209" t="b">
        <f t="shared" si="7"/>
        <v>0</v>
      </c>
      <c r="AC127" s="209" t="b">
        <f t="shared" si="7"/>
        <v>0</v>
      </c>
      <c r="AD127" s="209" t="b">
        <f t="shared" si="6"/>
        <v>0</v>
      </c>
      <c r="AE127" s="209" t="str">
        <f t="shared" si="6"/>
        <v/>
      </c>
      <c r="AF127" s="209" t="b">
        <f t="shared" si="6"/>
        <v>0</v>
      </c>
      <c r="AG127" s="209" t="str">
        <f t="shared" si="6"/>
        <v/>
      </c>
      <c r="AH127" s="209" t="b">
        <f t="shared" si="6"/>
        <v>0</v>
      </c>
      <c r="AJ127" s="209"/>
      <c r="AK127" s="200"/>
      <c r="AL127" s="209"/>
      <c r="AM127" s="209"/>
      <c r="AN127" s="209"/>
      <c r="AO127" s="209"/>
      <c r="AP127" s="209"/>
      <c r="AQ127" s="209"/>
    </row>
    <row r="128" spans="1:43">
      <c r="A128" s="211">
        <v>6</v>
      </c>
      <c r="B128" s="211">
        <v>6</v>
      </c>
      <c r="C128" s="211" t="s">
        <v>746</v>
      </c>
      <c r="D128" s="211" t="s">
        <v>747</v>
      </c>
      <c r="E128" s="211"/>
      <c r="F128" s="211" t="s">
        <v>75</v>
      </c>
      <c r="G128" s="211"/>
      <c r="H128" s="211">
        <v>6</v>
      </c>
      <c r="I128" s="354" t="s">
        <v>1068</v>
      </c>
      <c r="J128" s="205" t="s">
        <v>43</v>
      </c>
      <c r="K128" s="223">
        <v>6</v>
      </c>
      <c r="L128" s="223">
        <v>6</v>
      </c>
      <c r="M128" s="223" t="s">
        <v>746</v>
      </c>
      <c r="N128" s="223" t="s">
        <v>747</v>
      </c>
      <c r="O128" s="223"/>
      <c r="P128" s="223" t="s">
        <v>75</v>
      </c>
      <c r="Q128" s="223"/>
      <c r="R128" s="223">
        <v>6</v>
      </c>
      <c r="S128" s="194" t="str">
        <f>VLOOKUP(A128,'[3]15_リスト発行元マスタ'!$A$3:$Q$100,2,FALSE)</f>
        <v>MOF</v>
      </c>
      <c r="T128" s="194" t="str">
        <f>VLOOKUP(K128,'[3]15_リスト発行元マスタ'!$U$3:$AK$100,2,FALSE)</f>
        <v>NPI</v>
      </c>
      <c r="U128" s="206" t="s">
        <v>208</v>
      </c>
      <c r="V128" s="207" t="s">
        <v>871</v>
      </c>
      <c r="W128" s="207" t="s">
        <v>206</v>
      </c>
      <c r="X128" s="207" t="str">
        <f t="shared" si="5"/>
        <v>6,6, '都市','CITY','',NULL,'',6</v>
      </c>
      <c r="Y128" s="208" t="s">
        <v>207</v>
      </c>
      <c r="AA128" s="209" t="b">
        <f t="shared" si="7"/>
        <v>0</v>
      </c>
      <c r="AB128" s="209" t="b">
        <f t="shared" si="7"/>
        <v>0</v>
      </c>
      <c r="AC128" s="209" t="b">
        <f t="shared" si="7"/>
        <v>0</v>
      </c>
      <c r="AD128" s="209" t="b">
        <f t="shared" si="6"/>
        <v>0</v>
      </c>
      <c r="AE128" s="209" t="str">
        <f t="shared" si="6"/>
        <v/>
      </c>
      <c r="AF128" s="209" t="b">
        <f t="shared" si="6"/>
        <v>0</v>
      </c>
      <c r="AG128" s="209" t="str">
        <f t="shared" si="6"/>
        <v/>
      </c>
      <c r="AH128" s="209" t="b">
        <f t="shared" si="6"/>
        <v>0</v>
      </c>
      <c r="AJ128" s="209"/>
      <c r="AK128" s="200"/>
      <c r="AL128" s="209"/>
      <c r="AM128" s="209"/>
      <c r="AN128" s="209"/>
      <c r="AO128" s="209"/>
      <c r="AP128" s="209"/>
      <c r="AQ128" s="209"/>
    </row>
    <row r="129" spans="1:43">
      <c r="A129" s="211">
        <v>6</v>
      </c>
      <c r="B129" s="211">
        <v>7</v>
      </c>
      <c r="C129" s="211" t="s">
        <v>748</v>
      </c>
      <c r="D129" s="211" t="s">
        <v>749</v>
      </c>
      <c r="E129" s="211"/>
      <c r="F129" s="211" t="s">
        <v>75</v>
      </c>
      <c r="G129" s="211"/>
      <c r="H129" s="211">
        <v>7</v>
      </c>
      <c r="I129" s="354" t="s">
        <v>1068</v>
      </c>
      <c r="J129" s="205" t="s">
        <v>43</v>
      </c>
      <c r="K129" s="223">
        <v>6</v>
      </c>
      <c r="L129" s="223">
        <v>7</v>
      </c>
      <c r="M129" s="223" t="s">
        <v>748</v>
      </c>
      <c r="N129" s="223" t="s">
        <v>749</v>
      </c>
      <c r="O129" s="223"/>
      <c r="P129" s="223" t="s">
        <v>75</v>
      </c>
      <c r="Q129" s="223"/>
      <c r="R129" s="223">
        <v>7</v>
      </c>
      <c r="S129" s="194" t="str">
        <f>VLOOKUP(A129,'[3]15_リスト発行元マスタ'!$A$3:$Q$100,2,FALSE)</f>
        <v>MOF</v>
      </c>
      <c r="T129" s="194" t="str">
        <f>VLOOKUP(K129,'[3]15_リスト発行元マスタ'!$U$3:$AK$100,2,FALSE)</f>
        <v>NPI</v>
      </c>
      <c r="U129" s="206" t="s">
        <v>208</v>
      </c>
      <c r="V129" s="207" t="s">
        <v>871</v>
      </c>
      <c r="W129" s="207" t="s">
        <v>206</v>
      </c>
      <c r="X129" s="207" t="str">
        <f t="shared" si="5"/>
        <v>6,7, '国','COUNTRY','',NULL,'',7</v>
      </c>
      <c r="Y129" s="208" t="s">
        <v>207</v>
      </c>
      <c r="AA129" s="209" t="b">
        <f t="shared" si="7"/>
        <v>0</v>
      </c>
      <c r="AB129" s="209" t="b">
        <f t="shared" si="7"/>
        <v>0</v>
      </c>
      <c r="AC129" s="209" t="b">
        <f t="shared" si="7"/>
        <v>0</v>
      </c>
      <c r="AD129" s="209" t="b">
        <f t="shared" si="6"/>
        <v>0</v>
      </c>
      <c r="AE129" s="209" t="str">
        <f t="shared" si="6"/>
        <v/>
      </c>
      <c r="AF129" s="209" t="b">
        <f t="shared" si="6"/>
        <v>0</v>
      </c>
      <c r="AG129" s="209" t="str">
        <f t="shared" si="6"/>
        <v/>
      </c>
      <c r="AH129" s="209" t="b">
        <f t="shared" si="6"/>
        <v>0</v>
      </c>
      <c r="AJ129" s="209"/>
      <c r="AK129" s="200"/>
      <c r="AL129" s="209"/>
      <c r="AM129" s="209"/>
      <c r="AN129" s="209"/>
      <c r="AO129" s="209"/>
      <c r="AP129" s="209"/>
      <c r="AQ129" s="209"/>
    </row>
    <row r="130" spans="1:43">
      <c r="A130" s="211">
        <v>6</v>
      </c>
      <c r="B130" s="211">
        <v>8</v>
      </c>
      <c r="C130" s="211" t="s">
        <v>750</v>
      </c>
      <c r="D130" s="211" t="s">
        <v>751</v>
      </c>
      <c r="E130" s="211"/>
      <c r="F130" s="211" t="s">
        <v>75</v>
      </c>
      <c r="G130" s="211"/>
      <c r="H130" s="211">
        <v>8</v>
      </c>
      <c r="I130" s="354" t="s">
        <v>1068</v>
      </c>
      <c r="J130" s="205" t="s">
        <v>43</v>
      </c>
      <c r="K130" s="223">
        <v>6</v>
      </c>
      <c r="L130" s="223">
        <v>8</v>
      </c>
      <c r="M130" s="223" t="s">
        <v>750</v>
      </c>
      <c r="N130" s="223" t="s">
        <v>751</v>
      </c>
      <c r="O130" s="223"/>
      <c r="P130" s="223" t="s">
        <v>75</v>
      </c>
      <c r="Q130" s="223"/>
      <c r="R130" s="223">
        <v>8</v>
      </c>
      <c r="S130" s="194" t="str">
        <f>VLOOKUP(A130,'[3]15_リスト発行元マスタ'!$A$3:$Q$100,2,FALSE)</f>
        <v>MOF</v>
      </c>
      <c r="T130" s="194" t="str">
        <f>VLOOKUP(K130,'[3]15_リスト発行元マスタ'!$U$3:$AK$100,2,FALSE)</f>
        <v>NPI</v>
      </c>
      <c r="U130" s="206" t="s">
        <v>208</v>
      </c>
      <c r="V130" s="207" t="s">
        <v>871</v>
      </c>
      <c r="W130" s="207" t="s">
        <v>206</v>
      </c>
      <c r="X130" s="207" t="str">
        <f t="shared" si="5"/>
        <v>6,8, 'ID情報','NATIONALID','',NULL,'',8</v>
      </c>
      <c r="Y130" s="208" t="s">
        <v>207</v>
      </c>
      <c r="AA130" s="209" t="b">
        <f t="shared" si="7"/>
        <v>0</v>
      </c>
      <c r="AB130" s="209" t="b">
        <f t="shared" si="7"/>
        <v>0</v>
      </c>
      <c r="AC130" s="209" t="b">
        <f t="shared" si="7"/>
        <v>0</v>
      </c>
      <c r="AD130" s="209" t="b">
        <f t="shared" si="6"/>
        <v>0</v>
      </c>
      <c r="AE130" s="209" t="str">
        <f t="shared" si="6"/>
        <v/>
      </c>
      <c r="AF130" s="209" t="b">
        <f t="shared" si="6"/>
        <v>0</v>
      </c>
      <c r="AG130" s="209" t="str">
        <f t="shared" si="6"/>
        <v/>
      </c>
      <c r="AH130" s="209" t="b">
        <f t="shared" si="6"/>
        <v>0</v>
      </c>
      <c r="AJ130" s="209"/>
      <c r="AK130" s="200"/>
      <c r="AL130" s="209"/>
      <c r="AM130" s="209"/>
      <c r="AN130" s="209"/>
      <c r="AO130" s="209"/>
      <c r="AP130" s="209"/>
      <c r="AQ130" s="209"/>
    </row>
    <row r="131" spans="1:43">
      <c r="A131" s="211">
        <v>6</v>
      </c>
      <c r="B131" s="211">
        <v>9</v>
      </c>
      <c r="C131" s="211" t="s">
        <v>752</v>
      </c>
      <c r="D131" s="211" t="s">
        <v>753</v>
      </c>
      <c r="E131" s="211"/>
      <c r="F131" s="211" t="s">
        <v>75</v>
      </c>
      <c r="G131" s="211"/>
      <c r="H131" s="211">
        <v>9</v>
      </c>
      <c r="I131" s="354" t="s">
        <v>1068</v>
      </c>
      <c r="J131" s="205" t="s">
        <v>43</v>
      </c>
      <c r="K131" s="223">
        <v>6</v>
      </c>
      <c r="L131" s="223">
        <v>9</v>
      </c>
      <c r="M131" s="223" t="s">
        <v>752</v>
      </c>
      <c r="N131" s="223" t="s">
        <v>753</v>
      </c>
      <c r="O131" s="223"/>
      <c r="P131" s="223" t="s">
        <v>75</v>
      </c>
      <c r="Q131" s="223"/>
      <c r="R131" s="223">
        <v>9</v>
      </c>
      <c r="S131" s="194" t="str">
        <f>VLOOKUP(A131,'[3]15_リスト発行元マスタ'!$A$3:$Q$100,2,FALSE)</f>
        <v>MOF</v>
      </c>
      <c r="T131" s="194" t="str">
        <f>VLOOKUP(K131,'[3]15_リスト発行元マスタ'!$U$3:$AK$100,2,FALSE)</f>
        <v>NPI</v>
      </c>
      <c r="U131" s="206" t="s">
        <v>208</v>
      </c>
      <c r="V131" s="207" t="s">
        <v>871</v>
      </c>
      <c r="W131" s="207" t="s">
        <v>206</v>
      </c>
      <c r="X131" s="207" t="str">
        <f t="shared" si="5"/>
        <v>6,9, 'パスポート番号','PASSPORT','',NULL,'',9</v>
      </c>
      <c r="Y131" s="208" t="s">
        <v>207</v>
      </c>
      <c r="AA131" s="209" t="b">
        <f t="shared" si="7"/>
        <v>0</v>
      </c>
      <c r="AB131" s="209" t="b">
        <f t="shared" si="7"/>
        <v>0</v>
      </c>
      <c r="AC131" s="209" t="b">
        <f t="shared" si="7"/>
        <v>0</v>
      </c>
      <c r="AD131" s="209" t="b">
        <f t="shared" si="6"/>
        <v>0</v>
      </c>
      <c r="AE131" s="209" t="str">
        <f t="shared" si="6"/>
        <v/>
      </c>
      <c r="AF131" s="209" t="b">
        <f t="shared" si="6"/>
        <v>0</v>
      </c>
      <c r="AG131" s="209" t="str">
        <f t="shared" si="6"/>
        <v/>
      </c>
      <c r="AH131" s="209" t="b">
        <f t="shared" si="6"/>
        <v>0</v>
      </c>
      <c r="AJ131" s="209"/>
      <c r="AK131" s="200"/>
      <c r="AL131" s="209"/>
      <c r="AM131" s="209"/>
      <c r="AN131" s="209"/>
      <c r="AO131" s="209"/>
      <c r="AP131" s="209"/>
      <c r="AQ131" s="209"/>
    </row>
    <row r="132" spans="1:43">
      <c r="A132" s="211">
        <v>6</v>
      </c>
      <c r="B132" s="211">
        <v>10</v>
      </c>
      <c r="C132" s="211" t="s">
        <v>754</v>
      </c>
      <c r="D132" s="211" t="s">
        <v>755</v>
      </c>
      <c r="E132" s="211"/>
      <c r="F132" s="211" t="s">
        <v>75</v>
      </c>
      <c r="G132" s="211"/>
      <c r="H132" s="211">
        <v>10</v>
      </c>
      <c r="I132" s="354" t="s">
        <v>1068</v>
      </c>
      <c r="J132" s="205" t="s">
        <v>43</v>
      </c>
      <c r="K132" s="223">
        <v>6</v>
      </c>
      <c r="L132" s="223">
        <v>10</v>
      </c>
      <c r="M132" s="223" t="s">
        <v>754</v>
      </c>
      <c r="N132" s="223" t="s">
        <v>755</v>
      </c>
      <c r="O132" s="223"/>
      <c r="P132" s="223" t="s">
        <v>75</v>
      </c>
      <c r="Q132" s="223"/>
      <c r="R132" s="223">
        <v>10</v>
      </c>
      <c r="S132" s="194" t="str">
        <f>VLOOKUP(A132,'[3]15_リスト発行元マスタ'!$A$3:$Q$100,2,FALSE)</f>
        <v>MOF</v>
      </c>
      <c r="T132" s="194" t="str">
        <f>VLOOKUP(K132,'[3]15_リスト発行元マスタ'!$U$3:$AK$100,2,FALSE)</f>
        <v>NPI</v>
      </c>
      <c r="U132" s="206" t="s">
        <v>208</v>
      </c>
      <c r="V132" s="207" t="s">
        <v>871</v>
      </c>
      <c r="W132" s="207" t="s">
        <v>206</v>
      </c>
      <c r="X132" s="207" t="str">
        <f t="shared" ref="X132:X195" si="8">K132&amp;","&amp;L132&amp;", "&amp;"'"&amp;M132&amp;"'"&amp;","&amp;"'"&amp;N132&amp;"'"&amp;","&amp;"'"&amp;O132&amp;"'"&amp;","&amp;P132&amp;","&amp;"'"&amp;Q132&amp;"'"&amp;","&amp;R132&amp;""</f>
        <v>6,10, 'その他ID情報','SEARCHCODE','',NULL,'',10</v>
      </c>
      <c r="Y132" s="208" t="s">
        <v>207</v>
      </c>
      <c r="AA132" s="209" t="b">
        <f t="shared" si="7"/>
        <v>0</v>
      </c>
      <c r="AB132" s="209" t="b">
        <f t="shared" si="7"/>
        <v>0</v>
      </c>
      <c r="AC132" s="209" t="b">
        <f t="shared" si="7"/>
        <v>0</v>
      </c>
      <c r="AD132" s="209" t="b">
        <f t="shared" si="6"/>
        <v>0</v>
      </c>
      <c r="AE132" s="209" t="str">
        <f t="shared" si="6"/>
        <v/>
      </c>
      <c r="AF132" s="209" t="b">
        <f t="shared" si="6"/>
        <v>0</v>
      </c>
      <c r="AG132" s="209" t="str">
        <f t="shared" si="6"/>
        <v/>
      </c>
      <c r="AH132" s="209" t="b">
        <f t="shared" si="6"/>
        <v>0</v>
      </c>
      <c r="AJ132" s="209"/>
      <c r="AK132" s="200"/>
      <c r="AL132" s="209"/>
      <c r="AM132" s="209"/>
      <c r="AN132" s="209"/>
      <c r="AO132" s="209"/>
      <c r="AP132" s="209"/>
      <c r="AQ132" s="209"/>
    </row>
    <row r="133" spans="1:43">
      <c r="A133" s="211">
        <v>6</v>
      </c>
      <c r="B133" s="211">
        <v>11</v>
      </c>
      <c r="C133" s="211" t="s">
        <v>756</v>
      </c>
      <c r="D133" s="211" t="s">
        <v>757</v>
      </c>
      <c r="E133" s="211"/>
      <c r="F133" s="211" t="s">
        <v>75</v>
      </c>
      <c r="G133" s="211"/>
      <c r="H133" s="211">
        <v>11</v>
      </c>
      <c r="I133" s="354" t="s">
        <v>1068</v>
      </c>
      <c r="J133" s="205" t="s">
        <v>43</v>
      </c>
      <c r="K133" s="223">
        <v>6</v>
      </c>
      <c r="L133" s="223">
        <v>11</v>
      </c>
      <c r="M133" s="223" t="s">
        <v>756</v>
      </c>
      <c r="N133" s="223" t="s">
        <v>757</v>
      </c>
      <c r="O133" s="223"/>
      <c r="P133" s="223" t="s">
        <v>75</v>
      </c>
      <c r="Q133" s="223"/>
      <c r="R133" s="223">
        <v>11</v>
      </c>
      <c r="S133" s="194" t="str">
        <f>VLOOKUP(A133,'[3]15_リスト発行元マスタ'!$A$3:$Q$100,2,FALSE)</f>
        <v>MOF</v>
      </c>
      <c r="T133" s="194" t="str">
        <f>VLOOKUP(K133,'[3]15_リスト発行元マスタ'!$U$3:$AK$100,2,FALSE)</f>
        <v>NPI</v>
      </c>
      <c r="U133" s="206" t="s">
        <v>208</v>
      </c>
      <c r="V133" s="207" t="s">
        <v>871</v>
      </c>
      <c r="W133" s="207" t="s">
        <v>206</v>
      </c>
      <c r="X133" s="207" t="str">
        <f t="shared" si="8"/>
        <v>6,11, 'BIC','BICCODE','',NULL,'',11</v>
      </c>
      <c r="Y133" s="208" t="s">
        <v>207</v>
      </c>
      <c r="AA133" s="209" t="b">
        <f t="shared" si="7"/>
        <v>0</v>
      </c>
      <c r="AB133" s="209" t="b">
        <f t="shared" si="7"/>
        <v>0</v>
      </c>
      <c r="AC133" s="209" t="b">
        <f t="shared" si="7"/>
        <v>0</v>
      </c>
      <c r="AD133" s="209" t="b">
        <f t="shared" si="6"/>
        <v>0</v>
      </c>
      <c r="AE133" s="209" t="str">
        <f t="shared" si="6"/>
        <v/>
      </c>
      <c r="AF133" s="209" t="b">
        <f t="shared" si="6"/>
        <v>0</v>
      </c>
      <c r="AG133" s="209" t="str">
        <f t="shared" si="6"/>
        <v/>
      </c>
      <c r="AH133" s="209" t="b">
        <f t="shared" si="6"/>
        <v>0</v>
      </c>
      <c r="AJ133" s="209"/>
      <c r="AK133" s="200"/>
      <c r="AL133" s="209"/>
      <c r="AM133" s="209"/>
      <c r="AN133" s="209"/>
      <c r="AO133" s="209"/>
      <c r="AP133" s="209"/>
      <c r="AQ133" s="209"/>
    </row>
    <row r="134" spans="1:43">
      <c r="A134" s="211">
        <v>6</v>
      </c>
      <c r="B134" s="211">
        <v>12</v>
      </c>
      <c r="C134" s="211" t="s">
        <v>758</v>
      </c>
      <c r="D134" s="211" t="s">
        <v>759</v>
      </c>
      <c r="E134" s="211"/>
      <c r="F134" s="211" t="s">
        <v>75</v>
      </c>
      <c r="G134" s="211"/>
      <c r="H134" s="211">
        <v>12</v>
      </c>
      <c r="I134" s="354" t="s">
        <v>1068</v>
      </c>
      <c r="J134" s="205" t="s">
        <v>43</v>
      </c>
      <c r="K134" s="223">
        <v>6</v>
      </c>
      <c r="L134" s="223">
        <v>12</v>
      </c>
      <c r="M134" s="223" t="s">
        <v>758</v>
      </c>
      <c r="N134" s="223" t="s">
        <v>759</v>
      </c>
      <c r="O134" s="223"/>
      <c r="P134" s="223" t="s">
        <v>75</v>
      </c>
      <c r="Q134" s="223"/>
      <c r="R134" s="223">
        <v>12</v>
      </c>
      <c r="S134" s="194" t="str">
        <f>VLOOKUP(A134,'[3]15_リスト発行元マスタ'!$A$3:$Q$100,2,FALSE)</f>
        <v>MOF</v>
      </c>
      <c r="T134" s="194" t="str">
        <f>VLOOKUP(K134,'[3]15_リスト発行元マスタ'!$U$3:$AK$100,2,FALSE)</f>
        <v>NPI</v>
      </c>
      <c r="U134" s="206" t="s">
        <v>208</v>
      </c>
      <c r="V134" s="207" t="s">
        <v>871</v>
      </c>
      <c r="W134" s="207" t="s">
        <v>206</v>
      </c>
      <c r="X134" s="207" t="str">
        <f t="shared" si="8"/>
        <v>6,12, '設立/生年月日','DATEOFBIRTH','',NULL,'',12</v>
      </c>
      <c r="Y134" s="208" t="s">
        <v>207</v>
      </c>
      <c r="AA134" s="209" t="b">
        <f t="shared" si="7"/>
        <v>0</v>
      </c>
      <c r="AB134" s="209" t="b">
        <f t="shared" si="7"/>
        <v>0</v>
      </c>
      <c r="AC134" s="209" t="b">
        <f t="shared" si="7"/>
        <v>0</v>
      </c>
      <c r="AD134" s="209" t="b">
        <f t="shared" si="6"/>
        <v>0</v>
      </c>
      <c r="AE134" s="209" t="str">
        <f t="shared" si="6"/>
        <v/>
      </c>
      <c r="AF134" s="209" t="b">
        <f t="shared" si="6"/>
        <v>0</v>
      </c>
      <c r="AG134" s="209" t="str">
        <f t="shared" si="6"/>
        <v/>
      </c>
      <c r="AH134" s="209" t="b">
        <f t="shared" si="6"/>
        <v>0</v>
      </c>
      <c r="AJ134" s="209"/>
      <c r="AK134" s="200"/>
      <c r="AL134" s="209"/>
      <c r="AM134" s="209"/>
      <c r="AN134" s="209"/>
      <c r="AO134" s="209"/>
      <c r="AP134" s="209"/>
      <c r="AQ134" s="209"/>
    </row>
    <row r="135" spans="1:43">
      <c r="A135" s="211">
        <v>6</v>
      </c>
      <c r="B135" s="211">
        <v>13</v>
      </c>
      <c r="C135" s="211" t="s">
        <v>760</v>
      </c>
      <c r="D135" s="211" t="s">
        <v>761</v>
      </c>
      <c r="E135" s="211"/>
      <c r="F135" s="211" t="s">
        <v>75</v>
      </c>
      <c r="G135" s="211"/>
      <c r="H135" s="211">
        <v>13</v>
      </c>
      <c r="I135" s="354" t="s">
        <v>1068</v>
      </c>
      <c r="J135" s="205" t="s">
        <v>43</v>
      </c>
      <c r="K135" s="223">
        <v>6</v>
      </c>
      <c r="L135" s="223">
        <v>13</v>
      </c>
      <c r="M135" s="223" t="s">
        <v>760</v>
      </c>
      <c r="N135" s="223" t="s">
        <v>761</v>
      </c>
      <c r="O135" s="223"/>
      <c r="P135" s="223" t="s">
        <v>75</v>
      </c>
      <c r="Q135" s="223"/>
      <c r="R135" s="223">
        <v>13</v>
      </c>
      <c r="S135" s="194" t="str">
        <f>VLOOKUP(A135,'[3]15_リスト発行元マスタ'!$A$3:$Q$100,2,FALSE)</f>
        <v>MOF</v>
      </c>
      <c r="T135" s="194" t="str">
        <f>VLOOKUP(K135,'[3]15_リスト発行元マスタ'!$U$3:$AK$100,2,FALSE)</f>
        <v>NPI</v>
      </c>
      <c r="U135" s="206" t="s">
        <v>208</v>
      </c>
      <c r="V135" s="207" t="s">
        <v>871</v>
      </c>
      <c r="W135" s="207" t="s">
        <v>206</v>
      </c>
      <c r="X135" s="207" t="str">
        <f t="shared" si="8"/>
        <v>6,13, '性別','GENDER','',NULL,'',13</v>
      </c>
      <c r="Y135" s="208" t="s">
        <v>207</v>
      </c>
      <c r="AA135" s="209" t="b">
        <f t="shared" si="7"/>
        <v>0</v>
      </c>
      <c r="AB135" s="209" t="b">
        <f t="shared" si="7"/>
        <v>0</v>
      </c>
      <c r="AC135" s="209" t="b">
        <f t="shared" si="7"/>
        <v>0</v>
      </c>
      <c r="AD135" s="209" t="b">
        <f t="shared" si="6"/>
        <v>0</v>
      </c>
      <c r="AE135" s="209" t="str">
        <f t="shared" si="6"/>
        <v/>
      </c>
      <c r="AF135" s="209" t="b">
        <f t="shared" si="6"/>
        <v>0</v>
      </c>
      <c r="AG135" s="209" t="str">
        <f t="shared" si="6"/>
        <v/>
      </c>
      <c r="AH135" s="209" t="b">
        <f t="shared" si="6"/>
        <v>0</v>
      </c>
      <c r="AJ135" s="209"/>
      <c r="AK135" s="200"/>
      <c r="AL135" s="209"/>
      <c r="AM135" s="209"/>
      <c r="AN135" s="209"/>
      <c r="AO135" s="209"/>
      <c r="AP135" s="209"/>
      <c r="AQ135" s="209"/>
    </row>
    <row r="136" spans="1:43">
      <c r="A136" s="211">
        <v>6</v>
      </c>
      <c r="B136" s="211">
        <v>14</v>
      </c>
      <c r="C136" s="211" t="s">
        <v>762</v>
      </c>
      <c r="D136" s="211" t="s">
        <v>763</v>
      </c>
      <c r="E136" s="211"/>
      <c r="F136" s="211" t="s">
        <v>75</v>
      </c>
      <c r="G136" s="211"/>
      <c r="H136" s="211">
        <v>14</v>
      </c>
      <c r="I136" s="354" t="s">
        <v>1068</v>
      </c>
      <c r="J136" s="205" t="s">
        <v>43</v>
      </c>
      <c r="K136" s="223">
        <v>6</v>
      </c>
      <c r="L136" s="223">
        <v>14</v>
      </c>
      <c r="M136" s="223" t="s">
        <v>762</v>
      </c>
      <c r="N136" s="223" t="s">
        <v>763</v>
      </c>
      <c r="O136" s="223"/>
      <c r="P136" s="223" t="s">
        <v>75</v>
      </c>
      <c r="Q136" s="223"/>
      <c r="R136" s="223">
        <v>14</v>
      </c>
      <c r="S136" s="194" t="str">
        <f>VLOOKUP(A136,'[3]15_リスト発行元マスタ'!$A$3:$Q$100,2,FALSE)</f>
        <v>MOF</v>
      </c>
      <c r="T136" s="194" t="str">
        <f>VLOOKUP(K136,'[3]15_リスト発行元マスタ'!$U$3:$AK$100,2,FALSE)</f>
        <v>NPI</v>
      </c>
      <c r="U136" s="206" t="s">
        <v>208</v>
      </c>
      <c r="V136" s="207" t="s">
        <v>871</v>
      </c>
      <c r="W136" s="207" t="s">
        <v>206</v>
      </c>
      <c r="X136" s="207" t="str">
        <f t="shared" si="8"/>
        <v>6,14, '住所','ADDRESS','',NULL,'',14</v>
      </c>
      <c r="Y136" s="208" t="s">
        <v>207</v>
      </c>
      <c r="AA136" s="209" t="b">
        <f t="shared" si="7"/>
        <v>0</v>
      </c>
      <c r="AB136" s="209" t="b">
        <f t="shared" si="7"/>
        <v>0</v>
      </c>
      <c r="AC136" s="209" t="b">
        <f t="shared" si="7"/>
        <v>0</v>
      </c>
      <c r="AD136" s="209" t="b">
        <f t="shared" si="6"/>
        <v>0</v>
      </c>
      <c r="AE136" s="209" t="str">
        <f t="shared" si="6"/>
        <v/>
      </c>
      <c r="AF136" s="209" t="b">
        <f t="shared" si="6"/>
        <v>0</v>
      </c>
      <c r="AG136" s="209" t="str">
        <f t="shared" si="6"/>
        <v/>
      </c>
      <c r="AH136" s="209" t="b">
        <f t="shared" si="6"/>
        <v>0</v>
      </c>
      <c r="AJ136" s="209"/>
      <c r="AK136" s="200"/>
      <c r="AL136" s="209"/>
      <c r="AM136" s="209"/>
      <c r="AN136" s="209"/>
      <c r="AO136" s="209"/>
      <c r="AP136" s="209"/>
      <c r="AQ136" s="209"/>
    </row>
    <row r="137" spans="1:43">
      <c r="A137" s="211">
        <v>6</v>
      </c>
      <c r="B137" s="211">
        <v>15</v>
      </c>
      <c r="C137" s="211" t="s">
        <v>764</v>
      </c>
      <c r="D137" s="211" t="s">
        <v>765</v>
      </c>
      <c r="E137" s="211"/>
      <c r="F137" s="211" t="s">
        <v>75</v>
      </c>
      <c r="G137" s="211"/>
      <c r="H137" s="211">
        <v>15</v>
      </c>
      <c r="I137" s="354" t="s">
        <v>1068</v>
      </c>
      <c r="J137" s="205" t="s">
        <v>43</v>
      </c>
      <c r="K137" s="223">
        <v>6</v>
      </c>
      <c r="L137" s="223">
        <v>15</v>
      </c>
      <c r="M137" s="223" t="s">
        <v>764</v>
      </c>
      <c r="N137" s="223" t="s">
        <v>765</v>
      </c>
      <c r="O137" s="223"/>
      <c r="P137" s="223" t="s">
        <v>75</v>
      </c>
      <c r="Q137" s="223"/>
      <c r="R137" s="223">
        <v>15</v>
      </c>
      <c r="S137" s="194" t="str">
        <f>VLOOKUP(A137,'[3]15_リスト発行元マスタ'!$A$3:$Q$100,2,FALSE)</f>
        <v>MOF</v>
      </c>
      <c r="T137" s="194" t="str">
        <f>VLOOKUP(K137,'[3]15_リスト発行元マスタ'!$U$3:$AK$100,2,FALSE)</f>
        <v>NPI</v>
      </c>
      <c r="U137" s="206" t="s">
        <v>208</v>
      </c>
      <c r="V137" s="207" t="s">
        <v>871</v>
      </c>
      <c r="W137" s="207" t="s">
        <v>206</v>
      </c>
      <c r="X137" s="207" t="str">
        <f t="shared" si="8"/>
        <v>6,15, '国籍','NATIONALITY','',NULL,'',15</v>
      </c>
      <c r="Y137" s="208" t="s">
        <v>207</v>
      </c>
      <c r="AA137" s="209" t="b">
        <f t="shared" si="7"/>
        <v>0</v>
      </c>
      <c r="AB137" s="209" t="b">
        <f t="shared" si="7"/>
        <v>0</v>
      </c>
      <c r="AC137" s="209" t="b">
        <f t="shared" si="7"/>
        <v>0</v>
      </c>
      <c r="AD137" s="209" t="b">
        <f t="shared" si="6"/>
        <v>0</v>
      </c>
      <c r="AE137" s="209" t="str">
        <f t="shared" si="6"/>
        <v/>
      </c>
      <c r="AF137" s="209" t="b">
        <f t="shared" si="6"/>
        <v>0</v>
      </c>
      <c r="AG137" s="209" t="str">
        <f t="shared" si="6"/>
        <v/>
      </c>
      <c r="AH137" s="209" t="b">
        <f t="shared" si="6"/>
        <v>0</v>
      </c>
      <c r="AJ137" s="209"/>
      <c r="AK137" s="200"/>
      <c r="AL137" s="209"/>
      <c r="AM137" s="209"/>
      <c r="AN137" s="209"/>
      <c r="AO137" s="209"/>
      <c r="AP137" s="209"/>
      <c r="AQ137" s="209"/>
    </row>
    <row r="138" spans="1:43">
      <c r="A138" s="211">
        <v>6</v>
      </c>
      <c r="B138" s="211">
        <v>16</v>
      </c>
      <c r="C138" s="211" t="s">
        <v>766</v>
      </c>
      <c r="D138" s="211" t="s">
        <v>767</v>
      </c>
      <c r="E138" s="211"/>
      <c r="F138" s="211" t="s">
        <v>75</v>
      </c>
      <c r="G138" s="211"/>
      <c r="H138" s="211">
        <v>16</v>
      </c>
      <c r="I138" s="354" t="s">
        <v>1068</v>
      </c>
      <c r="J138" s="205" t="s">
        <v>43</v>
      </c>
      <c r="K138" s="223">
        <v>6</v>
      </c>
      <c r="L138" s="223">
        <v>16</v>
      </c>
      <c r="M138" s="223" t="s">
        <v>766</v>
      </c>
      <c r="N138" s="223" t="s">
        <v>767</v>
      </c>
      <c r="O138" s="223"/>
      <c r="P138" s="223" t="s">
        <v>75</v>
      </c>
      <c r="Q138" s="223"/>
      <c r="R138" s="223">
        <v>16</v>
      </c>
      <c r="S138" s="194" t="str">
        <f>VLOOKUP(A138,'[3]15_リスト発行元マスタ'!$A$3:$Q$100,2,FALSE)</f>
        <v>MOF</v>
      </c>
      <c r="T138" s="194" t="str">
        <f>VLOOKUP(K138,'[3]15_リスト発行元マスタ'!$U$3:$AK$100,2,FALSE)</f>
        <v>NPI</v>
      </c>
      <c r="U138" s="206" t="s">
        <v>208</v>
      </c>
      <c r="V138" s="207" t="s">
        <v>871</v>
      </c>
      <c r="W138" s="207" t="s">
        <v>206</v>
      </c>
      <c r="X138" s="207" t="str">
        <f t="shared" si="8"/>
        <v>6,16, '特定顧客と判断した事由','REASONS','',NULL,'',16</v>
      </c>
      <c r="Y138" s="208" t="s">
        <v>207</v>
      </c>
      <c r="AA138" s="209" t="b">
        <f t="shared" si="7"/>
        <v>0</v>
      </c>
      <c r="AB138" s="209" t="b">
        <f t="shared" si="7"/>
        <v>0</v>
      </c>
      <c r="AC138" s="209" t="b">
        <f t="shared" si="7"/>
        <v>0</v>
      </c>
      <c r="AD138" s="209" t="b">
        <f t="shared" si="6"/>
        <v>0</v>
      </c>
      <c r="AE138" s="209" t="str">
        <f t="shared" si="6"/>
        <v/>
      </c>
      <c r="AF138" s="209" t="b">
        <f t="shared" si="6"/>
        <v>0</v>
      </c>
      <c r="AG138" s="209" t="str">
        <f t="shared" si="6"/>
        <v/>
      </c>
      <c r="AH138" s="209" t="b">
        <f t="shared" si="6"/>
        <v>0</v>
      </c>
      <c r="AJ138" s="209"/>
      <c r="AK138" s="200"/>
      <c r="AL138" s="209"/>
      <c r="AM138" s="209"/>
      <c r="AN138" s="209"/>
      <c r="AO138" s="209"/>
      <c r="AP138" s="209"/>
      <c r="AQ138" s="209"/>
    </row>
    <row r="139" spans="1:43">
      <c r="A139" s="211">
        <v>6</v>
      </c>
      <c r="B139" s="211">
        <v>17</v>
      </c>
      <c r="C139" s="211" t="s">
        <v>768</v>
      </c>
      <c r="D139" s="211" t="s">
        <v>769</v>
      </c>
      <c r="E139" s="211"/>
      <c r="F139" s="211" t="s">
        <v>75</v>
      </c>
      <c r="G139" s="211"/>
      <c r="H139" s="211">
        <v>17</v>
      </c>
      <c r="I139" s="354" t="s">
        <v>1068</v>
      </c>
      <c r="J139" s="205" t="s">
        <v>43</v>
      </c>
      <c r="K139" s="223">
        <v>6</v>
      </c>
      <c r="L139" s="223">
        <v>17</v>
      </c>
      <c r="M139" s="223" t="s">
        <v>768</v>
      </c>
      <c r="N139" s="223" t="s">
        <v>769</v>
      </c>
      <c r="O139" s="223"/>
      <c r="P139" s="223" t="s">
        <v>75</v>
      </c>
      <c r="Q139" s="223"/>
      <c r="R139" s="223">
        <v>17</v>
      </c>
      <c r="S139" s="194" t="str">
        <f>VLOOKUP(A139,'[3]15_リスト発行元マスタ'!$A$3:$Q$100,2,FALSE)</f>
        <v>MOF</v>
      </c>
      <c r="T139" s="194" t="str">
        <f>VLOOKUP(K139,'[3]15_リスト発行元マスタ'!$U$3:$AK$100,2,FALSE)</f>
        <v>NPI</v>
      </c>
      <c r="U139" s="206" t="s">
        <v>208</v>
      </c>
      <c r="V139" s="207" t="s">
        <v>871</v>
      </c>
      <c r="W139" s="207" t="s">
        <v>206</v>
      </c>
      <c r="X139" s="207" t="str">
        <f t="shared" si="8"/>
        <v>6,17, '報道年月日','DATE_OF_COVERAGE','',NULL,'',17</v>
      </c>
      <c r="Y139" s="208" t="s">
        <v>207</v>
      </c>
      <c r="AA139" s="209" t="b">
        <f t="shared" si="7"/>
        <v>0</v>
      </c>
      <c r="AB139" s="209" t="b">
        <f t="shared" si="7"/>
        <v>0</v>
      </c>
      <c r="AC139" s="209" t="b">
        <f t="shared" si="7"/>
        <v>0</v>
      </c>
      <c r="AD139" s="209" t="b">
        <f t="shared" si="6"/>
        <v>0</v>
      </c>
      <c r="AE139" s="209" t="str">
        <f t="shared" si="6"/>
        <v/>
      </c>
      <c r="AF139" s="209" t="b">
        <f t="shared" si="6"/>
        <v>0</v>
      </c>
      <c r="AG139" s="209" t="str">
        <f t="shared" si="6"/>
        <v/>
      </c>
      <c r="AH139" s="209" t="b">
        <f t="shared" si="6"/>
        <v>0</v>
      </c>
      <c r="AJ139" s="209"/>
      <c r="AK139" s="200"/>
      <c r="AL139" s="209"/>
      <c r="AM139" s="209"/>
      <c r="AN139" s="209"/>
      <c r="AO139" s="209"/>
      <c r="AP139" s="209"/>
      <c r="AQ139" s="209"/>
    </row>
    <row r="140" spans="1:43">
      <c r="A140" s="211">
        <v>6</v>
      </c>
      <c r="B140" s="211">
        <v>18</v>
      </c>
      <c r="C140" s="211" t="s">
        <v>770</v>
      </c>
      <c r="D140" s="211" t="s">
        <v>771</v>
      </c>
      <c r="E140" s="211"/>
      <c r="F140" s="211" t="s">
        <v>75</v>
      </c>
      <c r="G140" s="211"/>
      <c r="H140" s="211">
        <v>18</v>
      </c>
      <c r="I140" s="354" t="s">
        <v>1068</v>
      </c>
      <c r="J140" s="205" t="s">
        <v>43</v>
      </c>
      <c r="K140" s="223">
        <v>6</v>
      </c>
      <c r="L140" s="223">
        <v>18</v>
      </c>
      <c r="M140" s="223" t="s">
        <v>770</v>
      </c>
      <c r="N140" s="223" t="s">
        <v>771</v>
      </c>
      <c r="O140" s="223"/>
      <c r="P140" s="223" t="s">
        <v>75</v>
      </c>
      <c r="Q140" s="223"/>
      <c r="R140" s="223">
        <v>18</v>
      </c>
      <c r="S140" s="194" t="str">
        <f>VLOOKUP(A140,'[3]15_リスト発行元マスタ'!$A$3:$Q$100,2,FALSE)</f>
        <v>MOF</v>
      </c>
      <c r="T140" s="194" t="str">
        <f>VLOOKUP(K140,'[3]15_リスト発行元マスタ'!$U$3:$AK$100,2,FALSE)</f>
        <v>NPI</v>
      </c>
      <c r="U140" s="206" t="s">
        <v>208</v>
      </c>
      <c r="V140" s="207" t="s">
        <v>871</v>
      </c>
      <c r="W140" s="207" t="s">
        <v>206</v>
      </c>
      <c r="X140" s="207" t="str">
        <f t="shared" si="8"/>
        <v>6,18, '年齢','PRESS_AGE','',NULL,'',18</v>
      </c>
      <c r="Y140" s="208" t="s">
        <v>207</v>
      </c>
      <c r="AA140" s="209" t="b">
        <f t="shared" si="7"/>
        <v>0</v>
      </c>
      <c r="AB140" s="209" t="b">
        <f t="shared" si="7"/>
        <v>0</v>
      </c>
      <c r="AC140" s="209" t="b">
        <f t="shared" si="7"/>
        <v>0</v>
      </c>
      <c r="AD140" s="209" t="b">
        <f t="shared" si="6"/>
        <v>0</v>
      </c>
      <c r="AE140" s="209" t="str">
        <f t="shared" si="6"/>
        <v/>
      </c>
      <c r="AF140" s="209" t="b">
        <f t="shared" si="6"/>
        <v>0</v>
      </c>
      <c r="AG140" s="209" t="str">
        <f t="shared" si="6"/>
        <v/>
      </c>
      <c r="AH140" s="209" t="b">
        <f t="shared" si="6"/>
        <v>0</v>
      </c>
      <c r="AJ140" s="209"/>
      <c r="AK140" s="200"/>
      <c r="AL140" s="209"/>
      <c r="AM140" s="209"/>
      <c r="AN140" s="209"/>
      <c r="AO140" s="209"/>
      <c r="AP140" s="209"/>
      <c r="AQ140" s="209"/>
    </row>
    <row r="141" spans="1:43">
      <c r="A141" s="211">
        <v>6</v>
      </c>
      <c r="B141" s="211">
        <v>19</v>
      </c>
      <c r="C141" s="211" t="s">
        <v>772</v>
      </c>
      <c r="D141" s="211" t="s">
        <v>773</v>
      </c>
      <c r="E141" s="211"/>
      <c r="F141" s="211" t="s">
        <v>75</v>
      </c>
      <c r="G141" s="211"/>
      <c r="H141" s="211">
        <v>19</v>
      </c>
      <c r="I141" s="354" t="s">
        <v>1068</v>
      </c>
      <c r="J141" s="205" t="s">
        <v>43</v>
      </c>
      <c r="K141" s="223">
        <v>6</v>
      </c>
      <c r="L141" s="223">
        <v>19</v>
      </c>
      <c r="M141" s="223" t="s">
        <v>772</v>
      </c>
      <c r="N141" s="223" t="s">
        <v>773</v>
      </c>
      <c r="O141" s="223"/>
      <c r="P141" s="223" t="s">
        <v>75</v>
      </c>
      <c r="Q141" s="223"/>
      <c r="R141" s="223">
        <v>19</v>
      </c>
      <c r="S141" s="194" t="str">
        <f>VLOOKUP(A141,'[3]15_リスト発行元マスタ'!$A$3:$Q$100,2,FALSE)</f>
        <v>MOF</v>
      </c>
      <c r="T141" s="194" t="str">
        <f>VLOOKUP(K141,'[3]15_リスト発行元マスタ'!$U$3:$AK$100,2,FALSE)</f>
        <v>NPI</v>
      </c>
      <c r="U141" s="206" t="s">
        <v>208</v>
      </c>
      <c r="V141" s="207" t="s">
        <v>871</v>
      </c>
      <c r="W141" s="207" t="s">
        <v>206</v>
      </c>
      <c r="X141" s="207" t="str">
        <f t="shared" si="8"/>
        <v>6,19, 'FROM','DATE_FROM','',NULL,'',19</v>
      </c>
      <c r="Y141" s="208" t="s">
        <v>207</v>
      </c>
      <c r="AA141" s="209" t="b">
        <f t="shared" si="7"/>
        <v>0</v>
      </c>
      <c r="AB141" s="209" t="b">
        <f t="shared" si="7"/>
        <v>0</v>
      </c>
      <c r="AC141" s="209" t="b">
        <f t="shared" si="7"/>
        <v>0</v>
      </c>
      <c r="AD141" s="209" t="b">
        <f t="shared" si="6"/>
        <v>0</v>
      </c>
      <c r="AE141" s="209" t="str">
        <f t="shared" si="6"/>
        <v/>
      </c>
      <c r="AF141" s="209" t="b">
        <f t="shared" si="6"/>
        <v>0</v>
      </c>
      <c r="AG141" s="209" t="str">
        <f t="shared" si="6"/>
        <v/>
      </c>
      <c r="AH141" s="209" t="b">
        <f t="shared" si="6"/>
        <v>0</v>
      </c>
      <c r="AJ141" s="209"/>
      <c r="AK141" s="200"/>
      <c r="AL141" s="209"/>
      <c r="AM141" s="209"/>
      <c r="AN141" s="209"/>
      <c r="AO141" s="209"/>
      <c r="AP141" s="209"/>
      <c r="AQ141" s="209"/>
    </row>
    <row r="142" spans="1:43">
      <c r="A142" s="211">
        <v>6</v>
      </c>
      <c r="B142" s="211">
        <v>20</v>
      </c>
      <c r="C142" s="211" t="s">
        <v>774</v>
      </c>
      <c r="D142" s="211" t="s">
        <v>775</v>
      </c>
      <c r="E142" s="211"/>
      <c r="F142" s="211" t="s">
        <v>75</v>
      </c>
      <c r="G142" s="211"/>
      <c r="H142" s="211">
        <v>20</v>
      </c>
      <c r="I142" s="354" t="s">
        <v>1068</v>
      </c>
      <c r="J142" s="205" t="s">
        <v>43</v>
      </c>
      <c r="K142" s="223">
        <v>6</v>
      </c>
      <c r="L142" s="223">
        <v>20</v>
      </c>
      <c r="M142" s="223" t="s">
        <v>774</v>
      </c>
      <c r="N142" s="223" t="s">
        <v>775</v>
      </c>
      <c r="O142" s="223"/>
      <c r="P142" s="223" t="s">
        <v>75</v>
      </c>
      <c r="Q142" s="223"/>
      <c r="R142" s="223">
        <v>20</v>
      </c>
      <c r="S142" s="194" t="str">
        <f>VLOOKUP(A142,'[3]15_リスト発行元マスタ'!$A$3:$Q$100,2,FALSE)</f>
        <v>MOF</v>
      </c>
      <c r="T142" s="194" t="str">
        <f>VLOOKUP(K142,'[3]15_リスト発行元マスタ'!$U$3:$AK$100,2,FALSE)</f>
        <v>NPI</v>
      </c>
      <c r="U142" s="206" t="s">
        <v>208</v>
      </c>
      <c r="V142" s="207" t="s">
        <v>871</v>
      </c>
      <c r="W142" s="207" t="s">
        <v>206</v>
      </c>
      <c r="X142" s="207" t="str">
        <f t="shared" si="8"/>
        <v>6,20, 'TO','DATE_TO','',NULL,'',20</v>
      </c>
      <c r="Y142" s="208" t="s">
        <v>207</v>
      </c>
      <c r="AA142" s="209" t="b">
        <f t="shared" si="7"/>
        <v>0</v>
      </c>
      <c r="AB142" s="209" t="b">
        <f t="shared" si="7"/>
        <v>0</v>
      </c>
      <c r="AC142" s="209" t="b">
        <f t="shared" si="7"/>
        <v>0</v>
      </c>
      <c r="AD142" s="209" t="b">
        <f t="shared" si="6"/>
        <v>0</v>
      </c>
      <c r="AE142" s="209" t="str">
        <f t="shared" si="6"/>
        <v/>
      </c>
      <c r="AF142" s="209" t="b">
        <f t="shared" si="6"/>
        <v>0</v>
      </c>
      <c r="AG142" s="209" t="str">
        <f t="shared" si="6"/>
        <v/>
      </c>
      <c r="AH142" s="209" t="b">
        <f t="shared" si="6"/>
        <v>0</v>
      </c>
      <c r="AJ142" s="209"/>
      <c r="AK142" s="200"/>
      <c r="AL142" s="209"/>
      <c r="AM142" s="209"/>
      <c r="AN142" s="209"/>
      <c r="AO142" s="209"/>
      <c r="AP142" s="209"/>
      <c r="AQ142" s="209"/>
    </row>
    <row r="143" spans="1:43">
      <c r="A143" s="211">
        <v>6</v>
      </c>
      <c r="B143" s="211">
        <v>21</v>
      </c>
      <c r="C143" s="211" t="s">
        <v>776</v>
      </c>
      <c r="D143" s="211" t="s">
        <v>777</v>
      </c>
      <c r="E143" s="211"/>
      <c r="F143" s="211" t="s">
        <v>75</v>
      </c>
      <c r="G143" s="211"/>
      <c r="H143" s="211">
        <v>21</v>
      </c>
      <c r="I143" s="354" t="s">
        <v>1068</v>
      </c>
      <c r="J143" s="205" t="s">
        <v>43</v>
      </c>
      <c r="K143" s="223">
        <v>6</v>
      </c>
      <c r="L143" s="223">
        <v>21</v>
      </c>
      <c r="M143" s="223" t="s">
        <v>776</v>
      </c>
      <c r="N143" s="223" t="s">
        <v>777</v>
      </c>
      <c r="O143" s="223"/>
      <c r="P143" s="223" t="s">
        <v>75</v>
      </c>
      <c r="Q143" s="223"/>
      <c r="R143" s="223">
        <v>21</v>
      </c>
      <c r="S143" s="194" t="str">
        <f>VLOOKUP(A143,'[3]15_リスト発行元マスタ'!$A$3:$Q$100,2,FALSE)</f>
        <v>MOF</v>
      </c>
      <c r="T143" s="194" t="str">
        <f>VLOOKUP(K143,'[3]15_リスト発行元マスタ'!$U$3:$AK$100,2,FALSE)</f>
        <v>NPI</v>
      </c>
      <c r="U143" s="206" t="s">
        <v>208</v>
      </c>
      <c r="V143" s="207" t="s">
        <v>871</v>
      </c>
      <c r="W143" s="207" t="s">
        <v>206</v>
      </c>
      <c r="X143" s="207" t="str">
        <f t="shared" si="8"/>
        <v>6,21, '都道府県','ADDRESS_PREF','',NULL,'',21</v>
      </c>
      <c r="Y143" s="208" t="s">
        <v>207</v>
      </c>
      <c r="AA143" s="209" t="b">
        <f t="shared" si="7"/>
        <v>0</v>
      </c>
      <c r="AB143" s="209" t="b">
        <f t="shared" si="7"/>
        <v>0</v>
      </c>
      <c r="AC143" s="209" t="b">
        <f t="shared" si="7"/>
        <v>0</v>
      </c>
      <c r="AD143" s="209" t="b">
        <f t="shared" si="6"/>
        <v>0</v>
      </c>
      <c r="AE143" s="209" t="str">
        <f t="shared" si="6"/>
        <v/>
      </c>
      <c r="AF143" s="209" t="b">
        <f t="shared" ref="AF143:AH206" si="9">IF(P143="","",EXACT(P143,AO143))</f>
        <v>0</v>
      </c>
      <c r="AG143" s="209" t="str">
        <f t="shared" si="9"/>
        <v/>
      </c>
      <c r="AH143" s="209" t="b">
        <f t="shared" si="9"/>
        <v>0</v>
      </c>
      <c r="AJ143" s="209"/>
      <c r="AK143" s="200"/>
      <c r="AL143" s="209"/>
      <c r="AM143" s="209"/>
      <c r="AN143" s="209"/>
      <c r="AO143" s="209"/>
      <c r="AP143" s="209"/>
      <c r="AQ143" s="209"/>
    </row>
    <row r="144" spans="1:43">
      <c r="A144" s="211">
        <v>6</v>
      </c>
      <c r="B144" s="211">
        <v>22</v>
      </c>
      <c r="C144" s="211" t="s">
        <v>778</v>
      </c>
      <c r="D144" s="211" t="s">
        <v>779</v>
      </c>
      <c r="E144" s="211"/>
      <c r="F144" s="211" t="s">
        <v>75</v>
      </c>
      <c r="G144" s="211"/>
      <c r="H144" s="211">
        <v>22</v>
      </c>
      <c r="I144" s="354" t="s">
        <v>1068</v>
      </c>
      <c r="J144" s="205" t="s">
        <v>43</v>
      </c>
      <c r="K144" s="223">
        <v>6</v>
      </c>
      <c r="L144" s="223">
        <v>22</v>
      </c>
      <c r="M144" s="223" t="s">
        <v>778</v>
      </c>
      <c r="N144" s="223" t="s">
        <v>779</v>
      </c>
      <c r="O144" s="223"/>
      <c r="P144" s="223" t="s">
        <v>75</v>
      </c>
      <c r="Q144" s="223"/>
      <c r="R144" s="223">
        <v>22</v>
      </c>
      <c r="S144" s="194" t="str">
        <f>VLOOKUP(A144,'[3]15_リスト発行元マスタ'!$A$3:$Q$100,2,FALSE)</f>
        <v>MOF</v>
      </c>
      <c r="T144" s="194" t="str">
        <f>VLOOKUP(K144,'[3]15_リスト発行元マスタ'!$U$3:$AK$100,2,FALSE)</f>
        <v>NPI</v>
      </c>
      <c r="U144" s="206" t="s">
        <v>208</v>
      </c>
      <c r="V144" s="207" t="s">
        <v>871</v>
      </c>
      <c r="W144" s="207" t="s">
        <v>206</v>
      </c>
      <c r="X144" s="207" t="str">
        <f t="shared" si="8"/>
        <v>6,22, '市区町村','ADDRESS_MUN','',NULL,'',22</v>
      </c>
      <c r="Y144" s="208" t="s">
        <v>207</v>
      </c>
      <c r="AA144" s="209" t="b">
        <f t="shared" si="7"/>
        <v>0</v>
      </c>
      <c r="AB144" s="209" t="b">
        <f t="shared" si="7"/>
        <v>0</v>
      </c>
      <c r="AC144" s="209" t="b">
        <f t="shared" si="7"/>
        <v>0</v>
      </c>
      <c r="AD144" s="209" t="b">
        <f t="shared" si="7"/>
        <v>0</v>
      </c>
      <c r="AE144" s="209" t="str">
        <f t="shared" si="7"/>
        <v/>
      </c>
      <c r="AF144" s="209" t="b">
        <f t="shared" si="9"/>
        <v>0</v>
      </c>
      <c r="AG144" s="209" t="str">
        <f t="shared" si="9"/>
        <v/>
      </c>
      <c r="AH144" s="209" t="b">
        <f t="shared" si="9"/>
        <v>0</v>
      </c>
      <c r="AJ144" s="209"/>
      <c r="AK144" s="200"/>
      <c r="AL144" s="209"/>
      <c r="AM144" s="209"/>
      <c r="AN144" s="209"/>
      <c r="AO144" s="209"/>
      <c r="AP144" s="209"/>
      <c r="AQ144" s="209"/>
    </row>
    <row r="145" spans="1:43">
      <c r="A145" s="211">
        <v>6</v>
      </c>
      <c r="B145" s="211">
        <v>23</v>
      </c>
      <c r="C145" s="211" t="s">
        <v>780</v>
      </c>
      <c r="D145" s="211" t="s">
        <v>781</v>
      </c>
      <c r="E145" s="211"/>
      <c r="F145" s="211" t="s">
        <v>75</v>
      </c>
      <c r="G145" s="211"/>
      <c r="H145" s="211">
        <v>23</v>
      </c>
      <c r="I145" s="354" t="s">
        <v>1068</v>
      </c>
      <c r="J145" s="205" t="s">
        <v>43</v>
      </c>
      <c r="K145" s="223">
        <v>6</v>
      </c>
      <c r="L145" s="223">
        <v>23</v>
      </c>
      <c r="M145" s="223" t="s">
        <v>780</v>
      </c>
      <c r="N145" s="223" t="s">
        <v>781</v>
      </c>
      <c r="O145" s="223"/>
      <c r="P145" s="223" t="s">
        <v>75</v>
      </c>
      <c r="Q145" s="223"/>
      <c r="R145" s="223">
        <v>23</v>
      </c>
      <c r="S145" s="194" t="str">
        <f>VLOOKUP(A145,'[3]15_リスト発行元マスタ'!$A$3:$Q$100,2,FALSE)</f>
        <v>MOF</v>
      </c>
      <c r="T145" s="194" t="str">
        <f>VLOOKUP(K145,'[3]15_リスト発行元マスタ'!$U$3:$AK$100,2,FALSE)</f>
        <v>NPI</v>
      </c>
      <c r="U145" s="206" t="s">
        <v>208</v>
      </c>
      <c r="V145" s="207" t="s">
        <v>871</v>
      </c>
      <c r="W145" s="207" t="s">
        <v>206</v>
      </c>
      <c r="X145" s="207" t="str">
        <f t="shared" si="8"/>
        <v>6,23, '記号','ACCOUNT_SYMBOL','',NULL,'',23</v>
      </c>
      <c r="Y145" s="208" t="s">
        <v>207</v>
      </c>
      <c r="AA145" s="209" t="b">
        <f t="shared" si="7"/>
        <v>0</v>
      </c>
      <c r="AB145" s="209" t="b">
        <f t="shared" si="7"/>
        <v>0</v>
      </c>
      <c r="AC145" s="209" t="b">
        <f t="shared" si="7"/>
        <v>0</v>
      </c>
      <c r="AD145" s="209" t="b">
        <f t="shared" si="7"/>
        <v>0</v>
      </c>
      <c r="AE145" s="209" t="str">
        <f t="shared" si="7"/>
        <v/>
      </c>
      <c r="AF145" s="209" t="b">
        <f t="shared" si="9"/>
        <v>0</v>
      </c>
      <c r="AG145" s="209" t="str">
        <f t="shared" si="9"/>
        <v/>
      </c>
      <c r="AH145" s="209" t="b">
        <f t="shared" si="9"/>
        <v>0</v>
      </c>
      <c r="AJ145" s="209"/>
      <c r="AK145" s="200"/>
      <c r="AL145" s="209"/>
      <c r="AM145" s="209"/>
      <c r="AN145" s="209"/>
      <c r="AO145" s="209"/>
      <c r="AP145" s="209"/>
      <c r="AQ145" s="209"/>
    </row>
    <row r="146" spans="1:43">
      <c r="A146" s="211">
        <v>6</v>
      </c>
      <c r="B146" s="211">
        <v>24</v>
      </c>
      <c r="C146" s="211" t="s">
        <v>782</v>
      </c>
      <c r="D146" s="211" t="s">
        <v>783</v>
      </c>
      <c r="E146" s="211"/>
      <c r="F146" s="211" t="s">
        <v>75</v>
      </c>
      <c r="G146" s="211"/>
      <c r="H146" s="211">
        <v>24</v>
      </c>
      <c r="I146" s="354" t="s">
        <v>1068</v>
      </c>
      <c r="J146" s="205" t="s">
        <v>43</v>
      </c>
      <c r="K146" s="223">
        <v>6</v>
      </c>
      <c r="L146" s="223">
        <v>24</v>
      </c>
      <c r="M146" s="223" t="s">
        <v>782</v>
      </c>
      <c r="N146" s="223" t="s">
        <v>783</v>
      </c>
      <c r="O146" s="223"/>
      <c r="P146" s="223" t="s">
        <v>75</v>
      </c>
      <c r="Q146" s="223"/>
      <c r="R146" s="223">
        <v>24</v>
      </c>
      <c r="S146" s="194" t="str">
        <f>VLOOKUP(A146,'[3]15_リスト発行元マスタ'!$A$3:$Q$100,2,FALSE)</f>
        <v>MOF</v>
      </c>
      <c r="T146" s="194" t="str">
        <f>VLOOKUP(K146,'[3]15_リスト発行元マスタ'!$U$3:$AK$100,2,FALSE)</f>
        <v>NPI</v>
      </c>
      <c r="U146" s="206" t="s">
        <v>208</v>
      </c>
      <c r="V146" s="207" t="s">
        <v>871</v>
      </c>
      <c r="W146" s="207" t="s">
        <v>206</v>
      </c>
      <c r="X146" s="207" t="str">
        <f t="shared" si="8"/>
        <v>6,24, '番号','ACCOUNT_NO','',NULL,'',24</v>
      </c>
      <c r="Y146" s="208" t="s">
        <v>207</v>
      </c>
      <c r="AA146" s="209" t="b">
        <f t="shared" si="7"/>
        <v>0</v>
      </c>
      <c r="AB146" s="209" t="b">
        <f t="shared" si="7"/>
        <v>0</v>
      </c>
      <c r="AC146" s="209" t="b">
        <f t="shared" si="7"/>
        <v>0</v>
      </c>
      <c r="AD146" s="209" t="b">
        <f t="shared" si="7"/>
        <v>0</v>
      </c>
      <c r="AE146" s="209" t="str">
        <f t="shared" si="7"/>
        <v/>
      </c>
      <c r="AF146" s="209" t="b">
        <f t="shared" si="9"/>
        <v>0</v>
      </c>
      <c r="AG146" s="209" t="str">
        <f t="shared" si="9"/>
        <v/>
      </c>
      <c r="AH146" s="209" t="b">
        <f t="shared" si="9"/>
        <v>0</v>
      </c>
      <c r="AJ146" s="209"/>
      <c r="AK146" s="200"/>
      <c r="AL146" s="209"/>
      <c r="AM146" s="209"/>
      <c r="AN146" s="209"/>
      <c r="AO146" s="209"/>
      <c r="AP146" s="209"/>
      <c r="AQ146" s="209"/>
    </row>
    <row r="147" spans="1:43">
      <c r="A147" s="211">
        <v>7</v>
      </c>
      <c r="B147" s="211">
        <v>1</v>
      </c>
      <c r="C147" s="211" t="s">
        <v>737</v>
      </c>
      <c r="D147" s="211" t="s">
        <v>738</v>
      </c>
      <c r="E147" s="211"/>
      <c r="F147" s="211" t="s">
        <v>75</v>
      </c>
      <c r="G147" s="211"/>
      <c r="H147" s="211">
        <v>1</v>
      </c>
      <c r="I147" s="354" t="s">
        <v>1068</v>
      </c>
      <c r="J147" s="205" t="s">
        <v>43</v>
      </c>
      <c r="K147" s="223">
        <v>7</v>
      </c>
      <c r="L147" s="223">
        <v>1</v>
      </c>
      <c r="M147" s="223" t="s">
        <v>737</v>
      </c>
      <c r="N147" s="223" t="s">
        <v>738</v>
      </c>
      <c r="O147" s="223"/>
      <c r="P147" s="223" t="s">
        <v>75</v>
      </c>
      <c r="Q147" s="223"/>
      <c r="R147" s="223">
        <v>1</v>
      </c>
      <c r="S147" s="194" t="str">
        <f>VLOOKUP(A147,'[3]15_リスト発行元マスタ'!$A$3:$Q$100,2,FALSE)</f>
        <v>JP</v>
      </c>
      <c r="T147" s="194" t="str">
        <f>VLOOKUP(K147,'[3]15_リスト発行元マスタ'!$U$3:$AK$100,2,FALSE)</f>
        <v>ASI</v>
      </c>
      <c r="U147" s="206" t="s">
        <v>208</v>
      </c>
      <c r="V147" s="207" t="s">
        <v>871</v>
      </c>
      <c r="W147" s="207" t="s">
        <v>206</v>
      </c>
      <c r="X147" s="207" t="str">
        <f t="shared" si="8"/>
        <v>7,1, 'レコード番号','RECORDID','',NULL,'',1</v>
      </c>
      <c r="Y147" s="208" t="s">
        <v>207</v>
      </c>
      <c r="AA147" s="209" t="b">
        <f t="shared" si="7"/>
        <v>0</v>
      </c>
      <c r="AB147" s="209" t="b">
        <f t="shared" si="7"/>
        <v>0</v>
      </c>
      <c r="AC147" s="209" t="b">
        <f t="shared" si="7"/>
        <v>0</v>
      </c>
      <c r="AD147" s="209" t="b">
        <f t="shared" si="7"/>
        <v>0</v>
      </c>
      <c r="AE147" s="209" t="str">
        <f t="shared" si="7"/>
        <v/>
      </c>
      <c r="AF147" s="209" t="b">
        <f t="shared" si="9"/>
        <v>0</v>
      </c>
      <c r="AG147" s="209" t="str">
        <f t="shared" si="9"/>
        <v/>
      </c>
      <c r="AH147" s="209" t="b">
        <f t="shared" si="9"/>
        <v>0</v>
      </c>
      <c r="AJ147" s="209"/>
      <c r="AK147" s="200"/>
      <c r="AL147" s="209"/>
      <c r="AM147" s="209"/>
      <c r="AN147" s="209"/>
      <c r="AO147" s="209"/>
      <c r="AP147" s="209"/>
      <c r="AQ147" s="209"/>
    </row>
    <row r="148" spans="1:43">
      <c r="A148" s="211">
        <v>7</v>
      </c>
      <c r="B148" s="211">
        <v>2</v>
      </c>
      <c r="C148" s="211" t="s">
        <v>733</v>
      </c>
      <c r="D148" s="211" t="s">
        <v>739</v>
      </c>
      <c r="E148" s="211"/>
      <c r="F148" s="211" t="s">
        <v>75</v>
      </c>
      <c r="G148" s="211"/>
      <c r="H148" s="211">
        <v>2</v>
      </c>
      <c r="I148" s="354" t="s">
        <v>1068</v>
      </c>
      <c r="J148" s="205" t="s">
        <v>43</v>
      </c>
      <c r="K148" s="223">
        <v>7</v>
      </c>
      <c r="L148" s="223">
        <v>2</v>
      </c>
      <c r="M148" s="223" t="s">
        <v>733</v>
      </c>
      <c r="N148" s="223" t="s">
        <v>739</v>
      </c>
      <c r="O148" s="223"/>
      <c r="P148" s="223" t="s">
        <v>75</v>
      </c>
      <c r="Q148" s="223"/>
      <c r="R148" s="223">
        <v>2</v>
      </c>
      <c r="S148" s="194" t="str">
        <f>VLOOKUP(A148,'[3]15_リスト発行元マスタ'!$A$3:$Q$100,2,FALSE)</f>
        <v>JP</v>
      </c>
      <c r="T148" s="194" t="str">
        <f>VLOOKUP(K148,'[3]15_リスト発行元マスタ'!$U$3:$AK$100,2,FALSE)</f>
        <v>ASI</v>
      </c>
      <c r="U148" s="206" t="s">
        <v>208</v>
      </c>
      <c r="V148" s="207" t="s">
        <v>871</v>
      </c>
      <c r="W148" s="207" t="s">
        <v>206</v>
      </c>
      <c r="X148" s="207" t="str">
        <f t="shared" si="8"/>
        <v>7,2, 'タイプ','TYPE','',NULL,'',2</v>
      </c>
      <c r="Y148" s="208" t="s">
        <v>207</v>
      </c>
      <c r="AA148" s="209" t="b">
        <f t="shared" si="7"/>
        <v>0</v>
      </c>
      <c r="AB148" s="209" t="b">
        <f t="shared" si="7"/>
        <v>0</v>
      </c>
      <c r="AC148" s="209" t="b">
        <f t="shared" si="7"/>
        <v>0</v>
      </c>
      <c r="AD148" s="209" t="b">
        <f t="shared" si="7"/>
        <v>0</v>
      </c>
      <c r="AE148" s="209" t="str">
        <f t="shared" si="7"/>
        <v/>
      </c>
      <c r="AF148" s="209" t="b">
        <f t="shared" si="9"/>
        <v>0</v>
      </c>
      <c r="AG148" s="209" t="str">
        <f t="shared" si="9"/>
        <v/>
      </c>
      <c r="AH148" s="209" t="b">
        <f t="shared" si="9"/>
        <v>0</v>
      </c>
      <c r="AJ148" s="209"/>
      <c r="AK148" s="200"/>
      <c r="AL148" s="209"/>
      <c r="AM148" s="209"/>
      <c r="AN148" s="209"/>
      <c r="AO148" s="209"/>
      <c r="AP148" s="209"/>
      <c r="AQ148" s="209"/>
    </row>
    <row r="149" spans="1:43">
      <c r="A149" s="211">
        <v>7</v>
      </c>
      <c r="B149" s="211">
        <v>3</v>
      </c>
      <c r="C149" s="211" t="s">
        <v>740</v>
      </c>
      <c r="D149" s="211" t="s">
        <v>741</v>
      </c>
      <c r="E149" s="211"/>
      <c r="F149" s="211" t="s">
        <v>75</v>
      </c>
      <c r="G149" s="211"/>
      <c r="H149" s="211">
        <v>3</v>
      </c>
      <c r="I149" s="354" t="s">
        <v>1068</v>
      </c>
      <c r="J149" s="205" t="s">
        <v>43</v>
      </c>
      <c r="K149" s="223">
        <v>7</v>
      </c>
      <c r="L149" s="223">
        <v>3</v>
      </c>
      <c r="M149" s="223" t="s">
        <v>740</v>
      </c>
      <c r="N149" s="223" t="s">
        <v>741</v>
      </c>
      <c r="O149" s="223"/>
      <c r="P149" s="223" t="s">
        <v>75</v>
      </c>
      <c r="Q149" s="223"/>
      <c r="R149" s="223">
        <v>3</v>
      </c>
      <c r="S149" s="194" t="str">
        <f>VLOOKUP(A149,'[3]15_リスト発行元マスタ'!$A$3:$Q$100,2,FALSE)</f>
        <v>JP</v>
      </c>
      <c r="T149" s="194" t="str">
        <f>VLOOKUP(K149,'[3]15_リスト発行元マスタ'!$U$3:$AK$100,2,FALSE)</f>
        <v>ASI</v>
      </c>
      <c r="U149" s="206" t="s">
        <v>208</v>
      </c>
      <c r="V149" s="207" t="s">
        <v>871</v>
      </c>
      <c r="W149" s="207" t="s">
        <v>206</v>
      </c>
      <c r="X149" s="207" t="str">
        <f t="shared" si="8"/>
        <v>7,3, '名称','NAME','',NULL,'',3</v>
      </c>
      <c r="Y149" s="208" t="s">
        <v>207</v>
      </c>
      <c r="AA149" s="209" t="b">
        <f t="shared" si="7"/>
        <v>0</v>
      </c>
      <c r="AB149" s="209" t="b">
        <f t="shared" si="7"/>
        <v>0</v>
      </c>
      <c r="AC149" s="209" t="b">
        <f t="shared" si="7"/>
        <v>0</v>
      </c>
      <c r="AD149" s="209" t="b">
        <f t="shared" si="7"/>
        <v>0</v>
      </c>
      <c r="AE149" s="209" t="str">
        <f t="shared" si="7"/>
        <v/>
      </c>
      <c r="AF149" s="209" t="b">
        <f t="shared" si="9"/>
        <v>0</v>
      </c>
      <c r="AG149" s="209" t="str">
        <f t="shared" si="9"/>
        <v/>
      </c>
      <c r="AH149" s="209" t="b">
        <f t="shared" si="9"/>
        <v>0</v>
      </c>
      <c r="AJ149" s="209"/>
      <c r="AK149" s="200"/>
      <c r="AL149" s="209"/>
      <c r="AM149" s="209"/>
      <c r="AN149" s="209"/>
      <c r="AO149" s="209"/>
      <c r="AP149" s="209"/>
      <c r="AQ149" s="209"/>
    </row>
    <row r="150" spans="1:43">
      <c r="A150" s="211">
        <v>7</v>
      </c>
      <c r="B150" s="211">
        <v>4</v>
      </c>
      <c r="C150" s="211" t="s">
        <v>742</v>
      </c>
      <c r="D150" s="211" t="s">
        <v>743</v>
      </c>
      <c r="E150" s="211"/>
      <c r="F150" s="211" t="s">
        <v>75</v>
      </c>
      <c r="G150" s="211"/>
      <c r="H150" s="211">
        <v>4</v>
      </c>
      <c r="I150" s="354" t="s">
        <v>1068</v>
      </c>
      <c r="J150" s="205" t="s">
        <v>43</v>
      </c>
      <c r="K150" s="223">
        <v>7</v>
      </c>
      <c r="L150" s="223">
        <v>4</v>
      </c>
      <c r="M150" s="223" t="s">
        <v>742</v>
      </c>
      <c r="N150" s="223" t="s">
        <v>743</v>
      </c>
      <c r="O150" s="223"/>
      <c r="P150" s="223" t="s">
        <v>75</v>
      </c>
      <c r="Q150" s="223"/>
      <c r="R150" s="223">
        <v>4</v>
      </c>
      <c r="S150" s="194" t="str">
        <f>VLOOKUP(A150,'[3]15_リスト発行元マスタ'!$A$3:$Q$100,2,FALSE)</f>
        <v>JP</v>
      </c>
      <c r="T150" s="194" t="str">
        <f>VLOOKUP(K150,'[3]15_リスト発行元マスタ'!$U$3:$AK$100,2,FALSE)</f>
        <v>ASI</v>
      </c>
      <c r="U150" s="206" t="s">
        <v>208</v>
      </c>
      <c r="V150" s="207" t="s">
        <v>871</v>
      </c>
      <c r="W150" s="207" t="s">
        <v>206</v>
      </c>
      <c r="X150" s="207" t="str">
        <f t="shared" si="8"/>
        <v>7,4, '別称','NAME_SYNONYM','',NULL,'',4</v>
      </c>
      <c r="Y150" s="208" t="s">
        <v>207</v>
      </c>
      <c r="AA150" s="209" t="b">
        <f t="shared" si="7"/>
        <v>0</v>
      </c>
      <c r="AB150" s="209" t="b">
        <f t="shared" si="7"/>
        <v>0</v>
      </c>
      <c r="AC150" s="209" t="b">
        <f t="shared" si="7"/>
        <v>0</v>
      </c>
      <c r="AD150" s="209" t="b">
        <f t="shared" si="7"/>
        <v>0</v>
      </c>
      <c r="AE150" s="209" t="str">
        <f t="shared" si="7"/>
        <v/>
      </c>
      <c r="AF150" s="209" t="b">
        <f t="shared" si="9"/>
        <v>0</v>
      </c>
      <c r="AG150" s="209" t="str">
        <f t="shared" si="9"/>
        <v/>
      </c>
      <c r="AH150" s="209" t="b">
        <f t="shared" si="9"/>
        <v>0</v>
      </c>
      <c r="AJ150" s="209"/>
      <c r="AK150" s="200"/>
      <c r="AL150" s="209"/>
      <c r="AM150" s="209"/>
      <c r="AN150" s="209"/>
      <c r="AO150" s="209"/>
      <c r="AP150" s="209"/>
      <c r="AQ150" s="209"/>
    </row>
    <row r="151" spans="1:43">
      <c r="A151" s="211">
        <v>7</v>
      </c>
      <c r="B151" s="211">
        <v>5</v>
      </c>
      <c r="C151" s="211" t="s">
        <v>744</v>
      </c>
      <c r="D151" s="211" t="s">
        <v>745</v>
      </c>
      <c r="E151" s="211"/>
      <c r="F151" s="211" t="s">
        <v>75</v>
      </c>
      <c r="G151" s="211"/>
      <c r="H151" s="211">
        <v>5</v>
      </c>
      <c r="I151" s="354" t="s">
        <v>1068</v>
      </c>
      <c r="J151" s="205" t="s">
        <v>43</v>
      </c>
      <c r="K151" s="223">
        <v>7</v>
      </c>
      <c r="L151" s="223">
        <v>5</v>
      </c>
      <c r="M151" s="223" t="s">
        <v>744</v>
      </c>
      <c r="N151" s="223" t="s">
        <v>745</v>
      </c>
      <c r="O151" s="223"/>
      <c r="P151" s="223" t="s">
        <v>75</v>
      </c>
      <c r="Q151" s="223"/>
      <c r="R151" s="223">
        <v>5</v>
      </c>
      <c r="S151" s="194" t="str">
        <f>VLOOKUP(A151,'[3]15_リスト発行元マスタ'!$A$3:$Q$100,2,FALSE)</f>
        <v>JP</v>
      </c>
      <c r="T151" s="194" t="str">
        <f>VLOOKUP(K151,'[3]15_リスト発行元マスタ'!$U$3:$AK$100,2,FALSE)</f>
        <v>ASI</v>
      </c>
      <c r="U151" s="206" t="s">
        <v>208</v>
      </c>
      <c r="V151" s="207" t="s">
        <v>871</v>
      </c>
      <c r="W151" s="207" t="s">
        <v>206</v>
      </c>
      <c r="X151" s="207" t="str">
        <f t="shared" si="8"/>
        <v>7,5, '住所2','ADDRESS2','',NULL,'',5</v>
      </c>
      <c r="Y151" s="208" t="s">
        <v>207</v>
      </c>
      <c r="AA151" s="209" t="b">
        <f t="shared" si="7"/>
        <v>0</v>
      </c>
      <c r="AB151" s="209" t="b">
        <f t="shared" si="7"/>
        <v>0</v>
      </c>
      <c r="AC151" s="209" t="b">
        <f t="shared" si="7"/>
        <v>0</v>
      </c>
      <c r="AD151" s="209" t="b">
        <f t="shared" si="7"/>
        <v>0</v>
      </c>
      <c r="AE151" s="209" t="str">
        <f t="shared" si="7"/>
        <v/>
      </c>
      <c r="AF151" s="209" t="b">
        <f t="shared" si="9"/>
        <v>0</v>
      </c>
      <c r="AG151" s="209" t="str">
        <f t="shared" si="9"/>
        <v/>
      </c>
      <c r="AH151" s="209" t="b">
        <f t="shared" si="9"/>
        <v>0</v>
      </c>
      <c r="AJ151" s="209"/>
      <c r="AK151" s="200"/>
      <c r="AL151" s="209"/>
      <c r="AM151" s="209"/>
      <c r="AN151" s="209"/>
      <c r="AO151" s="209"/>
      <c r="AP151" s="209"/>
      <c r="AQ151" s="209"/>
    </row>
    <row r="152" spans="1:43">
      <c r="A152" s="211">
        <v>7</v>
      </c>
      <c r="B152" s="211">
        <v>6</v>
      </c>
      <c r="C152" s="211" t="s">
        <v>746</v>
      </c>
      <c r="D152" s="211" t="s">
        <v>747</v>
      </c>
      <c r="E152" s="211"/>
      <c r="F152" s="211" t="s">
        <v>75</v>
      </c>
      <c r="G152" s="211"/>
      <c r="H152" s="211">
        <v>6</v>
      </c>
      <c r="I152" s="354" t="s">
        <v>1068</v>
      </c>
      <c r="J152" s="205" t="s">
        <v>43</v>
      </c>
      <c r="K152" s="223">
        <v>7</v>
      </c>
      <c r="L152" s="223">
        <v>6</v>
      </c>
      <c r="M152" s="223" t="s">
        <v>746</v>
      </c>
      <c r="N152" s="223" t="s">
        <v>747</v>
      </c>
      <c r="O152" s="223"/>
      <c r="P152" s="223" t="s">
        <v>75</v>
      </c>
      <c r="Q152" s="223"/>
      <c r="R152" s="223">
        <v>6</v>
      </c>
      <c r="S152" s="194" t="str">
        <f>VLOOKUP(A152,'[3]15_リスト発行元マスタ'!$A$3:$Q$100,2,FALSE)</f>
        <v>JP</v>
      </c>
      <c r="T152" s="194" t="str">
        <f>VLOOKUP(K152,'[3]15_リスト発行元マスタ'!$U$3:$AK$100,2,FALSE)</f>
        <v>ASI</v>
      </c>
      <c r="U152" s="206" t="s">
        <v>208</v>
      </c>
      <c r="V152" s="207" t="s">
        <v>871</v>
      </c>
      <c r="W152" s="207" t="s">
        <v>206</v>
      </c>
      <c r="X152" s="207" t="str">
        <f t="shared" si="8"/>
        <v>7,6, '都市','CITY','',NULL,'',6</v>
      </c>
      <c r="Y152" s="208" t="s">
        <v>207</v>
      </c>
      <c r="AA152" s="209" t="b">
        <f t="shared" ref="AA152:AE202" si="10">IF(K152="","",EXACT(K152,AJ152))</f>
        <v>0</v>
      </c>
      <c r="AB152" s="209" t="b">
        <f t="shared" si="10"/>
        <v>0</v>
      </c>
      <c r="AC152" s="209" t="b">
        <f t="shared" si="10"/>
        <v>0</v>
      </c>
      <c r="AD152" s="209" t="b">
        <f t="shared" si="10"/>
        <v>0</v>
      </c>
      <c r="AE152" s="209" t="str">
        <f t="shared" si="10"/>
        <v/>
      </c>
      <c r="AF152" s="209" t="b">
        <f t="shared" si="9"/>
        <v>0</v>
      </c>
      <c r="AG152" s="209" t="str">
        <f t="shared" si="9"/>
        <v/>
      </c>
      <c r="AH152" s="209" t="b">
        <f t="shared" si="9"/>
        <v>0</v>
      </c>
      <c r="AJ152" s="209"/>
      <c r="AK152" s="200"/>
      <c r="AL152" s="209"/>
      <c r="AM152" s="209"/>
      <c r="AN152" s="209"/>
      <c r="AO152" s="209"/>
      <c r="AP152" s="209"/>
      <c r="AQ152" s="209"/>
    </row>
    <row r="153" spans="1:43">
      <c r="A153" s="211">
        <v>7</v>
      </c>
      <c r="B153" s="211">
        <v>7</v>
      </c>
      <c r="C153" s="211" t="s">
        <v>748</v>
      </c>
      <c r="D153" s="211" t="s">
        <v>749</v>
      </c>
      <c r="E153" s="211"/>
      <c r="F153" s="211" t="s">
        <v>75</v>
      </c>
      <c r="G153" s="211"/>
      <c r="H153" s="211">
        <v>7</v>
      </c>
      <c r="I153" s="354" t="s">
        <v>1068</v>
      </c>
      <c r="J153" s="205" t="s">
        <v>43</v>
      </c>
      <c r="K153" s="223">
        <v>7</v>
      </c>
      <c r="L153" s="223">
        <v>7</v>
      </c>
      <c r="M153" s="223" t="s">
        <v>748</v>
      </c>
      <c r="N153" s="223" t="s">
        <v>749</v>
      </c>
      <c r="O153" s="223"/>
      <c r="P153" s="223" t="s">
        <v>75</v>
      </c>
      <c r="Q153" s="223"/>
      <c r="R153" s="223">
        <v>7</v>
      </c>
      <c r="S153" s="194" t="str">
        <f>VLOOKUP(A153,'[3]15_リスト発行元マスタ'!$A$3:$Q$100,2,FALSE)</f>
        <v>JP</v>
      </c>
      <c r="T153" s="194" t="str">
        <f>VLOOKUP(K153,'[3]15_リスト発行元マスタ'!$U$3:$AK$100,2,FALSE)</f>
        <v>ASI</v>
      </c>
      <c r="U153" s="206" t="s">
        <v>208</v>
      </c>
      <c r="V153" s="207" t="s">
        <v>871</v>
      </c>
      <c r="W153" s="207" t="s">
        <v>206</v>
      </c>
      <c r="X153" s="207" t="str">
        <f t="shared" si="8"/>
        <v>7,7, '国','COUNTRY','',NULL,'',7</v>
      </c>
      <c r="Y153" s="208" t="s">
        <v>207</v>
      </c>
      <c r="AA153" s="209" t="b">
        <f t="shared" si="10"/>
        <v>0</v>
      </c>
      <c r="AB153" s="209" t="b">
        <f t="shared" si="10"/>
        <v>0</v>
      </c>
      <c r="AC153" s="209" t="b">
        <f t="shared" si="10"/>
        <v>0</v>
      </c>
      <c r="AD153" s="209" t="b">
        <f t="shared" si="10"/>
        <v>0</v>
      </c>
      <c r="AE153" s="209" t="str">
        <f t="shared" si="10"/>
        <v/>
      </c>
      <c r="AF153" s="209" t="b">
        <f t="shared" si="9"/>
        <v>0</v>
      </c>
      <c r="AG153" s="209" t="str">
        <f t="shared" si="9"/>
        <v/>
      </c>
      <c r="AH153" s="209" t="b">
        <f t="shared" si="9"/>
        <v>0</v>
      </c>
      <c r="AJ153" s="209"/>
      <c r="AK153" s="200"/>
      <c r="AL153" s="209"/>
      <c r="AM153" s="209"/>
      <c r="AN153" s="209"/>
      <c r="AO153" s="209"/>
      <c r="AP153" s="209"/>
      <c r="AQ153" s="209"/>
    </row>
    <row r="154" spans="1:43">
      <c r="A154" s="211">
        <v>7</v>
      </c>
      <c r="B154" s="211">
        <v>8</v>
      </c>
      <c r="C154" s="211" t="s">
        <v>750</v>
      </c>
      <c r="D154" s="211" t="s">
        <v>751</v>
      </c>
      <c r="E154" s="211"/>
      <c r="F154" s="211" t="s">
        <v>75</v>
      </c>
      <c r="G154" s="211"/>
      <c r="H154" s="211">
        <v>8</v>
      </c>
      <c r="I154" s="354" t="s">
        <v>1068</v>
      </c>
      <c r="J154" s="205" t="s">
        <v>43</v>
      </c>
      <c r="K154" s="223">
        <v>7</v>
      </c>
      <c r="L154" s="223">
        <v>8</v>
      </c>
      <c r="M154" s="223" t="s">
        <v>750</v>
      </c>
      <c r="N154" s="223" t="s">
        <v>751</v>
      </c>
      <c r="O154" s="223"/>
      <c r="P154" s="223" t="s">
        <v>75</v>
      </c>
      <c r="Q154" s="223"/>
      <c r="R154" s="223">
        <v>8</v>
      </c>
      <c r="S154" s="194" t="str">
        <f>VLOOKUP(A154,'[3]15_リスト発行元マスタ'!$A$3:$Q$100,2,FALSE)</f>
        <v>JP</v>
      </c>
      <c r="T154" s="194" t="str">
        <f>VLOOKUP(K154,'[3]15_リスト発行元マスタ'!$U$3:$AK$100,2,FALSE)</f>
        <v>ASI</v>
      </c>
      <c r="U154" s="206" t="s">
        <v>208</v>
      </c>
      <c r="V154" s="207" t="s">
        <v>871</v>
      </c>
      <c r="W154" s="207" t="s">
        <v>206</v>
      </c>
      <c r="X154" s="207" t="str">
        <f t="shared" si="8"/>
        <v>7,8, 'ID情報','NATIONALID','',NULL,'',8</v>
      </c>
      <c r="Y154" s="208" t="s">
        <v>207</v>
      </c>
      <c r="AA154" s="209" t="b">
        <f t="shared" si="10"/>
        <v>0</v>
      </c>
      <c r="AB154" s="209" t="b">
        <f t="shared" si="10"/>
        <v>0</v>
      </c>
      <c r="AC154" s="209" t="b">
        <f t="shared" si="10"/>
        <v>0</v>
      </c>
      <c r="AD154" s="209" t="b">
        <f t="shared" si="10"/>
        <v>0</v>
      </c>
      <c r="AE154" s="209" t="str">
        <f t="shared" si="10"/>
        <v/>
      </c>
      <c r="AF154" s="209" t="b">
        <f t="shared" si="9"/>
        <v>0</v>
      </c>
      <c r="AG154" s="209" t="str">
        <f t="shared" si="9"/>
        <v/>
      </c>
      <c r="AH154" s="209" t="b">
        <f t="shared" si="9"/>
        <v>0</v>
      </c>
      <c r="AJ154" s="209"/>
      <c r="AK154" s="200"/>
      <c r="AL154" s="209"/>
      <c r="AM154" s="209"/>
      <c r="AN154" s="209"/>
      <c r="AO154" s="209"/>
      <c r="AP154" s="209"/>
      <c r="AQ154" s="209"/>
    </row>
    <row r="155" spans="1:43">
      <c r="A155" s="211">
        <v>7</v>
      </c>
      <c r="B155" s="211">
        <v>9</v>
      </c>
      <c r="C155" s="211" t="s">
        <v>752</v>
      </c>
      <c r="D155" s="211" t="s">
        <v>753</v>
      </c>
      <c r="E155" s="211"/>
      <c r="F155" s="211" t="s">
        <v>75</v>
      </c>
      <c r="G155" s="211"/>
      <c r="H155" s="211">
        <v>9</v>
      </c>
      <c r="I155" s="354" t="s">
        <v>1068</v>
      </c>
      <c r="J155" s="205" t="s">
        <v>43</v>
      </c>
      <c r="K155" s="223">
        <v>7</v>
      </c>
      <c r="L155" s="223">
        <v>9</v>
      </c>
      <c r="M155" s="223" t="s">
        <v>752</v>
      </c>
      <c r="N155" s="223" t="s">
        <v>753</v>
      </c>
      <c r="O155" s="223"/>
      <c r="P155" s="223" t="s">
        <v>75</v>
      </c>
      <c r="Q155" s="223"/>
      <c r="R155" s="223">
        <v>9</v>
      </c>
      <c r="S155" s="194" t="str">
        <f>VLOOKUP(A155,'[3]15_リスト発行元マスタ'!$A$3:$Q$100,2,FALSE)</f>
        <v>JP</v>
      </c>
      <c r="T155" s="194" t="str">
        <f>VLOOKUP(K155,'[3]15_リスト発行元マスタ'!$U$3:$AK$100,2,FALSE)</f>
        <v>ASI</v>
      </c>
      <c r="U155" s="206" t="s">
        <v>208</v>
      </c>
      <c r="V155" s="207" t="s">
        <v>871</v>
      </c>
      <c r="W155" s="207" t="s">
        <v>206</v>
      </c>
      <c r="X155" s="207" t="str">
        <f t="shared" si="8"/>
        <v>7,9, 'パスポート番号','PASSPORT','',NULL,'',9</v>
      </c>
      <c r="Y155" s="208" t="s">
        <v>207</v>
      </c>
      <c r="AA155" s="209" t="b">
        <f t="shared" si="10"/>
        <v>0</v>
      </c>
      <c r="AB155" s="209" t="b">
        <f t="shared" si="10"/>
        <v>0</v>
      </c>
      <c r="AC155" s="209" t="b">
        <f t="shared" si="10"/>
        <v>0</v>
      </c>
      <c r="AD155" s="209" t="b">
        <f t="shared" si="10"/>
        <v>0</v>
      </c>
      <c r="AE155" s="209" t="str">
        <f t="shared" si="10"/>
        <v/>
      </c>
      <c r="AF155" s="209" t="b">
        <f t="shared" si="9"/>
        <v>0</v>
      </c>
      <c r="AG155" s="209" t="str">
        <f t="shared" si="9"/>
        <v/>
      </c>
      <c r="AH155" s="209" t="b">
        <f t="shared" si="9"/>
        <v>0</v>
      </c>
      <c r="AJ155" s="209"/>
      <c r="AK155" s="200"/>
      <c r="AL155" s="209"/>
      <c r="AM155" s="209"/>
      <c r="AN155" s="209"/>
      <c r="AO155" s="209"/>
      <c r="AP155" s="209"/>
      <c r="AQ155" s="209"/>
    </row>
    <row r="156" spans="1:43">
      <c r="A156" s="211">
        <v>7</v>
      </c>
      <c r="B156" s="211">
        <v>10</v>
      </c>
      <c r="C156" s="211" t="s">
        <v>754</v>
      </c>
      <c r="D156" s="211" t="s">
        <v>755</v>
      </c>
      <c r="E156" s="211"/>
      <c r="F156" s="211" t="s">
        <v>75</v>
      </c>
      <c r="G156" s="211"/>
      <c r="H156" s="211">
        <v>10</v>
      </c>
      <c r="I156" s="354" t="s">
        <v>1068</v>
      </c>
      <c r="J156" s="205" t="s">
        <v>43</v>
      </c>
      <c r="K156" s="223">
        <v>7</v>
      </c>
      <c r="L156" s="223">
        <v>10</v>
      </c>
      <c r="M156" s="223" t="s">
        <v>754</v>
      </c>
      <c r="N156" s="223" t="s">
        <v>755</v>
      </c>
      <c r="O156" s="223"/>
      <c r="P156" s="223" t="s">
        <v>75</v>
      </c>
      <c r="Q156" s="223"/>
      <c r="R156" s="223">
        <v>10</v>
      </c>
      <c r="S156" s="194" t="str">
        <f>VLOOKUP(A156,'[3]15_リスト発行元マスタ'!$A$3:$Q$100,2,FALSE)</f>
        <v>JP</v>
      </c>
      <c r="T156" s="194" t="str">
        <f>VLOOKUP(K156,'[3]15_リスト発行元マスタ'!$U$3:$AK$100,2,FALSE)</f>
        <v>ASI</v>
      </c>
      <c r="U156" s="206" t="s">
        <v>208</v>
      </c>
      <c r="V156" s="207" t="s">
        <v>871</v>
      </c>
      <c r="W156" s="207" t="s">
        <v>206</v>
      </c>
      <c r="X156" s="207" t="str">
        <f t="shared" si="8"/>
        <v>7,10, 'その他ID情報','SEARCHCODE','',NULL,'',10</v>
      </c>
      <c r="Y156" s="208" t="s">
        <v>207</v>
      </c>
      <c r="AA156" s="209" t="b">
        <f t="shared" si="10"/>
        <v>0</v>
      </c>
      <c r="AB156" s="209" t="b">
        <f t="shared" si="10"/>
        <v>0</v>
      </c>
      <c r="AC156" s="209" t="b">
        <f t="shared" si="10"/>
        <v>0</v>
      </c>
      <c r="AD156" s="209" t="b">
        <f t="shared" si="10"/>
        <v>0</v>
      </c>
      <c r="AE156" s="209" t="str">
        <f t="shared" si="10"/>
        <v/>
      </c>
      <c r="AF156" s="209" t="b">
        <f t="shared" si="9"/>
        <v>0</v>
      </c>
      <c r="AG156" s="209" t="str">
        <f t="shared" si="9"/>
        <v/>
      </c>
      <c r="AH156" s="209" t="b">
        <f t="shared" si="9"/>
        <v>0</v>
      </c>
      <c r="AJ156" s="209"/>
      <c r="AK156" s="200"/>
      <c r="AL156" s="209"/>
      <c r="AM156" s="209"/>
      <c r="AN156" s="209"/>
      <c r="AO156" s="209"/>
      <c r="AP156" s="209"/>
      <c r="AQ156" s="209"/>
    </row>
    <row r="157" spans="1:43">
      <c r="A157" s="211">
        <v>7</v>
      </c>
      <c r="B157" s="211">
        <v>11</v>
      </c>
      <c r="C157" s="211" t="s">
        <v>756</v>
      </c>
      <c r="D157" s="211" t="s">
        <v>757</v>
      </c>
      <c r="E157" s="211"/>
      <c r="F157" s="211" t="s">
        <v>75</v>
      </c>
      <c r="G157" s="211"/>
      <c r="H157" s="211">
        <v>11</v>
      </c>
      <c r="I157" s="354" t="s">
        <v>1068</v>
      </c>
      <c r="J157" s="205" t="s">
        <v>43</v>
      </c>
      <c r="K157" s="223">
        <v>7</v>
      </c>
      <c r="L157" s="223">
        <v>11</v>
      </c>
      <c r="M157" s="223" t="s">
        <v>756</v>
      </c>
      <c r="N157" s="223" t="s">
        <v>757</v>
      </c>
      <c r="O157" s="223"/>
      <c r="P157" s="223" t="s">
        <v>75</v>
      </c>
      <c r="Q157" s="223"/>
      <c r="R157" s="223">
        <v>11</v>
      </c>
      <c r="S157" s="194" t="str">
        <f>VLOOKUP(A157,'[3]15_リスト発行元マスタ'!$A$3:$Q$100,2,FALSE)</f>
        <v>JP</v>
      </c>
      <c r="T157" s="194" t="str">
        <f>VLOOKUP(K157,'[3]15_リスト発行元マスタ'!$U$3:$AK$100,2,FALSE)</f>
        <v>ASI</v>
      </c>
      <c r="U157" s="206" t="s">
        <v>208</v>
      </c>
      <c r="V157" s="207" t="s">
        <v>871</v>
      </c>
      <c r="W157" s="207" t="s">
        <v>206</v>
      </c>
      <c r="X157" s="207" t="str">
        <f t="shared" si="8"/>
        <v>7,11, 'BIC','BICCODE','',NULL,'',11</v>
      </c>
      <c r="Y157" s="208" t="s">
        <v>207</v>
      </c>
      <c r="AA157" s="209" t="b">
        <f t="shared" si="10"/>
        <v>0</v>
      </c>
      <c r="AB157" s="209" t="b">
        <f t="shared" si="10"/>
        <v>0</v>
      </c>
      <c r="AC157" s="209" t="b">
        <f t="shared" si="10"/>
        <v>0</v>
      </c>
      <c r="AD157" s="209" t="b">
        <f t="shared" si="10"/>
        <v>0</v>
      </c>
      <c r="AE157" s="209" t="str">
        <f t="shared" si="10"/>
        <v/>
      </c>
      <c r="AF157" s="209" t="b">
        <f t="shared" si="9"/>
        <v>0</v>
      </c>
      <c r="AG157" s="209" t="str">
        <f t="shared" si="9"/>
        <v/>
      </c>
      <c r="AH157" s="209" t="b">
        <f t="shared" si="9"/>
        <v>0</v>
      </c>
      <c r="AJ157" s="209"/>
      <c r="AK157" s="200"/>
      <c r="AL157" s="209"/>
      <c r="AM157" s="209"/>
      <c r="AN157" s="209"/>
      <c r="AO157" s="209"/>
      <c r="AP157" s="209"/>
      <c r="AQ157" s="209"/>
    </row>
    <row r="158" spans="1:43">
      <c r="A158" s="211">
        <v>7</v>
      </c>
      <c r="B158" s="211">
        <v>12</v>
      </c>
      <c r="C158" s="211" t="s">
        <v>758</v>
      </c>
      <c r="D158" s="211" t="s">
        <v>759</v>
      </c>
      <c r="E158" s="211"/>
      <c r="F158" s="211" t="s">
        <v>75</v>
      </c>
      <c r="G158" s="211"/>
      <c r="H158" s="211">
        <v>12</v>
      </c>
      <c r="I158" s="354" t="s">
        <v>1068</v>
      </c>
      <c r="J158" s="205" t="s">
        <v>43</v>
      </c>
      <c r="K158" s="223">
        <v>7</v>
      </c>
      <c r="L158" s="223">
        <v>12</v>
      </c>
      <c r="M158" s="223" t="s">
        <v>758</v>
      </c>
      <c r="N158" s="223" t="s">
        <v>759</v>
      </c>
      <c r="O158" s="223"/>
      <c r="P158" s="223" t="s">
        <v>75</v>
      </c>
      <c r="Q158" s="223"/>
      <c r="R158" s="223">
        <v>12</v>
      </c>
      <c r="S158" s="194" t="str">
        <f>VLOOKUP(A158,'[3]15_リスト発行元マスタ'!$A$3:$Q$100,2,FALSE)</f>
        <v>JP</v>
      </c>
      <c r="T158" s="194" t="str">
        <f>VLOOKUP(K158,'[3]15_リスト発行元マスタ'!$U$3:$AK$100,2,FALSE)</f>
        <v>ASI</v>
      </c>
      <c r="U158" s="206" t="s">
        <v>208</v>
      </c>
      <c r="V158" s="207" t="s">
        <v>871</v>
      </c>
      <c r="W158" s="207" t="s">
        <v>206</v>
      </c>
      <c r="X158" s="207" t="str">
        <f t="shared" si="8"/>
        <v>7,12, '設立/生年月日','DATEOFBIRTH','',NULL,'',12</v>
      </c>
      <c r="Y158" s="208" t="s">
        <v>207</v>
      </c>
      <c r="AA158" s="209" t="b">
        <f t="shared" si="10"/>
        <v>0</v>
      </c>
      <c r="AB158" s="209" t="b">
        <f t="shared" si="10"/>
        <v>0</v>
      </c>
      <c r="AC158" s="209" t="b">
        <f t="shared" si="10"/>
        <v>0</v>
      </c>
      <c r="AD158" s="209" t="b">
        <f t="shared" si="10"/>
        <v>0</v>
      </c>
      <c r="AE158" s="209" t="str">
        <f t="shared" si="10"/>
        <v/>
      </c>
      <c r="AF158" s="209" t="b">
        <f t="shared" si="9"/>
        <v>0</v>
      </c>
      <c r="AG158" s="209" t="str">
        <f t="shared" si="9"/>
        <v/>
      </c>
      <c r="AH158" s="209" t="b">
        <f t="shared" si="9"/>
        <v>0</v>
      </c>
      <c r="AJ158" s="209"/>
      <c r="AK158" s="200"/>
      <c r="AL158" s="209"/>
      <c r="AM158" s="209"/>
      <c r="AN158" s="209"/>
      <c r="AO158" s="209"/>
      <c r="AP158" s="209"/>
      <c r="AQ158" s="209"/>
    </row>
    <row r="159" spans="1:43">
      <c r="A159" s="211">
        <v>7</v>
      </c>
      <c r="B159" s="211">
        <v>13</v>
      </c>
      <c r="C159" s="211" t="s">
        <v>760</v>
      </c>
      <c r="D159" s="211" t="s">
        <v>761</v>
      </c>
      <c r="E159" s="211"/>
      <c r="F159" s="211" t="s">
        <v>75</v>
      </c>
      <c r="G159" s="211"/>
      <c r="H159" s="211">
        <v>13</v>
      </c>
      <c r="I159" s="354" t="s">
        <v>1068</v>
      </c>
      <c r="J159" s="205" t="s">
        <v>43</v>
      </c>
      <c r="K159" s="223">
        <v>7</v>
      </c>
      <c r="L159" s="223">
        <v>13</v>
      </c>
      <c r="M159" s="223" t="s">
        <v>760</v>
      </c>
      <c r="N159" s="223" t="s">
        <v>761</v>
      </c>
      <c r="O159" s="223"/>
      <c r="P159" s="223" t="s">
        <v>75</v>
      </c>
      <c r="Q159" s="223"/>
      <c r="R159" s="223">
        <v>13</v>
      </c>
      <c r="S159" s="194" t="str">
        <f>VLOOKUP(A159,'[3]15_リスト発行元マスタ'!$A$3:$Q$100,2,FALSE)</f>
        <v>JP</v>
      </c>
      <c r="T159" s="194" t="str">
        <f>VLOOKUP(K159,'[3]15_リスト発行元マスタ'!$U$3:$AK$100,2,FALSE)</f>
        <v>ASI</v>
      </c>
      <c r="U159" s="206" t="s">
        <v>208</v>
      </c>
      <c r="V159" s="207" t="s">
        <v>871</v>
      </c>
      <c r="W159" s="207" t="s">
        <v>206</v>
      </c>
      <c r="X159" s="207" t="str">
        <f t="shared" si="8"/>
        <v>7,13, '性別','GENDER','',NULL,'',13</v>
      </c>
      <c r="Y159" s="208" t="s">
        <v>207</v>
      </c>
      <c r="AA159" s="209" t="b">
        <f t="shared" si="10"/>
        <v>0</v>
      </c>
      <c r="AB159" s="209" t="b">
        <f t="shared" si="10"/>
        <v>0</v>
      </c>
      <c r="AC159" s="209" t="b">
        <f t="shared" si="10"/>
        <v>0</v>
      </c>
      <c r="AD159" s="209" t="b">
        <f t="shared" si="10"/>
        <v>0</v>
      </c>
      <c r="AE159" s="209" t="str">
        <f t="shared" si="10"/>
        <v/>
      </c>
      <c r="AF159" s="209" t="b">
        <f t="shared" si="9"/>
        <v>0</v>
      </c>
      <c r="AG159" s="209" t="str">
        <f t="shared" si="9"/>
        <v/>
      </c>
      <c r="AH159" s="209" t="b">
        <f t="shared" si="9"/>
        <v>0</v>
      </c>
      <c r="AJ159" s="209"/>
      <c r="AK159" s="200"/>
      <c r="AL159" s="209"/>
      <c r="AM159" s="209"/>
      <c r="AN159" s="209"/>
      <c r="AO159" s="209"/>
      <c r="AP159" s="209"/>
      <c r="AQ159" s="209"/>
    </row>
    <row r="160" spans="1:43">
      <c r="A160" s="211">
        <v>7</v>
      </c>
      <c r="B160" s="211">
        <v>14</v>
      </c>
      <c r="C160" s="211" t="s">
        <v>762</v>
      </c>
      <c r="D160" s="211" t="s">
        <v>763</v>
      </c>
      <c r="E160" s="211"/>
      <c r="F160" s="211" t="s">
        <v>75</v>
      </c>
      <c r="G160" s="211"/>
      <c r="H160" s="211">
        <v>14</v>
      </c>
      <c r="I160" s="354" t="s">
        <v>1068</v>
      </c>
      <c r="J160" s="205" t="s">
        <v>43</v>
      </c>
      <c r="K160" s="223">
        <v>7</v>
      </c>
      <c r="L160" s="223">
        <v>14</v>
      </c>
      <c r="M160" s="223" t="s">
        <v>762</v>
      </c>
      <c r="N160" s="223" t="s">
        <v>763</v>
      </c>
      <c r="O160" s="223"/>
      <c r="P160" s="223" t="s">
        <v>75</v>
      </c>
      <c r="Q160" s="223"/>
      <c r="R160" s="223">
        <v>14</v>
      </c>
      <c r="S160" s="194" t="str">
        <f>VLOOKUP(A160,'[3]15_リスト発行元マスタ'!$A$3:$Q$100,2,FALSE)</f>
        <v>JP</v>
      </c>
      <c r="T160" s="194" t="str">
        <f>VLOOKUP(K160,'[3]15_リスト発行元マスタ'!$U$3:$AK$100,2,FALSE)</f>
        <v>ASI</v>
      </c>
      <c r="U160" s="206" t="s">
        <v>208</v>
      </c>
      <c r="V160" s="207" t="s">
        <v>871</v>
      </c>
      <c r="W160" s="207" t="s">
        <v>206</v>
      </c>
      <c r="X160" s="207" t="str">
        <f t="shared" si="8"/>
        <v>7,14, '住所','ADDRESS','',NULL,'',14</v>
      </c>
      <c r="Y160" s="208" t="s">
        <v>207</v>
      </c>
      <c r="AA160" s="209" t="b">
        <f t="shared" si="10"/>
        <v>0</v>
      </c>
      <c r="AB160" s="209" t="b">
        <f t="shared" si="10"/>
        <v>0</v>
      </c>
      <c r="AC160" s="209" t="b">
        <f t="shared" si="10"/>
        <v>0</v>
      </c>
      <c r="AD160" s="209" t="b">
        <f t="shared" si="10"/>
        <v>0</v>
      </c>
      <c r="AE160" s="209" t="str">
        <f t="shared" si="10"/>
        <v/>
      </c>
      <c r="AF160" s="209" t="b">
        <f t="shared" si="9"/>
        <v>0</v>
      </c>
      <c r="AG160" s="209" t="str">
        <f t="shared" si="9"/>
        <v/>
      </c>
      <c r="AH160" s="209" t="b">
        <f t="shared" si="9"/>
        <v>0</v>
      </c>
      <c r="AJ160" s="209"/>
      <c r="AK160" s="200"/>
      <c r="AL160" s="209"/>
      <c r="AM160" s="209"/>
      <c r="AN160" s="209"/>
      <c r="AO160" s="209"/>
      <c r="AP160" s="209"/>
      <c r="AQ160" s="209"/>
    </row>
    <row r="161" spans="1:43">
      <c r="A161" s="211">
        <v>7</v>
      </c>
      <c r="B161" s="211">
        <v>15</v>
      </c>
      <c r="C161" s="211" t="s">
        <v>764</v>
      </c>
      <c r="D161" s="211" t="s">
        <v>765</v>
      </c>
      <c r="E161" s="211"/>
      <c r="F161" s="211" t="s">
        <v>75</v>
      </c>
      <c r="G161" s="211"/>
      <c r="H161" s="211">
        <v>15</v>
      </c>
      <c r="I161" s="354" t="s">
        <v>1068</v>
      </c>
      <c r="J161" s="205" t="s">
        <v>43</v>
      </c>
      <c r="K161" s="223">
        <v>7</v>
      </c>
      <c r="L161" s="223">
        <v>15</v>
      </c>
      <c r="M161" s="223" t="s">
        <v>764</v>
      </c>
      <c r="N161" s="223" t="s">
        <v>765</v>
      </c>
      <c r="O161" s="223"/>
      <c r="P161" s="223" t="s">
        <v>75</v>
      </c>
      <c r="Q161" s="223"/>
      <c r="R161" s="223">
        <v>15</v>
      </c>
      <c r="S161" s="194" t="str">
        <f>VLOOKUP(A161,'[3]15_リスト発行元マスタ'!$A$3:$Q$100,2,FALSE)</f>
        <v>JP</v>
      </c>
      <c r="T161" s="194" t="str">
        <f>VLOOKUP(K161,'[3]15_リスト発行元マスタ'!$U$3:$AK$100,2,FALSE)</f>
        <v>ASI</v>
      </c>
      <c r="U161" s="206" t="s">
        <v>208</v>
      </c>
      <c r="V161" s="207" t="s">
        <v>871</v>
      </c>
      <c r="W161" s="207" t="s">
        <v>206</v>
      </c>
      <c r="X161" s="207" t="str">
        <f t="shared" si="8"/>
        <v>7,15, '国籍','NATIONALITY','',NULL,'',15</v>
      </c>
      <c r="Y161" s="208" t="s">
        <v>207</v>
      </c>
      <c r="AA161" s="209" t="b">
        <f t="shared" si="10"/>
        <v>0</v>
      </c>
      <c r="AB161" s="209" t="b">
        <f t="shared" si="10"/>
        <v>0</v>
      </c>
      <c r="AC161" s="209" t="b">
        <f t="shared" si="10"/>
        <v>0</v>
      </c>
      <c r="AD161" s="209" t="b">
        <f t="shared" si="10"/>
        <v>0</v>
      </c>
      <c r="AE161" s="209" t="str">
        <f t="shared" si="10"/>
        <v/>
      </c>
      <c r="AF161" s="209" t="b">
        <f t="shared" si="9"/>
        <v>0</v>
      </c>
      <c r="AG161" s="209" t="str">
        <f t="shared" si="9"/>
        <v/>
      </c>
      <c r="AH161" s="209" t="b">
        <f t="shared" si="9"/>
        <v>0</v>
      </c>
      <c r="AJ161" s="209"/>
      <c r="AK161" s="200"/>
      <c r="AL161" s="209"/>
      <c r="AM161" s="209"/>
      <c r="AN161" s="209"/>
      <c r="AO161" s="209"/>
      <c r="AP161" s="209"/>
      <c r="AQ161" s="209"/>
    </row>
    <row r="162" spans="1:43">
      <c r="A162" s="211">
        <v>7</v>
      </c>
      <c r="B162" s="211">
        <v>16</v>
      </c>
      <c r="C162" s="211" t="s">
        <v>766</v>
      </c>
      <c r="D162" s="211" t="s">
        <v>767</v>
      </c>
      <c r="E162" s="211"/>
      <c r="F162" s="211" t="s">
        <v>75</v>
      </c>
      <c r="G162" s="211"/>
      <c r="H162" s="211">
        <v>16</v>
      </c>
      <c r="I162" s="354" t="s">
        <v>1068</v>
      </c>
      <c r="J162" s="205" t="s">
        <v>43</v>
      </c>
      <c r="K162" s="223">
        <v>7</v>
      </c>
      <c r="L162" s="223">
        <v>16</v>
      </c>
      <c r="M162" s="223" t="s">
        <v>766</v>
      </c>
      <c r="N162" s="223" t="s">
        <v>767</v>
      </c>
      <c r="O162" s="223"/>
      <c r="P162" s="223" t="s">
        <v>75</v>
      </c>
      <c r="Q162" s="223"/>
      <c r="R162" s="223">
        <v>16</v>
      </c>
      <c r="S162" s="194" t="str">
        <f>VLOOKUP(A162,'[3]15_リスト発行元マスタ'!$A$3:$Q$100,2,FALSE)</f>
        <v>JP</v>
      </c>
      <c r="T162" s="194" t="str">
        <f>VLOOKUP(K162,'[3]15_リスト発行元マスタ'!$U$3:$AK$100,2,FALSE)</f>
        <v>ASI</v>
      </c>
      <c r="U162" s="206" t="s">
        <v>208</v>
      </c>
      <c r="V162" s="207" t="s">
        <v>871</v>
      </c>
      <c r="W162" s="207" t="s">
        <v>206</v>
      </c>
      <c r="X162" s="207" t="str">
        <f t="shared" si="8"/>
        <v>7,16, '特定顧客と判断した事由','REASONS','',NULL,'',16</v>
      </c>
      <c r="Y162" s="208" t="s">
        <v>207</v>
      </c>
      <c r="AA162" s="209" t="b">
        <f t="shared" si="10"/>
        <v>0</v>
      </c>
      <c r="AB162" s="209" t="b">
        <f t="shared" si="10"/>
        <v>0</v>
      </c>
      <c r="AC162" s="209" t="b">
        <f t="shared" si="10"/>
        <v>0</v>
      </c>
      <c r="AD162" s="209" t="b">
        <f t="shared" si="10"/>
        <v>0</v>
      </c>
      <c r="AE162" s="209" t="str">
        <f t="shared" si="10"/>
        <v/>
      </c>
      <c r="AF162" s="209" t="b">
        <f t="shared" si="9"/>
        <v>0</v>
      </c>
      <c r="AG162" s="209" t="str">
        <f t="shared" si="9"/>
        <v/>
      </c>
      <c r="AH162" s="209" t="b">
        <f t="shared" si="9"/>
        <v>0</v>
      </c>
      <c r="AJ162" s="209"/>
      <c r="AK162" s="200"/>
      <c r="AL162" s="209"/>
      <c r="AM162" s="209"/>
      <c r="AN162" s="209"/>
      <c r="AO162" s="209"/>
      <c r="AP162" s="209"/>
      <c r="AQ162" s="209"/>
    </row>
    <row r="163" spans="1:43">
      <c r="A163" s="211">
        <v>7</v>
      </c>
      <c r="B163" s="211">
        <v>17</v>
      </c>
      <c r="C163" s="211" t="s">
        <v>768</v>
      </c>
      <c r="D163" s="211" t="s">
        <v>769</v>
      </c>
      <c r="E163" s="211"/>
      <c r="F163" s="211" t="s">
        <v>75</v>
      </c>
      <c r="G163" s="211"/>
      <c r="H163" s="211">
        <v>17</v>
      </c>
      <c r="I163" s="354" t="s">
        <v>1068</v>
      </c>
      <c r="J163" s="205" t="s">
        <v>43</v>
      </c>
      <c r="K163" s="223">
        <v>7</v>
      </c>
      <c r="L163" s="223">
        <v>17</v>
      </c>
      <c r="M163" s="223" t="s">
        <v>768</v>
      </c>
      <c r="N163" s="223" t="s">
        <v>769</v>
      </c>
      <c r="O163" s="223"/>
      <c r="P163" s="223" t="s">
        <v>75</v>
      </c>
      <c r="Q163" s="223"/>
      <c r="R163" s="223">
        <v>17</v>
      </c>
      <c r="S163" s="194" t="str">
        <f>VLOOKUP(A163,'[3]15_リスト発行元マスタ'!$A$3:$Q$100,2,FALSE)</f>
        <v>JP</v>
      </c>
      <c r="T163" s="194" t="str">
        <f>VLOOKUP(K163,'[3]15_リスト発行元マスタ'!$U$3:$AK$100,2,FALSE)</f>
        <v>ASI</v>
      </c>
      <c r="U163" s="206" t="s">
        <v>208</v>
      </c>
      <c r="V163" s="207" t="s">
        <v>871</v>
      </c>
      <c r="W163" s="207" t="s">
        <v>206</v>
      </c>
      <c r="X163" s="207" t="str">
        <f t="shared" si="8"/>
        <v>7,17, '報道年月日','DATE_OF_COVERAGE','',NULL,'',17</v>
      </c>
      <c r="Y163" s="208" t="s">
        <v>207</v>
      </c>
      <c r="AA163" s="209" t="b">
        <f t="shared" si="10"/>
        <v>0</v>
      </c>
      <c r="AB163" s="209" t="b">
        <f t="shared" si="10"/>
        <v>0</v>
      </c>
      <c r="AC163" s="209" t="b">
        <f t="shared" si="10"/>
        <v>0</v>
      </c>
      <c r="AD163" s="209" t="b">
        <f t="shared" si="10"/>
        <v>0</v>
      </c>
      <c r="AE163" s="209" t="str">
        <f t="shared" si="10"/>
        <v/>
      </c>
      <c r="AF163" s="209" t="b">
        <f t="shared" si="9"/>
        <v>0</v>
      </c>
      <c r="AG163" s="209" t="str">
        <f t="shared" si="9"/>
        <v/>
      </c>
      <c r="AH163" s="209" t="b">
        <f t="shared" si="9"/>
        <v>0</v>
      </c>
      <c r="AJ163" s="209"/>
      <c r="AK163" s="200"/>
      <c r="AL163" s="209"/>
      <c r="AM163" s="209"/>
      <c r="AN163" s="209"/>
      <c r="AO163" s="209"/>
      <c r="AP163" s="209"/>
      <c r="AQ163" s="209"/>
    </row>
    <row r="164" spans="1:43">
      <c r="A164" s="211">
        <v>7</v>
      </c>
      <c r="B164" s="211">
        <v>18</v>
      </c>
      <c r="C164" s="211" t="s">
        <v>770</v>
      </c>
      <c r="D164" s="211" t="s">
        <v>771</v>
      </c>
      <c r="E164" s="211"/>
      <c r="F164" s="211" t="s">
        <v>75</v>
      </c>
      <c r="G164" s="211"/>
      <c r="H164" s="211">
        <v>18</v>
      </c>
      <c r="I164" s="354" t="s">
        <v>1068</v>
      </c>
      <c r="J164" s="205" t="s">
        <v>43</v>
      </c>
      <c r="K164" s="223">
        <v>7</v>
      </c>
      <c r="L164" s="223">
        <v>18</v>
      </c>
      <c r="M164" s="223" t="s">
        <v>770</v>
      </c>
      <c r="N164" s="223" t="s">
        <v>771</v>
      </c>
      <c r="O164" s="223"/>
      <c r="P164" s="223" t="s">
        <v>75</v>
      </c>
      <c r="Q164" s="223"/>
      <c r="R164" s="223">
        <v>18</v>
      </c>
      <c r="S164" s="194" t="str">
        <f>VLOOKUP(A164,'[3]15_リスト発行元マスタ'!$A$3:$Q$100,2,FALSE)</f>
        <v>JP</v>
      </c>
      <c r="T164" s="194" t="str">
        <f>VLOOKUP(K164,'[3]15_リスト発行元マスタ'!$U$3:$AK$100,2,FALSE)</f>
        <v>ASI</v>
      </c>
      <c r="U164" s="206" t="s">
        <v>208</v>
      </c>
      <c r="V164" s="207" t="s">
        <v>871</v>
      </c>
      <c r="W164" s="207" t="s">
        <v>206</v>
      </c>
      <c r="X164" s="207" t="str">
        <f t="shared" si="8"/>
        <v>7,18, '年齢','PRESS_AGE','',NULL,'',18</v>
      </c>
      <c r="Y164" s="208" t="s">
        <v>207</v>
      </c>
      <c r="AA164" s="209" t="b">
        <f t="shared" si="10"/>
        <v>0</v>
      </c>
      <c r="AB164" s="209" t="b">
        <f t="shared" si="10"/>
        <v>0</v>
      </c>
      <c r="AC164" s="209" t="b">
        <f t="shared" si="10"/>
        <v>0</v>
      </c>
      <c r="AD164" s="209" t="b">
        <f t="shared" si="10"/>
        <v>0</v>
      </c>
      <c r="AE164" s="209" t="str">
        <f t="shared" si="10"/>
        <v/>
      </c>
      <c r="AF164" s="209" t="b">
        <f t="shared" si="9"/>
        <v>0</v>
      </c>
      <c r="AG164" s="209" t="str">
        <f t="shared" si="9"/>
        <v/>
      </c>
      <c r="AH164" s="209" t="b">
        <f t="shared" si="9"/>
        <v>0</v>
      </c>
      <c r="AJ164" s="209"/>
      <c r="AK164" s="200"/>
      <c r="AL164" s="209"/>
      <c r="AM164" s="209"/>
      <c r="AN164" s="209"/>
      <c r="AO164" s="209"/>
      <c r="AP164" s="209"/>
      <c r="AQ164" s="209"/>
    </row>
    <row r="165" spans="1:43">
      <c r="A165" s="211">
        <v>7</v>
      </c>
      <c r="B165" s="211">
        <v>19</v>
      </c>
      <c r="C165" s="211" t="s">
        <v>772</v>
      </c>
      <c r="D165" s="211" t="s">
        <v>773</v>
      </c>
      <c r="E165" s="211"/>
      <c r="F165" s="211" t="s">
        <v>75</v>
      </c>
      <c r="G165" s="211"/>
      <c r="H165" s="211">
        <v>19</v>
      </c>
      <c r="I165" s="354" t="s">
        <v>1068</v>
      </c>
      <c r="J165" s="205" t="s">
        <v>43</v>
      </c>
      <c r="K165" s="223">
        <v>7</v>
      </c>
      <c r="L165" s="223">
        <v>19</v>
      </c>
      <c r="M165" s="223" t="s">
        <v>772</v>
      </c>
      <c r="N165" s="223" t="s">
        <v>773</v>
      </c>
      <c r="O165" s="223"/>
      <c r="P165" s="223" t="s">
        <v>75</v>
      </c>
      <c r="Q165" s="223"/>
      <c r="R165" s="223">
        <v>19</v>
      </c>
      <c r="S165" s="194" t="str">
        <f>VLOOKUP(A165,'[3]15_リスト発行元マスタ'!$A$3:$Q$100,2,FALSE)</f>
        <v>JP</v>
      </c>
      <c r="T165" s="194" t="str">
        <f>VLOOKUP(K165,'[3]15_リスト発行元マスタ'!$U$3:$AK$100,2,FALSE)</f>
        <v>ASI</v>
      </c>
      <c r="U165" s="206" t="s">
        <v>208</v>
      </c>
      <c r="V165" s="207" t="s">
        <v>871</v>
      </c>
      <c r="W165" s="207" t="s">
        <v>206</v>
      </c>
      <c r="X165" s="207" t="str">
        <f t="shared" si="8"/>
        <v>7,19, 'FROM','DATE_FROM','',NULL,'',19</v>
      </c>
      <c r="Y165" s="208" t="s">
        <v>207</v>
      </c>
      <c r="AA165" s="209" t="b">
        <f t="shared" si="10"/>
        <v>0</v>
      </c>
      <c r="AB165" s="209" t="b">
        <f t="shared" si="10"/>
        <v>0</v>
      </c>
      <c r="AC165" s="209" t="b">
        <f t="shared" si="10"/>
        <v>0</v>
      </c>
      <c r="AD165" s="209" t="b">
        <f t="shared" si="10"/>
        <v>0</v>
      </c>
      <c r="AE165" s="209" t="str">
        <f t="shared" si="10"/>
        <v/>
      </c>
      <c r="AF165" s="209" t="b">
        <f t="shared" si="9"/>
        <v>0</v>
      </c>
      <c r="AG165" s="209" t="str">
        <f t="shared" si="9"/>
        <v/>
      </c>
      <c r="AH165" s="209" t="b">
        <f t="shared" si="9"/>
        <v>0</v>
      </c>
      <c r="AJ165" s="209"/>
      <c r="AK165" s="200"/>
      <c r="AL165" s="209"/>
      <c r="AM165" s="209"/>
      <c r="AN165" s="209"/>
      <c r="AO165" s="209"/>
      <c r="AP165" s="209"/>
      <c r="AQ165" s="209"/>
    </row>
    <row r="166" spans="1:43">
      <c r="A166" s="211">
        <v>7</v>
      </c>
      <c r="B166" s="211">
        <v>20</v>
      </c>
      <c r="C166" s="211" t="s">
        <v>774</v>
      </c>
      <c r="D166" s="211" t="s">
        <v>775</v>
      </c>
      <c r="E166" s="211"/>
      <c r="F166" s="211" t="s">
        <v>75</v>
      </c>
      <c r="G166" s="211"/>
      <c r="H166" s="211">
        <v>20</v>
      </c>
      <c r="I166" s="354" t="s">
        <v>1068</v>
      </c>
      <c r="J166" s="205" t="s">
        <v>43</v>
      </c>
      <c r="K166" s="223">
        <v>7</v>
      </c>
      <c r="L166" s="223">
        <v>20</v>
      </c>
      <c r="M166" s="223" t="s">
        <v>774</v>
      </c>
      <c r="N166" s="223" t="s">
        <v>775</v>
      </c>
      <c r="O166" s="223"/>
      <c r="P166" s="223" t="s">
        <v>75</v>
      </c>
      <c r="Q166" s="223"/>
      <c r="R166" s="223">
        <v>20</v>
      </c>
      <c r="S166" s="194" t="str">
        <f>VLOOKUP(A166,'[3]15_リスト発行元マスタ'!$A$3:$Q$100,2,FALSE)</f>
        <v>JP</v>
      </c>
      <c r="T166" s="194" t="str">
        <f>VLOOKUP(K166,'[3]15_リスト発行元マスタ'!$U$3:$AK$100,2,FALSE)</f>
        <v>ASI</v>
      </c>
      <c r="U166" s="206" t="s">
        <v>208</v>
      </c>
      <c r="V166" s="207" t="s">
        <v>871</v>
      </c>
      <c r="W166" s="207" t="s">
        <v>206</v>
      </c>
      <c r="X166" s="207" t="str">
        <f t="shared" si="8"/>
        <v>7,20, 'TO','DATE_TO','',NULL,'',20</v>
      </c>
      <c r="Y166" s="208" t="s">
        <v>207</v>
      </c>
      <c r="AA166" s="209" t="b">
        <f t="shared" si="10"/>
        <v>0</v>
      </c>
      <c r="AB166" s="209" t="b">
        <f t="shared" si="10"/>
        <v>0</v>
      </c>
      <c r="AC166" s="209" t="b">
        <f t="shared" si="10"/>
        <v>0</v>
      </c>
      <c r="AD166" s="209" t="b">
        <f t="shared" si="10"/>
        <v>0</v>
      </c>
      <c r="AE166" s="209" t="str">
        <f t="shared" si="10"/>
        <v/>
      </c>
      <c r="AF166" s="209" t="b">
        <f t="shared" si="9"/>
        <v>0</v>
      </c>
      <c r="AG166" s="209" t="str">
        <f t="shared" si="9"/>
        <v/>
      </c>
      <c r="AH166" s="209" t="b">
        <f t="shared" si="9"/>
        <v>0</v>
      </c>
      <c r="AJ166" s="209"/>
      <c r="AK166" s="200"/>
      <c r="AL166" s="209"/>
      <c r="AM166" s="209"/>
      <c r="AN166" s="209"/>
      <c r="AO166" s="209"/>
      <c r="AP166" s="209"/>
      <c r="AQ166" s="209"/>
    </row>
    <row r="167" spans="1:43">
      <c r="A167" s="211">
        <v>7</v>
      </c>
      <c r="B167" s="211">
        <v>21</v>
      </c>
      <c r="C167" s="211" t="s">
        <v>776</v>
      </c>
      <c r="D167" s="211" t="s">
        <v>777</v>
      </c>
      <c r="E167" s="211"/>
      <c r="F167" s="211" t="s">
        <v>75</v>
      </c>
      <c r="G167" s="211"/>
      <c r="H167" s="211">
        <v>21</v>
      </c>
      <c r="I167" s="354" t="s">
        <v>1068</v>
      </c>
      <c r="J167" s="205" t="s">
        <v>43</v>
      </c>
      <c r="K167" s="223">
        <v>7</v>
      </c>
      <c r="L167" s="223">
        <v>21</v>
      </c>
      <c r="M167" s="223" t="s">
        <v>776</v>
      </c>
      <c r="N167" s="223" t="s">
        <v>777</v>
      </c>
      <c r="O167" s="223"/>
      <c r="P167" s="223" t="s">
        <v>75</v>
      </c>
      <c r="Q167" s="223"/>
      <c r="R167" s="223">
        <v>21</v>
      </c>
      <c r="S167" s="194" t="str">
        <f>VLOOKUP(A167,'[3]15_リスト発行元マスタ'!$A$3:$Q$100,2,FALSE)</f>
        <v>JP</v>
      </c>
      <c r="T167" s="194" t="str">
        <f>VLOOKUP(K167,'[3]15_リスト発行元マスタ'!$U$3:$AK$100,2,FALSE)</f>
        <v>ASI</v>
      </c>
      <c r="U167" s="206" t="s">
        <v>208</v>
      </c>
      <c r="V167" s="207" t="s">
        <v>871</v>
      </c>
      <c r="W167" s="207" t="s">
        <v>206</v>
      </c>
      <c r="X167" s="207" t="str">
        <f t="shared" si="8"/>
        <v>7,21, '都道府県','ADDRESS_PREF','',NULL,'',21</v>
      </c>
      <c r="Y167" s="208" t="s">
        <v>207</v>
      </c>
      <c r="AA167" s="209" t="b">
        <f t="shared" si="10"/>
        <v>0</v>
      </c>
      <c r="AB167" s="209" t="b">
        <f t="shared" si="10"/>
        <v>0</v>
      </c>
      <c r="AC167" s="209" t="b">
        <f t="shared" si="10"/>
        <v>0</v>
      </c>
      <c r="AD167" s="209" t="b">
        <f t="shared" si="10"/>
        <v>0</v>
      </c>
      <c r="AE167" s="209" t="str">
        <f t="shared" si="10"/>
        <v/>
      </c>
      <c r="AF167" s="209" t="b">
        <f t="shared" si="9"/>
        <v>0</v>
      </c>
      <c r="AG167" s="209" t="str">
        <f t="shared" si="9"/>
        <v/>
      </c>
      <c r="AH167" s="209" t="b">
        <f t="shared" si="9"/>
        <v>0</v>
      </c>
      <c r="AJ167" s="209"/>
      <c r="AK167" s="200"/>
      <c r="AL167" s="209"/>
      <c r="AM167" s="209"/>
      <c r="AN167" s="209"/>
      <c r="AO167" s="209"/>
      <c r="AP167" s="209"/>
      <c r="AQ167" s="209"/>
    </row>
    <row r="168" spans="1:43">
      <c r="A168" s="211">
        <v>7</v>
      </c>
      <c r="B168" s="211">
        <v>22</v>
      </c>
      <c r="C168" s="211" t="s">
        <v>778</v>
      </c>
      <c r="D168" s="211" t="s">
        <v>779</v>
      </c>
      <c r="E168" s="211"/>
      <c r="F168" s="211" t="s">
        <v>75</v>
      </c>
      <c r="G168" s="211"/>
      <c r="H168" s="211">
        <v>22</v>
      </c>
      <c r="I168" s="354" t="s">
        <v>1068</v>
      </c>
      <c r="J168" s="205" t="s">
        <v>43</v>
      </c>
      <c r="K168" s="223">
        <v>7</v>
      </c>
      <c r="L168" s="223">
        <v>22</v>
      </c>
      <c r="M168" s="223" t="s">
        <v>778</v>
      </c>
      <c r="N168" s="223" t="s">
        <v>779</v>
      </c>
      <c r="O168" s="223"/>
      <c r="P168" s="223" t="s">
        <v>75</v>
      </c>
      <c r="Q168" s="223"/>
      <c r="R168" s="223">
        <v>22</v>
      </c>
      <c r="S168" s="194" t="str">
        <f>VLOOKUP(A168,'[3]15_リスト発行元マスタ'!$A$3:$Q$100,2,FALSE)</f>
        <v>JP</v>
      </c>
      <c r="T168" s="194" t="str">
        <f>VLOOKUP(K168,'[3]15_リスト発行元マスタ'!$U$3:$AK$100,2,FALSE)</f>
        <v>ASI</v>
      </c>
      <c r="U168" s="206" t="s">
        <v>208</v>
      </c>
      <c r="V168" s="207" t="s">
        <v>871</v>
      </c>
      <c r="W168" s="207" t="s">
        <v>206</v>
      </c>
      <c r="X168" s="207" t="str">
        <f t="shared" si="8"/>
        <v>7,22, '市区町村','ADDRESS_MUN','',NULL,'',22</v>
      </c>
      <c r="Y168" s="208" t="s">
        <v>207</v>
      </c>
      <c r="AA168" s="209" t="b">
        <f t="shared" si="10"/>
        <v>0</v>
      </c>
      <c r="AB168" s="209" t="b">
        <f t="shared" si="10"/>
        <v>0</v>
      </c>
      <c r="AC168" s="209" t="b">
        <f t="shared" si="10"/>
        <v>0</v>
      </c>
      <c r="AD168" s="209" t="b">
        <f t="shared" si="10"/>
        <v>0</v>
      </c>
      <c r="AE168" s="209" t="str">
        <f t="shared" si="10"/>
        <v/>
      </c>
      <c r="AF168" s="209" t="b">
        <f t="shared" si="9"/>
        <v>0</v>
      </c>
      <c r="AG168" s="209" t="str">
        <f t="shared" si="9"/>
        <v/>
      </c>
      <c r="AH168" s="209" t="b">
        <f t="shared" si="9"/>
        <v>0</v>
      </c>
      <c r="AJ168" s="209"/>
      <c r="AK168" s="200"/>
      <c r="AL168" s="209"/>
      <c r="AM168" s="209"/>
      <c r="AN168" s="209"/>
      <c r="AO168" s="209"/>
      <c r="AP168" s="209"/>
      <c r="AQ168" s="209"/>
    </row>
    <row r="169" spans="1:43">
      <c r="A169" s="211">
        <v>7</v>
      </c>
      <c r="B169" s="211">
        <v>23</v>
      </c>
      <c r="C169" s="211" t="s">
        <v>780</v>
      </c>
      <c r="D169" s="211" t="s">
        <v>781</v>
      </c>
      <c r="E169" s="211"/>
      <c r="F169" s="211" t="s">
        <v>75</v>
      </c>
      <c r="G169" s="211"/>
      <c r="H169" s="211">
        <v>23</v>
      </c>
      <c r="I169" s="354" t="s">
        <v>1068</v>
      </c>
      <c r="J169" s="205" t="s">
        <v>43</v>
      </c>
      <c r="K169" s="223">
        <v>7</v>
      </c>
      <c r="L169" s="223">
        <v>23</v>
      </c>
      <c r="M169" s="223" t="s">
        <v>780</v>
      </c>
      <c r="N169" s="223" t="s">
        <v>781</v>
      </c>
      <c r="O169" s="223"/>
      <c r="P169" s="223" t="s">
        <v>75</v>
      </c>
      <c r="Q169" s="223"/>
      <c r="R169" s="223">
        <v>23</v>
      </c>
      <c r="S169" s="194" t="str">
        <f>VLOOKUP(A169,'[3]15_リスト発行元マスタ'!$A$3:$Q$100,2,FALSE)</f>
        <v>JP</v>
      </c>
      <c r="T169" s="194" t="str">
        <f>VLOOKUP(K169,'[3]15_リスト発行元マスタ'!$U$3:$AK$100,2,FALSE)</f>
        <v>ASI</v>
      </c>
      <c r="U169" s="206" t="s">
        <v>208</v>
      </c>
      <c r="V169" s="207" t="s">
        <v>871</v>
      </c>
      <c r="W169" s="207" t="s">
        <v>206</v>
      </c>
      <c r="X169" s="207" t="str">
        <f t="shared" si="8"/>
        <v>7,23, '記号','ACCOUNT_SYMBOL','',NULL,'',23</v>
      </c>
      <c r="Y169" s="208" t="s">
        <v>207</v>
      </c>
      <c r="AA169" s="209" t="b">
        <f t="shared" si="10"/>
        <v>0</v>
      </c>
      <c r="AB169" s="209" t="b">
        <f t="shared" si="10"/>
        <v>0</v>
      </c>
      <c r="AC169" s="209" t="b">
        <f t="shared" si="10"/>
        <v>0</v>
      </c>
      <c r="AD169" s="209" t="b">
        <f t="shared" si="10"/>
        <v>0</v>
      </c>
      <c r="AE169" s="209" t="str">
        <f t="shared" si="10"/>
        <v/>
      </c>
      <c r="AF169" s="209" t="b">
        <f t="shared" si="9"/>
        <v>0</v>
      </c>
      <c r="AG169" s="209" t="str">
        <f t="shared" si="9"/>
        <v/>
      </c>
      <c r="AH169" s="209" t="b">
        <f t="shared" si="9"/>
        <v>0</v>
      </c>
      <c r="AJ169" s="209"/>
      <c r="AK169" s="200"/>
      <c r="AL169" s="209"/>
      <c r="AM169" s="209"/>
      <c r="AN169" s="209"/>
      <c r="AO169" s="209"/>
      <c r="AP169" s="209"/>
      <c r="AQ169" s="209"/>
    </row>
    <row r="170" spans="1:43">
      <c r="A170" s="211">
        <v>7</v>
      </c>
      <c r="B170" s="211">
        <v>24</v>
      </c>
      <c r="C170" s="211" t="s">
        <v>782</v>
      </c>
      <c r="D170" s="211" t="s">
        <v>783</v>
      </c>
      <c r="E170" s="211"/>
      <c r="F170" s="211" t="s">
        <v>75</v>
      </c>
      <c r="G170" s="211"/>
      <c r="H170" s="211">
        <v>24</v>
      </c>
      <c r="I170" s="354" t="s">
        <v>1068</v>
      </c>
      <c r="J170" s="205" t="s">
        <v>43</v>
      </c>
      <c r="K170" s="223">
        <v>7</v>
      </c>
      <c r="L170" s="223">
        <v>24</v>
      </c>
      <c r="M170" s="223" t="s">
        <v>782</v>
      </c>
      <c r="N170" s="223" t="s">
        <v>783</v>
      </c>
      <c r="O170" s="223"/>
      <c r="P170" s="223" t="s">
        <v>75</v>
      </c>
      <c r="Q170" s="223"/>
      <c r="R170" s="223">
        <v>24</v>
      </c>
      <c r="S170" s="194" t="str">
        <f>VLOOKUP(A170,'[3]15_リスト発行元マスタ'!$A$3:$Q$100,2,FALSE)</f>
        <v>JP</v>
      </c>
      <c r="T170" s="194" t="str">
        <f>VLOOKUP(K170,'[3]15_リスト発行元マスタ'!$U$3:$AK$100,2,FALSE)</f>
        <v>ASI</v>
      </c>
      <c r="U170" s="206" t="s">
        <v>208</v>
      </c>
      <c r="V170" s="207" t="s">
        <v>871</v>
      </c>
      <c r="W170" s="207" t="s">
        <v>206</v>
      </c>
      <c r="X170" s="207" t="str">
        <f t="shared" si="8"/>
        <v>7,24, '番号','ACCOUNT_NO','',NULL,'',24</v>
      </c>
      <c r="Y170" s="208" t="s">
        <v>207</v>
      </c>
      <c r="AA170" s="209" t="b">
        <f t="shared" si="10"/>
        <v>0</v>
      </c>
      <c r="AB170" s="209" t="b">
        <f t="shared" si="10"/>
        <v>0</v>
      </c>
      <c r="AC170" s="209" t="b">
        <f t="shared" si="10"/>
        <v>0</v>
      </c>
      <c r="AD170" s="209" t="b">
        <f t="shared" si="10"/>
        <v>0</v>
      </c>
      <c r="AE170" s="209" t="str">
        <f t="shared" si="10"/>
        <v/>
      </c>
      <c r="AF170" s="209" t="b">
        <f t="shared" si="9"/>
        <v>0</v>
      </c>
      <c r="AG170" s="209" t="str">
        <f t="shared" si="9"/>
        <v/>
      </c>
      <c r="AH170" s="209" t="b">
        <f t="shared" si="9"/>
        <v>0</v>
      </c>
      <c r="AJ170" s="209"/>
      <c r="AK170" s="200"/>
      <c r="AL170" s="209"/>
      <c r="AM170" s="209"/>
      <c r="AN170" s="209"/>
      <c r="AO170" s="209"/>
      <c r="AP170" s="209"/>
      <c r="AQ170" s="209"/>
    </row>
    <row r="171" spans="1:43">
      <c r="A171" s="211">
        <v>8</v>
      </c>
      <c r="B171" s="211">
        <v>1</v>
      </c>
      <c r="C171" s="211" t="s">
        <v>737</v>
      </c>
      <c r="D171" s="211" t="s">
        <v>738</v>
      </c>
      <c r="E171" s="211"/>
      <c r="F171" s="211" t="s">
        <v>75</v>
      </c>
      <c r="G171" s="211"/>
      <c r="H171" s="211">
        <v>1</v>
      </c>
      <c r="I171" s="354" t="s">
        <v>1068</v>
      </c>
      <c r="J171" s="205" t="s">
        <v>43</v>
      </c>
      <c r="K171" s="223">
        <v>8</v>
      </c>
      <c r="L171" s="223">
        <v>1</v>
      </c>
      <c r="M171" s="223" t="s">
        <v>737</v>
      </c>
      <c r="N171" s="223" t="s">
        <v>738</v>
      </c>
      <c r="O171" s="223"/>
      <c r="P171" s="223" t="s">
        <v>75</v>
      </c>
      <c r="Q171" s="223"/>
      <c r="R171" s="223">
        <v>1</v>
      </c>
      <c r="S171" s="194" t="str">
        <f>VLOOKUP(A171,'[3]15_リスト発行元マスタ'!$A$3:$Q$100,2,FALSE)</f>
        <v>JU</v>
      </c>
      <c r="T171" s="194" t="str">
        <f>VLOOKUP(K171,'[3]15_リスト発行元マスタ'!$U$3:$AK$100,2,FALSE)</f>
        <v>ASC</v>
      </c>
      <c r="U171" s="206" t="s">
        <v>208</v>
      </c>
      <c r="V171" s="207" t="s">
        <v>871</v>
      </c>
      <c r="W171" s="207" t="s">
        <v>206</v>
      </c>
      <c r="X171" s="207" t="str">
        <f t="shared" si="8"/>
        <v>8,1, 'レコード番号','RECORDID','',NULL,'',1</v>
      </c>
      <c r="Y171" s="208" t="s">
        <v>207</v>
      </c>
      <c r="AA171" s="209" t="b">
        <f t="shared" si="10"/>
        <v>0</v>
      </c>
      <c r="AB171" s="209" t="b">
        <f t="shared" si="10"/>
        <v>0</v>
      </c>
      <c r="AC171" s="209" t="b">
        <f t="shared" si="10"/>
        <v>0</v>
      </c>
      <c r="AD171" s="209" t="b">
        <f t="shared" si="10"/>
        <v>0</v>
      </c>
      <c r="AE171" s="209" t="str">
        <f t="shared" si="10"/>
        <v/>
      </c>
      <c r="AF171" s="209" t="b">
        <f t="shared" si="9"/>
        <v>0</v>
      </c>
      <c r="AG171" s="209" t="str">
        <f t="shared" si="9"/>
        <v/>
      </c>
      <c r="AH171" s="209" t="b">
        <f t="shared" si="9"/>
        <v>0</v>
      </c>
      <c r="AJ171" s="209"/>
      <c r="AK171" s="200"/>
      <c r="AL171" s="209"/>
      <c r="AM171" s="209"/>
      <c r="AN171" s="209"/>
      <c r="AO171" s="209"/>
      <c r="AP171" s="209"/>
      <c r="AQ171" s="209"/>
    </row>
    <row r="172" spans="1:43">
      <c r="A172" s="211">
        <v>8</v>
      </c>
      <c r="B172" s="211">
        <v>2</v>
      </c>
      <c r="C172" s="211" t="s">
        <v>733</v>
      </c>
      <c r="D172" s="211" t="s">
        <v>739</v>
      </c>
      <c r="E172" s="211"/>
      <c r="F172" s="211" t="s">
        <v>75</v>
      </c>
      <c r="G172" s="211"/>
      <c r="H172" s="211">
        <v>2</v>
      </c>
      <c r="I172" s="354" t="s">
        <v>1068</v>
      </c>
      <c r="J172" s="205" t="s">
        <v>43</v>
      </c>
      <c r="K172" s="223">
        <v>8</v>
      </c>
      <c r="L172" s="223">
        <v>2</v>
      </c>
      <c r="M172" s="223" t="s">
        <v>733</v>
      </c>
      <c r="N172" s="223" t="s">
        <v>739</v>
      </c>
      <c r="O172" s="223"/>
      <c r="P172" s="223" t="s">
        <v>75</v>
      </c>
      <c r="Q172" s="223"/>
      <c r="R172" s="223">
        <v>2</v>
      </c>
      <c r="S172" s="194" t="str">
        <f>VLOOKUP(A172,'[3]15_リスト発行元マスタ'!$A$3:$Q$100,2,FALSE)</f>
        <v>JU</v>
      </c>
      <c r="T172" s="194" t="str">
        <f>VLOOKUP(K172,'[3]15_リスト発行元マスタ'!$U$3:$AK$100,2,FALSE)</f>
        <v>ASC</v>
      </c>
      <c r="U172" s="206" t="s">
        <v>208</v>
      </c>
      <c r="V172" s="207" t="s">
        <v>871</v>
      </c>
      <c r="W172" s="207" t="s">
        <v>206</v>
      </c>
      <c r="X172" s="207" t="str">
        <f t="shared" si="8"/>
        <v>8,2, 'タイプ','TYPE','',NULL,'',2</v>
      </c>
      <c r="Y172" s="208" t="s">
        <v>207</v>
      </c>
      <c r="AA172" s="209" t="b">
        <f t="shared" si="10"/>
        <v>0</v>
      </c>
      <c r="AB172" s="209" t="b">
        <f t="shared" si="10"/>
        <v>0</v>
      </c>
      <c r="AC172" s="209" t="b">
        <f t="shared" si="10"/>
        <v>0</v>
      </c>
      <c r="AD172" s="209" t="b">
        <f t="shared" si="10"/>
        <v>0</v>
      </c>
      <c r="AE172" s="209" t="str">
        <f t="shared" si="10"/>
        <v/>
      </c>
      <c r="AF172" s="209" t="b">
        <f t="shared" si="9"/>
        <v>0</v>
      </c>
      <c r="AG172" s="209" t="str">
        <f t="shared" si="9"/>
        <v/>
      </c>
      <c r="AH172" s="209" t="b">
        <f t="shared" si="9"/>
        <v>0</v>
      </c>
      <c r="AJ172" s="209"/>
      <c r="AK172" s="200"/>
      <c r="AL172" s="209"/>
      <c r="AM172" s="209"/>
      <c r="AN172" s="209"/>
      <c r="AO172" s="209"/>
      <c r="AP172" s="209"/>
      <c r="AQ172" s="209"/>
    </row>
    <row r="173" spans="1:43">
      <c r="A173" s="211">
        <v>8</v>
      </c>
      <c r="B173" s="211">
        <v>3</v>
      </c>
      <c r="C173" s="211" t="s">
        <v>740</v>
      </c>
      <c r="D173" s="211" t="s">
        <v>741</v>
      </c>
      <c r="E173" s="211"/>
      <c r="F173" s="211" t="s">
        <v>75</v>
      </c>
      <c r="G173" s="211"/>
      <c r="H173" s="211">
        <v>3</v>
      </c>
      <c r="I173" s="354" t="s">
        <v>1068</v>
      </c>
      <c r="J173" s="205" t="s">
        <v>43</v>
      </c>
      <c r="K173" s="223">
        <v>8</v>
      </c>
      <c r="L173" s="223">
        <v>3</v>
      </c>
      <c r="M173" s="223" t="s">
        <v>740</v>
      </c>
      <c r="N173" s="223" t="s">
        <v>741</v>
      </c>
      <c r="O173" s="223"/>
      <c r="P173" s="223" t="s">
        <v>75</v>
      </c>
      <c r="Q173" s="223"/>
      <c r="R173" s="223">
        <v>3</v>
      </c>
      <c r="S173" s="194" t="str">
        <f>VLOOKUP(A173,'[3]15_リスト発行元マスタ'!$A$3:$Q$100,2,FALSE)</f>
        <v>JU</v>
      </c>
      <c r="T173" s="194" t="str">
        <f>VLOOKUP(K173,'[3]15_リスト発行元マスタ'!$U$3:$AK$100,2,FALSE)</f>
        <v>ASC</v>
      </c>
      <c r="U173" s="206" t="s">
        <v>208</v>
      </c>
      <c r="V173" s="207" t="s">
        <v>871</v>
      </c>
      <c r="W173" s="207" t="s">
        <v>206</v>
      </c>
      <c r="X173" s="207" t="str">
        <f t="shared" si="8"/>
        <v>8,3, '名称','NAME','',NULL,'',3</v>
      </c>
      <c r="Y173" s="208" t="s">
        <v>207</v>
      </c>
      <c r="AA173" s="209" t="b">
        <f t="shared" si="10"/>
        <v>0</v>
      </c>
      <c r="AB173" s="209" t="b">
        <f t="shared" si="10"/>
        <v>0</v>
      </c>
      <c r="AC173" s="209" t="b">
        <f t="shared" si="10"/>
        <v>0</v>
      </c>
      <c r="AD173" s="209" t="b">
        <f t="shared" si="10"/>
        <v>0</v>
      </c>
      <c r="AE173" s="209" t="str">
        <f t="shared" si="10"/>
        <v/>
      </c>
      <c r="AF173" s="209" t="b">
        <f t="shared" si="9"/>
        <v>0</v>
      </c>
      <c r="AG173" s="209" t="str">
        <f t="shared" si="9"/>
        <v/>
      </c>
      <c r="AH173" s="209" t="b">
        <f t="shared" si="9"/>
        <v>0</v>
      </c>
      <c r="AJ173" s="209"/>
      <c r="AK173" s="200"/>
      <c r="AL173" s="209"/>
      <c r="AM173" s="209"/>
      <c r="AN173" s="209"/>
      <c r="AO173" s="209"/>
      <c r="AP173" s="209"/>
      <c r="AQ173" s="209"/>
    </row>
    <row r="174" spans="1:43">
      <c r="A174" s="211">
        <v>8</v>
      </c>
      <c r="B174" s="211">
        <v>4</v>
      </c>
      <c r="C174" s="211" t="s">
        <v>742</v>
      </c>
      <c r="D174" s="211" t="s">
        <v>743</v>
      </c>
      <c r="E174" s="211"/>
      <c r="F174" s="211" t="s">
        <v>75</v>
      </c>
      <c r="G174" s="211"/>
      <c r="H174" s="211">
        <v>4</v>
      </c>
      <c r="I174" s="354" t="s">
        <v>1068</v>
      </c>
      <c r="J174" s="205" t="s">
        <v>43</v>
      </c>
      <c r="K174" s="223">
        <v>8</v>
      </c>
      <c r="L174" s="223">
        <v>4</v>
      </c>
      <c r="M174" s="223" t="s">
        <v>742</v>
      </c>
      <c r="N174" s="223" t="s">
        <v>743</v>
      </c>
      <c r="O174" s="223"/>
      <c r="P174" s="223" t="s">
        <v>75</v>
      </c>
      <c r="Q174" s="223"/>
      <c r="R174" s="223">
        <v>4</v>
      </c>
      <c r="S174" s="194" t="str">
        <f>VLOOKUP(A174,'[3]15_リスト発行元マスタ'!$A$3:$Q$100,2,FALSE)</f>
        <v>JU</v>
      </c>
      <c r="T174" s="194" t="str">
        <f>VLOOKUP(K174,'[3]15_リスト発行元マスタ'!$U$3:$AK$100,2,FALSE)</f>
        <v>ASC</v>
      </c>
      <c r="U174" s="206" t="s">
        <v>208</v>
      </c>
      <c r="V174" s="207" t="s">
        <v>871</v>
      </c>
      <c r="W174" s="207" t="s">
        <v>206</v>
      </c>
      <c r="X174" s="207" t="str">
        <f t="shared" si="8"/>
        <v>8,4, '別称','NAME_SYNONYM','',NULL,'',4</v>
      </c>
      <c r="Y174" s="208" t="s">
        <v>207</v>
      </c>
      <c r="AA174" s="209" t="b">
        <f t="shared" si="10"/>
        <v>0</v>
      </c>
      <c r="AB174" s="209" t="b">
        <f t="shared" si="10"/>
        <v>0</v>
      </c>
      <c r="AC174" s="209" t="b">
        <f t="shared" si="10"/>
        <v>0</v>
      </c>
      <c r="AD174" s="209" t="b">
        <f t="shared" si="10"/>
        <v>0</v>
      </c>
      <c r="AE174" s="209" t="str">
        <f t="shared" si="10"/>
        <v/>
      </c>
      <c r="AF174" s="209" t="b">
        <f t="shared" si="9"/>
        <v>0</v>
      </c>
      <c r="AG174" s="209" t="str">
        <f t="shared" si="9"/>
        <v/>
      </c>
      <c r="AH174" s="209" t="b">
        <f t="shared" si="9"/>
        <v>0</v>
      </c>
      <c r="AJ174" s="209"/>
      <c r="AK174" s="200"/>
      <c r="AL174" s="209"/>
      <c r="AM174" s="209"/>
      <c r="AN174" s="209"/>
      <c r="AO174" s="209"/>
      <c r="AP174" s="209"/>
      <c r="AQ174" s="209"/>
    </row>
    <row r="175" spans="1:43">
      <c r="A175" s="211">
        <v>8</v>
      </c>
      <c r="B175" s="211">
        <v>5</v>
      </c>
      <c r="C175" s="211" t="s">
        <v>744</v>
      </c>
      <c r="D175" s="211" t="s">
        <v>745</v>
      </c>
      <c r="E175" s="211"/>
      <c r="F175" s="211" t="s">
        <v>75</v>
      </c>
      <c r="G175" s="211"/>
      <c r="H175" s="211">
        <v>5</v>
      </c>
      <c r="I175" s="354" t="s">
        <v>1068</v>
      </c>
      <c r="J175" s="205" t="s">
        <v>43</v>
      </c>
      <c r="K175" s="223">
        <v>8</v>
      </c>
      <c r="L175" s="223">
        <v>5</v>
      </c>
      <c r="M175" s="223" t="s">
        <v>744</v>
      </c>
      <c r="N175" s="223" t="s">
        <v>745</v>
      </c>
      <c r="O175" s="223"/>
      <c r="P175" s="223" t="s">
        <v>75</v>
      </c>
      <c r="Q175" s="223"/>
      <c r="R175" s="223">
        <v>5</v>
      </c>
      <c r="S175" s="194" t="str">
        <f>VLOOKUP(A175,'[3]15_リスト発行元マスタ'!$A$3:$Q$100,2,FALSE)</f>
        <v>JU</v>
      </c>
      <c r="T175" s="194" t="str">
        <f>VLOOKUP(K175,'[3]15_リスト発行元マスタ'!$U$3:$AK$100,2,FALSE)</f>
        <v>ASC</v>
      </c>
      <c r="U175" s="206" t="s">
        <v>208</v>
      </c>
      <c r="V175" s="207" t="s">
        <v>871</v>
      </c>
      <c r="W175" s="207" t="s">
        <v>206</v>
      </c>
      <c r="X175" s="207" t="str">
        <f t="shared" si="8"/>
        <v>8,5, '住所2','ADDRESS2','',NULL,'',5</v>
      </c>
      <c r="Y175" s="208" t="s">
        <v>207</v>
      </c>
      <c r="AA175" s="209" t="b">
        <f t="shared" si="10"/>
        <v>0</v>
      </c>
      <c r="AB175" s="209" t="b">
        <f t="shared" si="10"/>
        <v>0</v>
      </c>
      <c r="AC175" s="209" t="b">
        <f t="shared" si="10"/>
        <v>0</v>
      </c>
      <c r="AD175" s="209" t="b">
        <f t="shared" si="10"/>
        <v>0</v>
      </c>
      <c r="AE175" s="209" t="str">
        <f t="shared" si="10"/>
        <v/>
      </c>
      <c r="AF175" s="209" t="b">
        <f t="shared" si="9"/>
        <v>0</v>
      </c>
      <c r="AG175" s="209" t="str">
        <f t="shared" si="9"/>
        <v/>
      </c>
      <c r="AH175" s="209" t="b">
        <f t="shared" si="9"/>
        <v>0</v>
      </c>
      <c r="AJ175" s="209"/>
      <c r="AK175" s="200"/>
      <c r="AL175" s="209"/>
      <c r="AM175" s="209"/>
      <c r="AN175" s="209"/>
      <c r="AO175" s="209"/>
      <c r="AP175" s="209"/>
      <c r="AQ175" s="209"/>
    </row>
    <row r="176" spans="1:43">
      <c r="A176" s="211">
        <v>8</v>
      </c>
      <c r="B176" s="211">
        <v>6</v>
      </c>
      <c r="C176" s="211" t="s">
        <v>746</v>
      </c>
      <c r="D176" s="211" t="s">
        <v>747</v>
      </c>
      <c r="E176" s="211"/>
      <c r="F176" s="211" t="s">
        <v>75</v>
      </c>
      <c r="G176" s="211"/>
      <c r="H176" s="211">
        <v>6</v>
      </c>
      <c r="I176" s="354" t="s">
        <v>1068</v>
      </c>
      <c r="J176" s="205" t="s">
        <v>43</v>
      </c>
      <c r="K176" s="223">
        <v>8</v>
      </c>
      <c r="L176" s="223">
        <v>6</v>
      </c>
      <c r="M176" s="223" t="s">
        <v>746</v>
      </c>
      <c r="N176" s="223" t="s">
        <v>747</v>
      </c>
      <c r="O176" s="223"/>
      <c r="P176" s="223" t="s">
        <v>75</v>
      </c>
      <c r="Q176" s="223"/>
      <c r="R176" s="223">
        <v>6</v>
      </c>
      <c r="S176" s="194" t="str">
        <f>VLOOKUP(A176,'[3]15_リスト発行元マスタ'!$A$3:$Q$100,2,FALSE)</f>
        <v>JU</v>
      </c>
      <c r="T176" s="194" t="str">
        <f>VLOOKUP(K176,'[3]15_リスト発行元マスタ'!$U$3:$AK$100,2,FALSE)</f>
        <v>ASC</v>
      </c>
      <c r="U176" s="206" t="s">
        <v>208</v>
      </c>
      <c r="V176" s="207" t="s">
        <v>871</v>
      </c>
      <c r="W176" s="207" t="s">
        <v>206</v>
      </c>
      <c r="X176" s="207" t="str">
        <f t="shared" si="8"/>
        <v>8,6, '都市','CITY','',NULL,'',6</v>
      </c>
      <c r="Y176" s="208" t="s">
        <v>207</v>
      </c>
      <c r="AA176" s="209" t="b">
        <f t="shared" si="10"/>
        <v>0</v>
      </c>
      <c r="AB176" s="209" t="b">
        <f t="shared" si="10"/>
        <v>0</v>
      </c>
      <c r="AC176" s="209" t="b">
        <f t="shared" si="10"/>
        <v>0</v>
      </c>
      <c r="AD176" s="209" t="b">
        <f t="shared" si="10"/>
        <v>0</v>
      </c>
      <c r="AE176" s="209" t="str">
        <f t="shared" si="10"/>
        <v/>
      </c>
      <c r="AF176" s="209" t="b">
        <f t="shared" si="9"/>
        <v>0</v>
      </c>
      <c r="AG176" s="209" t="str">
        <f t="shared" si="9"/>
        <v/>
      </c>
      <c r="AH176" s="209" t="b">
        <f t="shared" si="9"/>
        <v>0</v>
      </c>
      <c r="AJ176" s="209"/>
      <c r="AK176" s="200"/>
      <c r="AL176" s="209"/>
      <c r="AM176" s="209"/>
      <c r="AN176" s="209"/>
      <c r="AO176" s="209"/>
      <c r="AP176" s="209"/>
      <c r="AQ176" s="209"/>
    </row>
    <row r="177" spans="1:43">
      <c r="A177" s="211">
        <v>8</v>
      </c>
      <c r="B177" s="211">
        <v>7</v>
      </c>
      <c r="C177" s="211" t="s">
        <v>748</v>
      </c>
      <c r="D177" s="211" t="s">
        <v>749</v>
      </c>
      <c r="E177" s="211"/>
      <c r="F177" s="211" t="s">
        <v>75</v>
      </c>
      <c r="G177" s="211"/>
      <c r="H177" s="211">
        <v>7</v>
      </c>
      <c r="I177" s="354" t="s">
        <v>1068</v>
      </c>
      <c r="J177" s="205" t="s">
        <v>43</v>
      </c>
      <c r="K177" s="223">
        <v>8</v>
      </c>
      <c r="L177" s="223">
        <v>7</v>
      </c>
      <c r="M177" s="223" t="s">
        <v>748</v>
      </c>
      <c r="N177" s="223" t="s">
        <v>749</v>
      </c>
      <c r="O177" s="223"/>
      <c r="P177" s="223" t="s">
        <v>75</v>
      </c>
      <c r="Q177" s="223"/>
      <c r="R177" s="223">
        <v>7</v>
      </c>
      <c r="S177" s="194" t="str">
        <f>VLOOKUP(A177,'[3]15_リスト発行元マスタ'!$A$3:$Q$100,2,FALSE)</f>
        <v>JU</v>
      </c>
      <c r="T177" s="194" t="str">
        <f>VLOOKUP(K177,'[3]15_リスト発行元マスタ'!$U$3:$AK$100,2,FALSE)</f>
        <v>ASC</v>
      </c>
      <c r="U177" s="206" t="s">
        <v>208</v>
      </c>
      <c r="V177" s="207" t="s">
        <v>871</v>
      </c>
      <c r="W177" s="207" t="s">
        <v>206</v>
      </c>
      <c r="X177" s="207" t="str">
        <f t="shared" si="8"/>
        <v>8,7, '国','COUNTRY','',NULL,'',7</v>
      </c>
      <c r="Y177" s="208" t="s">
        <v>207</v>
      </c>
      <c r="AA177" s="209" t="b">
        <f t="shared" si="10"/>
        <v>0</v>
      </c>
      <c r="AB177" s="209" t="b">
        <f t="shared" si="10"/>
        <v>0</v>
      </c>
      <c r="AC177" s="209" t="b">
        <f t="shared" si="10"/>
        <v>0</v>
      </c>
      <c r="AD177" s="209" t="b">
        <f t="shared" si="10"/>
        <v>0</v>
      </c>
      <c r="AE177" s="209" t="str">
        <f t="shared" si="10"/>
        <v/>
      </c>
      <c r="AF177" s="209" t="b">
        <f t="shared" si="9"/>
        <v>0</v>
      </c>
      <c r="AG177" s="209" t="str">
        <f t="shared" si="9"/>
        <v/>
      </c>
      <c r="AH177" s="209" t="b">
        <f t="shared" si="9"/>
        <v>0</v>
      </c>
      <c r="AJ177" s="209"/>
      <c r="AK177" s="200"/>
      <c r="AL177" s="209"/>
      <c r="AM177" s="209"/>
      <c r="AN177" s="209"/>
      <c r="AO177" s="209"/>
      <c r="AP177" s="209"/>
      <c r="AQ177" s="209"/>
    </row>
    <row r="178" spans="1:43">
      <c r="A178" s="211">
        <v>8</v>
      </c>
      <c r="B178" s="211">
        <v>8</v>
      </c>
      <c r="C178" s="211" t="s">
        <v>750</v>
      </c>
      <c r="D178" s="211" t="s">
        <v>751</v>
      </c>
      <c r="E178" s="211"/>
      <c r="F178" s="211" t="s">
        <v>75</v>
      </c>
      <c r="G178" s="211"/>
      <c r="H178" s="211">
        <v>8</v>
      </c>
      <c r="I178" s="354" t="s">
        <v>1068</v>
      </c>
      <c r="J178" s="205" t="s">
        <v>43</v>
      </c>
      <c r="K178" s="223">
        <v>8</v>
      </c>
      <c r="L178" s="223">
        <v>8</v>
      </c>
      <c r="M178" s="223" t="s">
        <v>750</v>
      </c>
      <c r="N178" s="223" t="s">
        <v>751</v>
      </c>
      <c r="O178" s="223"/>
      <c r="P178" s="223" t="s">
        <v>75</v>
      </c>
      <c r="Q178" s="223"/>
      <c r="R178" s="223">
        <v>8</v>
      </c>
      <c r="S178" s="194" t="str">
        <f>VLOOKUP(A178,'[3]15_リスト発行元マスタ'!$A$3:$Q$100,2,FALSE)</f>
        <v>JU</v>
      </c>
      <c r="T178" s="194" t="str">
        <f>VLOOKUP(K178,'[3]15_リスト発行元マスタ'!$U$3:$AK$100,2,FALSE)</f>
        <v>ASC</v>
      </c>
      <c r="U178" s="206" t="s">
        <v>208</v>
      </c>
      <c r="V178" s="207" t="s">
        <v>871</v>
      </c>
      <c r="W178" s="207" t="s">
        <v>206</v>
      </c>
      <c r="X178" s="207" t="str">
        <f t="shared" si="8"/>
        <v>8,8, 'ID情報','NATIONALID','',NULL,'',8</v>
      </c>
      <c r="Y178" s="208" t="s">
        <v>207</v>
      </c>
      <c r="AA178" s="209" t="b">
        <f t="shared" si="10"/>
        <v>0</v>
      </c>
      <c r="AB178" s="209" t="b">
        <f t="shared" si="10"/>
        <v>0</v>
      </c>
      <c r="AC178" s="209" t="b">
        <f t="shared" si="10"/>
        <v>0</v>
      </c>
      <c r="AD178" s="209" t="b">
        <f t="shared" si="10"/>
        <v>0</v>
      </c>
      <c r="AE178" s="209" t="str">
        <f t="shared" si="10"/>
        <v/>
      </c>
      <c r="AF178" s="209" t="b">
        <f t="shared" si="9"/>
        <v>0</v>
      </c>
      <c r="AG178" s="209" t="str">
        <f t="shared" si="9"/>
        <v/>
      </c>
      <c r="AH178" s="209" t="b">
        <f t="shared" si="9"/>
        <v>0</v>
      </c>
      <c r="AJ178" s="209"/>
      <c r="AK178" s="200"/>
      <c r="AL178" s="209"/>
      <c r="AM178" s="209"/>
      <c r="AN178" s="209"/>
      <c r="AO178" s="209"/>
      <c r="AP178" s="209"/>
      <c r="AQ178" s="209"/>
    </row>
    <row r="179" spans="1:43">
      <c r="A179" s="211">
        <v>8</v>
      </c>
      <c r="B179" s="211">
        <v>9</v>
      </c>
      <c r="C179" s="211" t="s">
        <v>752</v>
      </c>
      <c r="D179" s="211" t="s">
        <v>753</v>
      </c>
      <c r="E179" s="211"/>
      <c r="F179" s="211" t="s">
        <v>75</v>
      </c>
      <c r="G179" s="211"/>
      <c r="H179" s="211">
        <v>9</v>
      </c>
      <c r="I179" s="354" t="s">
        <v>1068</v>
      </c>
      <c r="J179" s="205" t="s">
        <v>43</v>
      </c>
      <c r="K179" s="223">
        <v>8</v>
      </c>
      <c r="L179" s="223">
        <v>9</v>
      </c>
      <c r="M179" s="223" t="s">
        <v>752</v>
      </c>
      <c r="N179" s="223" t="s">
        <v>753</v>
      </c>
      <c r="O179" s="223"/>
      <c r="P179" s="223" t="s">
        <v>75</v>
      </c>
      <c r="Q179" s="223"/>
      <c r="R179" s="223">
        <v>9</v>
      </c>
      <c r="S179" s="194" t="str">
        <f>VLOOKUP(A179,'[3]15_リスト発行元マスタ'!$A$3:$Q$100,2,FALSE)</f>
        <v>JU</v>
      </c>
      <c r="T179" s="194" t="str">
        <f>VLOOKUP(K179,'[3]15_リスト発行元マスタ'!$U$3:$AK$100,2,FALSE)</f>
        <v>ASC</v>
      </c>
      <c r="U179" s="206" t="s">
        <v>208</v>
      </c>
      <c r="V179" s="207" t="s">
        <v>871</v>
      </c>
      <c r="W179" s="207" t="s">
        <v>206</v>
      </c>
      <c r="X179" s="207" t="str">
        <f t="shared" si="8"/>
        <v>8,9, 'パスポート番号','PASSPORT','',NULL,'',9</v>
      </c>
      <c r="Y179" s="208" t="s">
        <v>207</v>
      </c>
      <c r="AA179" s="209" t="b">
        <f t="shared" si="10"/>
        <v>0</v>
      </c>
      <c r="AB179" s="209" t="b">
        <f t="shared" si="10"/>
        <v>0</v>
      </c>
      <c r="AC179" s="209" t="b">
        <f t="shared" si="10"/>
        <v>0</v>
      </c>
      <c r="AD179" s="209" t="b">
        <f t="shared" si="10"/>
        <v>0</v>
      </c>
      <c r="AE179" s="209" t="str">
        <f t="shared" si="10"/>
        <v/>
      </c>
      <c r="AF179" s="209" t="b">
        <f t="shared" si="9"/>
        <v>0</v>
      </c>
      <c r="AG179" s="209" t="str">
        <f t="shared" si="9"/>
        <v/>
      </c>
      <c r="AH179" s="209" t="b">
        <f t="shared" si="9"/>
        <v>0</v>
      </c>
      <c r="AJ179" s="209"/>
      <c r="AK179" s="200"/>
      <c r="AL179" s="209"/>
      <c r="AM179" s="209"/>
      <c r="AN179" s="209"/>
      <c r="AO179" s="209"/>
      <c r="AP179" s="209"/>
      <c r="AQ179" s="209"/>
    </row>
    <row r="180" spans="1:43">
      <c r="A180" s="211">
        <v>8</v>
      </c>
      <c r="B180" s="211">
        <v>10</v>
      </c>
      <c r="C180" s="211" t="s">
        <v>754</v>
      </c>
      <c r="D180" s="211" t="s">
        <v>755</v>
      </c>
      <c r="E180" s="211"/>
      <c r="F180" s="211" t="s">
        <v>75</v>
      </c>
      <c r="G180" s="211"/>
      <c r="H180" s="211">
        <v>10</v>
      </c>
      <c r="I180" s="354" t="s">
        <v>1068</v>
      </c>
      <c r="J180" s="205" t="s">
        <v>43</v>
      </c>
      <c r="K180" s="223">
        <v>8</v>
      </c>
      <c r="L180" s="223">
        <v>10</v>
      </c>
      <c r="M180" s="223" t="s">
        <v>754</v>
      </c>
      <c r="N180" s="223" t="s">
        <v>755</v>
      </c>
      <c r="O180" s="223"/>
      <c r="P180" s="223" t="s">
        <v>75</v>
      </c>
      <c r="Q180" s="223"/>
      <c r="R180" s="223">
        <v>10</v>
      </c>
      <c r="S180" s="194" t="str">
        <f>VLOOKUP(A180,'[3]15_リスト発行元マスタ'!$A$3:$Q$100,2,FALSE)</f>
        <v>JU</v>
      </c>
      <c r="T180" s="194" t="str">
        <f>VLOOKUP(K180,'[3]15_リスト発行元マスタ'!$U$3:$AK$100,2,FALSE)</f>
        <v>ASC</v>
      </c>
      <c r="U180" s="206" t="s">
        <v>208</v>
      </c>
      <c r="V180" s="207" t="s">
        <v>871</v>
      </c>
      <c r="W180" s="207" t="s">
        <v>206</v>
      </c>
      <c r="X180" s="207" t="str">
        <f t="shared" si="8"/>
        <v>8,10, 'その他ID情報','SEARCHCODE','',NULL,'',10</v>
      </c>
      <c r="Y180" s="208" t="s">
        <v>207</v>
      </c>
      <c r="AA180" s="209" t="b">
        <f t="shared" si="10"/>
        <v>0</v>
      </c>
      <c r="AB180" s="209" t="b">
        <f t="shared" si="10"/>
        <v>0</v>
      </c>
      <c r="AC180" s="209" t="b">
        <f t="shared" si="10"/>
        <v>0</v>
      </c>
      <c r="AD180" s="209" t="b">
        <f t="shared" si="10"/>
        <v>0</v>
      </c>
      <c r="AE180" s="209" t="str">
        <f t="shared" si="10"/>
        <v/>
      </c>
      <c r="AF180" s="209" t="b">
        <f t="shared" si="9"/>
        <v>0</v>
      </c>
      <c r="AG180" s="209" t="str">
        <f t="shared" si="9"/>
        <v/>
      </c>
      <c r="AH180" s="209" t="b">
        <f t="shared" si="9"/>
        <v>0</v>
      </c>
      <c r="AJ180" s="209"/>
      <c r="AK180" s="200"/>
      <c r="AL180" s="209"/>
      <c r="AM180" s="209"/>
      <c r="AN180" s="209"/>
      <c r="AO180" s="209"/>
      <c r="AP180" s="209"/>
      <c r="AQ180" s="209"/>
    </row>
    <row r="181" spans="1:43">
      <c r="A181" s="211">
        <v>8</v>
      </c>
      <c r="B181" s="211">
        <v>11</v>
      </c>
      <c r="C181" s="211" t="s">
        <v>756</v>
      </c>
      <c r="D181" s="211" t="s">
        <v>757</v>
      </c>
      <c r="E181" s="211"/>
      <c r="F181" s="211" t="s">
        <v>75</v>
      </c>
      <c r="G181" s="211"/>
      <c r="H181" s="211">
        <v>11</v>
      </c>
      <c r="I181" s="354" t="s">
        <v>1068</v>
      </c>
      <c r="J181" s="205" t="s">
        <v>43</v>
      </c>
      <c r="K181" s="223">
        <v>8</v>
      </c>
      <c r="L181" s="223">
        <v>11</v>
      </c>
      <c r="M181" s="223" t="s">
        <v>756</v>
      </c>
      <c r="N181" s="223" t="s">
        <v>757</v>
      </c>
      <c r="O181" s="223"/>
      <c r="P181" s="223" t="s">
        <v>75</v>
      </c>
      <c r="Q181" s="223"/>
      <c r="R181" s="223">
        <v>11</v>
      </c>
      <c r="S181" s="194" t="str">
        <f>VLOOKUP(A181,'[3]15_リスト発行元マスタ'!$A$3:$Q$100,2,FALSE)</f>
        <v>JU</v>
      </c>
      <c r="T181" s="194" t="str">
        <f>VLOOKUP(K181,'[3]15_リスト発行元マスタ'!$U$3:$AK$100,2,FALSE)</f>
        <v>ASC</v>
      </c>
      <c r="U181" s="206" t="s">
        <v>208</v>
      </c>
      <c r="V181" s="207" t="s">
        <v>871</v>
      </c>
      <c r="W181" s="207" t="s">
        <v>206</v>
      </c>
      <c r="X181" s="207" t="str">
        <f t="shared" si="8"/>
        <v>8,11, 'BIC','BICCODE','',NULL,'',11</v>
      </c>
      <c r="Y181" s="208" t="s">
        <v>207</v>
      </c>
      <c r="AA181" s="209" t="b">
        <f t="shared" si="10"/>
        <v>0</v>
      </c>
      <c r="AB181" s="209" t="b">
        <f t="shared" si="10"/>
        <v>0</v>
      </c>
      <c r="AC181" s="209" t="b">
        <f t="shared" si="10"/>
        <v>0</v>
      </c>
      <c r="AD181" s="209" t="b">
        <f t="shared" si="10"/>
        <v>0</v>
      </c>
      <c r="AE181" s="209" t="str">
        <f t="shared" si="10"/>
        <v/>
      </c>
      <c r="AF181" s="209" t="b">
        <f t="shared" si="9"/>
        <v>0</v>
      </c>
      <c r="AG181" s="209" t="str">
        <f t="shared" si="9"/>
        <v/>
      </c>
      <c r="AH181" s="209" t="b">
        <f t="shared" si="9"/>
        <v>0</v>
      </c>
      <c r="AJ181" s="209"/>
      <c r="AK181" s="200"/>
      <c r="AL181" s="209"/>
      <c r="AM181" s="209"/>
      <c r="AN181" s="209"/>
      <c r="AO181" s="209"/>
      <c r="AP181" s="209"/>
      <c r="AQ181" s="209"/>
    </row>
    <row r="182" spans="1:43">
      <c r="A182" s="211">
        <v>8</v>
      </c>
      <c r="B182" s="211">
        <v>12</v>
      </c>
      <c r="C182" s="211" t="s">
        <v>758</v>
      </c>
      <c r="D182" s="211" t="s">
        <v>759</v>
      </c>
      <c r="E182" s="211"/>
      <c r="F182" s="211" t="s">
        <v>75</v>
      </c>
      <c r="G182" s="211"/>
      <c r="H182" s="211">
        <v>12</v>
      </c>
      <c r="I182" s="354" t="s">
        <v>1068</v>
      </c>
      <c r="J182" s="205" t="s">
        <v>43</v>
      </c>
      <c r="K182" s="223">
        <v>8</v>
      </c>
      <c r="L182" s="223">
        <v>12</v>
      </c>
      <c r="M182" s="223" t="s">
        <v>758</v>
      </c>
      <c r="N182" s="223" t="s">
        <v>759</v>
      </c>
      <c r="O182" s="223"/>
      <c r="P182" s="223" t="s">
        <v>75</v>
      </c>
      <c r="Q182" s="223"/>
      <c r="R182" s="223">
        <v>12</v>
      </c>
      <c r="S182" s="194" t="str">
        <f>VLOOKUP(A182,'[3]15_リスト発行元マスタ'!$A$3:$Q$100,2,FALSE)</f>
        <v>JU</v>
      </c>
      <c r="T182" s="194" t="str">
        <f>VLOOKUP(K182,'[3]15_リスト発行元マスタ'!$U$3:$AK$100,2,FALSE)</f>
        <v>ASC</v>
      </c>
      <c r="U182" s="206" t="s">
        <v>208</v>
      </c>
      <c r="V182" s="207" t="s">
        <v>871</v>
      </c>
      <c r="W182" s="207" t="s">
        <v>206</v>
      </c>
      <c r="X182" s="207" t="str">
        <f t="shared" si="8"/>
        <v>8,12, '設立/生年月日','DATEOFBIRTH','',NULL,'',12</v>
      </c>
      <c r="Y182" s="208" t="s">
        <v>207</v>
      </c>
      <c r="AA182" s="209" t="b">
        <f t="shared" si="10"/>
        <v>0</v>
      </c>
      <c r="AB182" s="209" t="b">
        <f t="shared" si="10"/>
        <v>0</v>
      </c>
      <c r="AC182" s="209" t="b">
        <f t="shared" si="10"/>
        <v>0</v>
      </c>
      <c r="AD182" s="209" t="b">
        <f t="shared" si="10"/>
        <v>0</v>
      </c>
      <c r="AE182" s="209" t="str">
        <f t="shared" si="10"/>
        <v/>
      </c>
      <c r="AF182" s="209" t="b">
        <f t="shared" si="9"/>
        <v>0</v>
      </c>
      <c r="AG182" s="209" t="str">
        <f t="shared" si="9"/>
        <v/>
      </c>
      <c r="AH182" s="209" t="b">
        <f t="shared" si="9"/>
        <v>0</v>
      </c>
      <c r="AJ182" s="209"/>
      <c r="AK182" s="200"/>
      <c r="AL182" s="209"/>
      <c r="AM182" s="209"/>
      <c r="AN182" s="209"/>
      <c r="AO182" s="209"/>
      <c r="AP182" s="209"/>
      <c r="AQ182" s="209"/>
    </row>
    <row r="183" spans="1:43">
      <c r="A183" s="211">
        <v>8</v>
      </c>
      <c r="B183" s="211">
        <v>13</v>
      </c>
      <c r="C183" s="211" t="s">
        <v>760</v>
      </c>
      <c r="D183" s="211" t="s">
        <v>761</v>
      </c>
      <c r="E183" s="211"/>
      <c r="F183" s="211" t="s">
        <v>75</v>
      </c>
      <c r="G183" s="211"/>
      <c r="H183" s="211">
        <v>13</v>
      </c>
      <c r="I183" s="354" t="s">
        <v>1068</v>
      </c>
      <c r="J183" s="205" t="s">
        <v>43</v>
      </c>
      <c r="K183" s="223">
        <v>8</v>
      </c>
      <c r="L183" s="223">
        <v>13</v>
      </c>
      <c r="M183" s="223" t="s">
        <v>760</v>
      </c>
      <c r="N183" s="223" t="s">
        <v>761</v>
      </c>
      <c r="O183" s="223"/>
      <c r="P183" s="223" t="s">
        <v>75</v>
      </c>
      <c r="Q183" s="223"/>
      <c r="R183" s="223">
        <v>13</v>
      </c>
      <c r="S183" s="194" t="str">
        <f>VLOOKUP(A183,'[3]15_リスト発行元マスタ'!$A$3:$Q$100,2,FALSE)</f>
        <v>JU</v>
      </c>
      <c r="T183" s="194" t="str">
        <f>VLOOKUP(K183,'[3]15_リスト発行元マスタ'!$U$3:$AK$100,2,FALSE)</f>
        <v>ASC</v>
      </c>
      <c r="U183" s="206" t="s">
        <v>208</v>
      </c>
      <c r="V183" s="207" t="s">
        <v>871</v>
      </c>
      <c r="W183" s="207" t="s">
        <v>206</v>
      </c>
      <c r="X183" s="207" t="str">
        <f t="shared" si="8"/>
        <v>8,13, '性別','GENDER','',NULL,'',13</v>
      </c>
      <c r="Y183" s="208" t="s">
        <v>207</v>
      </c>
      <c r="AA183" s="209" t="b">
        <f t="shared" si="10"/>
        <v>0</v>
      </c>
      <c r="AB183" s="209" t="b">
        <f t="shared" si="10"/>
        <v>0</v>
      </c>
      <c r="AC183" s="209" t="b">
        <f t="shared" si="10"/>
        <v>0</v>
      </c>
      <c r="AD183" s="209" t="b">
        <f t="shared" si="10"/>
        <v>0</v>
      </c>
      <c r="AE183" s="209" t="str">
        <f t="shared" si="10"/>
        <v/>
      </c>
      <c r="AF183" s="209" t="b">
        <f t="shared" si="9"/>
        <v>0</v>
      </c>
      <c r="AG183" s="209" t="str">
        <f t="shared" si="9"/>
        <v/>
      </c>
      <c r="AH183" s="209" t="b">
        <f t="shared" si="9"/>
        <v>0</v>
      </c>
      <c r="AJ183" s="209"/>
      <c r="AK183" s="200"/>
      <c r="AL183" s="209"/>
      <c r="AM183" s="209"/>
      <c r="AN183" s="209"/>
      <c r="AO183" s="209"/>
      <c r="AP183" s="209"/>
      <c r="AQ183" s="209"/>
    </row>
    <row r="184" spans="1:43">
      <c r="A184" s="211">
        <v>8</v>
      </c>
      <c r="B184" s="211">
        <v>14</v>
      </c>
      <c r="C184" s="211" t="s">
        <v>762</v>
      </c>
      <c r="D184" s="211" t="s">
        <v>763</v>
      </c>
      <c r="E184" s="211"/>
      <c r="F184" s="211" t="s">
        <v>75</v>
      </c>
      <c r="G184" s="211"/>
      <c r="H184" s="211">
        <v>14</v>
      </c>
      <c r="I184" s="354" t="s">
        <v>1068</v>
      </c>
      <c r="J184" s="205" t="s">
        <v>43</v>
      </c>
      <c r="K184" s="223">
        <v>8</v>
      </c>
      <c r="L184" s="223">
        <v>14</v>
      </c>
      <c r="M184" s="223" t="s">
        <v>762</v>
      </c>
      <c r="N184" s="223" t="s">
        <v>763</v>
      </c>
      <c r="O184" s="223"/>
      <c r="P184" s="223" t="s">
        <v>75</v>
      </c>
      <c r="Q184" s="223"/>
      <c r="R184" s="223">
        <v>14</v>
      </c>
      <c r="S184" s="194" t="str">
        <f>VLOOKUP(A184,'[3]15_リスト発行元マスタ'!$A$3:$Q$100,2,FALSE)</f>
        <v>JU</v>
      </c>
      <c r="T184" s="194" t="str">
        <f>VLOOKUP(K184,'[3]15_リスト発行元マスタ'!$U$3:$AK$100,2,FALSE)</f>
        <v>ASC</v>
      </c>
      <c r="U184" s="206" t="s">
        <v>208</v>
      </c>
      <c r="V184" s="207" t="s">
        <v>871</v>
      </c>
      <c r="W184" s="207" t="s">
        <v>206</v>
      </c>
      <c r="X184" s="207" t="str">
        <f t="shared" si="8"/>
        <v>8,14, '住所','ADDRESS','',NULL,'',14</v>
      </c>
      <c r="Y184" s="208" t="s">
        <v>207</v>
      </c>
      <c r="AA184" s="209" t="b">
        <f t="shared" si="10"/>
        <v>0</v>
      </c>
      <c r="AB184" s="209" t="b">
        <f t="shared" si="10"/>
        <v>0</v>
      </c>
      <c r="AC184" s="209" t="b">
        <f t="shared" si="10"/>
        <v>0</v>
      </c>
      <c r="AD184" s="209" t="b">
        <f t="shared" si="10"/>
        <v>0</v>
      </c>
      <c r="AE184" s="209" t="str">
        <f t="shared" si="10"/>
        <v/>
      </c>
      <c r="AF184" s="209" t="b">
        <f t="shared" si="9"/>
        <v>0</v>
      </c>
      <c r="AG184" s="209" t="str">
        <f t="shared" si="9"/>
        <v/>
      </c>
      <c r="AH184" s="209" t="b">
        <f t="shared" si="9"/>
        <v>0</v>
      </c>
      <c r="AJ184" s="209"/>
      <c r="AK184" s="200"/>
      <c r="AL184" s="209"/>
      <c r="AM184" s="209"/>
      <c r="AN184" s="209"/>
      <c r="AO184" s="209"/>
      <c r="AP184" s="209"/>
      <c r="AQ184" s="209"/>
    </row>
    <row r="185" spans="1:43">
      <c r="A185" s="211">
        <v>8</v>
      </c>
      <c r="B185" s="211">
        <v>15</v>
      </c>
      <c r="C185" s="211" t="s">
        <v>764</v>
      </c>
      <c r="D185" s="211" t="s">
        <v>765</v>
      </c>
      <c r="E185" s="211"/>
      <c r="F185" s="211" t="s">
        <v>75</v>
      </c>
      <c r="G185" s="211"/>
      <c r="H185" s="211">
        <v>15</v>
      </c>
      <c r="I185" s="354" t="s">
        <v>1068</v>
      </c>
      <c r="J185" s="205" t="s">
        <v>43</v>
      </c>
      <c r="K185" s="223">
        <v>8</v>
      </c>
      <c r="L185" s="223">
        <v>15</v>
      </c>
      <c r="M185" s="223" t="s">
        <v>764</v>
      </c>
      <c r="N185" s="223" t="s">
        <v>765</v>
      </c>
      <c r="O185" s="223"/>
      <c r="P185" s="223" t="s">
        <v>75</v>
      </c>
      <c r="Q185" s="223"/>
      <c r="R185" s="223">
        <v>15</v>
      </c>
      <c r="S185" s="194" t="str">
        <f>VLOOKUP(A185,'[3]15_リスト発行元マスタ'!$A$3:$Q$100,2,FALSE)</f>
        <v>JU</v>
      </c>
      <c r="T185" s="194" t="str">
        <f>VLOOKUP(K185,'[3]15_リスト発行元マスタ'!$U$3:$AK$100,2,FALSE)</f>
        <v>ASC</v>
      </c>
      <c r="U185" s="206" t="s">
        <v>208</v>
      </c>
      <c r="V185" s="207" t="s">
        <v>871</v>
      </c>
      <c r="W185" s="207" t="s">
        <v>206</v>
      </c>
      <c r="X185" s="207" t="str">
        <f t="shared" si="8"/>
        <v>8,15, '国籍','NATIONALITY','',NULL,'',15</v>
      </c>
      <c r="Y185" s="208" t="s">
        <v>207</v>
      </c>
      <c r="AA185" s="209" t="b">
        <f t="shared" si="10"/>
        <v>0</v>
      </c>
      <c r="AB185" s="209" t="b">
        <f t="shared" si="10"/>
        <v>0</v>
      </c>
      <c r="AC185" s="209" t="b">
        <f t="shared" si="10"/>
        <v>0</v>
      </c>
      <c r="AD185" s="209" t="b">
        <f t="shared" si="10"/>
        <v>0</v>
      </c>
      <c r="AE185" s="209" t="str">
        <f t="shared" si="10"/>
        <v/>
      </c>
      <c r="AF185" s="209" t="b">
        <f t="shared" si="9"/>
        <v>0</v>
      </c>
      <c r="AG185" s="209" t="str">
        <f t="shared" si="9"/>
        <v/>
      </c>
      <c r="AH185" s="209" t="b">
        <f t="shared" si="9"/>
        <v>0</v>
      </c>
      <c r="AJ185" s="209"/>
      <c r="AK185" s="200"/>
      <c r="AL185" s="209"/>
      <c r="AM185" s="209"/>
      <c r="AN185" s="209"/>
      <c r="AO185" s="209"/>
      <c r="AP185" s="209"/>
      <c r="AQ185" s="209"/>
    </row>
    <row r="186" spans="1:43">
      <c r="A186" s="211">
        <v>8</v>
      </c>
      <c r="B186" s="211">
        <v>16</v>
      </c>
      <c r="C186" s="211" t="s">
        <v>766</v>
      </c>
      <c r="D186" s="211" t="s">
        <v>767</v>
      </c>
      <c r="E186" s="211"/>
      <c r="F186" s="211" t="s">
        <v>75</v>
      </c>
      <c r="G186" s="211"/>
      <c r="H186" s="211">
        <v>16</v>
      </c>
      <c r="I186" s="354" t="s">
        <v>1068</v>
      </c>
      <c r="J186" s="205" t="s">
        <v>43</v>
      </c>
      <c r="K186" s="223">
        <v>8</v>
      </c>
      <c r="L186" s="223">
        <v>16</v>
      </c>
      <c r="M186" s="223" t="s">
        <v>766</v>
      </c>
      <c r="N186" s="223" t="s">
        <v>767</v>
      </c>
      <c r="O186" s="223"/>
      <c r="P186" s="223" t="s">
        <v>75</v>
      </c>
      <c r="Q186" s="223"/>
      <c r="R186" s="223">
        <v>16</v>
      </c>
      <c r="S186" s="194" t="str">
        <f>VLOOKUP(A186,'[3]15_リスト発行元マスタ'!$A$3:$Q$100,2,FALSE)</f>
        <v>JU</v>
      </c>
      <c r="T186" s="194" t="str">
        <f>VLOOKUP(K186,'[3]15_リスト発行元マスタ'!$U$3:$AK$100,2,FALSE)</f>
        <v>ASC</v>
      </c>
      <c r="U186" s="206" t="s">
        <v>208</v>
      </c>
      <c r="V186" s="207" t="s">
        <v>871</v>
      </c>
      <c r="W186" s="207" t="s">
        <v>206</v>
      </c>
      <c r="X186" s="207" t="str">
        <f t="shared" si="8"/>
        <v>8,16, '特定顧客と判断した事由','REASONS','',NULL,'',16</v>
      </c>
      <c r="Y186" s="208" t="s">
        <v>207</v>
      </c>
      <c r="AA186" s="209" t="b">
        <f t="shared" si="10"/>
        <v>0</v>
      </c>
      <c r="AB186" s="209" t="b">
        <f t="shared" si="10"/>
        <v>0</v>
      </c>
      <c r="AC186" s="209" t="b">
        <f t="shared" si="10"/>
        <v>0</v>
      </c>
      <c r="AD186" s="209" t="b">
        <f t="shared" si="10"/>
        <v>0</v>
      </c>
      <c r="AE186" s="209" t="str">
        <f t="shared" si="10"/>
        <v/>
      </c>
      <c r="AF186" s="209" t="b">
        <f t="shared" si="9"/>
        <v>0</v>
      </c>
      <c r="AG186" s="209" t="str">
        <f t="shared" si="9"/>
        <v/>
      </c>
      <c r="AH186" s="209" t="b">
        <f t="shared" si="9"/>
        <v>0</v>
      </c>
      <c r="AJ186" s="209"/>
      <c r="AK186" s="200"/>
      <c r="AL186" s="209"/>
      <c r="AM186" s="209"/>
      <c r="AN186" s="209"/>
      <c r="AO186" s="209"/>
      <c r="AP186" s="209"/>
      <c r="AQ186" s="209"/>
    </row>
    <row r="187" spans="1:43">
      <c r="A187" s="211">
        <v>8</v>
      </c>
      <c r="B187" s="211">
        <v>17</v>
      </c>
      <c r="C187" s="211" t="s">
        <v>768</v>
      </c>
      <c r="D187" s="211" t="s">
        <v>769</v>
      </c>
      <c r="E187" s="211"/>
      <c r="F187" s="211" t="s">
        <v>75</v>
      </c>
      <c r="G187" s="211"/>
      <c r="H187" s="211">
        <v>17</v>
      </c>
      <c r="I187" s="354" t="s">
        <v>1068</v>
      </c>
      <c r="J187" s="205" t="s">
        <v>43</v>
      </c>
      <c r="K187" s="223">
        <v>8</v>
      </c>
      <c r="L187" s="223">
        <v>17</v>
      </c>
      <c r="M187" s="223" t="s">
        <v>768</v>
      </c>
      <c r="N187" s="223" t="s">
        <v>769</v>
      </c>
      <c r="O187" s="223"/>
      <c r="P187" s="223" t="s">
        <v>75</v>
      </c>
      <c r="Q187" s="223"/>
      <c r="R187" s="223">
        <v>17</v>
      </c>
      <c r="S187" s="194" t="str">
        <f>VLOOKUP(A187,'[3]15_リスト発行元マスタ'!$A$3:$Q$100,2,FALSE)</f>
        <v>JU</v>
      </c>
      <c r="T187" s="194" t="str">
        <f>VLOOKUP(K187,'[3]15_リスト発行元マスタ'!$U$3:$AK$100,2,FALSE)</f>
        <v>ASC</v>
      </c>
      <c r="U187" s="206" t="s">
        <v>208</v>
      </c>
      <c r="V187" s="207" t="s">
        <v>871</v>
      </c>
      <c r="W187" s="207" t="s">
        <v>206</v>
      </c>
      <c r="X187" s="207" t="str">
        <f t="shared" si="8"/>
        <v>8,17, '報道年月日','DATE_OF_COVERAGE','',NULL,'',17</v>
      </c>
      <c r="Y187" s="208" t="s">
        <v>207</v>
      </c>
      <c r="AA187" s="209" t="b">
        <f t="shared" si="10"/>
        <v>0</v>
      </c>
      <c r="AB187" s="209" t="b">
        <f t="shared" si="10"/>
        <v>0</v>
      </c>
      <c r="AC187" s="209" t="b">
        <f t="shared" si="10"/>
        <v>0</v>
      </c>
      <c r="AD187" s="209" t="b">
        <f t="shared" si="10"/>
        <v>0</v>
      </c>
      <c r="AE187" s="209" t="str">
        <f t="shared" si="10"/>
        <v/>
      </c>
      <c r="AF187" s="209" t="b">
        <f t="shared" si="9"/>
        <v>0</v>
      </c>
      <c r="AG187" s="209" t="str">
        <f t="shared" si="9"/>
        <v/>
      </c>
      <c r="AH187" s="209" t="b">
        <f t="shared" si="9"/>
        <v>0</v>
      </c>
      <c r="AJ187" s="209"/>
      <c r="AK187" s="200"/>
      <c r="AL187" s="209"/>
      <c r="AM187" s="209"/>
      <c r="AN187" s="209"/>
      <c r="AO187" s="209"/>
      <c r="AP187" s="209"/>
      <c r="AQ187" s="209"/>
    </row>
    <row r="188" spans="1:43">
      <c r="A188" s="211">
        <v>8</v>
      </c>
      <c r="B188" s="211">
        <v>18</v>
      </c>
      <c r="C188" s="211" t="s">
        <v>770</v>
      </c>
      <c r="D188" s="211" t="s">
        <v>771</v>
      </c>
      <c r="E188" s="211"/>
      <c r="F188" s="211" t="s">
        <v>75</v>
      </c>
      <c r="G188" s="211"/>
      <c r="H188" s="211">
        <v>18</v>
      </c>
      <c r="I188" s="354" t="s">
        <v>1068</v>
      </c>
      <c r="J188" s="205" t="s">
        <v>43</v>
      </c>
      <c r="K188" s="223">
        <v>8</v>
      </c>
      <c r="L188" s="223">
        <v>18</v>
      </c>
      <c r="M188" s="223" t="s">
        <v>770</v>
      </c>
      <c r="N188" s="223" t="s">
        <v>771</v>
      </c>
      <c r="O188" s="223"/>
      <c r="P188" s="223" t="s">
        <v>75</v>
      </c>
      <c r="Q188" s="223"/>
      <c r="R188" s="223">
        <v>18</v>
      </c>
      <c r="S188" s="194" t="str">
        <f>VLOOKUP(A188,'[3]15_リスト発行元マスタ'!$A$3:$Q$100,2,FALSE)</f>
        <v>JU</v>
      </c>
      <c r="T188" s="194" t="str">
        <f>VLOOKUP(K188,'[3]15_リスト発行元マスタ'!$U$3:$AK$100,2,FALSE)</f>
        <v>ASC</v>
      </c>
      <c r="U188" s="206" t="s">
        <v>208</v>
      </c>
      <c r="V188" s="207" t="s">
        <v>871</v>
      </c>
      <c r="W188" s="207" t="s">
        <v>206</v>
      </c>
      <c r="X188" s="207" t="str">
        <f t="shared" si="8"/>
        <v>8,18, '年齢','PRESS_AGE','',NULL,'',18</v>
      </c>
      <c r="Y188" s="208" t="s">
        <v>207</v>
      </c>
      <c r="AA188" s="209" t="b">
        <f t="shared" si="10"/>
        <v>0</v>
      </c>
      <c r="AB188" s="209" t="b">
        <f t="shared" si="10"/>
        <v>0</v>
      </c>
      <c r="AC188" s="209" t="b">
        <f t="shared" si="10"/>
        <v>0</v>
      </c>
      <c r="AD188" s="209" t="b">
        <f t="shared" si="10"/>
        <v>0</v>
      </c>
      <c r="AE188" s="209" t="str">
        <f t="shared" si="10"/>
        <v/>
      </c>
      <c r="AF188" s="209" t="b">
        <f t="shared" si="9"/>
        <v>0</v>
      </c>
      <c r="AG188" s="209" t="str">
        <f t="shared" si="9"/>
        <v/>
      </c>
      <c r="AH188" s="209" t="b">
        <f t="shared" si="9"/>
        <v>0</v>
      </c>
      <c r="AJ188" s="209"/>
      <c r="AK188" s="200"/>
      <c r="AL188" s="209"/>
      <c r="AM188" s="209"/>
      <c r="AN188" s="209"/>
      <c r="AO188" s="209"/>
      <c r="AP188" s="209"/>
      <c r="AQ188" s="209"/>
    </row>
    <row r="189" spans="1:43">
      <c r="A189" s="211">
        <v>8</v>
      </c>
      <c r="B189" s="211">
        <v>19</v>
      </c>
      <c r="C189" s="211" t="s">
        <v>772</v>
      </c>
      <c r="D189" s="211" t="s">
        <v>773</v>
      </c>
      <c r="E189" s="211"/>
      <c r="F189" s="211" t="s">
        <v>75</v>
      </c>
      <c r="G189" s="211"/>
      <c r="H189" s="211">
        <v>19</v>
      </c>
      <c r="I189" s="354" t="s">
        <v>1068</v>
      </c>
      <c r="J189" s="205" t="s">
        <v>43</v>
      </c>
      <c r="K189" s="223">
        <v>8</v>
      </c>
      <c r="L189" s="223">
        <v>19</v>
      </c>
      <c r="M189" s="223" t="s">
        <v>772</v>
      </c>
      <c r="N189" s="223" t="s">
        <v>773</v>
      </c>
      <c r="O189" s="223"/>
      <c r="P189" s="223" t="s">
        <v>75</v>
      </c>
      <c r="Q189" s="223"/>
      <c r="R189" s="223">
        <v>19</v>
      </c>
      <c r="S189" s="194" t="str">
        <f>VLOOKUP(A189,'[3]15_リスト発行元マスタ'!$A$3:$Q$100,2,FALSE)</f>
        <v>JU</v>
      </c>
      <c r="T189" s="194" t="str">
        <f>VLOOKUP(K189,'[3]15_リスト発行元マスタ'!$U$3:$AK$100,2,FALSE)</f>
        <v>ASC</v>
      </c>
      <c r="U189" s="206" t="s">
        <v>208</v>
      </c>
      <c r="V189" s="207" t="s">
        <v>871</v>
      </c>
      <c r="W189" s="207" t="s">
        <v>206</v>
      </c>
      <c r="X189" s="207" t="str">
        <f t="shared" si="8"/>
        <v>8,19, 'FROM','DATE_FROM','',NULL,'',19</v>
      </c>
      <c r="Y189" s="208" t="s">
        <v>207</v>
      </c>
      <c r="AA189" s="209" t="b">
        <f t="shared" si="10"/>
        <v>0</v>
      </c>
      <c r="AB189" s="209" t="b">
        <f t="shared" si="10"/>
        <v>0</v>
      </c>
      <c r="AC189" s="209" t="b">
        <f t="shared" si="10"/>
        <v>0</v>
      </c>
      <c r="AD189" s="209" t="b">
        <f t="shared" si="10"/>
        <v>0</v>
      </c>
      <c r="AE189" s="209" t="str">
        <f t="shared" si="10"/>
        <v/>
      </c>
      <c r="AF189" s="209" t="b">
        <f t="shared" si="9"/>
        <v>0</v>
      </c>
      <c r="AG189" s="209" t="str">
        <f t="shared" si="9"/>
        <v/>
      </c>
      <c r="AH189" s="209" t="b">
        <f t="shared" si="9"/>
        <v>0</v>
      </c>
      <c r="AJ189" s="209"/>
      <c r="AK189" s="200"/>
      <c r="AL189" s="209"/>
      <c r="AM189" s="209"/>
      <c r="AN189" s="209"/>
      <c r="AO189" s="209"/>
      <c r="AP189" s="209"/>
      <c r="AQ189" s="209"/>
    </row>
    <row r="190" spans="1:43">
      <c r="A190" s="211">
        <v>8</v>
      </c>
      <c r="B190" s="211">
        <v>20</v>
      </c>
      <c r="C190" s="211" t="s">
        <v>774</v>
      </c>
      <c r="D190" s="211" t="s">
        <v>775</v>
      </c>
      <c r="E190" s="211"/>
      <c r="F190" s="211" t="s">
        <v>75</v>
      </c>
      <c r="G190" s="211"/>
      <c r="H190" s="211">
        <v>20</v>
      </c>
      <c r="I190" s="354" t="s">
        <v>1068</v>
      </c>
      <c r="J190" s="205" t="s">
        <v>43</v>
      </c>
      <c r="K190" s="223">
        <v>8</v>
      </c>
      <c r="L190" s="223">
        <v>20</v>
      </c>
      <c r="M190" s="223" t="s">
        <v>774</v>
      </c>
      <c r="N190" s="223" t="s">
        <v>775</v>
      </c>
      <c r="O190" s="223"/>
      <c r="P190" s="223" t="s">
        <v>75</v>
      </c>
      <c r="Q190" s="223"/>
      <c r="R190" s="223">
        <v>20</v>
      </c>
      <c r="S190" s="194" t="str">
        <f>VLOOKUP(A190,'[3]15_リスト発行元マスタ'!$A$3:$Q$100,2,FALSE)</f>
        <v>JU</v>
      </c>
      <c r="T190" s="194" t="str">
        <f>VLOOKUP(K190,'[3]15_リスト発行元マスタ'!$U$3:$AK$100,2,FALSE)</f>
        <v>ASC</v>
      </c>
      <c r="U190" s="206" t="s">
        <v>208</v>
      </c>
      <c r="V190" s="207" t="s">
        <v>871</v>
      </c>
      <c r="W190" s="207" t="s">
        <v>206</v>
      </c>
      <c r="X190" s="207" t="str">
        <f t="shared" si="8"/>
        <v>8,20, 'TO','DATE_TO','',NULL,'',20</v>
      </c>
      <c r="Y190" s="208" t="s">
        <v>207</v>
      </c>
      <c r="AA190" s="209" t="b">
        <f t="shared" si="10"/>
        <v>0</v>
      </c>
      <c r="AB190" s="209" t="b">
        <f t="shared" si="10"/>
        <v>0</v>
      </c>
      <c r="AC190" s="209" t="b">
        <f t="shared" si="10"/>
        <v>0</v>
      </c>
      <c r="AD190" s="209" t="b">
        <f t="shared" si="10"/>
        <v>0</v>
      </c>
      <c r="AE190" s="209" t="str">
        <f t="shared" si="10"/>
        <v/>
      </c>
      <c r="AF190" s="209" t="b">
        <f t="shared" si="9"/>
        <v>0</v>
      </c>
      <c r="AG190" s="209" t="str">
        <f t="shared" si="9"/>
        <v/>
      </c>
      <c r="AH190" s="209" t="b">
        <f t="shared" si="9"/>
        <v>0</v>
      </c>
      <c r="AJ190" s="209"/>
      <c r="AK190" s="200"/>
      <c r="AL190" s="209"/>
      <c r="AM190" s="209"/>
      <c r="AN190" s="209"/>
      <c r="AO190" s="209"/>
      <c r="AP190" s="209"/>
      <c r="AQ190" s="209"/>
    </row>
    <row r="191" spans="1:43">
      <c r="A191" s="211">
        <v>8</v>
      </c>
      <c r="B191" s="211">
        <v>21</v>
      </c>
      <c r="C191" s="211" t="s">
        <v>776</v>
      </c>
      <c r="D191" s="211" t="s">
        <v>777</v>
      </c>
      <c r="E191" s="211"/>
      <c r="F191" s="211" t="s">
        <v>75</v>
      </c>
      <c r="G191" s="211"/>
      <c r="H191" s="211">
        <v>21</v>
      </c>
      <c r="I191" s="354" t="s">
        <v>1068</v>
      </c>
      <c r="J191" s="205" t="s">
        <v>43</v>
      </c>
      <c r="K191" s="223">
        <v>8</v>
      </c>
      <c r="L191" s="223">
        <v>21</v>
      </c>
      <c r="M191" s="223" t="s">
        <v>776</v>
      </c>
      <c r="N191" s="223" t="s">
        <v>777</v>
      </c>
      <c r="O191" s="223"/>
      <c r="P191" s="223" t="s">
        <v>75</v>
      </c>
      <c r="Q191" s="223"/>
      <c r="R191" s="223">
        <v>21</v>
      </c>
      <c r="S191" s="194" t="str">
        <f>VLOOKUP(A191,'[3]15_リスト発行元マスタ'!$A$3:$Q$100,2,FALSE)</f>
        <v>JU</v>
      </c>
      <c r="T191" s="194" t="str">
        <f>VLOOKUP(K191,'[3]15_リスト発行元マスタ'!$U$3:$AK$100,2,FALSE)</f>
        <v>ASC</v>
      </c>
      <c r="U191" s="206" t="s">
        <v>208</v>
      </c>
      <c r="V191" s="207" t="s">
        <v>871</v>
      </c>
      <c r="W191" s="207" t="s">
        <v>206</v>
      </c>
      <c r="X191" s="207" t="str">
        <f t="shared" si="8"/>
        <v>8,21, '都道府県','ADDRESS_PREF','',NULL,'',21</v>
      </c>
      <c r="Y191" s="208" t="s">
        <v>207</v>
      </c>
      <c r="AA191" s="209" t="b">
        <f t="shared" si="10"/>
        <v>0</v>
      </c>
      <c r="AB191" s="209" t="b">
        <f t="shared" si="10"/>
        <v>0</v>
      </c>
      <c r="AC191" s="209" t="b">
        <f t="shared" si="10"/>
        <v>0</v>
      </c>
      <c r="AD191" s="209" t="b">
        <f t="shared" si="10"/>
        <v>0</v>
      </c>
      <c r="AE191" s="209" t="str">
        <f t="shared" si="10"/>
        <v/>
      </c>
      <c r="AF191" s="209" t="b">
        <f t="shared" si="9"/>
        <v>0</v>
      </c>
      <c r="AG191" s="209" t="str">
        <f t="shared" si="9"/>
        <v/>
      </c>
      <c r="AH191" s="209" t="b">
        <f t="shared" si="9"/>
        <v>0</v>
      </c>
      <c r="AJ191" s="209"/>
      <c r="AK191" s="200"/>
      <c r="AL191" s="209"/>
      <c r="AM191" s="209"/>
      <c r="AN191" s="209"/>
      <c r="AO191" s="209"/>
      <c r="AP191" s="209"/>
      <c r="AQ191" s="209"/>
    </row>
    <row r="192" spans="1:43">
      <c r="A192" s="211">
        <v>8</v>
      </c>
      <c r="B192" s="211">
        <v>22</v>
      </c>
      <c r="C192" s="211" t="s">
        <v>778</v>
      </c>
      <c r="D192" s="211" t="s">
        <v>779</v>
      </c>
      <c r="E192" s="211"/>
      <c r="F192" s="211" t="s">
        <v>75</v>
      </c>
      <c r="G192" s="211"/>
      <c r="H192" s="211">
        <v>22</v>
      </c>
      <c r="I192" s="354" t="s">
        <v>1068</v>
      </c>
      <c r="J192" s="205" t="s">
        <v>43</v>
      </c>
      <c r="K192" s="223">
        <v>8</v>
      </c>
      <c r="L192" s="223">
        <v>22</v>
      </c>
      <c r="M192" s="223" t="s">
        <v>778</v>
      </c>
      <c r="N192" s="223" t="s">
        <v>779</v>
      </c>
      <c r="O192" s="223"/>
      <c r="P192" s="223" t="s">
        <v>75</v>
      </c>
      <c r="Q192" s="223"/>
      <c r="R192" s="223">
        <v>22</v>
      </c>
      <c r="S192" s="194" t="str">
        <f>VLOOKUP(A192,'[3]15_リスト発行元マスタ'!$A$3:$Q$100,2,FALSE)</f>
        <v>JU</v>
      </c>
      <c r="T192" s="194" t="str">
        <f>VLOOKUP(K192,'[3]15_リスト発行元マスタ'!$U$3:$AK$100,2,FALSE)</f>
        <v>ASC</v>
      </c>
      <c r="U192" s="206" t="s">
        <v>208</v>
      </c>
      <c r="V192" s="207" t="s">
        <v>871</v>
      </c>
      <c r="W192" s="207" t="s">
        <v>206</v>
      </c>
      <c r="X192" s="207" t="str">
        <f t="shared" si="8"/>
        <v>8,22, '市区町村','ADDRESS_MUN','',NULL,'',22</v>
      </c>
      <c r="Y192" s="208" t="s">
        <v>207</v>
      </c>
      <c r="AA192" s="209" t="b">
        <f t="shared" si="10"/>
        <v>0</v>
      </c>
      <c r="AB192" s="209" t="b">
        <f t="shared" si="10"/>
        <v>0</v>
      </c>
      <c r="AC192" s="209" t="b">
        <f t="shared" si="10"/>
        <v>0</v>
      </c>
      <c r="AD192" s="209" t="b">
        <f t="shared" si="10"/>
        <v>0</v>
      </c>
      <c r="AE192" s="209" t="str">
        <f t="shared" si="10"/>
        <v/>
      </c>
      <c r="AF192" s="209" t="b">
        <f t="shared" si="9"/>
        <v>0</v>
      </c>
      <c r="AG192" s="209" t="str">
        <f t="shared" si="9"/>
        <v/>
      </c>
      <c r="AH192" s="209" t="b">
        <f t="shared" si="9"/>
        <v>0</v>
      </c>
      <c r="AJ192" s="209"/>
      <c r="AK192" s="200"/>
      <c r="AL192" s="209"/>
      <c r="AM192" s="209"/>
      <c r="AN192" s="209"/>
      <c r="AO192" s="209"/>
      <c r="AP192" s="209"/>
      <c r="AQ192" s="209"/>
    </row>
    <row r="193" spans="1:43">
      <c r="A193" s="211">
        <v>8</v>
      </c>
      <c r="B193" s="211">
        <v>23</v>
      </c>
      <c r="C193" s="211" t="s">
        <v>780</v>
      </c>
      <c r="D193" s="211" t="s">
        <v>781</v>
      </c>
      <c r="E193" s="211"/>
      <c r="F193" s="211" t="s">
        <v>75</v>
      </c>
      <c r="G193" s="211"/>
      <c r="H193" s="211">
        <v>23</v>
      </c>
      <c r="I193" s="354" t="s">
        <v>1068</v>
      </c>
      <c r="J193" s="205" t="s">
        <v>43</v>
      </c>
      <c r="K193" s="223">
        <v>8</v>
      </c>
      <c r="L193" s="223">
        <v>23</v>
      </c>
      <c r="M193" s="223" t="s">
        <v>780</v>
      </c>
      <c r="N193" s="223" t="s">
        <v>781</v>
      </c>
      <c r="O193" s="223"/>
      <c r="P193" s="223" t="s">
        <v>75</v>
      </c>
      <c r="Q193" s="223"/>
      <c r="R193" s="223">
        <v>23</v>
      </c>
      <c r="S193" s="194" t="str">
        <f>VLOOKUP(A193,'[3]15_リスト発行元マスタ'!$A$3:$Q$100,2,FALSE)</f>
        <v>JU</v>
      </c>
      <c r="T193" s="194" t="str">
        <f>VLOOKUP(K193,'[3]15_リスト発行元マスタ'!$U$3:$AK$100,2,FALSE)</f>
        <v>ASC</v>
      </c>
      <c r="U193" s="206" t="s">
        <v>208</v>
      </c>
      <c r="V193" s="207" t="s">
        <v>871</v>
      </c>
      <c r="W193" s="207" t="s">
        <v>206</v>
      </c>
      <c r="X193" s="207" t="str">
        <f t="shared" si="8"/>
        <v>8,23, '記号','ACCOUNT_SYMBOL','',NULL,'',23</v>
      </c>
      <c r="Y193" s="208" t="s">
        <v>207</v>
      </c>
      <c r="AA193" s="209" t="b">
        <f t="shared" si="10"/>
        <v>0</v>
      </c>
      <c r="AB193" s="209" t="b">
        <f t="shared" si="10"/>
        <v>0</v>
      </c>
      <c r="AC193" s="209" t="b">
        <f t="shared" si="10"/>
        <v>0</v>
      </c>
      <c r="AD193" s="209" t="b">
        <f t="shared" si="10"/>
        <v>0</v>
      </c>
      <c r="AE193" s="209" t="str">
        <f t="shared" si="10"/>
        <v/>
      </c>
      <c r="AF193" s="209" t="b">
        <f t="shared" si="9"/>
        <v>0</v>
      </c>
      <c r="AG193" s="209" t="str">
        <f t="shared" si="9"/>
        <v/>
      </c>
      <c r="AH193" s="209" t="b">
        <f t="shared" si="9"/>
        <v>0</v>
      </c>
      <c r="AJ193" s="209"/>
      <c r="AK193" s="200"/>
      <c r="AL193" s="209"/>
      <c r="AM193" s="209"/>
      <c r="AN193" s="209"/>
      <c r="AO193" s="209"/>
      <c r="AP193" s="209"/>
      <c r="AQ193" s="209"/>
    </row>
    <row r="194" spans="1:43">
      <c r="A194" s="211">
        <v>8</v>
      </c>
      <c r="B194" s="211">
        <v>24</v>
      </c>
      <c r="C194" s="211" t="s">
        <v>782</v>
      </c>
      <c r="D194" s="211" t="s">
        <v>783</v>
      </c>
      <c r="E194" s="211"/>
      <c r="F194" s="211" t="s">
        <v>75</v>
      </c>
      <c r="G194" s="211"/>
      <c r="H194" s="211">
        <v>24</v>
      </c>
      <c r="I194" s="354" t="s">
        <v>1068</v>
      </c>
      <c r="J194" s="205" t="s">
        <v>43</v>
      </c>
      <c r="K194" s="223">
        <v>8</v>
      </c>
      <c r="L194" s="223">
        <v>24</v>
      </c>
      <c r="M194" s="223" t="s">
        <v>782</v>
      </c>
      <c r="N194" s="223" t="s">
        <v>783</v>
      </c>
      <c r="O194" s="223"/>
      <c r="P194" s="223" t="s">
        <v>75</v>
      </c>
      <c r="Q194" s="223"/>
      <c r="R194" s="223">
        <v>24</v>
      </c>
      <c r="S194" s="194" t="str">
        <f>VLOOKUP(A194,'[3]15_リスト発行元マスタ'!$A$3:$Q$100,2,FALSE)</f>
        <v>JU</v>
      </c>
      <c r="T194" s="194" t="str">
        <f>VLOOKUP(K194,'[3]15_リスト発行元マスタ'!$U$3:$AK$100,2,FALSE)</f>
        <v>ASC</v>
      </c>
      <c r="U194" s="206" t="s">
        <v>208</v>
      </c>
      <c r="V194" s="207" t="s">
        <v>871</v>
      </c>
      <c r="W194" s="207" t="s">
        <v>206</v>
      </c>
      <c r="X194" s="207" t="str">
        <f t="shared" si="8"/>
        <v>8,24, '番号','ACCOUNT_NO','',NULL,'',24</v>
      </c>
      <c r="Y194" s="208" t="s">
        <v>207</v>
      </c>
      <c r="AA194" s="209" t="b">
        <f t="shared" si="10"/>
        <v>0</v>
      </c>
      <c r="AB194" s="209" t="b">
        <f t="shared" si="10"/>
        <v>0</v>
      </c>
      <c r="AC194" s="209" t="b">
        <f t="shared" si="10"/>
        <v>0</v>
      </c>
      <c r="AD194" s="209" t="b">
        <f t="shared" si="10"/>
        <v>0</v>
      </c>
      <c r="AE194" s="209" t="str">
        <f t="shared" si="10"/>
        <v/>
      </c>
      <c r="AF194" s="209" t="b">
        <f t="shared" si="9"/>
        <v>0</v>
      </c>
      <c r="AG194" s="209" t="str">
        <f t="shared" si="9"/>
        <v/>
      </c>
      <c r="AH194" s="209" t="b">
        <f t="shared" si="9"/>
        <v>0</v>
      </c>
      <c r="AJ194" s="209"/>
      <c r="AK194" s="200"/>
      <c r="AL194" s="209"/>
      <c r="AM194" s="209"/>
      <c r="AN194" s="209"/>
      <c r="AO194" s="209"/>
      <c r="AP194" s="209"/>
      <c r="AQ194" s="209"/>
    </row>
    <row r="195" spans="1:43">
      <c r="A195" s="211">
        <v>9</v>
      </c>
      <c r="B195" s="211">
        <v>1</v>
      </c>
      <c r="C195" s="211" t="s">
        <v>737</v>
      </c>
      <c r="D195" s="211" t="s">
        <v>738</v>
      </c>
      <c r="E195" s="211"/>
      <c r="F195" s="211" t="s">
        <v>75</v>
      </c>
      <c r="G195" s="211"/>
      <c r="H195" s="211">
        <v>1</v>
      </c>
      <c r="I195" s="354" t="s">
        <v>1068</v>
      </c>
      <c r="J195" s="205" t="s">
        <v>43</v>
      </c>
      <c r="K195" s="223">
        <v>9</v>
      </c>
      <c r="L195" s="223">
        <v>1</v>
      </c>
      <c r="M195" s="223" t="s">
        <v>737</v>
      </c>
      <c r="N195" s="223" t="s">
        <v>738</v>
      </c>
      <c r="O195" s="223"/>
      <c r="P195" s="223" t="s">
        <v>75</v>
      </c>
      <c r="Q195" s="223"/>
      <c r="R195" s="223">
        <v>1</v>
      </c>
      <c r="S195" s="194" t="str">
        <f>VLOOKUP(A195,'[3]15_リスト発行元マスタ'!$A$3:$Q$100,2,FALSE)</f>
        <v>NPA</v>
      </c>
      <c r="T195" s="194" t="str">
        <f>VLOOKUP(K195,'[3]15_リスト発行元マスタ'!$U$3:$AK$100,2,FALSE)</f>
        <v>DJ_SEISAI</v>
      </c>
      <c r="U195" s="206" t="s">
        <v>208</v>
      </c>
      <c r="V195" s="207" t="s">
        <v>871</v>
      </c>
      <c r="W195" s="207" t="s">
        <v>206</v>
      </c>
      <c r="X195" s="207" t="str">
        <f t="shared" si="8"/>
        <v>9,1, 'レコード番号','RECORDID','',NULL,'',1</v>
      </c>
      <c r="Y195" s="208" t="s">
        <v>207</v>
      </c>
      <c r="AA195" s="209" t="b">
        <f t="shared" si="10"/>
        <v>0</v>
      </c>
      <c r="AB195" s="209" t="b">
        <f t="shared" si="10"/>
        <v>0</v>
      </c>
      <c r="AC195" s="209" t="b">
        <f t="shared" si="10"/>
        <v>0</v>
      </c>
      <c r="AD195" s="209" t="b">
        <f t="shared" si="10"/>
        <v>0</v>
      </c>
      <c r="AE195" s="209" t="str">
        <f t="shared" si="10"/>
        <v/>
      </c>
      <c r="AF195" s="209" t="b">
        <f t="shared" si="9"/>
        <v>0</v>
      </c>
      <c r="AG195" s="209" t="str">
        <f t="shared" si="9"/>
        <v/>
      </c>
      <c r="AH195" s="209" t="b">
        <f t="shared" si="9"/>
        <v>0</v>
      </c>
      <c r="AJ195" s="209"/>
      <c r="AK195" s="200"/>
      <c r="AL195" s="209"/>
      <c r="AM195" s="209"/>
      <c r="AN195" s="209"/>
      <c r="AO195" s="209"/>
      <c r="AP195" s="209"/>
      <c r="AQ195" s="209"/>
    </row>
    <row r="196" spans="1:43">
      <c r="A196" s="211">
        <v>9</v>
      </c>
      <c r="B196" s="211">
        <v>2</v>
      </c>
      <c r="C196" s="211" t="s">
        <v>733</v>
      </c>
      <c r="D196" s="211" t="s">
        <v>739</v>
      </c>
      <c r="E196" s="211"/>
      <c r="F196" s="211" t="s">
        <v>75</v>
      </c>
      <c r="G196" s="211"/>
      <c r="H196" s="211">
        <v>2</v>
      </c>
      <c r="I196" s="354" t="s">
        <v>1068</v>
      </c>
      <c r="J196" s="205" t="s">
        <v>43</v>
      </c>
      <c r="K196" s="223">
        <v>9</v>
      </c>
      <c r="L196" s="223">
        <v>2</v>
      </c>
      <c r="M196" s="223" t="s">
        <v>733</v>
      </c>
      <c r="N196" s="223" t="s">
        <v>739</v>
      </c>
      <c r="O196" s="223"/>
      <c r="P196" s="223" t="s">
        <v>75</v>
      </c>
      <c r="Q196" s="223"/>
      <c r="R196" s="223">
        <v>2</v>
      </c>
      <c r="S196" s="194" t="str">
        <f>VLOOKUP(A196,'[3]15_リスト発行元マスタ'!$A$3:$Q$100,2,FALSE)</f>
        <v>NPA</v>
      </c>
      <c r="T196" s="194" t="str">
        <f>VLOOKUP(K196,'[3]15_リスト発行元マスタ'!$U$3:$AK$100,2,FALSE)</f>
        <v>DJ_SEISAI</v>
      </c>
      <c r="U196" s="206" t="s">
        <v>208</v>
      </c>
      <c r="V196" s="207" t="s">
        <v>871</v>
      </c>
      <c r="W196" s="207" t="s">
        <v>206</v>
      </c>
      <c r="X196" s="207" t="str">
        <f t="shared" ref="X196:X259" si="11">K196&amp;","&amp;L196&amp;", "&amp;"'"&amp;M196&amp;"'"&amp;","&amp;"'"&amp;N196&amp;"'"&amp;","&amp;"'"&amp;O196&amp;"'"&amp;","&amp;P196&amp;","&amp;"'"&amp;Q196&amp;"'"&amp;","&amp;R196&amp;""</f>
        <v>9,2, 'タイプ','TYPE','',NULL,'',2</v>
      </c>
      <c r="Y196" s="208" t="s">
        <v>207</v>
      </c>
      <c r="AA196" s="209" t="b">
        <f t="shared" si="10"/>
        <v>0</v>
      </c>
      <c r="AB196" s="209" t="b">
        <f t="shared" si="10"/>
        <v>0</v>
      </c>
      <c r="AC196" s="209" t="b">
        <f t="shared" si="10"/>
        <v>0</v>
      </c>
      <c r="AD196" s="209" t="b">
        <f t="shared" si="10"/>
        <v>0</v>
      </c>
      <c r="AE196" s="209" t="str">
        <f t="shared" si="10"/>
        <v/>
      </c>
      <c r="AF196" s="209" t="b">
        <f t="shared" si="9"/>
        <v>0</v>
      </c>
      <c r="AG196" s="209" t="str">
        <f t="shared" si="9"/>
        <v/>
      </c>
      <c r="AH196" s="209" t="b">
        <f t="shared" si="9"/>
        <v>0</v>
      </c>
      <c r="AJ196" s="209"/>
      <c r="AK196" s="200"/>
      <c r="AL196" s="209"/>
      <c r="AM196" s="209"/>
      <c r="AN196" s="209"/>
      <c r="AO196" s="209"/>
      <c r="AP196" s="209"/>
      <c r="AQ196" s="209"/>
    </row>
    <row r="197" spans="1:43">
      <c r="A197" s="211">
        <v>9</v>
      </c>
      <c r="B197" s="211">
        <v>3</v>
      </c>
      <c r="C197" s="211" t="s">
        <v>740</v>
      </c>
      <c r="D197" s="211" t="s">
        <v>741</v>
      </c>
      <c r="E197" s="211"/>
      <c r="F197" s="211" t="s">
        <v>75</v>
      </c>
      <c r="G197" s="211"/>
      <c r="H197" s="211">
        <v>3</v>
      </c>
      <c r="I197" s="354" t="s">
        <v>1068</v>
      </c>
      <c r="J197" s="205" t="s">
        <v>43</v>
      </c>
      <c r="K197" s="223">
        <v>9</v>
      </c>
      <c r="L197" s="223">
        <v>3</v>
      </c>
      <c r="M197" s="223" t="s">
        <v>740</v>
      </c>
      <c r="N197" s="223" t="s">
        <v>741</v>
      </c>
      <c r="O197" s="223"/>
      <c r="P197" s="223" t="s">
        <v>75</v>
      </c>
      <c r="Q197" s="223"/>
      <c r="R197" s="223">
        <v>3</v>
      </c>
      <c r="S197" s="194" t="str">
        <f>VLOOKUP(A197,'[3]15_リスト発行元マスタ'!$A$3:$Q$100,2,FALSE)</f>
        <v>NPA</v>
      </c>
      <c r="T197" s="194" t="str">
        <f>VLOOKUP(K197,'[3]15_リスト発行元マスタ'!$U$3:$AK$100,2,FALSE)</f>
        <v>DJ_SEISAI</v>
      </c>
      <c r="U197" s="206" t="s">
        <v>208</v>
      </c>
      <c r="V197" s="207" t="s">
        <v>871</v>
      </c>
      <c r="W197" s="207" t="s">
        <v>206</v>
      </c>
      <c r="X197" s="207" t="str">
        <f t="shared" si="11"/>
        <v>9,3, '名称','NAME','',NULL,'',3</v>
      </c>
      <c r="Y197" s="208" t="s">
        <v>207</v>
      </c>
      <c r="AA197" s="209" t="b">
        <f t="shared" si="10"/>
        <v>0</v>
      </c>
      <c r="AB197" s="209" t="b">
        <f t="shared" si="10"/>
        <v>0</v>
      </c>
      <c r="AC197" s="209" t="b">
        <f t="shared" si="10"/>
        <v>0</v>
      </c>
      <c r="AD197" s="209" t="b">
        <f t="shared" si="10"/>
        <v>0</v>
      </c>
      <c r="AE197" s="209" t="str">
        <f t="shared" si="10"/>
        <v/>
      </c>
      <c r="AF197" s="209" t="b">
        <f t="shared" si="9"/>
        <v>0</v>
      </c>
      <c r="AG197" s="209" t="str">
        <f t="shared" si="9"/>
        <v/>
      </c>
      <c r="AH197" s="209" t="b">
        <f t="shared" si="9"/>
        <v>0</v>
      </c>
      <c r="AJ197" s="209"/>
      <c r="AK197" s="200"/>
      <c r="AL197" s="209"/>
      <c r="AM197" s="209"/>
      <c r="AN197" s="209"/>
      <c r="AO197" s="209"/>
      <c r="AP197" s="209"/>
      <c r="AQ197" s="209"/>
    </row>
    <row r="198" spans="1:43">
      <c r="A198" s="211">
        <v>9</v>
      </c>
      <c r="B198" s="211">
        <v>4</v>
      </c>
      <c r="C198" s="211" t="s">
        <v>742</v>
      </c>
      <c r="D198" s="211" t="s">
        <v>743</v>
      </c>
      <c r="E198" s="211"/>
      <c r="F198" s="211" t="s">
        <v>75</v>
      </c>
      <c r="G198" s="211"/>
      <c r="H198" s="211">
        <v>4</v>
      </c>
      <c r="I198" s="354" t="s">
        <v>1068</v>
      </c>
      <c r="J198" s="205" t="s">
        <v>43</v>
      </c>
      <c r="K198" s="223">
        <v>9</v>
      </c>
      <c r="L198" s="223">
        <v>4</v>
      </c>
      <c r="M198" s="223" t="s">
        <v>742</v>
      </c>
      <c r="N198" s="223" t="s">
        <v>743</v>
      </c>
      <c r="O198" s="223"/>
      <c r="P198" s="223" t="s">
        <v>75</v>
      </c>
      <c r="Q198" s="223"/>
      <c r="R198" s="223">
        <v>4</v>
      </c>
      <c r="S198" s="194" t="str">
        <f>VLOOKUP(A198,'[3]15_リスト発行元マスタ'!$A$3:$Q$100,2,FALSE)</f>
        <v>NPA</v>
      </c>
      <c r="T198" s="194" t="str">
        <f>VLOOKUP(K198,'[3]15_リスト発行元マスタ'!$U$3:$AK$100,2,FALSE)</f>
        <v>DJ_SEISAI</v>
      </c>
      <c r="U198" s="206" t="s">
        <v>208</v>
      </c>
      <c r="V198" s="207" t="s">
        <v>871</v>
      </c>
      <c r="W198" s="207" t="s">
        <v>206</v>
      </c>
      <c r="X198" s="207" t="str">
        <f t="shared" si="11"/>
        <v>9,4, '別称','NAME_SYNONYM','',NULL,'',4</v>
      </c>
      <c r="Y198" s="208" t="s">
        <v>207</v>
      </c>
      <c r="AA198" s="209" t="b">
        <f t="shared" si="10"/>
        <v>0</v>
      </c>
      <c r="AB198" s="209" t="b">
        <f t="shared" si="10"/>
        <v>0</v>
      </c>
      <c r="AC198" s="209" t="b">
        <f t="shared" si="10"/>
        <v>0</v>
      </c>
      <c r="AD198" s="209" t="b">
        <f t="shared" si="10"/>
        <v>0</v>
      </c>
      <c r="AE198" s="209" t="str">
        <f t="shared" si="10"/>
        <v/>
      </c>
      <c r="AF198" s="209" t="b">
        <f t="shared" si="9"/>
        <v>0</v>
      </c>
      <c r="AG198" s="209" t="str">
        <f t="shared" si="9"/>
        <v/>
      </c>
      <c r="AH198" s="209" t="b">
        <f t="shared" si="9"/>
        <v>0</v>
      </c>
      <c r="AJ198" s="209"/>
      <c r="AK198" s="200"/>
      <c r="AL198" s="209"/>
      <c r="AM198" s="209"/>
      <c r="AN198" s="209"/>
      <c r="AO198" s="209"/>
      <c r="AP198" s="209"/>
      <c r="AQ198" s="209"/>
    </row>
    <row r="199" spans="1:43">
      <c r="A199" s="211">
        <v>9</v>
      </c>
      <c r="B199" s="211">
        <v>5</v>
      </c>
      <c r="C199" s="211" t="s">
        <v>744</v>
      </c>
      <c r="D199" s="211" t="s">
        <v>745</v>
      </c>
      <c r="E199" s="211"/>
      <c r="F199" s="211" t="s">
        <v>75</v>
      </c>
      <c r="G199" s="211"/>
      <c r="H199" s="211">
        <v>5</v>
      </c>
      <c r="I199" s="354" t="s">
        <v>1068</v>
      </c>
      <c r="J199" s="205" t="s">
        <v>43</v>
      </c>
      <c r="K199" s="223">
        <v>9</v>
      </c>
      <c r="L199" s="223">
        <v>5</v>
      </c>
      <c r="M199" s="223" t="s">
        <v>744</v>
      </c>
      <c r="N199" s="223" t="s">
        <v>745</v>
      </c>
      <c r="O199" s="223"/>
      <c r="P199" s="223" t="s">
        <v>75</v>
      </c>
      <c r="Q199" s="223"/>
      <c r="R199" s="223">
        <v>5</v>
      </c>
      <c r="S199" s="194" t="str">
        <f>VLOOKUP(A199,'[3]15_リスト発行元マスタ'!$A$3:$Q$100,2,FALSE)</f>
        <v>NPA</v>
      </c>
      <c r="T199" s="194" t="str">
        <f>VLOOKUP(K199,'[3]15_リスト発行元マスタ'!$U$3:$AK$100,2,FALSE)</f>
        <v>DJ_SEISAI</v>
      </c>
      <c r="U199" s="206" t="s">
        <v>208</v>
      </c>
      <c r="V199" s="207" t="s">
        <v>871</v>
      </c>
      <c r="W199" s="207" t="s">
        <v>206</v>
      </c>
      <c r="X199" s="207" t="str">
        <f t="shared" si="11"/>
        <v>9,5, '住所2','ADDRESS2','',NULL,'',5</v>
      </c>
      <c r="Y199" s="208" t="s">
        <v>207</v>
      </c>
      <c r="AA199" s="209" t="b">
        <f t="shared" si="10"/>
        <v>0</v>
      </c>
      <c r="AB199" s="209" t="b">
        <f t="shared" si="10"/>
        <v>0</v>
      </c>
      <c r="AC199" s="209" t="b">
        <f t="shared" si="10"/>
        <v>0</v>
      </c>
      <c r="AD199" s="209" t="b">
        <f t="shared" si="10"/>
        <v>0</v>
      </c>
      <c r="AE199" s="209" t="str">
        <f t="shared" si="10"/>
        <v/>
      </c>
      <c r="AF199" s="209" t="b">
        <f t="shared" si="9"/>
        <v>0</v>
      </c>
      <c r="AG199" s="209" t="str">
        <f t="shared" si="9"/>
        <v/>
      </c>
      <c r="AH199" s="209" t="b">
        <f t="shared" si="9"/>
        <v>0</v>
      </c>
      <c r="AJ199" s="209"/>
      <c r="AK199" s="200"/>
      <c r="AL199" s="209"/>
      <c r="AM199" s="209"/>
      <c r="AN199" s="209"/>
      <c r="AO199" s="209"/>
      <c r="AP199" s="209"/>
      <c r="AQ199" s="209"/>
    </row>
    <row r="200" spans="1:43">
      <c r="A200" s="211">
        <v>9</v>
      </c>
      <c r="B200" s="211">
        <v>6</v>
      </c>
      <c r="C200" s="211" t="s">
        <v>746</v>
      </c>
      <c r="D200" s="211" t="s">
        <v>747</v>
      </c>
      <c r="E200" s="211"/>
      <c r="F200" s="211" t="s">
        <v>75</v>
      </c>
      <c r="G200" s="211"/>
      <c r="H200" s="211">
        <v>6</v>
      </c>
      <c r="I200" s="354" t="s">
        <v>1068</v>
      </c>
      <c r="J200" s="205" t="s">
        <v>43</v>
      </c>
      <c r="K200" s="223">
        <v>9</v>
      </c>
      <c r="L200" s="223">
        <v>6</v>
      </c>
      <c r="M200" s="223" t="s">
        <v>746</v>
      </c>
      <c r="N200" s="223" t="s">
        <v>747</v>
      </c>
      <c r="O200" s="223"/>
      <c r="P200" s="223" t="s">
        <v>75</v>
      </c>
      <c r="Q200" s="223"/>
      <c r="R200" s="223">
        <v>6</v>
      </c>
      <c r="S200" s="194" t="str">
        <f>VLOOKUP(A200,'[3]15_リスト発行元マスタ'!$A$3:$Q$100,2,FALSE)</f>
        <v>NPA</v>
      </c>
      <c r="T200" s="194" t="str">
        <f>VLOOKUP(K200,'[3]15_リスト発行元マスタ'!$U$3:$AK$100,2,FALSE)</f>
        <v>DJ_SEISAI</v>
      </c>
      <c r="U200" s="206" t="s">
        <v>208</v>
      </c>
      <c r="V200" s="207" t="s">
        <v>871</v>
      </c>
      <c r="W200" s="207" t="s">
        <v>206</v>
      </c>
      <c r="X200" s="207" t="str">
        <f t="shared" si="11"/>
        <v>9,6, '都市','CITY','',NULL,'',6</v>
      </c>
      <c r="Y200" s="208" t="s">
        <v>207</v>
      </c>
      <c r="AA200" s="209" t="b">
        <f t="shared" si="10"/>
        <v>0</v>
      </c>
      <c r="AB200" s="209" t="b">
        <f t="shared" si="10"/>
        <v>0</v>
      </c>
      <c r="AC200" s="209" t="b">
        <f t="shared" si="10"/>
        <v>0</v>
      </c>
      <c r="AD200" s="209" t="b">
        <f t="shared" si="10"/>
        <v>0</v>
      </c>
      <c r="AE200" s="209" t="str">
        <f t="shared" si="10"/>
        <v/>
      </c>
      <c r="AF200" s="209" t="b">
        <f t="shared" si="9"/>
        <v>0</v>
      </c>
      <c r="AG200" s="209" t="str">
        <f t="shared" si="9"/>
        <v/>
      </c>
      <c r="AH200" s="209" t="b">
        <f t="shared" si="9"/>
        <v>0</v>
      </c>
      <c r="AJ200" s="209"/>
      <c r="AK200" s="200"/>
      <c r="AL200" s="209"/>
      <c r="AM200" s="209"/>
      <c r="AN200" s="209"/>
      <c r="AO200" s="209"/>
      <c r="AP200" s="209"/>
      <c r="AQ200" s="209"/>
    </row>
    <row r="201" spans="1:43">
      <c r="A201" s="211">
        <v>9</v>
      </c>
      <c r="B201" s="211">
        <v>7</v>
      </c>
      <c r="C201" s="211" t="s">
        <v>748</v>
      </c>
      <c r="D201" s="211" t="s">
        <v>749</v>
      </c>
      <c r="E201" s="211"/>
      <c r="F201" s="211" t="s">
        <v>75</v>
      </c>
      <c r="G201" s="211"/>
      <c r="H201" s="211">
        <v>7</v>
      </c>
      <c r="I201" s="354" t="s">
        <v>1068</v>
      </c>
      <c r="J201" s="205" t="s">
        <v>43</v>
      </c>
      <c r="K201" s="223">
        <v>9</v>
      </c>
      <c r="L201" s="223">
        <v>7</v>
      </c>
      <c r="M201" s="223" t="s">
        <v>748</v>
      </c>
      <c r="N201" s="223" t="s">
        <v>749</v>
      </c>
      <c r="O201" s="223"/>
      <c r="P201" s="223" t="s">
        <v>75</v>
      </c>
      <c r="Q201" s="223"/>
      <c r="R201" s="223">
        <v>7</v>
      </c>
      <c r="S201" s="194" t="str">
        <f>VLOOKUP(A201,'[3]15_リスト発行元マスタ'!$A$3:$Q$100,2,FALSE)</f>
        <v>NPA</v>
      </c>
      <c r="T201" s="194" t="str">
        <f>VLOOKUP(K201,'[3]15_リスト発行元マスタ'!$U$3:$AK$100,2,FALSE)</f>
        <v>DJ_SEISAI</v>
      </c>
      <c r="U201" s="206" t="s">
        <v>208</v>
      </c>
      <c r="V201" s="207" t="s">
        <v>871</v>
      </c>
      <c r="W201" s="207" t="s">
        <v>206</v>
      </c>
      <c r="X201" s="207" t="str">
        <f t="shared" si="11"/>
        <v>9,7, '国','COUNTRY','',NULL,'',7</v>
      </c>
      <c r="Y201" s="208" t="s">
        <v>207</v>
      </c>
      <c r="AA201" s="209" t="b">
        <f t="shared" si="10"/>
        <v>0</v>
      </c>
      <c r="AB201" s="209" t="b">
        <f t="shared" si="10"/>
        <v>0</v>
      </c>
      <c r="AC201" s="209" t="b">
        <f t="shared" si="10"/>
        <v>0</v>
      </c>
      <c r="AD201" s="209" t="b">
        <f t="shared" si="10"/>
        <v>0</v>
      </c>
      <c r="AE201" s="209" t="str">
        <f t="shared" si="10"/>
        <v/>
      </c>
      <c r="AF201" s="209" t="b">
        <f t="shared" si="9"/>
        <v>0</v>
      </c>
      <c r="AG201" s="209" t="str">
        <f t="shared" si="9"/>
        <v/>
      </c>
      <c r="AH201" s="209" t="b">
        <f t="shared" si="9"/>
        <v>0</v>
      </c>
      <c r="AJ201" s="209"/>
      <c r="AK201" s="200"/>
      <c r="AL201" s="209"/>
      <c r="AM201" s="209"/>
      <c r="AN201" s="209"/>
      <c r="AO201" s="209"/>
      <c r="AP201" s="209"/>
      <c r="AQ201" s="209"/>
    </row>
    <row r="202" spans="1:43">
      <c r="A202" s="211">
        <v>9</v>
      </c>
      <c r="B202" s="211">
        <v>8</v>
      </c>
      <c r="C202" s="211" t="s">
        <v>750</v>
      </c>
      <c r="D202" s="211" t="s">
        <v>751</v>
      </c>
      <c r="E202" s="211"/>
      <c r="F202" s="211" t="s">
        <v>75</v>
      </c>
      <c r="G202" s="211"/>
      <c r="H202" s="211">
        <v>8</v>
      </c>
      <c r="I202" s="354" t="s">
        <v>1068</v>
      </c>
      <c r="J202" s="205" t="s">
        <v>43</v>
      </c>
      <c r="K202" s="223">
        <v>9</v>
      </c>
      <c r="L202" s="223">
        <v>8</v>
      </c>
      <c r="M202" s="223" t="s">
        <v>750</v>
      </c>
      <c r="N202" s="223" t="s">
        <v>751</v>
      </c>
      <c r="O202" s="223"/>
      <c r="P202" s="223" t="s">
        <v>75</v>
      </c>
      <c r="Q202" s="223"/>
      <c r="R202" s="223">
        <v>8</v>
      </c>
      <c r="S202" s="194" t="str">
        <f>VLOOKUP(A202,'[3]15_リスト発行元マスタ'!$A$3:$Q$100,2,FALSE)</f>
        <v>NPA</v>
      </c>
      <c r="T202" s="194" t="str">
        <f>VLOOKUP(K202,'[3]15_リスト発行元マスタ'!$U$3:$AK$100,2,FALSE)</f>
        <v>DJ_SEISAI</v>
      </c>
      <c r="U202" s="206" t="s">
        <v>208</v>
      </c>
      <c r="V202" s="207" t="s">
        <v>871</v>
      </c>
      <c r="W202" s="207" t="s">
        <v>206</v>
      </c>
      <c r="X202" s="207" t="str">
        <f t="shared" si="11"/>
        <v>9,8, 'ID情報','NATIONALID','',NULL,'',8</v>
      </c>
      <c r="Y202" s="208" t="s">
        <v>207</v>
      </c>
      <c r="AA202" s="209" t="b">
        <f t="shared" si="10"/>
        <v>0</v>
      </c>
      <c r="AB202" s="209" t="b">
        <f t="shared" si="10"/>
        <v>0</v>
      </c>
      <c r="AC202" s="209" t="b">
        <f t="shared" si="10"/>
        <v>0</v>
      </c>
      <c r="AD202" s="209" t="b">
        <f t="shared" si="10"/>
        <v>0</v>
      </c>
      <c r="AE202" s="209" t="str">
        <f t="shared" si="10"/>
        <v/>
      </c>
      <c r="AF202" s="209" t="b">
        <f t="shared" si="9"/>
        <v>0</v>
      </c>
      <c r="AG202" s="209" t="str">
        <f t="shared" si="9"/>
        <v/>
      </c>
      <c r="AH202" s="209" t="b">
        <f t="shared" si="9"/>
        <v>0</v>
      </c>
      <c r="AJ202" s="209"/>
      <c r="AK202" s="200"/>
      <c r="AL202" s="209"/>
      <c r="AM202" s="209"/>
      <c r="AN202" s="209"/>
      <c r="AO202" s="209"/>
      <c r="AP202" s="209"/>
      <c r="AQ202" s="209"/>
    </row>
    <row r="203" spans="1:43">
      <c r="A203" s="211">
        <v>9</v>
      </c>
      <c r="B203" s="211">
        <v>9</v>
      </c>
      <c r="C203" s="211" t="s">
        <v>752</v>
      </c>
      <c r="D203" s="211" t="s">
        <v>753</v>
      </c>
      <c r="E203" s="211"/>
      <c r="F203" s="211" t="s">
        <v>75</v>
      </c>
      <c r="G203" s="211"/>
      <c r="H203" s="211">
        <v>9</v>
      </c>
      <c r="I203" s="354" t="s">
        <v>1068</v>
      </c>
      <c r="J203" s="205" t="s">
        <v>43</v>
      </c>
      <c r="K203" s="223">
        <v>9</v>
      </c>
      <c r="L203" s="223">
        <v>9</v>
      </c>
      <c r="M203" s="223" t="s">
        <v>752</v>
      </c>
      <c r="N203" s="223" t="s">
        <v>753</v>
      </c>
      <c r="O203" s="223"/>
      <c r="P203" s="223" t="s">
        <v>75</v>
      </c>
      <c r="Q203" s="223"/>
      <c r="R203" s="223">
        <v>9</v>
      </c>
      <c r="S203" s="194" t="str">
        <f>VLOOKUP(A203,'[3]15_リスト発行元マスタ'!$A$3:$Q$100,2,FALSE)</f>
        <v>NPA</v>
      </c>
      <c r="T203" s="194" t="str">
        <f>VLOOKUP(K203,'[3]15_リスト発行元マスタ'!$U$3:$AK$100,2,FALSE)</f>
        <v>DJ_SEISAI</v>
      </c>
      <c r="U203" s="206" t="s">
        <v>208</v>
      </c>
      <c r="V203" s="207" t="s">
        <v>871</v>
      </c>
      <c r="W203" s="207" t="s">
        <v>206</v>
      </c>
      <c r="X203" s="207" t="str">
        <f t="shared" si="11"/>
        <v>9,9, 'パスポート番号','PASSPORT','',NULL,'',9</v>
      </c>
      <c r="Y203" s="208" t="s">
        <v>207</v>
      </c>
      <c r="AA203" s="209" t="b">
        <f t="shared" ref="AA203:AH236" si="12">IF(K203="","",EXACT(K203,AJ203))</f>
        <v>0</v>
      </c>
      <c r="AB203" s="209" t="b">
        <f t="shared" si="12"/>
        <v>0</v>
      </c>
      <c r="AC203" s="209" t="b">
        <f t="shared" si="12"/>
        <v>0</v>
      </c>
      <c r="AD203" s="209" t="b">
        <f t="shared" si="12"/>
        <v>0</v>
      </c>
      <c r="AE203" s="209" t="str">
        <f t="shared" si="12"/>
        <v/>
      </c>
      <c r="AF203" s="209" t="b">
        <f t="shared" si="9"/>
        <v>0</v>
      </c>
      <c r="AG203" s="209" t="str">
        <f t="shared" si="9"/>
        <v/>
      </c>
      <c r="AH203" s="209" t="b">
        <f t="shared" si="9"/>
        <v>0</v>
      </c>
      <c r="AJ203" s="209"/>
      <c r="AK203" s="200"/>
      <c r="AL203" s="209"/>
      <c r="AM203" s="209"/>
      <c r="AN203" s="209"/>
      <c r="AO203" s="209"/>
      <c r="AP203" s="209"/>
      <c r="AQ203" s="209"/>
    </row>
    <row r="204" spans="1:43">
      <c r="A204" s="211">
        <v>9</v>
      </c>
      <c r="B204" s="211">
        <v>10</v>
      </c>
      <c r="C204" s="211" t="s">
        <v>754</v>
      </c>
      <c r="D204" s="211" t="s">
        <v>755</v>
      </c>
      <c r="E204" s="211"/>
      <c r="F204" s="211" t="s">
        <v>75</v>
      </c>
      <c r="G204" s="211"/>
      <c r="H204" s="211">
        <v>10</v>
      </c>
      <c r="I204" s="354" t="s">
        <v>1068</v>
      </c>
      <c r="J204" s="205" t="s">
        <v>43</v>
      </c>
      <c r="K204" s="223">
        <v>9</v>
      </c>
      <c r="L204" s="223">
        <v>10</v>
      </c>
      <c r="M204" s="223" t="s">
        <v>754</v>
      </c>
      <c r="N204" s="223" t="s">
        <v>755</v>
      </c>
      <c r="O204" s="223"/>
      <c r="P204" s="223" t="s">
        <v>75</v>
      </c>
      <c r="Q204" s="223"/>
      <c r="R204" s="223">
        <v>10</v>
      </c>
      <c r="S204" s="194" t="str">
        <f>VLOOKUP(A204,'[3]15_リスト発行元マスタ'!$A$3:$Q$100,2,FALSE)</f>
        <v>NPA</v>
      </c>
      <c r="T204" s="194" t="str">
        <f>VLOOKUP(K204,'[3]15_リスト発行元マスタ'!$U$3:$AK$100,2,FALSE)</f>
        <v>DJ_SEISAI</v>
      </c>
      <c r="U204" s="206" t="s">
        <v>208</v>
      </c>
      <c r="V204" s="207" t="s">
        <v>871</v>
      </c>
      <c r="W204" s="207" t="s">
        <v>206</v>
      </c>
      <c r="X204" s="207" t="str">
        <f t="shared" si="11"/>
        <v>9,10, 'その他ID情報','SEARCHCODE','',NULL,'',10</v>
      </c>
      <c r="Y204" s="208" t="s">
        <v>207</v>
      </c>
      <c r="AA204" s="209" t="b">
        <f t="shared" si="12"/>
        <v>0</v>
      </c>
      <c r="AB204" s="209" t="b">
        <f t="shared" si="12"/>
        <v>0</v>
      </c>
      <c r="AC204" s="209" t="b">
        <f t="shared" si="12"/>
        <v>0</v>
      </c>
      <c r="AD204" s="209" t="b">
        <f t="shared" si="12"/>
        <v>0</v>
      </c>
      <c r="AE204" s="209" t="str">
        <f t="shared" si="12"/>
        <v/>
      </c>
      <c r="AF204" s="209" t="b">
        <f t="shared" si="9"/>
        <v>0</v>
      </c>
      <c r="AG204" s="209" t="str">
        <f t="shared" si="9"/>
        <v/>
      </c>
      <c r="AH204" s="209" t="b">
        <f t="shared" si="9"/>
        <v>0</v>
      </c>
      <c r="AJ204" s="209"/>
      <c r="AK204" s="200"/>
      <c r="AL204" s="209"/>
      <c r="AM204" s="209"/>
      <c r="AN204" s="209"/>
      <c r="AO204" s="209"/>
      <c r="AP204" s="209"/>
      <c r="AQ204" s="209"/>
    </row>
    <row r="205" spans="1:43">
      <c r="A205" s="211">
        <v>9</v>
      </c>
      <c r="B205" s="211">
        <v>11</v>
      </c>
      <c r="C205" s="211" t="s">
        <v>756</v>
      </c>
      <c r="D205" s="211" t="s">
        <v>757</v>
      </c>
      <c r="E205" s="211"/>
      <c r="F205" s="211" t="s">
        <v>75</v>
      </c>
      <c r="G205" s="211"/>
      <c r="H205" s="211">
        <v>11</v>
      </c>
      <c r="I205" s="354" t="s">
        <v>1068</v>
      </c>
      <c r="J205" s="205" t="s">
        <v>43</v>
      </c>
      <c r="K205" s="223">
        <v>9</v>
      </c>
      <c r="L205" s="223">
        <v>11</v>
      </c>
      <c r="M205" s="223" t="s">
        <v>756</v>
      </c>
      <c r="N205" s="223" t="s">
        <v>757</v>
      </c>
      <c r="O205" s="223"/>
      <c r="P205" s="223" t="s">
        <v>75</v>
      </c>
      <c r="Q205" s="223"/>
      <c r="R205" s="223">
        <v>11</v>
      </c>
      <c r="S205" s="194" t="str">
        <f>VLOOKUP(A205,'[3]15_リスト発行元マスタ'!$A$3:$Q$100,2,FALSE)</f>
        <v>NPA</v>
      </c>
      <c r="T205" s="194" t="str">
        <f>VLOOKUP(K205,'[3]15_リスト発行元マスタ'!$U$3:$AK$100,2,FALSE)</f>
        <v>DJ_SEISAI</v>
      </c>
      <c r="U205" s="206" t="s">
        <v>208</v>
      </c>
      <c r="V205" s="207" t="s">
        <v>871</v>
      </c>
      <c r="W205" s="207" t="s">
        <v>206</v>
      </c>
      <c r="X205" s="207" t="str">
        <f t="shared" si="11"/>
        <v>9,11, 'BIC','BICCODE','',NULL,'',11</v>
      </c>
      <c r="Y205" s="208" t="s">
        <v>207</v>
      </c>
      <c r="AA205" s="209" t="b">
        <f t="shared" si="12"/>
        <v>0</v>
      </c>
      <c r="AB205" s="209" t="b">
        <f t="shared" si="12"/>
        <v>0</v>
      </c>
      <c r="AC205" s="209" t="b">
        <f t="shared" si="12"/>
        <v>0</v>
      </c>
      <c r="AD205" s="209" t="b">
        <f t="shared" si="12"/>
        <v>0</v>
      </c>
      <c r="AE205" s="209" t="str">
        <f t="shared" si="12"/>
        <v/>
      </c>
      <c r="AF205" s="209" t="b">
        <f t="shared" si="9"/>
        <v>0</v>
      </c>
      <c r="AG205" s="209" t="str">
        <f t="shared" si="9"/>
        <v/>
      </c>
      <c r="AH205" s="209" t="b">
        <f t="shared" si="9"/>
        <v>0</v>
      </c>
      <c r="AJ205" s="209"/>
      <c r="AK205" s="200"/>
      <c r="AL205" s="209"/>
      <c r="AM205" s="209"/>
      <c r="AN205" s="209"/>
      <c r="AO205" s="209"/>
      <c r="AP205" s="209"/>
      <c r="AQ205" s="209"/>
    </row>
    <row r="206" spans="1:43">
      <c r="A206" s="211">
        <v>9</v>
      </c>
      <c r="B206" s="211">
        <v>12</v>
      </c>
      <c r="C206" s="211" t="s">
        <v>758</v>
      </c>
      <c r="D206" s="211" t="s">
        <v>759</v>
      </c>
      <c r="E206" s="211"/>
      <c r="F206" s="211" t="s">
        <v>75</v>
      </c>
      <c r="G206" s="211"/>
      <c r="H206" s="211">
        <v>12</v>
      </c>
      <c r="I206" s="354" t="s">
        <v>1068</v>
      </c>
      <c r="J206" s="205" t="s">
        <v>43</v>
      </c>
      <c r="K206" s="223">
        <v>9</v>
      </c>
      <c r="L206" s="223">
        <v>12</v>
      </c>
      <c r="M206" s="223" t="s">
        <v>758</v>
      </c>
      <c r="N206" s="223" t="s">
        <v>759</v>
      </c>
      <c r="O206" s="223"/>
      <c r="P206" s="223" t="s">
        <v>75</v>
      </c>
      <c r="Q206" s="223"/>
      <c r="R206" s="223">
        <v>12</v>
      </c>
      <c r="S206" s="194" t="str">
        <f>VLOOKUP(A206,'[3]15_リスト発行元マスタ'!$A$3:$Q$100,2,FALSE)</f>
        <v>NPA</v>
      </c>
      <c r="T206" s="194" t="str">
        <f>VLOOKUP(K206,'[3]15_リスト発行元マスタ'!$U$3:$AK$100,2,FALSE)</f>
        <v>DJ_SEISAI</v>
      </c>
      <c r="U206" s="206" t="s">
        <v>208</v>
      </c>
      <c r="V206" s="207" t="s">
        <v>871</v>
      </c>
      <c r="W206" s="207" t="s">
        <v>206</v>
      </c>
      <c r="X206" s="207" t="str">
        <f t="shared" si="11"/>
        <v>9,12, '設立/生年月日','DATEOFBIRTH','',NULL,'',12</v>
      </c>
      <c r="Y206" s="208" t="s">
        <v>207</v>
      </c>
      <c r="AA206" s="209" t="b">
        <f t="shared" si="12"/>
        <v>0</v>
      </c>
      <c r="AB206" s="209" t="b">
        <f t="shared" si="12"/>
        <v>0</v>
      </c>
      <c r="AC206" s="209" t="b">
        <f t="shared" si="12"/>
        <v>0</v>
      </c>
      <c r="AD206" s="209" t="b">
        <f t="shared" si="12"/>
        <v>0</v>
      </c>
      <c r="AE206" s="209" t="str">
        <f t="shared" si="12"/>
        <v/>
      </c>
      <c r="AF206" s="209" t="b">
        <f t="shared" si="9"/>
        <v>0</v>
      </c>
      <c r="AG206" s="209" t="str">
        <f t="shared" si="9"/>
        <v/>
      </c>
      <c r="AH206" s="209" t="b">
        <f t="shared" si="9"/>
        <v>0</v>
      </c>
      <c r="AJ206" s="209"/>
      <c r="AK206" s="200"/>
      <c r="AL206" s="209"/>
      <c r="AM206" s="209"/>
      <c r="AN206" s="209"/>
      <c r="AO206" s="209"/>
      <c r="AP206" s="209"/>
      <c r="AQ206" s="209"/>
    </row>
    <row r="207" spans="1:43">
      <c r="A207" s="211">
        <v>9</v>
      </c>
      <c r="B207" s="211">
        <v>13</v>
      </c>
      <c r="C207" s="211" t="s">
        <v>760</v>
      </c>
      <c r="D207" s="211" t="s">
        <v>761</v>
      </c>
      <c r="E207" s="211"/>
      <c r="F207" s="211" t="s">
        <v>75</v>
      </c>
      <c r="G207" s="211"/>
      <c r="H207" s="211">
        <v>13</v>
      </c>
      <c r="I207" s="354" t="s">
        <v>1068</v>
      </c>
      <c r="J207" s="205" t="s">
        <v>43</v>
      </c>
      <c r="K207" s="223">
        <v>9</v>
      </c>
      <c r="L207" s="223">
        <v>13</v>
      </c>
      <c r="M207" s="223" t="s">
        <v>760</v>
      </c>
      <c r="N207" s="223" t="s">
        <v>761</v>
      </c>
      <c r="O207" s="223"/>
      <c r="P207" s="223" t="s">
        <v>75</v>
      </c>
      <c r="Q207" s="223"/>
      <c r="R207" s="223">
        <v>13</v>
      </c>
      <c r="S207" s="194" t="str">
        <f>VLOOKUP(A207,'[3]15_リスト発行元マスタ'!$A$3:$Q$100,2,FALSE)</f>
        <v>NPA</v>
      </c>
      <c r="T207" s="194" t="str">
        <f>VLOOKUP(K207,'[3]15_リスト発行元マスタ'!$U$3:$AK$100,2,FALSE)</f>
        <v>DJ_SEISAI</v>
      </c>
      <c r="U207" s="206" t="s">
        <v>208</v>
      </c>
      <c r="V207" s="207" t="s">
        <v>871</v>
      </c>
      <c r="W207" s="207" t="s">
        <v>206</v>
      </c>
      <c r="X207" s="207" t="str">
        <f t="shared" si="11"/>
        <v>9,13, '性別','GENDER','',NULL,'',13</v>
      </c>
      <c r="Y207" s="208" t="s">
        <v>207</v>
      </c>
      <c r="AA207" s="209" t="b">
        <f t="shared" si="12"/>
        <v>0</v>
      </c>
      <c r="AB207" s="209" t="b">
        <f t="shared" si="12"/>
        <v>0</v>
      </c>
      <c r="AC207" s="209" t="b">
        <f t="shared" si="12"/>
        <v>0</v>
      </c>
      <c r="AD207" s="209" t="b">
        <f t="shared" si="12"/>
        <v>0</v>
      </c>
      <c r="AE207" s="209" t="str">
        <f t="shared" si="12"/>
        <v/>
      </c>
      <c r="AF207" s="209" t="b">
        <f t="shared" si="12"/>
        <v>0</v>
      </c>
      <c r="AG207" s="209" t="str">
        <f t="shared" si="12"/>
        <v/>
      </c>
      <c r="AH207" s="209" t="b">
        <f t="shared" si="12"/>
        <v>0</v>
      </c>
      <c r="AJ207" s="209"/>
      <c r="AK207" s="200"/>
      <c r="AL207" s="209"/>
      <c r="AM207" s="209"/>
      <c r="AN207" s="209"/>
      <c r="AO207" s="209"/>
      <c r="AP207" s="209"/>
      <c r="AQ207" s="209"/>
    </row>
    <row r="208" spans="1:43">
      <c r="A208" s="211">
        <v>9</v>
      </c>
      <c r="B208" s="211">
        <v>14</v>
      </c>
      <c r="C208" s="211" t="s">
        <v>762</v>
      </c>
      <c r="D208" s="211" t="s">
        <v>763</v>
      </c>
      <c r="E208" s="211"/>
      <c r="F208" s="211" t="s">
        <v>75</v>
      </c>
      <c r="G208" s="211"/>
      <c r="H208" s="211">
        <v>14</v>
      </c>
      <c r="I208" s="354" t="s">
        <v>1068</v>
      </c>
      <c r="J208" s="205" t="s">
        <v>43</v>
      </c>
      <c r="K208" s="223">
        <v>9</v>
      </c>
      <c r="L208" s="223">
        <v>14</v>
      </c>
      <c r="M208" s="223" t="s">
        <v>762</v>
      </c>
      <c r="N208" s="223" t="s">
        <v>763</v>
      </c>
      <c r="O208" s="223"/>
      <c r="P208" s="223" t="s">
        <v>75</v>
      </c>
      <c r="Q208" s="223"/>
      <c r="R208" s="223">
        <v>14</v>
      </c>
      <c r="S208" s="194" t="str">
        <f>VLOOKUP(A208,'[3]15_リスト発行元マスタ'!$A$3:$Q$100,2,FALSE)</f>
        <v>NPA</v>
      </c>
      <c r="T208" s="194" t="str">
        <f>VLOOKUP(K208,'[3]15_リスト発行元マスタ'!$U$3:$AK$100,2,FALSE)</f>
        <v>DJ_SEISAI</v>
      </c>
      <c r="U208" s="206" t="s">
        <v>208</v>
      </c>
      <c r="V208" s="207" t="s">
        <v>871</v>
      </c>
      <c r="W208" s="207" t="s">
        <v>206</v>
      </c>
      <c r="X208" s="207" t="str">
        <f t="shared" si="11"/>
        <v>9,14, '住所','ADDRESS','',NULL,'',14</v>
      </c>
      <c r="Y208" s="208" t="s">
        <v>207</v>
      </c>
      <c r="AA208" s="209" t="b">
        <f t="shared" si="12"/>
        <v>0</v>
      </c>
      <c r="AB208" s="209" t="b">
        <f t="shared" si="12"/>
        <v>0</v>
      </c>
      <c r="AC208" s="209" t="b">
        <f t="shared" si="12"/>
        <v>0</v>
      </c>
      <c r="AD208" s="209" t="b">
        <f t="shared" si="12"/>
        <v>0</v>
      </c>
      <c r="AE208" s="209" t="str">
        <f t="shared" si="12"/>
        <v/>
      </c>
      <c r="AF208" s="209" t="b">
        <f t="shared" si="12"/>
        <v>0</v>
      </c>
      <c r="AG208" s="209" t="str">
        <f t="shared" si="12"/>
        <v/>
      </c>
      <c r="AH208" s="209" t="b">
        <f t="shared" si="12"/>
        <v>0</v>
      </c>
      <c r="AJ208" s="209"/>
      <c r="AK208" s="200"/>
      <c r="AL208" s="209"/>
      <c r="AM208" s="209"/>
      <c r="AN208" s="209"/>
      <c r="AO208" s="209"/>
      <c r="AP208" s="209"/>
      <c r="AQ208" s="209"/>
    </row>
    <row r="209" spans="1:43">
      <c r="A209" s="211">
        <v>9</v>
      </c>
      <c r="B209" s="211">
        <v>15</v>
      </c>
      <c r="C209" s="211" t="s">
        <v>764</v>
      </c>
      <c r="D209" s="211" t="s">
        <v>765</v>
      </c>
      <c r="E209" s="211"/>
      <c r="F209" s="211" t="s">
        <v>75</v>
      </c>
      <c r="G209" s="211"/>
      <c r="H209" s="211">
        <v>15</v>
      </c>
      <c r="I209" s="354" t="s">
        <v>1068</v>
      </c>
      <c r="J209" s="205" t="s">
        <v>43</v>
      </c>
      <c r="K209" s="223">
        <v>9</v>
      </c>
      <c r="L209" s="223">
        <v>15</v>
      </c>
      <c r="M209" s="223" t="s">
        <v>764</v>
      </c>
      <c r="N209" s="223" t="s">
        <v>765</v>
      </c>
      <c r="O209" s="223"/>
      <c r="P209" s="223" t="s">
        <v>75</v>
      </c>
      <c r="Q209" s="223"/>
      <c r="R209" s="223">
        <v>15</v>
      </c>
      <c r="S209" s="194" t="str">
        <f>VLOOKUP(A209,'[3]15_リスト発行元マスタ'!$A$3:$Q$100,2,FALSE)</f>
        <v>NPA</v>
      </c>
      <c r="T209" s="194" t="str">
        <f>VLOOKUP(K209,'[3]15_リスト発行元マスタ'!$U$3:$AK$100,2,FALSE)</f>
        <v>DJ_SEISAI</v>
      </c>
      <c r="U209" s="206" t="s">
        <v>208</v>
      </c>
      <c r="V209" s="207" t="s">
        <v>871</v>
      </c>
      <c r="W209" s="207" t="s">
        <v>206</v>
      </c>
      <c r="X209" s="207" t="str">
        <f t="shared" si="11"/>
        <v>9,15, '国籍','NATIONALITY','',NULL,'',15</v>
      </c>
      <c r="Y209" s="208" t="s">
        <v>207</v>
      </c>
      <c r="AA209" s="209" t="b">
        <f t="shared" si="12"/>
        <v>0</v>
      </c>
      <c r="AB209" s="209" t="b">
        <f t="shared" si="12"/>
        <v>0</v>
      </c>
      <c r="AC209" s="209" t="b">
        <f t="shared" si="12"/>
        <v>0</v>
      </c>
      <c r="AD209" s="209" t="b">
        <f t="shared" si="12"/>
        <v>0</v>
      </c>
      <c r="AE209" s="209" t="str">
        <f t="shared" si="12"/>
        <v/>
      </c>
      <c r="AF209" s="209" t="b">
        <f t="shared" si="12"/>
        <v>0</v>
      </c>
      <c r="AG209" s="209" t="str">
        <f t="shared" si="12"/>
        <v/>
      </c>
      <c r="AH209" s="209" t="b">
        <f t="shared" si="12"/>
        <v>0</v>
      </c>
      <c r="AJ209" s="209"/>
      <c r="AK209" s="200"/>
      <c r="AL209" s="209"/>
      <c r="AM209" s="209"/>
      <c r="AN209" s="209"/>
      <c r="AO209" s="209"/>
      <c r="AP209" s="209"/>
      <c r="AQ209" s="209"/>
    </row>
    <row r="210" spans="1:43">
      <c r="A210" s="211">
        <v>9</v>
      </c>
      <c r="B210" s="211">
        <v>16</v>
      </c>
      <c r="C210" s="211" t="s">
        <v>766</v>
      </c>
      <c r="D210" s="211" t="s">
        <v>767</v>
      </c>
      <c r="E210" s="211"/>
      <c r="F210" s="211" t="s">
        <v>75</v>
      </c>
      <c r="G210" s="211"/>
      <c r="H210" s="211">
        <v>16</v>
      </c>
      <c r="I210" s="354" t="s">
        <v>1068</v>
      </c>
      <c r="J210" s="205" t="s">
        <v>43</v>
      </c>
      <c r="K210" s="223">
        <v>9</v>
      </c>
      <c r="L210" s="223">
        <v>16</v>
      </c>
      <c r="M210" s="223" t="s">
        <v>766</v>
      </c>
      <c r="N210" s="223" t="s">
        <v>767</v>
      </c>
      <c r="O210" s="223"/>
      <c r="P210" s="223" t="s">
        <v>75</v>
      </c>
      <c r="Q210" s="223"/>
      <c r="R210" s="223">
        <v>16</v>
      </c>
      <c r="S210" s="194" t="str">
        <f>VLOOKUP(A210,'[3]15_リスト発行元マスタ'!$A$3:$Q$100,2,FALSE)</f>
        <v>NPA</v>
      </c>
      <c r="T210" s="194" t="str">
        <f>VLOOKUP(K210,'[3]15_リスト発行元マスタ'!$U$3:$AK$100,2,FALSE)</f>
        <v>DJ_SEISAI</v>
      </c>
      <c r="U210" s="206" t="s">
        <v>208</v>
      </c>
      <c r="V210" s="207" t="s">
        <v>871</v>
      </c>
      <c r="W210" s="207" t="s">
        <v>206</v>
      </c>
      <c r="X210" s="207" t="str">
        <f t="shared" si="11"/>
        <v>9,16, '特定顧客と判断した事由','REASONS','',NULL,'',16</v>
      </c>
      <c r="Y210" s="208" t="s">
        <v>207</v>
      </c>
      <c r="AA210" s="209" t="b">
        <f t="shared" si="12"/>
        <v>0</v>
      </c>
      <c r="AB210" s="209" t="b">
        <f t="shared" si="12"/>
        <v>0</v>
      </c>
      <c r="AC210" s="209" t="b">
        <f t="shared" si="12"/>
        <v>0</v>
      </c>
      <c r="AD210" s="209" t="b">
        <f t="shared" si="12"/>
        <v>0</v>
      </c>
      <c r="AE210" s="209" t="str">
        <f t="shared" si="12"/>
        <v/>
      </c>
      <c r="AF210" s="209" t="b">
        <f t="shared" si="12"/>
        <v>0</v>
      </c>
      <c r="AG210" s="209" t="str">
        <f t="shared" si="12"/>
        <v/>
      </c>
      <c r="AH210" s="209" t="b">
        <f t="shared" si="12"/>
        <v>0</v>
      </c>
      <c r="AJ210" s="209"/>
      <c r="AK210" s="200"/>
      <c r="AL210" s="209"/>
      <c r="AM210" s="209"/>
      <c r="AN210" s="209"/>
      <c r="AO210" s="209"/>
      <c r="AP210" s="209"/>
      <c r="AQ210" s="209"/>
    </row>
    <row r="211" spans="1:43">
      <c r="A211" s="211">
        <v>9</v>
      </c>
      <c r="B211" s="211">
        <v>17</v>
      </c>
      <c r="C211" s="211" t="s">
        <v>768</v>
      </c>
      <c r="D211" s="211" t="s">
        <v>769</v>
      </c>
      <c r="E211" s="211"/>
      <c r="F211" s="211" t="s">
        <v>75</v>
      </c>
      <c r="G211" s="211"/>
      <c r="H211" s="211">
        <v>17</v>
      </c>
      <c r="I211" s="354" t="s">
        <v>1068</v>
      </c>
      <c r="J211" s="205" t="s">
        <v>43</v>
      </c>
      <c r="K211" s="223">
        <v>9</v>
      </c>
      <c r="L211" s="223">
        <v>17</v>
      </c>
      <c r="M211" s="223" t="s">
        <v>768</v>
      </c>
      <c r="N211" s="223" t="s">
        <v>769</v>
      </c>
      <c r="O211" s="223"/>
      <c r="P211" s="223" t="s">
        <v>75</v>
      </c>
      <c r="Q211" s="223"/>
      <c r="R211" s="223">
        <v>17</v>
      </c>
      <c r="S211" s="194" t="str">
        <f>VLOOKUP(A211,'[3]15_リスト発行元マスタ'!$A$3:$Q$100,2,FALSE)</f>
        <v>NPA</v>
      </c>
      <c r="T211" s="194" t="str">
        <f>VLOOKUP(K211,'[3]15_リスト発行元マスタ'!$U$3:$AK$100,2,FALSE)</f>
        <v>DJ_SEISAI</v>
      </c>
      <c r="U211" s="206" t="s">
        <v>208</v>
      </c>
      <c r="V211" s="207" t="s">
        <v>871</v>
      </c>
      <c r="W211" s="207" t="s">
        <v>206</v>
      </c>
      <c r="X211" s="207" t="str">
        <f t="shared" si="11"/>
        <v>9,17, '報道年月日','DATE_OF_COVERAGE','',NULL,'',17</v>
      </c>
      <c r="Y211" s="208" t="s">
        <v>207</v>
      </c>
      <c r="AA211" s="209" t="b">
        <f t="shared" si="12"/>
        <v>0</v>
      </c>
      <c r="AB211" s="209" t="b">
        <f t="shared" si="12"/>
        <v>0</v>
      </c>
      <c r="AC211" s="209" t="b">
        <f t="shared" si="12"/>
        <v>0</v>
      </c>
      <c r="AD211" s="209" t="b">
        <f t="shared" si="12"/>
        <v>0</v>
      </c>
      <c r="AE211" s="209" t="str">
        <f t="shared" si="12"/>
        <v/>
      </c>
      <c r="AF211" s="209" t="b">
        <f t="shared" si="12"/>
        <v>0</v>
      </c>
      <c r="AG211" s="209" t="str">
        <f t="shared" si="12"/>
        <v/>
      </c>
      <c r="AH211" s="209" t="b">
        <f t="shared" si="12"/>
        <v>0</v>
      </c>
      <c r="AJ211" s="209"/>
      <c r="AK211" s="200"/>
      <c r="AL211" s="209"/>
      <c r="AM211" s="209"/>
      <c r="AN211" s="209"/>
      <c r="AO211" s="209"/>
      <c r="AP211" s="209"/>
      <c r="AQ211" s="209"/>
    </row>
    <row r="212" spans="1:43">
      <c r="A212" s="211">
        <v>9</v>
      </c>
      <c r="B212" s="211">
        <v>18</v>
      </c>
      <c r="C212" s="211" t="s">
        <v>770</v>
      </c>
      <c r="D212" s="211" t="s">
        <v>771</v>
      </c>
      <c r="E212" s="211"/>
      <c r="F212" s="211" t="s">
        <v>75</v>
      </c>
      <c r="G212" s="211"/>
      <c r="H212" s="211">
        <v>18</v>
      </c>
      <c r="I212" s="354" t="s">
        <v>1068</v>
      </c>
      <c r="J212" s="205" t="s">
        <v>43</v>
      </c>
      <c r="K212" s="223">
        <v>9</v>
      </c>
      <c r="L212" s="223">
        <v>18</v>
      </c>
      <c r="M212" s="223" t="s">
        <v>770</v>
      </c>
      <c r="N212" s="223" t="s">
        <v>771</v>
      </c>
      <c r="O212" s="223"/>
      <c r="P212" s="223" t="s">
        <v>75</v>
      </c>
      <c r="Q212" s="223"/>
      <c r="R212" s="223">
        <v>18</v>
      </c>
      <c r="S212" s="194" t="str">
        <f>VLOOKUP(A212,'[3]15_リスト発行元マスタ'!$A$3:$Q$100,2,FALSE)</f>
        <v>NPA</v>
      </c>
      <c r="T212" s="194" t="str">
        <f>VLOOKUP(K212,'[3]15_リスト発行元マスタ'!$U$3:$AK$100,2,FALSE)</f>
        <v>DJ_SEISAI</v>
      </c>
      <c r="U212" s="206" t="s">
        <v>208</v>
      </c>
      <c r="V212" s="207" t="s">
        <v>871</v>
      </c>
      <c r="W212" s="207" t="s">
        <v>206</v>
      </c>
      <c r="X212" s="207" t="str">
        <f t="shared" si="11"/>
        <v>9,18, '年齢','PRESS_AGE','',NULL,'',18</v>
      </c>
      <c r="Y212" s="208" t="s">
        <v>207</v>
      </c>
      <c r="AA212" s="209" t="b">
        <f t="shared" si="12"/>
        <v>0</v>
      </c>
      <c r="AB212" s="209" t="b">
        <f t="shared" si="12"/>
        <v>0</v>
      </c>
      <c r="AC212" s="209" t="b">
        <f t="shared" si="12"/>
        <v>0</v>
      </c>
      <c r="AD212" s="209" t="b">
        <f t="shared" si="12"/>
        <v>0</v>
      </c>
      <c r="AE212" s="209" t="str">
        <f t="shared" si="12"/>
        <v/>
      </c>
      <c r="AF212" s="209" t="b">
        <f t="shared" si="12"/>
        <v>0</v>
      </c>
      <c r="AG212" s="209" t="str">
        <f t="shared" si="12"/>
        <v/>
      </c>
      <c r="AH212" s="209" t="b">
        <f t="shared" si="12"/>
        <v>0</v>
      </c>
      <c r="AJ212" s="209"/>
      <c r="AK212" s="200"/>
      <c r="AL212" s="209"/>
      <c r="AM212" s="209"/>
      <c r="AN212" s="209"/>
      <c r="AO212" s="209"/>
      <c r="AP212" s="209"/>
      <c r="AQ212" s="209"/>
    </row>
    <row r="213" spans="1:43">
      <c r="A213" s="211">
        <v>9</v>
      </c>
      <c r="B213" s="211">
        <v>19</v>
      </c>
      <c r="C213" s="211" t="s">
        <v>772</v>
      </c>
      <c r="D213" s="211" t="s">
        <v>773</v>
      </c>
      <c r="E213" s="211"/>
      <c r="F213" s="211" t="s">
        <v>75</v>
      </c>
      <c r="G213" s="211"/>
      <c r="H213" s="211">
        <v>19</v>
      </c>
      <c r="I213" s="354" t="s">
        <v>1068</v>
      </c>
      <c r="J213" s="205" t="s">
        <v>43</v>
      </c>
      <c r="K213" s="223">
        <v>9</v>
      </c>
      <c r="L213" s="223">
        <v>19</v>
      </c>
      <c r="M213" s="223" t="s">
        <v>772</v>
      </c>
      <c r="N213" s="223" t="s">
        <v>773</v>
      </c>
      <c r="O213" s="223"/>
      <c r="P213" s="223" t="s">
        <v>75</v>
      </c>
      <c r="Q213" s="223"/>
      <c r="R213" s="223">
        <v>19</v>
      </c>
      <c r="S213" s="194" t="str">
        <f>VLOOKUP(A213,'[3]15_リスト発行元マスタ'!$A$3:$Q$100,2,FALSE)</f>
        <v>NPA</v>
      </c>
      <c r="T213" s="194" t="str">
        <f>VLOOKUP(K213,'[3]15_リスト発行元マスタ'!$U$3:$AK$100,2,FALSE)</f>
        <v>DJ_SEISAI</v>
      </c>
      <c r="U213" s="206" t="s">
        <v>208</v>
      </c>
      <c r="V213" s="207" t="s">
        <v>871</v>
      </c>
      <c r="W213" s="207" t="s">
        <v>206</v>
      </c>
      <c r="X213" s="207" t="str">
        <f t="shared" si="11"/>
        <v>9,19, 'FROM','DATE_FROM','',NULL,'',19</v>
      </c>
      <c r="Y213" s="208" t="s">
        <v>207</v>
      </c>
      <c r="AA213" s="209" t="b">
        <f t="shared" si="12"/>
        <v>0</v>
      </c>
      <c r="AB213" s="209" t="b">
        <f t="shared" si="12"/>
        <v>0</v>
      </c>
      <c r="AC213" s="209" t="b">
        <f t="shared" si="12"/>
        <v>0</v>
      </c>
      <c r="AD213" s="209" t="b">
        <f t="shared" si="12"/>
        <v>0</v>
      </c>
      <c r="AE213" s="209" t="str">
        <f t="shared" si="12"/>
        <v/>
      </c>
      <c r="AF213" s="209" t="b">
        <f t="shared" si="12"/>
        <v>0</v>
      </c>
      <c r="AG213" s="209" t="str">
        <f t="shared" si="12"/>
        <v/>
      </c>
      <c r="AH213" s="209" t="b">
        <f t="shared" si="12"/>
        <v>0</v>
      </c>
      <c r="AJ213" s="209"/>
      <c r="AK213" s="200"/>
      <c r="AL213" s="209"/>
      <c r="AM213" s="209"/>
      <c r="AN213" s="209"/>
      <c r="AO213" s="209"/>
      <c r="AP213" s="209"/>
      <c r="AQ213" s="209"/>
    </row>
    <row r="214" spans="1:43">
      <c r="A214" s="211">
        <v>9</v>
      </c>
      <c r="B214" s="211">
        <v>20</v>
      </c>
      <c r="C214" s="211" t="s">
        <v>774</v>
      </c>
      <c r="D214" s="211" t="s">
        <v>775</v>
      </c>
      <c r="E214" s="211"/>
      <c r="F214" s="211" t="s">
        <v>75</v>
      </c>
      <c r="G214" s="211"/>
      <c r="H214" s="211">
        <v>20</v>
      </c>
      <c r="I214" s="354" t="s">
        <v>1068</v>
      </c>
      <c r="J214" s="205" t="s">
        <v>43</v>
      </c>
      <c r="K214" s="223">
        <v>9</v>
      </c>
      <c r="L214" s="223">
        <v>20</v>
      </c>
      <c r="M214" s="223" t="s">
        <v>774</v>
      </c>
      <c r="N214" s="223" t="s">
        <v>775</v>
      </c>
      <c r="O214" s="223"/>
      <c r="P214" s="223" t="s">
        <v>75</v>
      </c>
      <c r="Q214" s="223"/>
      <c r="R214" s="223">
        <v>20</v>
      </c>
      <c r="S214" s="194" t="str">
        <f>VLOOKUP(A214,'[3]15_リスト発行元マスタ'!$A$3:$Q$100,2,FALSE)</f>
        <v>NPA</v>
      </c>
      <c r="T214" s="194" t="str">
        <f>VLOOKUP(K214,'[3]15_リスト発行元マスタ'!$U$3:$AK$100,2,FALSE)</f>
        <v>DJ_SEISAI</v>
      </c>
      <c r="U214" s="206" t="s">
        <v>208</v>
      </c>
      <c r="V214" s="207" t="s">
        <v>871</v>
      </c>
      <c r="W214" s="207" t="s">
        <v>206</v>
      </c>
      <c r="X214" s="207" t="str">
        <f t="shared" si="11"/>
        <v>9,20, 'TO','DATE_TO','',NULL,'',20</v>
      </c>
      <c r="Y214" s="208" t="s">
        <v>207</v>
      </c>
      <c r="AA214" s="209" t="b">
        <f t="shared" si="12"/>
        <v>0</v>
      </c>
      <c r="AB214" s="209" t="b">
        <f t="shared" si="12"/>
        <v>0</v>
      </c>
      <c r="AC214" s="209" t="b">
        <f t="shared" si="12"/>
        <v>0</v>
      </c>
      <c r="AD214" s="209" t="b">
        <f t="shared" si="12"/>
        <v>0</v>
      </c>
      <c r="AE214" s="209" t="str">
        <f t="shared" si="12"/>
        <v/>
      </c>
      <c r="AF214" s="209" t="b">
        <f t="shared" si="12"/>
        <v>0</v>
      </c>
      <c r="AG214" s="209" t="str">
        <f t="shared" si="12"/>
        <v/>
      </c>
      <c r="AH214" s="209" t="b">
        <f t="shared" si="12"/>
        <v>0</v>
      </c>
      <c r="AJ214" s="209"/>
      <c r="AK214" s="200"/>
      <c r="AL214" s="209"/>
      <c r="AM214" s="209"/>
      <c r="AN214" s="209"/>
      <c r="AO214" s="209"/>
      <c r="AP214" s="209"/>
      <c r="AQ214" s="209"/>
    </row>
    <row r="215" spans="1:43">
      <c r="A215" s="211">
        <v>9</v>
      </c>
      <c r="B215" s="211">
        <v>21</v>
      </c>
      <c r="C215" s="211" t="s">
        <v>776</v>
      </c>
      <c r="D215" s="211" t="s">
        <v>777</v>
      </c>
      <c r="E215" s="211"/>
      <c r="F215" s="211" t="s">
        <v>75</v>
      </c>
      <c r="G215" s="211"/>
      <c r="H215" s="211">
        <v>21</v>
      </c>
      <c r="I215" s="354" t="s">
        <v>1068</v>
      </c>
      <c r="J215" s="205" t="s">
        <v>43</v>
      </c>
      <c r="K215" s="223">
        <v>9</v>
      </c>
      <c r="L215" s="223">
        <v>21</v>
      </c>
      <c r="M215" s="223" t="s">
        <v>776</v>
      </c>
      <c r="N215" s="223" t="s">
        <v>777</v>
      </c>
      <c r="O215" s="223"/>
      <c r="P215" s="223" t="s">
        <v>75</v>
      </c>
      <c r="Q215" s="223"/>
      <c r="R215" s="223">
        <v>21</v>
      </c>
      <c r="S215" s="194" t="str">
        <f>VLOOKUP(A215,'[3]15_リスト発行元マスタ'!$A$3:$Q$100,2,FALSE)</f>
        <v>NPA</v>
      </c>
      <c r="T215" s="194" t="str">
        <f>VLOOKUP(K215,'[3]15_リスト発行元マスタ'!$U$3:$AK$100,2,FALSE)</f>
        <v>DJ_SEISAI</v>
      </c>
      <c r="U215" s="206" t="s">
        <v>208</v>
      </c>
      <c r="V215" s="207" t="s">
        <v>871</v>
      </c>
      <c r="W215" s="207" t="s">
        <v>206</v>
      </c>
      <c r="X215" s="207" t="str">
        <f t="shared" si="11"/>
        <v>9,21, '都道府県','ADDRESS_PREF','',NULL,'',21</v>
      </c>
      <c r="Y215" s="208" t="s">
        <v>207</v>
      </c>
      <c r="AA215" s="209" t="b">
        <f t="shared" si="12"/>
        <v>0</v>
      </c>
      <c r="AB215" s="209" t="b">
        <f t="shared" si="12"/>
        <v>0</v>
      </c>
      <c r="AC215" s="209" t="b">
        <f t="shared" si="12"/>
        <v>0</v>
      </c>
      <c r="AD215" s="209" t="b">
        <f t="shared" si="12"/>
        <v>0</v>
      </c>
      <c r="AE215" s="209" t="str">
        <f t="shared" si="12"/>
        <v/>
      </c>
      <c r="AF215" s="209" t="b">
        <f t="shared" si="12"/>
        <v>0</v>
      </c>
      <c r="AG215" s="209" t="str">
        <f t="shared" si="12"/>
        <v/>
      </c>
      <c r="AH215" s="209" t="b">
        <f t="shared" si="12"/>
        <v>0</v>
      </c>
      <c r="AJ215" s="209"/>
      <c r="AK215" s="200"/>
      <c r="AL215" s="209"/>
      <c r="AM215" s="209"/>
      <c r="AN215" s="209"/>
      <c r="AO215" s="209"/>
      <c r="AP215" s="209"/>
      <c r="AQ215" s="209"/>
    </row>
    <row r="216" spans="1:43">
      <c r="A216" s="211">
        <v>9</v>
      </c>
      <c r="B216" s="211">
        <v>22</v>
      </c>
      <c r="C216" s="211" t="s">
        <v>778</v>
      </c>
      <c r="D216" s="211" t="s">
        <v>779</v>
      </c>
      <c r="E216" s="211"/>
      <c r="F216" s="211" t="s">
        <v>75</v>
      </c>
      <c r="G216" s="211"/>
      <c r="H216" s="211">
        <v>22</v>
      </c>
      <c r="I216" s="354" t="s">
        <v>1068</v>
      </c>
      <c r="J216" s="205" t="s">
        <v>43</v>
      </c>
      <c r="K216" s="223">
        <v>9</v>
      </c>
      <c r="L216" s="223">
        <v>22</v>
      </c>
      <c r="M216" s="223" t="s">
        <v>778</v>
      </c>
      <c r="N216" s="223" t="s">
        <v>779</v>
      </c>
      <c r="O216" s="223"/>
      <c r="P216" s="223" t="s">
        <v>75</v>
      </c>
      <c r="Q216" s="223"/>
      <c r="R216" s="223">
        <v>22</v>
      </c>
      <c r="S216" s="194" t="str">
        <f>VLOOKUP(A216,'[3]15_リスト発行元マスタ'!$A$3:$Q$100,2,FALSE)</f>
        <v>NPA</v>
      </c>
      <c r="T216" s="194" t="str">
        <f>VLOOKUP(K216,'[3]15_リスト発行元マスタ'!$U$3:$AK$100,2,FALSE)</f>
        <v>DJ_SEISAI</v>
      </c>
      <c r="U216" s="206" t="s">
        <v>208</v>
      </c>
      <c r="V216" s="207" t="s">
        <v>871</v>
      </c>
      <c r="W216" s="207" t="s">
        <v>206</v>
      </c>
      <c r="X216" s="207" t="str">
        <f t="shared" si="11"/>
        <v>9,22, '市区町村','ADDRESS_MUN','',NULL,'',22</v>
      </c>
      <c r="Y216" s="208" t="s">
        <v>207</v>
      </c>
      <c r="AA216" s="209" t="b">
        <f t="shared" si="12"/>
        <v>0</v>
      </c>
      <c r="AB216" s="209" t="b">
        <f t="shared" si="12"/>
        <v>0</v>
      </c>
      <c r="AC216" s="209" t="b">
        <f t="shared" si="12"/>
        <v>0</v>
      </c>
      <c r="AD216" s="209" t="b">
        <f t="shared" si="12"/>
        <v>0</v>
      </c>
      <c r="AE216" s="209" t="str">
        <f t="shared" si="12"/>
        <v/>
      </c>
      <c r="AF216" s="209" t="b">
        <f t="shared" si="12"/>
        <v>0</v>
      </c>
      <c r="AG216" s="209" t="str">
        <f t="shared" si="12"/>
        <v/>
      </c>
      <c r="AH216" s="209" t="b">
        <f t="shared" si="12"/>
        <v>0</v>
      </c>
      <c r="AJ216" s="209"/>
      <c r="AK216" s="200"/>
      <c r="AL216" s="209"/>
      <c r="AM216" s="209"/>
      <c r="AN216" s="209"/>
      <c r="AO216" s="209"/>
      <c r="AP216" s="209"/>
      <c r="AQ216" s="209"/>
    </row>
    <row r="217" spans="1:43">
      <c r="A217" s="211">
        <v>9</v>
      </c>
      <c r="B217" s="211">
        <v>23</v>
      </c>
      <c r="C217" s="211" t="s">
        <v>780</v>
      </c>
      <c r="D217" s="211" t="s">
        <v>781</v>
      </c>
      <c r="E217" s="211"/>
      <c r="F217" s="211" t="s">
        <v>75</v>
      </c>
      <c r="G217" s="211"/>
      <c r="H217" s="211">
        <v>23</v>
      </c>
      <c r="I217" s="354" t="s">
        <v>1068</v>
      </c>
      <c r="J217" s="205" t="s">
        <v>43</v>
      </c>
      <c r="K217" s="223">
        <v>9</v>
      </c>
      <c r="L217" s="223">
        <v>23</v>
      </c>
      <c r="M217" s="223" t="s">
        <v>780</v>
      </c>
      <c r="N217" s="223" t="s">
        <v>781</v>
      </c>
      <c r="O217" s="223"/>
      <c r="P217" s="223" t="s">
        <v>75</v>
      </c>
      <c r="Q217" s="223"/>
      <c r="R217" s="223">
        <v>23</v>
      </c>
      <c r="S217" s="194" t="str">
        <f>VLOOKUP(A217,'[3]15_リスト発行元マスタ'!$A$3:$Q$100,2,FALSE)</f>
        <v>NPA</v>
      </c>
      <c r="T217" s="194" t="str">
        <f>VLOOKUP(K217,'[3]15_リスト発行元マスタ'!$U$3:$AK$100,2,FALSE)</f>
        <v>DJ_SEISAI</v>
      </c>
      <c r="U217" s="206" t="s">
        <v>208</v>
      </c>
      <c r="V217" s="207" t="s">
        <v>871</v>
      </c>
      <c r="W217" s="207" t="s">
        <v>206</v>
      </c>
      <c r="X217" s="207" t="str">
        <f t="shared" si="11"/>
        <v>9,23, '記号','ACCOUNT_SYMBOL','',NULL,'',23</v>
      </c>
      <c r="Y217" s="208" t="s">
        <v>207</v>
      </c>
      <c r="AA217" s="209" t="b">
        <f t="shared" si="12"/>
        <v>0</v>
      </c>
      <c r="AB217" s="209" t="b">
        <f t="shared" si="12"/>
        <v>0</v>
      </c>
      <c r="AC217" s="209" t="b">
        <f t="shared" si="12"/>
        <v>0</v>
      </c>
      <c r="AD217" s="209" t="b">
        <f t="shared" si="12"/>
        <v>0</v>
      </c>
      <c r="AE217" s="209" t="str">
        <f t="shared" si="12"/>
        <v/>
      </c>
      <c r="AF217" s="209" t="b">
        <f t="shared" si="12"/>
        <v>0</v>
      </c>
      <c r="AG217" s="209" t="str">
        <f t="shared" si="12"/>
        <v/>
      </c>
      <c r="AH217" s="209" t="b">
        <f t="shared" si="12"/>
        <v>0</v>
      </c>
      <c r="AJ217" s="209"/>
      <c r="AK217" s="200"/>
      <c r="AL217" s="209"/>
      <c r="AM217" s="209"/>
      <c r="AN217" s="209"/>
      <c r="AO217" s="209"/>
      <c r="AP217" s="209"/>
      <c r="AQ217" s="209"/>
    </row>
    <row r="218" spans="1:43">
      <c r="A218" s="211">
        <v>9</v>
      </c>
      <c r="B218" s="211">
        <v>24</v>
      </c>
      <c r="C218" s="211" t="s">
        <v>782</v>
      </c>
      <c r="D218" s="211" t="s">
        <v>783</v>
      </c>
      <c r="E218" s="211"/>
      <c r="F218" s="211" t="s">
        <v>75</v>
      </c>
      <c r="G218" s="211"/>
      <c r="H218" s="211">
        <v>24</v>
      </c>
      <c r="I218" s="354" t="s">
        <v>1068</v>
      </c>
      <c r="J218" s="205" t="s">
        <v>43</v>
      </c>
      <c r="K218" s="223">
        <v>9</v>
      </c>
      <c r="L218" s="223">
        <v>24</v>
      </c>
      <c r="M218" s="223" t="s">
        <v>782</v>
      </c>
      <c r="N218" s="223" t="s">
        <v>783</v>
      </c>
      <c r="O218" s="223"/>
      <c r="P218" s="223" t="s">
        <v>75</v>
      </c>
      <c r="Q218" s="223"/>
      <c r="R218" s="223">
        <v>24</v>
      </c>
      <c r="S218" s="194" t="str">
        <f>VLOOKUP(A218,'[3]15_リスト発行元マスタ'!$A$3:$Q$100,2,FALSE)</f>
        <v>NPA</v>
      </c>
      <c r="T218" s="194" t="str">
        <f>VLOOKUP(K218,'[3]15_リスト発行元マスタ'!$U$3:$AK$100,2,FALSE)</f>
        <v>DJ_SEISAI</v>
      </c>
      <c r="U218" s="206" t="s">
        <v>208</v>
      </c>
      <c r="V218" s="207" t="s">
        <v>871</v>
      </c>
      <c r="W218" s="207" t="s">
        <v>206</v>
      </c>
      <c r="X218" s="207" t="str">
        <f t="shared" si="11"/>
        <v>9,24, '番号','ACCOUNT_NO','',NULL,'',24</v>
      </c>
      <c r="Y218" s="208" t="s">
        <v>207</v>
      </c>
      <c r="AA218" s="209" t="b">
        <f t="shared" si="12"/>
        <v>0</v>
      </c>
      <c r="AB218" s="209" t="b">
        <f t="shared" si="12"/>
        <v>0</v>
      </c>
      <c r="AC218" s="209" t="b">
        <f t="shared" si="12"/>
        <v>0</v>
      </c>
      <c r="AD218" s="209" t="b">
        <f t="shared" si="12"/>
        <v>0</v>
      </c>
      <c r="AE218" s="209" t="str">
        <f t="shared" si="12"/>
        <v/>
      </c>
      <c r="AF218" s="209" t="b">
        <f t="shared" si="12"/>
        <v>0</v>
      </c>
      <c r="AG218" s="209" t="str">
        <f t="shared" si="12"/>
        <v/>
      </c>
      <c r="AH218" s="209" t="b">
        <f t="shared" si="12"/>
        <v>0</v>
      </c>
      <c r="AJ218" s="209"/>
      <c r="AK218" s="200"/>
      <c r="AL218" s="209"/>
      <c r="AM218" s="209"/>
      <c r="AN218" s="209"/>
      <c r="AO218" s="209"/>
      <c r="AP218" s="209"/>
      <c r="AQ218" s="209"/>
    </row>
    <row r="219" spans="1:43">
      <c r="A219" s="211">
        <v>10</v>
      </c>
      <c r="B219" s="211">
        <v>1</v>
      </c>
      <c r="C219" s="211" t="s">
        <v>737</v>
      </c>
      <c r="D219" s="211" t="s">
        <v>738</v>
      </c>
      <c r="E219" s="211"/>
      <c r="F219" s="211" t="s">
        <v>75</v>
      </c>
      <c r="G219" s="211"/>
      <c r="H219" s="211">
        <v>1</v>
      </c>
      <c r="I219" s="354" t="s">
        <v>1068</v>
      </c>
      <c r="J219" s="205" t="s">
        <v>43</v>
      </c>
      <c r="K219" s="223">
        <v>10</v>
      </c>
      <c r="L219" s="223">
        <v>1</v>
      </c>
      <c r="M219" s="223" t="s">
        <v>737</v>
      </c>
      <c r="N219" s="223" t="s">
        <v>738</v>
      </c>
      <c r="O219" s="223"/>
      <c r="P219" s="223" t="s">
        <v>75</v>
      </c>
      <c r="Q219" s="223"/>
      <c r="R219" s="223">
        <v>1</v>
      </c>
      <c r="S219" s="194" t="str">
        <f>VLOOKUP(A219,'[3]15_リスト発行元マスタ'!$A$3:$Q$100,2,FALSE)</f>
        <v>NPC</v>
      </c>
      <c r="T219" s="194" t="str">
        <f>VLOOKUP(K219,'[3]15_リスト発行元マスタ'!$U$3:$AK$100,2,FALSE)</f>
        <v>DJ_SHIPS</v>
      </c>
      <c r="U219" s="206" t="s">
        <v>208</v>
      </c>
      <c r="V219" s="207" t="s">
        <v>871</v>
      </c>
      <c r="W219" s="207" t="s">
        <v>206</v>
      </c>
      <c r="X219" s="207" t="str">
        <f t="shared" si="11"/>
        <v>10,1, 'レコード番号','RECORDID','',NULL,'',1</v>
      </c>
      <c r="Y219" s="208" t="s">
        <v>207</v>
      </c>
      <c r="AA219" s="209" t="b">
        <f t="shared" si="12"/>
        <v>0</v>
      </c>
      <c r="AB219" s="209" t="b">
        <f t="shared" si="12"/>
        <v>0</v>
      </c>
      <c r="AC219" s="209" t="b">
        <f t="shared" si="12"/>
        <v>0</v>
      </c>
      <c r="AD219" s="209" t="b">
        <f t="shared" si="12"/>
        <v>0</v>
      </c>
      <c r="AE219" s="209" t="str">
        <f t="shared" si="12"/>
        <v/>
      </c>
      <c r="AF219" s="209" t="b">
        <f t="shared" si="12"/>
        <v>0</v>
      </c>
      <c r="AG219" s="209" t="str">
        <f t="shared" si="12"/>
        <v/>
      </c>
      <c r="AH219" s="209" t="b">
        <f t="shared" si="12"/>
        <v>0</v>
      </c>
      <c r="AJ219" s="209"/>
      <c r="AK219" s="200"/>
      <c r="AL219" s="209"/>
      <c r="AM219" s="209"/>
      <c r="AN219" s="209"/>
      <c r="AO219" s="209"/>
      <c r="AP219" s="209"/>
      <c r="AQ219" s="209"/>
    </row>
    <row r="220" spans="1:43">
      <c r="A220" s="211">
        <v>10</v>
      </c>
      <c r="B220" s="211">
        <v>2</v>
      </c>
      <c r="C220" s="211" t="s">
        <v>733</v>
      </c>
      <c r="D220" s="211" t="s">
        <v>739</v>
      </c>
      <c r="E220" s="211"/>
      <c r="F220" s="211" t="s">
        <v>75</v>
      </c>
      <c r="G220" s="211"/>
      <c r="H220" s="211">
        <v>2</v>
      </c>
      <c r="I220" s="354" t="s">
        <v>1068</v>
      </c>
      <c r="J220" s="205" t="s">
        <v>43</v>
      </c>
      <c r="K220" s="223">
        <v>10</v>
      </c>
      <c r="L220" s="223">
        <v>2</v>
      </c>
      <c r="M220" s="223" t="s">
        <v>733</v>
      </c>
      <c r="N220" s="223" t="s">
        <v>739</v>
      </c>
      <c r="O220" s="223"/>
      <c r="P220" s="223" t="s">
        <v>75</v>
      </c>
      <c r="Q220" s="223"/>
      <c r="R220" s="223">
        <v>2</v>
      </c>
      <c r="S220" s="194" t="str">
        <f>VLOOKUP(A220,'[3]15_リスト発行元マスタ'!$A$3:$Q$100,2,FALSE)</f>
        <v>NPC</v>
      </c>
      <c r="T220" s="194" t="str">
        <f>VLOOKUP(K220,'[3]15_リスト発行元マスタ'!$U$3:$AK$100,2,FALSE)</f>
        <v>DJ_SHIPS</v>
      </c>
      <c r="U220" s="206" t="s">
        <v>208</v>
      </c>
      <c r="V220" s="207" t="s">
        <v>871</v>
      </c>
      <c r="W220" s="207" t="s">
        <v>206</v>
      </c>
      <c r="X220" s="207" t="str">
        <f t="shared" si="11"/>
        <v>10,2, 'タイプ','TYPE','',NULL,'',2</v>
      </c>
      <c r="Y220" s="208" t="s">
        <v>207</v>
      </c>
      <c r="AA220" s="209" t="b">
        <f t="shared" si="12"/>
        <v>0</v>
      </c>
      <c r="AB220" s="209" t="b">
        <f t="shared" si="12"/>
        <v>0</v>
      </c>
      <c r="AC220" s="209" t="b">
        <f t="shared" si="12"/>
        <v>0</v>
      </c>
      <c r="AD220" s="209" t="b">
        <f t="shared" si="12"/>
        <v>0</v>
      </c>
      <c r="AE220" s="209" t="str">
        <f t="shared" si="12"/>
        <v/>
      </c>
      <c r="AF220" s="209" t="b">
        <f t="shared" si="12"/>
        <v>0</v>
      </c>
      <c r="AG220" s="209" t="str">
        <f t="shared" si="12"/>
        <v/>
      </c>
      <c r="AH220" s="209" t="b">
        <f t="shared" si="12"/>
        <v>0</v>
      </c>
      <c r="AJ220" s="209"/>
      <c r="AK220" s="200"/>
      <c r="AL220" s="209"/>
      <c r="AM220" s="209"/>
      <c r="AN220" s="209"/>
      <c r="AO220" s="209"/>
      <c r="AP220" s="209"/>
      <c r="AQ220" s="209"/>
    </row>
    <row r="221" spans="1:43">
      <c r="A221" s="211">
        <v>10</v>
      </c>
      <c r="B221" s="211">
        <v>3</v>
      </c>
      <c r="C221" s="211" t="s">
        <v>740</v>
      </c>
      <c r="D221" s="211" t="s">
        <v>741</v>
      </c>
      <c r="E221" s="211"/>
      <c r="F221" s="211" t="s">
        <v>75</v>
      </c>
      <c r="G221" s="211"/>
      <c r="H221" s="211">
        <v>3</v>
      </c>
      <c r="I221" s="354" t="s">
        <v>1068</v>
      </c>
      <c r="J221" s="205" t="s">
        <v>43</v>
      </c>
      <c r="K221" s="223">
        <v>10</v>
      </c>
      <c r="L221" s="223">
        <v>3</v>
      </c>
      <c r="M221" s="223" t="s">
        <v>740</v>
      </c>
      <c r="N221" s="223" t="s">
        <v>741</v>
      </c>
      <c r="O221" s="223"/>
      <c r="P221" s="223" t="s">
        <v>75</v>
      </c>
      <c r="Q221" s="223"/>
      <c r="R221" s="223">
        <v>3</v>
      </c>
      <c r="S221" s="194" t="str">
        <f>VLOOKUP(A221,'[3]15_リスト発行元マスタ'!$A$3:$Q$100,2,FALSE)</f>
        <v>NPC</v>
      </c>
      <c r="T221" s="194" t="str">
        <f>VLOOKUP(K221,'[3]15_リスト発行元マスタ'!$U$3:$AK$100,2,FALSE)</f>
        <v>DJ_SHIPS</v>
      </c>
      <c r="U221" s="206" t="s">
        <v>208</v>
      </c>
      <c r="V221" s="207" t="s">
        <v>871</v>
      </c>
      <c r="W221" s="207" t="s">
        <v>206</v>
      </c>
      <c r="X221" s="207" t="str">
        <f t="shared" si="11"/>
        <v>10,3, '名称','NAME','',NULL,'',3</v>
      </c>
      <c r="Y221" s="208" t="s">
        <v>207</v>
      </c>
      <c r="AA221" s="209" t="b">
        <f t="shared" si="12"/>
        <v>0</v>
      </c>
      <c r="AB221" s="209" t="b">
        <f t="shared" si="12"/>
        <v>0</v>
      </c>
      <c r="AC221" s="209" t="b">
        <f t="shared" si="12"/>
        <v>0</v>
      </c>
      <c r="AD221" s="209" t="b">
        <f t="shared" si="12"/>
        <v>0</v>
      </c>
      <c r="AE221" s="209" t="str">
        <f t="shared" si="12"/>
        <v/>
      </c>
      <c r="AF221" s="209" t="b">
        <f t="shared" si="12"/>
        <v>0</v>
      </c>
      <c r="AG221" s="209" t="str">
        <f t="shared" si="12"/>
        <v/>
      </c>
      <c r="AH221" s="209" t="b">
        <f t="shared" si="12"/>
        <v>0</v>
      </c>
      <c r="AJ221" s="209"/>
      <c r="AK221" s="200"/>
      <c r="AL221" s="209"/>
      <c r="AM221" s="209"/>
      <c r="AN221" s="209"/>
      <c r="AO221" s="209"/>
      <c r="AP221" s="209"/>
      <c r="AQ221" s="209"/>
    </row>
    <row r="222" spans="1:43">
      <c r="A222" s="211">
        <v>10</v>
      </c>
      <c r="B222" s="211">
        <v>4</v>
      </c>
      <c r="C222" s="211" t="s">
        <v>742</v>
      </c>
      <c r="D222" s="211" t="s">
        <v>743</v>
      </c>
      <c r="E222" s="211"/>
      <c r="F222" s="211" t="s">
        <v>75</v>
      </c>
      <c r="G222" s="211"/>
      <c r="H222" s="211">
        <v>4</v>
      </c>
      <c r="I222" s="354" t="s">
        <v>1068</v>
      </c>
      <c r="J222" s="205" t="s">
        <v>43</v>
      </c>
      <c r="K222" s="223">
        <v>10</v>
      </c>
      <c r="L222" s="223">
        <v>4</v>
      </c>
      <c r="M222" s="223" t="s">
        <v>742</v>
      </c>
      <c r="N222" s="223" t="s">
        <v>743</v>
      </c>
      <c r="O222" s="223"/>
      <c r="P222" s="223" t="s">
        <v>75</v>
      </c>
      <c r="Q222" s="223"/>
      <c r="R222" s="223">
        <v>4</v>
      </c>
      <c r="S222" s="194" t="str">
        <f>VLOOKUP(A222,'[3]15_リスト発行元マスタ'!$A$3:$Q$100,2,FALSE)</f>
        <v>NPC</v>
      </c>
      <c r="T222" s="194" t="str">
        <f>VLOOKUP(K222,'[3]15_リスト発行元マスタ'!$U$3:$AK$100,2,FALSE)</f>
        <v>DJ_SHIPS</v>
      </c>
      <c r="U222" s="206" t="s">
        <v>208</v>
      </c>
      <c r="V222" s="207" t="s">
        <v>871</v>
      </c>
      <c r="W222" s="207" t="s">
        <v>206</v>
      </c>
      <c r="X222" s="207" t="str">
        <f t="shared" si="11"/>
        <v>10,4, '別称','NAME_SYNONYM','',NULL,'',4</v>
      </c>
      <c r="Y222" s="208" t="s">
        <v>207</v>
      </c>
      <c r="AA222" s="209" t="b">
        <f t="shared" si="12"/>
        <v>0</v>
      </c>
      <c r="AB222" s="209" t="b">
        <f t="shared" si="12"/>
        <v>0</v>
      </c>
      <c r="AC222" s="209" t="b">
        <f t="shared" si="12"/>
        <v>0</v>
      </c>
      <c r="AD222" s="209" t="b">
        <f t="shared" si="12"/>
        <v>0</v>
      </c>
      <c r="AE222" s="209" t="str">
        <f t="shared" si="12"/>
        <v/>
      </c>
      <c r="AF222" s="209" t="b">
        <f t="shared" si="12"/>
        <v>0</v>
      </c>
      <c r="AG222" s="209" t="str">
        <f t="shared" si="12"/>
        <v/>
      </c>
      <c r="AH222" s="209" t="b">
        <f t="shared" si="12"/>
        <v>0</v>
      </c>
      <c r="AJ222" s="209"/>
      <c r="AK222" s="200"/>
      <c r="AL222" s="209"/>
      <c r="AM222" s="209"/>
      <c r="AN222" s="209"/>
      <c r="AO222" s="209"/>
      <c r="AP222" s="209"/>
      <c r="AQ222" s="209"/>
    </row>
    <row r="223" spans="1:43">
      <c r="A223" s="211">
        <v>10</v>
      </c>
      <c r="B223" s="211">
        <v>5</v>
      </c>
      <c r="C223" s="211" t="s">
        <v>744</v>
      </c>
      <c r="D223" s="211" t="s">
        <v>745</v>
      </c>
      <c r="E223" s="211"/>
      <c r="F223" s="211" t="s">
        <v>75</v>
      </c>
      <c r="G223" s="211"/>
      <c r="H223" s="211">
        <v>5</v>
      </c>
      <c r="I223" s="354" t="s">
        <v>1068</v>
      </c>
      <c r="J223" s="205" t="s">
        <v>43</v>
      </c>
      <c r="K223" s="223">
        <v>10</v>
      </c>
      <c r="L223" s="223">
        <v>5</v>
      </c>
      <c r="M223" s="223" t="s">
        <v>744</v>
      </c>
      <c r="N223" s="223" t="s">
        <v>745</v>
      </c>
      <c r="O223" s="223"/>
      <c r="P223" s="223" t="s">
        <v>75</v>
      </c>
      <c r="Q223" s="223"/>
      <c r="R223" s="223">
        <v>5</v>
      </c>
      <c r="S223" s="194" t="str">
        <f>VLOOKUP(A223,'[3]15_リスト発行元マスタ'!$A$3:$Q$100,2,FALSE)</f>
        <v>NPC</v>
      </c>
      <c r="T223" s="194" t="str">
        <f>VLOOKUP(K223,'[3]15_リスト発行元マスタ'!$U$3:$AK$100,2,FALSE)</f>
        <v>DJ_SHIPS</v>
      </c>
      <c r="U223" s="206" t="s">
        <v>208</v>
      </c>
      <c r="V223" s="207" t="s">
        <v>871</v>
      </c>
      <c r="W223" s="207" t="s">
        <v>206</v>
      </c>
      <c r="X223" s="207" t="str">
        <f t="shared" si="11"/>
        <v>10,5, '住所2','ADDRESS2','',NULL,'',5</v>
      </c>
      <c r="Y223" s="208" t="s">
        <v>207</v>
      </c>
      <c r="AA223" s="209" t="b">
        <f t="shared" si="12"/>
        <v>0</v>
      </c>
      <c r="AB223" s="209" t="b">
        <f t="shared" si="12"/>
        <v>0</v>
      </c>
      <c r="AC223" s="209" t="b">
        <f t="shared" si="12"/>
        <v>0</v>
      </c>
      <c r="AD223" s="209" t="b">
        <f t="shared" si="12"/>
        <v>0</v>
      </c>
      <c r="AE223" s="209" t="str">
        <f t="shared" si="12"/>
        <v/>
      </c>
      <c r="AF223" s="209" t="b">
        <f t="shared" si="12"/>
        <v>0</v>
      </c>
      <c r="AG223" s="209" t="str">
        <f t="shared" si="12"/>
        <v/>
      </c>
      <c r="AH223" s="209" t="b">
        <f t="shared" si="12"/>
        <v>0</v>
      </c>
      <c r="AJ223" s="209"/>
      <c r="AK223" s="200"/>
      <c r="AL223" s="209"/>
      <c r="AM223" s="209"/>
      <c r="AN223" s="209"/>
      <c r="AO223" s="209"/>
      <c r="AP223" s="209"/>
      <c r="AQ223" s="209"/>
    </row>
    <row r="224" spans="1:43">
      <c r="A224" s="211">
        <v>10</v>
      </c>
      <c r="B224" s="211">
        <v>6</v>
      </c>
      <c r="C224" s="211" t="s">
        <v>746</v>
      </c>
      <c r="D224" s="211" t="s">
        <v>747</v>
      </c>
      <c r="E224" s="211"/>
      <c r="F224" s="211" t="s">
        <v>75</v>
      </c>
      <c r="G224" s="211"/>
      <c r="H224" s="211">
        <v>6</v>
      </c>
      <c r="I224" s="354" t="s">
        <v>1068</v>
      </c>
      <c r="J224" s="205" t="s">
        <v>43</v>
      </c>
      <c r="K224" s="223">
        <v>10</v>
      </c>
      <c r="L224" s="223">
        <v>6</v>
      </c>
      <c r="M224" s="223" t="s">
        <v>746</v>
      </c>
      <c r="N224" s="223" t="s">
        <v>747</v>
      </c>
      <c r="O224" s="223"/>
      <c r="P224" s="223" t="s">
        <v>75</v>
      </c>
      <c r="Q224" s="223"/>
      <c r="R224" s="223">
        <v>6</v>
      </c>
      <c r="S224" s="194" t="str">
        <f>VLOOKUP(A224,'[3]15_リスト発行元マスタ'!$A$3:$Q$100,2,FALSE)</f>
        <v>NPC</v>
      </c>
      <c r="T224" s="194" t="str">
        <f>VLOOKUP(K224,'[3]15_リスト発行元マスタ'!$U$3:$AK$100,2,FALSE)</f>
        <v>DJ_SHIPS</v>
      </c>
      <c r="U224" s="206" t="s">
        <v>208</v>
      </c>
      <c r="V224" s="207" t="s">
        <v>871</v>
      </c>
      <c r="W224" s="207" t="s">
        <v>206</v>
      </c>
      <c r="X224" s="207" t="str">
        <f t="shared" si="11"/>
        <v>10,6, '都市','CITY','',NULL,'',6</v>
      </c>
      <c r="Y224" s="208" t="s">
        <v>207</v>
      </c>
      <c r="AA224" s="209" t="b">
        <f t="shared" si="12"/>
        <v>0</v>
      </c>
      <c r="AB224" s="209" t="b">
        <f t="shared" si="12"/>
        <v>0</v>
      </c>
      <c r="AC224" s="209" t="b">
        <f t="shared" si="12"/>
        <v>0</v>
      </c>
      <c r="AD224" s="209" t="b">
        <f t="shared" si="12"/>
        <v>0</v>
      </c>
      <c r="AE224" s="209" t="str">
        <f t="shared" si="12"/>
        <v/>
      </c>
      <c r="AF224" s="209" t="b">
        <f t="shared" si="12"/>
        <v>0</v>
      </c>
      <c r="AG224" s="209" t="str">
        <f t="shared" si="12"/>
        <v/>
      </c>
      <c r="AH224" s="209" t="b">
        <f t="shared" si="12"/>
        <v>0</v>
      </c>
      <c r="AJ224" s="209"/>
      <c r="AK224" s="200"/>
      <c r="AL224" s="209"/>
      <c r="AM224" s="209"/>
      <c r="AN224" s="209"/>
      <c r="AO224" s="209"/>
      <c r="AP224" s="209"/>
      <c r="AQ224" s="209"/>
    </row>
    <row r="225" spans="1:43">
      <c r="A225" s="211">
        <v>10</v>
      </c>
      <c r="B225" s="211">
        <v>7</v>
      </c>
      <c r="C225" s="211" t="s">
        <v>748</v>
      </c>
      <c r="D225" s="211" t="s">
        <v>749</v>
      </c>
      <c r="E225" s="211"/>
      <c r="F225" s="211" t="s">
        <v>75</v>
      </c>
      <c r="G225" s="211"/>
      <c r="H225" s="211">
        <v>7</v>
      </c>
      <c r="I225" s="354" t="s">
        <v>1068</v>
      </c>
      <c r="J225" s="205" t="s">
        <v>43</v>
      </c>
      <c r="K225" s="223">
        <v>10</v>
      </c>
      <c r="L225" s="223">
        <v>7</v>
      </c>
      <c r="M225" s="223" t="s">
        <v>748</v>
      </c>
      <c r="N225" s="223" t="s">
        <v>749</v>
      </c>
      <c r="O225" s="223"/>
      <c r="P225" s="223" t="s">
        <v>75</v>
      </c>
      <c r="Q225" s="223"/>
      <c r="R225" s="223">
        <v>7</v>
      </c>
      <c r="S225" s="194" t="str">
        <f>VLOOKUP(A225,'[3]15_リスト発行元マスタ'!$A$3:$Q$100,2,FALSE)</f>
        <v>NPC</v>
      </c>
      <c r="T225" s="194" t="str">
        <f>VLOOKUP(K225,'[3]15_リスト発行元マスタ'!$U$3:$AK$100,2,FALSE)</f>
        <v>DJ_SHIPS</v>
      </c>
      <c r="U225" s="206" t="s">
        <v>208</v>
      </c>
      <c r="V225" s="207" t="s">
        <v>871</v>
      </c>
      <c r="W225" s="207" t="s">
        <v>206</v>
      </c>
      <c r="X225" s="207" t="str">
        <f t="shared" si="11"/>
        <v>10,7, '国','COUNTRY','',NULL,'',7</v>
      </c>
      <c r="Y225" s="208" t="s">
        <v>207</v>
      </c>
      <c r="AA225" s="209" t="b">
        <f t="shared" si="12"/>
        <v>0</v>
      </c>
      <c r="AB225" s="209" t="b">
        <f t="shared" si="12"/>
        <v>0</v>
      </c>
      <c r="AC225" s="209" t="b">
        <f t="shared" si="12"/>
        <v>0</v>
      </c>
      <c r="AD225" s="209" t="b">
        <f t="shared" si="12"/>
        <v>0</v>
      </c>
      <c r="AE225" s="209" t="str">
        <f t="shared" si="12"/>
        <v/>
      </c>
      <c r="AF225" s="209" t="b">
        <f t="shared" si="12"/>
        <v>0</v>
      </c>
      <c r="AG225" s="209" t="str">
        <f t="shared" si="12"/>
        <v/>
      </c>
      <c r="AH225" s="209" t="b">
        <f t="shared" si="12"/>
        <v>0</v>
      </c>
      <c r="AJ225" s="209"/>
      <c r="AK225" s="200"/>
      <c r="AL225" s="209"/>
      <c r="AM225" s="209"/>
      <c r="AN225" s="209"/>
      <c r="AO225" s="209"/>
      <c r="AP225" s="209"/>
      <c r="AQ225" s="209"/>
    </row>
    <row r="226" spans="1:43">
      <c r="A226" s="211">
        <v>10</v>
      </c>
      <c r="B226" s="211">
        <v>8</v>
      </c>
      <c r="C226" s="211" t="s">
        <v>750</v>
      </c>
      <c r="D226" s="211" t="s">
        <v>751</v>
      </c>
      <c r="E226" s="211"/>
      <c r="F226" s="211" t="s">
        <v>75</v>
      </c>
      <c r="G226" s="211"/>
      <c r="H226" s="211">
        <v>8</v>
      </c>
      <c r="I226" s="354" t="s">
        <v>1068</v>
      </c>
      <c r="J226" s="205" t="s">
        <v>43</v>
      </c>
      <c r="K226" s="223">
        <v>10</v>
      </c>
      <c r="L226" s="223">
        <v>8</v>
      </c>
      <c r="M226" s="223" t="s">
        <v>750</v>
      </c>
      <c r="N226" s="223" t="s">
        <v>751</v>
      </c>
      <c r="O226" s="223"/>
      <c r="P226" s="223" t="s">
        <v>75</v>
      </c>
      <c r="Q226" s="223"/>
      <c r="R226" s="223">
        <v>8</v>
      </c>
      <c r="S226" s="194" t="str">
        <f>VLOOKUP(A226,'[3]15_リスト発行元マスタ'!$A$3:$Q$100,2,FALSE)</f>
        <v>NPC</v>
      </c>
      <c r="T226" s="194" t="str">
        <f>VLOOKUP(K226,'[3]15_リスト発行元マスタ'!$U$3:$AK$100,2,FALSE)</f>
        <v>DJ_SHIPS</v>
      </c>
      <c r="U226" s="206" t="s">
        <v>208</v>
      </c>
      <c r="V226" s="207" t="s">
        <v>871</v>
      </c>
      <c r="W226" s="207" t="s">
        <v>206</v>
      </c>
      <c r="X226" s="207" t="str">
        <f t="shared" si="11"/>
        <v>10,8, 'ID情報','NATIONALID','',NULL,'',8</v>
      </c>
      <c r="Y226" s="208" t="s">
        <v>207</v>
      </c>
      <c r="AA226" s="209" t="b">
        <f t="shared" si="12"/>
        <v>0</v>
      </c>
      <c r="AB226" s="209" t="b">
        <f t="shared" si="12"/>
        <v>0</v>
      </c>
      <c r="AC226" s="209" t="b">
        <f t="shared" si="12"/>
        <v>0</v>
      </c>
      <c r="AD226" s="209" t="b">
        <f t="shared" si="12"/>
        <v>0</v>
      </c>
      <c r="AE226" s="209" t="str">
        <f t="shared" si="12"/>
        <v/>
      </c>
      <c r="AF226" s="209" t="b">
        <f t="shared" si="12"/>
        <v>0</v>
      </c>
      <c r="AG226" s="209" t="str">
        <f t="shared" si="12"/>
        <v/>
      </c>
      <c r="AH226" s="209" t="b">
        <f t="shared" si="12"/>
        <v>0</v>
      </c>
      <c r="AJ226" s="209"/>
      <c r="AK226" s="200"/>
      <c r="AL226" s="209"/>
      <c r="AM226" s="209"/>
      <c r="AN226" s="209"/>
      <c r="AO226" s="209"/>
      <c r="AP226" s="209"/>
      <c r="AQ226" s="209"/>
    </row>
    <row r="227" spans="1:43">
      <c r="A227" s="211">
        <v>10</v>
      </c>
      <c r="B227" s="211">
        <v>9</v>
      </c>
      <c r="C227" s="211" t="s">
        <v>752</v>
      </c>
      <c r="D227" s="211" t="s">
        <v>753</v>
      </c>
      <c r="E227" s="211"/>
      <c r="F227" s="211" t="s">
        <v>75</v>
      </c>
      <c r="G227" s="211"/>
      <c r="H227" s="211">
        <v>9</v>
      </c>
      <c r="I227" s="354" t="s">
        <v>1068</v>
      </c>
      <c r="J227" s="205" t="s">
        <v>43</v>
      </c>
      <c r="K227" s="223">
        <v>10</v>
      </c>
      <c r="L227" s="223">
        <v>9</v>
      </c>
      <c r="M227" s="223" t="s">
        <v>752</v>
      </c>
      <c r="N227" s="223" t="s">
        <v>753</v>
      </c>
      <c r="O227" s="223"/>
      <c r="P227" s="223" t="s">
        <v>75</v>
      </c>
      <c r="Q227" s="223"/>
      <c r="R227" s="223">
        <v>9</v>
      </c>
      <c r="S227" s="194" t="str">
        <f>VLOOKUP(A227,'[3]15_リスト発行元マスタ'!$A$3:$Q$100,2,FALSE)</f>
        <v>NPC</v>
      </c>
      <c r="T227" s="194" t="str">
        <f>VLOOKUP(K227,'[3]15_リスト発行元マスタ'!$U$3:$AK$100,2,FALSE)</f>
        <v>DJ_SHIPS</v>
      </c>
      <c r="U227" s="206" t="s">
        <v>208</v>
      </c>
      <c r="V227" s="207" t="s">
        <v>871</v>
      </c>
      <c r="W227" s="207" t="s">
        <v>206</v>
      </c>
      <c r="X227" s="207" t="str">
        <f t="shared" si="11"/>
        <v>10,9, 'パスポート番号','PASSPORT','',NULL,'',9</v>
      </c>
      <c r="Y227" s="208" t="s">
        <v>207</v>
      </c>
      <c r="AA227" s="209" t="b">
        <f t="shared" si="12"/>
        <v>0</v>
      </c>
      <c r="AB227" s="209" t="b">
        <f t="shared" si="12"/>
        <v>0</v>
      </c>
      <c r="AC227" s="209" t="b">
        <f t="shared" si="12"/>
        <v>0</v>
      </c>
      <c r="AD227" s="209" t="b">
        <f t="shared" si="12"/>
        <v>0</v>
      </c>
      <c r="AE227" s="209" t="str">
        <f t="shared" si="12"/>
        <v/>
      </c>
      <c r="AF227" s="209" t="b">
        <f t="shared" si="12"/>
        <v>0</v>
      </c>
      <c r="AG227" s="209" t="str">
        <f t="shared" si="12"/>
        <v/>
      </c>
      <c r="AH227" s="209" t="b">
        <f t="shared" si="12"/>
        <v>0</v>
      </c>
      <c r="AJ227" s="209"/>
      <c r="AK227" s="200"/>
      <c r="AL227" s="209"/>
      <c r="AM227" s="209"/>
      <c r="AN227" s="209"/>
      <c r="AO227" s="209"/>
      <c r="AP227" s="209"/>
      <c r="AQ227" s="209"/>
    </row>
    <row r="228" spans="1:43">
      <c r="A228" s="211">
        <v>10</v>
      </c>
      <c r="B228" s="211">
        <v>10</v>
      </c>
      <c r="C228" s="211" t="s">
        <v>754</v>
      </c>
      <c r="D228" s="211" t="s">
        <v>755</v>
      </c>
      <c r="E228" s="211"/>
      <c r="F228" s="211" t="s">
        <v>75</v>
      </c>
      <c r="G228" s="211"/>
      <c r="H228" s="211">
        <v>10</v>
      </c>
      <c r="I228" s="354" t="s">
        <v>1068</v>
      </c>
      <c r="J228" s="205" t="s">
        <v>43</v>
      </c>
      <c r="K228" s="223">
        <v>10</v>
      </c>
      <c r="L228" s="223">
        <v>10</v>
      </c>
      <c r="M228" s="223" t="s">
        <v>754</v>
      </c>
      <c r="N228" s="223" t="s">
        <v>755</v>
      </c>
      <c r="O228" s="223"/>
      <c r="P228" s="223" t="s">
        <v>75</v>
      </c>
      <c r="Q228" s="223"/>
      <c r="R228" s="223">
        <v>10</v>
      </c>
      <c r="S228" s="194" t="str">
        <f>VLOOKUP(A228,'[3]15_リスト発行元マスタ'!$A$3:$Q$100,2,FALSE)</f>
        <v>NPC</v>
      </c>
      <c r="T228" s="194" t="str">
        <f>VLOOKUP(K228,'[3]15_リスト発行元マスタ'!$U$3:$AK$100,2,FALSE)</f>
        <v>DJ_SHIPS</v>
      </c>
      <c r="U228" s="206" t="s">
        <v>208</v>
      </c>
      <c r="V228" s="207" t="s">
        <v>871</v>
      </c>
      <c r="W228" s="207" t="s">
        <v>206</v>
      </c>
      <c r="X228" s="207" t="str">
        <f t="shared" si="11"/>
        <v>10,10, 'その他ID情報','SEARCHCODE','',NULL,'',10</v>
      </c>
      <c r="Y228" s="208" t="s">
        <v>207</v>
      </c>
      <c r="AA228" s="209" t="b">
        <f t="shared" si="12"/>
        <v>0</v>
      </c>
      <c r="AB228" s="209" t="b">
        <f t="shared" si="12"/>
        <v>0</v>
      </c>
      <c r="AC228" s="209" t="b">
        <f t="shared" si="12"/>
        <v>0</v>
      </c>
      <c r="AD228" s="209" t="b">
        <f t="shared" si="12"/>
        <v>0</v>
      </c>
      <c r="AE228" s="209" t="str">
        <f t="shared" si="12"/>
        <v/>
      </c>
      <c r="AF228" s="209" t="b">
        <f t="shared" si="12"/>
        <v>0</v>
      </c>
      <c r="AG228" s="209" t="str">
        <f t="shared" si="12"/>
        <v/>
      </c>
      <c r="AH228" s="209" t="b">
        <f t="shared" si="12"/>
        <v>0</v>
      </c>
      <c r="AJ228" s="209"/>
      <c r="AK228" s="200"/>
      <c r="AL228" s="209"/>
      <c r="AM228" s="209"/>
      <c r="AN228" s="209"/>
      <c r="AO228" s="209"/>
      <c r="AP228" s="209"/>
      <c r="AQ228" s="209"/>
    </row>
    <row r="229" spans="1:43">
      <c r="A229" s="211">
        <v>10</v>
      </c>
      <c r="B229" s="211">
        <v>11</v>
      </c>
      <c r="C229" s="211" t="s">
        <v>756</v>
      </c>
      <c r="D229" s="211" t="s">
        <v>757</v>
      </c>
      <c r="E229" s="211"/>
      <c r="F229" s="211" t="s">
        <v>75</v>
      </c>
      <c r="G229" s="211"/>
      <c r="H229" s="211">
        <v>11</v>
      </c>
      <c r="I229" s="354" t="s">
        <v>1068</v>
      </c>
      <c r="J229" s="205" t="s">
        <v>43</v>
      </c>
      <c r="K229" s="223">
        <v>10</v>
      </c>
      <c r="L229" s="223">
        <v>11</v>
      </c>
      <c r="M229" s="223" t="s">
        <v>756</v>
      </c>
      <c r="N229" s="223" t="s">
        <v>757</v>
      </c>
      <c r="O229" s="223"/>
      <c r="P229" s="223" t="s">
        <v>75</v>
      </c>
      <c r="Q229" s="223"/>
      <c r="R229" s="223">
        <v>11</v>
      </c>
      <c r="S229" s="194" t="str">
        <f>VLOOKUP(A229,'[3]15_リスト発行元マスタ'!$A$3:$Q$100,2,FALSE)</f>
        <v>NPC</v>
      </c>
      <c r="T229" s="194" t="str">
        <f>VLOOKUP(K229,'[3]15_リスト発行元マスタ'!$U$3:$AK$100,2,FALSE)</f>
        <v>DJ_SHIPS</v>
      </c>
      <c r="U229" s="206" t="s">
        <v>208</v>
      </c>
      <c r="V229" s="207" t="s">
        <v>871</v>
      </c>
      <c r="W229" s="207" t="s">
        <v>206</v>
      </c>
      <c r="X229" s="207" t="str">
        <f t="shared" si="11"/>
        <v>10,11, 'BIC','BICCODE','',NULL,'',11</v>
      </c>
      <c r="Y229" s="208" t="s">
        <v>207</v>
      </c>
      <c r="AA229" s="209" t="b">
        <f t="shared" si="12"/>
        <v>0</v>
      </c>
      <c r="AB229" s="209" t="b">
        <f t="shared" si="12"/>
        <v>0</v>
      </c>
      <c r="AC229" s="209" t="b">
        <f t="shared" si="12"/>
        <v>0</v>
      </c>
      <c r="AD229" s="209" t="b">
        <f t="shared" si="12"/>
        <v>0</v>
      </c>
      <c r="AE229" s="209" t="str">
        <f t="shared" si="12"/>
        <v/>
      </c>
      <c r="AF229" s="209" t="b">
        <f t="shared" si="12"/>
        <v>0</v>
      </c>
      <c r="AG229" s="209" t="str">
        <f t="shared" si="12"/>
        <v/>
      </c>
      <c r="AH229" s="209" t="b">
        <f t="shared" si="12"/>
        <v>0</v>
      </c>
      <c r="AJ229" s="209"/>
      <c r="AK229" s="200"/>
      <c r="AL229" s="209"/>
      <c r="AM229" s="209"/>
      <c r="AN229" s="209"/>
      <c r="AO229" s="209"/>
      <c r="AP229" s="209"/>
      <c r="AQ229" s="209"/>
    </row>
    <row r="230" spans="1:43">
      <c r="A230" s="211">
        <v>10</v>
      </c>
      <c r="B230" s="211">
        <v>12</v>
      </c>
      <c r="C230" s="211" t="s">
        <v>758</v>
      </c>
      <c r="D230" s="211" t="s">
        <v>759</v>
      </c>
      <c r="E230" s="211"/>
      <c r="F230" s="211" t="s">
        <v>75</v>
      </c>
      <c r="G230" s="211"/>
      <c r="H230" s="211">
        <v>12</v>
      </c>
      <c r="I230" s="354" t="s">
        <v>1068</v>
      </c>
      <c r="J230" s="205" t="s">
        <v>43</v>
      </c>
      <c r="K230" s="223">
        <v>10</v>
      </c>
      <c r="L230" s="223">
        <v>12</v>
      </c>
      <c r="M230" s="223" t="s">
        <v>758</v>
      </c>
      <c r="N230" s="223" t="s">
        <v>759</v>
      </c>
      <c r="O230" s="223"/>
      <c r="P230" s="223" t="s">
        <v>75</v>
      </c>
      <c r="Q230" s="223"/>
      <c r="R230" s="223">
        <v>12</v>
      </c>
      <c r="S230" s="194" t="str">
        <f>VLOOKUP(A230,'[3]15_リスト発行元マスタ'!$A$3:$Q$100,2,FALSE)</f>
        <v>NPC</v>
      </c>
      <c r="T230" s="194" t="str">
        <f>VLOOKUP(K230,'[3]15_リスト発行元マスタ'!$U$3:$AK$100,2,FALSE)</f>
        <v>DJ_SHIPS</v>
      </c>
      <c r="U230" s="206" t="s">
        <v>208</v>
      </c>
      <c r="V230" s="207" t="s">
        <v>871</v>
      </c>
      <c r="W230" s="207" t="s">
        <v>206</v>
      </c>
      <c r="X230" s="207" t="str">
        <f t="shared" si="11"/>
        <v>10,12, '設立/生年月日','DATEOFBIRTH','',NULL,'',12</v>
      </c>
      <c r="Y230" s="208" t="s">
        <v>207</v>
      </c>
      <c r="AA230" s="209" t="b">
        <f t="shared" si="12"/>
        <v>0</v>
      </c>
      <c r="AB230" s="209" t="b">
        <f t="shared" si="12"/>
        <v>0</v>
      </c>
      <c r="AC230" s="209" t="b">
        <f t="shared" si="12"/>
        <v>0</v>
      </c>
      <c r="AD230" s="209" t="b">
        <f t="shared" si="12"/>
        <v>0</v>
      </c>
      <c r="AE230" s="209" t="str">
        <f t="shared" si="12"/>
        <v/>
      </c>
      <c r="AF230" s="209" t="b">
        <f t="shared" si="12"/>
        <v>0</v>
      </c>
      <c r="AG230" s="209" t="str">
        <f t="shared" si="12"/>
        <v/>
      </c>
      <c r="AH230" s="209" t="b">
        <f t="shared" si="12"/>
        <v>0</v>
      </c>
      <c r="AJ230" s="209"/>
      <c r="AK230" s="200"/>
      <c r="AL230" s="209"/>
      <c r="AM230" s="209"/>
      <c r="AN230" s="209"/>
      <c r="AO230" s="209"/>
      <c r="AP230" s="209"/>
      <c r="AQ230" s="209"/>
    </row>
    <row r="231" spans="1:43">
      <c r="A231" s="211">
        <v>10</v>
      </c>
      <c r="B231" s="211">
        <v>13</v>
      </c>
      <c r="C231" s="211" t="s">
        <v>760</v>
      </c>
      <c r="D231" s="211" t="s">
        <v>761</v>
      </c>
      <c r="E231" s="211"/>
      <c r="F231" s="211" t="s">
        <v>75</v>
      </c>
      <c r="G231" s="211"/>
      <c r="H231" s="211">
        <v>13</v>
      </c>
      <c r="I231" s="354" t="s">
        <v>1068</v>
      </c>
      <c r="J231" s="205" t="s">
        <v>43</v>
      </c>
      <c r="K231" s="223">
        <v>10</v>
      </c>
      <c r="L231" s="223">
        <v>13</v>
      </c>
      <c r="M231" s="223" t="s">
        <v>760</v>
      </c>
      <c r="N231" s="223" t="s">
        <v>761</v>
      </c>
      <c r="O231" s="223"/>
      <c r="P231" s="223" t="s">
        <v>75</v>
      </c>
      <c r="Q231" s="223"/>
      <c r="R231" s="223">
        <v>13</v>
      </c>
      <c r="S231" s="194" t="str">
        <f>VLOOKUP(A231,'[3]15_リスト発行元マスタ'!$A$3:$Q$100,2,FALSE)</f>
        <v>NPC</v>
      </c>
      <c r="T231" s="194" t="str">
        <f>VLOOKUP(K231,'[3]15_リスト発行元マスタ'!$U$3:$AK$100,2,FALSE)</f>
        <v>DJ_SHIPS</v>
      </c>
      <c r="U231" s="206" t="s">
        <v>208</v>
      </c>
      <c r="V231" s="207" t="s">
        <v>871</v>
      </c>
      <c r="W231" s="207" t="s">
        <v>206</v>
      </c>
      <c r="X231" s="207" t="str">
        <f t="shared" si="11"/>
        <v>10,13, '性別','GENDER','',NULL,'',13</v>
      </c>
      <c r="Y231" s="208" t="s">
        <v>207</v>
      </c>
      <c r="AA231" s="209" t="b">
        <f t="shared" si="12"/>
        <v>0</v>
      </c>
      <c r="AB231" s="209" t="b">
        <f t="shared" si="12"/>
        <v>0</v>
      </c>
      <c r="AC231" s="209" t="b">
        <f t="shared" si="12"/>
        <v>0</v>
      </c>
      <c r="AD231" s="209" t="b">
        <f t="shared" si="12"/>
        <v>0</v>
      </c>
      <c r="AE231" s="209" t="str">
        <f t="shared" si="12"/>
        <v/>
      </c>
      <c r="AF231" s="209" t="b">
        <f t="shared" si="12"/>
        <v>0</v>
      </c>
      <c r="AG231" s="209" t="str">
        <f t="shared" si="12"/>
        <v/>
      </c>
      <c r="AH231" s="209" t="b">
        <f t="shared" si="12"/>
        <v>0</v>
      </c>
      <c r="AJ231" s="209"/>
      <c r="AK231" s="200"/>
      <c r="AL231" s="209"/>
      <c r="AM231" s="209"/>
      <c r="AN231" s="209"/>
      <c r="AO231" s="209"/>
      <c r="AP231" s="209"/>
      <c r="AQ231" s="209"/>
    </row>
    <row r="232" spans="1:43">
      <c r="A232" s="211">
        <v>10</v>
      </c>
      <c r="B232" s="211">
        <v>14</v>
      </c>
      <c r="C232" s="211" t="s">
        <v>762</v>
      </c>
      <c r="D232" s="211" t="s">
        <v>763</v>
      </c>
      <c r="E232" s="211"/>
      <c r="F232" s="211" t="s">
        <v>75</v>
      </c>
      <c r="G232" s="211"/>
      <c r="H232" s="211">
        <v>14</v>
      </c>
      <c r="I232" s="354" t="s">
        <v>1068</v>
      </c>
      <c r="J232" s="205" t="s">
        <v>43</v>
      </c>
      <c r="K232" s="223">
        <v>10</v>
      </c>
      <c r="L232" s="223">
        <v>14</v>
      </c>
      <c r="M232" s="223" t="s">
        <v>762</v>
      </c>
      <c r="N232" s="223" t="s">
        <v>763</v>
      </c>
      <c r="O232" s="223"/>
      <c r="P232" s="223" t="s">
        <v>75</v>
      </c>
      <c r="Q232" s="223"/>
      <c r="R232" s="223">
        <v>14</v>
      </c>
      <c r="S232" s="194" t="str">
        <f>VLOOKUP(A232,'[3]15_リスト発行元マスタ'!$A$3:$Q$100,2,FALSE)</f>
        <v>NPC</v>
      </c>
      <c r="T232" s="194" t="str">
        <f>VLOOKUP(K232,'[3]15_リスト発行元マスタ'!$U$3:$AK$100,2,FALSE)</f>
        <v>DJ_SHIPS</v>
      </c>
      <c r="U232" s="206" t="s">
        <v>208</v>
      </c>
      <c r="V232" s="207" t="s">
        <v>871</v>
      </c>
      <c r="W232" s="207" t="s">
        <v>206</v>
      </c>
      <c r="X232" s="207" t="str">
        <f t="shared" si="11"/>
        <v>10,14, '住所','ADDRESS','',NULL,'',14</v>
      </c>
      <c r="Y232" s="208" t="s">
        <v>207</v>
      </c>
      <c r="AA232" s="209" t="b">
        <f t="shared" si="12"/>
        <v>0</v>
      </c>
      <c r="AB232" s="209" t="b">
        <f t="shared" si="12"/>
        <v>0</v>
      </c>
      <c r="AC232" s="209" t="b">
        <f t="shared" si="12"/>
        <v>0</v>
      </c>
      <c r="AD232" s="209" t="b">
        <f t="shared" si="12"/>
        <v>0</v>
      </c>
      <c r="AE232" s="209" t="str">
        <f t="shared" si="12"/>
        <v/>
      </c>
      <c r="AF232" s="209" t="b">
        <f t="shared" si="12"/>
        <v>0</v>
      </c>
      <c r="AG232" s="209" t="str">
        <f t="shared" si="12"/>
        <v/>
      </c>
      <c r="AH232" s="209" t="b">
        <f t="shared" si="12"/>
        <v>0</v>
      </c>
      <c r="AJ232" s="209"/>
      <c r="AK232" s="200"/>
      <c r="AL232" s="209"/>
      <c r="AM232" s="209"/>
      <c r="AN232" s="209"/>
      <c r="AO232" s="209"/>
      <c r="AP232" s="209"/>
      <c r="AQ232" s="209"/>
    </row>
    <row r="233" spans="1:43">
      <c r="A233" s="211">
        <v>10</v>
      </c>
      <c r="B233" s="211">
        <v>15</v>
      </c>
      <c r="C233" s="211" t="s">
        <v>764</v>
      </c>
      <c r="D233" s="211" t="s">
        <v>765</v>
      </c>
      <c r="E233" s="211"/>
      <c r="F233" s="211" t="s">
        <v>75</v>
      </c>
      <c r="G233" s="211"/>
      <c r="H233" s="211">
        <v>15</v>
      </c>
      <c r="I233" s="354" t="s">
        <v>1068</v>
      </c>
      <c r="J233" s="205" t="s">
        <v>43</v>
      </c>
      <c r="K233" s="223">
        <v>10</v>
      </c>
      <c r="L233" s="223">
        <v>15</v>
      </c>
      <c r="M233" s="223" t="s">
        <v>764</v>
      </c>
      <c r="N233" s="223" t="s">
        <v>765</v>
      </c>
      <c r="O233" s="223"/>
      <c r="P233" s="223" t="s">
        <v>75</v>
      </c>
      <c r="Q233" s="223"/>
      <c r="R233" s="223">
        <v>15</v>
      </c>
      <c r="S233" s="194" t="str">
        <f>VLOOKUP(A233,'[3]15_リスト発行元マスタ'!$A$3:$Q$100,2,FALSE)</f>
        <v>NPC</v>
      </c>
      <c r="T233" s="194" t="str">
        <f>VLOOKUP(K233,'[3]15_リスト発行元マスタ'!$U$3:$AK$100,2,FALSE)</f>
        <v>DJ_SHIPS</v>
      </c>
      <c r="U233" s="206" t="s">
        <v>208</v>
      </c>
      <c r="V233" s="207" t="s">
        <v>871</v>
      </c>
      <c r="W233" s="207" t="s">
        <v>206</v>
      </c>
      <c r="X233" s="207" t="str">
        <f t="shared" si="11"/>
        <v>10,15, '国籍','NATIONALITY','',NULL,'',15</v>
      </c>
      <c r="Y233" s="208" t="s">
        <v>207</v>
      </c>
      <c r="AA233" s="209" t="b">
        <f t="shared" si="12"/>
        <v>0</v>
      </c>
      <c r="AB233" s="209" t="b">
        <f t="shared" si="12"/>
        <v>0</v>
      </c>
      <c r="AC233" s="209" t="b">
        <f t="shared" si="12"/>
        <v>0</v>
      </c>
      <c r="AD233" s="209" t="b">
        <f t="shared" si="12"/>
        <v>0</v>
      </c>
      <c r="AE233" s="209" t="str">
        <f t="shared" si="12"/>
        <v/>
      </c>
      <c r="AF233" s="209" t="b">
        <f t="shared" si="12"/>
        <v>0</v>
      </c>
      <c r="AG233" s="209" t="str">
        <f t="shared" si="12"/>
        <v/>
      </c>
      <c r="AH233" s="209" t="b">
        <f t="shared" si="12"/>
        <v>0</v>
      </c>
      <c r="AJ233" s="209"/>
      <c r="AK233" s="200"/>
      <c r="AL233" s="209"/>
      <c r="AM233" s="209"/>
      <c r="AN233" s="209"/>
      <c r="AO233" s="209"/>
      <c r="AP233" s="209"/>
      <c r="AQ233" s="209"/>
    </row>
    <row r="234" spans="1:43">
      <c r="A234" s="211">
        <v>10</v>
      </c>
      <c r="B234" s="211">
        <v>16</v>
      </c>
      <c r="C234" s="211" t="s">
        <v>766</v>
      </c>
      <c r="D234" s="211" t="s">
        <v>767</v>
      </c>
      <c r="E234" s="211"/>
      <c r="F234" s="211" t="s">
        <v>75</v>
      </c>
      <c r="G234" s="211"/>
      <c r="H234" s="211">
        <v>16</v>
      </c>
      <c r="I234" s="354" t="s">
        <v>1068</v>
      </c>
      <c r="J234" s="205" t="s">
        <v>43</v>
      </c>
      <c r="K234" s="223">
        <v>10</v>
      </c>
      <c r="L234" s="223">
        <v>16</v>
      </c>
      <c r="M234" s="223" t="s">
        <v>766</v>
      </c>
      <c r="N234" s="223" t="s">
        <v>767</v>
      </c>
      <c r="O234" s="223"/>
      <c r="P234" s="223" t="s">
        <v>75</v>
      </c>
      <c r="Q234" s="223"/>
      <c r="R234" s="223">
        <v>16</v>
      </c>
      <c r="S234" s="194" t="str">
        <f>VLOOKUP(A234,'[3]15_リスト発行元マスタ'!$A$3:$Q$100,2,FALSE)</f>
        <v>NPC</v>
      </c>
      <c r="T234" s="194" t="str">
        <f>VLOOKUP(K234,'[3]15_リスト発行元マスタ'!$U$3:$AK$100,2,FALSE)</f>
        <v>DJ_SHIPS</v>
      </c>
      <c r="U234" s="206" t="s">
        <v>208</v>
      </c>
      <c r="V234" s="207" t="s">
        <v>871</v>
      </c>
      <c r="W234" s="207" t="s">
        <v>206</v>
      </c>
      <c r="X234" s="207" t="str">
        <f t="shared" si="11"/>
        <v>10,16, '特定顧客と判断した事由','REASONS','',NULL,'',16</v>
      </c>
      <c r="Y234" s="208" t="s">
        <v>207</v>
      </c>
      <c r="AA234" s="209" t="b">
        <f t="shared" si="12"/>
        <v>0</v>
      </c>
      <c r="AB234" s="209" t="b">
        <f t="shared" si="12"/>
        <v>0</v>
      </c>
      <c r="AC234" s="209" t="b">
        <f t="shared" si="12"/>
        <v>0</v>
      </c>
      <c r="AD234" s="209" t="b">
        <f t="shared" si="12"/>
        <v>0</v>
      </c>
      <c r="AE234" s="209" t="str">
        <f t="shared" si="12"/>
        <v/>
      </c>
      <c r="AF234" s="209" t="b">
        <f t="shared" si="12"/>
        <v>0</v>
      </c>
      <c r="AG234" s="209" t="str">
        <f t="shared" si="12"/>
        <v/>
      </c>
      <c r="AH234" s="209" t="b">
        <f t="shared" si="12"/>
        <v>0</v>
      </c>
      <c r="AJ234" s="209"/>
      <c r="AK234" s="200"/>
      <c r="AL234" s="209"/>
      <c r="AM234" s="209"/>
      <c r="AN234" s="209"/>
      <c r="AO234" s="209"/>
      <c r="AP234" s="209"/>
      <c r="AQ234" s="209"/>
    </row>
    <row r="235" spans="1:43">
      <c r="A235" s="211">
        <v>10</v>
      </c>
      <c r="B235" s="211">
        <v>17</v>
      </c>
      <c r="C235" s="211" t="s">
        <v>768</v>
      </c>
      <c r="D235" s="211" t="s">
        <v>769</v>
      </c>
      <c r="E235" s="211"/>
      <c r="F235" s="211" t="s">
        <v>75</v>
      </c>
      <c r="G235" s="211"/>
      <c r="H235" s="211">
        <v>17</v>
      </c>
      <c r="I235" s="354" t="s">
        <v>1068</v>
      </c>
      <c r="J235" s="205" t="s">
        <v>43</v>
      </c>
      <c r="K235" s="223">
        <v>10</v>
      </c>
      <c r="L235" s="223">
        <v>17</v>
      </c>
      <c r="M235" s="223" t="s">
        <v>768</v>
      </c>
      <c r="N235" s="223" t="s">
        <v>769</v>
      </c>
      <c r="O235" s="223"/>
      <c r="P235" s="223" t="s">
        <v>75</v>
      </c>
      <c r="Q235" s="223"/>
      <c r="R235" s="223">
        <v>17</v>
      </c>
      <c r="S235" s="194" t="str">
        <f>VLOOKUP(A235,'[3]15_リスト発行元マスタ'!$A$3:$Q$100,2,FALSE)</f>
        <v>NPC</v>
      </c>
      <c r="T235" s="194" t="str">
        <f>VLOOKUP(K235,'[3]15_リスト発行元マスタ'!$U$3:$AK$100,2,FALSE)</f>
        <v>DJ_SHIPS</v>
      </c>
      <c r="U235" s="206" t="s">
        <v>208</v>
      </c>
      <c r="V235" s="207" t="s">
        <v>871</v>
      </c>
      <c r="W235" s="207" t="s">
        <v>206</v>
      </c>
      <c r="X235" s="207" t="str">
        <f t="shared" si="11"/>
        <v>10,17, '報道年月日','DATE_OF_COVERAGE','',NULL,'',17</v>
      </c>
      <c r="Y235" s="208" t="s">
        <v>207</v>
      </c>
      <c r="AA235" s="209" t="b">
        <f t="shared" si="12"/>
        <v>0</v>
      </c>
      <c r="AB235" s="209" t="b">
        <f t="shared" si="12"/>
        <v>0</v>
      </c>
      <c r="AC235" s="209" t="b">
        <f t="shared" si="12"/>
        <v>0</v>
      </c>
      <c r="AD235" s="209" t="b">
        <f t="shared" si="12"/>
        <v>0</v>
      </c>
      <c r="AE235" s="209" t="str">
        <f t="shared" si="12"/>
        <v/>
      </c>
      <c r="AF235" s="209" t="b">
        <f t="shared" si="12"/>
        <v>0</v>
      </c>
      <c r="AG235" s="209" t="str">
        <f t="shared" si="12"/>
        <v/>
      </c>
      <c r="AH235" s="209" t="b">
        <f t="shared" si="12"/>
        <v>0</v>
      </c>
      <c r="AJ235" s="209"/>
      <c r="AK235" s="200"/>
      <c r="AL235" s="209"/>
      <c r="AM235" s="209"/>
      <c r="AN235" s="209"/>
      <c r="AO235" s="209"/>
      <c r="AP235" s="209"/>
      <c r="AQ235" s="209"/>
    </row>
    <row r="236" spans="1:43">
      <c r="A236" s="211">
        <v>10</v>
      </c>
      <c r="B236" s="211">
        <v>18</v>
      </c>
      <c r="C236" s="211" t="s">
        <v>770</v>
      </c>
      <c r="D236" s="211" t="s">
        <v>771</v>
      </c>
      <c r="E236" s="211"/>
      <c r="F236" s="211" t="s">
        <v>75</v>
      </c>
      <c r="G236" s="211"/>
      <c r="H236" s="211">
        <v>18</v>
      </c>
      <c r="I236" s="354" t="s">
        <v>1068</v>
      </c>
      <c r="J236" s="205" t="s">
        <v>43</v>
      </c>
      <c r="K236" s="223">
        <v>10</v>
      </c>
      <c r="L236" s="223">
        <v>18</v>
      </c>
      <c r="M236" s="223" t="s">
        <v>770</v>
      </c>
      <c r="N236" s="223" t="s">
        <v>771</v>
      </c>
      <c r="O236" s="223"/>
      <c r="P236" s="223" t="s">
        <v>75</v>
      </c>
      <c r="Q236" s="223"/>
      <c r="R236" s="223">
        <v>18</v>
      </c>
      <c r="S236" s="194" t="str">
        <f>VLOOKUP(A236,'[3]15_リスト発行元マスタ'!$A$3:$Q$100,2,FALSE)</f>
        <v>NPC</v>
      </c>
      <c r="T236" s="194" t="str">
        <f>VLOOKUP(K236,'[3]15_リスト発行元マスタ'!$U$3:$AK$100,2,FALSE)</f>
        <v>DJ_SHIPS</v>
      </c>
      <c r="U236" s="206" t="s">
        <v>208</v>
      </c>
      <c r="V236" s="207" t="s">
        <v>871</v>
      </c>
      <c r="W236" s="207" t="s">
        <v>206</v>
      </c>
      <c r="X236" s="207" t="str">
        <f t="shared" si="11"/>
        <v>10,18, '年齢','PRESS_AGE','',NULL,'',18</v>
      </c>
      <c r="Y236" s="208" t="s">
        <v>207</v>
      </c>
      <c r="AA236" s="209" t="b">
        <f t="shared" si="12"/>
        <v>0</v>
      </c>
      <c r="AB236" s="209" t="b">
        <f t="shared" si="12"/>
        <v>0</v>
      </c>
      <c r="AC236" s="209" t="b">
        <f t="shared" si="12"/>
        <v>0</v>
      </c>
      <c r="AD236" s="209" t="b">
        <f t="shared" ref="AD236:AH286" si="13">IF(N236="","",EXACT(N236,AM236))</f>
        <v>0</v>
      </c>
      <c r="AE236" s="209" t="str">
        <f t="shared" si="13"/>
        <v/>
      </c>
      <c r="AF236" s="209" t="b">
        <f t="shared" si="13"/>
        <v>0</v>
      </c>
      <c r="AG236" s="209" t="str">
        <f t="shared" si="13"/>
        <v/>
      </c>
      <c r="AH236" s="209" t="b">
        <f t="shared" si="13"/>
        <v>0</v>
      </c>
      <c r="AJ236" s="209"/>
      <c r="AK236" s="200"/>
      <c r="AL236" s="209"/>
      <c r="AM236" s="209"/>
      <c r="AN236" s="209"/>
      <c r="AO236" s="209"/>
      <c r="AP236" s="209"/>
      <c r="AQ236" s="209"/>
    </row>
    <row r="237" spans="1:43">
      <c r="A237" s="211">
        <v>10</v>
      </c>
      <c r="B237" s="211">
        <v>19</v>
      </c>
      <c r="C237" s="211" t="s">
        <v>772</v>
      </c>
      <c r="D237" s="211" t="s">
        <v>773</v>
      </c>
      <c r="E237" s="211"/>
      <c r="F237" s="211" t="s">
        <v>75</v>
      </c>
      <c r="G237" s="211"/>
      <c r="H237" s="211">
        <v>19</v>
      </c>
      <c r="I237" s="354" t="s">
        <v>1068</v>
      </c>
      <c r="J237" s="205" t="s">
        <v>43</v>
      </c>
      <c r="K237" s="223">
        <v>10</v>
      </c>
      <c r="L237" s="223">
        <v>19</v>
      </c>
      <c r="M237" s="223" t="s">
        <v>772</v>
      </c>
      <c r="N237" s="223" t="s">
        <v>773</v>
      </c>
      <c r="O237" s="223"/>
      <c r="P237" s="223" t="s">
        <v>75</v>
      </c>
      <c r="Q237" s="223"/>
      <c r="R237" s="223">
        <v>19</v>
      </c>
      <c r="S237" s="194" t="str">
        <f>VLOOKUP(A237,'[3]15_リスト発行元マスタ'!$A$3:$Q$100,2,FALSE)</f>
        <v>NPC</v>
      </c>
      <c r="T237" s="194" t="str">
        <f>VLOOKUP(K237,'[3]15_リスト発行元マスタ'!$U$3:$AK$100,2,FALSE)</f>
        <v>DJ_SHIPS</v>
      </c>
      <c r="U237" s="206" t="s">
        <v>208</v>
      </c>
      <c r="V237" s="207" t="s">
        <v>871</v>
      </c>
      <c r="W237" s="207" t="s">
        <v>206</v>
      </c>
      <c r="X237" s="207" t="str">
        <f t="shared" si="11"/>
        <v>10,19, 'FROM','DATE_FROM','',NULL,'',19</v>
      </c>
      <c r="Y237" s="208" t="s">
        <v>207</v>
      </c>
      <c r="AA237" s="209" t="b">
        <f t="shared" ref="AA237:AH300" si="14">IF(K237="","",EXACT(K237,AJ237))</f>
        <v>0</v>
      </c>
      <c r="AB237" s="209" t="b">
        <f t="shared" si="14"/>
        <v>0</v>
      </c>
      <c r="AC237" s="209" t="b">
        <f t="shared" si="14"/>
        <v>0</v>
      </c>
      <c r="AD237" s="209" t="b">
        <f t="shared" si="13"/>
        <v>0</v>
      </c>
      <c r="AE237" s="209" t="str">
        <f t="shared" si="13"/>
        <v/>
      </c>
      <c r="AF237" s="209" t="b">
        <f t="shared" si="13"/>
        <v>0</v>
      </c>
      <c r="AG237" s="209" t="str">
        <f t="shared" si="13"/>
        <v/>
      </c>
      <c r="AH237" s="209" t="b">
        <f t="shared" si="13"/>
        <v>0</v>
      </c>
      <c r="AJ237" s="209"/>
      <c r="AK237" s="200"/>
      <c r="AL237" s="209"/>
      <c r="AM237" s="209"/>
      <c r="AN237" s="209"/>
      <c r="AO237" s="209"/>
      <c r="AP237" s="209"/>
      <c r="AQ237" s="209"/>
    </row>
    <row r="238" spans="1:43">
      <c r="A238" s="211">
        <v>10</v>
      </c>
      <c r="B238" s="211">
        <v>20</v>
      </c>
      <c r="C238" s="211" t="s">
        <v>774</v>
      </c>
      <c r="D238" s="211" t="s">
        <v>775</v>
      </c>
      <c r="E238" s="211"/>
      <c r="F238" s="211" t="s">
        <v>75</v>
      </c>
      <c r="G238" s="211"/>
      <c r="H238" s="211">
        <v>20</v>
      </c>
      <c r="I238" s="354" t="s">
        <v>1068</v>
      </c>
      <c r="J238" s="205" t="s">
        <v>43</v>
      </c>
      <c r="K238" s="223">
        <v>10</v>
      </c>
      <c r="L238" s="223">
        <v>20</v>
      </c>
      <c r="M238" s="223" t="s">
        <v>774</v>
      </c>
      <c r="N238" s="223" t="s">
        <v>775</v>
      </c>
      <c r="O238" s="223"/>
      <c r="P238" s="223" t="s">
        <v>75</v>
      </c>
      <c r="Q238" s="223"/>
      <c r="R238" s="223">
        <v>20</v>
      </c>
      <c r="S238" s="194" t="str">
        <f>VLOOKUP(A238,'[3]15_リスト発行元マスタ'!$A$3:$Q$100,2,FALSE)</f>
        <v>NPC</v>
      </c>
      <c r="T238" s="194" t="str">
        <f>VLOOKUP(K238,'[3]15_リスト発行元マスタ'!$U$3:$AK$100,2,FALSE)</f>
        <v>DJ_SHIPS</v>
      </c>
      <c r="U238" s="206" t="s">
        <v>208</v>
      </c>
      <c r="V238" s="207" t="s">
        <v>871</v>
      </c>
      <c r="W238" s="207" t="s">
        <v>206</v>
      </c>
      <c r="X238" s="207" t="str">
        <f t="shared" si="11"/>
        <v>10,20, 'TO','DATE_TO','',NULL,'',20</v>
      </c>
      <c r="Y238" s="208" t="s">
        <v>207</v>
      </c>
      <c r="AA238" s="209" t="b">
        <f t="shared" si="14"/>
        <v>0</v>
      </c>
      <c r="AB238" s="209" t="b">
        <f t="shared" si="14"/>
        <v>0</v>
      </c>
      <c r="AC238" s="209" t="b">
        <f t="shared" si="14"/>
        <v>0</v>
      </c>
      <c r="AD238" s="209" t="b">
        <f t="shared" si="13"/>
        <v>0</v>
      </c>
      <c r="AE238" s="209" t="str">
        <f t="shared" si="13"/>
        <v/>
      </c>
      <c r="AF238" s="209" t="b">
        <f t="shared" si="13"/>
        <v>0</v>
      </c>
      <c r="AG238" s="209" t="str">
        <f t="shared" si="13"/>
        <v/>
      </c>
      <c r="AH238" s="209" t="b">
        <f t="shared" si="13"/>
        <v>0</v>
      </c>
      <c r="AJ238" s="209"/>
      <c r="AK238" s="200"/>
      <c r="AL238" s="209"/>
      <c r="AM238" s="209"/>
      <c r="AN238" s="209"/>
      <c r="AO238" s="209"/>
      <c r="AP238" s="209"/>
      <c r="AQ238" s="209"/>
    </row>
    <row r="239" spans="1:43">
      <c r="A239" s="211">
        <v>10</v>
      </c>
      <c r="B239" s="211">
        <v>21</v>
      </c>
      <c r="C239" s="211" t="s">
        <v>776</v>
      </c>
      <c r="D239" s="211" t="s">
        <v>777</v>
      </c>
      <c r="E239" s="211"/>
      <c r="F239" s="211" t="s">
        <v>75</v>
      </c>
      <c r="G239" s="211"/>
      <c r="H239" s="211">
        <v>21</v>
      </c>
      <c r="I239" s="354" t="s">
        <v>1068</v>
      </c>
      <c r="J239" s="205" t="s">
        <v>43</v>
      </c>
      <c r="K239" s="223">
        <v>10</v>
      </c>
      <c r="L239" s="223">
        <v>21</v>
      </c>
      <c r="M239" s="223" t="s">
        <v>776</v>
      </c>
      <c r="N239" s="223" t="s">
        <v>777</v>
      </c>
      <c r="O239" s="223"/>
      <c r="P239" s="223" t="s">
        <v>75</v>
      </c>
      <c r="Q239" s="223"/>
      <c r="R239" s="223">
        <v>21</v>
      </c>
      <c r="S239" s="194" t="str">
        <f>VLOOKUP(A239,'[3]15_リスト発行元マスタ'!$A$3:$Q$100,2,FALSE)</f>
        <v>NPC</v>
      </c>
      <c r="T239" s="194" t="str">
        <f>VLOOKUP(K239,'[3]15_リスト発行元マスタ'!$U$3:$AK$100,2,FALSE)</f>
        <v>DJ_SHIPS</v>
      </c>
      <c r="U239" s="206" t="s">
        <v>208</v>
      </c>
      <c r="V239" s="207" t="s">
        <v>871</v>
      </c>
      <c r="W239" s="207" t="s">
        <v>206</v>
      </c>
      <c r="X239" s="207" t="str">
        <f t="shared" si="11"/>
        <v>10,21, '都道府県','ADDRESS_PREF','',NULL,'',21</v>
      </c>
      <c r="Y239" s="208" t="s">
        <v>207</v>
      </c>
      <c r="AA239" s="209" t="b">
        <f t="shared" si="14"/>
        <v>0</v>
      </c>
      <c r="AB239" s="209" t="b">
        <f t="shared" si="14"/>
        <v>0</v>
      </c>
      <c r="AC239" s="209" t="b">
        <f t="shared" si="14"/>
        <v>0</v>
      </c>
      <c r="AD239" s="209" t="b">
        <f t="shared" si="13"/>
        <v>0</v>
      </c>
      <c r="AE239" s="209" t="str">
        <f t="shared" si="13"/>
        <v/>
      </c>
      <c r="AF239" s="209" t="b">
        <f t="shared" si="13"/>
        <v>0</v>
      </c>
      <c r="AG239" s="209" t="str">
        <f t="shared" si="13"/>
        <v/>
      </c>
      <c r="AH239" s="209" t="b">
        <f t="shared" si="13"/>
        <v>0</v>
      </c>
      <c r="AJ239" s="209"/>
      <c r="AK239" s="200"/>
      <c r="AL239" s="209"/>
      <c r="AM239" s="209"/>
      <c r="AN239" s="209"/>
      <c r="AO239" s="209"/>
      <c r="AP239" s="209"/>
      <c r="AQ239" s="209"/>
    </row>
    <row r="240" spans="1:43">
      <c r="A240" s="211">
        <v>10</v>
      </c>
      <c r="B240" s="211">
        <v>22</v>
      </c>
      <c r="C240" s="211" t="s">
        <v>778</v>
      </c>
      <c r="D240" s="211" t="s">
        <v>779</v>
      </c>
      <c r="E240" s="211"/>
      <c r="F240" s="211" t="s">
        <v>75</v>
      </c>
      <c r="G240" s="211"/>
      <c r="H240" s="211">
        <v>22</v>
      </c>
      <c r="I240" s="354" t="s">
        <v>1068</v>
      </c>
      <c r="J240" s="205" t="s">
        <v>43</v>
      </c>
      <c r="K240" s="223">
        <v>10</v>
      </c>
      <c r="L240" s="223">
        <v>22</v>
      </c>
      <c r="M240" s="223" t="s">
        <v>778</v>
      </c>
      <c r="N240" s="223" t="s">
        <v>779</v>
      </c>
      <c r="O240" s="223"/>
      <c r="P240" s="223" t="s">
        <v>75</v>
      </c>
      <c r="Q240" s="223"/>
      <c r="R240" s="223">
        <v>22</v>
      </c>
      <c r="S240" s="194" t="str">
        <f>VLOOKUP(A240,'[3]15_リスト発行元マスタ'!$A$3:$Q$100,2,FALSE)</f>
        <v>NPC</v>
      </c>
      <c r="T240" s="194" t="str">
        <f>VLOOKUP(K240,'[3]15_リスト発行元マスタ'!$U$3:$AK$100,2,FALSE)</f>
        <v>DJ_SHIPS</v>
      </c>
      <c r="U240" s="206" t="s">
        <v>208</v>
      </c>
      <c r="V240" s="207" t="s">
        <v>871</v>
      </c>
      <c r="W240" s="207" t="s">
        <v>206</v>
      </c>
      <c r="X240" s="207" t="str">
        <f t="shared" si="11"/>
        <v>10,22, '市区町村','ADDRESS_MUN','',NULL,'',22</v>
      </c>
      <c r="Y240" s="208" t="s">
        <v>207</v>
      </c>
      <c r="AA240" s="209" t="b">
        <f t="shared" si="14"/>
        <v>0</v>
      </c>
      <c r="AB240" s="209" t="b">
        <f t="shared" si="14"/>
        <v>0</v>
      </c>
      <c r="AC240" s="209" t="b">
        <f t="shared" si="14"/>
        <v>0</v>
      </c>
      <c r="AD240" s="209" t="b">
        <f t="shared" si="13"/>
        <v>0</v>
      </c>
      <c r="AE240" s="209" t="str">
        <f t="shared" si="13"/>
        <v/>
      </c>
      <c r="AF240" s="209" t="b">
        <f t="shared" si="13"/>
        <v>0</v>
      </c>
      <c r="AG240" s="209" t="str">
        <f t="shared" si="13"/>
        <v/>
      </c>
      <c r="AH240" s="209" t="b">
        <f t="shared" si="13"/>
        <v>0</v>
      </c>
      <c r="AJ240" s="209"/>
      <c r="AK240" s="200"/>
      <c r="AL240" s="209"/>
      <c r="AM240" s="209"/>
      <c r="AN240" s="209"/>
      <c r="AO240" s="209"/>
      <c r="AP240" s="209"/>
      <c r="AQ240" s="209"/>
    </row>
    <row r="241" spans="1:43">
      <c r="A241" s="211">
        <v>10</v>
      </c>
      <c r="B241" s="211">
        <v>23</v>
      </c>
      <c r="C241" s="211" t="s">
        <v>780</v>
      </c>
      <c r="D241" s="211" t="s">
        <v>781</v>
      </c>
      <c r="E241" s="211"/>
      <c r="F241" s="211" t="s">
        <v>75</v>
      </c>
      <c r="G241" s="211"/>
      <c r="H241" s="211">
        <v>23</v>
      </c>
      <c r="I241" s="354" t="s">
        <v>1068</v>
      </c>
      <c r="J241" s="205" t="s">
        <v>43</v>
      </c>
      <c r="K241" s="223">
        <v>10</v>
      </c>
      <c r="L241" s="223">
        <v>23</v>
      </c>
      <c r="M241" s="223" t="s">
        <v>780</v>
      </c>
      <c r="N241" s="223" t="s">
        <v>781</v>
      </c>
      <c r="O241" s="223"/>
      <c r="P241" s="223" t="s">
        <v>75</v>
      </c>
      <c r="Q241" s="223"/>
      <c r="R241" s="223">
        <v>23</v>
      </c>
      <c r="S241" s="194" t="str">
        <f>VLOOKUP(A241,'[3]15_リスト発行元マスタ'!$A$3:$Q$100,2,FALSE)</f>
        <v>NPC</v>
      </c>
      <c r="T241" s="194" t="str">
        <f>VLOOKUP(K241,'[3]15_リスト発行元マスタ'!$U$3:$AK$100,2,FALSE)</f>
        <v>DJ_SHIPS</v>
      </c>
      <c r="U241" s="206" t="s">
        <v>208</v>
      </c>
      <c r="V241" s="207" t="s">
        <v>871</v>
      </c>
      <c r="W241" s="207" t="s">
        <v>206</v>
      </c>
      <c r="X241" s="207" t="str">
        <f t="shared" si="11"/>
        <v>10,23, '記号','ACCOUNT_SYMBOL','',NULL,'',23</v>
      </c>
      <c r="Y241" s="208" t="s">
        <v>207</v>
      </c>
      <c r="AA241" s="209" t="b">
        <f t="shared" si="14"/>
        <v>0</v>
      </c>
      <c r="AB241" s="209" t="b">
        <f t="shared" si="14"/>
        <v>0</v>
      </c>
      <c r="AC241" s="209" t="b">
        <f t="shared" si="14"/>
        <v>0</v>
      </c>
      <c r="AD241" s="209" t="b">
        <f t="shared" si="13"/>
        <v>0</v>
      </c>
      <c r="AE241" s="209" t="str">
        <f t="shared" si="13"/>
        <v/>
      </c>
      <c r="AF241" s="209" t="b">
        <f t="shared" si="13"/>
        <v>0</v>
      </c>
      <c r="AG241" s="209" t="str">
        <f t="shared" si="13"/>
        <v/>
      </c>
      <c r="AH241" s="209" t="b">
        <f t="shared" si="13"/>
        <v>0</v>
      </c>
      <c r="AJ241" s="209"/>
      <c r="AK241" s="200"/>
      <c r="AL241" s="209"/>
      <c r="AM241" s="209"/>
      <c r="AN241" s="209"/>
      <c r="AO241" s="209"/>
      <c r="AP241" s="209"/>
      <c r="AQ241" s="209"/>
    </row>
    <row r="242" spans="1:43">
      <c r="A242" s="211">
        <v>10</v>
      </c>
      <c r="B242" s="211">
        <v>24</v>
      </c>
      <c r="C242" s="211" t="s">
        <v>782</v>
      </c>
      <c r="D242" s="211" t="s">
        <v>783</v>
      </c>
      <c r="E242" s="211"/>
      <c r="F242" s="211" t="s">
        <v>75</v>
      </c>
      <c r="G242" s="211"/>
      <c r="H242" s="211">
        <v>24</v>
      </c>
      <c r="I242" s="354" t="s">
        <v>1068</v>
      </c>
      <c r="J242" s="205" t="s">
        <v>43</v>
      </c>
      <c r="K242" s="223">
        <v>10</v>
      </c>
      <c r="L242" s="223">
        <v>24</v>
      </c>
      <c r="M242" s="223" t="s">
        <v>782</v>
      </c>
      <c r="N242" s="223" t="s">
        <v>783</v>
      </c>
      <c r="O242" s="223"/>
      <c r="P242" s="223" t="s">
        <v>75</v>
      </c>
      <c r="Q242" s="223"/>
      <c r="R242" s="223">
        <v>24</v>
      </c>
      <c r="S242" s="194" t="str">
        <f>VLOOKUP(A242,'[3]15_リスト発行元マスタ'!$A$3:$Q$100,2,FALSE)</f>
        <v>NPC</v>
      </c>
      <c r="T242" s="194" t="str">
        <f>VLOOKUP(K242,'[3]15_リスト発行元マスタ'!$U$3:$AK$100,2,FALSE)</f>
        <v>DJ_SHIPS</v>
      </c>
      <c r="U242" s="206" t="s">
        <v>208</v>
      </c>
      <c r="V242" s="207" t="s">
        <v>871</v>
      </c>
      <c r="W242" s="207" t="s">
        <v>206</v>
      </c>
      <c r="X242" s="207" t="str">
        <f t="shared" si="11"/>
        <v>10,24, '番号','ACCOUNT_NO','',NULL,'',24</v>
      </c>
      <c r="Y242" s="208" t="s">
        <v>207</v>
      </c>
      <c r="AA242" s="209" t="b">
        <f t="shared" si="14"/>
        <v>0</v>
      </c>
      <c r="AB242" s="209" t="b">
        <f t="shared" si="14"/>
        <v>0</v>
      </c>
      <c r="AC242" s="209" t="b">
        <f t="shared" si="14"/>
        <v>0</v>
      </c>
      <c r="AD242" s="209" t="b">
        <f t="shared" si="13"/>
        <v>0</v>
      </c>
      <c r="AE242" s="209" t="str">
        <f t="shared" si="13"/>
        <v/>
      </c>
      <c r="AF242" s="209" t="b">
        <f t="shared" si="13"/>
        <v>0</v>
      </c>
      <c r="AG242" s="209" t="str">
        <f t="shared" si="13"/>
        <v/>
      </c>
      <c r="AH242" s="209" t="b">
        <f t="shared" si="13"/>
        <v>0</v>
      </c>
      <c r="AJ242" s="209"/>
      <c r="AK242" s="200"/>
      <c r="AL242" s="209"/>
      <c r="AM242" s="209"/>
      <c r="AN242" s="209"/>
      <c r="AO242" s="209"/>
      <c r="AP242" s="209"/>
      <c r="AQ242" s="209"/>
    </row>
    <row r="243" spans="1:43">
      <c r="A243" s="211">
        <v>11</v>
      </c>
      <c r="B243" s="211">
        <v>1</v>
      </c>
      <c r="C243" s="211" t="s">
        <v>737</v>
      </c>
      <c r="D243" s="211" t="s">
        <v>738</v>
      </c>
      <c r="E243" s="211"/>
      <c r="F243" s="211" t="s">
        <v>75</v>
      </c>
      <c r="G243" s="211"/>
      <c r="H243" s="211">
        <v>1</v>
      </c>
      <c r="I243" s="354" t="s">
        <v>1068</v>
      </c>
      <c r="J243" s="205" t="s">
        <v>43</v>
      </c>
      <c r="K243" s="223">
        <v>11</v>
      </c>
      <c r="L243" s="223">
        <v>1</v>
      </c>
      <c r="M243" s="223" t="s">
        <v>737</v>
      </c>
      <c r="N243" s="223" t="s">
        <v>738</v>
      </c>
      <c r="O243" s="223"/>
      <c r="P243" s="223" t="s">
        <v>75</v>
      </c>
      <c r="Q243" s="223"/>
      <c r="R243" s="223">
        <v>1</v>
      </c>
      <c r="S243" s="194" t="str">
        <f>VLOOKUP(A243,'[3]15_リスト発行元マスタ'!$A$3:$Q$100,2,FALSE)</f>
        <v>NPI</v>
      </c>
      <c r="T243" s="194" t="str">
        <f>VLOOKUP(K243,'[3]15_リスト発行元マスタ'!$U$3:$AK$100,2,FALSE)</f>
        <v>DJ_GAIKOKU_PEPS</v>
      </c>
      <c r="U243" s="206" t="s">
        <v>208</v>
      </c>
      <c r="V243" s="207" t="s">
        <v>871</v>
      </c>
      <c r="W243" s="207" t="s">
        <v>206</v>
      </c>
      <c r="X243" s="207" t="str">
        <f t="shared" si="11"/>
        <v>11,1, 'レコード番号','RECORDID','',NULL,'',1</v>
      </c>
      <c r="Y243" s="208" t="s">
        <v>207</v>
      </c>
      <c r="AA243" s="209" t="b">
        <f t="shared" si="14"/>
        <v>0</v>
      </c>
      <c r="AB243" s="209" t="b">
        <f t="shared" si="14"/>
        <v>0</v>
      </c>
      <c r="AC243" s="209" t="b">
        <f t="shared" si="14"/>
        <v>0</v>
      </c>
      <c r="AD243" s="209" t="b">
        <f t="shared" si="13"/>
        <v>0</v>
      </c>
      <c r="AE243" s="209" t="str">
        <f t="shared" si="13"/>
        <v/>
      </c>
      <c r="AF243" s="209" t="b">
        <f t="shared" si="13"/>
        <v>0</v>
      </c>
      <c r="AG243" s="209" t="str">
        <f t="shared" si="13"/>
        <v/>
      </c>
      <c r="AH243" s="209" t="b">
        <f t="shared" si="13"/>
        <v>0</v>
      </c>
      <c r="AJ243" s="209"/>
      <c r="AK243" s="200"/>
      <c r="AL243" s="209"/>
      <c r="AM243" s="209"/>
      <c r="AN243" s="209"/>
      <c r="AO243" s="209"/>
      <c r="AP243" s="209"/>
      <c r="AQ243" s="209"/>
    </row>
    <row r="244" spans="1:43">
      <c r="A244" s="211">
        <v>11</v>
      </c>
      <c r="B244" s="211">
        <v>2</v>
      </c>
      <c r="C244" s="211" t="s">
        <v>733</v>
      </c>
      <c r="D244" s="211" t="s">
        <v>739</v>
      </c>
      <c r="E244" s="211"/>
      <c r="F244" s="211" t="s">
        <v>75</v>
      </c>
      <c r="G244" s="211"/>
      <c r="H244" s="211">
        <v>2</v>
      </c>
      <c r="I244" s="354" t="s">
        <v>1068</v>
      </c>
      <c r="J244" s="205" t="s">
        <v>43</v>
      </c>
      <c r="K244" s="223">
        <v>11</v>
      </c>
      <c r="L244" s="223">
        <v>2</v>
      </c>
      <c r="M244" s="223" t="s">
        <v>733</v>
      </c>
      <c r="N244" s="223" t="s">
        <v>739</v>
      </c>
      <c r="O244" s="223"/>
      <c r="P244" s="223" t="s">
        <v>75</v>
      </c>
      <c r="Q244" s="223"/>
      <c r="R244" s="223">
        <v>2</v>
      </c>
      <c r="S244" s="194" t="str">
        <f>VLOOKUP(A244,'[3]15_リスト発行元マスタ'!$A$3:$Q$100,2,FALSE)</f>
        <v>NPI</v>
      </c>
      <c r="T244" s="194" t="str">
        <f>VLOOKUP(K244,'[3]15_リスト発行元マスタ'!$U$3:$AK$100,2,FALSE)</f>
        <v>DJ_GAIKOKU_PEPS</v>
      </c>
      <c r="U244" s="206" t="s">
        <v>208</v>
      </c>
      <c r="V244" s="207" t="s">
        <v>871</v>
      </c>
      <c r="W244" s="207" t="s">
        <v>206</v>
      </c>
      <c r="X244" s="207" t="str">
        <f t="shared" si="11"/>
        <v>11,2, 'タイプ','TYPE','',NULL,'',2</v>
      </c>
      <c r="Y244" s="208" t="s">
        <v>207</v>
      </c>
      <c r="AA244" s="209" t="b">
        <f t="shared" si="14"/>
        <v>0</v>
      </c>
      <c r="AB244" s="209" t="b">
        <f t="shared" si="14"/>
        <v>0</v>
      </c>
      <c r="AC244" s="209" t="b">
        <f t="shared" si="14"/>
        <v>0</v>
      </c>
      <c r="AD244" s="209" t="b">
        <f t="shared" si="13"/>
        <v>0</v>
      </c>
      <c r="AE244" s="209" t="str">
        <f t="shared" si="13"/>
        <v/>
      </c>
      <c r="AF244" s="209" t="b">
        <f t="shared" si="13"/>
        <v>0</v>
      </c>
      <c r="AG244" s="209" t="str">
        <f t="shared" si="13"/>
        <v/>
      </c>
      <c r="AH244" s="209" t="b">
        <f t="shared" si="13"/>
        <v>0</v>
      </c>
      <c r="AJ244" s="209"/>
      <c r="AK244" s="200"/>
      <c r="AL244" s="209"/>
      <c r="AM244" s="209"/>
      <c r="AN244" s="209"/>
      <c r="AO244" s="209"/>
      <c r="AP244" s="209"/>
      <c r="AQ244" s="209"/>
    </row>
    <row r="245" spans="1:43">
      <c r="A245" s="211">
        <v>11</v>
      </c>
      <c r="B245" s="211">
        <v>3</v>
      </c>
      <c r="C245" s="211" t="s">
        <v>740</v>
      </c>
      <c r="D245" s="211" t="s">
        <v>741</v>
      </c>
      <c r="E245" s="211"/>
      <c r="F245" s="211" t="s">
        <v>75</v>
      </c>
      <c r="G245" s="211"/>
      <c r="H245" s="211">
        <v>3</v>
      </c>
      <c r="I245" s="354" t="s">
        <v>1068</v>
      </c>
      <c r="J245" s="205" t="s">
        <v>43</v>
      </c>
      <c r="K245" s="223">
        <v>11</v>
      </c>
      <c r="L245" s="223">
        <v>3</v>
      </c>
      <c r="M245" s="223" t="s">
        <v>740</v>
      </c>
      <c r="N245" s="223" t="s">
        <v>741</v>
      </c>
      <c r="O245" s="223"/>
      <c r="P245" s="223" t="s">
        <v>75</v>
      </c>
      <c r="Q245" s="223"/>
      <c r="R245" s="223">
        <v>3</v>
      </c>
      <c r="S245" s="194" t="str">
        <f>VLOOKUP(A245,'[3]15_リスト発行元マスタ'!$A$3:$Q$100,2,FALSE)</f>
        <v>NPI</v>
      </c>
      <c r="T245" s="194" t="str">
        <f>VLOOKUP(K245,'[3]15_リスト発行元マスタ'!$U$3:$AK$100,2,FALSE)</f>
        <v>DJ_GAIKOKU_PEPS</v>
      </c>
      <c r="U245" s="206" t="s">
        <v>208</v>
      </c>
      <c r="V245" s="207" t="s">
        <v>871</v>
      </c>
      <c r="W245" s="207" t="s">
        <v>206</v>
      </c>
      <c r="X245" s="207" t="str">
        <f t="shared" si="11"/>
        <v>11,3, '名称','NAME','',NULL,'',3</v>
      </c>
      <c r="Y245" s="208" t="s">
        <v>207</v>
      </c>
      <c r="AA245" s="209" t="b">
        <f t="shared" si="14"/>
        <v>0</v>
      </c>
      <c r="AB245" s="209" t="b">
        <f t="shared" si="14"/>
        <v>0</v>
      </c>
      <c r="AC245" s="209" t="b">
        <f t="shared" si="14"/>
        <v>0</v>
      </c>
      <c r="AD245" s="209" t="b">
        <f t="shared" si="13"/>
        <v>0</v>
      </c>
      <c r="AE245" s="209" t="str">
        <f t="shared" si="13"/>
        <v/>
      </c>
      <c r="AF245" s="209" t="b">
        <f t="shared" si="13"/>
        <v>0</v>
      </c>
      <c r="AG245" s="209" t="str">
        <f t="shared" si="13"/>
        <v/>
      </c>
      <c r="AH245" s="209" t="b">
        <f t="shared" si="13"/>
        <v>0</v>
      </c>
      <c r="AJ245" s="209"/>
      <c r="AK245" s="200"/>
      <c r="AL245" s="209"/>
      <c r="AM245" s="209"/>
      <c r="AN245" s="209"/>
      <c r="AO245" s="209"/>
      <c r="AP245" s="209"/>
      <c r="AQ245" s="209"/>
    </row>
    <row r="246" spans="1:43">
      <c r="A246" s="211">
        <v>11</v>
      </c>
      <c r="B246" s="211">
        <v>4</v>
      </c>
      <c r="C246" s="211" t="s">
        <v>742</v>
      </c>
      <c r="D246" s="211" t="s">
        <v>743</v>
      </c>
      <c r="E246" s="211"/>
      <c r="F246" s="211" t="s">
        <v>75</v>
      </c>
      <c r="G246" s="211"/>
      <c r="H246" s="211">
        <v>4</v>
      </c>
      <c r="I246" s="354" t="s">
        <v>1068</v>
      </c>
      <c r="J246" s="205" t="s">
        <v>43</v>
      </c>
      <c r="K246" s="223">
        <v>11</v>
      </c>
      <c r="L246" s="223">
        <v>4</v>
      </c>
      <c r="M246" s="223" t="s">
        <v>742</v>
      </c>
      <c r="N246" s="223" t="s">
        <v>743</v>
      </c>
      <c r="O246" s="223"/>
      <c r="P246" s="223" t="s">
        <v>75</v>
      </c>
      <c r="Q246" s="223"/>
      <c r="R246" s="223">
        <v>4</v>
      </c>
      <c r="S246" s="194" t="str">
        <f>VLOOKUP(A246,'[3]15_リスト発行元マスタ'!$A$3:$Q$100,2,FALSE)</f>
        <v>NPI</v>
      </c>
      <c r="T246" s="194" t="str">
        <f>VLOOKUP(K246,'[3]15_リスト発行元マスタ'!$U$3:$AK$100,2,FALSE)</f>
        <v>DJ_GAIKOKU_PEPS</v>
      </c>
      <c r="U246" s="206" t="s">
        <v>208</v>
      </c>
      <c r="V246" s="207" t="s">
        <v>871</v>
      </c>
      <c r="W246" s="207" t="s">
        <v>206</v>
      </c>
      <c r="X246" s="207" t="str">
        <f t="shared" si="11"/>
        <v>11,4, '別称','NAME_SYNONYM','',NULL,'',4</v>
      </c>
      <c r="Y246" s="208" t="s">
        <v>207</v>
      </c>
      <c r="AA246" s="209" t="b">
        <f t="shared" si="14"/>
        <v>0</v>
      </c>
      <c r="AB246" s="209" t="b">
        <f t="shared" si="14"/>
        <v>0</v>
      </c>
      <c r="AC246" s="209" t="b">
        <f t="shared" si="14"/>
        <v>0</v>
      </c>
      <c r="AD246" s="209" t="b">
        <f t="shared" si="13"/>
        <v>0</v>
      </c>
      <c r="AE246" s="209" t="str">
        <f t="shared" si="13"/>
        <v/>
      </c>
      <c r="AF246" s="209" t="b">
        <f t="shared" si="13"/>
        <v>0</v>
      </c>
      <c r="AG246" s="209" t="str">
        <f t="shared" si="13"/>
        <v/>
      </c>
      <c r="AH246" s="209" t="b">
        <f t="shared" si="13"/>
        <v>0</v>
      </c>
      <c r="AJ246" s="209"/>
      <c r="AK246" s="200"/>
      <c r="AL246" s="209"/>
      <c r="AM246" s="209"/>
      <c r="AN246" s="209"/>
      <c r="AO246" s="209"/>
      <c r="AP246" s="209"/>
      <c r="AQ246" s="209"/>
    </row>
    <row r="247" spans="1:43">
      <c r="A247" s="211">
        <v>11</v>
      </c>
      <c r="B247" s="211">
        <v>5</v>
      </c>
      <c r="C247" s="211" t="s">
        <v>744</v>
      </c>
      <c r="D247" s="211" t="s">
        <v>745</v>
      </c>
      <c r="E247" s="211"/>
      <c r="F247" s="211" t="s">
        <v>75</v>
      </c>
      <c r="G247" s="211"/>
      <c r="H247" s="211">
        <v>5</v>
      </c>
      <c r="I247" s="354" t="s">
        <v>1068</v>
      </c>
      <c r="J247" s="205" t="s">
        <v>43</v>
      </c>
      <c r="K247" s="223">
        <v>11</v>
      </c>
      <c r="L247" s="223">
        <v>5</v>
      </c>
      <c r="M247" s="223" t="s">
        <v>744</v>
      </c>
      <c r="N247" s="223" t="s">
        <v>745</v>
      </c>
      <c r="O247" s="223"/>
      <c r="P247" s="223" t="s">
        <v>75</v>
      </c>
      <c r="Q247" s="223"/>
      <c r="R247" s="223">
        <v>5</v>
      </c>
      <c r="S247" s="194" t="str">
        <f>VLOOKUP(A247,'[3]15_リスト発行元マスタ'!$A$3:$Q$100,2,FALSE)</f>
        <v>NPI</v>
      </c>
      <c r="T247" s="194" t="str">
        <f>VLOOKUP(K247,'[3]15_リスト発行元マスタ'!$U$3:$AK$100,2,FALSE)</f>
        <v>DJ_GAIKOKU_PEPS</v>
      </c>
      <c r="U247" s="206" t="s">
        <v>208</v>
      </c>
      <c r="V247" s="207" t="s">
        <v>871</v>
      </c>
      <c r="W247" s="207" t="s">
        <v>206</v>
      </c>
      <c r="X247" s="207" t="str">
        <f t="shared" si="11"/>
        <v>11,5, '住所2','ADDRESS2','',NULL,'',5</v>
      </c>
      <c r="Y247" s="208" t="s">
        <v>207</v>
      </c>
      <c r="AA247" s="209" t="b">
        <f t="shared" si="14"/>
        <v>0</v>
      </c>
      <c r="AB247" s="209" t="b">
        <f t="shared" si="14"/>
        <v>0</v>
      </c>
      <c r="AC247" s="209" t="b">
        <f t="shared" si="14"/>
        <v>0</v>
      </c>
      <c r="AD247" s="209" t="b">
        <f t="shared" si="13"/>
        <v>0</v>
      </c>
      <c r="AE247" s="209" t="str">
        <f t="shared" si="13"/>
        <v/>
      </c>
      <c r="AF247" s="209" t="b">
        <f t="shared" si="13"/>
        <v>0</v>
      </c>
      <c r="AG247" s="209" t="str">
        <f t="shared" si="13"/>
        <v/>
      </c>
      <c r="AH247" s="209" t="b">
        <f t="shared" si="13"/>
        <v>0</v>
      </c>
      <c r="AJ247" s="209"/>
      <c r="AK247" s="200"/>
      <c r="AL247" s="209"/>
      <c r="AM247" s="209"/>
      <c r="AN247" s="209"/>
      <c r="AO247" s="209"/>
      <c r="AP247" s="209"/>
      <c r="AQ247" s="209"/>
    </row>
    <row r="248" spans="1:43">
      <c r="A248" s="211">
        <v>11</v>
      </c>
      <c r="B248" s="211">
        <v>6</v>
      </c>
      <c r="C248" s="211" t="s">
        <v>746</v>
      </c>
      <c r="D248" s="211" t="s">
        <v>747</v>
      </c>
      <c r="E248" s="211"/>
      <c r="F248" s="211" t="s">
        <v>75</v>
      </c>
      <c r="G248" s="211"/>
      <c r="H248" s="211">
        <v>6</v>
      </c>
      <c r="I248" s="354" t="s">
        <v>1068</v>
      </c>
      <c r="J248" s="205" t="s">
        <v>43</v>
      </c>
      <c r="K248" s="223">
        <v>11</v>
      </c>
      <c r="L248" s="223">
        <v>6</v>
      </c>
      <c r="M248" s="223" t="s">
        <v>746</v>
      </c>
      <c r="N248" s="223" t="s">
        <v>747</v>
      </c>
      <c r="O248" s="223"/>
      <c r="P248" s="223" t="s">
        <v>75</v>
      </c>
      <c r="Q248" s="223"/>
      <c r="R248" s="223">
        <v>6</v>
      </c>
      <c r="S248" s="194" t="str">
        <f>VLOOKUP(A248,'[3]15_リスト発行元マスタ'!$A$3:$Q$100,2,FALSE)</f>
        <v>NPI</v>
      </c>
      <c r="T248" s="194" t="str">
        <f>VLOOKUP(K248,'[3]15_リスト発行元マスタ'!$U$3:$AK$100,2,FALSE)</f>
        <v>DJ_GAIKOKU_PEPS</v>
      </c>
      <c r="U248" s="206" t="s">
        <v>208</v>
      </c>
      <c r="V248" s="207" t="s">
        <v>871</v>
      </c>
      <c r="W248" s="207" t="s">
        <v>206</v>
      </c>
      <c r="X248" s="207" t="str">
        <f t="shared" si="11"/>
        <v>11,6, '都市','CITY','',NULL,'',6</v>
      </c>
      <c r="Y248" s="208" t="s">
        <v>207</v>
      </c>
      <c r="AA248" s="209" t="b">
        <f t="shared" si="14"/>
        <v>0</v>
      </c>
      <c r="AB248" s="209" t="b">
        <f t="shared" si="14"/>
        <v>0</v>
      </c>
      <c r="AC248" s="209" t="b">
        <f t="shared" si="14"/>
        <v>0</v>
      </c>
      <c r="AD248" s="209" t="b">
        <f t="shared" si="13"/>
        <v>0</v>
      </c>
      <c r="AE248" s="209" t="str">
        <f t="shared" si="13"/>
        <v/>
      </c>
      <c r="AF248" s="209" t="b">
        <f t="shared" si="13"/>
        <v>0</v>
      </c>
      <c r="AG248" s="209" t="str">
        <f t="shared" si="13"/>
        <v/>
      </c>
      <c r="AH248" s="209" t="b">
        <f t="shared" si="13"/>
        <v>0</v>
      </c>
      <c r="AJ248" s="209"/>
      <c r="AK248" s="200"/>
      <c r="AL248" s="209"/>
      <c r="AM248" s="209"/>
      <c r="AN248" s="209"/>
      <c r="AO248" s="209"/>
      <c r="AP248" s="209"/>
      <c r="AQ248" s="209"/>
    </row>
    <row r="249" spans="1:43">
      <c r="A249" s="211">
        <v>11</v>
      </c>
      <c r="B249" s="211">
        <v>7</v>
      </c>
      <c r="C249" s="211" t="s">
        <v>748</v>
      </c>
      <c r="D249" s="211" t="s">
        <v>749</v>
      </c>
      <c r="E249" s="211"/>
      <c r="F249" s="211" t="s">
        <v>75</v>
      </c>
      <c r="G249" s="211"/>
      <c r="H249" s="211">
        <v>7</v>
      </c>
      <c r="I249" s="354" t="s">
        <v>1068</v>
      </c>
      <c r="J249" s="205" t="s">
        <v>43</v>
      </c>
      <c r="K249" s="223">
        <v>11</v>
      </c>
      <c r="L249" s="223">
        <v>7</v>
      </c>
      <c r="M249" s="223" t="s">
        <v>748</v>
      </c>
      <c r="N249" s="223" t="s">
        <v>749</v>
      </c>
      <c r="O249" s="223"/>
      <c r="P249" s="223" t="s">
        <v>75</v>
      </c>
      <c r="Q249" s="223"/>
      <c r="R249" s="223">
        <v>7</v>
      </c>
      <c r="S249" s="194" t="str">
        <f>VLOOKUP(A249,'[3]15_リスト発行元マスタ'!$A$3:$Q$100,2,FALSE)</f>
        <v>NPI</v>
      </c>
      <c r="T249" s="194" t="str">
        <f>VLOOKUP(K249,'[3]15_リスト発行元マスタ'!$U$3:$AK$100,2,FALSE)</f>
        <v>DJ_GAIKOKU_PEPS</v>
      </c>
      <c r="U249" s="206" t="s">
        <v>208</v>
      </c>
      <c r="V249" s="207" t="s">
        <v>871</v>
      </c>
      <c r="W249" s="207" t="s">
        <v>206</v>
      </c>
      <c r="X249" s="207" t="str">
        <f t="shared" si="11"/>
        <v>11,7, '国','COUNTRY','',NULL,'',7</v>
      </c>
      <c r="Y249" s="208" t="s">
        <v>207</v>
      </c>
      <c r="AA249" s="209" t="b">
        <f t="shared" si="14"/>
        <v>0</v>
      </c>
      <c r="AB249" s="209" t="b">
        <f t="shared" si="14"/>
        <v>0</v>
      </c>
      <c r="AC249" s="209" t="b">
        <f t="shared" si="14"/>
        <v>0</v>
      </c>
      <c r="AD249" s="209" t="b">
        <f t="shared" si="13"/>
        <v>0</v>
      </c>
      <c r="AE249" s="209" t="str">
        <f t="shared" si="13"/>
        <v/>
      </c>
      <c r="AF249" s="209" t="b">
        <f t="shared" si="13"/>
        <v>0</v>
      </c>
      <c r="AG249" s="209" t="str">
        <f t="shared" si="13"/>
        <v/>
      </c>
      <c r="AH249" s="209" t="b">
        <f t="shared" si="13"/>
        <v>0</v>
      </c>
      <c r="AJ249" s="209"/>
      <c r="AK249" s="200"/>
      <c r="AL249" s="209"/>
      <c r="AM249" s="209"/>
      <c r="AN249" s="209"/>
      <c r="AO249" s="209"/>
      <c r="AP249" s="209"/>
      <c r="AQ249" s="209"/>
    </row>
    <row r="250" spans="1:43">
      <c r="A250" s="211">
        <v>11</v>
      </c>
      <c r="B250" s="211">
        <v>8</v>
      </c>
      <c r="C250" s="211" t="s">
        <v>750</v>
      </c>
      <c r="D250" s="211" t="s">
        <v>751</v>
      </c>
      <c r="E250" s="211"/>
      <c r="F250" s="211" t="s">
        <v>75</v>
      </c>
      <c r="G250" s="211"/>
      <c r="H250" s="211">
        <v>8</v>
      </c>
      <c r="I250" s="354" t="s">
        <v>1068</v>
      </c>
      <c r="J250" s="205" t="s">
        <v>43</v>
      </c>
      <c r="K250" s="223">
        <v>11</v>
      </c>
      <c r="L250" s="223">
        <v>8</v>
      </c>
      <c r="M250" s="223" t="s">
        <v>750</v>
      </c>
      <c r="N250" s="223" t="s">
        <v>751</v>
      </c>
      <c r="O250" s="223"/>
      <c r="P250" s="223" t="s">
        <v>75</v>
      </c>
      <c r="Q250" s="223"/>
      <c r="R250" s="223">
        <v>8</v>
      </c>
      <c r="S250" s="194" t="str">
        <f>VLOOKUP(A250,'[3]15_リスト発行元マスタ'!$A$3:$Q$100,2,FALSE)</f>
        <v>NPI</v>
      </c>
      <c r="T250" s="194" t="str">
        <f>VLOOKUP(K250,'[3]15_リスト発行元マスタ'!$U$3:$AK$100,2,FALSE)</f>
        <v>DJ_GAIKOKU_PEPS</v>
      </c>
      <c r="U250" s="206" t="s">
        <v>208</v>
      </c>
      <c r="V250" s="207" t="s">
        <v>871</v>
      </c>
      <c r="W250" s="207" t="s">
        <v>206</v>
      </c>
      <c r="X250" s="207" t="str">
        <f t="shared" si="11"/>
        <v>11,8, 'ID情報','NATIONALID','',NULL,'',8</v>
      </c>
      <c r="Y250" s="208" t="s">
        <v>207</v>
      </c>
      <c r="AA250" s="209" t="b">
        <f t="shared" si="14"/>
        <v>0</v>
      </c>
      <c r="AB250" s="209" t="b">
        <f t="shared" si="14"/>
        <v>0</v>
      </c>
      <c r="AC250" s="209" t="b">
        <f t="shared" si="14"/>
        <v>0</v>
      </c>
      <c r="AD250" s="209" t="b">
        <f t="shared" si="13"/>
        <v>0</v>
      </c>
      <c r="AE250" s="209" t="str">
        <f t="shared" si="13"/>
        <v/>
      </c>
      <c r="AF250" s="209" t="b">
        <f t="shared" si="13"/>
        <v>0</v>
      </c>
      <c r="AG250" s="209" t="str">
        <f t="shared" si="13"/>
        <v/>
      </c>
      <c r="AH250" s="209" t="b">
        <f t="shared" si="13"/>
        <v>0</v>
      </c>
      <c r="AJ250" s="209"/>
      <c r="AK250" s="200"/>
      <c r="AL250" s="209"/>
      <c r="AM250" s="209"/>
      <c r="AN250" s="209"/>
      <c r="AO250" s="209"/>
      <c r="AP250" s="209"/>
      <c r="AQ250" s="209"/>
    </row>
    <row r="251" spans="1:43">
      <c r="A251" s="211">
        <v>11</v>
      </c>
      <c r="B251" s="211">
        <v>9</v>
      </c>
      <c r="C251" s="211" t="s">
        <v>752</v>
      </c>
      <c r="D251" s="211" t="s">
        <v>753</v>
      </c>
      <c r="E251" s="211"/>
      <c r="F251" s="211" t="s">
        <v>75</v>
      </c>
      <c r="G251" s="211"/>
      <c r="H251" s="211">
        <v>9</v>
      </c>
      <c r="I251" s="354" t="s">
        <v>1068</v>
      </c>
      <c r="J251" s="205" t="s">
        <v>43</v>
      </c>
      <c r="K251" s="223">
        <v>11</v>
      </c>
      <c r="L251" s="223">
        <v>9</v>
      </c>
      <c r="M251" s="223" t="s">
        <v>752</v>
      </c>
      <c r="N251" s="223" t="s">
        <v>753</v>
      </c>
      <c r="O251" s="223"/>
      <c r="P251" s="223" t="s">
        <v>75</v>
      </c>
      <c r="Q251" s="223"/>
      <c r="R251" s="223">
        <v>9</v>
      </c>
      <c r="S251" s="194" t="str">
        <f>VLOOKUP(A251,'[3]15_リスト発行元マスタ'!$A$3:$Q$100,2,FALSE)</f>
        <v>NPI</v>
      </c>
      <c r="T251" s="194" t="str">
        <f>VLOOKUP(K251,'[3]15_リスト発行元マスタ'!$U$3:$AK$100,2,FALSE)</f>
        <v>DJ_GAIKOKU_PEPS</v>
      </c>
      <c r="U251" s="206" t="s">
        <v>208</v>
      </c>
      <c r="V251" s="207" t="s">
        <v>871</v>
      </c>
      <c r="W251" s="207" t="s">
        <v>206</v>
      </c>
      <c r="X251" s="207" t="str">
        <f t="shared" si="11"/>
        <v>11,9, 'パスポート番号','PASSPORT','',NULL,'',9</v>
      </c>
      <c r="Y251" s="208" t="s">
        <v>207</v>
      </c>
      <c r="AA251" s="209" t="b">
        <f t="shared" si="14"/>
        <v>0</v>
      </c>
      <c r="AB251" s="209" t="b">
        <f t="shared" si="14"/>
        <v>0</v>
      </c>
      <c r="AC251" s="209" t="b">
        <f t="shared" si="14"/>
        <v>0</v>
      </c>
      <c r="AD251" s="209" t="b">
        <f t="shared" si="13"/>
        <v>0</v>
      </c>
      <c r="AE251" s="209" t="str">
        <f t="shared" si="13"/>
        <v/>
      </c>
      <c r="AF251" s="209" t="b">
        <f t="shared" si="13"/>
        <v>0</v>
      </c>
      <c r="AG251" s="209" t="str">
        <f t="shared" si="13"/>
        <v/>
      </c>
      <c r="AH251" s="209" t="b">
        <f t="shared" si="13"/>
        <v>0</v>
      </c>
      <c r="AJ251" s="209"/>
      <c r="AK251" s="200"/>
      <c r="AL251" s="209"/>
      <c r="AM251" s="209"/>
      <c r="AN251" s="209"/>
      <c r="AO251" s="209"/>
      <c r="AP251" s="209"/>
      <c r="AQ251" s="209"/>
    </row>
    <row r="252" spans="1:43">
      <c r="A252" s="211">
        <v>11</v>
      </c>
      <c r="B252" s="211">
        <v>10</v>
      </c>
      <c r="C252" s="211" t="s">
        <v>754</v>
      </c>
      <c r="D252" s="211" t="s">
        <v>755</v>
      </c>
      <c r="E252" s="211"/>
      <c r="F252" s="211" t="s">
        <v>75</v>
      </c>
      <c r="G252" s="211"/>
      <c r="H252" s="211">
        <v>10</v>
      </c>
      <c r="I252" s="354" t="s">
        <v>1068</v>
      </c>
      <c r="J252" s="205" t="s">
        <v>43</v>
      </c>
      <c r="K252" s="223">
        <v>11</v>
      </c>
      <c r="L252" s="223">
        <v>10</v>
      </c>
      <c r="M252" s="223" t="s">
        <v>754</v>
      </c>
      <c r="N252" s="223" t="s">
        <v>755</v>
      </c>
      <c r="O252" s="223"/>
      <c r="P252" s="223" t="s">
        <v>75</v>
      </c>
      <c r="Q252" s="223"/>
      <c r="R252" s="223">
        <v>10</v>
      </c>
      <c r="S252" s="194" t="str">
        <f>VLOOKUP(A252,'[3]15_リスト発行元マスタ'!$A$3:$Q$100,2,FALSE)</f>
        <v>NPI</v>
      </c>
      <c r="T252" s="194" t="str">
        <f>VLOOKUP(K252,'[3]15_リスト発行元マスタ'!$U$3:$AK$100,2,FALSE)</f>
        <v>DJ_GAIKOKU_PEPS</v>
      </c>
      <c r="U252" s="206" t="s">
        <v>208</v>
      </c>
      <c r="V252" s="207" t="s">
        <v>871</v>
      </c>
      <c r="W252" s="207" t="s">
        <v>206</v>
      </c>
      <c r="X252" s="207" t="str">
        <f t="shared" si="11"/>
        <v>11,10, 'その他ID情報','SEARCHCODE','',NULL,'',10</v>
      </c>
      <c r="Y252" s="208" t="s">
        <v>207</v>
      </c>
      <c r="AA252" s="209" t="b">
        <f t="shared" si="14"/>
        <v>0</v>
      </c>
      <c r="AB252" s="209" t="b">
        <f t="shared" si="14"/>
        <v>0</v>
      </c>
      <c r="AC252" s="209" t="b">
        <f t="shared" si="14"/>
        <v>0</v>
      </c>
      <c r="AD252" s="209" t="b">
        <f t="shared" si="13"/>
        <v>0</v>
      </c>
      <c r="AE252" s="209" t="str">
        <f t="shared" si="13"/>
        <v/>
      </c>
      <c r="AF252" s="209" t="b">
        <f t="shared" si="13"/>
        <v>0</v>
      </c>
      <c r="AG252" s="209" t="str">
        <f t="shared" si="13"/>
        <v/>
      </c>
      <c r="AH252" s="209" t="b">
        <f t="shared" si="13"/>
        <v>0</v>
      </c>
      <c r="AJ252" s="209"/>
      <c r="AK252" s="200"/>
      <c r="AL252" s="209"/>
      <c r="AM252" s="209"/>
      <c r="AN252" s="209"/>
      <c r="AO252" s="209"/>
      <c r="AP252" s="209"/>
      <c r="AQ252" s="209"/>
    </row>
    <row r="253" spans="1:43">
      <c r="A253" s="211">
        <v>11</v>
      </c>
      <c r="B253" s="211">
        <v>11</v>
      </c>
      <c r="C253" s="211" t="s">
        <v>756</v>
      </c>
      <c r="D253" s="211" t="s">
        <v>757</v>
      </c>
      <c r="E253" s="211"/>
      <c r="F253" s="211" t="s">
        <v>75</v>
      </c>
      <c r="G253" s="211"/>
      <c r="H253" s="211">
        <v>11</v>
      </c>
      <c r="I253" s="354" t="s">
        <v>1068</v>
      </c>
      <c r="J253" s="205" t="s">
        <v>43</v>
      </c>
      <c r="K253" s="223">
        <v>11</v>
      </c>
      <c r="L253" s="223">
        <v>11</v>
      </c>
      <c r="M253" s="223" t="s">
        <v>756</v>
      </c>
      <c r="N253" s="223" t="s">
        <v>757</v>
      </c>
      <c r="O253" s="223"/>
      <c r="P253" s="223" t="s">
        <v>75</v>
      </c>
      <c r="Q253" s="223"/>
      <c r="R253" s="223">
        <v>11</v>
      </c>
      <c r="S253" s="194" t="str">
        <f>VLOOKUP(A253,'[3]15_リスト発行元マスタ'!$A$3:$Q$100,2,FALSE)</f>
        <v>NPI</v>
      </c>
      <c r="T253" s="194" t="str">
        <f>VLOOKUP(K253,'[3]15_リスト発行元マスタ'!$U$3:$AK$100,2,FALSE)</f>
        <v>DJ_GAIKOKU_PEPS</v>
      </c>
      <c r="U253" s="206" t="s">
        <v>208</v>
      </c>
      <c r="V253" s="207" t="s">
        <v>871</v>
      </c>
      <c r="W253" s="207" t="s">
        <v>206</v>
      </c>
      <c r="X253" s="207" t="str">
        <f t="shared" si="11"/>
        <v>11,11, 'BIC','BICCODE','',NULL,'',11</v>
      </c>
      <c r="Y253" s="208" t="s">
        <v>207</v>
      </c>
      <c r="AA253" s="209" t="b">
        <f t="shared" si="14"/>
        <v>0</v>
      </c>
      <c r="AB253" s="209" t="b">
        <f t="shared" si="14"/>
        <v>0</v>
      </c>
      <c r="AC253" s="209" t="b">
        <f t="shared" si="14"/>
        <v>0</v>
      </c>
      <c r="AD253" s="209" t="b">
        <f t="shared" si="13"/>
        <v>0</v>
      </c>
      <c r="AE253" s="209" t="str">
        <f t="shared" si="13"/>
        <v/>
      </c>
      <c r="AF253" s="209" t="b">
        <f t="shared" si="13"/>
        <v>0</v>
      </c>
      <c r="AG253" s="209" t="str">
        <f t="shared" si="13"/>
        <v/>
      </c>
      <c r="AH253" s="209" t="b">
        <f t="shared" si="13"/>
        <v>0</v>
      </c>
      <c r="AJ253" s="209"/>
      <c r="AK253" s="200"/>
      <c r="AL253" s="209"/>
      <c r="AM253" s="209"/>
      <c r="AN253" s="209"/>
      <c r="AO253" s="209"/>
      <c r="AP253" s="209"/>
      <c r="AQ253" s="209"/>
    </row>
    <row r="254" spans="1:43">
      <c r="A254" s="211">
        <v>11</v>
      </c>
      <c r="B254" s="211">
        <v>12</v>
      </c>
      <c r="C254" s="211" t="s">
        <v>758</v>
      </c>
      <c r="D254" s="211" t="s">
        <v>759</v>
      </c>
      <c r="E254" s="211"/>
      <c r="F254" s="211" t="s">
        <v>75</v>
      </c>
      <c r="G254" s="211"/>
      <c r="H254" s="211">
        <v>12</v>
      </c>
      <c r="I254" s="354" t="s">
        <v>1068</v>
      </c>
      <c r="J254" s="205" t="s">
        <v>43</v>
      </c>
      <c r="K254" s="223">
        <v>11</v>
      </c>
      <c r="L254" s="223">
        <v>12</v>
      </c>
      <c r="M254" s="223" t="s">
        <v>758</v>
      </c>
      <c r="N254" s="223" t="s">
        <v>759</v>
      </c>
      <c r="O254" s="223"/>
      <c r="P254" s="223" t="s">
        <v>75</v>
      </c>
      <c r="Q254" s="223"/>
      <c r="R254" s="223">
        <v>12</v>
      </c>
      <c r="S254" s="194" t="str">
        <f>VLOOKUP(A254,'[3]15_リスト発行元マスタ'!$A$3:$Q$100,2,FALSE)</f>
        <v>NPI</v>
      </c>
      <c r="T254" s="194" t="str">
        <f>VLOOKUP(K254,'[3]15_リスト発行元マスタ'!$U$3:$AK$100,2,FALSE)</f>
        <v>DJ_GAIKOKU_PEPS</v>
      </c>
      <c r="U254" s="206" t="s">
        <v>208</v>
      </c>
      <c r="V254" s="207" t="s">
        <v>871</v>
      </c>
      <c r="W254" s="207" t="s">
        <v>206</v>
      </c>
      <c r="X254" s="207" t="str">
        <f t="shared" si="11"/>
        <v>11,12, '設立/生年月日','DATEOFBIRTH','',NULL,'',12</v>
      </c>
      <c r="Y254" s="208" t="s">
        <v>207</v>
      </c>
      <c r="AA254" s="209" t="b">
        <f t="shared" si="14"/>
        <v>0</v>
      </c>
      <c r="AB254" s="209" t="b">
        <f t="shared" si="14"/>
        <v>0</v>
      </c>
      <c r="AC254" s="209" t="b">
        <f t="shared" si="14"/>
        <v>0</v>
      </c>
      <c r="AD254" s="209" t="b">
        <f t="shared" si="13"/>
        <v>0</v>
      </c>
      <c r="AE254" s="209" t="str">
        <f t="shared" si="13"/>
        <v/>
      </c>
      <c r="AF254" s="209" t="b">
        <f t="shared" si="13"/>
        <v>0</v>
      </c>
      <c r="AG254" s="209" t="str">
        <f t="shared" si="13"/>
        <v/>
      </c>
      <c r="AH254" s="209" t="b">
        <f t="shared" si="13"/>
        <v>0</v>
      </c>
      <c r="AJ254" s="209"/>
      <c r="AK254" s="200"/>
      <c r="AL254" s="209"/>
      <c r="AM254" s="209"/>
      <c r="AN254" s="209"/>
      <c r="AO254" s="209"/>
      <c r="AP254" s="209"/>
      <c r="AQ254" s="209"/>
    </row>
    <row r="255" spans="1:43">
      <c r="A255" s="211">
        <v>11</v>
      </c>
      <c r="B255" s="211">
        <v>13</v>
      </c>
      <c r="C255" s="211" t="s">
        <v>760</v>
      </c>
      <c r="D255" s="211" t="s">
        <v>761</v>
      </c>
      <c r="E255" s="211"/>
      <c r="F255" s="211" t="s">
        <v>75</v>
      </c>
      <c r="G255" s="211"/>
      <c r="H255" s="211">
        <v>13</v>
      </c>
      <c r="I255" s="354" t="s">
        <v>1068</v>
      </c>
      <c r="J255" s="205" t="s">
        <v>43</v>
      </c>
      <c r="K255" s="223">
        <v>11</v>
      </c>
      <c r="L255" s="223">
        <v>13</v>
      </c>
      <c r="M255" s="223" t="s">
        <v>760</v>
      </c>
      <c r="N255" s="223" t="s">
        <v>761</v>
      </c>
      <c r="O255" s="223"/>
      <c r="P255" s="223" t="s">
        <v>75</v>
      </c>
      <c r="Q255" s="223"/>
      <c r="R255" s="223">
        <v>13</v>
      </c>
      <c r="S255" s="194" t="str">
        <f>VLOOKUP(A255,'[3]15_リスト発行元マスタ'!$A$3:$Q$100,2,FALSE)</f>
        <v>NPI</v>
      </c>
      <c r="T255" s="194" t="str">
        <f>VLOOKUP(K255,'[3]15_リスト発行元マスタ'!$U$3:$AK$100,2,FALSE)</f>
        <v>DJ_GAIKOKU_PEPS</v>
      </c>
      <c r="U255" s="206" t="s">
        <v>208</v>
      </c>
      <c r="V255" s="207" t="s">
        <v>871</v>
      </c>
      <c r="W255" s="207" t="s">
        <v>206</v>
      </c>
      <c r="X255" s="207" t="str">
        <f t="shared" si="11"/>
        <v>11,13, '性別','GENDER','',NULL,'',13</v>
      </c>
      <c r="Y255" s="208" t="s">
        <v>207</v>
      </c>
      <c r="AA255" s="209" t="b">
        <f t="shared" si="14"/>
        <v>0</v>
      </c>
      <c r="AB255" s="209" t="b">
        <f t="shared" si="14"/>
        <v>0</v>
      </c>
      <c r="AC255" s="209" t="b">
        <f t="shared" si="14"/>
        <v>0</v>
      </c>
      <c r="AD255" s="209" t="b">
        <f t="shared" si="13"/>
        <v>0</v>
      </c>
      <c r="AE255" s="209" t="str">
        <f t="shared" si="13"/>
        <v/>
      </c>
      <c r="AF255" s="209" t="b">
        <f t="shared" si="13"/>
        <v>0</v>
      </c>
      <c r="AG255" s="209" t="str">
        <f t="shared" si="13"/>
        <v/>
      </c>
      <c r="AH255" s="209" t="b">
        <f t="shared" si="13"/>
        <v>0</v>
      </c>
      <c r="AJ255" s="209"/>
      <c r="AK255" s="200"/>
      <c r="AL255" s="209"/>
      <c r="AM255" s="209"/>
      <c r="AN255" s="209"/>
      <c r="AO255" s="209"/>
      <c r="AP255" s="209"/>
      <c r="AQ255" s="209"/>
    </row>
    <row r="256" spans="1:43">
      <c r="A256" s="211">
        <v>11</v>
      </c>
      <c r="B256" s="211">
        <v>14</v>
      </c>
      <c r="C256" s="211" t="s">
        <v>762</v>
      </c>
      <c r="D256" s="211" t="s">
        <v>763</v>
      </c>
      <c r="E256" s="211"/>
      <c r="F256" s="211" t="s">
        <v>75</v>
      </c>
      <c r="G256" s="211"/>
      <c r="H256" s="211">
        <v>14</v>
      </c>
      <c r="I256" s="354" t="s">
        <v>1068</v>
      </c>
      <c r="J256" s="205" t="s">
        <v>43</v>
      </c>
      <c r="K256" s="223">
        <v>11</v>
      </c>
      <c r="L256" s="223">
        <v>14</v>
      </c>
      <c r="M256" s="223" t="s">
        <v>762</v>
      </c>
      <c r="N256" s="223" t="s">
        <v>763</v>
      </c>
      <c r="O256" s="223"/>
      <c r="P256" s="223" t="s">
        <v>75</v>
      </c>
      <c r="Q256" s="223"/>
      <c r="R256" s="223">
        <v>14</v>
      </c>
      <c r="S256" s="194" t="str">
        <f>VLOOKUP(A256,'[3]15_リスト発行元マスタ'!$A$3:$Q$100,2,FALSE)</f>
        <v>NPI</v>
      </c>
      <c r="T256" s="194" t="str">
        <f>VLOOKUP(K256,'[3]15_リスト発行元マスタ'!$U$3:$AK$100,2,FALSE)</f>
        <v>DJ_GAIKOKU_PEPS</v>
      </c>
      <c r="U256" s="206" t="s">
        <v>208</v>
      </c>
      <c r="V256" s="207" t="s">
        <v>871</v>
      </c>
      <c r="W256" s="207" t="s">
        <v>206</v>
      </c>
      <c r="X256" s="207" t="str">
        <f t="shared" si="11"/>
        <v>11,14, '住所','ADDRESS','',NULL,'',14</v>
      </c>
      <c r="Y256" s="208" t="s">
        <v>207</v>
      </c>
      <c r="AA256" s="209" t="b">
        <f t="shared" si="14"/>
        <v>0</v>
      </c>
      <c r="AB256" s="209" t="b">
        <f t="shared" si="14"/>
        <v>0</v>
      </c>
      <c r="AC256" s="209" t="b">
        <f t="shared" si="14"/>
        <v>0</v>
      </c>
      <c r="AD256" s="209" t="b">
        <f t="shared" si="13"/>
        <v>0</v>
      </c>
      <c r="AE256" s="209" t="str">
        <f t="shared" si="13"/>
        <v/>
      </c>
      <c r="AF256" s="209" t="b">
        <f t="shared" si="13"/>
        <v>0</v>
      </c>
      <c r="AG256" s="209" t="str">
        <f t="shared" si="13"/>
        <v/>
      </c>
      <c r="AH256" s="209" t="b">
        <f t="shared" si="13"/>
        <v>0</v>
      </c>
      <c r="AJ256" s="209"/>
      <c r="AK256" s="200"/>
      <c r="AL256" s="209"/>
      <c r="AM256" s="209"/>
      <c r="AN256" s="209"/>
      <c r="AO256" s="209"/>
      <c r="AP256" s="209"/>
      <c r="AQ256" s="209"/>
    </row>
    <row r="257" spans="1:43">
      <c r="A257" s="211">
        <v>11</v>
      </c>
      <c r="B257" s="211">
        <v>15</v>
      </c>
      <c r="C257" s="211" t="s">
        <v>764</v>
      </c>
      <c r="D257" s="211" t="s">
        <v>765</v>
      </c>
      <c r="E257" s="211"/>
      <c r="F257" s="211" t="s">
        <v>75</v>
      </c>
      <c r="G257" s="211"/>
      <c r="H257" s="211">
        <v>15</v>
      </c>
      <c r="I257" s="354" t="s">
        <v>1068</v>
      </c>
      <c r="J257" s="205" t="s">
        <v>43</v>
      </c>
      <c r="K257" s="223">
        <v>11</v>
      </c>
      <c r="L257" s="223">
        <v>15</v>
      </c>
      <c r="M257" s="223" t="s">
        <v>764</v>
      </c>
      <c r="N257" s="223" t="s">
        <v>765</v>
      </c>
      <c r="O257" s="223"/>
      <c r="P257" s="223" t="s">
        <v>75</v>
      </c>
      <c r="Q257" s="223"/>
      <c r="R257" s="223">
        <v>15</v>
      </c>
      <c r="S257" s="194" t="str">
        <f>VLOOKUP(A257,'[3]15_リスト発行元マスタ'!$A$3:$Q$100,2,FALSE)</f>
        <v>NPI</v>
      </c>
      <c r="T257" s="194" t="str">
        <f>VLOOKUP(K257,'[3]15_リスト発行元マスタ'!$U$3:$AK$100,2,FALSE)</f>
        <v>DJ_GAIKOKU_PEPS</v>
      </c>
      <c r="U257" s="206" t="s">
        <v>208</v>
      </c>
      <c r="V257" s="207" t="s">
        <v>871</v>
      </c>
      <c r="W257" s="207" t="s">
        <v>206</v>
      </c>
      <c r="X257" s="207" t="str">
        <f t="shared" si="11"/>
        <v>11,15, '国籍','NATIONALITY','',NULL,'',15</v>
      </c>
      <c r="Y257" s="208" t="s">
        <v>207</v>
      </c>
      <c r="AA257" s="209" t="b">
        <f t="shared" si="14"/>
        <v>0</v>
      </c>
      <c r="AB257" s="209" t="b">
        <f t="shared" si="14"/>
        <v>0</v>
      </c>
      <c r="AC257" s="209" t="b">
        <f t="shared" si="14"/>
        <v>0</v>
      </c>
      <c r="AD257" s="209" t="b">
        <f t="shared" si="13"/>
        <v>0</v>
      </c>
      <c r="AE257" s="209" t="str">
        <f t="shared" si="13"/>
        <v/>
      </c>
      <c r="AF257" s="209" t="b">
        <f t="shared" si="13"/>
        <v>0</v>
      </c>
      <c r="AG257" s="209" t="str">
        <f t="shared" si="13"/>
        <v/>
      </c>
      <c r="AH257" s="209" t="b">
        <f t="shared" si="13"/>
        <v>0</v>
      </c>
      <c r="AJ257" s="209"/>
      <c r="AK257" s="200"/>
      <c r="AL257" s="209"/>
      <c r="AM257" s="209"/>
      <c r="AN257" s="209"/>
      <c r="AO257" s="209"/>
      <c r="AP257" s="209"/>
      <c r="AQ257" s="209"/>
    </row>
    <row r="258" spans="1:43">
      <c r="A258" s="211">
        <v>11</v>
      </c>
      <c r="B258" s="211">
        <v>16</v>
      </c>
      <c r="C258" s="211" t="s">
        <v>766</v>
      </c>
      <c r="D258" s="211" t="s">
        <v>767</v>
      </c>
      <c r="E258" s="211"/>
      <c r="F258" s="211" t="s">
        <v>75</v>
      </c>
      <c r="G258" s="211"/>
      <c r="H258" s="211">
        <v>16</v>
      </c>
      <c r="I258" s="354" t="s">
        <v>1068</v>
      </c>
      <c r="J258" s="205" t="s">
        <v>43</v>
      </c>
      <c r="K258" s="223">
        <v>11</v>
      </c>
      <c r="L258" s="223">
        <v>16</v>
      </c>
      <c r="M258" s="223" t="s">
        <v>766</v>
      </c>
      <c r="N258" s="223" t="s">
        <v>767</v>
      </c>
      <c r="O258" s="223"/>
      <c r="P258" s="223" t="s">
        <v>75</v>
      </c>
      <c r="Q258" s="223"/>
      <c r="R258" s="223">
        <v>16</v>
      </c>
      <c r="S258" s="194" t="str">
        <f>VLOOKUP(A258,'[3]15_リスト発行元マスタ'!$A$3:$Q$100,2,FALSE)</f>
        <v>NPI</v>
      </c>
      <c r="T258" s="194" t="str">
        <f>VLOOKUP(K258,'[3]15_リスト発行元マスタ'!$U$3:$AK$100,2,FALSE)</f>
        <v>DJ_GAIKOKU_PEPS</v>
      </c>
      <c r="U258" s="206" t="s">
        <v>208</v>
      </c>
      <c r="V258" s="207" t="s">
        <v>871</v>
      </c>
      <c r="W258" s="207" t="s">
        <v>206</v>
      </c>
      <c r="X258" s="207" t="str">
        <f t="shared" si="11"/>
        <v>11,16, '特定顧客と判断した事由','REASONS','',NULL,'',16</v>
      </c>
      <c r="Y258" s="208" t="s">
        <v>207</v>
      </c>
      <c r="AA258" s="209" t="b">
        <f t="shared" si="14"/>
        <v>0</v>
      </c>
      <c r="AB258" s="209" t="b">
        <f t="shared" si="14"/>
        <v>0</v>
      </c>
      <c r="AC258" s="209" t="b">
        <f t="shared" si="14"/>
        <v>0</v>
      </c>
      <c r="AD258" s="209" t="b">
        <f t="shared" si="13"/>
        <v>0</v>
      </c>
      <c r="AE258" s="209" t="str">
        <f t="shared" si="13"/>
        <v/>
      </c>
      <c r="AF258" s="209" t="b">
        <f t="shared" si="13"/>
        <v>0</v>
      </c>
      <c r="AG258" s="209" t="str">
        <f t="shared" si="13"/>
        <v/>
      </c>
      <c r="AH258" s="209" t="b">
        <f t="shared" si="13"/>
        <v>0</v>
      </c>
      <c r="AJ258" s="209"/>
      <c r="AK258" s="200"/>
      <c r="AL258" s="209"/>
      <c r="AM258" s="209"/>
      <c r="AN258" s="209"/>
      <c r="AO258" s="209"/>
      <c r="AP258" s="209"/>
      <c r="AQ258" s="209"/>
    </row>
    <row r="259" spans="1:43">
      <c r="A259" s="211">
        <v>11</v>
      </c>
      <c r="B259" s="211">
        <v>17</v>
      </c>
      <c r="C259" s="211" t="s">
        <v>768</v>
      </c>
      <c r="D259" s="211" t="s">
        <v>769</v>
      </c>
      <c r="E259" s="211"/>
      <c r="F259" s="211" t="s">
        <v>75</v>
      </c>
      <c r="G259" s="211"/>
      <c r="H259" s="211">
        <v>17</v>
      </c>
      <c r="I259" s="354" t="s">
        <v>1068</v>
      </c>
      <c r="J259" s="205" t="s">
        <v>43</v>
      </c>
      <c r="K259" s="223">
        <v>11</v>
      </c>
      <c r="L259" s="223">
        <v>17</v>
      </c>
      <c r="M259" s="223" t="s">
        <v>768</v>
      </c>
      <c r="N259" s="223" t="s">
        <v>769</v>
      </c>
      <c r="O259" s="223"/>
      <c r="P259" s="223" t="s">
        <v>75</v>
      </c>
      <c r="Q259" s="223"/>
      <c r="R259" s="223">
        <v>17</v>
      </c>
      <c r="S259" s="194" t="str">
        <f>VLOOKUP(A259,'[3]15_リスト発行元マスタ'!$A$3:$Q$100,2,FALSE)</f>
        <v>NPI</v>
      </c>
      <c r="T259" s="194" t="str">
        <f>VLOOKUP(K259,'[3]15_リスト発行元マスタ'!$U$3:$AK$100,2,FALSE)</f>
        <v>DJ_GAIKOKU_PEPS</v>
      </c>
      <c r="U259" s="206" t="s">
        <v>208</v>
      </c>
      <c r="V259" s="207" t="s">
        <v>871</v>
      </c>
      <c r="W259" s="207" t="s">
        <v>206</v>
      </c>
      <c r="X259" s="207" t="str">
        <f t="shared" si="11"/>
        <v>11,17, '報道年月日','DATE_OF_COVERAGE','',NULL,'',17</v>
      </c>
      <c r="Y259" s="208" t="s">
        <v>207</v>
      </c>
      <c r="AA259" s="209" t="b">
        <f t="shared" si="14"/>
        <v>0</v>
      </c>
      <c r="AB259" s="209" t="b">
        <f t="shared" si="14"/>
        <v>0</v>
      </c>
      <c r="AC259" s="209" t="b">
        <f t="shared" si="14"/>
        <v>0</v>
      </c>
      <c r="AD259" s="209" t="b">
        <f t="shared" si="13"/>
        <v>0</v>
      </c>
      <c r="AE259" s="209" t="str">
        <f t="shared" si="13"/>
        <v/>
      </c>
      <c r="AF259" s="209" t="b">
        <f t="shared" si="13"/>
        <v>0</v>
      </c>
      <c r="AG259" s="209" t="str">
        <f t="shared" si="13"/>
        <v/>
      </c>
      <c r="AH259" s="209" t="b">
        <f t="shared" si="13"/>
        <v>0</v>
      </c>
      <c r="AJ259" s="209"/>
      <c r="AK259" s="200"/>
      <c r="AL259" s="209"/>
      <c r="AM259" s="209"/>
      <c r="AN259" s="209"/>
      <c r="AO259" s="209"/>
      <c r="AP259" s="209"/>
      <c r="AQ259" s="209"/>
    </row>
    <row r="260" spans="1:43">
      <c r="A260" s="211">
        <v>11</v>
      </c>
      <c r="B260" s="211">
        <v>18</v>
      </c>
      <c r="C260" s="211" t="s">
        <v>770</v>
      </c>
      <c r="D260" s="211" t="s">
        <v>771</v>
      </c>
      <c r="E260" s="211"/>
      <c r="F260" s="211" t="s">
        <v>75</v>
      </c>
      <c r="G260" s="211"/>
      <c r="H260" s="211">
        <v>18</v>
      </c>
      <c r="I260" s="354" t="s">
        <v>1068</v>
      </c>
      <c r="J260" s="205" t="s">
        <v>43</v>
      </c>
      <c r="K260" s="223">
        <v>11</v>
      </c>
      <c r="L260" s="223">
        <v>18</v>
      </c>
      <c r="M260" s="223" t="s">
        <v>770</v>
      </c>
      <c r="N260" s="223" t="s">
        <v>771</v>
      </c>
      <c r="O260" s="223"/>
      <c r="P260" s="223" t="s">
        <v>75</v>
      </c>
      <c r="Q260" s="223"/>
      <c r="R260" s="223">
        <v>18</v>
      </c>
      <c r="S260" s="194" t="str">
        <f>VLOOKUP(A260,'[3]15_リスト発行元マスタ'!$A$3:$Q$100,2,FALSE)</f>
        <v>NPI</v>
      </c>
      <c r="T260" s="194" t="str">
        <f>VLOOKUP(K260,'[3]15_リスト発行元マスタ'!$U$3:$AK$100,2,FALSE)</f>
        <v>DJ_GAIKOKU_PEPS</v>
      </c>
      <c r="U260" s="206" t="s">
        <v>208</v>
      </c>
      <c r="V260" s="207" t="s">
        <v>871</v>
      </c>
      <c r="W260" s="207" t="s">
        <v>206</v>
      </c>
      <c r="X260" s="207" t="str">
        <f t="shared" ref="X260:X323" si="15">K260&amp;","&amp;L260&amp;", "&amp;"'"&amp;M260&amp;"'"&amp;","&amp;"'"&amp;N260&amp;"'"&amp;","&amp;"'"&amp;O260&amp;"'"&amp;","&amp;P260&amp;","&amp;"'"&amp;Q260&amp;"'"&amp;","&amp;R260&amp;""</f>
        <v>11,18, '年齢','PRESS_AGE','',NULL,'',18</v>
      </c>
      <c r="Y260" s="208" t="s">
        <v>207</v>
      </c>
      <c r="AA260" s="209" t="b">
        <f t="shared" si="14"/>
        <v>0</v>
      </c>
      <c r="AB260" s="209" t="b">
        <f t="shared" si="14"/>
        <v>0</v>
      </c>
      <c r="AC260" s="209" t="b">
        <f t="shared" si="14"/>
        <v>0</v>
      </c>
      <c r="AD260" s="209" t="b">
        <f t="shared" si="13"/>
        <v>0</v>
      </c>
      <c r="AE260" s="209" t="str">
        <f t="shared" si="13"/>
        <v/>
      </c>
      <c r="AF260" s="209" t="b">
        <f t="shared" si="13"/>
        <v>0</v>
      </c>
      <c r="AG260" s="209" t="str">
        <f t="shared" si="13"/>
        <v/>
      </c>
      <c r="AH260" s="209" t="b">
        <f t="shared" si="13"/>
        <v>0</v>
      </c>
      <c r="AJ260" s="209"/>
      <c r="AK260" s="200"/>
      <c r="AL260" s="209"/>
      <c r="AM260" s="209"/>
      <c r="AN260" s="209"/>
      <c r="AO260" s="209"/>
      <c r="AP260" s="209"/>
      <c r="AQ260" s="209"/>
    </row>
    <row r="261" spans="1:43">
      <c r="A261" s="211">
        <v>11</v>
      </c>
      <c r="B261" s="211">
        <v>19</v>
      </c>
      <c r="C261" s="211" t="s">
        <v>772</v>
      </c>
      <c r="D261" s="211" t="s">
        <v>773</v>
      </c>
      <c r="E261" s="211"/>
      <c r="F261" s="211" t="s">
        <v>75</v>
      </c>
      <c r="G261" s="211"/>
      <c r="H261" s="211">
        <v>19</v>
      </c>
      <c r="I261" s="354" t="s">
        <v>1068</v>
      </c>
      <c r="J261" s="205" t="s">
        <v>43</v>
      </c>
      <c r="K261" s="223">
        <v>11</v>
      </c>
      <c r="L261" s="223">
        <v>19</v>
      </c>
      <c r="M261" s="223" t="s">
        <v>772</v>
      </c>
      <c r="N261" s="223" t="s">
        <v>773</v>
      </c>
      <c r="O261" s="223"/>
      <c r="P261" s="223" t="s">
        <v>75</v>
      </c>
      <c r="Q261" s="223"/>
      <c r="R261" s="223">
        <v>19</v>
      </c>
      <c r="S261" s="194" t="str">
        <f>VLOOKUP(A261,'[3]15_リスト発行元マスタ'!$A$3:$Q$100,2,FALSE)</f>
        <v>NPI</v>
      </c>
      <c r="T261" s="194" t="str">
        <f>VLOOKUP(K261,'[3]15_リスト発行元マスタ'!$U$3:$AK$100,2,FALSE)</f>
        <v>DJ_GAIKOKU_PEPS</v>
      </c>
      <c r="U261" s="206" t="s">
        <v>208</v>
      </c>
      <c r="V261" s="207" t="s">
        <v>871</v>
      </c>
      <c r="W261" s="207" t="s">
        <v>206</v>
      </c>
      <c r="X261" s="207" t="str">
        <f t="shared" si="15"/>
        <v>11,19, 'FROM','DATE_FROM','',NULL,'',19</v>
      </c>
      <c r="Y261" s="208" t="s">
        <v>207</v>
      </c>
      <c r="AA261" s="209" t="b">
        <f t="shared" si="14"/>
        <v>0</v>
      </c>
      <c r="AB261" s="209" t="b">
        <f t="shared" si="14"/>
        <v>0</v>
      </c>
      <c r="AC261" s="209" t="b">
        <f t="shared" si="14"/>
        <v>0</v>
      </c>
      <c r="AD261" s="209" t="b">
        <f t="shared" si="13"/>
        <v>0</v>
      </c>
      <c r="AE261" s="209" t="str">
        <f t="shared" si="13"/>
        <v/>
      </c>
      <c r="AF261" s="209" t="b">
        <f t="shared" si="13"/>
        <v>0</v>
      </c>
      <c r="AG261" s="209" t="str">
        <f t="shared" si="13"/>
        <v/>
      </c>
      <c r="AH261" s="209" t="b">
        <f t="shared" si="13"/>
        <v>0</v>
      </c>
      <c r="AJ261" s="209"/>
      <c r="AK261" s="200"/>
      <c r="AL261" s="209"/>
      <c r="AM261" s="209"/>
      <c r="AN261" s="209"/>
      <c r="AO261" s="209"/>
      <c r="AP261" s="209"/>
      <c r="AQ261" s="209"/>
    </row>
    <row r="262" spans="1:43">
      <c r="A262" s="211">
        <v>11</v>
      </c>
      <c r="B262" s="211">
        <v>20</v>
      </c>
      <c r="C262" s="211" t="s">
        <v>774</v>
      </c>
      <c r="D262" s="211" t="s">
        <v>775</v>
      </c>
      <c r="E262" s="211"/>
      <c r="F262" s="211" t="s">
        <v>75</v>
      </c>
      <c r="G262" s="211"/>
      <c r="H262" s="211">
        <v>20</v>
      </c>
      <c r="I262" s="354" t="s">
        <v>1068</v>
      </c>
      <c r="J262" s="205" t="s">
        <v>43</v>
      </c>
      <c r="K262" s="223">
        <v>11</v>
      </c>
      <c r="L262" s="223">
        <v>20</v>
      </c>
      <c r="M262" s="223" t="s">
        <v>774</v>
      </c>
      <c r="N262" s="223" t="s">
        <v>775</v>
      </c>
      <c r="O262" s="223"/>
      <c r="P262" s="223" t="s">
        <v>75</v>
      </c>
      <c r="Q262" s="223"/>
      <c r="R262" s="223">
        <v>20</v>
      </c>
      <c r="S262" s="194" t="str">
        <f>VLOOKUP(A262,'[3]15_リスト発行元マスタ'!$A$3:$Q$100,2,FALSE)</f>
        <v>NPI</v>
      </c>
      <c r="T262" s="194" t="str">
        <f>VLOOKUP(K262,'[3]15_リスト発行元マスタ'!$U$3:$AK$100,2,FALSE)</f>
        <v>DJ_GAIKOKU_PEPS</v>
      </c>
      <c r="U262" s="206" t="s">
        <v>208</v>
      </c>
      <c r="V262" s="207" t="s">
        <v>871</v>
      </c>
      <c r="W262" s="207" t="s">
        <v>206</v>
      </c>
      <c r="X262" s="207" t="str">
        <f t="shared" si="15"/>
        <v>11,20, 'TO','DATE_TO','',NULL,'',20</v>
      </c>
      <c r="Y262" s="208" t="s">
        <v>207</v>
      </c>
      <c r="AA262" s="209" t="b">
        <f t="shared" si="14"/>
        <v>0</v>
      </c>
      <c r="AB262" s="209" t="b">
        <f t="shared" si="14"/>
        <v>0</v>
      </c>
      <c r="AC262" s="209" t="b">
        <f t="shared" si="14"/>
        <v>0</v>
      </c>
      <c r="AD262" s="209" t="b">
        <f t="shared" si="13"/>
        <v>0</v>
      </c>
      <c r="AE262" s="209" t="str">
        <f t="shared" si="13"/>
        <v/>
      </c>
      <c r="AF262" s="209" t="b">
        <f t="shared" si="13"/>
        <v>0</v>
      </c>
      <c r="AG262" s="209" t="str">
        <f t="shared" si="13"/>
        <v/>
      </c>
      <c r="AH262" s="209" t="b">
        <f t="shared" si="13"/>
        <v>0</v>
      </c>
      <c r="AJ262" s="209"/>
      <c r="AK262" s="200"/>
      <c r="AL262" s="209"/>
      <c r="AM262" s="209"/>
      <c r="AN262" s="209"/>
      <c r="AO262" s="209"/>
      <c r="AP262" s="209"/>
      <c r="AQ262" s="209"/>
    </row>
    <row r="263" spans="1:43">
      <c r="A263" s="211">
        <v>11</v>
      </c>
      <c r="B263" s="211">
        <v>21</v>
      </c>
      <c r="C263" s="211" t="s">
        <v>776</v>
      </c>
      <c r="D263" s="211" t="s">
        <v>777</v>
      </c>
      <c r="E263" s="211"/>
      <c r="F263" s="211" t="s">
        <v>75</v>
      </c>
      <c r="G263" s="211"/>
      <c r="H263" s="211">
        <v>21</v>
      </c>
      <c r="I263" s="354" t="s">
        <v>1068</v>
      </c>
      <c r="J263" s="205" t="s">
        <v>43</v>
      </c>
      <c r="K263" s="223">
        <v>11</v>
      </c>
      <c r="L263" s="223">
        <v>21</v>
      </c>
      <c r="M263" s="223" t="s">
        <v>776</v>
      </c>
      <c r="N263" s="223" t="s">
        <v>777</v>
      </c>
      <c r="O263" s="223"/>
      <c r="P263" s="223" t="s">
        <v>75</v>
      </c>
      <c r="Q263" s="223"/>
      <c r="R263" s="223">
        <v>21</v>
      </c>
      <c r="S263" s="194" t="str">
        <f>VLOOKUP(A263,'[3]15_リスト発行元マスタ'!$A$3:$Q$100,2,FALSE)</f>
        <v>NPI</v>
      </c>
      <c r="T263" s="194" t="str">
        <f>VLOOKUP(K263,'[3]15_リスト発行元マスタ'!$U$3:$AK$100,2,FALSE)</f>
        <v>DJ_GAIKOKU_PEPS</v>
      </c>
      <c r="U263" s="206" t="s">
        <v>208</v>
      </c>
      <c r="V263" s="207" t="s">
        <v>871</v>
      </c>
      <c r="W263" s="207" t="s">
        <v>206</v>
      </c>
      <c r="X263" s="207" t="str">
        <f t="shared" si="15"/>
        <v>11,21, '都道府県','ADDRESS_PREF','',NULL,'',21</v>
      </c>
      <c r="Y263" s="208" t="s">
        <v>207</v>
      </c>
      <c r="AA263" s="209" t="b">
        <f t="shared" si="14"/>
        <v>0</v>
      </c>
      <c r="AB263" s="209" t="b">
        <f t="shared" si="14"/>
        <v>0</v>
      </c>
      <c r="AC263" s="209" t="b">
        <f t="shared" si="14"/>
        <v>0</v>
      </c>
      <c r="AD263" s="209" t="b">
        <f t="shared" si="13"/>
        <v>0</v>
      </c>
      <c r="AE263" s="209" t="str">
        <f t="shared" si="13"/>
        <v/>
      </c>
      <c r="AF263" s="209" t="b">
        <f t="shared" si="13"/>
        <v>0</v>
      </c>
      <c r="AG263" s="209" t="str">
        <f t="shared" si="13"/>
        <v/>
      </c>
      <c r="AH263" s="209" t="b">
        <f t="shared" si="13"/>
        <v>0</v>
      </c>
      <c r="AJ263" s="209"/>
      <c r="AK263" s="200"/>
      <c r="AL263" s="209"/>
      <c r="AM263" s="209"/>
      <c r="AN263" s="209"/>
      <c r="AO263" s="209"/>
      <c r="AP263" s="209"/>
      <c r="AQ263" s="209"/>
    </row>
    <row r="264" spans="1:43">
      <c r="A264" s="211">
        <v>11</v>
      </c>
      <c r="B264" s="211">
        <v>22</v>
      </c>
      <c r="C264" s="211" t="s">
        <v>778</v>
      </c>
      <c r="D264" s="211" t="s">
        <v>779</v>
      </c>
      <c r="E264" s="211"/>
      <c r="F264" s="211" t="s">
        <v>75</v>
      </c>
      <c r="G264" s="211"/>
      <c r="H264" s="211">
        <v>22</v>
      </c>
      <c r="I264" s="354" t="s">
        <v>1068</v>
      </c>
      <c r="J264" s="205" t="s">
        <v>43</v>
      </c>
      <c r="K264" s="223">
        <v>11</v>
      </c>
      <c r="L264" s="223">
        <v>22</v>
      </c>
      <c r="M264" s="223" t="s">
        <v>778</v>
      </c>
      <c r="N264" s="223" t="s">
        <v>779</v>
      </c>
      <c r="O264" s="223"/>
      <c r="P264" s="223" t="s">
        <v>75</v>
      </c>
      <c r="Q264" s="223"/>
      <c r="R264" s="223">
        <v>22</v>
      </c>
      <c r="S264" s="194" t="str">
        <f>VLOOKUP(A264,'[3]15_リスト発行元マスタ'!$A$3:$Q$100,2,FALSE)</f>
        <v>NPI</v>
      </c>
      <c r="T264" s="194" t="str">
        <f>VLOOKUP(K264,'[3]15_リスト発行元マスタ'!$U$3:$AK$100,2,FALSE)</f>
        <v>DJ_GAIKOKU_PEPS</v>
      </c>
      <c r="U264" s="206" t="s">
        <v>208</v>
      </c>
      <c r="V264" s="207" t="s">
        <v>871</v>
      </c>
      <c r="W264" s="207" t="s">
        <v>206</v>
      </c>
      <c r="X264" s="207" t="str">
        <f t="shared" si="15"/>
        <v>11,22, '市区町村','ADDRESS_MUN','',NULL,'',22</v>
      </c>
      <c r="Y264" s="208" t="s">
        <v>207</v>
      </c>
      <c r="AA264" s="209" t="b">
        <f t="shared" si="14"/>
        <v>0</v>
      </c>
      <c r="AB264" s="209" t="b">
        <f t="shared" si="14"/>
        <v>0</v>
      </c>
      <c r="AC264" s="209" t="b">
        <f t="shared" si="14"/>
        <v>0</v>
      </c>
      <c r="AD264" s="209" t="b">
        <f t="shared" si="13"/>
        <v>0</v>
      </c>
      <c r="AE264" s="209" t="str">
        <f t="shared" si="13"/>
        <v/>
      </c>
      <c r="AF264" s="209" t="b">
        <f t="shared" si="13"/>
        <v>0</v>
      </c>
      <c r="AG264" s="209" t="str">
        <f t="shared" si="13"/>
        <v/>
      </c>
      <c r="AH264" s="209" t="b">
        <f t="shared" si="13"/>
        <v>0</v>
      </c>
      <c r="AJ264" s="209"/>
      <c r="AK264" s="200"/>
      <c r="AL264" s="209"/>
      <c r="AM264" s="209"/>
      <c r="AN264" s="209"/>
      <c r="AO264" s="209"/>
      <c r="AP264" s="209"/>
      <c r="AQ264" s="209"/>
    </row>
    <row r="265" spans="1:43">
      <c r="A265" s="211">
        <v>11</v>
      </c>
      <c r="B265" s="211">
        <v>23</v>
      </c>
      <c r="C265" s="211" t="s">
        <v>780</v>
      </c>
      <c r="D265" s="211" t="s">
        <v>781</v>
      </c>
      <c r="E265" s="211"/>
      <c r="F265" s="211" t="s">
        <v>75</v>
      </c>
      <c r="G265" s="211"/>
      <c r="H265" s="211">
        <v>23</v>
      </c>
      <c r="I265" s="354" t="s">
        <v>1068</v>
      </c>
      <c r="J265" s="205" t="s">
        <v>43</v>
      </c>
      <c r="K265" s="223">
        <v>11</v>
      </c>
      <c r="L265" s="223">
        <v>23</v>
      </c>
      <c r="M265" s="223" t="s">
        <v>780</v>
      </c>
      <c r="N265" s="223" t="s">
        <v>781</v>
      </c>
      <c r="O265" s="223"/>
      <c r="P265" s="223" t="s">
        <v>75</v>
      </c>
      <c r="Q265" s="223"/>
      <c r="R265" s="223">
        <v>23</v>
      </c>
      <c r="S265" s="194" t="str">
        <f>VLOOKUP(A265,'[3]15_リスト発行元マスタ'!$A$3:$Q$100,2,FALSE)</f>
        <v>NPI</v>
      </c>
      <c r="T265" s="194" t="str">
        <f>VLOOKUP(K265,'[3]15_リスト発行元マスタ'!$U$3:$AK$100,2,FALSE)</f>
        <v>DJ_GAIKOKU_PEPS</v>
      </c>
      <c r="U265" s="206" t="s">
        <v>208</v>
      </c>
      <c r="V265" s="207" t="s">
        <v>871</v>
      </c>
      <c r="W265" s="207" t="s">
        <v>206</v>
      </c>
      <c r="X265" s="207" t="str">
        <f t="shared" si="15"/>
        <v>11,23, '記号','ACCOUNT_SYMBOL','',NULL,'',23</v>
      </c>
      <c r="Y265" s="208" t="s">
        <v>207</v>
      </c>
      <c r="AA265" s="209" t="b">
        <f t="shared" si="14"/>
        <v>0</v>
      </c>
      <c r="AB265" s="209" t="b">
        <f t="shared" si="14"/>
        <v>0</v>
      </c>
      <c r="AC265" s="209" t="b">
        <f t="shared" si="14"/>
        <v>0</v>
      </c>
      <c r="AD265" s="209" t="b">
        <f t="shared" si="13"/>
        <v>0</v>
      </c>
      <c r="AE265" s="209" t="str">
        <f t="shared" si="13"/>
        <v/>
      </c>
      <c r="AF265" s="209" t="b">
        <f t="shared" si="13"/>
        <v>0</v>
      </c>
      <c r="AG265" s="209" t="str">
        <f t="shared" si="13"/>
        <v/>
      </c>
      <c r="AH265" s="209" t="b">
        <f t="shared" si="13"/>
        <v>0</v>
      </c>
      <c r="AJ265" s="209"/>
      <c r="AK265" s="200"/>
      <c r="AL265" s="209"/>
      <c r="AM265" s="209"/>
      <c r="AN265" s="209"/>
      <c r="AO265" s="209"/>
      <c r="AP265" s="209"/>
      <c r="AQ265" s="209"/>
    </row>
    <row r="266" spans="1:43">
      <c r="A266" s="211">
        <v>11</v>
      </c>
      <c r="B266" s="211">
        <v>24</v>
      </c>
      <c r="C266" s="211" t="s">
        <v>782</v>
      </c>
      <c r="D266" s="211" t="s">
        <v>783</v>
      </c>
      <c r="E266" s="211"/>
      <c r="F266" s="211" t="s">
        <v>75</v>
      </c>
      <c r="G266" s="211"/>
      <c r="H266" s="211">
        <v>24</v>
      </c>
      <c r="I266" s="354" t="s">
        <v>1068</v>
      </c>
      <c r="J266" s="205" t="s">
        <v>43</v>
      </c>
      <c r="K266" s="223">
        <v>11</v>
      </c>
      <c r="L266" s="223">
        <v>24</v>
      </c>
      <c r="M266" s="223" t="s">
        <v>782</v>
      </c>
      <c r="N266" s="223" t="s">
        <v>783</v>
      </c>
      <c r="O266" s="223"/>
      <c r="P266" s="223" t="s">
        <v>75</v>
      </c>
      <c r="Q266" s="223"/>
      <c r="R266" s="223">
        <v>24</v>
      </c>
      <c r="S266" s="194" t="str">
        <f>VLOOKUP(A266,'[3]15_リスト発行元マスタ'!$A$3:$Q$100,2,FALSE)</f>
        <v>NPI</v>
      </c>
      <c r="T266" s="194" t="str">
        <f>VLOOKUP(K266,'[3]15_リスト発行元マスタ'!$U$3:$AK$100,2,FALSE)</f>
        <v>DJ_GAIKOKU_PEPS</v>
      </c>
      <c r="U266" s="206" t="s">
        <v>208</v>
      </c>
      <c r="V266" s="207" t="s">
        <v>871</v>
      </c>
      <c r="W266" s="207" t="s">
        <v>206</v>
      </c>
      <c r="X266" s="207" t="str">
        <f t="shared" si="15"/>
        <v>11,24, '番号','ACCOUNT_NO','',NULL,'',24</v>
      </c>
      <c r="Y266" s="208" t="s">
        <v>207</v>
      </c>
      <c r="AA266" s="209" t="b">
        <f t="shared" si="14"/>
        <v>0</v>
      </c>
      <c r="AB266" s="209" t="b">
        <f t="shared" si="14"/>
        <v>0</v>
      </c>
      <c r="AC266" s="209" t="b">
        <f t="shared" si="14"/>
        <v>0</v>
      </c>
      <c r="AD266" s="209" t="b">
        <f t="shared" si="13"/>
        <v>0</v>
      </c>
      <c r="AE266" s="209" t="str">
        <f t="shared" si="13"/>
        <v/>
      </c>
      <c r="AF266" s="209" t="b">
        <f t="shared" si="13"/>
        <v>0</v>
      </c>
      <c r="AG266" s="209" t="str">
        <f t="shared" si="13"/>
        <v/>
      </c>
      <c r="AH266" s="209" t="b">
        <f t="shared" si="13"/>
        <v>0</v>
      </c>
      <c r="AJ266" s="209"/>
      <c r="AK266" s="200"/>
      <c r="AL266" s="209"/>
      <c r="AM266" s="209"/>
      <c r="AN266" s="209"/>
      <c r="AO266" s="209"/>
      <c r="AP266" s="209"/>
      <c r="AQ266" s="209"/>
    </row>
    <row r="267" spans="1:43">
      <c r="A267" s="211">
        <v>12</v>
      </c>
      <c r="B267" s="211">
        <v>1</v>
      </c>
      <c r="C267" s="211" t="s">
        <v>737</v>
      </c>
      <c r="D267" s="211" t="s">
        <v>738</v>
      </c>
      <c r="E267" s="211"/>
      <c r="F267" s="211" t="s">
        <v>75</v>
      </c>
      <c r="G267" s="211"/>
      <c r="H267" s="211">
        <v>1</v>
      </c>
      <c r="I267" s="354" t="s">
        <v>1068</v>
      </c>
      <c r="J267" s="205" t="s">
        <v>43</v>
      </c>
      <c r="K267" s="223">
        <v>12</v>
      </c>
      <c r="L267" s="223">
        <v>1</v>
      </c>
      <c r="M267" s="223" t="s">
        <v>737</v>
      </c>
      <c r="N267" s="223" t="s">
        <v>738</v>
      </c>
      <c r="O267" s="223"/>
      <c r="P267" s="223" t="s">
        <v>75</v>
      </c>
      <c r="Q267" s="223"/>
      <c r="R267" s="223">
        <v>1</v>
      </c>
      <c r="S267" s="194" t="str">
        <f>VLOOKUP(A267,'[3]15_リスト発行元マスタ'!$A$3:$Q$100,2,FALSE)</f>
        <v>ASI</v>
      </c>
      <c r="T267" s="194" t="str">
        <f>VLOOKUP(K267,'[3]15_リスト発行元マスタ'!$U$3:$AK$100,2,FALSE)</f>
        <v>DJ_KOKUNAI_PEPS</v>
      </c>
      <c r="U267" s="206" t="s">
        <v>208</v>
      </c>
      <c r="V267" s="207" t="s">
        <v>871</v>
      </c>
      <c r="W267" s="207" t="s">
        <v>206</v>
      </c>
      <c r="X267" s="207" t="str">
        <f t="shared" si="15"/>
        <v>12,1, 'レコード番号','RECORDID','',NULL,'',1</v>
      </c>
      <c r="Y267" s="208" t="s">
        <v>207</v>
      </c>
      <c r="AA267" s="209" t="b">
        <f t="shared" si="14"/>
        <v>0</v>
      </c>
      <c r="AB267" s="209" t="b">
        <f t="shared" si="14"/>
        <v>0</v>
      </c>
      <c r="AC267" s="209" t="b">
        <f t="shared" si="14"/>
        <v>0</v>
      </c>
      <c r="AD267" s="209" t="b">
        <f t="shared" si="13"/>
        <v>0</v>
      </c>
      <c r="AE267" s="209" t="str">
        <f t="shared" si="13"/>
        <v/>
      </c>
      <c r="AF267" s="209" t="b">
        <f t="shared" si="13"/>
        <v>0</v>
      </c>
      <c r="AG267" s="209" t="str">
        <f t="shared" si="13"/>
        <v/>
      </c>
      <c r="AH267" s="209" t="b">
        <f t="shared" si="13"/>
        <v>0</v>
      </c>
      <c r="AJ267" s="209"/>
      <c r="AK267" s="200"/>
      <c r="AL267" s="209"/>
      <c r="AM267" s="209"/>
      <c r="AN267" s="209"/>
      <c r="AO267" s="209"/>
      <c r="AP267" s="209"/>
      <c r="AQ267" s="209"/>
    </row>
    <row r="268" spans="1:43">
      <c r="A268" s="211">
        <v>12</v>
      </c>
      <c r="B268" s="211">
        <v>2</v>
      </c>
      <c r="C268" s="211" t="s">
        <v>733</v>
      </c>
      <c r="D268" s="211" t="s">
        <v>739</v>
      </c>
      <c r="E268" s="211"/>
      <c r="F268" s="211" t="s">
        <v>75</v>
      </c>
      <c r="G268" s="211"/>
      <c r="H268" s="211">
        <v>2</v>
      </c>
      <c r="I268" s="354" t="s">
        <v>1068</v>
      </c>
      <c r="J268" s="205" t="s">
        <v>43</v>
      </c>
      <c r="K268" s="223">
        <v>12</v>
      </c>
      <c r="L268" s="223">
        <v>2</v>
      </c>
      <c r="M268" s="223" t="s">
        <v>733</v>
      </c>
      <c r="N268" s="223" t="s">
        <v>739</v>
      </c>
      <c r="O268" s="223"/>
      <c r="P268" s="223" t="s">
        <v>75</v>
      </c>
      <c r="Q268" s="223"/>
      <c r="R268" s="223">
        <v>2</v>
      </c>
      <c r="S268" s="194" t="str">
        <f>VLOOKUP(A268,'[3]15_リスト発行元マスタ'!$A$3:$Q$100,2,FALSE)</f>
        <v>ASI</v>
      </c>
      <c r="T268" s="194" t="str">
        <f>VLOOKUP(K268,'[3]15_リスト発行元マスタ'!$U$3:$AK$100,2,FALSE)</f>
        <v>DJ_KOKUNAI_PEPS</v>
      </c>
      <c r="U268" s="206" t="s">
        <v>208</v>
      </c>
      <c r="V268" s="207" t="s">
        <v>871</v>
      </c>
      <c r="W268" s="207" t="s">
        <v>206</v>
      </c>
      <c r="X268" s="207" t="str">
        <f t="shared" si="15"/>
        <v>12,2, 'タイプ','TYPE','',NULL,'',2</v>
      </c>
      <c r="Y268" s="208" t="s">
        <v>207</v>
      </c>
      <c r="AA268" s="209" t="b">
        <f t="shared" si="14"/>
        <v>0</v>
      </c>
      <c r="AB268" s="209" t="b">
        <f t="shared" si="14"/>
        <v>0</v>
      </c>
      <c r="AC268" s="209" t="b">
        <f t="shared" si="14"/>
        <v>0</v>
      </c>
      <c r="AD268" s="209" t="b">
        <f t="shared" si="13"/>
        <v>0</v>
      </c>
      <c r="AE268" s="209" t="str">
        <f t="shared" si="13"/>
        <v/>
      </c>
      <c r="AF268" s="209" t="b">
        <f t="shared" si="13"/>
        <v>0</v>
      </c>
      <c r="AG268" s="209" t="str">
        <f t="shared" si="13"/>
        <v/>
      </c>
      <c r="AH268" s="209" t="b">
        <f t="shared" si="13"/>
        <v>0</v>
      </c>
      <c r="AJ268" s="209"/>
      <c r="AK268" s="200"/>
      <c r="AL268" s="209"/>
      <c r="AM268" s="209"/>
      <c r="AN268" s="209"/>
      <c r="AO268" s="209"/>
      <c r="AP268" s="209"/>
      <c r="AQ268" s="209"/>
    </row>
    <row r="269" spans="1:43">
      <c r="A269" s="211">
        <v>12</v>
      </c>
      <c r="B269" s="211">
        <v>3</v>
      </c>
      <c r="C269" s="211" t="s">
        <v>740</v>
      </c>
      <c r="D269" s="211" t="s">
        <v>741</v>
      </c>
      <c r="E269" s="211"/>
      <c r="F269" s="211" t="s">
        <v>75</v>
      </c>
      <c r="G269" s="211"/>
      <c r="H269" s="211">
        <v>3</v>
      </c>
      <c r="I269" s="354" t="s">
        <v>1068</v>
      </c>
      <c r="J269" s="205" t="s">
        <v>43</v>
      </c>
      <c r="K269" s="223">
        <v>12</v>
      </c>
      <c r="L269" s="223">
        <v>3</v>
      </c>
      <c r="M269" s="223" t="s">
        <v>740</v>
      </c>
      <c r="N269" s="223" t="s">
        <v>741</v>
      </c>
      <c r="O269" s="223"/>
      <c r="P269" s="223" t="s">
        <v>75</v>
      </c>
      <c r="Q269" s="223"/>
      <c r="R269" s="223">
        <v>3</v>
      </c>
      <c r="S269" s="194" t="str">
        <f>VLOOKUP(A269,'[3]15_リスト発行元マスタ'!$A$3:$Q$100,2,FALSE)</f>
        <v>ASI</v>
      </c>
      <c r="T269" s="194" t="str">
        <f>VLOOKUP(K269,'[3]15_リスト発行元マスタ'!$U$3:$AK$100,2,FALSE)</f>
        <v>DJ_KOKUNAI_PEPS</v>
      </c>
      <c r="U269" s="206" t="s">
        <v>208</v>
      </c>
      <c r="V269" s="207" t="s">
        <v>871</v>
      </c>
      <c r="W269" s="207" t="s">
        <v>206</v>
      </c>
      <c r="X269" s="207" t="str">
        <f t="shared" si="15"/>
        <v>12,3, '名称','NAME','',NULL,'',3</v>
      </c>
      <c r="Y269" s="208" t="s">
        <v>207</v>
      </c>
      <c r="AA269" s="209" t="b">
        <f t="shared" si="14"/>
        <v>0</v>
      </c>
      <c r="AB269" s="209" t="b">
        <f t="shared" si="14"/>
        <v>0</v>
      </c>
      <c r="AC269" s="209" t="b">
        <f t="shared" si="14"/>
        <v>0</v>
      </c>
      <c r="AD269" s="209" t="b">
        <f t="shared" si="13"/>
        <v>0</v>
      </c>
      <c r="AE269" s="209" t="str">
        <f t="shared" si="13"/>
        <v/>
      </c>
      <c r="AF269" s="209" t="b">
        <f t="shared" si="13"/>
        <v>0</v>
      </c>
      <c r="AG269" s="209" t="str">
        <f t="shared" si="13"/>
        <v/>
      </c>
      <c r="AH269" s="209" t="b">
        <f t="shared" si="13"/>
        <v>0</v>
      </c>
      <c r="AJ269" s="209"/>
      <c r="AK269" s="200"/>
      <c r="AL269" s="209"/>
      <c r="AM269" s="209"/>
      <c r="AN269" s="209"/>
      <c r="AO269" s="209"/>
      <c r="AP269" s="209"/>
      <c r="AQ269" s="209"/>
    </row>
    <row r="270" spans="1:43">
      <c r="A270" s="211">
        <v>12</v>
      </c>
      <c r="B270" s="211">
        <v>4</v>
      </c>
      <c r="C270" s="211" t="s">
        <v>742</v>
      </c>
      <c r="D270" s="211" t="s">
        <v>743</v>
      </c>
      <c r="E270" s="211"/>
      <c r="F270" s="211" t="s">
        <v>75</v>
      </c>
      <c r="G270" s="211"/>
      <c r="H270" s="211">
        <v>4</v>
      </c>
      <c r="I270" s="354" t="s">
        <v>1068</v>
      </c>
      <c r="J270" s="205" t="s">
        <v>43</v>
      </c>
      <c r="K270" s="223">
        <v>12</v>
      </c>
      <c r="L270" s="223">
        <v>4</v>
      </c>
      <c r="M270" s="223" t="s">
        <v>742</v>
      </c>
      <c r="N270" s="223" t="s">
        <v>743</v>
      </c>
      <c r="O270" s="223"/>
      <c r="P270" s="223" t="s">
        <v>75</v>
      </c>
      <c r="Q270" s="223"/>
      <c r="R270" s="223">
        <v>4</v>
      </c>
      <c r="S270" s="194" t="str">
        <f>VLOOKUP(A270,'[3]15_リスト発行元マスタ'!$A$3:$Q$100,2,FALSE)</f>
        <v>ASI</v>
      </c>
      <c r="T270" s="194" t="str">
        <f>VLOOKUP(K270,'[3]15_リスト発行元マスタ'!$U$3:$AK$100,2,FALSE)</f>
        <v>DJ_KOKUNAI_PEPS</v>
      </c>
      <c r="U270" s="206" t="s">
        <v>208</v>
      </c>
      <c r="V270" s="207" t="s">
        <v>871</v>
      </c>
      <c r="W270" s="207" t="s">
        <v>206</v>
      </c>
      <c r="X270" s="207" t="str">
        <f t="shared" si="15"/>
        <v>12,4, '別称','NAME_SYNONYM','',NULL,'',4</v>
      </c>
      <c r="Y270" s="208" t="s">
        <v>207</v>
      </c>
      <c r="AA270" s="209" t="b">
        <f t="shared" si="14"/>
        <v>0</v>
      </c>
      <c r="AB270" s="209" t="b">
        <f t="shared" si="14"/>
        <v>0</v>
      </c>
      <c r="AC270" s="209" t="b">
        <f t="shared" si="14"/>
        <v>0</v>
      </c>
      <c r="AD270" s="209" t="b">
        <f t="shared" si="13"/>
        <v>0</v>
      </c>
      <c r="AE270" s="209" t="str">
        <f t="shared" si="13"/>
        <v/>
      </c>
      <c r="AF270" s="209" t="b">
        <f t="shared" si="13"/>
        <v>0</v>
      </c>
      <c r="AG270" s="209" t="str">
        <f t="shared" si="13"/>
        <v/>
      </c>
      <c r="AH270" s="209" t="b">
        <f t="shared" si="13"/>
        <v>0</v>
      </c>
      <c r="AJ270" s="209"/>
      <c r="AK270" s="200"/>
      <c r="AL270" s="209"/>
      <c r="AM270" s="209"/>
      <c r="AN270" s="209"/>
      <c r="AO270" s="209"/>
      <c r="AP270" s="209"/>
      <c r="AQ270" s="209"/>
    </row>
    <row r="271" spans="1:43">
      <c r="A271" s="211">
        <v>12</v>
      </c>
      <c r="B271" s="211">
        <v>5</v>
      </c>
      <c r="C271" s="211" t="s">
        <v>744</v>
      </c>
      <c r="D271" s="211" t="s">
        <v>745</v>
      </c>
      <c r="E271" s="211"/>
      <c r="F271" s="211" t="s">
        <v>75</v>
      </c>
      <c r="G271" s="211"/>
      <c r="H271" s="211">
        <v>5</v>
      </c>
      <c r="I271" s="354" t="s">
        <v>1068</v>
      </c>
      <c r="J271" s="205" t="s">
        <v>43</v>
      </c>
      <c r="K271" s="223">
        <v>12</v>
      </c>
      <c r="L271" s="223">
        <v>5</v>
      </c>
      <c r="M271" s="223" t="s">
        <v>744</v>
      </c>
      <c r="N271" s="223" t="s">
        <v>745</v>
      </c>
      <c r="O271" s="223"/>
      <c r="P271" s="223" t="s">
        <v>75</v>
      </c>
      <c r="Q271" s="223"/>
      <c r="R271" s="223">
        <v>5</v>
      </c>
      <c r="S271" s="194" t="str">
        <f>VLOOKUP(A271,'[3]15_リスト発行元マスタ'!$A$3:$Q$100,2,FALSE)</f>
        <v>ASI</v>
      </c>
      <c r="T271" s="194" t="str">
        <f>VLOOKUP(K271,'[3]15_リスト発行元マスタ'!$U$3:$AK$100,2,FALSE)</f>
        <v>DJ_KOKUNAI_PEPS</v>
      </c>
      <c r="U271" s="206" t="s">
        <v>208</v>
      </c>
      <c r="V271" s="207" t="s">
        <v>871</v>
      </c>
      <c r="W271" s="207" t="s">
        <v>206</v>
      </c>
      <c r="X271" s="207" t="str">
        <f t="shared" si="15"/>
        <v>12,5, '住所2','ADDRESS2','',NULL,'',5</v>
      </c>
      <c r="Y271" s="208" t="s">
        <v>207</v>
      </c>
      <c r="AA271" s="209" t="b">
        <f t="shared" si="14"/>
        <v>0</v>
      </c>
      <c r="AB271" s="209" t="b">
        <f t="shared" si="14"/>
        <v>0</v>
      </c>
      <c r="AC271" s="209" t="b">
        <f t="shared" si="14"/>
        <v>0</v>
      </c>
      <c r="AD271" s="209" t="b">
        <f t="shared" si="13"/>
        <v>0</v>
      </c>
      <c r="AE271" s="209" t="str">
        <f t="shared" si="13"/>
        <v/>
      </c>
      <c r="AF271" s="209" t="b">
        <f t="shared" si="13"/>
        <v>0</v>
      </c>
      <c r="AG271" s="209" t="str">
        <f t="shared" si="13"/>
        <v/>
      </c>
      <c r="AH271" s="209" t="b">
        <f t="shared" si="13"/>
        <v>0</v>
      </c>
      <c r="AJ271" s="209"/>
      <c r="AK271" s="200"/>
      <c r="AL271" s="209"/>
      <c r="AM271" s="209"/>
      <c r="AN271" s="209"/>
      <c r="AO271" s="209"/>
      <c r="AP271" s="209"/>
      <c r="AQ271" s="209"/>
    </row>
    <row r="272" spans="1:43">
      <c r="A272" s="211">
        <v>12</v>
      </c>
      <c r="B272" s="211">
        <v>6</v>
      </c>
      <c r="C272" s="211" t="s">
        <v>746</v>
      </c>
      <c r="D272" s="211" t="s">
        <v>747</v>
      </c>
      <c r="E272" s="211"/>
      <c r="F272" s="211" t="s">
        <v>75</v>
      </c>
      <c r="G272" s="211"/>
      <c r="H272" s="211">
        <v>6</v>
      </c>
      <c r="I272" s="354" t="s">
        <v>1068</v>
      </c>
      <c r="J272" s="205" t="s">
        <v>43</v>
      </c>
      <c r="K272" s="223">
        <v>12</v>
      </c>
      <c r="L272" s="223">
        <v>6</v>
      </c>
      <c r="M272" s="223" t="s">
        <v>746</v>
      </c>
      <c r="N272" s="223" t="s">
        <v>747</v>
      </c>
      <c r="O272" s="223"/>
      <c r="P272" s="223" t="s">
        <v>75</v>
      </c>
      <c r="Q272" s="223"/>
      <c r="R272" s="223">
        <v>6</v>
      </c>
      <c r="S272" s="194" t="str">
        <f>VLOOKUP(A272,'[3]15_リスト発行元マスタ'!$A$3:$Q$100,2,FALSE)</f>
        <v>ASI</v>
      </c>
      <c r="T272" s="194" t="str">
        <f>VLOOKUP(K272,'[3]15_リスト発行元マスタ'!$U$3:$AK$100,2,FALSE)</f>
        <v>DJ_KOKUNAI_PEPS</v>
      </c>
      <c r="U272" s="206" t="s">
        <v>208</v>
      </c>
      <c r="V272" s="207" t="s">
        <v>871</v>
      </c>
      <c r="W272" s="207" t="s">
        <v>206</v>
      </c>
      <c r="X272" s="207" t="str">
        <f t="shared" si="15"/>
        <v>12,6, '都市','CITY','',NULL,'',6</v>
      </c>
      <c r="Y272" s="208" t="s">
        <v>207</v>
      </c>
      <c r="AA272" s="209" t="b">
        <f t="shared" si="14"/>
        <v>0</v>
      </c>
      <c r="AB272" s="209" t="b">
        <f t="shared" si="14"/>
        <v>0</v>
      </c>
      <c r="AC272" s="209" t="b">
        <f t="shared" si="14"/>
        <v>0</v>
      </c>
      <c r="AD272" s="209" t="b">
        <f t="shared" si="13"/>
        <v>0</v>
      </c>
      <c r="AE272" s="209" t="str">
        <f t="shared" si="13"/>
        <v/>
      </c>
      <c r="AF272" s="209" t="b">
        <f t="shared" si="13"/>
        <v>0</v>
      </c>
      <c r="AG272" s="209" t="str">
        <f t="shared" si="13"/>
        <v/>
      </c>
      <c r="AH272" s="209" t="b">
        <f t="shared" si="13"/>
        <v>0</v>
      </c>
      <c r="AJ272" s="209"/>
      <c r="AK272" s="200"/>
      <c r="AL272" s="209"/>
      <c r="AM272" s="209"/>
      <c r="AN272" s="209"/>
      <c r="AO272" s="209"/>
      <c r="AP272" s="209"/>
      <c r="AQ272" s="209"/>
    </row>
    <row r="273" spans="1:43">
      <c r="A273" s="211">
        <v>12</v>
      </c>
      <c r="B273" s="211">
        <v>7</v>
      </c>
      <c r="C273" s="211" t="s">
        <v>748</v>
      </c>
      <c r="D273" s="211" t="s">
        <v>749</v>
      </c>
      <c r="E273" s="211"/>
      <c r="F273" s="211" t="s">
        <v>75</v>
      </c>
      <c r="G273" s="211"/>
      <c r="H273" s="211">
        <v>7</v>
      </c>
      <c r="I273" s="354" t="s">
        <v>1068</v>
      </c>
      <c r="J273" s="205" t="s">
        <v>43</v>
      </c>
      <c r="K273" s="223">
        <v>12</v>
      </c>
      <c r="L273" s="223">
        <v>7</v>
      </c>
      <c r="M273" s="223" t="s">
        <v>748</v>
      </c>
      <c r="N273" s="223" t="s">
        <v>749</v>
      </c>
      <c r="O273" s="223"/>
      <c r="P273" s="223" t="s">
        <v>75</v>
      </c>
      <c r="Q273" s="223"/>
      <c r="R273" s="223">
        <v>7</v>
      </c>
      <c r="S273" s="194" t="str">
        <f>VLOOKUP(A273,'[3]15_リスト発行元マスタ'!$A$3:$Q$100,2,FALSE)</f>
        <v>ASI</v>
      </c>
      <c r="T273" s="194" t="str">
        <f>VLOOKUP(K273,'[3]15_リスト発行元マスタ'!$U$3:$AK$100,2,FALSE)</f>
        <v>DJ_KOKUNAI_PEPS</v>
      </c>
      <c r="U273" s="206" t="s">
        <v>208</v>
      </c>
      <c r="V273" s="207" t="s">
        <v>871</v>
      </c>
      <c r="W273" s="207" t="s">
        <v>206</v>
      </c>
      <c r="X273" s="207" t="str">
        <f t="shared" si="15"/>
        <v>12,7, '国','COUNTRY','',NULL,'',7</v>
      </c>
      <c r="Y273" s="208" t="s">
        <v>207</v>
      </c>
      <c r="AA273" s="209" t="b">
        <f t="shared" si="14"/>
        <v>0</v>
      </c>
      <c r="AB273" s="209" t="b">
        <f t="shared" si="14"/>
        <v>0</v>
      </c>
      <c r="AC273" s="209" t="b">
        <f t="shared" si="14"/>
        <v>0</v>
      </c>
      <c r="AD273" s="209" t="b">
        <f t="shared" si="13"/>
        <v>0</v>
      </c>
      <c r="AE273" s="209" t="str">
        <f t="shared" si="13"/>
        <v/>
      </c>
      <c r="AF273" s="209" t="b">
        <f t="shared" si="13"/>
        <v>0</v>
      </c>
      <c r="AG273" s="209" t="str">
        <f t="shared" si="13"/>
        <v/>
      </c>
      <c r="AH273" s="209" t="b">
        <f t="shared" si="13"/>
        <v>0</v>
      </c>
      <c r="AJ273" s="209"/>
      <c r="AK273" s="200"/>
      <c r="AL273" s="209"/>
      <c r="AM273" s="209"/>
      <c r="AN273" s="209"/>
      <c r="AO273" s="209"/>
      <c r="AP273" s="209"/>
      <c r="AQ273" s="209"/>
    </row>
    <row r="274" spans="1:43">
      <c r="A274" s="211">
        <v>12</v>
      </c>
      <c r="B274" s="211">
        <v>8</v>
      </c>
      <c r="C274" s="211" t="s">
        <v>750</v>
      </c>
      <c r="D274" s="211" t="s">
        <v>751</v>
      </c>
      <c r="E274" s="211"/>
      <c r="F274" s="211" t="s">
        <v>75</v>
      </c>
      <c r="G274" s="211"/>
      <c r="H274" s="211">
        <v>8</v>
      </c>
      <c r="I274" s="354" t="s">
        <v>1068</v>
      </c>
      <c r="J274" s="205" t="s">
        <v>43</v>
      </c>
      <c r="K274" s="223">
        <v>12</v>
      </c>
      <c r="L274" s="223">
        <v>8</v>
      </c>
      <c r="M274" s="223" t="s">
        <v>750</v>
      </c>
      <c r="N274" s="223" t="s">
        <v>751</v>
      </c>
      <c r="O274" s="223"/>
      <c r="P274" s="223" t="s">
        <v>75</v>
      </c>
      <c r="Q274" s="223"/>
      <c r="R274" s="223">
        <v>8</v>
      </c>
      <c r="S274" s="194" t="str">
        <f>VLOOKUP(A274,'[3]15_リスト発行元マスタ'!$A$3:$Q$100,2,FALSE)</f>
        <v>ASI</v>
      </c>
      <c r="T274" s="194" t="str">
        <f>VLOOKUP(K274,'[3]15_リスト発行元マスタ'!$U$3:$AK$100,2,FALSE)</f>
        <v>DJ_KOKUNAI_PEPS</v>
      </c>
      <c r="U274" s="206" t="s">
        <v>208</v>
      </c>
      <c r="V274" s="207" t="s">
        <v>871</v>
      </c>
      <c r="W274" s="207" t="s">
        <v>206</v>
      </c>
      <c r="X274" s="207" t="str">
        <f t="shared" si="15"/>
        <v>12,8, 'ID情報','NATIONALID','',NULL,'',8</v>
      </c>
      <c r="Y274" s="208" t="s">
        <v>207</v>
      </c>
      <c r="AA274" s="209" t="b">
        <f t="shared" si="14"/>
        <v>0</v>
      </c>
      <c r="AB274" s="209" t="b">
        <f t="shared" si="14"/>
        <v>0</v>
      </c>
      <c r="AC274" s="209" t="b">
        <f t="shared" si="14"/>
        <v>0</v>
      </c>
      <c r="AD274" s="209" t="b">
        <f t="shared" si="13"/>
        <v>0</v>
      </c>
      <c r="AE274" s="209" t="str">
        <f t="shared" si="13"/>
        <v/>
      </c>
      <c r="AF274" s="209" t="b">
        <f t="shared" si="13"/>
        <v>0</v>
      </c>
      <c r="AG274" s="209" t="str">
        <f t="shared" si="13"/>
        <v/>
      </c>
      <c r="AH274" s="209" t="b">
        <f t="shared" si="13"/>
        <v>0</v>
      </c>
      <c r="AJ274" s="209"/>
      <c r="AK274" s="200"/>
      <c r="AL274" s="209"/>
      <c r="AM274" s="209"/>
      <c r="AN274" s="209"/>
      <c r="AO274" s="209"/>
      <c r="AP274" s="209"/>
      <c r="AQ274" s="209"/>
    </row>
    <row r="275" spans="1:43">
      <c r="A275" s="211">
        <v>12</v>
      </c>
      <c r="B275" s="211">
        <v>9</v>
      </c>
      <c r="C275" s="211" t="s">
        <v>752</v>
      </c>
      <c r="D275" s="211" t="s">
        <v>753</v>
      </c>
      <c r="E275" s="211"/>
      <c r="F275" s="211" t="s">
        <v>75</v>
      </c>
      <c r="G275" s="211"/>
      <c r="H275" s="211">
        <v>9</v>
      </c>
      <c r="I275" s="354" t="s">
        <v>1068</v>
      </c>
      <c r="J275" s="205" t="s">
        <v>43</v>
      </c>
      <c r="K275" s="223">
        <v>12</v>
      </c>
      <c r="L275" s="223">
        <v>9</v>
      </c>
      <c r="M275" s="223" t="s">
        <v>752</v>
      </c>
      <c r="N275" s="223" t="s">
        <v>753</v>
      </c>
      <c r="O275" s="223"/>
      <c r="P275" s="223" t="s">
        <v>75</v>
      </c>
      <c r="Q275" s="223"/>
      <c r="R275" s="223">
        <v>9</v>
      </c>
      <c r="S275" s="194" t="str">
        <f>VLOOKUP(A275,'[3]15_リスト発行元マスタ'!$A$3:$Q$100,2,FALSE)</f>
        <v>ASI</v>
      </c>
      <c r="T275" s="194" t="str">
        <f>VLOOKUP(K275,'[3]15_リスト発行元マスタ'!$U$3:$AK$100,2,FALSE)</f>
        <v>DJ_KOKUNAI_PEPS</v>
      </c>
      <c r="U275" s="206" t="s">
        <v>208</v>
      </c>
      <c r="V275" s="207" t="s">
        <v>871</v>
      </c>
      <c r="W275" s="207" t="s">
        <v>206</v>
      </c>
      <c r="X275" s="207" t="str">
        <f t="shared" si="15"/>
        <v>12,9, 'パスポート番号','PASSPORT','',NULL,'',9</v>
      </c>
      <c r="Y275" s="208" t="s">
        <v>207</v>
      </c>
      <c r="AA275" s="209" t="b">
        <f t="shared" si="14"/>
        <v>0</v>
      </c>
      <c r="AB275" s="209" t="b">
        <f t="shared" si="14"/>
        <v>0</v>
      </c>
      <c r="AC275" s="209" t="b">
        <f t="shared" si="14"/>
        <v>0</v>
      </c>
      <c r="AD275" s="209" t="b">
        <f t="shared" si="13"/>
        <v>0</v>
      </c>
      <c r="AE275" s="209" t="str">
        <f t="shared" si="13"/>
        <v/>
      </c>
      <c r="AF275" s="209" t="b">
        <f t="shared" si="13"/>
        <v>0</v>
      </c>
      <c r="AG275" s="209" t="str">
        <f t="shared" si="13"/>
        <v/>
      </c>
      <c r="AH275" s="209" t="b">
        <f t="shared" si="13"/>
        <v>0</v>
      </c>
      <c r="AJ275" s="209"/>
      <c r="AK275" s="200"/>
      <c r="AL275" s="209"/>
      <c r="AM275" s="209"/>
      <c r="AN275" s="209"/>
      <c r="AO275" s="209"/>
      <c r="AP275" s="209"/>
      <c r="AQ275" s="209"/>
    </row>
    <row r="276" spans="1:43">
      <c r="A276" s="211">
        <v>12</v>
      </c>
      <c r="B276" s="211">
        <v>10</v>
      </c>
      <c r="C276" s="211" t="s">
        <v>754</v>
      </c>
      <c r="D276" s="211" t="s">
        <v>755</v>
      </c>
      <c r="E276" s="211"/>
      <c r="F276" s="211" t="s">
        <v>75</v>
      </c>
      <c r="G276" s="211"/>
      <c r="H276" s="211">
        <v>10</v>
      </c>
      <c r="I276" s="354" t="s">
        <v>1068</v>
      </c>
      <c r="J276" s="205" t="s">
        <v>43</v>
      </c>
      <c r="K276" s="223">
        <v>12</v>
      </c>
      <c r="L276" s="223">
        <v>10</v>
      </c>
      <c r="M276" s="223" t="s">
        <v>754</v>
      </c>
      <c r="N276" s="223" t="s">
        <v>755</v>
      </c>
      <c r="O276" s="223"/>
      <c r="P276" s="223" t="s">
        <v>75</v>
      </c>
      <c r="Q276" s="223"/>
      <c r="R276" s="223">
        <v>10</v>
      </c>
      <c r="S276" s="194" t="str">
        <f>VLOOKUP(A276,'[3]15_リスト発行元マスタ'!$A$3:$Q$100,2,FALSE)</f>
        <v>ASI</v>
      </c>
      <c r="T276" s="194" t="str">
        <f>VLOOKUP(K276,'[3]15_リスト発行元マスタ'!$U$3:$AK$100,2,FALSE)</f>
        <v>DJ_KOKUNAI_PEPS</v>
      </c>
      <c r="U276" s="206" t="s">
        <v>208</v>
      </c>
      <c r="V276" s="207" t="s">
        <v>871</v>
      </c>
      <c r="W276" s="207" t="s">
        <v>206</v>
      </c>
      <c r="X276" s="207" t="str">
        <f t="shared" si="15"/>
        <v>12,10, 'その他ID情報','SEARCHCODE','',NULL,'',10</v>
      </c>
      <c r="Y276" s="208" t="s">
        <v>207</v>
      </c>
      <c r="AA276" s="209" t="b">
        <f t="shared" si="14"/>
        <v>0</v>
      </c>
      <c r="AB276" s="209" t="b">
        <f t="shared" si="14"/>
        <v>0</v>
      </c>
      <c r="AC276" s="209" t="b">
        <f t="shared" si="14"/>
        <v>0</v>
      </c>
      <c r="AD276" s="209" t="b">
        <f t="shared" si="13"/>
        <v>0</v>
      </c>
      <c r="AE276" s="209" t="str">
        <f t="shared" si="13"/>
        <v/>
      </c>
      <c r="AF276" s="209" t="b">
        <f t="shared" si="13"/>
        <v>0</v>
      </c>
      <c r="AG276" s="209" t="str">
        <f t="shared" si="13"/>
        <v/>
      </c>
      <c r="AH276" s="209" t="b">
        <f t="shared" si="13"/>
        <v>0</v>
      </c>
      <c r="AJ276" s="209"/>
      <c r="AK276" s="200"/>
      <c r="AL276" s="209"/>
      <c r="AM276" s="209"/>
      <c r="AN276" s="209"/>
      <c r="AO276" s="209"/>
      <c r="AP276" s="209"/>
      <c r="AQ276" s="209"/>
    </row>
    <row r="277" spans="1:43">
      <c r="A277" s="211">
        <v>12</v>
      </c>
      <c r="B277" s="211">
        <v>11</v>
      </c>
      <c r="C277" s="211" t="s">
        <v>756</v>
      </c>
      <c r="D277" s="211" t="s">
        <v>757</v>
      </c>
      <c r="E277" s="211"/>
      <c r="F277" s="211" t="s">
        <v>75</v>
      </c>
      <c r="G277" s="211"/>
      <c r="H277" s="211">
        <v>11</v>
      </c>
      <c r="I277" s="354" t="s">
        <v>1068</v>
      </c>
      <c r="J277" s="205" t="s">
        <v>43</v>
      </c>
      <c r="K277" s="223">
        <v>12</v>
      </c>
      <c r="L277" s="223">
        <v>11</v>
      </c>
      <c r="M277" s="223" t="s">
        <v>756</v>
      </c>
      <c r="N277" s="223" t="s">
        <v>757</v>
      </c>
      <c r="O277" s="223"/>
      <c r="P277" s="223" t="s">
        <v>75</v>
      </c>
      <c r="Q277" s="223"/>
      <c r="R277" s="223">
        <v>11</v>
      </c>
      <c r="S277" s="194" t="str">
        <f>VLOOKUP(A277,'[3]15_リスト発行元マスタ'!$A$3:$Q$100,2,FALSE)</f>
        <v>ASI</v>
      </c>
      <c r="T277" s="194" t="str">
        <f>VLOOKUP(K277,'[3]15_リスト発行元マスタ'!$U$3:$AK$100,2,FALSE)</f>
        <v>DJ_KOKUNAI_PEPS</v>
      </c>
      <c r="U277" s="206" t="s">
        <v>208</v>
      </c>
      <c r="V277" s="207" t="s">
        <v>871</v>
      </c>
      <c r="W277" s="207" t="s">
        <v>206</v>
      </c>
      <c r="X277" s="207" t="str">
        <f t="shared" si="15"/>
        <v>12,11, 'BIC','BICCODE','',NULL,'',11</v>
      </c>
      <c r="Y277" s="208" t="s">
        <v>207</v>
      </c>
      <c r="AA277" s="209" t="b">
        <f t="shared" si="14"/>
        <v>0</v>
      </c>
      <c r="AB277" s="209" t="b">
        <f t="shared" si="14"/>
        <v>0</v>
      </c>
      <c r="AC277" s="209" t="b">
        <f t="shared" si="14"/>
        <v>0</v>
      </c>
      <c r="AD277" s="209" t="b">
        <f t="shared" si="13"/>
        <v>0</v>
      </c>
      <c r="AE277" s="209" t="str">
        <f t="shared" si="13"/>
        <v/>
      </c>
      <c r="AF277" s="209" t="b">
        <f t="shared" si="13"/>
        <v>0</v>
      </c>
      <c r="AG277" s="209" t="str">
        <f t="shared" si="13"/>
        <v/>
      </c>
      <c r="AH277" s="209" t="b">
        <f t="shared" si="13"/>
        <v>0</v>
      </c>
      <c r="AJ277" s="209"/>
      <c r="AK277" s="200"/>
      <c r="AL277" s="209"/>
      <c r="AM277" s="209"/>
      <c r="AN277" s="209"/>
      <c r="AO277" s="209"/>
      <c r="AP277" s="209"/>
      <c r="AQ277" s="209"/>
    </row>
    <row r="278" spans="1:43">
      <c r="A278" s="211">
        <v>12</v>
      </c>
      <c r="B278" s="211">
        <v>12</v>
      </c>
      <c r="C278" s="211" t="s">
        <v>758</v>
      </c>
      <c r="D278" s="211" t="s">
        <v>759</v>
      </c>
      <c r="E278" s="211"/>
      <c r="F278" s="211" t="s">
        <v>75</v>
      </c>
      <c r="G278" s="211"/>
      <c r="H278" s="211">
        <v>12</v>
      </c>
      <c r="I278" s="354" t="s">
        <v>1068</v>
      </c>
      <c r="J278" s="205" t="s">
        <v>43</v>
      </c>
      <c r="K278" s="223">
        <v>12</v>
      </c>
      <c r="L278" s="223">
        <v>12</v>
      </c>
      <c r="M278" s="223" t="s">
        <v>758</v>
      </c>
      <c r="N278" s="223" t="s">
        <v>759</v>
      </c>
      <c r="O278" s="223"/>
      <c r="P278" s="223" t="s">
        <v>75</v>
      </c>
      <c r="Q278" s="223"/>
      <c r="R278" s="223">
        <v>12</v>
      </c>
      <c r="S278" s="194" t="str">
        <f>VLOOKUP(A278,'[3]15_リスト発行元マスタ'!$A$3:$Q$100,2,FALSE)</f>
        <v>ASI</v>
      </c>
      <c r="T278" s="194" t="str">
        <f>VLOOKUP(K278,'[3]15_リスト発行元マスタ'!$U$3:$AK$100,2,FALSE)</f>
        <v>DJ_KOKUNAI_PEPS</v>
      </c>
      <c r="U278" s="206" t="s">
        <v>208</v>
      </c>
      <c r="V278" s="207" t="s">
        <v>871</v>
      </c>
      <c r="W278" s="207" t="s">
        <v>206</v>
      </c>
      <c r="X278" s="207" t="str">
        <f t="shared" si="15"/>
        <v>12,12, '設立/生年月日','DATEOFBIRTH','',NULL,'',12</v>
      </c>
      <c r="Y278" s="208" t="s">
        <v>207</v>
      </c>
      <c r="AA278" s="209" t="b">
        <f t="shared" si="14"/>
        <v>0</v>
      </c>
      <c r="AB278" s="209" t="b">
        <f t="shared" si="14"/>
        <v>0</v>
      </c>
      <c r="AC278" s="209" t="b">
        <f t="shared" si="14"/>
        <v>0</v>
      </c>
      <c r="AD278" s="209" t="b">
        <f t="shared" si="13"/>
        <v>0</v>
      </c>
      <c r="AE278" s="209" t="str">
        <f t="shared" si="13"/>
        <v/>
      </c>
      <c r="AF278" s="209" t="b">
        <f t="shared" si="13"/>
        <v>0</v>
      </c>
      <c r="AG278" s="209" t="str">
        <f t="shared" si="13"/>
        <v/>
      </c>
      <c r="AH278" s="209" t="b">
        <f t="shared" si="13"/>
        <v>0</v>
      </c>
      <c r="AJ278" s="209"/>
      <c r="AK278" s="200"/>
      <c r="AL278" s="209"/>
      <c r="AM278" s="209"/>
      <c r="AN278" s="209"/>
      <c r="AO278" s="209"/>
      <c r="AP278" s="209"/>
      <c r="AQ278" s="209"/>
    </row>
    <row r="279" spans="1:43">
      <c r="A279" s="211">
        <v>12</v>
      </c>
      <c r="B279" s="211">
        <v>13</v>
      </c>
      <c r="C279" s="211" t="s">
        <v>760</v>
      </c>
      <c r="D279" s="211" t="s">
        <v>761</v>
      </c>
      <c r="E279" s="211"/>
      <c r="F279" s="211" t="s">
        <v>75</v>
      </c>
      <c r="G279" s="211"/>
      <c r="H279" s="211">
        <v>13</v>
      </c>
      <c r="I279" s="354" t="s">
        <v>1068</v>
      </c>
      <c r="J279" s="205" t="s">
        <v>43</v>
      </c>
      <c r="K279" s="223">
        <v>12</v>
      </c>
      <c r="L279" s="223">
        <v>13</v>
      </c>
      <c r="M279" s="223" t="s">
        <v>760</v>
      </c>
      <c r="N279" s="223" t="s">
        <v>761</v>
      </c>
      <c r="O279" s="223"/>
      <c r="P279" s="223" t="s">
        <v>75</v>
      </c>
      <c r="Q279" s="223"/>
      <c r="R279" s="223">
        <v>13</v>
      </c>
      <c r="S279" s="194" t="str">
        <f>VLOOKUP(A279,'[3]15_リスト発行元マスタ'!$A$3:$Q$100,2,FALSE)</f>
        <v>ASI</v>
      </c>
      <c r="T279" s="194" t="str">
        <f>VLOOKUP(K279,'[3]15_リスト発行元マスタ'!$U$3:$AK$100,2,FALSE)</f>
        <v>DJ_KOKUNAI_PEPS</v>
      </c>
      <c r="U279" s="206" t="s">
        <v>208</v>
      </c>
      <c r="V279" s="207" t="s">
        <v>871</v>
      </c>
      <c r="W279" s="207" t="s">
        <v>206</v>
      </c>
      <c r="X279" s="207" t="str">
        <f t="shared" si="15"/>
        <v>12,13, '性別','GENDER','',NULL,'',13</v>
      </c>
      <c r="Y279" s="208" t="s">
        <v>207</v>
      </c>
      <c r="AA279" s="209" t="b">
        <f t="shared" si="14"/>
        <v>0</v>
      </c>
      <c r="AB279" s="209" t="b">
        <f t="shared" si="14"/>
        <v>0</v>
      </c>
      <c r="AC279" s="209" t="b">
        <f t="shared" si="14"/>
        <v>0</v>
      </c>
      <c r="AD279" s="209" t="b">
        <f t="shared" si="13"/>
        <v>0</v>
      </c>
      <c r="AE279" s="209" t="str">
        <f t="shared" si="13"/>
        <v/>
      </c>
      <c r="AF279" s="209" t="b">
        <f t="shared" si="13"/>
        <v>0</v>
      </c>
      <c r="AG279" s="209" t="str">
        <f t="shared" si="13"/>
        <v/>
      </c>
      <c r="AH279" s="209" t="b">
        <f t="shared" si="13"/>
        <v>0</v>
      </c>
      <c r="AJ279" s="209"/>
      <c r="AK279" s="200"/>
      <c r="AL279" s="209"/>
      <c r="AM279" s="209"/>
      <c r="AN279" s="209"/>
      <c r="AO279" s="209"/>
      <c r="AP279" s="209"/>
      <c r="AQ279" s="209"/>
    </row>
    <row r="280" spans="1:43">
      <c r="A280" s="211">
        <v>12</v>
      </c>
      <c r="B280" s="211">
        <v>14</v>
      </c>
      <c r="C280" s="211" t="s">
        <v>762</v>
      </c>
      <c r="D280" s="211" t="s">
        <v>763</v>
      </c>
      <c r="E280" s="211"/>
      <c r="F280" s="211" t="s">
        <v>75</v>
      </c>
      <c r="G280" s="211"/>
      <c r="H280" s="211">
        <v>14</v>
      </c>
      <c r="I280" s="354" t="s">
        <v>1068</v>
      </c>
      <c r="J280" s="205" t="s">
        <v>43</v>
      </c>
      <c r="K280" s="223">
        <v>12</v>
      </c>
      <c r="L280" s="223">
        <v>14</v>
      </c>
      <c r="M280" s="223" t="s">
        <v>762</v>
      </c>
      <c r="N280" s="223" t="s">
        <v>763</v>
      </c>
      <c r="O280" s="223"/>
      <c r="P280" s="223" t="s">
        <v>75</v>
      </c>
      <c r="Q280" s="223"/>
      <c r="R280" s="223">
        <v>14</v>
      </c>
      <c r="S280" s="194" t="str">
        <f>VLOOKUP(A280,'[3]15_リスト発行元マスタ'!$A$3:$Q$100,2,FALSE)</f>
        <v>ASI</v>
      </c>
      <c r="T280" s="194" t="str">
        <f>VLOOKUP(K280,'[3]15_リスト発行元マスタ'!$U$3:$AK$100,2,FALSE)</f>
        <v>DJ_KOKUNAI_PEPS</v>
      </c>
      <c r="U280" s="206" t="s">
        <v>208</v>
      </c>
      <c r="V280" s="207" t="s">
        <v>871</v>
      </c>
      <c r="W280" s="207" t="s">
        <v>206</v>
      </c>
      <c r="X280" s="207" t="str">
        <f t="shared" si="15"/>
        <v>12,14, '住所','ADDRESS','',NULL,'',14</v>
      </c>
      <c r="Y280" s="208" t="s">
        <v>207</v>
      </c>
      <c r="AA280" s="209" t="b">
        <f t="shared" si="14"/>
        <v>0</v>
      </c>
      <c r="AB280" s="209" t="b">
        <f t="shared" si="14"/>
        <v>0</v>
      </c>
      <c r="AC280" s="209" t="b">
        <f t="shared" si="14"/>
        <v>0</v>
      </c>
      <c r="AD280" s="209" t="b">
        <f t="shared" si="13"/>
        <v>0</v>
      </c>
      <c r="AE280" s="209" t="str">
        <f t="shared" si="13"/>
        <v/>
      </c>
      <c r="AF280" s="209" t="b">
        <f t="shared" si="13"/>
        <v>0</v>
      </c>
      <c r="AG280" s="209" t="str">
        <f t="shared" si="13"/>
        <v/>
      </c>
      <c r="AH280" s="209" t="b">
        <f t="shared" si="13"/>
        <v>0</v>
      </c>
      <c r="AJ280" s="209"/>
      <c r="AK280" s="200"/>
      <c r="AL280" s="209"/>
      <c r="AM280" s="209"/>
      <c r="AN280" s="209"/>
      <c r="AO280" s="209"/>
      <c r="AP280" s="209"/>
      <c r="AQ280" s="209"/>
    </row>
    <row r="281" spans="1:43">
      <c r="A281" s="211">
        <v>12</v>
      </c>
      <c r="B281" s="211">
        <v>15</v>
      </c>
      <c r="C281" s="211" t="s">
        <v>764</v>
      </c>
      <c r="D281" s="211" t="s">
        <v>765</v>
      </c>
      <c r="E281" s="211"/>
      <c r="F281" s="211" t="s">
        <v>75</v>
      </c>
      <c r="G281" s="211"/>
      <c r="H281" s="211">
        <v>15</v>
      </c>
      <c r="I281" s="354" t="s">
        <v>1068</v>
      </c>
      <c r="J281" s="205" t="s">
        <v>43</v>
      </c>
      <c r="K281" s="223">
        <v>12</v>
      </c>
      <c r="L281" s="223">
        <v>15</v>
      </c>
      <c r="M281" s="223" t="s">
        <v>764</v>
      </c>
      <c r="N281" s="223" t="s">
        <v>765</v>
      </c>
      <c r="O281" s="223"/>
      <c r="P281" s="223" t="s">
        <v>75</v>
      </c>
      <c r="Q281" s="223"/>
      <c r="R281" s="223">
        <v>15</v>
      </c>
      <c r="S281" s="194" t="str">
        <f>VLOOKUP(A281,'[3]15_リスト発行元マスタ'!$A$3:$Q$100,2,FALSE)</f>
        <v>ASI</v>
      </c>
      <c r="T281" s="194" t="str">
        <f>VLOOKUP(K281,'[3]15_リスト発行元マスタ'!$U$3:$AK$100,2,FALSE)</f>
        <v>DJ_KOKUNAI_PEPS</v>
      </c>
      <c r="U281" s="206" t="s">
        <v>208</v>
      </c>
      <c r="V281" s="207" t="s">
        <v>871</v>
      </c>
      <c r="W281" s="207" t="s">
        <v>206</v>
      </c>
      <c r="X281" s="207" t="str">
        <f t="shared" si="15"/>
        <v>12,15, '国籍','NATIONALITY','',NULL,'',15</v>
      </c>
      <c r="Y281" s="208" t="s">
        <v>207</v>
      </c>
      <c r="AA281" s="209" t="b">
        <f t="shared" si="14"/>
        <v>0</v>
      </c>
      <c r="AB281" s="209" t="b">
        <f t="shared" si="14"/>
        <v>0</v>
      </c>
      <c r="AC281" s="209" t="b">
        <f t="shared" si="14"/>
        <v>0</v>
      </c>
      <c r="AD281" s="209" t="b">
        <f t="shared" si="13"/>
        <v>0</v>
      </c>
      <c r="AE281" s="209" t="str">
        <f t="shared" si="13"/>
        <v/>
      </c>
      <c r="AF281" s="209" t="b">
        <f t="shared" si="13"/>
        <v>0</v>
      </c>
      <c r="AG281" s="209" t="str">
        <f t="shared" si="13"/>
        <v/>
      </c>
      <c r="AH281" s="209" t="b">
        <f t="shared" si="13"/>
        <v>0</v>
      </c>
      <c r="AJ281" s="209"/>
      <c r="AK281" s="200"/>
      <c r="AL281" s="209"/>
      <c r="AM281" s="209"/>
      <c r="AN281" s="209"/>
      <c r="AO281" s="209"/>
      <c r="AP281" s="209"/>
      <c r="AQ281" s="209"/>
    </row>
    <row r="282" spans="1:43">
      <c r="A282" s="211">
        <v>12</v>
      </c>
      <c r="B282" s="211">
        <v>16</v>
      </c>
      <c r="C282" s="211" t="s">
        <v>766</v>
      </c>
      <c r="D282" s="211" t="s">
        <v>767</v>
      </c>
      <c r="E282" s="211"/>
      <c r="F282" s="211" t="s">
        <v>75</v>
      </c>
      <c r="G282" s="211"/>
      <c r="H282" s="211">
        <v>16</v>
      </c>
      <c r="I282" s="354" t="s">
        <v>1068</v>
      </c>
      <c r="J282" s="205" t="s">
        <v>43</v>
      </c>
      <c r="K282" s="223">
        <v>12</v>
      </c>
      <c r="L282" s="223">
        <v>16</v>
      </c>
      <c r="M282" s="223" t="s">
        <v>766</v>
      </c>
      <c r="N282" s="223" t="s">
        <v>767</v>
      </c>
      <c r="O282" s="223"/>
      <c r="P282" s="223" t="s">
        <v>75</v>
      </c>
      <c r="Q282" s="223"/>
      <c r="R282" s="223">
        <v>16</v>
      </c>
      <c r="S282" s="194" t="str">
        <f>VLOOKUP(A282,'[3]15_リスト発行元マスタ'!$A$3:$Q$100,2,FALSE)</f>
        <v>ASI</v>
      </c>
      <c r="T282" s="194" t="str">
        <f>VLOOKUP(K282,'[3]15_リスト発行元マスタ'!$U$3:$AK$100,2,FALSE)</f>
        <v>DJ_KOKUNAI_PEPS</v>
      </c>
      <c r="U282" s="206" t="s">
        <v>208</v>
      </c>
      <c r="V282" s="207" t="s">
        <v>871</v>
      </c>
      <c r="W282" s="207" t="s">
        <v>206</v>
      </c>
      <c r="X282" s="207" t="str">
        <f t="shared" si="15"/>
        <v>12,16, '特定顧客と判断した事由','REASONS','',NULL,'',16</v>
      </c>
      <c r="Y282" s="208" t="s">
        <v>207</v>
      </c>
      <c r="AA282" s="209" t="b">
        <f t="shared" si="14"/>
        <v>0</v>
      </c>
      <c r="AB282" s="209" t="b">
        <f t="shared" si="14"/>
        <v>0</v>
      </c>
      <c r="AC282" s="209" t="b">
        <f t="shared" si="14"/>
        <v>0</v>
      </c>
      <c r="AD282" s="209" t="b">
        <f t="shared" si="13"/>
        <v>0</v>
      </c>
      <c r="AE282" s="209" t="str">
        <f t="shared" si="13"/>
        <v/>
      </c>
      <c r="AF282" s="209" t="b">
        <f t="shared" si="13"/>
        <v>0</v>
      </c>
      <c r="AG282" s="209" t="str">
        <f t="shared" si="13"/>
        <v/>
      </c>
      <c r="AH282" s="209" t="b">
        <f t="shared" si="13"/>
        <v>0</v>
      </c>
      <c r="AJ282" s="209"/>
      <c r="AK282" s="200"/>
      <c r="AL282" s="209"/>
      <c r="AM282" s="209"/>
      <c r="AN282" s="209"/>
      <c r="AO282" s="209"/>
      <c r="AP282" s="209"/>
      <c r="AQ282" s="209"/>
    </row>
    <row r="283" spans="1:43">
      <c r="A283" s="211">
        <v>12</v>
      </c>
      <c r="B283" s="211">
        <v>17</v>
      </c>
      <c r="C283" s="211" t="s">
        <v>768</v>
      </c>
      <c r="D283" s="211" t="s">
        <v>769</v>
      </c>
      <c r="E283" s="211"/>
      <c r="F283" s="211" t="s">
        <v>75</v>
      </c>
      <c r="G283" s="211"/>
      <c r="H283" s="211">
        <v>17</v>
      </c>
      <c r="I283" s="354" t="s">
        <v>1068</v>
      </c>
      <c r="J283" s="205" t="s">
        <v>43</v>
      </c>
      <c r="K283" s="223">
        <v>12</v>
      </c>
      <c r="L283" s="223">
        <v>17</v>
      </c>
      <c r="M283" s="223" t="s">
        <v>768</v>
      </c>
      <c r="N283" s="223" t="s">
        <v>769</v>
      </c>
      <c r="O283" s="223"/>
      <c r="P283" s="223" t="s">
        <v>75</v>
      </c>
      <c r="Q283" s="223"/>
      <c r="R283" s="223">
        <v>17</v>
      </c>
      <c r="S283" s="194" t="str">
        <f>VLOOKUP(A283,'[3]15_リスト発行元マスタ'!$A$3:$Q$100,2,FALSE)</f>
        <v>ASI</v>
      </c>
      <c r="T283" s="194" t="str">
        <f>VLOOKUP(K283,'[3]15_リスト発行元マスタ'!$U$3:$AK$100,2,FALSE)</f>
        <v>DJ_KOKUNAI_PEPS</v>
      </c>
      <c r="U283" s="206" t="s">
        <v>208</v>
      </c>
      <c r="V283" s="207" t="s">
        <v>871</v>
      </c>
      <c r="W283" s="207" t="s">
        <v>206</v>
      </c>
      <c r="X283" s="207" t="str">
        <f t="shared" si="15"/>
        <v>12,17, '報道年月日','DATE_OF_COVERAGE','',NULL,'',17</v>
      </c>
      <c r="Y283" s="208" t="s">
        <v>207</v>
      </c>
      <c r="AA283" s="209" t="b">
        <f t="shared" si="14"/>
        <v>0</v>
      </c>
      <c r="AB283" s="209" t="b">
        <f t="shared" si="14"/>
        <v>0</v>
      </c>
      <c r="AC283" s="209" t="b">
        <f t="shared" si="14"/>
        <v>0</v>
      </c>
      <c r="AD283" s="209" t="b">
        <f t="shared" si="13"/>
        <v>0</v>
      </c>
      <c r="AE283" s="209" t="str">
        <f t="shared" si="13"/>
        <v/>
      </c>
      <c r="AF283" s="209" t="b">
        <f t="shared" si="13"/>
        <v>0</v>
      </c>
      <c r="AG283" s="209" t="str">
        <f t="shared" si="13"/>
        <v/>
      </c>
      <c r="AH283" s="209" t="b">
        <f t="shared" si="13"/>
        <v>0</v>
      </c>
      <c r="AJ283" s="209"/>
      <c r="AK283" s="200"/>
      <c r="AL283" s="209"/>
      <c r="AM283" s="209"/>
      <c r="AN283" s="209"/>
      <c r="AO283" s="209"/>
      <c r="AP283" s="209"/>
      <c r="AQ283" s="209"/>
    </row>
    <row r="284" spans="1:43">
      <c r="A284" s="211">
        <v>12</v>
      </c>
      <c r="B284" s="211">
        <v>18</v>
      </c>
      <c r="C284" s="211" t="s">
        <v>770</v>
      </c>
      <c r="D284" s="211" t="s">
        <v>771</v>
      </c>
      <c r="E284" s="211"/>
      <c r="F284" s="211" t="s">
        <v>75</v>
      </c>
      <c r="G284" s="211"/>
      <c r="H284" s="211">
        <v>18</v>
      </c>
      <c r="I284" s="354" t="s">
        <v>1068</v>
      </c>
      <c r="J284" s="205" t="s">
        <v>43</v>
      </c>
      <c r="K284" s="223">
        <v>12</v>
      </c>
      <c r="L284" s="223">
        <v>18</v>
      </c>
      <c r="M284" s="223" t="s">
        <v>770</v>
      </c>
      <c r="N284" s="223" t="s">
        <v>771</v>
      </c>
      <c r="O284" s="223"/>
      <c r="P284" s="223" t="s">
        <v>75</v>
      </c>
      <c r="Q284" s="223"/>
      <c r="R284" s="223">
        <v>18</v>
      </c>
      <c r="S284" s="194" t="str">
        <f>VLOOKUP(A284,'[3]15_リスト発行元マスタ'!$A$3:$Q$100,2,FALSE)</f>
        <v>ASI</v>
      </c>
      <c r="T284" s="194" t="str">
        <f>VLOOKUP(K284,'[3]15_リスト発行元マスタ'!$U$3:$AK$100,2,FALSE)</f>
        <v>DJ_KOKUNAI_PEPS</v>
      </c>
      <c r="U284" s="206" t="s">
        <v>208</v>
      </c>
      <c r="V284" s="207" t="s">
        <v>871</v>
      </c>
      <c r="W284" s="207" t="s">
        <v>206</v>
      </c>
      <c r="X284" s="207" t="str">
        <f t="shared" si="15"/>
        <v>12,18, '年齢','PRESS_AGE','',NULL,'',18</v>
      </c>
      <c r="Y284" s="208" t="s">
        <v>207</v>
      </c>
      <c r="AA284" s="209" t="b">
        <f t="shared" si="14"/>
        <v>0</v>
      </c>
      <c r="AB284" s="209" t="b">
        <f t="shared" si="14"/>
        <v>0</v>
      </c>
      <c r="AC284" s="209" t="b">
        <f t="shared" si="14"/>
        <v>0</v>
      </c>
      <c r="AD284" s="209" t="b">
        <f t="shared" si="13"/>
        <v>0</v>
      </c>
      <c r="AE284" s="209" t="str">
        <f t="shared" si="13"/>
        <v/>
      </c>
      <c r="AF284" s="209" t="b">
        <f t="shared" si="13"/>
        <v>0</v>
      </c>
      <c r="AG284" s="209" t="str">
        <f t="shared" si="13"/>
        <v/>
      </c>
      <c r="AH284" s="209" t="b">
        <f t="shared" si="13"/>
        <v>0</v>
      </c>
      <c r="AJ284" s="209"/>
      <c r="AK284" s="200"/>
      <c r="AL284" s="209"/>
      <c r="AM284" s="209"/>
      <c r="AN284" s="209"/>
      <c r="AO284" s="209"/>
      <c r="AP284" s="209"/>
      <c r="AQ284" s="209"/>
    </row>
    <row r="285" spans="1:43">
      <c r="A285" s="211">
        <v>12</v>
      </c>
      <c r="B285" s="211">
        <v>19</v>
      </c>
      <c r="C285" s="211" t="s">
        <v>772</v>
      </c>
      <c r="D285" s="211" t="s">
        <v>773</v>
      </c>
      <c r="E285" s="211"/>
      <c r="F285" s="211" t="s">
        <v>75</v>
      </c>
      <c r="G285" s="211"/>
      <c r="H285" s="211">
        <v>19</v>
      </c>
      <c r="I285" s="354" t="s">
        <v>1068</v>
      </c>
      <c r="J285" s="205" t="s">
        <v>43</v>
      </c>
      <c r="K285" s="223">
        <v>12</v>
      </c>
      <c r="L285" s="223">
        <v>19</v>
      </c>
      <c r="M285" s="223" t="s">
        <v>772</v>
      </c>
      <c r="N285" s="223" t="s">
        <v>773</v>
      </c>
      <c r="O285" s="223"/>
      <c r="P285" s="223" t="s">
        <v>75</v>
      </c>
      <c r="Q285" s="223"/>
      <c r="R285" s="223">
        <v>19</v>
      </c>
      <c r="S285" s="194" t="str">
        <f>VLOOKUP(A285,'[3]15_リスト発行元マスタ'!$A$3:$Q$100,2,FALSE)</f>
        <v>ASI</v>
      </c>
      <c r="T285" s="194" t="str">
        <f>VLOOKUP(K285,'[3]15_リスト発行元マスタ'!$U$3:$AK$100,2,FALSE)</f>
        <v>DJ_KOKUNAI_PEPS</v>
      </c>
      <c r="U285" s="206" t="s">
        <v>208</v>
      </c>
      <c r="V285" s="207" t="s">
        <v>871</v>
      </c>
      <c r="W285" s="207" t="s">
        <v>206</v>
      </c>
      <c r="X285" s="207" t="str">
        <f t="shared" si="15"/>
        <v>12,19, 'FROM','DATE_FROM','',NULL,'',19</v>
      </c>
      <c r="Y285" s="208" t="s">
        <v>207</v>
      </c>
      <c r="AA285" s="209" t="b">
        <f t="shared" si="14"/>
        <v>0</v>
      </c>
      <c r="AB285" s="209" t="b">
        <f t="shared" si="14"/>
        <v>0</v>
      </c>
      <c r="AC285" s="209" t="b">
        <f t="shared" si="14"/>
        <v>0</v>
      </c>
      <c r="AD285" s="209" t="b">
        <f t="shared" si="13"/>
        <v>0</v>
      </c>
      <c r="AE285" s="209" t="str">
        <f t="shared" si="13"/>
        <v/>
      </c>
      <c r="AF285" s="209" t="b">
        <f t="shared" si="13"/>
        <v>0</v>
      </c>
      <c r="AG285" s="209" t="str">
        <f t="shared" si="13"/>
        <v/>
      </c>
      <c r="AH285" s="209" t="b">
        <f t="shared" si="13"/>
        <v>0</v>
      </c>
      <c r="AJ285" s="209"/>
      <c r="AK285" s="200"/>
      <c r="AL285" s="209"/>
      <c r="AM285" s="209"/>
      <c r="AN285" s="209"/>
      <c r="AO285" s="209"/>
      <c r="AP285" s="209"/>
      <c r="AQ285" s="209"/>
    </row>
    <row r="286" spans="1:43">
      <c r="A286" s="211">
        <v>12</v>
      </c>
      <c r="B286" s="211">
        <v>20</v>
      </c>
      <c r="C286" s="211" t="s">
        <v>774</v>
      </c>
      <c r="D286" s="211" t="s">
        <v>775</v>
      </c>
      <c r="E286" s="211"/>
      <c r="F286" s="211" t="s">
        <v>75</v>
      </c>
      <c r="G286" s="211"/>
      <c r="H286" s="211">
        <v>20</v>
      </c>
      <c r="I286" s="354" t="s">
        <v>1068</v>
      </c>
      <c r="J286" s="205" t="s">
        <v>43</v>
      </c>
      <c r="K286" s="223">
        <v>12</v>
      </c>
      <c r="L286" s="223">
        <v>20</v>
      </c>
      <c r="M286" s="223" t="s">
        <v>774</v>
      </c>
      <c r="N286" s="223" t="s">
        <v>775</v>
      </c>
      <c r="O286" s="223"/>
      <c r="P286" s="223" t="s">
        <v>75</v>
      </c>
      <c r="Q286" s="223"/>
      <c r="R286" s="223">
        <v>20</v>
      </c>
      <c r="S286" s="194" t="str">
        <f>VLOOKUP(A286,'[3]15_リスト発行元マスタ'!$A$3:$Q$100,2,FALSE)</f>
        <v>ASI</v>
      </c>
      <c r="T286" s="194" t="str">
        <f>VLOOKUP(K286,'[3]15_リスト発行元マスタ'!$U$3:$AK$100,2,FALSE)</f>
        <v>DJ_KOKUNAI_PEPS</v>
      </c>
      <c r="U286" s="206" t="s">
        <v>208</v>
      </c>
      <c r="V286" s="207" t="s">
        <v>871</v>
      </c>
      <c r="W286" s="207" t="s">
        <v>206</v>
      </c>
      <c r="X286" s="207" t="str">
        <f t="shared" si="15"/>
        <v>12,20, 'TO','DATE_TO','',NULL,'',20</v>
      </c>
      <c r="Y286" s="208" t="s">
        <v>207</v>
      </c>
      <c r="AA286" s="209" t="b">
        <f t="shared" si="14"/>
        <v>0</v>
      </c>
      <c r="AB286" s="209" t="b">
        <f t="shared" si="14"/>
        <v>0</v>
      </c>
      <c r="AC286" s="209" t="b">
        <f t="shared" si="14"/>
        <v>0</v>
      </c>
      <c r="AD286" s="209" t="b">
        <f t="shared" si="13"/>
        <v>0</v>
      </c>
      <c r="AE286" s="209" t="str">
        <f t="shared" si="13"/>
        <v/>
      </c>
      <c r="AF286" s="209" t="b">
        <f t="shared" si="13"/>
        <v>0</v>
      </c>
      <c r="AG286" s="209" t="str">
        <f t="shared" si="13"/>
        <v/>
      </c>
      <c r="AH286" s="209" t="b">
        <f t="shared" si="13"/>
        <v>0</v>
      </c>
      <c r="AJ286" s="209"/>
      <c r="AK286" s="200"/>
      <c r="AL286" s="209"/>
      <c r="AM286" s="209"/>
      <c r="AN286" s="209"/>
      <c r="AO286" s="209"/>
      <c r="AP286" s="209"/>
      <c r="AQ286" s="209"/>
    </row>
    <row r="287" spans="1:43">
      <c r="A287" s="211">
        <v>12</v>
      </c>
      <c r="B287" s="211">
        <v>21</v>
      </c>
      <c r="C287" s="211" t="s">
        <v>776</v>
      </c>
      <c r="D287" s="211" t="s">
        <v>777</v>
      </c>
      <c r="E287" s="211"/>
      <c r="F287" s="211" t="s">
        <v>75</v>
      </c>
      <c r="G287" s="211"/>
      <c r="H287" s="211">
        <v>21</v>
      </c>
      <c r="I287" s="354" t="s">
        <v>1068</v>
      </c>
      <c r="J287" s="205" t="s">
        <v>43</v>
      </c>
      <c r="K287" s="223">
        <v>12</v>
      </c>
      <c r="L287" s="223">
        <v>21</v>
      </c>
      <c r="M287" s="223" t="s">
        <v>776</v>
      </c>
      <c r="N287" s="223" t="s">
        <v>777</v>
      </c>
      <c r="O287" s="223"/>
      <c r="P287" s="223" t="s">
        <v>75</v>
      </c>
      <c r="Q287" s="223"/>
      <c r="R287" s="223">
        <v>21</v>
      </c>
      <c r="S287" s="194" t="str">
        <f>VLOOKUP(A287,'[3]15_リスト発行元マスタ'!$A$3:$Q$100,2,FALSE)</f>
        <v>ASI</v>
      </c>
      <c r="T287" s="194" t="str">
        <f>VLOOKUP(K287,'[3]15_リスト発行元マスタ'!$U$3:$AK$100,2,FALSE)</f>
        <v>DJ_KOKUNAI_PEPS</v>
      </c>
      <c r="U287" s="206" t="s">
        <v>208</v>
      </c>
      <c r="V287" s="207" t="s">
        <v>871</v>
      </c>
      <c r="W287" s="207" t="s">
        <v>206</v>
      </c>
      <c r="X287" s="207" t="str">
        <f t="shared" si="15"/>
        <v>12,21, '都道府県','ADDRESS_PREF','',NULL,'',21</v>
      </c>
      <c r="Y287" s="208" t="s">
        <v>207</v>
      </c>
      <c r="AA287" s="209" t="b">
        <f t="shared" si="14"/>
        <v>0</v>
      </c>
      <c r="AB287" s="209" t="b">
        <f t="shared" si="14"/>
        <v>0</v>
      </c>
      <c r="AC287" s="209" t="b">
        <f t="shared" si="14"/>
        <v>0</v>
      </c>
      <c r="AD287" s="209" t="b">
        <f t="shared" si="14"/>
        <v>0</v>
      </c>
      <c r="AE287" s="209" t="str">
        <f t="shared" si="14"/>
        <v/>
      </c>
      <c r="AF287" s="209" t="b">
        <f t="shared" si="14"/>
        <v>0</v>
      </c>
      <c r="AG287" s="209" t="str">
        <f t="shared" si="14"/>
        <v/>
      </c>
      <c r="AH287" s="209" t="b">
        <f t="shared" si="14"/>
        <v>0</v>
      </c>
      <c r="AJ287" s="209"/>
      <c r="AK287" s="200"/>
      <c r="AL287" s="209"/>
      <c r="AM287" s="209"/>
      <c r="AN287" s="209"/>
      <c r="AO287" s="209"/>
      <c r="AP287" s="209"/>
      <c r="AQ287" s="209"/>
    </row>
    <row r="288" spans="1:43">
      <c r="A288" s="211">
        <v>12</v>
      </c>
      <c r="B288" s="211">
        <v>22</v>
      </c>
      <c r="C288" s="211" t="s">
        <v>778</v>
      </c>
      <c r="D288" s="211" t="s">
        <v>779</v>
      </c>
      <c r="E288" s="211"/>
      <c r="F288" s="211" t="s">
        <v>75</v>
      </c>
      <c r="G288" s="211"/>
      <c r="H288" s="211">
        <v>22</v>
      </c>
      <c r="I288" s="354" t="s">
        <v>1068</v>
      </c>
      <c r="J288" s="205" t="s">
        <v>43</v>
      </c>
      <c r="K288" s="223">
        <v>12</v>
      </c>
      <c r="L288" s="223">
        <v>22</v>
      </c>
      <c r="M288" s="223" t="s">
        <v>778</v>
      </c>
      <c r="N288" s="223" t="s">
        <v>779</v>
      </c>
      <c r="O288" s="223"/>
      <c r="P288" s="223" t="s">
        <v>75</v>
      </c>
      <c r="Q288" s="223"/>
      <c r="R288" s="223">
        <v>22</v>
      </c>
      <c r="S288" s="194" t="str">
        <f>VLOOKUP(A288,'[3]15_リスト発行元マスタ'!$A$3:$Q$100,2,FALSE)</f>
        <v>ASI</v>
      </c>
      <c r="T288" s="194" t="str">
        <f>VLOOKUP(K288,'[3]15_リスト発行元マスタ'!$U$3:$AK$100,2,FALSE)</f>
        <v>DJ_KOKUNAI_PEPS</v>
      </c>
      <c r="U288" s="206" t="s">
        <v>208</v>
      </c>
      <c r="V288" s="207" t="s">
        <v>871</v>
      </c>
      <c r="W288" s="207" t="s">
        <v>206</v>
      </c>
      <c r="X288" s="207" t="str">
        <f t="shared" si="15"/>
        <v>12,22, '市区町村','ADDRESS_MUN','',NULL,'',22</v>
      </c>
      <c r="Y288" s="208" t="s">
        <v>207</v>
      </c>
      <c r="AA288" s="209" t="b">
        <f t="shared" si="14"/>
        <v>0</v>
      </c>
      <c r="AB288" s="209" t="b">
        <f t="shared" si="14"/>
        <v>0</v>
      </c>
      <c r="AC288" s="209" t="b">
        <f t="shared" si="14"/>
        <v>0</v>
      </c>
      <c r="AD288" s="209" t="b">
        <f t="shared" si="14"/>
        <v>0</v>
      </c>
      <c r="AE288" s="209" t="str">
        <f t="shared" si="14"/>
        <v/>
      </c>
      <c r="AF288" s="209" t="b">
        <f t="shared" si="14"/>
        <v>0</v>
      </c>
      <c r="AG288" s="209" t="str">
        <f t="shared" si="14"/>
        <v/>
      </c>
      <c r="AH288" s="209" t="b">
        <f t="shared" si="14"/>
        <v>0</v>
      </c>
      <c r="AJ288" s="209"/>
      <c r="AK288" s="200"/>
      <c r="AL288" s="209"/>
      <c r="AM288" s="209"/>
      <c r="AN288" s="209"/>
      <c r="AO288" s="209"/>
      <c r="AP288" s="209"/>
      <c r="AQ288" s="209"/>
    </row>
    <row r="289" spans="1:43">
      <c r="A289" s="211">
        <v>12</v>
      </c>
      <c r="B289" s="211">
        <v>23</v>
      </c>
      <c r="C289" s="211" t="s">
        <v>780</v>
      </c>
      <c r="D289" s="211" t="s">
        <v>781</v>
      </c>
      <c r="E289" s="211"/>
      <c r="F289" s="211" t="s">
        <v>75</v>
      </c>
      <c r="G289" s="211"/>
      <c r="H289" s="211">
        <v>23</v>
      </c>
      <c r="I289" s="354" t="s">
        <v>1068</v>
      </c>
      <c r="J289" s="205" t="s">
        <v>43</v>
      </c>
      <c r="K289" s="223">
        <v>12</v>
      </c>
      <c r="L289" s="223">
        <v>23</v>
      </c>
      <c r="M289" s="223" t="s">
        <v>780</v>
      </c>
      <c r="N289" s="223" t="s">
        <v>781</v>
      </c>
      <c r="O289" s="223"/>
      <c r="P289" s="223" t="s">
        <v>75</v>
      </c>
      <c r="Q289" s="223"/>
      <c r="R289" s="223">
        <v>23</v>
      </c>
      <c r="S289" s="194" t="str">
        <f>VLOOKUP(A289,'[3]15_リスト発行元マスタ'!$A$3:$Q$100,2,FALSE)</f>
        <v>ASI</v>
      </c>
      <c r="T289" s="194" t="str">
        <f>VLOOKUP(K289,'[3]15_リスト発行元マスタ'!$U$3:$AK$100,2,FALSE)</f>
        <v>DJ_KOKUNAI_PEPS</v>
      </c>
      <c r="U289" s="206" t="s">
        <v>208</v>
      </c>
      <c r="V289" s="207" t="s">
        <v>871</v>
      </c>
      <c r="W289" s="207" t="s">
        <v>206</v>
      </c>
      <c r="X289" s="207" t="str">
        <f t="shared" si="15"/>
        <v>12,23, '記号','ACCOUNT_SYMBOL','',NULL,'',23</v>
      </c>
      <c r="Y289" s="208" t="s">
        <v>207</v>
      </c>
      <c r="AA289" s="209" t="b">
        <f t="shared" si="14"/>
        <v>0</v>
      </c>
      <c r="AB289" s="209" t="b">
        <f t="shared" si="14"/>
        <v>0</v>
      </c>
      <c r="AC289" s="209" t="b">
        <f t="shared" si="14"/>
        <v>0</v>
      </c>
      <c r="AD289" s="209" t="b">
        <f t="shared" si="14"/>
        <v>0</v>
      </c>
      <c r="AE289" s="209" t="str">
        <f t="shared" si="14"/>
        <v/>
      </c>
      <c r="AF289" s="209" t="b">
        <f t="shared" si="14"/>
        <v>0</v>
      </c>
      <c r="AG289" s="209" t="str">
        <f t="shared" si="14"/>
        <v/>
      </c>
      <c r="AH289" s="209" t="b">
        <f t="shared" si="14"/>
        <v>0</v>
      </c>
      <c r="AJ289" s="209"/>
      <c r="AK289" s="200"/>
      <c r="AL289" s="209"/>
      <c r="AM289" s="209"/>
      <c r="AN289" s="209"/>
      <c r="AO289" s="209"/>
      <c r="AP289" s="209"/>
      <c r="AQ289" s="209"/>
    </row>
    <row r="290" spans="1:43">
      <c r="A290" s="211">
        <v>12</v>
      </c>
      <c r="B290" s="211">
        <v>24</v>
      </c>
      <c r="C290" s="211" t="s">
        <v>782</v>
      </c>
      <c r="D290" s="211" t="s">
        <v>783</v>
      </c>
      <c r="E290" s="211"/>
      <c r="F290" s="211" t="s">
        <v>75</v>
      </c>
      <c r="G290" s="211"/>
      <c r="H290" s="211">
        <v>24</v>
      </c>
      <c r="I290" s="354" t="s">
        <v>1068</v>
      </c>
      <c r="J290" s="205" t="s">
        <v>43</v>
      </c>
      <c r="K290" s="223">
        <v>12</v>
      </c>
      <c r="L290" s="223">
        <v>24</v>
      </c>
      <c r="M290" s="223" t="s">
        <v>782</v>
      </c>
      <c r="N290" s="223" t="s">
        <v>783</v>
      </c>
      <c r="O290" s="223"/>
      <c r="P290" s="223" t="s">
        <v>75</v>
      </c>
      <c r="Q290" s="223"/>
      <c r="R290" s="223">
        <v>24</v>
      </c>
      <c r="S290" s="194" t="str">
        <f>VLOOKUP(A290,'[3]15_リスト発行元マスタ'!$A$3:$Q$100,2,FALSE)</f>
        <v>ASI</v>
      </c>
      <c r="T290" s="194" t="str">
        <f>VLOOKUP(K290,'[3]15_リスト発行元マスタ'!$U$3:$AK$100,2,FALSE)</f>
        <v>DJ_KOKUNAI_PEPS</v>
      </c>
      <c r="U290" s="206" t="s">
        <v>208</v>
      </c>
      <c r="V290" s="207" t="s">
        <v>871</v>
      </c>
      <c r="W290" s="207" t="s">
        <v>206</v>
      </c>
      <c r="X290" s="207" t="str">
        <f t="shared" si="15"/>
        <v>12,24, '番号','ACCOUNT_NO','',NULL,'',24</v>
      </c>
      <c r="Y290" s="208" t="s">
        <v>207</v>
      </c>
      <c r="AA290" s="209" t="b">
        <f t="shared" si="14"/>
        <v>0</v>
      </c>
      <c r="AB290" s="209" t="b">
        <f t="shared" si="14"/>
        <v>0</v>
      </c>
      <c r="AC290" s="209" t="b">
        <f t="shared" si="14"/>
        <v>0</v>
      </c>
      <c r="AD290" s="209" t="b">
        <f t="shared" si="14"/>
        <v>0</v>
      </c>
      <c r="AE290" s="209" t="str">
        <f t="shared" si="14"/>
        <v/>
      </c>
      <c r="AF290" s="209" t="b">
        <f t="shared" si="14"/>
        <v>0</v>
      </c>
      <c r="AG290" s="209" t="str">
        <f t="shared" si="14"/>
        <v/>
      </c>
      <c r="AH290" s="209" t="b">
        <f t="shared" si="14"/>
        <v>0</v>
      </c>
      <c r="AJ290" s="209"/>
      <c r="AK290" s="200"/>
      <c r="AL290" s="209"/>
      <c r="AM290" s="209"/>
      <c r="AN290" s="209"/>
      <c r="AO290" s="209"/>
      <c r="AP290" s="209"/>
      <c r="AQ290" s="209"/>
    </row>
    <row r="291" spans="1:43">
      <c r="A291" s="211">
        <v>13</v>
      </c>
      <c r="B291" s="211">
        <v>1</v>
      </c>
      <c r="C291" s="211" t="s">
        <v>737</v>
      </c>
      <c r="D291" s="211" t="s">
        <v>738</v>
      </c>
      <c r="E291" s="211"/>
      <c r="F291" s="211" t="s">
        <v>75</v>
      </c>
      <c r="G291" s="211"/>
      <c r="H291" s="211">
        <v>1</v>
      </c>
      <c r="I291" s="354" t="s">
        <v>1068</v>
      </c>
      <c r="J291" s="205" t="s">
        <v>43</v>
      </c>
      <c r="K291" s="223">
        <v>13</v>
      </c>
      <c r="L291" s="223">
        <v>1</v>
      </c>
      <c r="M291" s="223" t="s">
        <v>737</v>
      </c>
      <c r="N291" s="223" t="s">
        <v>738</v>
      </c>
      <c r="O291" s="223"/>
      <c r="P291" s="223" t="s">
        <v>75</v>
      </c>
      <c r="Q291" s="223"/>
      <c r="R291" s="223">
        <v>1</v>
      </c>
      <c r="S291" s="194" t="str">
        <f>VLOOKUP(A291,'[3]15_リスト発行元マスタ'!$A$3:$Q$100,2,FALSE)</f>
        <v>ASC</v>
      </c>
      <c r="T291" s="194" t="str">
        <f>VLOOKUP(K291,'[3]15_リスト発行元マスタ'!$U$3:$AK$100,2,FALSE)</f>
        <v>ZENGIN_SEIHO</v>
      </c>
      <c r="U291" s="206" t="s">
        <v>208</v>
      </c>
      <c r="V291" s="207" t="s">
        <v>871</v>
      </c>
      <c r="W291" s="207" t="s">
        <v>206</v>
      </c>
      <c r="X291" s="207" t="str">
        <f t="shared" si="15"/>
        <v>13,1, 'レコード番号','RECORDID','',NULL,'',1</v>
      </c>
      <c r="Y291" s="208" t="s">
        <v>207</v>
      </c>
      <c r="AA291" s="209" t="b">
        <f t="shared" si="14"/>
        <v>0</v>
      </c>
      <c r="AB291" s="209" t="b">
        <f t="shared" si="14"/>
        <v>0</v>
      </c>
      <c r="AC291" s="209" t="b">
        <f t="shared" si="14"/>
        <v>0</v>
      </c>
      <c r="AD291" s="209" t="b">
        <f t="shared" si="14"/>
        <v>0</v>
      </c>
      <c r="AE291" s="209" t="str">
        <f t="shared" si="14"/>
        <v/>
      </c>
      <c r="AF291" s="209" t="b">
        <f t="shared" si="14"/>
        <v>0</v>
      </c>
      <c r="AG291" s="209" t="str">
        <f t="shared" si="14"/>
        <v/>
      </c>
      <c r="AH291" s="209" t="b">
        <f t="shared" si="14"/>
        <v>0</v>
      </c>
      <c r="AJ291" s="209"/>
      <c r="AK291" s="200"/>
      <c r="AL291" s="209"/>
      <c r="AM291" s="209"/>
      <c r="AN291" s="209"/>
      <c r="AO291" s="209"/>
      <c r="AP291" s="209"/>
      <c r="AQ291" s="209"/>
    </row>
    <row r="292" spans="1:43">
      <c r="A292" s="211">
        <v>13</v>
      </c>
      <c r="B292" s="211">
        <v>2</v>
      </c>
      <c r="C292" s="211" t="s">
        <v>733</v>
      </c>
      <c r="D292" s="211" t="s">
        <v>739</v>
      </c>
      <c r="E292" s="211"/>
      <c r="F292" s="211" t="s">
        <v>75</v>
      </c>
      <c r="G292" s="211"/>
      <c r="H292" s="211">
        <v>2</v>
      </c>
      <c r="I292" s="354" t="s">
        <v>1068</v>
      </c>
      <c r="J292" s="205" t="s">
        <v>43</v>
      </c>
      <c r="K292" s="223">
        <v>13</v>
      </c>
      <c r="L292" s="223">
        <v>2</v>
      </c>
      <c r="M292" s="223" t="s">
        <v>733</v>
      </c>
      <c r="N292" s="223" t="s">
        <v>739</v>
      </c>
      <c r="O292" s="223"/>
      <c r="P292" s="223" t="s">
        <v>75</v>
      </c>
      <c r="Q292" s="223"/>
      <c r="R292" s="223">
        <v>2</v>
      </c>
      <c r="S292" s="194" t="str">
        <f>VLOOKUP(A292,'[3]15_リスト発行元マスタ'!$A$3:$Q$100,2,FALSE)</f>
        <v>ASC</v>
      </c>
      <c r="T292" s="194" t="str">
        <f>VLOOKUP(K292,'[3]15_リスト発行元マスタ'!$U$3:$AK$100,2,FALSE)</f>
        <v>ZENGIN_SEIHO</v>
      </c>
      <c r="U292" s="206" t="s">
        <v>208</v>
      </c>
      <c r="V292" s="207" t="s">
        <v>871</v>
      </c>
      <c r="W292" s="207" t="s">
        <v>206</v>
      </c>
      <c r="X292" s="207" t="str">
        <f t="shared" si="15"/>
        <v>13,2, 'タイプ','TYPE','',NULL,'',2</v>
      </c>
      <c r="Y292" s="208" t="s">
        <v>207</v>
      </c>
      <c r="AA292" s="209" t="b">
        <f t="shared" si="14"/>
        <v>0</v>
      </c>
      <c r="AB292" s="209" t="b">
        <f t="shared" si="14"/>
        <v>0</v>
      </c>
      <c r="AC292" s="209" t="b">
        <f t="shared" si="14"/>
        <v>0</v>
      </c>
      <c r="AD292" s="209" t="b">
        <f t="shared" si="14"/>
        <v>0</v>
      </c>
      <c r="AE292" s="209" t="str">
        <f t="shared" si="14"/>
        <v/>
      </c>
      <c r="AF292" s="209" t="b">
        <f t="shared" si="14"/>
        <v>0</v>
      </c>
      <c r="AG292" s="209" t="str">
        <f t="shared" si="14"/>
        <v/>
      </c>
      <c r="AH292" s="209" t="b">
        <f t="shared" si="14"/>
        <v>0</v>
      </c>
      <c r="AJ292" s="209"/>
      <c r="AK292" s="200"/>
      <c r="AL292" s="209"/>
      <c r="AM292" s="209"/>
      <c r="AN292" s="209"/>
      <c r="AO292" s="209"/>
      <c r="AP292" s="209"/>
      <c r="AQ292" s="209"/>
    </row>
    <row r="293" spans="1:43">
      <c r="A293" s="211">
        <v>13</v>
      </c>
      <c r="B293" s="211">
        <v>3</v>
      </c>
      <c r="C293" s="211" t="s">
        <v>740</v>
      </c>
      <c r="D293" s="211" t="s">
        <v>741</v>
      </c>
      <c r="E293" s="211"/>
      <c r="F293" s="211" t="s">
        <v>75</v>
      </c>
      <c r="G293" s="211"/>
      <c r="H293" s="211">
        <v>3</v>
      </c>
      <c r="I293" s="354" t="s">
        <v>1068</v>
      </c>
      <c r="J293" s="205" t="s">
        <v>43</v>
      </c>
      <c r="K293" s="223">
        <v>13</v>
      </c>
      <c r="L293" s="223">
        <v>3</v>
      </c>
      <c r="M293" s="223" t="s">
        <v>740</v>
      </c>
      <c r="N293" s="223" t="s">
        <v>741</v>
      </c>
      <c r="O293" s="223"/>
      <c r="P293" s="223" t="s">
        <v>75</v>
      </c>
      <c r="Q293" s="223"/>
      <c r="R293" s="223">
        <v>3</v>
      </c>
      <c r="S293" s="194" t="str">
        <f>VLOOKUP(A293,'[3]15_リスト発行元マスタ'!$A$3:$Q$100,2,FALSE)</f>
        <v>ASC</v>
      </c>
      <c r="T293" s="194" t="str">
        <f>VLOOKUP(K293,'[3]15_リスト発行元マスタ'!$U$3:$AK$100,2,FALSE)</f>
        <v>ZENGIN_SEIHO</v>
      </c>
      <c r="U293" s="206" t="s">
        <v>208</v>
      </c>
      <c r="V293" s="207" t="s">
        <v>871</v>
      </c>
      <c r="W293" s="207" t="s">
        <v>206</v>
      </c>
      <c r="X293" s="207" t="str">
        <f t="shared" si="15"/>
        <v>13,3, '名称','NAME','',NULL,'',3</v>
      </c>
      <c r="Y293" s="208" t="s">
        <v>207</v>
      </c>
      <c r="AA293" s="209" t="b">
        <f t="shared" si="14"/>
        <v>0</v>
      </c>
      <c r="AB293" s="209" t="b">
        <f t="shared" si="14"/>
        <v>0</v>
      </c>
      <c r="AC293" s="209" t="b">
        <f t="shared" si="14"/>
        <v>0</v>
      </c>
      <c r="AD293" s="209" t="b">
        <f t="shared" si="14"/>
        <v>0</v>
      </c>
      <c r="AE293" s="209" t="str">
        <f t="shared" si="14"/>
        <v/>
      </c>
      <c r="AF293" s="209" t="b">
        <f t="shared" si="14"/>
        <v>0</v>
      </c>
      <c r="AG293" s="209" t="str">
        <f t="shared" si="14"/>
        <v/>
      </c>
      <c r="AH293" s="209" t="b">
        <f t="shared" si="14"/>
        <v>0</v>
      </c>
      <c r="AJ293" s="209"/>
      <c r="AK293" s="200"/>
      <c r="AL293" s="209"/>
      <c r="AM293" s="209"/>
      <c r="AN293" s="209"/>
      <c r="AO293" s="209"/>
      <c r="AP293" s="209"/>
      <c r="AQ293" s="209"/>
    </row>
    <row r="294" spans="1:43">
      <c r="A294" s="211">
        <v>13</v>
      </c>
      <c r="B294" s="211">
        <v>4</v>
      </c>
      <c r="C294" s="211" t="s">
        <v>742</v>
      </c>
      <c r="D294" s="211" t="s">
        <v>743</v>
      </c>
      <c r="E294" s="211"/>
      <c r="F294" s="211" t="s">
        <v>75</v>
      </c>
      <c r="G294" s="211"/>
      <c r="H294" s="211">
        <v>4</v>
      </c>
      <c r="I294" s="354" t="s">
        <v>1068</v>
      </c>
      <c r="J294" s="205" t="s">
        <v>43</v>
      </c>
      <c r="K294" s="223">
        <v>13</v>
      </c>
      <c r="L294" s="223">
        <v>4</v>
      </c>
      <c r="M294" s="223" t="s">
        <v>742</v>
      </c>
      <c r="N294" s="223" t="s">
        <v>743</v>
      </c>
      <c r="O294" s="223"/>
      <c r="P294" s="223" t="s">
        <v>75</v>
      </c>
      <c r="Q294" s="223"/>
      <c r="R294" s="223">
        <v>4</v>
      </c>
      <c r="S294" s="194" t="str">
        <f>VLOOKUP(A294,'[3]15_リスト発行元マスタ'!$A$3:$Q$100,2,FALSE)</f>
        <v>ASC</v>
      </c>
      <c r="T294" s="194" t="str">
        <f>VLOOKUP(K294,'[3]15_リスト発行元マスタ'!$U$3:$AK$100,2,FALSE)</f>
        <v>ZENGIN_SEIHO</v>
      </c>
      <c r="U294" s="206" t="s">
        <v>208</v>
      </c>
      <c r="V294" s="207" t="s">
        <v>871</v>
      </c>
      <c r="W294" s="207" t="s">
        <v>206</v>
      </c>
      <c r="X294" s="207" t="str">
        <f t="shared" si="15"/>
        <v>13,4, '別称','NAME_SYNONYM','',NULL,'',4</v>
      </c>
      <c r="Y294" s="208" t="s">
        <v>207</v>
      </c>
      <c r="AA294" s="209" t="b">
        <f t="shared" si="14"/>
        <v>0</v>
      </c>
      <c r="AB294" s="209" t="b">
        <f t="shared" si="14"/>
        <v>0</v>
      </c>
      <c r="AC294" s="209" t="b">
        <f t="shared" si="14"/>
        <v>0</v>
      </c>
      <c r="AD294" s="209" t="b">
        <f t="shared" si="14"/>
        <v>0</v>
      </c>
      <c r="AE294" s="209" t="str">
        <f t="shared" si="14"/>
        <v/>
      </c>
      <c r="AF294" s="209" t="b">
        <f t="shared" si="14"/>
        <v>0</v>
      </c>
      <c r="AG294" s="209" t="str">
        <f t="shared" si="14"/>
        <v/>
      </c>
      <c r="AH294" s="209" t="b">
        <f t="shared" si="14"/>
        <v>0</v>
      </c>
      <c r="AJ294" s="209"/>
      <c r="AK294" s="200"/>
      <c r="AL294" s="209"/>
      <c r="AM294" s="209"/>
      <c r="AN294" s="209"/>
      <c r="AO294" s="209"/>
      <c r="AP294" s="209"/>
      <c r="AQ294" s="209"/>
    </row>
    <row r="295" spans="1:43">
      <c r="A295" s="211">
        <v>13</v>
      </c>
      <c r="B295" s="211">
        <v>5</v>
      </c>
      <c r="C295" s="211" t="s">
        <v>744</v>
      </c>
      <c r="D295" s="211" t="s">
        <v>745</v>
      </c>
      <c r="E295" s="211"/>
      <c r="F295" s="211" t="s">
        <v>75</v>
      </c>
      <c r="G295" s="211"/>
      <c r="H295" s="211">
        <v>5</v>
      </c>
      <c r="I295" s="354" t="s">
        <v>1068</v>
      </c>
      <c r="J295" s="205" t="s">
        <v>43</v>
      </c>
      <c r="K295" s="223">
        <v>13</v>
      </c>
      <c r="L295" s="223">
        <v>5</v>
      </c>
      <c r="M295" s="223" t="s">
        <v>744</v>
      </c>
      <c r="N295" s="223" t="s">
        <v>745</v>
      </c>
      <c r="O295" s="223"/>
      <c r="P295" s="223" t="s">
        <v>75</v>
      </c>
      <c r="Q295" s="223"/>
      <c r="R295" s="223">
        <v>5</v>
      </c>
      <c r="S295" s="194" t="str">
        <f>VLOOKUP(A295,'[3]15_リスト発行元マスタ'!$A$3:$Q$100,2,FALSE)</f>
        <v>ASC</v>
      </c>
      <c r="T295" s="194" t="str">
        <f>VLOOKUP(K295,'[3]15_リスト発行元マスタ'!$U$3:$AK$100,2,FALSE)</f>
        <v>ZENGIN_SEIHO</v>
      </c>
      <c r="U295" s="206" t="s">
        <v>208</v>
      </c>
      <c r="V295" s="207" t="s">
        <v>871</v>
      </c>
      <c r="W295" s="207" t="s">
        <v>206</v>
      </c>
      <c r="X295" s="207" t="str">
        <f t="shared" si="15"/>
        <v>13,5, '住所2','ADDRESS2','',NULL,'',5</v>
      </c>
      <c r="Y295" s="208" t="s">
        <v>207</v>
      </c>
      <c r="AA295" s="209" t="b">
        <f t="shared" si="14"/>
        <v>0</v>
      </c>
      <c r="AB295" s="209" t="b">
        <f t="shared" si="14"/>
        <v>0</v>
      </c>
      <c r="AC295" s="209" t="b">
        <f t="shared" si="14"/>
        <v>0</v>
      </c>
      <c r="AD295" s="209" t="b">
        <f t="shared" si="14"/>
        <v>0</v>
      </c>
      <c r="AE295" s="209" t="str">
        <f t="shared" si="14"/>
        <v/>
      </c>
      <c r="AF295" s="209" t="b">
        <f t="shared" si="14"/>
        <v>0</v>
      </c>
      <c r="AG295" s="209" t="str">
        <f t="shared" si="14"/>
        <v/>
      </c>
      <c r="AH295" s="209" t="b">
        <f t="shared" si="14"/>
        <v>0</v>
      </c>
      <c r="AJ295" s="209"/>
      <c r="AK295" s="200"/>
      <c r="AL295" s="209"/>
      <c r="AM295" s="209"/>
      <c r="AN295" s="209"/>
      <c r="AO295" s="209"/>
      <c r="AP295" s="209"/>
      <c r="AQ295" s="209"/>
    </row>
    <row r="296" spans="1:43">
      <c r="A296" s="211">
        <v>13</v>
      </c>
      <c r="B296" s="211">
        <v>6</v>
      </c>
      <c r="C296" s="211" t="s">
        <v>746</v>
      </c>
      <c r="D296" s="211" t="s">
        <v>747</v>
      </c>
      <c r="E296" s="211"/>
      <c r="F296" s="211" t="s">
        <v>75</v>
      </c>
      <c r="G296" s="211"/>
      <c r="H296" s="211">
        <v>6</v>
      </c>
      <c r="I296" s="354" t="s">
        <v>1068</v>
      </c>
      <c r="J296" s="205" t="s">
        <v>43</v>
      </c>
      <c r="K296" s="223">
        <v>13</v>
      </c>
      <c r="L296" s="223">
        <v>6</v>
      </c>
      <c r="M296" s="223" t="s">
        <v>746</v>
      </c>
      <c r="N296" s="223" t="s">
        <v>747</v>
      </c>
      <c r="O296" s="223"/>
      <c r="P296" s="223" t="s">
        <v>75</v>
      </c>
      <c r="Q296" s="223"/>
      <c r="R296" s="223">
        <v>6</v>
      </c>
      <c r="S296" s="194" t="str">
        <f>VLOOKUP(A296,'[3]15_リスト発行元マスタ'!$A$3:$Q$100,2,FALSE)</f>
        <v>ASC</v>
      </c>
      <c r="T296" s="194" t="str">
        <f>VLOOKUP(K296,'[3]15_リスト発行元マスタ'!$U$3:$AK$100,2,FALSE)</f>
        <v>ZENGIN_SEIHO</v>
      </c>
      <c r="U296" s="206" t="s">
        <v>208</v>
      </c>
      <c r="V296" s="207" t="s">
        <v>871</v>
      </c>
      <c r="W296" s="207" t="s">
        <v>206</v>
      </c>
      <c r="X296" s="207" t="str">
        <f t="shared" si="15"/>
        <v>13,6, '都市','CITY','',NULL,'',6</v>
      </c>
      <c r="Y296" s="208" t="s">
        <v>207</v>
      </c>
      <c r="AA296" s="209" t="b">
        <f t="shared" si="14"/>
        <v>0</v>
      </c>
      <c r="AB296" s="209" t="b">
        <f t="shared" si="14"/>
        <v>0</v>
      </c>
      <c r="AC296" s="209" t="b">
        <f t="shared" si="14"/>
        <v>0</v>
      </c>
      <c r="AD296" s="209" t="b">
        <f t="shared" si="14"/>
        <v>0</v>
      </c>
      <c r="AE296" s="209" t="str">
        <f t="shared" si="14"/>
        <v/>
      </c>
      <c r="AF296" s="209" t="b">
        <f t="shared" si="14"/>
        <v>0</v>
      </c>
      <c r="AG296" s="209" t="str">
        <f t="shared" si="14"/>
        <v/>
      </c>
      <c r="AH296" s="209" t="b">
        <f t="shared" si="14"/>
        <v>0</v>
      </c>
      <c r="AJ296" s="209"/>
      <c r="AK296" s="200"/>
      <c r="AL296" s="209"/>
      <c r="AM296" s="209"/>
      <c r="AN296" s="209"/>
      <c r="AO296" s="209"/>
      <c r="AP296" s="209"/>
      <c r="AQ296" s="209"/>
    </row>
    <row r="297" spans="1:43">
      <c r="A297" s="211">
        <v>13</v>
      </c>
      <c r="B297" s="211">
        <v>7</v>
      </c>
      <c r="C297" s="211" t="s">
        <v>748</v>
      </c>
      <c r="D297" s="211" t="s">
        <v>749</v>
      </c>
      <c r="E297" s="211"/>
      <c r="F297" s="211" t="s">
        <v>75</v>
      </c>
      <c r="G297" s="211"/>
      <c r="H297" s="211">
        <v>7</v>
      </c>
      <c r="I297" s="354" t="s">
        <v>1068</v>
      </c>
      <c r="J297" s="205" t="s">
        <v>43</v>
      </c>
      <c r="K297" s="223">
        <v>13</v>
      </c>
      <c r="L297" s="223">
        <v>7</v>
      </c>
      <c r="M297" s="223" t="s">
        <v>748</v>
      </c>
      <c r="N297" s="223" t="s">
        <v>749</v>
      </c>
      <c r="O297" s="223"/>
      <c r="P297" s="223" t="s">
        <v>75</v>
      </c>
      <c r="Q297" s="223"/>
      <c r="R297" s="223">
        <v>7</v>
      </c>
      <c r="S297" s="194" t="str">
        <f>VLOOKUP(A297,'[3]15_リスト発行元マスタ'!$A$3:$Q$100,2,FALSE)</f>
        <v>ASC</v>
      </c>
      <c r="T297" s="194" t="str">
        <f>VLOOKUP(K297,'[3]15_リスト発行元マスタ'!$U$3:$AK$100,2,FALSE)</f>
        <v>ZENGIN_SEIHO</v>
      </c>
      <c r="U297" s="206" t="s">
        <v>208</v>
      </c>
      <c r="V297" s="207" t="s">
        <v>871</v>
      </c>
      <c r="W297" s="207" t="s">
        <v>206</v>
      </c>
      <c r="X297" s="207" t="str">
        <f t="shared" si="15"/>
        <v>13,7, '国','COUNTRY','',NULL,'',7</v>
      </c>
      <c r="Y297" s="208" t="s">
        <v>207</v>
      </c>
      <c r="AA297" s="209" t="b">
        <f t="shared" si="14"/>
        <v>0</v>
      </c>
      <c r="AB297" s="209" t="b">
        <f t="shared" si="14"/>
        <v>0</v>
      </c>
      <c r="AC297" s="209" t="b">
        <f t="shared" si="14"/>
        <v>0</v>
      </c>
      <c r="AD297" s="209" t="b">
        <f t="shared" si="14"/>
        <v>0</v>
      </c>
      <c r="AE297" s="209" t="str">
        <f t="shared" si="14"/>
        <v/>
      </c>
      <c r="AF297" s="209" t="b">
        <f t="shared" si="14"/>
        <v>0</v>
      </c>
      <c r="AG297" s="209" t="str">
        <f t="shared" si="14"/>
        <v/>
      </c>
      <c r="AH297" s="209" t="b">
        <f t="shared" si="14"/>
        <v>0</v>
      </c>
      <c r="AJ297" s="209"/>
      <c r="AK297" s="200"/>
      <c r="AL297" s="209"/>
      <c r="AM297" s="209"/>
      <c r="AN297" s="209"/>
      <c r="AO297" s="209"/>
      <c r="AP297" s="209"/>
      <c r="AQ297" s="209"/>
    </row>
    <row r="298" spans="1:43">
      <c r="A298" s="211">
        <v>13</v>
      </c>
      <c r="B298" s="211">
        <v>8</v>
      </c>
      <c r="C298" s="211" t="s">
        <v>750</v>
      </c>
      <c r="D298" s="211" t="s">
        <v>751</v>
      </c>
      <c r="E298" s="211"/>
      <c r="F298" s="211" t="s">
        <v>75</v>
      </c>
      <c r="G298" s="211"/>
      <c r="H298" s="211">
        <v>8</v>
      </c>
      <c r="I298" s="354" t="s">
        <v>1068</v>
      </c>
      <c r="J298" s="205" t="s">
        <v>43</v>
      </c>
      <c r="K298" s="223">
        <v>13</v>
      </c>
      <c r="L298" s="223">
        <v>8</v>
      </c>
      <c r="M298" s="223" t="s">
        <v>750</v>
      </c>
      <c r="N298" s="223" t="s">
        <v>751</v>
      </c>
      <c r="O298" s="223"/>
      <c r="P298" s="223" t="s">
        <v>75</v>
      </c>
      <c r="Q298" s="223"/>
      <c r="R298" s="223">
        <v>8</v>
      </c>
      <c r="S298" s="194" t="str">
        <f>VLOOKUP(A298,'[3]15_リスト発行元マスタ'!$A$3:$Q$100,2,FALSE)</f>
        <v>ASC</v>
      </c>
      <c r="T298" s="194" t="str">
        <f>VLOOKUP(K298,'[3]15_リスト発行元マスタ'!$U$3:$AK$100,2,FALSE)</f>
        <v>ZENGIN_SEIHO</v>
      </c>
      <c r="U298" s="206" t="s">
        <v>208</v>
      </c>
      <c r="V298" s="207" t="s">
        <v>871</v>
      </c>
      <c r="W298" s="207" t="s">
        <v>206</v>
      </c>
      <c r="X298" s="207" t="str">
        <f t="shared" si="15"/>
        <v>13,8, 'ID情報','NATIONALID','',NULL,'',8</v>
      </c>
      <c r="Y298" s="208" t="s">
        <v>207</v>
      </c>
      <c r="AA298" s="209" t="b">
        <f t="shared" si="14"/>
        <v>0</v>
      </c>
      <c r="AB298" s="209" t="b">
        <f t="shared" si="14"/>
        <v>0</v>
      </c>
      <c r="AC298" s="209" t="b">
        <f t="shared" si="14"/>
        <v>0</v>
      </c>
      <c r="AD298" s="209" t="b">
        <f t="shared" si="14"/>
        <v>0</v>
      </c>
      <c r="AE298" s="209" t="str">
        <f t="shared" si="14"/>
        <v/>
      </c>
      <c r="AF298" s="209" t="b">
        <f t="shared" si="14"/>
        <v>0</v>
      </c>
      <c r="AG298" s="209" t="str">
        <f t="shared" si="14"/>
        <v/>
      </c>
      <c r="AH298" s="209" t="b">
        <f t="shared" si="14"/>
        <v>0</v>
      </c>
      <c r="AJ298" s="209"/>
      <c r="AK298" s="200"/>
      <c r="AL298" s="209"/>
      <c r="AM298" s="209"/>
      <c r="AN298" s="209"/>
      <c r="AO298" s="209"/>
      <c r="AP298" s="209"/>
      <c r="AQ298" s="209"/>
    </row>
    <row r="299" spans="1:43">
      <c r="A299" s="211">
        <v>13</v>
      </c>
      <c r="B299" s="211">
        <v>9</v>
      </c>
      <c r="C299" s="211" t="s">
        <v>752</v>
      </c>
      <c r="D299" s="211" t="s">
        <v>753</v>
      </c>
      <c r="E299" s="211"/>
      <c r="F299" s="211" t="s">
        <v>75</v>
      </c>
      <c r="G299" s="211"/>
      <c r="H299" s="211">
        <v>9</v>
      </c>
      <c r="I299" s="354" t="s">
        <v>1068</v>
      </c>
      <c r="J299" s="205" t="s">
        <v>43</v>
      </c>
      <c r="K299" s="223">
        <v>13</v>
      </c>
      <c r="L299" s="223">
        <v>9</v>
      </c>
      <c r="M299" s="223" t="s">
        <v>752</v>
      </c>
      <c r="N299" s="223" t="s">
        <v>753</v>
      </c>
      <c r="O299" s="223"/>
      <c r="P299" s="223" t="s">
        <v>75</v>
      </c>
      <c r="Q299" s="223"/>
      <c r="R299" s="223">
        <v>9</v>
      </c>
      <c r="S299" s="194" t="str">
        <f>VLOOKUP(A299,'[3]15_リスト発行元マスタ'!$A$3:$Q$100,2,FALSE)</f>
        <v>ASC</v>
      </c>
      <c r="T299" s="194" t="str">
        <f>VLOOKUP(K299,'[3]15_リスト発行元マスタ'!$U$3:$AK$100,2,FALSE)</f>
        <v>ZENGIN_SEIHO</v>
      </c>
      <c r="U299" s="206" t="s">
        <v>208</v>
      </c>
      <c r="V299" s="207" t="s">
        <v>871</v>
      </c>
      <c r="W299" s="207" t="s">
        <v>206</v>
      </c>
      <c r="X299" s="207" t="str">
        <f t="shared" si="15"/>
        <v>13,9, 'パスポート番号','PASSPORT','',NULL,'',9</v>
      </c>
      <c r="Y299" s="208" t="s">
        <v>207</v>
      </c>
      <c r="AA299" s="209" t="b">
        <f t="shared" si="14"/>
        <v>0</v>
      </c>
      <c r="AB299" s="209" t="b">
        <f t="shared" si="14"/>
        <v>0</v>
      </c>
      <c r="AC299" s="209" t="b">
        <f t="shared" si="14"/>
        <v>0</v>
      </c>
      <c r="AD299" s="209" t="b">
        <f t="shared" si="14"/>
        <v>0</v>
      </c>
      <c r="AE299" s="209" t="str">
        <f t="shared" si="14"/>
        <v/>
      </c>
      <c r="AF299" s="209" t="b">
        <f t="shared" si="14"/>
        <v>0</v>
      </c>
      <c r="AG299" s="209" t="str">
        <f t="shared" si="14"/>
        <v/>
      </c>
      <c r="AH299" s="209" t="b">
        <f t="shared" si="14"/>
        <v>0</v>
      </c>
      <c r="AJ299" s="209"/>
      <c r="AK299" s="200"/>
      <c r="AL299" s="209"/>
      <c r="AM299" s="209"/>
      <c r="AN299" s="209"/>
      <c r="AO299" s="209"/>
      <c r="AP299" s="209"/>
      <c r="AQ299" s="209"/>
    </row>
    <row r="300" spans="1:43">
      <c r="A300" s="211">
        <v>13</v>
      </c>
      <c r="B300" s="211">
        <v>10</v>
      </c>
      <c r="C300" s="211" t="s">
        <v>754</v>
      </c>
      <c r="D300" s="211" t="s">
        <v>755</v>
      </c>
      <c r="E300" s="211"/>
      <c r="F300" s="211" t="s">
        <v>75</v>
      </c>
      <c r="G300" s="211"/>
      <c r="H300" s="211">
        <v>10</v>
      </c>
      <c r="I300" s="354" t="s">
        <v>1068</v>
      </c>
      <c r="J300" s="205" t="s">
        <v>43</v>
      </c>
      <c r="K300" s="223">
        <v>13</v>
      </c>
      <c r="L300" s="223">
        <v>10</v>
      </c>
      <c r="M300" s="223" t="s">
        <v>754</v>
      </c>
      <c r="N300" s="223" t="s">
        <v>755</v>
      </c>
      <c r="O300" s="223"/>
      <c r="P300" s="223" t="s">
        <v>75</v>
      </c>
      <c r="Q300" s="223"/>
      <c r="R300" s="223">
        <v>10</v>
      </c>
      <c r="S300" s="194" t="str">
        <f>VLOOKUP(A300,'[3]15_リスト発行元マスタ'!$A$3:$Q$100,2,FALSE)</f>
        <v>ASC</v>
      </c>
      <c r="T300" s="194" t="str">
        <f>VLOOKUP(K300,'[3]15_リスト発行元マスタ'!$U$3:$AK$100,2,FALSE)</f>
        <v>ZENGIN_SEIHO</v>
      </c>
      <c r="U300" s="206" t="s">
        <v>208</v>
      </c>
      <c r="V300" s="207" t="s">
        <v>871</v>
      </c>
      <c r="W300" s="207" t="s">
        <v>206</v>
      </c>
      <c r="X300" s="207" t="str">
        <f t="shared" si="15"/>
        <v>13,10, 'その他ID情報','SEARCHCODE','',NULL,'',10</v>
      </c>
      <c r="Y300" s="208" t="s">
        <v>207</v>
      </c>
      <c r="AA300" s="209" t="b">
        <f t="shared" si="14"/>
        <v>0</v>
      </c>
      <c r="AB300" s="209" t="b">
        <f t="shared" ref="AB300:AH336" si="16">IF(L300="","",EXACT(L300,AK300))</f>
        <v>0</v>
      </c>
      <c r="AC300" s="209" t="b">
        <f t="shared" si="16"/>
        <v>0</v>
      </c>
      <c r="AD300" s="209" t="b">
        <f t="shared" si="16"/>
        <v>0</v>
      </c>
      <c r="AE300" s="209" t="str">
        <f t="shared" si="16"/>
        <v/>
      </c>
      <c r="AF300" s="209" t="b">
        <f t="shared" si="16"/>
        <v>0</v>
      </c>
      <c r="AG300" s="209" t="str">
        <f t="shared" si="16"/>
        <v/>
      </c>
      <c r="AH300" s="209" t="b">
        <f t="shared" si="16"/>
        <v>0</v>
      </c>
      <c r="AJ300" s="209"/>
      <c r="AK300" s="200"/>
      <c r="AL300" s="209"/>
      <c r="AM300" s="209"/>
      <c r="AN300" s="209"/>
      <c r="AO300" s="209"/>
      <c r="AP300" s="209"/>
      <c r="AQ300" s="209"/>
    </row>
    <row r="301" spans="1:43">
      <c r="A301" s="211">
        <v>13</v>
      </c>
      <c r="B301" s="211">
        <v>11</v>
      </c>
      <c r="C301" s="211" t="s">
        <v>756</v>
      </c>
      <c r="D301" s="211" t="s">
        <v>757</v>
      </c>
      <c r="E301" s="211"/>
      <c r="F301" s="211" t="s">
        <v>75</v>
      </c>
      <c r="G301" s="211"/>
      <c r="H301" s="211">
        <v>11</v>
      </c>
      <c r="I301" s="354" t="s">
        <v>1068</v>
      </c>
      <c r="J301" s="205" t="s">
        <v>43</v>
      </c>
      <c r="K301" s="223">
        <v>13</v>
      </c>
      <c r="L301" s="223">
        <v>11</v>
      </c>
      <c r="M301" s="223" t="s">
        <v>756</v>
      </c>
      <c r="N301" s="223" t="s">
        <v>757</v>
      </c>
      <c r="O301" s="223"/>
      <c r="P301" s="223" t="s">
        <v>75</v>
      </c>
      <c r="Q301" s="223"/>
      <c r="R301" s="223">
        <v>11</v>
      </c>
      <c r="S301" s="194" t="str">
        <f>VLOOKUP(A301,'[3]15_リスト発行元マスタ'!$A$3:$Q$100,2,FALSE)</f>
        <v>ASC</v>
      </c>
      <c r="T301" s="194" t="str">
        <f>VLOOKUP(K301,'[3]15_リスト発行元マスタ'!$U$3:$AK$100,2,FALSE)</f>
        <v>ZENGIN_SEIHO</v>
      </c>
      <c r="U301" s="206" t="s">
        <v>208</v>
      </c>
      <c r="V301" s="207" t="s">
        <v>871</v>
      </c>
      <c r="W301" s="207" t="s">
        <v>206</v>
      </c>
      <c r="X301" s="207" t="str">
        <f t="shared" si="15"/>
        <v>13,11, 'BIC','BICCODE','',NULL,'',11</v>
      </c>
      <c r="Y301" s="208" t="s">
        <v>207</v>
      </c>
      <c r="AA301" s="209" t="b">
        <f t="shared" ref="AA301:AH364" si="17">IF(K301="","",EXACT(K301,AJ301))</f>
        <v>0</v>
      </c>
      <c r="AB301" s="209" t="b">
        <f t="shared" si="16"/>
        <v>0</v>
      </c>
      <c r="AC301" s="209" t="b">
        <f t="shared" si="16"/>
        <v>0</v>
      </c>
      <c r="AD301" s="209" t="b">
        <f t="shared" si="16"/>
        <v>0</v>
      </c>
      <c r="AE301" s="209" t="str">
        <f t="shared" si="16"/>
        <v/>
      </c>
      <c r="AF301" s="209" t="b">
        <f t="shared" si="16"/>
        <v>0</v>
      </c>
      <c r="AG301" s="209" t="str">
        <f t="shared" si="16"/>
        <v/>
      </c>
      <c r="AH301" s="209" t="b">
        <f t="shared" si="16"/>
        <v>0</v>
      </c>
      <c r="AJ301" s="209"/>
      <c r="AK301" s="200"/>
      <c r="AL301" s="209"/>
      <c r="AM301" s="209"/>
      <c r="AN301" s="209"/>
      <c r="AO301" s="209"/>
      <c r="AP301" s="209"/>
      <c r="AQ301" s="209"/>
    </row>
    <row r="302" spans="1:43">
      <c r="A302" s="211">
        <v>13</v>
      </c>
      <c r="B302" s="211">
        <v>12</v>
      </c>
      <c r="C302" s="211" t="s">
        <v>758</v>
      </c>
      <c r="D302" s="211" t="s">
        <v>759</v>
      </c>
      <c r="E302" s="211"/>
      <c r="F302" s="211" t="s">
        <v>75</v>
      </c>
      <c r="G302" s="211"/>
      <c r="H302" s="211">
        <v>12</v>
      </c>
      <c r="I302" s="354" t="s">
        <v>1068</v>
      </c>
      <c r="J302" s="205" t="s">
        <v>43</v>
      </c>
      <c r="K302" s="223">
        <v>13</v>
      </c>
      <c r="L302" s="223">
        <v>12</v>
      </c>
      <c r="M302" s="223" t="s">
        <v>758</v>
      </c>
      <c r="N302" s="223" t="s">
        <v>759</v>
      </c>
      <c r="O302" s="223"/>
      <c r="P302" s="223" t="s">
        <v>75</v>
      </c>
      <c r="Q302" s="223"/>
      <c r="R302" s="223">
        <v>12</v>
      </c>
      <c r="S302" s="194" t="str">
        <f>VLOOKUP(A302,'[3]15_リスト発行元マスタ'!$A$3:$Q$100,2,FALSE)</f>
        <v>ASC</v>
      </c>
      <c r="T302" s="194" t="str">
        <f>VLOOKUP(K302,'[3]15_リスト発行元マスタ'!$U$3:$AK$100,2,FALSE)</f>
        <v>ZENGIN_SEIHO</v>
      </c>
      <c r="U302" s="206" t="s">
        <v>208</v>
      </c>
      <c r="V302" s="207" t="s">
        <v>871</v>
      </c>
      <c r="W302" s="207" t="s">
        <v>206</v>
      </c>
      <c r="X302" s="207" t="str">
        <f t="shared" si="15"/>
        <v>13,12, '設立/生年月日','DATEOFBIRTH','',NULL,'',12</v>
      </c>
      <c r="Y302" s="208" t="s">
        <v>207</v>
      </c>
      <c r="AA302" s="209" t="b">
        <f t="shared" si="17"/>
        <v>0</v>
      </c>
      <c r="AB302" s="209" t="b">
        <f t="shared" si="16"/>
        <v>0</v>
      </c>
      <c r="AC302" s="209" t="b">
        <f t="shared" si="16"/>
        <v>0</v>
      </c>
      <c r="AD302" s="209" t="b">
        <f t="shared" si="16"/>
        <v>0</v>
      </c>
      <c r="AE302" s="209" t="str">
        <f t="shared" si="16"/>
        <v/>
      </c>
      <c r="AF302" s="209" t="b">
        <f t="shared" si="16"/>
        <v>0</v>
      </c>
      <c r="AG302" s="209" t="str">
        <f t="shared" si="16"/>
        <v/>
      </c>
      <c r="AH302" s="209" t="b">
        <f t="shared" si="16"/>
        <v>0</v>
      </c>
      <c r="AJ302" s="209"/>
      <c r="AK302" s="200"/>
      <c r="AL302" s="209"/>
      <c r="AM302" s="209"/>
      <c r="AN302" s="209"/>
      <c r="AO302" s="209"/>
      <c r="AP302" s="209"/>
      <c r="AQ302" s="209"/>
    </row>
    <row r="303" spans="1:43">
      <c r="A303" s="211">
        <v>13</v>
      </c>
      <c r="B303" s="211">
        <v>13</v>
      </c>
      <c r="C303" s="211" t="s">
        <v>760</v>
      </c>
      <c r="D303" s="211" t="s">
        <v>761</v>
      </c>
      <c r="E303" s="211"/>
      <c r="F303" s="211" t="s">
        <v>75</v>
      </c>
      <c r="G303" s="211"/>
      <c r="H303" s="211">
        <v>13</v>
      </c>
      <c r="I303" s="354" t="s">
        <v>1068</v>
      </c>
      <c r="J303" s="205" t="s">
        <v>43</v>
      </c>
      <c r="K303" s="223">
        <v>13</v>
      </c>
      <c r="L303" s="223">
        <v>13</v>
      </c>
      <c r="M303" s="223" t="s">
        <v>760</v>
      </c>
      <c r="N303" s="223" t="s">
        <v>761</v>
      </c>
      <c r="O303" s="223"/>
      <c r="P303" s="223" t="s">
        <v>75</v>
      </c>
      <c r="Q303" s="223"/>
      <c r="R303" s="223">
        <v>13</v>
      </c>
      <c r="S303" s="194" t="str">
        <f>VLOOKUP(A303,'[3]15_リスト発行元マスタ'!$A$3:$Q$100,2,FALSE)</f>
        <v>ASC</v>
      </c>
      <c r="T303" s="194" t="str">
        <f>VLOOKUP(K303,'[3]15_リスト発行元マスタ'!$U$3:$AK$100,2,FALSE)</f>
        <v>ZENGIN_SEIHO</v>
      </c>
      <c r="U303" s="206" t="s">
        <v>208</v>
      </c>
      <c r="V303" s="207" t="s">
        <v>871</v>
      </c>
      <c r="W303" s="207" t="s">
        <v>206</v>
      </c>
      <c r="X303" s="207" t="str">
        <f t="shared" si="15"/>
        <v>13,13, '性別','GENDER','',NULL,'',13</v>
      </c>
      <c r="Y303" s="208" t="s">
        <v>207</v>
      </c>
      <c r="AA303" s="209" t="b">
        <f t="shared" si="17"/>
        <v>0</v>
      </c>
      <c r="AB303" s="209" t="b">
        <f t="shared" si="16"/>
        <v>0</v>
      </c>
      <c r="AC303" s="209" t="b">
        <f t="shared" si="16"/>
        <v>0</v>
      </c>
      <c r="AD303" s="209" t="b">
        <f t="shared" si="16"/>
        <v>0</v>
      </c>
      <c r="AE303" s="209" t="str">
        <f t="shared" si="16"/>
        <v/>
      </c>
      <c r="AF303" s="209" t="b">
        <f t="shared" si="16"/>
        <v>0</v>
      </c>
      <c r="AG303" s="209" t="str">
        <f t="shared" si="16"/>
        <v/>
      </c>
      <c r="AH303" s="209" t="b">
        <f t="shared" si="16"/>
        <v>0</v>
      </c>
      <c r="AJ303" s="209"/>
      <c r="AK303" s="200"/>
      <c r="AL303" s="209"/>
      <c r="AM303" s="209"/>
      <c r="AN303" s="209"/>
      <c r="AO303" s="209"/>
      <c r="AP303" s="209"/>
      <c r="AQ303" s="209"/>
    </row>
    <row r="304" spans="1:43">
      <c r="A304" s="211">
        <v>13</v>
      </c>
      <c r="B304" s="211">
        <v>14</v>
      </c>
      <c r="C304" s="211" t="s">
        <v>762</v>
      </c>
      <c r="D304" s="211" t="s">
        <v>763</v>
      </c>
      <c r="E304" s="211"/>
      <c r="F304" s="211" t="s">
        <v>75</v>
      </c>
      <c r="G304" s="211"/>
      <c r="H304" s="211">
        <v>14</v>
      </c>
      <c r="I304" s="354" t="s">
        <v>1068</v>
      </c>
      <c r="J304" s="205" t="s">
        <v>43</v>
      </c>
      <c r="K304" s="223">
        <v>13</v>
      </c>
      <c r="L304" s="223">
        <v>14</v>
      </c>
      <c r="M304" s="223" t="s">
        <v>762</v>
      </c>
      <c r="N304" s="223" t="s">
        <v>763</v>
      </c>
      <c r="O304" s="223"/>
      <c r="P304" s="223" t="s">
        <v>75</v>
      </c>
      <c r="Q304" s="223"/>
      <c r="R304" s="223">
        <v>14</v>
      </c>
      <c r="S304" s="194" t="str">
        <f>VLOOKUP(A304,'[3]15_リスト発行元マスタ'!$A$3:$Q$100,2,FALSE)</f>
        <v>ASC</v>
      </c>
      <c r="T304" s="194" t="str">
        <f>VLOOKUP(K304,'[3]15_リスト発行元マスタ'!$U$3:$AK$100,2,FALSE)</f>
        <v>ZENGIN_SEIHO</v>
      </c>
      <c r="U304" s="206" t="s">
        <v>208</v>
      </c>
      <c r="V304" s="207" t="s">
        <v>871</v>
      </c>
      <c r="W304" s="207" t="s">
        <v>206</v>
      </c>
      <c r="X304" s="207" t="str">
        <f t="shared" si="15"/>
        <v>13,14, '住所','ADDRESS','',NULL,'',14</v>
      </c>
      <c r="Y304" s="208" t="s">
        <v>207</v>
      </c>
      <c r="AA304" s="209" t="b">
        <f t="shared" si="17"/>
        <v>0</v>
      </c>
      <c r="AB304" s="209" t="b">
        <f t="shared" si="16"/>
        <v>0</v>
      </c>
      <c r="AC304" s="209" t="b">
        <f t="shared" si="16"/>
        <v>0</v>
      </c>
      <c r="AD304" s="209" t="b">
        <f t="shared" si="16"/>
        <v>0</v>
      </c>
      <c r="AE304" s="209" t="str">
        <f t="shared" si="16"/>
        <v/>
      </c>
      <c r="AF304" s="209" t="b">
        <f t="shared" si="16"/>
        <v>0</v>
      </c>
      <c r="AG304" s="209" t="str">
        <f t="shared" si="16"/>
        <v/>
      </c>
      <c r="AH304" s="209" t="b">
        <f t="shared" si="16"/>
        <v>0</v>
      </c>
      <c r="AJ304" s="209"/>
      <c r="AK304" s="200"/>
      <c r="AL304" s="209"/>
      <c r="AM304" s="209"/>
      <c r="AN304" s="209"/>
      <c r="AO304" s="209"/>
      <c r="AP304" s="209"/>
      <c r="AQ304" s="209"/>
    </row>
    <row r="305" spans="1:43">
      <c r="A305" s="211">
        <v>13</v>
      </c>
      <c r="B305" s="211">
        <v>15</v>
      </c>
      <c r="C305" s="211" t="s">
        <v>764</v>
      </c>
      <c r="D305" s="211" t="s">
        <v>765</v>
      </c>
      <c r="E305" s="211"/>
      <c r="F305" s="211" t="s">
        <v>75</v>
      </c>
      <c r="G305" s="211"/>
      <c r="H305" s="211">
        <v>15</v>
      </c>
      <c r="I305" s="354" t="s">
        <v>1068</v>
      </c>
      <c r="J305" s="205" t="s">
        <v>43</v>
      </c>
      <c r="K305" s="223">
        <v>13</v>
      </c>
      <c r="L305" s="223">
        <v>15</v>
      </c>
      <c r="M305" s="223" t="s">
        <v>764</v>
      </c>
      <c r="N305" s="223" t="s">
        <v>765</v>
      </c>
      <c r="O305" s="223"/>
      <c r="P305" s="223" t="s">
        <v>75</v>
      </c>
      <c r="Q305" s="223"/>
      <c r="R305" s="223">
        <v>15</v>
      </c>
      <c r="S305" s="194" t="str">
        <f>VLOOKUP(A305,'[3]15_リスト発行元マスタ'!$A$3:$Q$100,2,FALSE)</f>
        <v>ASC</v>
      </c>
      <c r="T305" s="194" t="str">
        <f>VLOOKUP(K305,'[3]15_リスト発行元マスタ'!$U$3:$AK$100,2,FALSE)</f>
        <v>ZENGIN_SEIHO</v>
      </c>
      <c r="U305" s="206" t="s">
        <v>208</v>
      </c>
      <c r="V305" s="207" t="s">
        <v>871</v>
      </c>
      <c r="W305" s="207" t="s">
        <v>206</v>
      </c>
      <c r="X305" s="207" t="str">
        <f t="shared" si="15"/>
        <v>13,15, '国籍','NATIONALITY','',NULL,'',15</v>
      </c>
      <c r="Y305" s="208" t="s">
        <v>207</v>
      </c>
      <c r="AA305" s="209" t="b">
        <f t="shared" si="17"/>
        <v>0</v>
      </c>
      <c r="AB305" s="209" t="b">
        <f t="shared" si="16"/>
        <v>0</v>
      </c>
      <c r="AC305" s="209" t="b">
        <f t="shared" si="16"/>
        <v>0</v>
      </c>
      <c r="AD305" s="209" t="b">
        <f t="shared" si="16"/>
        <v>0</v>
      </c>
      <c r="AE305" s="209" t="str">
        <f t="shared" si="16"/>
        <v/>
      </c>
      <c r="AF305" s="209" t="b">
        <f t="shared" si="16"/>
        <v>0</v>
      </c>
      <c r="AG305" s="209" t="str">
        <f t="shared" si="16"/>
        <v/>
      </c>
      <c r="AH305" s="209" t="b">
        <f t="shared" si="16"/>
        <v>0</v>
      </c>
      <c r="AJ305" s="209"/>
      <c r="AK305" s="200"/>
      <c r="AL305" s="209"/>
      <c r="AM305" s="209"/>
      <c r="AN305" s="209"/>
      <c r="AO305" s="209"/>
      <c r="AP305" s="209"/>
      <c r="AQ305" s="209"/>
    </row>
    <row r="306" spans="1:43">
      <c r="A306" s="211">
        <v>13</v>
      </c>
      <c r="B306" s="211">
        <v>16</v>
      </c>
      <c r="C306" s="211" t="s">
        <v>766</v>
      </c>
      <c r="D306" s="211" t="s">
        <v>767</v>
      </c>
      <c r="E306" s="211"/>
      <c r="F306" s="211" t="s">
        <v>75</v>
      </c>
      <c r="G306" s="211"/>
      <c r="H306" s="211">
        <v>16</v>
      </c>
      <c r="I306" s="354" t="s">
        <v>1068</v>
      </c>
      <c r="J306" s="205" t="s">
        <v>43</v>
      </c>
      <c r="K306" s="223">
        <v>13</v>
      </c>
      <c r="L306" s="223">
        <v>16</v>
      </c>
      <c r="M306" s="223" t="s">
        <v>766</v>
      </c>
      <c r="N306" s="223" t="s">
        <v>767</v>
      </c>
      <c r="O306" s="223"/>
      <c r="P306" s="223" t="s">
        <v>75</v>
      </c>
      <c r="Q306" s="223"/>
      <c r="R306" s="223">
        <v>16</v>
      </c>
      <c r="S306" s="194" t="str">
        <f>VLOOKUP(A306,'[3]15_リスト発行元マスタ'!$A$3:$Q$100,2,FALSE)</f>
        <v>ASC</v>
      </c>
      <c r="T306" s="194" t="str">
        <f>VLOOKUP(K306,'[3]15_リスト発行元マスタ'!$U$3:$AK$100,2,FALSE)</f>
        <v>ZENGIN_SEIHO</v>
      </c>
      <c r="U306" s="206" t="s">
        <v>208</v>
      </c>
      <c r="V306" s="207" t="s">
        <v>871</v>
      </c>
      <c r="W306" s="207" t="s">
        <v>206</v>
      </c>
      <c r="X306" s="207" t="str">
        <f t="shared" si="15"/>
        <v>13,16, '特定顧客と判断した事由','REASONS','',NULL,'',16</v>
      </c>
      <c r="Y306" s="208" t="s">
        <v>207</v>
      </c>
      <c r="AA306" s="209" t="b">
        <f t="shared" si="17"/>
        <v>0</v>
      </c>
      <c r="AB306" s="209" t="b">
        <f t="shared" si="16"/>
        <v>0</v>
      </c>
      <c r="AC306" s="209" t="b">
        <f t="shared" si="16"/>
        <v>0</v>
      </c>
      <c r="AD306" s="209" t="b">
        <f t="shared" si="16"/>
        <v>0</v>
      </c>
      <c r="AE306" s="209" t="str">
        <f t="shared" si="16"/>
        <v/>
      </c>
      <c r="AF306" s="209" t="b">
        <f t="shared" si="16"/>
        <v>0</v>
      </c>
      <c r="AG306" s="209" t="str">
        <f t="shared" si="16"/>
        <v/>
      </c>
      <c r="AH306" s="209" t="b">
        <f t="shared" si="16"/>
        <v>0</v>
      </c>
      <c r="AJ306" s="209"/>
      <c r="AK306" s="200"/>
      <c r="AL306" s="209"/>
      <c r="AM306" s="209"/>
      <c r="AN306" s="209"/>
      <c r="AO306" s="209"/>
      <c r="AP306" s="209"/>
      <c r="AQ306" s="209"/>
    </row>
    <row r="307" spans="1:43">
      <c r="A307" s="211">
        <v>13</v>
      </c>
      <c r="B307" s="211">
        <v>17</v>
      </c>
      <c r="C307" s="211" t="s">
        <v>768</v>
      </c>
      <c r="D307" s="211" t="s">
        <v>769</v>
      </c>
      <c r="E307" s="211"/>
      <c r="F307" s="211" t="s">
        <v>75</v>
      </c>
      <c r="G307" s="211"/>
      <c r="H307" s="211">
        <v>17</v>
      </c>
      <c r="I307" s="354" t="s">
        <v>1068</v>
      </c>
      <c r="J307" s="205" t="s">
        <v>43</v>
      </c>
      <c r="K307" s="223">
        <v>13</v>
      </c>
      <c r="L307" s="223">
        <v>17</v>
      </c>
      <c r="M307" s="223" t="s">
        <v>768</v>
      </c>
      <c r="N307" s="223" t="s">
        <v>769</v>
      </c>
      <c r="O307" s="223"/>
      <c r="P307" s="223" t="s">
        <v>75</v>
      </c>
      <c r="Q307" s="223"/>
      <c r="R307" s="223">
        <v>17</v>
      </c>
      <c r="S307" s="194" t="str">
        <f>VLOOKUP(A307,'[3]15_リスト発行元マスタ'!$A$3:$Q$100,2,FALSE)</f>
        <v>ASC</v>
      </c>
      <c r="T307" s="194" t="str">
        <f>VLOOKUP(K307,'[3]15_リスト発行元マスタ'!$U$3:$AK$100,2,FALSE)</f>
        <v>ZENGIN_SEIHO</v>
      </c>
      <c r="U307" s="206" t="s">
        <v>208</v>
      </c>
      <c r="V307" s="207" t="s">
        <v>871</v>
      </c>
      <c r="W307" s="207" t="s">
        <v>206</v>
      </c>
      <c r="X307" s="207" t="str">
        <f t="shared" si="15"/>
        <v>13,17, '報道年月日','DATE_OF_COVERAGE','',NULL,'',17</v>
      </c>
      <c r="Y307" s="208" t="s">
        <v>207</v>
      </c>
      <c r="AA307" s="209" t="b">
        <f t="shared" si="17"/>
        <v>0</v>
      </c>
      <c r="AB307" s="209" t="b">
        <f t="shared" si="16"/>
        <v>0</v>
      </c>
      <c r="AC307" s="209" t="b">
        <f t="shared" si="16"/>
        <v>0</v>
      </c>
      <c r="AD307" s="209" t="b">
        <f t="shared" si="16"/>
        <v>0</v>
      </c>
      <c r="AE307" s="209" t="str">
        <f t="shared" si="16"/>
        <v/>
      </c>
      <c r="AF307" s="209" t="b">
        <f t="shared" si="16"/>
        <v>0</v>
      </c>
      <c r="AG307" s="209" t="str">
        <f t="shared" si="16"/>
        <v/>
      </c>
      <c r="AH307" s="209" t="b">
        <f t="shared" si="16"/>
        <v>0</v>
      </c>
      <c r="AJ307" s="209"/>
      <c r="AK307" s="200"/>
      <c r="AL307" s="209"/>
      <c r="AM307" s="209"/>
      <c r="AN307" s="209"/>
      <c r="AO307" s="209"/>
      <c r="AP307" s="209"/>
      <c r="AQ307" s="209"/>
    </row>
    <row r="308" spans="1:43">
      <c r="A308" s="211">
        <v>13</v>
      </c>
      <c r="B308" s="211">
        <v>18</v>
      </c>
      <c r="C308" s="211" t="s">
        <v>770</v>
      </c>
      <c r="D308" s="211" t="s">
        <v>771</v>
      </c>
      <c r="E308" s="211"/>
      <c r="F308" s="211" t="s">
        <v>75</v>
      </c>
      <c r="G308" s="211"/>
      <c r="H308" s="211">
        <v>18</v>
      </c>
      <c r="I308" s="354" t="s">
        <v>1068</v>
      </c>
      <c r="J308" s="205" t="s">
        <v>43</v>
      </c>
      <c r="K308" s="223">
        <v>13</v>
      </c>
      <c r="L308" s="223">
        <v>18</v>
      </c>
      <c r="M308" s="223" t="s">
        <v>770</v>
      </c>
      <c r="N308" s="223" t="s">
        <v>771</v>
      </c>
      <c r="O308" s="223"/>
      <c r="P308" s="223" t="s">
        <v>75</v>
      </c>
      <c r="Q308" s="223"/>
      <c r="R308" s="223">
        <v>18</v>
      </c>
      <c r="S308" s="194" t="str">
        <f>VLOOKUP(A308,'[3]15_リスト発行元マスタ'!$A$3:$Q$100,2,FALSE)</f>
        <v>ASC</v>
      </c>
      <c r="T308" s="194" t="str">
        <f>VLOOKUP(K308,'[3]15_リスト発行元マスタ'!$U$3:$AK$100,2,FALSE)</f>
        <v>ZENGIN_SEIHO</v>
      </c>
      <c r="U308" s="206" t="s">
        <v>208</v>
      </c>
      <c r="V308" s="207" t="s">
        <v>871</v>
      </c>
      <c r="W308" s="207" t="s">
        <v>206</v>
      </c>
      <c r="X308" s="207" t="str">
        <f t="shared" si="15"/>
        <v>13,18, '年齢','PRESS_AGE','',NULL,'',18</v>
      </c>
      <c r="Y308" s="208" t="s">
        <v>207</v>
      </c>
      <c r="AA308" s="209" t="b">
        <f t="shared" si="17"/>
        <v>0</v>
      </c>
      <c r="AB308" s="209" t="b">
        <f t="shared" si="16"/>
        <v>0</v>
      </c>
      <c r="AC308" s="209" t="b">
        <f t="shared" si="16"/>
        <v>0</v>
      </c>
      <c r="AD308" s="209" t="b">
        <f t="shared" si="16"/>
        <v>0</v>
      </c>
      <c r="AE308" s="209" t="str">
        <f t="shared" si="16"/>
        <v/>
      </c>
      <c r="AF308" s="209" t="b">
        <f t="shared" si="16"/>
        <v>0</v>
      </c>
      <c r="AG308" s="209" t="str">
        <f t="shared" si="16"/>
        <v/>
      </c>
      <c r="AH308" s="209" t="b">
        <f t="shared" si="16"/>
        <v>0</v>
      </c>
      <c r="AJ308" s="209"/>
      <c r="AK308" s="200"/>
      <c r="AL308" s="209"/>
      <c r="AM308" s="209"/>
      <c r="AN308" s="209"/>
      <c r="AO308" s="209"/>
      <c r="AP308" s="209"/>
      <c r="AQ308" s="209"/>
    </row>
    <row r="309" spans="1:43">
      <c r="A309" s="211">
        <v>13</v>
      </c>
      <c r="B309" s="211">
        <v>19</v>
      </c>
      <c r="C309" s="211" t="s">
        <v>772</v>
      </c>
      <c r="D309" s="211" t="s">
        <v>773</v>
      </c>
      <c r="E309" s="211"/>
      <c r="F309" s="211" t="s">
        <v>75</v>
      </c>
      <c r="G309" s="211"/>
      <c r="H309" s="211">
        <v>19</v>
      </c>
      <c r="I309" s="354" t="s">
        <v>1068</v>
      </c>
      <c r="J309" s="205" t="s">
        <v>43</v>
      </c>
      <c r="K309" s="223">
        <v>13</v>
      </c>
      <c r="L309" s="223">
        <v>19</v>
      </c>
      <c r="M309" s="223" t="s">
        <v>772</v>
      </c>
      <c r="N309" s="223" t="s">
        <v>773</v>
      </c>
      <c r="O309" s="223"/>
      <c r="P309" s="223" t="s">
        <v>75</v>
      </c>
      <c r="Q309" s="223"/>
      <c r="R309" s="223">
        <v>19</v>
      </c>
      <c r="S309" s="194" t="str">
        <f>VLOOKUP(A309,'[3]15_リスト発行元マスタ'!$A$3:$Q$100,2,FALSE)</f>
        <v>ASC</v>
      </c>
      <c r="T309" s="194" t="str">
        <f>VLOOKUP(K309,'[3]15_リスト発行元マスタ'!$U$3:$AK$100,2,FALSE)</f>
        <v>ZENGIN_SEIHO</v>
      </c>
      <c r="U309" s="206" t="s">
        <v>208</v>
      </c>
      <c r="V309" s="207" t="s">
        <v>871</v>
      </c>
      <c r="W309" s="207" t="s">
        <v>206</v>
      </c>
      <c r="X309" s="207" t="str">
        <f t="shared" si="15"/>
        <v>13,19, 'FROM','DATE_FROM','',NULL,'',19</v>
      </c>
      <c r="Y309" s="208" t="s">
        <v>207</v>
      </c>
      <c r="AA309" s="209" t="b">
        <f t="shared" si="17"/>
        <v>0</v>
      </c>
      <c r="AB309" s="209" t="b">
        <f t="shared" si="16"/>
        <v>0</v>
      </c>
      <c r="AC309" s="209" t="b">
        <f t="shared" si="16"/>
        <v>0</v>
      </c>
      <c r="AD309" s="209" t="b">
        <f t="shared" si="16"/>
        <v>0</v>
      </c>
      <c r="AE309" s="209" t="str">
        <f t="shared" si="16"/>
        <v/>
      </c>
      <c r="AF309" s="209" t="b">
        <f t="shared" si="16"/>
        <v>0</v>
      </c>
      <c r="AG309" s="209" t="str">
        <f t="shared" si="16"/>
        <v/>
      </c>
      <c r="AH309" s="209" t="b">
        <f t="shared" si="16"/>
        <v>0</v>
      </c>
      <c r="AJ309" s="209"/>
      <c r="AK309" s="200"/>
      <c r="AL309" s="209"/>
      <c r="AM309" s="209"/>
      <c r="AN309" s="209"/>
      <c r="AO309" s="209"/>
      <c r="AP309" s="209"/>
      <c r="AQ309" s="209"/>
    </row>
    <row r="310" spans="1:43">
      <c r="A310" s="211">
        <v>13</v>
      </c>
      <c r="B310" s="211">
        <v>20</v>
      </c>
      <c r="C310" s="211" t="s">
        <v>774</v>
      </c>
      <c r="D310" s="211" t="s">
        <v>775</v>
      </c>
      <c r="E310" s="211"/>
      <c r="F310" s="211" t="s">
        <v>75</v>
      </c>
      <c r="G310" s="211"/>
      <c r="H310" s="211">
        <v>20</v>
      </c>
      <c r="I310" s="354" t="s">
        <v>1068</v>
      </c>
      <c r="J310" s="205" t="s">
        <v>43</v>
      </c>
      <c r="K310" s="223">
        <v>13</v>
      </c>
      <c r="L310" s="223">
        <v>20</v>
      </c>
      <c r="M310" s="223" t="s">
        <v>774</v>
      </c>
      <c r="N310" s="223" t="s">
        <v>775</v>
      </c>
      <c r="O310" s="223"/>
      <c r="P310" s="223" t="s">
        <v>75</v>
      </c>
      <c r="Q310" s="223"/>
      <c r="R310" s="223">
        <v>20</v>
      </c>
      <c r="S310" s="194" t="str">
        <f>VLOOKUP(A310,'[3]15_リスト発行元マスタ'!$A$3:$Q$100,2,FALSE)</f>
        <v>ASC</v>
      </c>
      <c r="T310" s="194" t="str">
        <f>VLOOKUP(K310,'[3]15_リスト発行元マスタ'!$U$3:$AK$100,2,FALSE)</f>
        <v>ZENGIN_SEIHO</v>
      </c>
      <c r="U310" s="206" t="s">
        <v>208</v>
      </c>
      <c r="V310" s="207" t="s">
        <v>871</v>
      </c>
      <c r="W310" s="207" t="s">
        <v>206</v>
      </c>
      <c r="X310" s="207" t="str">
        <f t="shared" si="15"/>
        <v>13,20, 'TO','DATE_TO','',NULL,'',20</v>
      </c>
      <c r="Y310" s="208" t="s">
        <v>207</v>
      </c>
      <c r="AA310" s="209" t="b">
        <f t="shared" si="17"/>
        <v>0</v>
      </c>
      <c r="AB310" s="209" t="b">
        <f t="shared" si="16"/>
        <v>0</v>
      </c>
      <c r="AC310" s="209" t="b">
        <f t="shared" si="16"/>
        <v>0</v>
      </c>
      <c r="AD310" s="209" t="b">
        <f t="shared" si="16"/>
        <v>0</v>
      </c>
      <c r="AE310" s="209" t="str">
        <f t="shared" si="16"/>
        <v/>
      </c>
      <c r="AF310" s="209" t="b">
        <f t="shared" si="16"/>
        <v>0</v>
      </c>
      <c r="AG310" s="209" t="str">
        <f t="shared" si="16"/>
        <v/>
      </c>
      <c r="AH310" s="209" t="b">
        <f t="shared" si="16"/>
        <v>0</v>
      </c>
      <c r="AJ310" s="209"/>
      <c r="AK310" s="200"/>
      <c r="AL310" s="209"/>
      <c r="AM310" s="209"/>
      <c r="AN310" s="209"/>
      <c r="AO310" s="209"/>
      <c r="AP310" s="209"/>
      <c r="AQ310" s="209"/>
    </row>
    <row r="311" spans="1:43">
      <c r="A311" s="211">
        <v>13</v>
      </c>
      <c r="B311" s="211">
        <v>21</v>
      </c>
      <c r="C311" s="211" t="s">
        <v>776</v>
      </c>
      <c r="D311" s="211" t="s">
        <v>777</v>
      </c>
      <c r="E311" s="211"/>
      <c r="F311" s="211" t="s">
        <v>75</v>
      </c>
      <c r="G311" s="211"/>
      <c r="H311" s="211">
        <v>21</v>
      </c>
      <c r="I311" s="354" t="s">
        <v>1068</v>
      </c>
      <c r="J311" s="205" t="s">
        <v>43</v>
      </c>
      <c r="K311" s="223">
        <v>13</v>
      </c>
      <c r="L311" s="223">
        <v>21</v>
      </c>
      <c r="M311" s="223" t="s">
        <v>776</v>
      </c>
      <c r="N311" s="223" t="s">
        <v>777</v>
      </c>
      <c r="O311" s="223"/>
      <c r="P311" s="223" t="s">
        <v>75</v>
      </c>
      <c r="Q311" s="223"/>
      <c r="R311" s="223">
        <v>21</v>
      </c>
      <c r="S311" s="194" t="str">
        <f>VLOOKUP(A311,'[3]15_リスト発行元マスタ'!$A$3:$Q$100,2,FALSE)</f>
        <v>ASC</v>
      </c>
      <c r="T311" s="194" t="str">
        <f>VLOOKUP(K311,'[3]15_リスト発行元マスタ'!$U$3:$AK$100,2,FALSE)</f>
        <v>ZENGIN_SEIHO</v>
      </c>
      <c r="U311" s="206" t="s">
        <v>208</v>
      </c>
      <c r="V311" s="207" t="s">
        <v>871</v>
      </c>
      <c r="W311" s="207" t="s">
        <v>206</v>
      </c>
      <c r="X311" s="207" t="str">
        <f t="shared" si="15"/>
        <v>13,21, '都道府県','ADDRESS_PREF','',NULL,'',21</v>
      </c>
      <c r="Y311" s="208" t="s">
        <v>207</v>
      </c>
      <c r="AA311" s="209" t="b">
        <f t="shared" si="17"/>
        <v>0</v>
      </c>
      <c r="AB311" s="209" t="b">
        <f t="shared" si="16"/>
        <v>0</v>
      </c>
      <c r="AC311" s="209" t="b">
        <f t="shared" si="16"/>
        <v>0</v>
      </c>
      <c r="AD311" s="209" t="b">
        <f t="shared" si="16"/>
        <v>0</v>
      </c>
      <c r="AE311" s="209" t="str">
        <f t="shared" si="16"/>
        <v/>
      </c>
      <c r="AF311" s="209" t="b">
        <f t="shared" si="16"/>
        <v>0</v>
      </c>
      <c r="AG311" s="209" t="str">
        <f t="shared" si="16"/>
        <v/>
      </c>
      <c r="AH311" s="209" t="b">
        <f t="shared" si="16"/>
        <v>0</v>
      </c>
      <c r="AJ311" s="209"/>
      <c r="AK311" s="200"/>
      <c r="AL311" s="209"/>
      <c r="AM311" s="209"/>
      <c r="AN311" s="209"/>
      <c r="AO311" s="209"/>
      <c r="AP311" s="209"/>
      <c r="AQ311" s="209"/>
    </row>
    <row r="312" spans="1:43">
      <c r="A312" s="211">
        <v>13</v>
      </c>
      <c r="B312" s="211">
        <v>22</v>
      </c>
      <c r="C312" s="211" t="s">
        <v>778</v>
      </c>
      <c r="D312" s="211" t="s">
        <v>779</v>
      </c>
      <c r="E312" s="211"/>
      <c r="F312" s="211" t="s">
        <v>75</v>
      </c>
      <c r="G312" s="211"/>
      <c r="H312" s="211">
        <v>22</v>
      </c>
      <c r="I312" s="354" t="s">
        <v>1068</v>
      </c>
      <c r="J312" s="205" t="s">
        <v>43</v>
      </c>
      <c r="K312" s="223">
        <v>13</v>
      </c>
      <c r="L312" s="223">
        <v>22</v>
      </c>
      <c r="M312" s="223" t="s">
        <v>778</v>
      </c>
      <c r="N312" s="223" t="s">
        <v>779</v>
      </c>
      <c r="O312" s="223"/>
      <c r="P312" s="223" t="s">
        <v>75</v>
      </c>
      <c r="Q312" s="223"/>
      <c r="R312" s="223">
        <v>22</v>
      </c>
      <c r="S312" s="194" t="str">
        <f>VLOOKUP(A312,'[3]15_リスト発行元マスタ'!$A$3:$Q$100,2,FALSE)</f>
        <v>ASC</v>
      </c>
      <c r="T312" s="194" t="str">
        <f>VLOOKUP(K312,'[3]15_リスト発行元マスタ'!$U$3:$AK$100,2,FALSE)</f>
        <v>ZENGIN_SEIHO</v>
      </c>
      <c r="U312" s="206" t="s">
        <v>208</v>
      </c>
      <c r="V312" s="207" t="s">
        <v>871</v>
      </c>
      <c r="W312" s="207" t="s">
        <v>206</v>
      </c>
      <c r="X312" s="207" t="str">
        <f t="shared" si="15"/>
        <v>13,22, '市区町村','ADDRESS_MUN','',NULL,'',22</v>
      </c>
      <c r="Y312" s="208" t="s">
        <v>207</v>
      </c>
      <c r="AA312" s="209" t="b">
        <f t="shared" si="17"/>
        <v>0</v>
      </c>
      <c r="AB312" s="209" t="b">
        <f t="shared" si="16"/>
        <v>0</v>
      </c>
      <c r="AC312" s="209" t="b">
        <f t="shared" si="16"/>
        <v>0</v>
      </c>
      <c r="AD312" s="209" t="b">
        <f t="shared" si="16"/>
        <v>0</v>
      </c>
      <c r="AE312" s="209" t="str">
        <f t="shared" si="16"/>
        <v/>
      </c>
      <c r="AF312" s="209" t="b">
        <f t="shared" si="16"/>
        <v>0</v>
      </c>
      <c r="AG312" s="209" t="str">
        <f t="shared" si="16"/>
        <v/>
      </c>
      <c r="AH312" s="209" t="b">
        <f t="shared" si="16"/>
        <v>0</v>
      </c>
      <c r="AJ312" s="209"/>
      <c r="AK312" s="200"/>
      <c r="AL312" s="209"/>
      <c r="AM312" s="209"/>
      <c r="AN312" s="209"/>
      <c r="AO312" s="209"/>
      <c r="AP312" s="209"/>
      <c r="AQ312" s="209"/>
    </row>
    <row r="313" spans="1:43">
      <c r="A313" s="211">
        <v>13</v>
      </c>
      <c r="B313" s="211">
        <v>23</v>
      </c>
      <c r="C313" s="211" t="s">
        <v>780</v>
      </c>
      <c r="D313" s="211" t="s">
        <v>781</v>
      </c>
      <c r="E313" s="211"/>
      <c r="F313" s="211" t="s">
        <v>75</v>
      </c>
      <c r="G313" s="211"/>
      <c r="H313" s="211">
        <v>23</v>
      </c>
      <c r="I313" s="354" t="s">
        <v>1068</v>
      </c>
      <c r="J313" s="205" t="s">
        <v>43</v>
      </c>
      <c r="K313" s="223">
        <v>13</v>
      </c>
      <c r="L313" s="223">
        <v>23</v>
      </c>
      <c r="M313" s="223" t="s">
        <v>780</v>
      </c>
      <c r="N313" s="223" t="s">
        <v>781</v>
      </c>
      <c r="O313" s="223"/>
      <c r="P313" s="223" t="s">
        <v>75</v>
      </c>
      <c r="Q313" s="223"/>
      <c r="R313" s="223">
        <v>23</v>
      </c>
      <c r="S313" s="194" t="str">
        <f>VLOOKUP(A313,'[3]15_リスト発行元マスタ'!$A$3:$Q$100,2,FALSE)</f>
        <v>ASC</v>
      </c>
      <c r="T313" s="194" t="str">
        <f>VLOOKUP(K313,'[3]15_リスト発行元マスタ'!$U$3:$AK$100,2,FALSE)</f>
        <v>ZENGIN_SEIHO</v>
      </c>
      <c r="U313" s="206" t="s">
        <v>208</v>
      </c>
      <c r="V313" s="207" t="s">
        <v>871</v>
      </c>
      <c r="W313" s="207" t="s">
        <v>206</v>
      </c>
      <c r="X313" s="207" t="str">
        <f t="shared" si="15"/>
        <v>13,23, '記号','ACCOUNT_SYMBOL','',NULL,'',23</v>
      </c>
      <c r="Y313" s="208" t="s">
        <v>207</v>
      </c>
      <c r="AA313" s="209" t="b">
        <f t="shared" si="17"/>
        <v>0</v>
      </c>
      <c r="AB313" s="209" t="b">
        <f t="shared" si="16"/>
        <v>0</v>
      </c>
      <c r="AC313" s="209" t="b">
        <f t="shared" si="16"/>
        <v>0</v>
      </c>
      <c r="AD313" s="209" t="b">
        <f t="shared" si="16"/>
        <v>0</v>
      </c>
      <c r="AE313" s="209" t="str">
        <f t="shared" si="16"/>
        <v/>
      </c>
      <c r="AF313" s="209" t="b">
        <f t="shared" si="16"/>
        <v>0</v>
      </c>
      <c r="AG313" s="209" t="str">
        <f t="shared" si="16"/>
        <v/>
      </c>
      <c r="AH313" s="209" t="b">
        <f t="shared" si="16"/>
        <v>0</v>
      </c>
      <c r="AJ313" s="209"/>
      <c r="AK313" s="200"/>
      <c r="AL313" s="209"/>
      <c r="AM313" s="209"/>
      <c r="AN313" s="209"/>
      <c r="AO313" s="209"/>
      <c r="AP313" s="209"/>
      <c r="AQ313" s="209"/>
    </row>
    <row r="314" spans="1:43">
      <c r="A314" s="211">
        <v>13</v>
      </c>
      <c r="B314" s="211">
        <v>24</v>
      </c>
      <c r="C314" s="211" t="s">
        <v>782</v>
      </c>
      <c r="D314" s="211" t="s">
        <v>783</v>
      </c>
      <c r="E314" s="211"/>
      <c r="F314" s="211" t="s">
        <v>75</v>
      </c>
      <c r="G314" s="211"/>
      <c r="H314" s="211">
        <v>24</v>
      </c>
      <c r="I314" s="354" t="s">
        <v>1068</v>
      </c>
      <c r="J314" s="205" t="s">
        <v>43</v>
      </c>
      <c r="K314" s="223">
        <v>13</v>
      </c>
      <c r="L314" s="223">
        <v>24</v>
      </c>
      <c r="M314" s="223" t="s">
        <v>782</v>
      </c>
      <c r="N314" s="223" t="s">
        <v>783</v>
      </c>
      <c r="O314" s="223"/>
      <c r="P314" s="223" t="s">
        <v>75</v>
      </c>
      <c r="Q314" s="223"/>
      <c r="R314" s="223">
        <v>24</v>
      </c>
      <c r="S314" s="194" t="str">
        <f>VLOOKUP(A314,'[3]15_リスト発行元マスタ'!$A$3:$Q$100,2,FALSE)</f>
        <v>ASC</v>
      </c>
      <c r="T314" s="194" t="str">
        <f>VLOOKUP(K314,'[3]15_リスト発行元マスタ'!$U$3:$AK$100,2,FALSE)</f>
        <v>ZENGIN_SEIHO</v>
      </c>
      <c r="U314" s="206" t="s">
        <v>208</v>
      </c>
      <c r="V314" s="207" t="s">
        <v>871</v>
      </c>
      <c r="W314" s="207" t="s">
        <v>206</v>
      </c>
      <c r="X314" s="207" t="str">
        <f t="shared" si="15"/>
        <v>13,24, '番号','ACCOUNT_NO','',NULL,'',24</v>
      </c>
      <c r="Y314" s="208" t="s">
        <v>207</v>
      </c>
      <c r="AA314" s="209" t="b">
        <f t="shared" si="17"/>
        <v>0</v>
      </c>
      <c r="AB314" s="209" t="b">
        <f t="shared" si="16"/>
        <v>0</v>
      </c>
      <c r="AC314" s="209" t="b">
        <f t="shared" si="16"/>
        <v>0</v>
      </c>
      <c r="AD314" s="209" t="b">
        <f t="shared" si="16"/>
        <v>0</v>
      </c>
      <c r="AE314" s="209" t="str">
        <f t="shared" si="16"/>
        <v/>
      </c>
      <c r="AF314" s="209" t="b">
        <f t="shared" si="16"/>
        <v>0</v>
      </c>
      <c r="AG314" s="209" t="str">
        <f t="shared" si="16"/>
        <v/>
      </c>
      <c r="AH314" s="209" t="b">
        <f t="shared" si="16"/>
        <v>0</v>
      </c>
      <c r="AJ314" s="209"/>
      <c r="AK314" s="200"/>
      <c r="AL314" s="209"/>
      <c r="AM314" s="209"/>
      <c r="AN314" s="209"/>
      <c r="AO314" s="209"/>
      <c r="AP314" s="209"/>
      <c r="AQ314" s="209"/>
    </row>
    <row r="315" spans="1:43">
      <c r="A315" s="211">
        <v>14</v>
      </c>
      <c r="B315" s="211">
        <v>1</v>
      </c>
      <c r="C315" s="211" t="s">
        <v>737</v>
      </c>
      <c r="D315" s="211" t="s">
        <v>738</v>
      </c>
      <c r="E315" s="211"/>
      <c r="F315" s="211" t="s">
        <v>75</v>
      </c>
      <c r="G315" s="211"/>
      <c r="H315" s="211">
        <v>1</v>
      </c>
      <c r="I315" s="354" t="s">
        <v>1068</v>
      </c>
      <c r="J315" s="205" t="s">
        <v>43</v>
      </c>
      <c r="K315" s="223">
        <v>14</v>
      </c>
      <c r="L315" s="223">
        <v>1</v>
      </c>
      <c r="M315" s="223" t="s">
        <v>737</v>
      </c>
      <c r="N315" s="223" t="s">
        <v>738</v>
      </c>
      <c r="O315" s="223"/>
      <c r="P315" s="223" t="s">
        <v>75</v>
      </c>
      <c r="Q315" s="223"/>
      <c r="R315" s="223">
        <v>1</v>
      </c>
      <c r="S315" s="194" t="str">
        <f>VLOOKUP(A315,'[3]15_リスト発行元マスタ'!$A$3:$Q$100,2,FALSE)</f>
        <v>ORG1</v>
      </c>
      <c r="T315" s="194" t="str">
        <f>VLOOKUP(K315,'[3]15_リスト発行元マスタ'!$U$3:$AK$100,2,FALSE)</f>
        <v>ZENGIN_SONPO</v>
      </c>
      <c r="U315" s="206" t="s">
        <v>208</v>
      </c>
      <c r="V315" s="207" t="s">
        <v>871</v>
      </c>
      <c r="W315" s="207" t="s">
        <v>206</v>
      </c>
      <c r="X315" s="207" t="str">
        <f t="shared" si="15"/>
        <v>14,1, 'レコード番号','RECORDID','',NULL,'',1</v>
      </c>
      <c r="Y315" s="208" t="s">
        <v>207</v>
      </c>
      <c r="AA315" s="209" t="b">
        <f t="shared" si="17"/>
        <v>0</v>
      </c>
      <c r="AB315" s="209" t="b">
        <f t="shared" si="16"/>
        <v>0</v>
      </c>
      <c r="AC315" s="209" t="b">
        <f t="shared" si="16"/>
        <v>0</v>
      </c>
      <c r="AD315" s="209" t="b">
        <f t="shared" si="16"/>
        <v>0</v>
      </c>
      <c r="AE315" s="209" t="str">
        <f t="shared" si="16"/>
        <v/>
      </c>
      <c r="AF315" s="209" t="b">
        <f t="shared" si="16"/>
        <v>0</v>
      </c>
      <c r="AG315" s="209" t="str">
        <f t="shared" si="16"/>
        <v/>
      </c>
      <c r="AH315" s="209" t="b">
        <f t="shared" si="16"/>
        <v>0</v>
      </c>
      <c r="AJ315" s="209"/>
      <c r="AK315" s="200"/>
      <c r="AL315" s="209"/>
      <c r="AM315" s="209"/>
      <c r="AN315" s="209"/>
      <c r="AO315" s="209"/>
      <c r="AP315" s="209"/>
      <c r="AQ315" s="209"/>
    </row>
    <row r="316" spans="1:43">
      <c r="A316" s="211">
        <v>14</v>
      </c>
      <c r="B316" s="211">
        <v>2</v>
      </c>
      <c r="C316" s="211" t="s">
        <v>733</v>
      </c>
      <c r="D316" s="211" t="s">
        <v>739</v>
      </c>
      <c r="E316" s="211"/>
      <c r="F316" s="211" t="s">
        <v>75</v>
      </c>
      <c r="G316" s="211"/>
      <c r="H316" s="211">
        <v>2</v>
      </c>
      <c r="I316" s="354" t="s">
        <v>1068</v>
      </c>
      <c r="J316" s="205" t="s">
        <v>43</v>
      </c>
      <c r="K316" s="223">
        <v>14</v>
      </c>
      <c r="L316" s="223">
        <v>2</v>
      </c>
      <c r="M316" s="223" t="s">
        <v>733</v>
      </c>
      <c r="N316" s="223" t="s">
        <v>739</v>
      </c>
      <c r="O316" s="223"/>
      <c r="P316" s="223" t="s">
        <v>75</v>
      </c>
      <c r="Q316" s="223"/>
      <c r="R316" s="223">
        <v>2</v>
      </c>
      <c r="S316" s="194" t="str">
        <f>VLOOKUP(A316,'[3]15_リスト発行元マスタ'!$A$3:$Q$100,2,FALSE)</f>
        <v>ORG1</v>
      </c>
      <c r="T316" s="194" t="str">
        <f>VLOOKUP(K316,'[3]15_リスト発行元マスタ'!$U$3:$AK$100,2,FALSE)</f>
        <v>ZENGIN_SONPO</v>
      </c>
      <c r="U316" s="206" t="s">
        <v>208</v>
      </c>
      <c r="V316" s="207" t="s">
        <v>871</v>
      </c>
      <c r="W316" s="207" t="s">
        <v>206</v>
      </c>
      <c r="X316" s="207" t="str">
        <f t="shared" si="15"/>
        <v>14,2, 'タイプ','TYPE','',NULL,'',2</v>
      </c>
      <c r="Y316" s="208" t="s">
        <v>207</v>
      </c>
      <c r="AA316" s="209" t="b">
        <f t="shared" si="17"/>
        <v>0</v>
      </c>
      <c r="AB316" s="209" t="b">
        <f t="shared" si="16"/>
        <v>0</v>
      </c>
      <c r="AC316" s="209" t="b">
        <f t="shared" si="16"/>
        <v>0</v>
      </c>
      <c r="AD316" s="209" t="b">
        <f t="shared" si="16"/>
        <v>0</v>
      </c>
      <c r="AE316" s="209" t="str">
        <f t="shared" si="16"/>
        <v/>
      </c>
      <c r="AF316" s="209" t="b">
        <f t="shared" si="16"/>
        <v>0</v>
      </c>
      <c r="AG316" s="209" t="str">
        <f t="shared" si="16"/>
        <v/>
      </c>
      <c r="AH316" s="209" t="b">
        <f t="shared" si="16"/>
        <v>0</v>
      </c>
      <c r="AJ316" s="209"/>
      <c r="AK316" s="200"/>
      <c r="AL316" s="209"/>
      <c r="AM316" s="209"/>
      <c r="AN316" s="209"/>
      <c r="AO316" s="209"/>
      <c r="AP316" s="209"/>
      <c r="AQ316" s="209"/>
    </row>
    <row r="317" spans="1:43">
      <c r="A317" s="211">
        <v>14</v>
      </c>
      <c r="B317" s="211">
        <v>3</v>
      </c>
      <c r="C317" s="211" t="s">
        <v>740</v>
      </c>
      <c r="D317" s="211" t="s">
        <v>741</v>
      </c>
      <c r="E317" s="211"/>
      <c r="F317" s="211" t="s">
        <v>75</v>
      </c>
      <c r="G317" s="211"/>
      <c r="H317" s="211">
        <v>3</v>
      </c>
      <c r="I317" s="354" t="s">
        <v>1068</v>
      </c>
      <c r="J317" s="205" t="s">
        <v>43</v>
      </c>
      <c r="K317" s="223">
        <v>14</v>
      </c>
      <c r="L317" s="223">
        <v>3</v>
      </c>
      <c r="M317" s="223" t="s">
        <v>740</v>
      </c>
      <c r="N317" s="223" t="s">
        <v>741</v>
      </c>
      <c r="O317" s="223"/>
      <c r="P317" s="223" t="s">
        <v>75</v>
      </c>
      <c r="Q317" s="223"/>
      <c r="R317" s="223">
        <v>3</v>
      </c>
      <c r="S317" s="194" t="str">
        <f>VLOOKUP(A317,'[3]15_リスト発行元マスタ'!$A$3:$Q$100,2,FALSE)</f>
        <v>ORG1</v>
      </c>
      <c r="T317" s="194" t="str">
        <f>VLOOKUP(K317,'[3]15_リスト発行元マスタ'!$U$3:$AK$100,2,FALSE)</f>
        <v>ZENGIN_SONPO</v>
      </c>
      <c r="U317" s="206" t="s">
        <v>208</v>
      </c>
      <c r="V317" s="207" t="s">
        <v>871</v>
      </c>
      <c r="W317" s="207" t="s">
        <v>206</v>
      </c>
      <c r="X317" s="207" t="str">
        <f t="shared" si="15"/>
        <v>14,3, '名称','NAME','',NULL,'',3</v>
      </c>
      <c r="Y317" s="208" t="s">
        <v>207</v>
      </c>
      <c r="AA317" s="209" t="b">
        <f t="shared" si="17"/>
        <v>0</v>
      </c>
      <c r="AB317" s="209" t="b">
        <f t="shared" si="16"/>
        <v>0</v>
      </c>
      <c r="AC317" s="209" t="b">
        <f t="shared" si="16"/>
        <v>0</v>
      </c>
      <c r="AD317" s="209" t="b">
        <f t="shared" si="16"/>
        <v>0</v>
      </c>
      <c r="AE317" s="209" t="str">
        <f t="shared" si="16"/>
        <v/>
      </c>
      <c r="AF317" s="209" t="b">
        <f t="shared" si="16"/>
        <v>0</v>
      </c>
      <c r="AG317" s="209" t="str">
        <f t="shared" si="16"/>
        <v/>
      </c>
      <c r="AH317" s="209" t="b">
        <f t="shared" si="16"/>
        <v>0</v>
      </c>
      <c r="AJ317" s="209"/>
      <c r="AK317" s="200"/>
      <c r="AL317" s="209"/>
      <c r="AM317" s="209"/>
      <c r="AN317" s="209"/>
      <c r="AO317" s="209"/>
      <c r="AP317" s="209"/>
      <c r="AQ317" s="209"/>
    </row>
    <row r="318" spans="1:43">
      <c r="A318" s="211">
        <v>14</v>
      </c>
      <c r="B318" s="211">
        <v>4</v>
      </c>
      <c r="C318" s="211" t="s">
        <v>742</v>
      </c>
      <c r="D318" s="211" t="s">
        <v>743</v>
      </c>
      <c r="E318" s="211"/>
      <c r="F318" s="211" t="s">
        <v>75</v>
      </c>
      <c r="G318" s="211"/>
      <c r="H318" s="211">
        <v>4</v>
      </c>
      <c r="I318" s="354" t="s">
        <v>1068</v>
      </c>
      <c r="J318" s="205" t="s">
        <v>43</v>
      </c>
      <c r="K318" s="223">
        <v>14</v>
      </c>
      <c r="L318" s="223">
        <v>4</v>
      </c>
      <c r="M318" s="223" t="s">
        <v>742</v>
      </c>
      <c r="N318" s="223" t="s">
        <v>743</v>
      </c>
      <c r="O318" s="223"/>
      <c r="P318" s="223" t="s">
        <v>75</v>
      </c>
      <c r="Q318" s="223"/>
      <c r="R318" s="223">
        <v>4</v>
      </c>
      <c r="S318" s="194" t="str">
        <f>VLOOKUP(A318,'[3]15_リスト発行元マスタ'!$A$3:$Q$100,2,FALSE)</f>
        <v>ORG1</v>
      </c>
      <c r="T318" s="194" t="str">
        <f>VLOOKUP(K318,'[3]15_リスト発行元マスタ'!$U$3:$AK$100,2,FALSE)</f>
        <v>ZENGIN_SONPO</v>
      </c>
      <c r="U318" s="206" t="s">
        <v>208</v>
      </c>
      <c r="V318" s="207" t="s">
        <v>871</v>
      </c>
      <c r="W318" s="207" t="s">
        <v>206</v>
      </c>
      <c r="X318" s="207" t="str">
        <f t="shared" si="15"/>
        <v>14,4, '別称','NAME_SYNONYM','',NULL,'',4</v>
      </c>
      <c r="Y318" s="208" t="s">
        <v>207</v>
      </c>
      <c r="AA318" s="209" t="b">
        <f t="shared" si="17"/>
        <v>0</v>
      </c>
      <c r="AB318" s="209" t="b">
        <f t="shared" si="16"/>
        <v>0</v>
      </c>
      <c r="AC318" s="209" t="b">
        <f t="shared" si="16"/>
        <v>0</v>
      </c>
      <c r="AD318" s="209" t="b">
        <f t="shared" si="16"/>
        <v>0</v>
      </c>
      <c r="AE318" s="209" t="str">
        <f t="shared" si="16"/>
        <v/>
      </c>
      <c r="AF318" s="209" t="b">
        <f t="shared" si="16"/>
        <v>0</v>
      </c>
      <c r="AG318" s="209" t="str">
        <f t="shared" si="16"/>
        <v/>
      </c>
      <c r="AH318" s="209" t="b">
        <f t="shared" si="16"/>
        <v>0</v>
      </c>
      <c r="AJ318" s="209"/>
      <c r="AK318" s="200"/>
      <c r="AL318" s="209"/>
      <c r="AM318" s="209"/>
      <c r="AN318" s="209"/>
      <c r="AO318" s="209"/>
      <c r="AP318" s="209"/>
      <c r="AQ318" s="209"/>
    </row>
    <row r="319" spans="1:43">
      <c r="A319" s="211">
        <v>14</v>
      </c>
      <c r="B319" s="211">
        <v>5</v>
      </c>
      <c r="C319" s="211" t="s">
        <v>744</v>
      </c>
      <c r="D319" s="211" t="s">
        <v>745</v>
      </c>
      <c r="E319" s="211"/>
      <c r="F319" s="211" t="s">
        <v>75</v>
      </c>
      <c r="G319" s="211"/>
      <c r="H319" s="211">
        <v>5</v>
      </c>
      <c r="I319" s="354" t="s">
        <v>1068</v>
      </c>
      <c r="J319" s="205" t="s">
        <v>43</v>
      </c>
      <c r="K319" s="223">
        <v>14</v>
      </c>
      <c r="L319" s="223">
        <v>5</v>
      </c>
      <c r="M319" s="223" t="s">
        <v>744</v>
      </c>
      <c r="N319" s="223" t="s">
        <v>745</v>
      </c>
      <c r="O319" s="223"/>
      <c r="P319" s="223" t="s">
        <v>75</v>
      </c>
      <c r="Q319" s="223"/>
      <c r="R319" s="223">
        <v>5</v>
      </c>
      <c r="S319" s="194" t="str">
        <f>VLOOKUP(A319,'[3]15_リスト発行元マスタ'!$A$3:$Q$100,2,FALSE)</f>
        <v>ORG1</v>
      </c>
      <c r="T319" s="194" t="str">
        <f>VLOOKUP(K319,'[3]15_リスト発行元マスタ'!$U$3:$AK$100,2,FALSE)</f>
        <v>ZENGIN_SONPO</v>
      </c>
      <c r="U319" s="206" t="s">
        <v>208</v>
      </c>
      <c r="V319" s="207" t="s">
        <v>871</v>
      </c>
      <c r="W319" s="207" t="s">
        <v>206</v>
      </c>
      <c r="X319" s="207" t="str">
        <f t="shared" si="15"/>
        <v>14,5, '住所2','ADDRESS2','',NULL,'',5</v>
      </c>
      <c r="Y319" s="208" t="s">
        <v>207</v>
      </c>
      <c r="AA319" s="209" t="b">
        <f t="shared" si="17"/>
        <v>0</v>
      </c>
      <c r="AB319" s="209" t="b">
        <f t="shared" si="16"/>
        <v>0</v>
      </c>
      <c r="AC319" s="209" t="b">
        <f t="shared" si="16"/>
        <v>0</v>
      </c>
      <c r="AD319" s="209" t="b">
        <f t="shared" si="16"/>
        <v>0</v>
      </c>
      <c r="AE319" s="209" t="str">
        <f t="shared" si="16"/>
        <v/>
      </c>
      <c r="AF319" s="209" t="b">
        <f t="shared" si="16"/>
        <v>0</v>
      </c>
      <c r="AG319" s="209" t="str">
        <f t="shared" si="16"/>
        <v/>
      </c>
      <c r="AH319" s="209" t="b">
        <f t="shared" si="16"/>
        <v>0</v>
      </c>
      <c r="AJ319" s="209"/>
      <c r="AK319" s="200"/>
      <c r="AL319" s="209"/>
      <c r="AM319" s="209"/>
      <c r="AN319" s="209"/>
      <c r="AO319" s="209"/>
      <c r="AP319" s="209"/>
      <c r="AQ319" s="209"/>
    </row>
    <row r="320" spans="1:43">
      <c r="A320" s="211">
        <v>14</v>
      </c>
      <c r="B320" s="211">
        <v>6</v>
      </c>
      <c r="C320" s="211" t="s">
        <v>746</v>
      </c>
      <c r="D320" s="211" t="s">
        <v>747</v>
      </c>
      <c r="E320" s="211"/>
      <c r="F320" s="211" t="s">
        <v>75</v>
      </c>
      <c r="G320" s="211"/>
      <c r="H320" s="211">
        <v>6</v>
      </c>
      <c r="I320" s="354" t="s">
        <v>1068</v>
      </c>
      <c r="J320" s="205" t="s">
        <v>43</v>
      </c>
      <c r="K320" s="223">
        <v>14</v>
      </c>
      <c r="L320" s="223">
        <v>6</v>
      </c>
      <c r="M320" s="223" t="s">
        <v>746</v>
      </c>
      <c r="N320" s="223" t="s">
        <v>747</v>
      </c>
      <c r="O320" s="223"/>
      <c r="P320" s="223" t="s">
        <v>75</v>
      </c>
      <c r="Q320" s="223"/>
      <c r="R320" s="223">
        <v>6</v>
      </c>
      <c r="S320" s="194" t="str">
        <f>VLOOKUP(A320,'[3]15_リスト発行元マスタ'!$A$3:$Q$100,2,FALSE)</f>
        <v>ORG1</v>
      </c>
      <c r="T320" s="194" t="str">
        <f>VLOOKUP(K320,'[3]15_リスト発行元マスタ'!$U$3:$AK$100,2,FALSE)</f>
        <v>ZENGIN_SONPO</v>
      </c>
      <c r="U320" s="206" t="s">
        <v>208</v>
      </c>
      <c r="V320" s="207" t="s">
        <v>871</v>
      </c>
      <c r="W320" s="207" t="s">
        <v>206</v>
      </c>
      <c r="X320" s="207" t="str">
        <f t="shared" si="15"/>
        <v>14,6, '都市','CITY','',NULL,'',6</v>
      </c>
      <c r="Y320" s="208" t="s">
        <v>207</v>
      </c>
      <c r="AA320" s="209" t="b">
        <f t="shared" si="17"/>
        <v>0</v>
      </c>
      <c r="AB320" s="209" t="b">
        <f t="shared" si="16"/>
        <v>0</v>
      </c>
      <c r="AC320" s="209" t="b">
        <f t="shared" si="16"/>
        <v>0</v>
      </c>
      <c r="AD320" s="209" t="b">
        <f t="shared" si="16"/>
        <v>0</v>
      </c>
      <c r="AE320" s="209" t="str">
        <f t="shared" si="16"/>
        <v/>
      </c>
      <c r="AF320" s="209" t="b">
        <f t="shared" si="16"/>
        <v>0</v>
      </c>
      <c r="AG320" s="209" t="str">
        <f t="shared" si="16"/>
        <v/>
      </c>
      <c r="AH320" s="209" t="b">
        <f t="shared" si="16"/>
        <v>0</v>
      </c>
      <c r="AJ320" s="209"/>
      <c r="AK320" s="200"/>
      <c r="AL320" s="209"/>
      <c r="AM320" s="209"/>
      <c r="AN320" s="209"/>
      <c r="AO320" s="209"/>
      <c r="AP320" s="209"/>
      <c r="AQ320" s="209"/>
    </row>
    <row r="321" spans="1:43">
      <c r="A321" s="211">
        <v>14</v>
      </c>
      <c r="B321" s="211">
        <v>7</v>
      </c>
      <c r="C321" s="211" t="s">
        <v>748</v>
      </c>
      <c r="D321" s="211" t="s">
        <v>749</v>
      </c>
      <c r="E321" s="211"/>
      <c r="F321" s="211" t="s">
        <v>75</v>
      </c>
      <c r="G321" s="211"/>
      <c r="H321" s="211">
        <v>7</v>
      </c>
      <c r="I321" s="354" t="s">
        <v>1068</v>
      </c>
      <c r="J321" s="205" t="s">
        <v>43</v>
      </c>
      <c r="K321" s="223">
        <v>14</v>
      </c>
      <c r="L321" s="223">
        <v>7</v>
      </c>
      <c r="M321" s="223" t="s">
        <v>748</v>
      </c>
      <c r="N321" s="223" t="s">
        <v>749</v>
      </c>
      <c r="O321" s="223"/>
      <c r="P321" s="223" t="s">
        <v>75</v>
      </c>
      <c r="Q321" s="223"/>
      <c r="R321" s="223">
        <v>7</v>
      </c>
      <c r="S321" s="194" t="str">
        <f>VLOOKUP(A321,'[3]15_リスト発行元マスタ'!$A$3:$Q$100,2,FALSE)</f>
        <v>ORG1</v>
      </c>
      <c r="T321" s="194" t="str">
        <f>VLOOKUP(K321,'[3]15_リスト発行元マスタ'!$U$3:$AK$100,2,FALSE)</f>
        <v>ZENGIN_SONPO</v>
      </c>
      <c r="U321" s="206" t="s">
        <v>208</v>
      </c>
      <c r="V321" s="207" t="s">
        <v>871</v>
      </c>
      <c r="W321" s="207" t="s">
        <v>206</v>
      </c>
      <c r="X321" s="207" t="str">
        <f t="shared" si="15"/>
        <v>14,7, '国','COUNTRY','',NULL,'',7</v>
      </c>
      <c r="Y321" s="208" t="s">
        <v>207</v>
      </c>
      <c r="AA321" s="209" t="b">
        <f t="shared" si="17"/>
        <v>0</v>
      </c>
      <c r="AB321" s="209" t="b">
        <f t="shared" si="16"/>
        <v>0</v>
      </c>
      <c r="AC321" s="209" t="b">
        <f t="shared" si="16"/>
        <v>0</v>
      </c>
      <c r="AD321" s="209" t="b">
        <f t="shared" si="16"/>
        <v>0</v>
      </c>
      <c r="AE321" s="209" t="str">
        <f t="shared" si="16"/>
        <v/>
      </c>
      <c r="AF321" s="209" t="b">
        <f t="shared" si="16"/>
        <v>0</v>
      </c>
      <c r="AG321" s="209" t="str">
        <f t="shared" si="16"/>
        <v/>
      </c>
      <c r="AH321" s="209" t="b">
        <f t="shared" si="16"/>
        <v>0</v>
      </c>
      <c r="AJ321" s="209"/>
      <c r="AK321" s="200"/>
      <c r="AL321" s="209"/>
      <c r="AM321" s="209"/>
      <c r="AN321" s="209"/>
      <c r="AO321" s="209"/>
      <c r="AP321" s="209"/>
      <c r="AQ321" s="209"/>
    </row>
    <row r="322" spans="1:43">
      <c r="A322" s="211">
        <v>14</v>
      </c>
      <c r="B322" s="211">
        <v>8</v>
      </c>
      <c r="C322" s="211" t="s">
        <v>750</v>
      </c>
      <c r="D322" s="211" t="s">
        <v>751</v>
      </c>
      <c r="E322" s="211"/>
      <c r="F322" s="211" t="s">
        <v>75</v>
      </c>
      <c r="G322" s="211"/>
      <c r="H322" s="211">
        <v>8</v>
      </c>
      <c r="I322" s="354" t="s">
        <v>1068</v>
      </c>
      <c r="J322" s="205" t="s">
        <v>43</v>
      </c>
      <c r="K322" s="223">
        <v>14</v>
      </c>
      <c r="L322" s="223">
        <v>8</v>
      </c>
      <c r="M322" s="223" t="s">
        <v>750</v>
      </c>
      <c r="N322" s="223" t="s">
        <v>751</v>
      </c>
      <c r="O322" s="223"/>
      <c r="P322" s="223" t="s">
        <v>75</v>
      </c>
      <c r="Q322" s="223"/>
      <c r="R322" s="223">
        <v>8</v>
      </c>
      <c r="S322" s="194" t="str">
        <f>VLOOKUP(A322,'[3]15_リスト発行元マスタ'!$A$3:$Q$100,2,FALSE)</f>
        <v>ORG1</v>
      </c>
      <c r="T322" s="194" t="str">
        <f>VLOOKUP(K322,'[3]15_リスト発行元マスタ'!$U$3:$AK$100,2,FALSE)</f>
        <v>ZENGIN_SONPO</v>
      </c>
      <c r="U322" s="206" t="s">
        <v>208</v>
      </c>
      <c r="V322" s="207" t="s">
        <v>871</v>
      </c>
      <c r="W322" s="207" t="s">
        <v>206</v>
      </c>
      <c r="X322" s="207" t="str">
        <f t="shared" si="15"/>
        <v>14,8, 'ID情報','NATIONALID','',NULL,'',8</v>
      </c>
      <c r="Y322" s="208" t="s">
        <v>207</v>
      </c>
      <c r="AA322" s="209" t="b">
        <f t="shared" si="17"/>
        <v>0</v>
      </c>
      <c r="AB322" s="209" t="b">
        <f t="shared" si="16"/>
        <v>0</v>
      </c>
      <c r="AC322" s="209" t="b">
        <f t="shared" si="16"/>
        <v>0</v>
      </c>
      <c r="AD322" s="209" t="b">
        <f t="shared" si="16"/>
        <v>0</v>
      </c>
      <c r="AE322" s="209" t="str">
        <f t="shared" si="16"/>
        <v/>
      </c>
      <c r="AF322" s="209" t="b">
        <f t="shared" si="16"/>
        <v>0</v>
      </c>
      <c r="AG322" s="209" t="str">
        <f t="shared" si="16"/>
        <v/>
      </c>
      <c r="AH322" s="209" t="b">
        <f t="shared" si="16"/>
        <v>0</v>
      </c>
      <c r="AJ322" s="209"/>
      <c r="AK322" s="200"/>
      <c r="AL322" s="209"/>
      <c r="AM322" s="209"/>
      <c r="AN322" s="209"/>
      <c r="AO322" s="209"/>
      <c r="AP322" s="209"/>
      <c r="AQ322" s="209"/>
    </row>
    <row r="323" spans="1:43">
      <c r="A323" s="211">
        <v>14</v>
      </c>
      <c r="B323" s="211">
        <v>9</v>
      </c>
      <c r="C323" s="211" t="s">
        <v>752</v>
      </c>
      <c r="D323" s="211" t="s">
        <v>753</v>
      </c>
      <c r="E323" s="211"/>
      <c r="F323" s="211" t="s">
        <v>75</v>
      </c>
      <c r="G323" s="211"/>
      <c r="H323" s="211">
        <v>9</v>
      </c>
      <c r="I323" s="354" t="s">
        <v>1068</v>
      </c>
      <c r="J323" s="205" t="s">
        <v>43</v>
      </c>
      <c r="K323" s="223">
        <v>14</v>
      </c>
      <c r="L323" s="223">
        <v>9</v>
      </c>
      <c r="M323" s="223" t="s">
        <v>752</v>
      </c>
      <c r="N323" s="223" t="s">
        <v>753</v>
      </c>
      <c r="O323" s="223"/>
      <c r="P323" s="223" t="s">
        <v>75</v>
      </c>
      <c r="Q323" s="223"/>
      <c r="R323" s="223">
        <v>9</v>
      </c>
      <c r="S323" s="194" t="str">
        <f>VLOOKUP(A323,'[3]15_リスト発行元マスタ'!$A$3:$Q$100,2,FALSE)</f>
        <v>ORG1</v>
      </c>
      <c r="T323" s="194" t="str">
        <f>VLOOKUP(K323,'[3]15_リスト発行元マスタ'!$U$3:$AK$100,2,FALSE)</f>
        <v>ZENGIN_SONPO</v>
      </c>
      <c r="U323" s="206" t="s">
        <v>208</v>
      </c>
      <c r="V323" s="207" t="s">
        <v>871</v>
      </c>
      <c r="W323" s="207" t="s">
        <v>206</v>
      </c>
      <c r="X323" s="207" t="str">
        <f t="shared" si="15"/>
        <v>14,9, 'パスポート番号','PASSPORT','',NULL,'',9</v>
      </c>
      <c r="Y323" s="208" t="s">
        <v>207</v>
      </c>
      <c r="AA323" s="209" t="b">
        <f t="shared" si="17"/>
        <v>0</v>
      </c>
      <c r="AB323" s="209" t="b">
        <f t="shared" si="16"/>
        <v>0</v>
      </c>
      <c r="AC323" s="209" t="b">
        <f t="shared" si="16"/>
        <v>0</v>
      </c>
      <c r="AD323" s="209" t="b">
        <f t="shared" si="16"/>
        <v>0</v>
      </c>
      <c r="AE323" s="209" t="str">
        <f t="shared" si="16"/>
        <v/>
      </c>
      <c r="AF323" s="209" t="b">
        <f t="shared" si="16"/>
        <v>0</v>
      </c>
      <c r="AG323" s="209" t="str">
        <f t="shared" si="16"/>
        <v/>
      </c>
      <c r="AH323" s="209" t="b">
        <f t="shared" si="16"/>
        <v>0</v>
      </c>
      <c r="AJ323" s="209"/>
      <c r="AK323" s="200"/>
      <c r="AL323" s="209"/>
      <c r="AM323" s="209"/>
      <c r="AN323" s="209"/>
      <c r="AO323" s="209"/>
      <c r="AP323" s="209"/>
      <c r="AQ323" s="209"/>
    </row>
    <row r="324" spans="1:43">
      <c r="A324" s="211">
        <v>14</v>
      </c>
      <c r="B324" s="211">
        <v>10</v>
      </c>
      <c r="C324" s="211" t="s">
        <v>754</v>
      </c>
      <c r="D324" s="211" t="s">
        <v>755</v>
      </c>
      <c r="E324" s="211"/>
      <c r="F324" s="211" t="s">
        <v>75</v>
      </c>
      <c r="G324" s="211"/>
      <c r="H324" s="211">
        <v>10</v>
      </c>
      <c r="I324" s="354" t="s">
        <v>1068</v>
      </c>
      <c r="J324" s="205" t="s">
        <v>43</v>
      </c>
      <c r="K324" s="223">
        <v>14</v>
      </c>
      <c r="L324" s="223">
        <v>10</v>
      </c>
      <c r="M324" s="223" t="s">
        <v>754</v>
      </c>
      <c r="N324" s="223" t="s">
        <v>755</v>
      </c>
      <c r="O324" s="223"/>
      <c r="P324" s="223" t="s">
        <v>75</v>
      </c>
      <c r="Q324" s="223"/>
      <c r="R324" s="223">
        <v>10</v>
      </c>
      <c r="S324" s="194" t="str">
        <f>VLOOKUP(A324,'[3]15_リスト発行元マスタ'!$A$3:$Q$100,2,FALSE)</f>
        <v>ORG1</v>
      </c>
      <c r="T324" s="194" t="str">
        <f>VLOOKUP(K324,'[3]15_リスト発行元マスタ'!$U$3:$AK$100,2,FALSE)</f>
        <v>ZENGIN_SONPO</v>
      </c>
      <c r="U324" s="206" t="s">
        <v>208</v>
      </c>
      <c r="V324" s="207" t="s">
        <v>871</v>
      </c>
      <c r="W324" s="207" t="s">
        <v>206</v>
      </c>
      <c r="X324" s="207" t="str">
        <f t="shared" ref="X324:X386" si="18">K324&amp;","&amp;L324&amp;", "&amp;"'"&amp;M324&amp;"'"&amp;","&amp;"'"&amp;N324&amp;"'"&amp;","&amp;"'"&amp;O324&amp;"'"&amp;","&amp;P324&amp;","&amp;"'"&amp;Q324&amp;"'"&amp;","&amp;R324&amp;""</f>
        <v>14,10, 'その他ID情報','SEARCHCODE','',NULL,'',10</v>
      </c>
      <c r="Y324" s="208" t="s">
        <v>207</v>
      </c>
      <c r="AA324" s="209" t="b">
        <f t="shared" si="17"/>
        <v>0</v>
      </c>
      <c r="AB324" s="209" t="b">
        <f t="shared" si="16"/>
        <v>0</v>
      </c>
      <c r="AC324" s="209" t="b">
        <f t="shared" si="16"/>
        <v>0</v>
      </c>
      <c r="AD324" s="209" t="b">
        <f t="shared" si="16"/>
        <v>0</v>
      </c>
      <c r="AE324" s="209" t="str">
        <f t="shared" si="16"/>
        <v/>
      </c>
      <c r="AF324" s="209" t="b">
        <f t="shared" si="16"/>
        <v>0</v>
      </c>
      <c r="AG324" s="209" t="str">
        <f t="shared" si="16"/>
        <v/>
      </c>
      <c r="AH324" s="209" t="b">
        <f t="shared" si="16"/>
        <v>0</v>
      </c>
      <c r="AJ324" s="209"/>
      <c r="AK324" s="200"/>
      <c r="AL324" s="209"/>
      <c r="AM324" s="209"/>
      <c r="AN324" s="209"/>
      <c r="AO324" s="209"/>
      <c r="AP324" s="209"/>
      <c r="AQ324" s="209"/>
    </row>
    <row r="325" spans="1:43">
      <c r="A325" s="211">
        <v>14</v>
      </c>
      <c r="B325" s="211">
        <v>11</v>
      </c>
      <c r="C325" s="211" t="s">
        <v>756</v>
      </c>
      <c r="D325" s="211" t="s">
        <v>757</v>
      </c>
      <c r="E325" s="211"/>
      <c r="F325" s="211" t="s">
        <v>75</v>
      </c>
      <c r="G325" s="211"/>
      <c r="H325" s="211">
        <v>11</v>
      </c>
      <c r="I325" s="354" t="s">
        <v>1068</v>
      </c>
      <c r="J325" s="205" t="s">
        <v>43</v>
      </c>
      <c r="K325" s="223">
        <v>14</v>
      </c>
      <c r="L325" s="223">
        <v>11</v>
      </c>
      <c r="M325" s="223" t="s">
        <v>756</v>
      </c>
      <c r="N325" s="223" t="s">
        <v>757</v>
      </c>
      <c r="O325" s="223"/>
      <c r="P325" s="223" t="s">
        <v>75</v>
      </c>
      <c r="Q325" s="223"/>
      <c r="R325" s="223">
        <v>11</v>
      </c>
      <c r="S325" s="194" t="str">
        <f>VLOOKUP(A325,'[3]15_リスト発行元マスタ'!$A$3:$Q$100,2,FALSE)</f>
        <v>ORG1</v>
      </c>
      <c r="T325" s="194" t="str">
        <f>VLOOKUP(K325,'[3]15_リスト発行元マスタ'!$U$3:$AK$100,2,FALSE)</f>
        <v>ZENGIN_SONPO</v>
      </c>
      <c r="U325" s="206" t="s">
        <v>208</v>
      </c>
      <c r="V325" s="207" t="s">
        <v>871</v>
      </c>
      <c r="W325" s="207" t="s">
        <v>206</v>
      </c>
      <c r="X325" s="207" t="str">
        <f t="shared" si="18"/>
        <v>14,11, 'BIC','BICCODE','',NULL,'',11</v>
      </c>
      <c r="Y325" s="208" t="s">
        <v>207</v>
      </c>
      <c r="AA325" s="209" t="b">
        <f t="shared" si="17"/>
        <v>0</v>
      </c>
      <c r="AB325" s="209" t="b">
        <f t="shared" si="16"/>
        <v>0</v>
      </c>
      <c r="AC325" s="209" t="b">
        <f t="shared" si="16"/>
        <v>0</v>
      </c>
      <c r="AD325" s="209" t="b">
        <f t="shared" si="16"/>
        <v>0</v>
      </c>
      <c r="AE325" s="209" t="str">
        <f t="shared" si="16"/>
        <v/>
      </c>
      <c r="AF325" s="209" t="b">
        <f t="shared" si="16"/>
        <v>0</v>
      </c>
      <c r="AG325" s="209" t="str">
        <f t="shared" si="16"/>
        <v/>
      </c>
      <c r="AH325" s="209" t="b">
        <f t="shared" si="16"/>
        <v>0</v>
      </c>
      <c r="AJ325" s="209"/>
      <c r="AK325" s="200"/>
      <c r="AL325" s="209"/>
      <c r="AM325" s="209"/>
      <c r="AN325" s="209"/>
      <c r="AO325" s="209"/>
      <c r="AP325" s="209"/>
      <c r="AQ325" s="209"/>
    </row>
    <row r="326" spans="1:43">
      <c r="A326" s="211">
        <v>14</v>
      </c>
      <c r="B326" s="211">
        <v>12</v>
      </c>
      <c r="C326" s="211" t="s">
        <v>758</v>
      </c>
      <c r="D326" s="211" t="s">
        <v>759</v>
      </c>
      <c r="E326" s="211"/>
      <c r="F326" s="211" t="s">
        <v>75</v>
      </c>
      <c r="G326" s="211"/>
      <c r="H326" s="211">
        <v>12</v>
      </c>
      <c r="I326" s="354" t="s">
        <v>1068</v>
      </c>
      <c r="J326" s="205" t="s">
        <v>43</v>
      </c>
      <c r="K326" s="223">
        <v>14</v>
      </c>
      <c r="L326" s="223">
        <v>12</v>
      </c>
      <c r="M326" s="223" t="s">
        <v>758</v>
      </c>
      <c r="N326" s="223" t="s">
        <v>759</v>
      </c>
      <c r="O326" s="223"/>
      <c r="P326" s="223" t="s">
        <v>75</v>
      </c>
      <c r="Q326" s="223"/>
      <c r="R326" s="223">
        <v>12</v>
      </c>
      <c r="S326" s="194" t="str">
        <f>VLOOKUP(A326,'[3]15_リスト発行元マスタ'!$A$3:$Q$100,2,FALSE)</f>
        <v>ORG1</v>
      </c>
      <c r="T326" s="194" t="str">
        <f>VLOOKUP(K326,'[3]15_リスト発行元マスタ'!$U$3:$AK$100,2,FALSE)</f>
        <v>ZENGIN_SONPO</v>
      </c>
      <c r="U326" s="206" t="s">
        <v>208</v>
      </c>
      <c r="V326" s="207" t="s">
        <v>871</v>
      </c>
      <c r="W326" s="207" t="s">
        <v>206</v>
      </c>
      <c r="X326" s="207" t="str">
        <f t="shared" si="18"/>
        <v>14,12, '設立/生年月日','DATEOFBIRTH','',NULL,'',12</v>
      </c>
      <c r="Y326" s="208" t="s">
        <v>207</v>
      </c>
      <c r="AA326" s="209" t="b">
        <f t="shared" si="17"/>
        <v>0</v>
      </c>
      <c r="AB326" s="209" t="b">
        <f t="shared" si="16"/>
        <v>0</v>
      </c>
      <c r="AC326" s="209" t="b">
        <f t="shared" si="16"/>
        <v>0</v>
      </c>
      <c r="AD326" s="209" t="b">
        <f t="shared" si="16"/>
        <v>0</v>
      </c>
      <c r="AE326" s="209" t="str">
        <f t="shared" si="16"/>
        <v/>
      </c>
      <c r="AF326" s="209" t="b">
        <f t="shared" si="16"/>
        <v>0</v>
      </c>
      <c r="AG326" s="209" t="str">
        <f t="shared" si="16"/>
        <v/>
      </c>
      <c r="AH326" s="209" t="b">
        <f t="shared" si="16"/>
        <v>0</v>
      </c>
      <c r="AJ326" s="209"/>
      <c r="AK326" s="200"/>
      <c r="AL326" s="209"/>
      <c r="AM326" s="209"/>
      <c r="AN326" s="209"/>
      <c r="AO326" s="209"/>
      <c r="AP326" s="209"/>
      <c r="AQ326" s="209"/>
    </row>
    <row r="327" spans="1:43">
      <c r="A327" s="211">
        <v>14</v>
      </c>
      <c r="B327" s="211">
        <v>13</v>
      </c>
      <c r="C327" s="211" t="s">
        <v>760</v>
      </c>
      <c r="D327" s="211" t="s">
        <v>761</v>
      </c>
      <c r="E327" s="211"/>
      <c r="F327" s="211" t="s">
        <v>75</v>
      </c>
      <c r="G327" s="211"/>
      <c r="H327" s="211">
        <v>13</v>
      </c>
      <c r="I327" s="354" t="s">
        <v>1068</v>
      </c>
      <c r="J327" s="205" t="s">
        <v>43</v>
      </c>
      <c r="K327" s="223">
        <v>14</v>
      </c>
      <c r="L327" s="223">
        <v>13</v>
      </c>
      <c r="M327" s="223" t="s">
        <v>760</v>
      </c>
      <c r="N327" s="223" t="s">
        <v>761</v>
      </c>
      <c r="O327" s="223"/>
      <c r="P327" s="223" t="s">
        <v>75</v>
      </c>
      <c r="Q327" s="223"/>
      <c r="R327" s="223">
        <v>13</v>
      </c>
      <c r="S327" s="194" t="str">
        <f>VLOOKUP(A327,'[3]15_リスト発行元マスタ'!$A$3:$Q$100,2,FALSE)</f>
        <v>ORG1</v>
      </c>
      <c r="T327" s="194" t="str">
        <f>VLOOKUP(K327,'[3]15_リスト発行元マスタ'!$U$3:$AK$100,2,FALSE)</f>
        <v>ZENGIN_SONPO</v>
      </c>
      <c r="U327" s="206" t="s">
        <v>208</v>
      </c>
      <c r="V327" s="207" t="s">
        <v>871</v>
      </c>
      <c r="W327" s="207" t="s">
        <v>206</v>
      </c>
      <c r="X327" s="207" t="str">
        <f t="shared" si="18"/>
        <v>14,13, '性別','GENDER','',NULL,'',13</v>
      </c>
      <c r="Y327" s="208" t="s">
        <v>207</v>
      </c>
      <c r="AA327" s="209" t="b">
        <f t="shared" si="17"/>
        <v>0</v>
      </c>
      <c r="AB327" s="209" t="b">
        <f t="shared" si="16"/>
        <v>0</v>
      </c>
      <c r="AC327" s="209" t="b">
        <f t="shared" si="16"/>
        <v>0</v>
      </c>
      <c r="AD327" s="209" t="b">
        <f t="shared" si="16"/>
        <v>0</v>
      </c>
      <c r="AE327" s="209" t="str">
        <f t="shared" si="16"/>
        <v/>
      </c>
      <c r="AF327" s="209" t="b">
        <f t="shared" si="16"/>
        <v>0</v>
      </c>
      <c r="AG327" s="209" t="str">
        <f t="shared" si="16"/>
        <v/>
      </c>
      <c r="AH327" s="209" t="b">
        <f t="shared" si="16"/>
        <v>0</v>
      </c>
      <c r="AJ327" s="209"/>
      <c r="AK327" s="200"/>
      <c r="AL327" s="209"/>
      <c r="AM327" s="209"/>
      <c r="AN327" s="209"/>
      <c r="AO327" s="209"/>
      <c r="AP327" s="209"/>
      <c r="AQ327" s="209"/>
    </row>
    <row r="328" spans="1:43">
      <c r="A328" s="211">
        <v>14</v>
      </c>
      <c r="B328" s="211">
        <v>14</v>
      </c>
      <c r="C328" s="211" t="s">
        <v>762</v>
      </c>
      <c r="D328" s="211" t="s">
        <v>763</v>
      </c>
      <c r="E328" s="211"/>
      <c r="F328" s="211" t="s">
        <v>75</v>
      </c>
      <c r="G328" s="211"/>
      <c r="H328" s="211">
        <v>14</v>
      </c>
      <c r="I328" s="354" t="s">
        <v>1068</v>
      </c>
      <c r="J328" s="205" t="s">
        <v>43</v>
      </c>
      <c r="K328" s="223">
        <v>14</v>
      </c>
      <c r="L328" s="223">
        <v>14</v>
      </c>
      <c r="M328" s="223" t="s">
        <v>762</v>
      </c>
      <c r="N328" s="223" t="s">
        <v>763</v>
      </c>
      <c r="O328" s="223"/>
      <c r="P328" s="223" t="s">
        <v>75</v>
      </c>
      <c r="Q328" s="223"/>
      <c r="R328" s="223">
        <v>14</v>
      </c>
      <c r="S328" s="194" t="str">
        <f>VLOOKUP(A328,'[3]15_リスト発行元マスタ'!$A$3:$Q$100,2,FALSE)</f>
        <v>ORG1</v>
      </c>
      <c r="T328" s="194" t="str">
        <f>VLOOKUP(K328,'[3]15_リスト発行元マスタ'!$U$3:$AK$100,2,FALSE)</f>
        <v>ZENGIN_SONPO</v>
      </c>
      <c r="U328" s="206" t="s">
        <v>208</v>
      </c>
      <c r="V328" s="207" t="s">
        <v>871</v>
      </c>
      <c r="W328" s="207" t="s">
        <v>206</v>
      </c>
      <c r="X328" s="207" t="str">
        <f t="shared" si="18"/>
        <v>14,14, '住所','ADDRESS','',NULL,'',14</v>
      </c>
      <c r="Y328" s="208" t="s">
        <v>207</v>
      </c>
      <c r="AA328" s="209" t="b">
        <f t="shared" si="17"/>
        <v>0</v>
      </c>
      <c r="AB328" s="209" t="b">
        <f t="shared" si="16"/>
        <v>0</v>
      </c>
      <c r="AC328" s="209" t="b">
        <f t="shared" si="16"/>
        <v>0</v>
      </c>
      <c r="AD328" s="209" t="b">
        <f t="shared" si="16"/>
        <v>0</v>
      </c>
      <c r="AE328" s="209" t="str">
        <f t="shared" si="16"/>
        <v/>
      </c>
      <c r="AF328" s="209" t="b">
        <f t="shared" si="16"/>
        <v>0</v>
      </c>
      <c r="AG328" s="209" t="str">
        <f t="shared" si="16"/>
        <v/>
      </c>
      <c r="AH328" s="209" t="b">
        <f t="shared" si="16"/>
        <v>0</v>
      </c>
      <c r="AJ328" s="209"/>
      <c r="AK328" s="200"/>
      <c r="AL328" s="209"/>
      <c r="AM328" s="209"/>
      <c r="AN328" s="209"/>
      <c r="AO328" s="209"/>
      <c r="AP328" s="209"/>
      <c r="AQ328" s="209"/>
    </row>
    <row r="329" spans="1:43">
      <c r="A329" s="211">
        <v>14</v>
      </c>
      <c r="B329" s="211">
        <v>15</v>
      </c>
      <c r="C329" s="211" t="s">
        <v>764</v>
      </c>
      <c r="D329" s="211" t="s">
        <v>765</v>
      </c>
      <c r="E329" s="211"/>
      <c r="F329" s="211" t="s">
        <v>75</v>
      </c>
      <c r="G329" s="211"/>
      <c r="H329" s="211">
        <v>15</v>
      </c>
      <c r="I329" s="354" t="s">
        <v>1068</v>
      </c>
      <c r="J329" s="205" t="s">
        <v>43</v>
      </c>
      <c r="K329" s="223">
        <v>14</v>
      </c>
      <c r="L329" s="223">
        <v>15</v>
      </c>
      <c r="M329" s="223" t="s">
        <v>764</v>
      </c>
      <c r="N329" s="223" t="s">
        <v>765</v>
      </c>
      <c r="O329" s="223"/>
      <c r="P329" s="223" t="s">
        <v>75</v>
      </c>
      <c r="Q329" s="223"/>
      <c r="R329" s="223">
        <v>15</v>
      </c>
      <c r="S329" s="194" t="str">
        <f>VLOOKUP(A329,'[3]15_リスト発行元マスタ'!$A$3:$Q$100,2,FALSE)</f>
        <v>ORG1</v>
      </c>
      <c r="T329" s="194" t="str">
        <f>VLOOKUP(K329,'[3]15_リスト発行元マスタ'!$U$3:$AK$100,2,FALSE)</f>
        <v>ZENGIN_SONPO</v>
      </c>
      <c r="U329" s="206" t="s">
        <v>208</v>
      </c>
      <c r="V329" s="207" t="s">
        <v>871</v>
      </c>
      <c r="W329" s="207" t="s">
        <v>206</v>
      </c>
      <c r="X329" s="207" t="str">
        <f t="shared" si="18"/>
        <v>14,15, '国籍','NATIONALITY','',NULL,'',15</v>
      </c>
      <c r="Y329" s="208" t="s">
        <v>207</v>
      </c>
      <c r="AA329" s="209" t="b">
        <f t="shared" si="17"/>
        <v>0</v>
      </c>
      <c r="AB329" s="209" t="b">
        <f t="shared" si="16"/>
        <v>0</v>
      </c>
      <c r="AC329" s="209" t="b">
        <f t="shared" si="16"/>
        <v>0</v>
      </c>
      <c r="AD329" s="209" t="b">
        <f t="shared" si="16"/>
        <v>0</v>
      </c>
      <c r="AE329" s="209" t="str">
        <f t="shared" si="16"/>
        <v/>
      </c>
      <c r="AF329" s="209" t="b">
        <f t="shared" si="16"/>
        <v>0</v>
      </c>
      <c r="AG329" s="209" t="str">
        <f t="shared" si="16"/>
        <v/>
      </c>
      <c r="AH329" s="209" t="b">
        <f t="shared" si="16"/>
        <v>0</v>
      </c>
      <c r="AJ329" s="209"/>
      <c r="AK329" s="200"/>
      <c r="AL329" s="209"/>
      <c r="AM329" s="209"/>
      <c r="AN329" s="209"/>
      <c r="AO329" s="209"/>
      <c r="AP329" s="209"/>
      <c r="AQ329" s="209"/>
    </row>
    <row r="330" spans="1:43">
      <c r="A330" s="211">
        <v>14</v>
      </c>
      <c r="B330" s="211">
        <v>16</v>
      </c>
      <c r="C330" s="211" t="s">
        <v>766</v>
      </c>
      <c r="D330" s="211" t="s">
        <v>767</v>
      </c>
      <c r="E330" s="211"/>
      <c r="F330" s="211" t="s">
        <v>75</v>
      </c>
      <c r="G330" s="211"/>
      <c r="H330" s="211">
        <v>16</v>
      </c>
      <c r="I330" s="354" t="s">
        <v>1068</v>
      </c>
      <c r="J330" s="205" t="s">
        <v>43</v>
      </c>
      <c r="K330" s="223">
        <v>14</v>
      </c>
      <c r="L330" s="223">
        <v>16</v>
      </c>
      <c r="M330" s="223" t="s">
        <v>766</v>
      </c>
      <c r="N330" s="223" t="s">
        <v>767</v>
      </c>
      <c r="O330" s="223"/>
      <c r="P330" s="223" t="s">
        <v>75</v>
      </c>
      <c r="Q330" s="223"/>
      <c r="R330" s="223">
        <v>16</v>
      </c>
      <c r="S330" s="194" t="str">
        <f>VLOOKUP(A330,'[3]15_リスト発行元マスタ'!$A$3:$Q$100,2,FALSE)</f>
        <v>ORG1</v>
      </c>
      <c r="T330" s="194" t="str">
        <f>VLOOKUP(K330,'[3]15_リスト発行元マスタ'!$U$3:$AK$100,2,FALSE)</f>
        <v>ZENGIN_SONPO</v>
      </c>
      <c r="U330" s="206" t="s">
        <v>208</v>
      </c>
      <c r="V330" s="207" t="s">
        <v>871</v>
      </c>
      <c r="W330" s="207" t="s">
        <v>206</v>
      </c>
      <c r="X330" s="207" t="str">
        <f t="shared" si="18"/>
        <v>14,16, '特定顧客と判断した事由','REASONS','',NULL,'',16</v>
      </c>
      <c r="Y330" s="208" t="s">
        <v>207</v>
      </c>
      <c r="AA330" s="209" t="b">
        <f t="shared" si="17"/>
        <v>0</v>
      </c>
      <c r="AB330" s="209" t="b">
        <f t="shared" si="16"/>
        <v>0</v>
      </c>
      <c r="AC330" s="209" t="b">
        <f t="shared" si="16"/>
        <v>0</v>
      </c>
      <c r="AD330" s="209" t="b">
        <f t="shared" si="16"/>
        <v>0</v>
      </c>
      <c r="AE330" s="209" t="str">
        <f t="shared" si="16"/>
        <v/>
      </c>
      <c r="AF330" s="209" t="b">
        <f t="shared" si="16"/>
        <v>0</v>
      </c>
      <c r="AG330" s="209" t="str">
        <f t="shared" si="16"/>
        <v/>
      </c>
      <c r="AH330" s="209" t="b">
        <f t="shared" si="16"/>
        <v>0</v>
      </c>
      <c r="AJ330" s="209"/>
      <c r="AK330" s="200"/>
      <c r="AL330" s="209"/>
      <c r="AM330" s="209"/>
      <c r="AN330" s="209"/>
      <c r="AO330" s="209"/>
      <c r="AP330" s="209"/>
      <c r="AQ330" s="209"/>
    </row>
    <row r="331" spans="1:43">
      <c r="A331" s="211">
        <v>14</v>
      </c>
      <c r="B331" s="211">
        <v>17</v>
      </c>
      <c r="C331" s="211" t="s">
        <v>768</v>
      </c>
      <c r="D331" s="211" t="s">
        <v>769</v>
      </c>
      <c r="E331" s="211"/>
      <c r="F331" s="211" t="s">
        <v>75</v>
      </c>
      <c r="G331" s="211"/>
      <c r="H331" s="211">
        <v>17</v>
      </c>
      <c r="I331" s="354" t="s">
        <v>1068</v>
      </c>
      <c r="J331" s="205" t="s">
        <v>43</v>
      </c>
      <c r="K331" s="223">
        <v>14</v>
      </c>
      <c r="L331" s="223">
        <v>17</v>
      </c>
      <c r="M331" s="223" t="s">
        <v>768</v>
      </c>
      <c r="N331" s="223" t="s">
        <v>769</v>
      </c>
      <c r="O331" s="223"/>
      <c r="P331" s="223" t="s">
        <v>75</v>
      </c>
      <c r="Q331" s="223"/>
      <c r="R331" s="223">
        <v>17</v>
      </c>
      <c r="S331" s="194" t="str">
        <f>VLOOKUP(A331,'[3]15_リスト発行元マスタ'!$A$3:$Q$100,2,FALSE)</f>
        <v>ORG1</v>
      </c>
      <c r="T331" s="194" t="str">
        <f>VLOOKUP(K331,'[3]15_リスト発行元マスタ'!$U$3:$AK$100,2,FALSE)</f>
        <v>ZENGIN_SONPO</v>
      </c>
      <c r="U331" s="206" t="s">
        <v>208</v>
      </c>
      <c r="V331" s="207" t="s">
        <v>871</v>
      </c>
      <c r="W331" s="207" t="s">
        <v>206</v>
      </c>
      <c r="X331" s="207" t="str">
        <f t="shared" si="18"/>
        <v>14,17, '報道年月日','DATE_OF_COVERAGE','',NULL,'',17</v>
      </c>
      <c r="Y331" s="208" t="s">
        <v>207</v>
      </c>
      <c r="AA331" s="209" t="b">
        <f t="shared" si="17"/>
        <v>0</v>
      </c>
      <c r="AB331" s="209" t="b">
        <f t="shared" si="16"/>
        <v>0</v>
      </c>
      <c r="AC331" s="209" t="b">
        <f t="shared" si="16"/>
        <v>0</v>
      </c>
      <c r="AD331" s="209" t="b">
        <f t="shared" si="16"/>
        <v>0</v>
      </c>
      <c r="AE331" s="209" t="str">
        <f t="shared" si="16"/>
        <v/>
      </c>
      <c r="AF331" s="209" t="b">
        <f t="shared" si="16"/>
        <v>0</v>
      </c>
      <c r="AG331" s="209" t="str">
        <f t="shared" si="16"/>
        <v/>
      </c>
      <c r="AH331" s="209" t="b">
        <f t="shared" si="16"/>
        <v>0</v>
      </c>
      <c r="AJ331" s="209"/>
      <c r="AK331" s="200"/>
      <c r="AL331" s="209"/>
      <c r="AM331" s="209"/>
      <c r="AN331" s="209"/>
      <c r="AO331" s="209"/>
      <c r="AP331" s="209"/>
      <c r="AQ331" s="209"/>
    </row>
    <row r="332" spans="1:43">
      <c r="A332" s="211">
        <v>14</v>
      </c>
      <c r="B332" s="211">
        <v>18</v>
      </c>
      <c r="C332" s="211" t="s">
        <v>770</v>
      </c>
      <c r="D332" s="211" t="s">
        <v>771</v>
      </c>
      <c r="E332" s="211"/>
      <c r="F332" s="211" t="s">
        <v>75</v>
      </c>
      <c r="G332" s="211"/>
      <c r="H332" s="211">
        <v>18</v>
      </c>
      <c r="I332" s="354" t="s">
        <v>1068</v>
      </c>
      <c r="J332" s="205" t="s">
        <v>43</v>
      </c>
      <c r="K332" s="223">
        <v>14</v>
      </c>
      <c r="L332" s="223">
        <v>18</v>
      </c>
      <c r="M332" s="223" t="s">
        <v>770</v>
      </c>
      <c r="N332" s="223" t="s">
        <v>771</v>
      </c>
      <c r="O332" s="223"/>
      <c r="P332" s="223" t="s">
        <v>75</v>
      </c>
      <c r="Q332" s="223"/>
      <c r="R332" s="223">
        <v>18</v>
      </c>
      <c r="S332" s="194" t="str">
        <f>VLOOKUP(A332,'[3]15_リスト発行元マスタ'!$A$3:$Q$100,2,FALSE)</f>
        <v>ORG1</v>
      </c>
      <c r="T332" s="194" t="str">
        <f>VLOOKUP(K332,'[3]15_リスト発行元マスタ'!$U$3:$AK$100,2,FALSE)</f>
        <v>ZENGIN_SONPO</v>
      </c>
      <c r="U332" s="206" t="s">
        <v>208</v>
      </c>
      <c r="V332" s="207" t="s">
        <v>871</v>
      </c>
      <c r="W332" s="207" t="s">
        <v>206</v>
      </c>
      <c r="X332" s="207" t="str">
        <f t="shared" si="18"/>
        <v>14,18, '年齢','PRESS_AGE','',NULL,'',18</v>
      </c>
      <c r="Y332" s="208" t="s">
        <v>207</v>
      </c>
      <c r="AA332" s="209" t="b">
        <f t="shared" si="17"/>
        <v>0</v>
      </c>
      <c r="AB332" s="209" t="b">
        <f t="shared" si="16"/>
        <v>0</v>
      </c>
      <c r="AC332" s="209" t="b">
        <f t="shared" si="16"/>
        <v>0</v>
      </c>
      <c r="AD332" s="209" t="b">
        <f t="shared" si="16"/>
        <v>0</v>
      </c>
      <c r="AE332" s="209" t="str">
        <f t="shared" si="16"/>
        <v/>
      </c>
      <c r="AF332" s="209" t="b">
        <f t="shared" si="16"/>
        <v>0</v>
      </c>
      <c r="AG332" s="209" t="str">
        <f t="shared" si="16"/>
        <v/>
      </c>
      <c r="AH332" s="209" t="b">
        <f t="shared" si="16"/>
        <v>0</v>
      </c>
      <c r="AJ332" s="209"/>
      <c r="AK332" s="200"/>
      <c r="AL332" s="209"/>
      <c r="AM332" s="209"/>
      <c r="AN332" s="209"/>
      <c r="AO332" s="209"/>
      <c r="AP332" s="209"/>
      <c r="AQ332" s="209"/>
    </row>
    <row r="333" spans="1:43">
      <c r="A333" s="211">
        <v>14</v>
      </c>
      <c r="B333" s="211">
        <v>19</v>
      </c>
      <c r="C333" s="211" t="s">
        <v>772</v>
      </c>
      <c r="D333" s="211" t="s">
        <v>773</v>
      </c>
      <c r="E333" s="211"/>
      <c r="F333" s="211" t="s">
        <v>75</v>
      </c>
      <c r="G333" s="211"/>
      <c r="H333" s="211">
        <v>19</v>
      </c>
      <c r="I333" s="354" t="s">
        <v>1068</v>
      </c>
      <c r="J333" s="205" t="s">
        <v>43</v>
      </c>
      <c r="K333" s="223">
        <v>14</v>
      </c>
      <c r="L333" s="223">
        <v>19</v>
      </c>
      <c r="M333" s="223" t="s">
        <v>772</v>
      </c>
      <c r="N333" s="223" t="s">
        <v>773</v>
      </c>
      <c r="O333" s="223"/>
      <c r="P333" s="223" t="s">
        <v>75</v>
      </c>
      <c r="Q333" s="223"/>
      <c r="R333" s="223">
        <v>19</v>
      </c>
      <c r="S333" s="194" t="str">
        <f>VLOOKUP(A333,'[3]15_リスト発行元マスタ'!$A$3:$Q$100,2,FALSE)</f>
        <v>ORG1</v>
      </c>
      <c r="T333" s="194" t="str">
        <f>VLOOKUP(K333,'[3]15_リスト発行元マスタ'!$U$3:$AK$100,2,FALSE)</f>
        <v>ZENGIN_SONPO</v>
      </c>
      <c r="U333" s="206" t="s">
        <v>208</v>
      </c>
      <c r="V333" s="207" t="s">
        <v>871</v>
      </c>
      <c r="W333" s="207" t="s">
        <v>206</v>
      </c>
      <c r="X333" s="207" t="str">
        <f t="shared" si="18"/>
        <v>14,19, 'FROM','DATE_FROM','',NULL,'',19</v>
      </c>
      <c r="Y333" s="208" t="s">
        <v>207</v>
      </c>
      <c r="AA333" s="209" t="b">
        <f t="shared" si="17"/>
        <v>0</v>
      </c>
      <c r="AB333" s="209" t="b">
        <f t="shared" si="16"/>
        <v>0</v>
      </c>
      <c r="AC333" s="209" t="b">
        <f t="shared" si="16"/>
        <v>0</v>
      </c>
      <c r="AD333" s="209" t="b">
        <f t="shared" si="16"/>
        <v>0</v>
      </c>
      <c r="AE333" s="209" t="str">
        <f t="shared" si="16"/>
        <v/>
      </c>
      <c r="AF333" s="209" t="b">
        <f t="shared" si="16"/>
        <v>0</v>
      </c>
      <c r="AG333" s="209" t="str">
        <f t="shared" si="16"/>
        <v/>
      </c>
      <c r="AH333" s="209" t="b">
        <f t="shared" si="16"/>
        <v>0</v>
      </c>
      <c r="AJ333" s="209"/>
      <c r="AK333" s="200"/>
      <c r="AL333" s="209"/>
      <c r="AM333" s="209"/>
      <c r="AN333" s="209"/>
      <c r="AO333" s="209"/>
      <c r="AP333" s="209"/>
      <c r="AQ333" s="209"/>
    </row>
    <row r="334" spans="1:43">
      <c r="A334" s="211">
        <v>14</v>
      </c>
      <c r="B334" s="211">
        <v>20</v>
      </c>
      <c r="C334" s="211" t="s">
        <v>774</v>
      </c>
      <c r="D334" s="211" t="s">
        <v>775</v>
      </c>
      <c r="E334" s="211"/>
      <c r="F334" s="211" t="s">
        <v>75</v>
      </c>
      <c r="G334" s="211"/>
      <c r="H334" s="211">
        <v>20</v>
      </c>
      <c r="I334" s="354" t="s">
        <v>1068</v>
      </c>
      <c r="J334" s="205" t="s">
        <v>43</v>
      </c>
      <c r="K334" s="223">
        <v>14</v>
      </c>
      <c r="L334" s="223">
        <v>20</v>
      </c>
      <c r="M334" s="223" t="s">
        <v>774</v>
      </c>
      <c r="N334" s="223" t="s">
        <v>775</v>
      </c>
      <c r="O334" s="223"/>
      <c r="P334" s="223" t="s">
        <v>75</v>
      </c>
      <c r="Q334" s="223"/>
      <c r="R334" s="223">
        <v>20</v>
      </c>
      <c r="S334" s="194" t="str">
        <f>VLOOKUP(A334,'[3]15_リスト発行元マスタ'!$A$3:$Q$100,2,FALSE)</f>
        <v>ORG1</v>
      </c>
      <c r="T334" s="194" t="str">
        <f>VLOOKUP(K334,'[3]15_リスト発行元マスタ'!$U$3:$AK$100,2,FALSE)</f>
        <v>ZENGIN_SONPO</v>
      </c>
      <c r="U334" s="206" t="s">
        <v>208</v>
      </c>
      <c r="V334" s="207" t="s">
        <v>871</v>
      </c>
      <c r="W334" s="207" t="s">
        <v>206</v>
      </c>
      <c r="X334" s="207" t="str">
        <f t="shared" si="18"/>
        <v>14,20, 'TO','DATE_TO','',NULL,'',20</v>
      </c>
      <c r="Y334" s="208" t="s">
        <v>207</v>
      </c>
      <c r="AA334" s="209" t="b">
        <f t="shared" si="17"/>
        <v>0</v>
      </c>
      <c r="AB334" s="209" t="b">
        <f t="shared" si="16"/>
        <v>0</v>
      </c>
      <c r="AC334" s="209" t="b">
        <f t="shared" si="16"/>
        <v>0</v>
      </c>
      <c r="AD334" s="209" t="b">
        <f t="shared" si="16"/>
        <v>0</v>
      </c>
      <c r="AE334" s="209" t="str">
        <f t="shared" si="16"/>
        <v/>
      </c>
      <c r="AF334" s="209" t="b">
        <f t="shared" si="16"/>
        <v>0</v>
      </c>
      <c r="AG334" s="209" t="str">
        <f t="shared" si="16"/>
        <v/>
      </c>
      <c r="AH334" s="209" t="b">
        <f t="shared" si="16"/>
        <v>0</v>
      </c>
      <c r="AJ334" s="209"/>
      <c r="AK334" s="200"/>
      <c r="AL334" s="209"/>
      <c r="AM334" s="209"/>
      <c r="AN334" s="209"/>
      <c r="AO334" s="209"/>
      <c r="AP334" s="209"/>
      <c r="AQ334" s="209"/>
    </row>
    <row r="335" spans="1:43">
      <c r="A335" s="211">
        <v>14</v>
      </c>
      <c r="B335" s="211">
        <v>21</v>
      </c>
      <c r="C335" s="211" t="s">
        <v>776</v>
      </c>
      <c r="D335" s="211" t="s">
        <v>777</v>
      </c>
      <c r="E335" s="211"/>
      <c r="F335" s="211" t="s">
        <v>75</v>
      </c>
      <c r="G335" s="211"/>
      <c r="H335" s="211">
        <v>21</v>
      </c>
      <c r="I335" s="354" t="s">
        <v>1068</v>
      </c>
      <c r="J335" s="205" t="s">
        <v>43</v>
      </c>
      <c r="K335" s="223">
        <v>14</v>
      </c>
      <c r="L335" s="223">
        <v>21</v>
      </c>
      <c r="M335" s="223" t="s">
        <v>776</v>
      </c>
      <c r="N335" s="223" t="s">
        <v>777</v>
      </c>
      <c r="O335" s="223"/>
      <c r="P335" s="223" t="s">
        <v>75</v>
      </c>
      <c r="Q335" s="223"/>
      <c r="R335" s="223">
        <v>21</v>
      </c>
      <c r="S335" s="194" t="str">
        <f>VLOOKUP(A335,'[3]15_リスト発行元マスタ'!$A$3:$Q$100,2,FALSE)</f>
        <v>ORG1</v>
      </c>
      <c r="T335" s="194" t="str">
        <f>VLOOKUP(K335,'[3]15_リスト発行元マスタ'!$U$3:$AK$100,2,FALSE)</f>
        <v>ZENGIN_SONPO</v>
      </c>
      <c r="U335" s="206" t="s">
        <v>208</v>
      </c>
      <c r="V335" s="207" t="s">
        <v>871</v>
      </c>
      <c r="W335" s="207" t="s">
        <v>206</v>
      </c>
      <c r="X335" s="207" t="str">
        <f t="shared" si="18"/>
        <v>14,21, '都道府県','ADDRESS_PREF','',NULL,'',21</v>
      </c>
      <c r="Y335" s="208" t="s">
        <v>207</v>
      </c>
      <c r="AA335" s="209" t="b">
        <f t="shared" si="17"/>
        <v>0</v>
      </c>
      <c r="AB335" s="209" t="b">
        <f t="shared" si="16"/>
        <v>0</v>
      </c>
      <c r="AC335" s="209" t="b">
        <f t="shared" si="16"/>
        <v>0</v>
      </c>
      <c r="AD335" s="209" t="b">
        <f t="shared" si="16"/>
        <v>0</v>
      </c>
      <c r="AE335" s="209" t="str">
        <f t="shared" si="16"/>
        <v/>
      </c>
      <c r="AF335" s="209" t="b">
        <f t="shared" si="16"/>
        <v>0</v>
      </c>
      <c r="AG335" s="209" t="str">
        <f t="shared" si="16"/>
        <v/>
      </c>
      <c r="AH335" s="209" t="b">
        <f t="shared" si="16"/>
        <v>0</v>
      </c>
      <c r="AJ335" s="209"/>
      <c r="AK335" s="200"/>
      <c r="AL335" s="209"/>
      <c r="AM335" s="209"/>
      <c r="AN335" s="209"/>
      <c r="AO335" s="209"/>
      <c r="AP335" s="209"/>
      <c r="AQ335" s="209"/>
    </row>
    <row r="336" spans="1:43">
      <c r="A336" s="211">
        <v>14</v>
      </c>
      <c r="B336" s="211">
        <v>22</v>
      </c>
      <c r="C336" s="211" t="s">
        <v>778</v>
      </c>
      <c r="D336" s="211" t="s">
        <v>779</v>
      </c>
      <c r="E336" s="211"/>
      <c r="F336" s="211" t="s">
        <v>75</v>
      </c>
      <c r="G336" s="211"/>
      <c r="H336" s="211">
        <v>22</v>
      </c>
      <c r="I336" s="354" t="s">
        <v>1068</v>
      </c>
      <c r="J336" s="205" t="s">
        <v>43</v>
      </c>
      <c r="K336" s="223">
        <v>14</v>
      </c>
      <c r="L336" s="223">
        <v>22</v>
      </c>
      <c r="M336" s="223" t="s">
        <v>778</v>
      </c>
      <c r="N336" s="223" t="s">
        <v>779</v>
      </c>
      <c r="O336" s="223"/>
      <c r="P336" s="223" t="s">
        <v>75</v>
      </c>
      <c r="Q336" s="223"/>
      <c r="R336" s="223">
        <v>22</v>
      </c>
      <c r="S336" s="194" t="str">
        <f>VLOOKUP(A336,'[3]15_リスト発行元マスタ'!$A$3:$Q$100,2,FALSE)</f>
        <v>ORG1</v>
      </c>
      <c r="T336" s="194" t="str">
        <f>VLOOKUP(K336,'[3]15_リスト発行元マスタ'!$U$3:$AK$100,2,FALSE)</f>
        <v>ZENGIN_SONPO</v>
      </c>
      <c r="U336" s="206" t="s">
        <v>208</v>
      </c>
      <c r="V336" s="207" t="s">
        <v>871</v>
      </c>
      <c r="W336" s="207" t="s">
        <v>206</v>
      </c>
      <c r="X336" s="207" t="str">
        <f t="shared" si="18"/>
        <v>14,22, '市区町村','ADDRESS_MUN','',NULL,'',22</v>
      </c>
      <c r="Y336" s="208" t="s">
        <v>207</v>
      </c>
      <c r="AA336" s="209" t="b">
        <f t="shared" si="17"/>
        <v>0</v>
      </c>
      <c r="AB336" s="209" t="b">
        <f t="shared" si="16"/>
        <v>0</v>
      </c>
      <c r="AC336" s="209" t="b">
        <f t="shared" si="16"/>
        <v>0</v>
      </c>
      <c r="AD336" s="209" t="b">
        <f t="shared" si="16"/>
        <v>0</v>
      </c>
      <c r="AE336" s="209" t="str">
        <f t="shared" ref="AE336:AH351" si="19">IF(O336="","",EXACT(O336,AN336))</f>
        <v/>
      </c>
      <c r="AF336" s="209" t="b">
        <f t="shared" si="19"/>
        <v>0</v>
      </c>
      <c r="AG336" s="209" t="str">
        <f t="shared" si="19"/>
        <v/>
      </c>
      <c r="AH336" s="209" t="b">
        <f t="shared" si="19"/>
        <v>0</v>
      </c>
      <c r="AJ336" s="209"/>
      <c r="AK336" s="200"/>
      <c r="AL336" s="209"/>
      <c r="AM336" s="209"/>
      <c r="AN336" s="209"/>
      <c r="AO336" s="209"/>
      <c r="AP336" s="209"/>
      <c r="AQ336" s="209"/>
    </row>
    <row r="337" spans="1:43">
      <c r="A337" s="211">
        <v>14</v>
      </c>
      <c r="B337" s="211">
        <v>23</v>
      </c>
      <c r="C337" s="211" t="s">
        <v>780</v>
      </c>
      <c r="D337" s="211" t="s">
        <v>781</v>
      </c>
      <c r="E337" s="211"/>
      <c r="F337" s="211" t="s">
        <v>75</v>
      </c>
      <c r="G337" s="211"/>
      <c r="H337" s="211">
        <v>23</v>
      </c>
      <c r="I337" s="354" t="s">
        <v>1068</v>
      </c>
      <c r="J337" s="205" t="s">
        <v>43</v>
      </c>
      <c r="K337" s="223">
        <v>14</v>
      </c>
      <c r="L337" s="223">
        <v>23</v>
      </c>
      <c r="M337" s="223" t="s">
        <v>780</v>
      </c>
      <c r="N337" s="223" t="s">
        <v>781</v>
      </c>
      <c r="O337" s="223"/>
      <c r="P337" s="223" t="s">
        <v>75</v>
      </c>
      <c r="Q337" s="223"/>
      <c r="R337" s="223">
        <v>23</v>
      </c>
      <c r="S337" s="194" t="str">
        <f>VLOOKUP(A337,'[3]15_リスト発行元マスタ'!$A$3:$Q$100,2,FALSE)</f>
        <v>ORG1</v>
      </c>
      <c r="T337" s="194" t="str">
        <f>VLOOKUP(K337,'[3]15_リスト発行元マスタ'!$U$3:$AK$100,2,FALSE)</f>
        <v>ZENGIN_SONPO</v>
      </c>
      <c r="U337" s="206" t="s">
        <v>208</v>
      </c>
      <c r="V337" s="207" t="s">
        <v>871</v>
      </c>
      <c r="W337" s="207" t="s">
        <v>206</v>
      </c>
      <c r="X337" s="207" t="str">
        <f t="shared" si="18"/>
        <v>14,23, '記号','ACCOUNT_SYMBOL','',NULL,'',23</v>
      </c>
      <c r="Y337" s="208" t="s">
        <v>207</v>
      </c>
      <c r="AA337" s="209" t="b">
        <f t="shared" si="17"/>
        <v>0</v>
      </c>
      <c r="AB337" s="209" t="b">
        <f t="shared" si="17"/>
        <v>0</v>
      </c>
      <c r="AC337" s="209" t="b">
        <f t="shared" si="17"/>
        <v>0</v>
      </c>
      <c r="AD337" s="209" t="b">
        <f t="shared" si="17"/>
        <v>0</v>
      </c>
      <c r="AE337" s="209" t="str">
        <f t="shared" si="19"/>
        <v/>
      </c>
      <c r="AF337" s="209" t="b">
        <f t="shared" si="19"/>
        <v>0</v>
      </c>
      <c r="AG337" s="209" t="str">
        <f t="shared" si="19"/>
        <v/>
      </c>
      <c r="AH337" s="209" t="b">
        <f t="shared" si="19"/>
        <v>0</v>
      </c>
      <c r="AJ337" s="209"/>
      <c r="AK337" s="200"/>
      <c r="AL337" s="209"/>
      <c r="AM337" s="209"/>
      <c r="AN337" s="209"/>
      <c r="AO337" s="209"/>
      <c r="AP337" s="209"/>
      <c r="AQ337" s="209"/>
    </row>
    <row r="338" spans="1:43">
      <c r="A338" s="211">
        <v>14</v>
      </c>
      <c r="B338" s="211">
        <v>24</v>
      </c>
      <c r="C338" s="211" t="s">
        <v>782</v>
      </c>
      <c r="D338" s="211" t="s">
        <v>783</v>
      </c>
      <c r="E338" s="211"/>
      <c r="F338" s="211" t="s">
        <v>75</v>
      </c>
      <c r="G338" s="211"/>
      <c r="H338" s="211">
        <v>24</v>
      </c>
      <c r="I338" s="354" t="s">
        <v>1068</v>
      </c>
      <c r="J338" s="205" t="s">
        <v>43</v>
      </c>
      <c r="K338" s="223">
        <v>14</v>
      </c>
      <c r="L338" s="223">
        <v>24</v>
      </c>
      <c r="M338" s="223" t="s">
        <v>782</v>
      </c>
      <c r="N338" s="223" t="s">
        <v>783</v>
      </c>
      <c r="O338" s="223"/>
      <c r="P338" s="223" t="s">
        <v>75</v>
      </c>
      <c r="Q338" s="223"/>
      <c r="R338" s="223">
        <v>24</v>
      </c>
      <c r="S338" s="194" t="str">
        <f>VLOOKUP(A338,'[3]15_リスト発行元マスタ'!$A$3:$Q$100,2,FALSE)</f>
        <v>ORG1</v>
      </c>
      <c r="T338" s="194" t="str">
        <f>VLOOKUP(K338,'[3]15_リスト発行元マスタ'!$U$3:$AK$100,2,FALSE)</f>
        <v>ZENGIN_SONPO</v>
      </c>
      <c r="U338" s="206" t="s">
        <v>208</v>
      </c>
      <c r="V338" s="207" t="s">
        <v>871</v>
      </c>
      <c r="W338" s="207" t="s">
        <v>206</v>
      </c>
      <c r="X338" s="207" t="str">
        <f t="shared" si="18"/>
        <v>14,24, '番号','ACCOUNT_NO','',NULL,'',24</v>
      </c>
      <c r="Y338" s="208" t="s">
        <v>207</v>
      </c>
      <c r="AA338" s="209" t="b">
        <f t="shared" si="17"/>
        <v>0</v>
      </c>
      <c r="AB338" s="209" t="b">
        <f t="shared" si="17"/>
        <v>0</v>
      </c>
      <c r="AC338" s="209" t="b">
        <f t="shared" si="17"/>
        <v>0</v>
      </c>
      <c r="AD338" s="209" t="b">
        <f t="shared" si="17"/>
        <v>0</v>
      </c>
      <c r="AE338" s="209" t="str">
        <f t="shared" si="19"/>
        <v/>
      </c>
      <c r="AF338" s="209" t="b">
        <f t="shared" si="19"/>
        <v>0</v>
      </c>
      <c r="AG338" s="209" t="str">
        <f t="shared" si="19"/>
        <v/>
      </c>
      <c r="AH338" s="209" t="b">
        <f t="shared" si="19"/>
        <v>0</v>
      </c>
      <c r="AJ338" s="209"/>
      <c r="AK338" s="200"/>
      <c r="AL338" s="209"/>
      <c r="AM338" s="209"/>
      <c r="AN338" s="209"/>
      <c r="AO338" s="209"/>
      <c r="AP338" s="209"/>
      <c r="AQ338" s="209"/>
    </row>
    <row r="339" spans="1:43">
      <c r="K339" s="223">
        <v>15</v>
      </c>
      <c r="L339" s="223">
        <v>1</v>
      </c>
      <c r="M339" s="223" t="s">
        <v>737</v>
      </c>
      <c r="N339" s="223" t="s">
        <v>738</v>
      </c>
      <c r="O339" s="223"/>
      <c r="P339" s="223" t="s">
        <v>75</v>
      </c>
      <c r="Q339" s="223"/>
      <c r="R339" s="223">
        <v>1</v>
      </c>
      <c r="U339" s="206" t="s">
        <v>208</v>
      </c>
      <c r="V339" s="207" t="s">
        <v>871</v>
      </c>
      <c r="W339" s="207" t="s">
        <v>206</v>
      </c>
      <c r="X339" s="207" t="str">
        <f t="shared" si="18"/>
        <v>15,1, 'レコード番号','RECORDID','',NULL,'',1</v>
      </c>
      <c r="Y339" s="208" t="s">
        <v>207</v>
      </c>
      <c r="AA339" s="209" t="b">
        <f t="shared" si="17"/>
        <v>0</v>
      </c>
      <c r="AB339" s="209" t="b">
        <f t="shared" si="17"/>
        <v>0</v>
      </c>
      <c r="AC339" s="209" t="b">
        <f t="shared" si="17"/>
        <v>0</v>
      </c>
      <c r="AD339" s="209" t="b">
        <f t="shared" si="17"/>
        <v>0</v>
      </c>
      <c r="AE339" s="209" t="str">
        <f t="shared" si="19"/>
        <v/>
      </c>
      <c r="AF339" s="209" t="b">
        <f t="shared" si="19"/>
        <v>0</v>
      </c>
      <c r="AG339" s="209" t="str">
        <f t="shared" si="19"/>
        <v/>
      </c>
      <c r="AH339" s="209" t="b">
        <f t="shared" si="19"/>
        <v>0</v>
      </c>
      <c r="AJ339" s="209"/>
      <c r="AK339" s="200"/>
      <c r="AL339" s="209"/>
      <c r="AM339" s="209"/>
      <c r="AN339" s="209"/>
      <c r="AO339" s="209"/>
      <c r="AP339" s="209"/>
      <c r="AQ339" s="209"/>
    </row>
    <row r="340" spans="1:43">
      <c r="K340" s="223">
        <v>15</v>
      </c>
      <c r="L340" s="223">
        <v>2</v>
      </c>
      <c r="M340" s="223" t="s">
        <v>733</v>
      </c>
      <c r="N340" s="223" t="s">
        <v>739</v>
      </c>
      <c r="O340" s="223"/>
      <c r="P340" s="223" t="s">
        <v>75</v>
      </c>
      <c r="Q340" s="223"/>
      <c r="R340" s="223">
        <v>2</v>
      </c>
      <c r="U340" s="206" t="s">
        <v>208</v>
      </c>
      <c r="V340" s="207" t="s">
        <v>871</v>
      </c>
      <c r="W340" s="207" t="s">
        <v>206</v>
      </c>
      <c r="X340" s="207" t="str">
        <f t="shared" si="18"/>
        <v>15,2, 'タイプ','TYPE','',NULL,'',2</v>
      </c>
      <c r="Y340" s="208" t="s">
        <v>207</v>
      </c>
      <c r="AA340" s="209" t="b">
        <f t="shared" si="17"/>
        <v>0</v>
      </c>
      <c r="AB340" s="209" t="b">
        <f t="shared" si="17"/>
        <v>0</v>
      </c>
      <c r="AC340" s="209" t="b">
        <f t="shared" si="17"/>
        <v>0</v>
      </c>
      <c r="AD340" s="209" t="b">
        <f t="shared" si="17"/>
        <v>0</v>
      </c>
      <c r="AE340" s="209" t="str">
        <f t="shared" si="19"/>
        <v/>
      </c>
      <c r="AF340" s="209" t="b">
        <f t="shared" si="19"/>
        <v>0</v>
      </c>
      <c r="AG340" s="209" t="str">
        <f t="shared" si="19"/>
        <v/>
      </c>
      <c r="AH340" s="209" t="b">
        <f t="shared" si="19"/>
        <v>0</v>
      </c>
      <c r="AJ340" s="209"/>
      <c r="AK340" s="200"/>
      <c r="AL340" s="209"/>
      <c r="AM340" s="209"/>
      <c r="AN340" s="209"/>
      <c r="AO340" s="209"/>
      <c r="AP340" s="209"/>
      <c r="AQ340" s="209"/>
    </row>
    <row r="341" spans="1:43">
      <c r="K341" s="223">
        <v>15</v>
      </c>
      <c r="L341" s="223">
        <v>3</v>
      </c>
      <c r="M341" s="223" t="s">
        <v>740</v>
      </c>
      <c r="N341" s="223" t="s">
        <v>741</v>
      </c>
      <c r="O341" s="223"/>
      <c r="P341" s="223" t="s">
        <v>75</v>
      </c>
      <c r="Q341" s="223"/>
      <c r="R341" s="223">
        <v>3</v>
      </c>
      <c r="U341" s="206" t="s">
        <v>208</v>
      </c>
      <c r="V341" s="207" t="s">
        <v>871</v>
      </c>
      <c r="W341" s="207" t="s">
        <v>206</v>
      </c>
      <c r="X341" s="207" t="str">
        <f t="shared" si="18"/>
        <v>15,3, '名称','NAME','',NULL,'',3</v>
      </c>
      <c r="Y341" s="208" t="s">
        <v>207</v>
      </c>
      <c r="AA341" s="209" t="b">
        <f t="shared" si="17"/>
        <v>0</v>
      </c>
      <c r="AB341" s="209" t="b">
        <f t="shared" si="17"/>
        <v>0</v>
      </c>
      <c r="AC341" s="209" t="b">
        <f t="shared" si="17"/>
        <v>0</v>
      </c>
      <c r="AD341" s="209" t="b">
        <f t="shared" si="17"/>
        <v>0</v>
      </c>
      <c r="AE341" s="209" t="str">
        <f t="shared" si="19"/>
        <v/>
      </c>
      <c r="AF341" s="209" t="b">
        <f t="shared" si="19"/>
        <v>0</v>
      </c>
      <c r="AG341" s="209" t="str">
        <f t="shared" si="19"/>
        <v/>
      </c>
      <c r="AH341" s="209" t="b">
        <f t="shared" si="19"/>
        <v>0</v>
      </c>
      <c r="AJ341" s="209"/>
      <c r="AK341" s="200"/>
      <c r="AL341" s="209"/>
      <c r="AM341" s="209"/>
      <c r="AN341" s="209"/>
      <c r="AO341" s="209"/>
      <c r="AP341" s="209"/>
      <c r="AQ341" s="209"/>
    </row>
    <row r="342" spans="1:43">
      <c r="K342" s="223">
        <v>15</v>
      </c>
      <c r="L342" s="223">
        <v>4</v>
      </c>
      <c r="M342" s="223" t="s">
        <v>742</v>
      </c>
      <c r="N342" s="223" t="s">
        <v>743</v>
      </c>
      <c r="O342" s="223"/>
      <c r="P342" s="223" t="s">
        <v>75</v>
      </c>
      <c r="Q342" s="223"/>
      <c r="R342" s="223">
        <v>4</v>
      </c>
      <c r="U342" s="206" t="s">
        <v>208</v>
      </c>
      <c r="V342" s="207" t="s">
        <v>871</v>
      </c>
      <c r="W342" s="207" t="s">
        <v>206</v>
      </c>
      <c r="X342" s="207" t="str">
        <f t="shared" si="18"/>
        <v>15,4, '別称','NAME_SYNONYM','',NULL,'',4</v>
      </c>
      <c r="Y342" s="208" t="s">
        <v>207</v>
      </c>
      <c r="AA342" s="209" t="b">
        <f t="shared" si="17"/>
        <v>0</v>
      </c>
      <c r="AB342" s="209" t="b">
        <f t="shared" si="17"/>
        <v>0</v>
      </c>
      <c r="AC342" s="209" t="b">
        <f t="shared" si="17"/>
        <v>0</v>
      </c>
      <c r="AD342" s="209" t="b">
        <f t="shared" si="17"/>
        <v>0</v>
      </c>
      <c r="AE342" s="209" t="str">
        <f t="shared" si="19"/>
        <v/>
      </c>
      <c r="AF342" s="209" t="b">
        <f t="shared" si="19"/>
        <v>0</v>
      </c>
      <c r="AG342" s="209" t="str">
        <f t="shared" si="19"/>
        <v/>
      </c>
      <c r="AH342" s="209" t="b">
        <f t="shared" si="19"/>
        <v>0</v>
      </c>
      <c r="AJ342" s="209"/>
      <c r="AK342" s="200"/>
      <c r="AL342" s="209"/>
      <c r="AM342" s="209"/>
      <c r="AN342" s="209"/>
      <c r="AO342" s="209"/>
      <c r="AP342" s="209"/>
      <c r="AQ342" s="209"/>
    </row>
    <row r="343" spans="1:43">
      <c r="K343" s="223">
        <v>15</v>
      </c>
      <c r="L343" s="223">
        <v>5</v>
      </c>
      <c r="M343" s="223" t="s">
        <v>744</v>
      </c>
      <c r="N343" s="223" t="s">
        <v>745</v>
      </c>
      <c r="O343" s="223"/>
      <c r="P343" s="223" t="s">
        <v>75</v>
      </c>
      <c r="Q343" s="223"/>
      <c r="R343" s="223">
        <v>5</v>
      </c>
      <c r="U343" s="206" t="s">
        <v>208</v>
      </c>
      <c r="V343" s="207" t="s">
        <v>871</v>
      </c>
      <c r="W343" s="207" t="s">
        <v>206</v>
      </c>
      <c r="X343" s="207" t="str">
        <f t="shared" si="18"/>
        <v>15,5, '住所2','ADDRESS2','',NULL,'',5</v>
      </c>
      <c r="Y343" s="208" t="s">
        <v>207</v>
      </c>
      <c r="AA343" s="209" t="b">
        <f t="shared" si="17"/>
        <v>0</v>
      </c>
      <c r="AB343" s="209" t="b">
        <f t="shared" si="17"/>
        <v>0</v>
      </c>
      <c r="AC343" s="209" t="b">
        <f t="shared" si="17"/>
        <v>0</v>
      </c>
      <c r="AD343" s="209" t="b">
        <f t="shared" si="17"/>
        <v>0</v>
      </c>
      <c r="AE343" s="209" t="str">
        <f t="shared" si="19"/>
        <v/>
      </c>
      <c r="AF343" s="209" t="b">
        <f t="shared" si="19"/>
        <v>0</v>
      </c>
      <c r="AG343" s="209" t="str">
        <f t="shared" si="19"/>
        <v/>
      </c>
      <c r="AH343" s="209" t="b">
        <f t="shared" si="19"/>
        <v>0</v>
      </c>
      <c r="AJ343" s="209"/>
      <c r="AK343" s="200"/>
      <c r="AL343" s="209"/>
      <c r="AM343" s="209"/>
      <c r="AN343" s="209"/>
      <c r="AO343" s="209"/>
      <c r="AP343" s="209"/>
      <c r="AQ343" s="209"/>
    </row>
    <row r="344" spans="1:43">
      <c r="K344" s="223">
        <v>15</v>
      </c>
      <c r="L344" s="223">
        <v>6</v>
      </c>
      <c r="M344" s="223" t="s">
        <v>746</v>
      </c>
      <c r="N344" s="223" t="s">
        <v>747</v>
      </c>
      <c r="O344" s="223"/>
      <c r="P344" s="223" t="s">
        <v>75</v>
      </c>
      <c r="Q344" s="223"/>
      <c r="R344" s="223">
        <v>6</v>
      </c>
      <c r="U344" s="206" t="s">
        <v>208</v>
      </c>
      <c r="V344" s="207" t="s">
        <v>871</v>
      </c>
      <c r="W344" s="207" t="s">
        <v>206</v>
      </c>
      <c r="X344" s="207" t="str">
        <f t="shared" si="18"/>
        <v>15,6, '都市','CITY','',NULL,'',6</v>
      </c>
      <c r="Y344" s="208" t="s">
        <v>207</v>
      </c>
      <c r="AA344" s="209" t="b">
        <f t="shared" si="17"/>
        <v>0</v>
      </c>
      <c r="AB344" s="209" t="b">
        <f t="shared" si="17"/>
        <v>0</v>
      </c>
      <c r="AC344" s="209" t="b">
        <f t="shared" si="17"/>
        <v>0</v>
      </c>
      <c r="AD344" s="209" t="b">
        <f t="shared" si="17"/>
        <v>0</v>
      </c>
      <c r="AE344" s="209" t="str">
        <f t="shared" si="19"/>
        <v/>
      </c>
      <c r="AF344" s="209" t="b">
        <f t="shared" si="19"/>
        <v>0</v>
      </c>
      <c r="AG344" s="209" t="str">
        <f t="shared" si="19"/>
        <v/>
      </c>
      <c r="AH344" s="209" t="b">
        <f t="shared" si="19"/>
        <v>0</v>
      </c>
      <c r="AJ344" s="209"/>
      <c r="AK344" s="200"/>
      <c r="AL344" s="209"/>
      <c r="AM344" s="209"/>
      <c r="AN344" s="209"/>
      <c r="AO344" s="209"/>
      <c r="AP344" s="209"/>
      <c r="AQ344" s="209"/>
    </row>
    <row r="345" spans="1:43">
      <c r="K345" s="223">
        <v>15</v>
      </c>
      <c r="L345" s="223">
        <v>7</v>
      </c>
      <c r="M345" s="223" t="s">
        <v>748</v>
      </c>
      <c r="N345" s="223" t="s">
        <v>749</v>
      </c>
      <c r="O345" s="223"/>
      <c r="P345" s="223" t="s">
        <v>75</v>
      </c>
      <c r="Q345" s="223"/>
      <c r="R345" s="223">
        <v>7</v>
      </c>
      <c r="U345" s="206" t="s">
        <v>208</v>
      </c>
      <c r="V345" s="207" t="s">
        <v>871</v>
      </c>
      <c r="W345" s="207" t="s">
        <v>206</v>
      </c>
      <c r="X345" s="207" t="str">
        <f t="shared" si="18"/>
        <v>15,7, '国','COUNTRY','',NULL,'',7</v>
      </c>
      <c r="Y345" s="208" t="s">
        <v>207</v>
      </c>
      <c r="AA345" s="209" t="b">
        <f t="shared" si="17"/>
        <v>0</v>
      </c>
      <c r="AB345" s="209" t="b">
        <f t="shared" si="17"/>
        <v>0</v>
      </c>
      <c r="AC345" s="209" t="b">
        <f t="shared" si="17"/>
        <v>0</v>
      </c>
      <c r="AD345" s="209" t="b">
        <f t="shared" si="17"/>
        <v>0</v>
      </c>
      <c r="AE345" s="209" t="str">
        <f t="shared" si="19"/>
        <v/>
      </c>
      <c r="AF345" s="209" t="b">
        <f t="shared" si="19"/>
        <v>0</v>
      </c>
      <c r="AG345" s="209" t="str">
        <f t="shared" si="19"/>
        <v/>
      </c>
      <c r="AH345" s="209" t="b">
        <f t="shared" si="19"/>
        <v>0</v>
      </c>
      <c r="AJ345" s="209"/>
      <c r="AK345" s="200"/>
      <c r="AL345" s="209"/>
      <c r="AM345" s="209"/>
      <c r="AN345" s="209"/>
      <c r="AO345" s="209"/>
      <c r="AP345" s="209"/>
      <c r="AQ345" s="209"/>
    </row>
    <row r="346" spans="1:43">
      <c r="K346" s="223">
        <v>15</v>
      </c>
      <c r="L346" s="223">
        <v>8</v>
      </c>
      <c r="M346" s="223" t="s">
        <v>750</v>
      </c>
      <c r="N346" s="223" t="s">
        <v>751</v>
      </c>
      <c r="O346" s="223"/>
      <c r="P346" s="223" t="s">
        <v>75</v>
      </c>
      <c r="Q346" s="223"/>
      <c r="R346" s="223">
        <v>8</v>
      </c>
      <c r="U346" s="206" t="s">
        <v>208</v>
      </c>
      <c r="V346" s="207" t="s">
        <v>871</v>
      </c>
      <c r="W346" s="207" t="s">
        <v>206</v>
      </c>
      <c r="X346" s="207" t="str">
        <f t="shared" si="18"/>
        <v>15,8, 'ID情報','NATIONALID','',NULL,'',8</v>
      </c>
      <c r="Y346" s="208" t="s">
        <v>207</v>
      </c>
      <c r="AA346" s="209" t="b">
        <f t="shared" si="17"/>
        <v>0</v>
      </c>
      <c r="AB346" s="209" t="b">
        <f t="shared" si="17"/>
        <v>0</v>
      </c>
      <c r="AC346" s="209" t="b">
        <f t="shared" si="17"/>
        <v>0</v>
      </c>
      <c r="AD346" s="209" t="b">
        <f t="shared" si="17"/>
        <v>0</v>
      </c>
      <c r="AE346" s="209" t="str">
        <f t="shared" si="19"/>
        <v/>
      </c>
      <c r="AF346" s="209" t="b">
        <f t="shared" si="19"/>
        <v>0</v>
      </c>
      <c r="AG346" s="209" t="str">
        <f t="shared" si="19"/>
        <v/>
      </c>
      <c r="AH346" s="209" t="b">
        <f t="shared" si="19"/>
        <v>0</v>
      </c>
      <c r="AJ346" s="209"/>
      <c r="AK346" s="200"/>
      <c r="AL346" s="209"/>
      <c r="AM346" s="209"/>
      <c r="AN346" s="209"/>
      <c r="AO346" s="209"/>
      <c r="AP346" s="209"/>
      <c r="AQ346" s="209"/>
    </row>
    <row r="347" spans="1:43">
      <c r="K347" s="223">
        <v>15</v>
      </c>
      <c r="L347" s="223">
        <v>9</v>
      </c>
      <c r="M347" s="223" t="s">
        <v>752</v>
      </c>
      <c r="N347" s="223" t="s">
        <v>753</v>
      </c>
      <c r="O347" s="223"/>
      <c r="P347" s="223" t="s">
        <v>75</v>
      </c>
      <c r="Q347" s="223"/>
      <c r="R347" s="223">
        <v>9</v>
      </c>
      <c r="U347" s="206" t="s">
        <v>208</v>
      </c>
      <c r="V347" s="207" t="s">
        <v>871</v>
      </c>
      <c r="W347" s="207" t="s">
        <v>206</v>
      </c>
      <c r="X347" s="207" t="str">
        <f t="shared" si="18"/>
        <v>15,9, 'パスポート番号','PASSPORT','',NULL,'',9</v>
      </c>
      <c r="Y347" s="208" t="s">
        <v>207</v>
      </c>
      <c r="AA347" s="209" t="b">
        <f t="shared" si="17"/>
        <v>0</v>
      </c>
      <c r="AB347" s="209" t="b">
        <f t="shared" si="17"/>
        <v>0</v>
      </c>
      <c r="AC347" s="209" t="b">
        <f t="shared" si="17"/>
        <v>0</v>
      </c>
      <c r="AD347" s="209" t="b">
        <f t="shared" si="17"/>
        <v>0</v>
      </c>
      <c r="AE347" s="209" t="str">
        <f t="shared" si="19"/>
        <v/>
      </c>
      <c r="AF347" s="209" t="b">
        <f t="shared" si="19"/>
        <v>0</v>
      </c>
      <c r="AG347" s="209" t="str">
        <f t="shared" si="19"/>
        <v/>
      </c>
      <c r="AH347" s="209" t="b">
        <f t="shared" si="19"/>
        <v>0</v>
      </c>
      <c r="AJ347" s="209"/>
      <c r="AK347" s="200"/>
      <c r="AL347" s="209"/>
      <c r="AM347" s="209"/>
      <c r="AN347" s="209"/>
      <c r="AO347" s="209"/>
      <c r="AP347" s="209"/>
      <c r="AQ347" s="209"/>
    </row>
    <row r="348" spans="1:43">
      <c r="K348" s="223">
        <v>15</v>
      </c>
      <c r="L348" s="223">
        <v>10</v>
      </c>
      <c r="M348" s="223" t="s">
        <v>754</v>
      </c>
      <c r="N348" s="223" t="s">
        <v>755</v>
      </c>
      <c r="O348" s="223"/>
      <c r="P348" s="223" t="s">
        <v>75</v>
      </c>
      <c r="Q348" s="223"/>
      <c r="R348" s="223">
        <v>10</v>
      </c>
      <c r="U348" s="206" t="s">
        <v>208</v>
      </c>
      <c r="V348" s="207" t="s">
        <v>871</v>
      </c>
      <c r="W348" s="207" t="s">
        <v>206</v>
      </c>
      <c r="X348" s="207" t="str">
        <f t="shared" si="18"/>
        <v>15,10, 'その他ID情報','SEARCHCODE','',NULL,'',10</v>
      </c>
      <c r="Y348" s="208" t="s">
        <v>207</v>
      </c>
      <c r="AA348" s="209" t="b">
        <f t="shared" si="17"/>
        <v>0</v>
      </c>
      <c r="AB348" s="209" t="b">
        <f t="shared" si="17"/>
        <v>0</v>
      </c>
      <c r="AC348" s="209" t="b">
        <f t="shared" si="17"/>
        <v>0</v>
      </c>
      <c r="AD348" s="209" t="b">
        <f t="shared" si="17"/>
        <v>0</v>
      </c>
      <c r="AE348" s="209" t="str">
        <f t="shared" si="19"/>
        <v/>
      </c>
      <c r="AF348" s="209" t="b">
        <f t="shared" si="19"/>
        <v>0</v>
      </c>
      <c r="AG348" s="209" t="str">
        <f t="shared" si="19"/>
        <v/>
      </c>
      <c r="AH348" s="209" t="b">
        <f t="shared" si="19"/>
        <v>0</v>
      </c>
      <c r="AJ348" s="209"/>
      <c r="AK348" s="200"/>
      <c r="AL348" s="209"/>
      <c r="AM348" s="209"/>
      <c r="AN348" s="209"/>
      <c r="AO348" s="209"/>
      <c r="AP348" s="209"/>
      <c r="AQ348" s="209"/>
    </row>
    <row r="349" spans="1:43">
      <c r="K349" s="223">
        <v>15</v>
      </c>
      <c r="L349" s="223">
        <v>11</v>
      </c>
      <c r="M349" s="223" t="s">
        <v>756</v>
      </c>
      <c r="N349" s="223" t="s">
        <v>757</v>
      </c>
      <c r="O349" s="223"/>
      <c r="P349" s="223" t="s">
        <v>75</v>
      </c>
      <c r="Q349" s="223"/>
      <c r="R349" s="223">
        <v>11</v>
      </c>
      <c r="U349" s="206" t="s">
        <v>208</v>
      </c>
      <c r="V349" s="207" t="s">
        <v>871</v>
      </c>
      <c r="W349" s="207" t="s">
        <v>206</v>
      </c>
      <c r="X349" s="207" t="str">
        <f t="shared" si="18"/>
        <v>15,11, 'BIC','BICCODE','',NULL,'',11</v>
      </c>
      <c r="Y349" s="208" t="s">
        <v>207</v>
      </c>
      <c r="AA349" s="209" t="b">
        <f t="shared" si="17"/>
        <v>0</v>
      </c>
      <c r="AB349" s="209" t="b">
        <f t="shared" si="17"/>
        <v>0</v>
      </c>
      <c r="AC349" s="209" t="b">
        <f t="shared" si="17"/>
        <v>0</v>
      </c>
      <c r="AD349" s="209" t="b">
        <f t="shared" si="17"/>
        <v>0</v>
      </c>
      <c r="AE349" s="209" t="str">
        <f t="shared" si="19"/>
        <v/>
      </c>
      <c r="AF349" s="209" t="b">
        <f t="shared" si="19"/>
        <v>0</v>
      </c>
      <c r="AG349" s="209" t="str">
        <f t="shared" si="19"/>
        <v/>
      </c>
      <c r="AH349" s="209" t="b">
        <f t="shared" si="19"/>
        <v>0</v>
      </c>
      <c r="AJ349" s="209"/>
      <c r="AK349" s="200"/>
      <c r="AL349" s="209"/>
      <c r="AM349" s="209"/>
      <c r="AN349" s="209"/>
      <c r="AO349" s="209"/>
      <c r="AP349" s="209"/>
      <c r="AQ349" s="209"/>
    </row>
    <row r="350" spans="1:43">
      <c r="K350" s="223">
        <v>15</v>
      </c>
      <c r="L350" s="223">
        <v>12</v>
      </c>
      <c r="M350" s="223" t="s">
        <v>758</v>
      </c>
      <c r="N350" s="223" t="s">
        <v>759</v>
      </c>
      <c r="O350" s="223"/>
      <c r="P350" s="223" t="s">
        <v>75</v>
      </c>
      <c r="Q350" s="223"/>
      <c r="R350" s="223">
        <v>12</v>
      </c>
      <c r="U350" s="206" t="s">
        <v>208</v>
      </c>
      <c r="V350" s="207" t="s">
        <v>871</v>
      </c>
      <c r="W350" s="207" t="s">
        <v>206</v>
      </c>
      <c r="X350" s="207" t="str">
        <f t="shared" si="18"/>
        <v>15,12, '設立/生年月日','DATEOFBIRTH','',NULL,'',12</v>
      </c>
      <c r="Y350" s="208" t="s">
        <v>207</v>
      </c>
      <c r="AA350" s="209" t="b">
        <f t="shared" si="17"/>
        <v>0</v>
      </c>
      <c r="AB350" s="209" t="b">
        <f t="shared" si="17"/>
        <v>0</v>
      </c>
      <c r="AC350" s="209" t="b">
        <f t="shared" si="17"/>
        <v>0</v>
      </c>
      <c r="AD350" s="209" t="b">
        <f t="shared" si="17"/>
        <v>0</v>
      </c>
      <c r="AE350" s="209" t="str">
        <f t="shared" si="19"/>
        <v/>
      </c>
      <c r="AF350" s="209" t="b">
        <f t="shared" si="19"/>
        <v>0</v>
      </c>
      <c r="AG350" s="209" t="str">
        <f t="shared" si="19"/>
        <v/>
      </c>
      <c r="AH350" s="209" t="b">
        <f t="shared" si="19"/>
        <v>0</v>
      </c>
      <c r="AJ350" s="209"/>
      <c r="AK350" s="200"/>
      <c r="AL350" s="209"/>
      <c r="AM350" s="209"/>
      <c r="AN350" s="209"/>
      <c r="AO350" s="209"/>
      <c r="AP350" s="209"/>
      <c r="AQ350" s="209"/>
    </row>
    <row r="351" spans="1:43">
      <c r="K351" s="223">
        <v>15</v>
      </c>
      <c r="L351" s="223">
        <v>13</v>
      </c>
      <c r="M351" s="223" t="s">
        <v>760</v>
      </c>
      <c r="N351" s="223" t="s">
        <v>761</v>
      </c>
      <c r="O351" s="223"/>
      <c r="P351" s="223" t="s">
        <v>75</v>
      </c>
      <c r="Q351" s="223"/>
      <c r="R351" s="223">
        <v>13</v>
      </c>
      <c r="U351" s="206" t="s">
        <v>208</v>
      </c>
      <c r="V351" s="207" t="s">
        <v>871</v>
      </c>
      <c r="W351" s="207" t="s">
        <v>206</v>
      </c>
      <c r="X351" s="207" t="str">
        <f t="shared" si="18"/>
        <v>15,13, '性別','GENDER','',NULL,'',13</v>
      </c>
      <c r="Y351" s="208" t="s">
        <v>207</v>
      </c>
      <c r="AA351" s="209" t="b">
        <f t="shared" si="17"/>
        <v>0</v>
      </c>
      <c r="AB351" s="209" t="b">
        <f t="shared" si="17"/>
        <v>0</v>
      </c>
      <c r="AC351" s="209" t="b">
        <f t="shared" si="17"/>
        <v>0</v>
      </c>
      <c r="AD351" s="209" t="b">
        <f t="shared" si="17"/>
        <v>0</v>
      </c>
      <c r="AE351" s="209" t="str">
        <f t="shared" si="19"/>
        <v/>
      </c>
      <c r="AF351" s="209" t="b">
        <f t="shared" si="19"/>
        <v>0</v>
      </c>
      <c r="AG351" s="209" t="str">
        <f t="shared" si="19"/>
        <v/>
      </c>
      <c r="AH351" s="209" t="b">
        <f t="shared" si="19"/>
        <v>0</v>
      </c>
      <c r="AJ351" s="209"/>
      <c r="AK351" s="200"/>
      <c r="AL351" s="209"/>
      <c r="AM351" s="209"/>
      <c r="AN351" s="209"/>
      <c r="AO351" s="209"/>
      <c r="AP351" s="209"/>
      <c r="AQ351" s="209"/>
    </row>
    <row r="352" spans="1:43">
      <c r="K352" s="223">
        <v>15</v>
      </c>
      <c r="L352" s="223">
        <v>14</v>
      </c>
      <c r="M352" s="223" t="s">
        <v>762</v>
      </c>
      <c r="N352" s="223" t="s">
        <v>763</v>
      </c>
      <c r="O352" s="223"/>
      <c r="P352" s="223" t="s">
        <v>75</v>
      </c>
      <c r="Q352" s="223"/>
      <c r="R352" s="223">
        <v>14</v>
      </c>
      <c r="U352" s="206" t="s">
        <v>208</v>
      </c>
      <c r="V352" s="207" t="s">
        <v>871</v>
      </c>
      <c r="W352" s="207" t="s">
        <v>206</v>
      </c>
      <c r="X352" s="207" t="str">
        <f t="shared" si="18"/>
        <v>15,14, '住所','ADDRESS','',NULL,'',14</v>
      </c>
      <c r="Y352" s="208" t="s">
        <v>207</v>
      </c>
      <c r="AA352" s="209" t="b">
        <f t="shared" si="17"/>
        <v>0</v>
      </c>
      <c r="AB352" s="209" t="b">
        <f t="shared" si="17"/>
        <v>0</v>
      </c>
      <c r="AC352" s="209" t="b">
        <f t="shared" si="17"/>
        <v>0</v>
      </c>
      <c r="AD352" s="209" t="b">
        <f t="shared" si="17"/>
        <v>0</v>
      </c>
      <c r="AE352" s="209" t="str">
        <f t="shared" si="17"/>
        <v/>
      </c>
      <c r="AF352" s="209" t="b">
        <f t="shared" si="17"/>
        <v>0</v>
      </c>
      <c r="AG352" s="209" t="str">
        <f t="shared" si="17"/>
        <v/>
      </c>
      <c r="AH352" s="209" t="b">
        <f t="shared" si="17"/>
        <v>0</v>
      </c>
      <c r="AJ352" s="209"/>
      <c r="AK352" s="200"/>
      <c r="AL352" s="209"/>
      <c r="AM352" s="209"/>
      <c r="AN352" s="209"/>
      <c r="AO352" s="209"/>
      <c r="AP352" s="209"/>
      <c r="AQ352" s="209"/>
    </row>
    <row r="353" spans="11:43">
      <c r="K353" s="223">
        <v>15</v>
      </c>
      <c r="L353" s="223">
        <v>15</v>
      </c>
      <c r="M353" s="223" t="s">
        <v>764</v>
      </c>
      <c r="N353" s="223" t="s">
        <v>765</v>
      </c>
      <c r="O353" s="223"/>
      <c r="P353" s="223" t="s">
        <v>75</v>
      </c>
      <c r="Q353" s="223"/>
      <c r="R353" s="223">
        <v>15</v>
      </c>
      <c r="U353" s="206" t="s">
        <v>208</v>
      </c>
      <c r="V353" s="207" t="s">
        <v>871</v>
      </c>
      <c r="W353" s="207" t="s">
        <v>206</v>
      </c>
      <c r="X353" s="207" t="str">
        <f t="shared" si="18"/>
        <v>15,15, '国籍','NATIONALITY','',NULL,'',15</v>
      </c>
      <c r="Y353" s="208" t="s">
        <v>207</v>
      </c>
      <c r="AA353" s="209" t="b">
        <f t="shared" si="17"/>
        <v>0</v>
      </c>
      <c r="AB353" s="209" t="b">
        <f t="shared" si="17"/>
        <v>0</v>
      </c>
      <c r="AC353" s="209" t="b">
        <f t="shared" si="17"/>
        <v>0</v>
      </c>
      <c r="AD353" s="209" t="b">
        <f t="shared" si="17"/>
        <v>0</v>
      </c>
      <c r="AE353" s="209" t="str">
        <f t="shared" si="17"/>
        <v/>
      </c>
      <c r="AF353" s="209" t="b">
        <f t="shared" si="17"/>
        <v>0</v>
      </c>
      <c r="AG353" s="209" t="str">
        <f t="shared" si="17"/>
        <v/>
      </c>
      <c r="AH353" s="209" t="b">
        <f t="shared" si="17"/>
        <v>0</v>
      </c>
      <c r="AJ353" s="209"/>
      <c r="AK353" s="200"/>
      <c r="AL353" s="209"/>
      <c r="AM353" s="209"/>
      <c r="AN353" s="209"/>
      <c r="AO353" s="209"/>
      <c r="AP353" s="209"/>
      <c r="AQ353" s="209"/>
    </row>
    <row r="354" spans="11:43">
      <c r="K354" s="223">
        <v>15</v>
      </c>
      <c r="L354" s="223">
        <v>16</v>
      </c>
      <c r="M354" s="223" t="s">
        <v>766</v>
      </c>
      <c r="N354" s="223" t="s">
        <v>767</v>
      </c>
      <c r="O354" s="223"/>
      <c r="P354" s="223" t="s">
        <v>75</v>
      </c>
      <c r="Q354" s="223"/>
      <c r="R354" s="223">
        <v>16</v>
      </c>
      <c r="U354" s="206" t="s">
        <v>208</v>
      </c>
      <c r="V354" s="207" t="s">
        <v>871</v>
      </c>
      <c r="W354" s="207" t="s">
        <v>206</v>
      </c>
      <c r="X354" s="207" t="str">
        <f t="shared" si="18"/>
        <v>15,16, '特定顧客と判断した事由','REASONS','',NULL,'',16</v>
      </c>
      <c r="Y354" s="208" t="s">
        <v>207</v>
      </c>
      <c r="AA354" s="209" t="b">
        <f t="shared" si="17"/>
        <v>0</v>
      </c>
      <c r="AB354" s="209" t="b">
        <f t="shared" si="17"/>
        <v>0</v>
      </c>
      <c r="AC354" s="209" t="b">
        <f t="shared" si="17"/>
        <v>0</v>
      </c>
      <c r="AD354" s="209" t="b">
        <f t="shared" si="17"/>
        <v>0</v>
      </c>
      <c r="AE354" s="209" t="str">
        <f t="shared" si="17"/>
        <v/>
      </c>
      <c r="AF354" s="209" t="b">
        <f t="shared" si="17"/>
        <v>0</v>
      </c>
      <c r="AG354" s="209" t="str">
        <f t="shared" si="17"/>
        <v/>
      </c>
      <c r="AH354" s="209" t="b">
        <f t="shared" si="17"/>
        <v>0</v>
      </c>
      <c r="AJ354" s="209"/>
      <c r="AK354" s="200"/>
      <c r="AL354" s="209"/>
      <c r="AM354" s="209"/>
      <c r="AN354" s="209"/>
      <c r="AO354" s="209"/>
      <c r="AP354" s="209"/>
      <c r="AQ354" s="209"/>
    </row>
    <row r="355" spans="11:43">
      <c r="K355" s="223">
        <v>15</v>
      </c>
      <c r="L355" s="223">
        <v>17</v>
      </c>
      <c r="M355" s="223" t="s">
        <v>768</v>
      </c>
      <c r="N355" s="223" t="s">
        <v>769</v>
      </c>
      <c r="O355" s="223"/>
      <c r="P355" s="223" t="s">
        <v>75</v>
      </c>
      <c r="Q355" s="223"/>
      <c r="R355" s="223">
        <v>17</v>
      </c>
      <c r="U355" s="206" t="s">
        <v>208</v>
      </c>
      <c r="V355" s="207" t="s">
        <v>871</v>
      </c>
      <c r="W355" s="207" t="s">
        <v>206</v>
      </c>
      <c r="X355" s="207" t="str">
        <f t="shared" si="18"/>
        <v>15,17, '報道年月日','DATE_OF_COVERAGE','',NULL,'',17</v>
      </c>
      <c r="Y355" s="208" t="s">
        <v>207</v>
      </c>
      <c r="AA355" s="209" t="b">
        <f t="shared" si="17"/>
        <v>0</v>
      </c>
      <c r="AB355" s="209" t="b">
        <f t="shared" si="17"/>
        <v>0</v>
      </c>
      <c r="AC355" s="209" t="b">
        <f t="shared" si="17"/>
        <v>0</v>
      </c>
      <c r="AD355" s="209" t="b">
        <f t="shared" si="17"/>
        <v>0</v>
      </c>
      <c r="AE355" s="209" t="str">
        <f t="shared" si="17"/>
        <v/>
      </c>
      <c r="AF355" s="209" t="b">
        <f t="shared" si="17"/>
        <v>0</v>
      </c>
      <c r="AG355" s="209" t="str">
        <f t="shared" si="17"/>
        <v/>
      </c>
      <c r="AH355" s="209" t="b">
        <f t="shared" si="17"/>
        <v>0</v>
      </c>
      <c r="AJ355" s="209"/>
      <c r="AK355" s="200"/>
      <c r="AL355" s="209"/>
      <c r="AM355" s="209"/>
      <c r="AN355" s="209"/>
      <c r="AO355" s="209"/>
      <c r="AP355" s="209"/>
      <c r="AQ355" s="209"/>
    </row>
    <row r="356" spans="11:43">
      <c r="K356" s="223">
        <v>15</v>
      </c>
      <c r="L356" s="223">
        <v>18</v>
      </c>
      <c r="M356" s="223" t="s">
        <v>770</v>
      </c>
      <c r="N356" s="223" t="s">
        <v>771</v>
      </c>
      <c r="O356" s="223"/>
      <c r="P356" s="223" t="s">
        <v>75</v>
      </c>
      <c r="Q356" s="223"/>
      <c r="R356" s="223">
        <v>18</v>
      </c>
      <c r="U356" s="206" t="s">
        <v>208</v>
      </c>
      <c r="V356" s="207" t="s">
        <v>871</v>
      </c>
      <c r="W356" s="207" t="s">
        <v>206</v>
      </c>
      <c r="X356" s="207" t="str">
        <f t="shared" si="18"/>
        <v>15,18, '年齢','PRESS_AGE','',NULL,'',18</v>
      </c>
      <c r="Y356" s="208" t="s">
        <v>207</v>
      </c>
      <c r="AA356" s="209" t="b">
        <f t="shared" si="17"/>
        <v>0</v>
      </c>
      <c r="AB356" s="209" t="b">
        <f t="shared" si="17"/>
        <v>0</v>
      </c>
      <c r="AC356" s="209" t="b">
        <f t="shared" si="17"/>
        <v>0</v>
      </c>
      <c r="AD356" s="209" t="b">
        <f t="shared" si="17"/>
        <v>0</v>
      </c>
      <c r="AE356" s="209" t="str">
        <f t="shared" si="17"/>
        <v/>
      </c>
      <c r="AF356" s="209" t="b">
        <f t="shared" si="17"/>
        <v>0</v>
      </c>
      <c r="AG356" s="209" t="str">
        <f t="shared" si="17"/>
        <v/>
      </c>
      <c r="AH356" s="209" t="b">
        <f t="shared" si="17"/>
        <v>0</v>
      </c>
      <c r="AJ356" s="209"/>
      <c r="AK356" s="200"/>
      <c r="AL356" s="209"/>
      <c r="AM356" s="209"/>
      <c r="AN356" s="209"/>
      <c r="AO356" s="209"/>
      <c r="AP356" s="209"/>
      <c r="AQ356" s="209"/>
    </row>
    <row r="357" spans="11:43">
      <c r="K357" s="223">
        <v>15</v>
      </c>
      <c r="L357" s="223">
        <v>19</v>
      </c>
      <c r="M357" s="223" t="s">
        <v>772</v>
      </c>
      <c r="N357" s="223" t="s">
        <v>773</v>
      </c>
      <c r="O357" s="223"/>
      <c r="P357" s="223" t="s">
        <v>75</v>
      </c>
      <c r="Q357" s="223"/>
      <c r="R357" s="223">
        <v>19</v>
      </c>
      <c r="U357" s="206" t="s">
        <v>208</v>
      </c>
      <c r="V357" s="207" t="s">
        <v>871</v>
      </c>
      <c r="W357" s="207" t="s">
        <v>206</v>
      </c>
      <c r="X357" s="207" t="str">
        <f t="shared" si="18"/>
        <v>15,19, 'FROM','DATE_FROM','',NULL,'',19</v>
      </c>
      <c r="Y357" s="208" t="s">
        <v>207</v>
      </c>
      <c r="AA357" s="209" t="b">
        <f t="shared" si="17"/>
        <v>0</v>
      </c>
      <c r="AB357" s="209" t="b">
        <f t="shared" si="17"/>
        <v>0</v>
      </c>
      <c r="AC357" s="209" t="b">
        <f t="shared" si="17"/>
        <v>0</v>
      </c>
      <c r="AD357" s="209" t="b">
        <f t="shared" si="17"/>
        <v>0</v>
      </c>
      <c r="AE357" s="209" t="str">
        <f t="shared" si="17"/>
        <v/>
      </c>
      <c r="AF357" s="209" t="b">
        <f t="shared" si="17"/>
        <v>0</v>
      </c>
      <c r="AG357" s="209" t="str">
        <f t="shared" si="17"/>
        <v/>
      </c>
      <c r="AH357" s="209" t="b">
        <f t="shared" si="17"/>
        <v>0</v>
      </c>
      <c r="AJ357" s="209"/>
      <c r="AK357" s="200"/>
      <c r="AL357" s="209"/>
      <c r="AM357" s="209"/>
      <c r="AN357" s="209"/>
      <c r="AO357" s="209"/>
      <c r="AP357" s="209"/>
      <c r="AQ357" s="209"/>
    </row>
    <row r="358" spans="11:43">
      <c r="K358" s="223">
        <v>15</v>
      </c>
      <c r="L358" s="223">
        <v>20</v>
      </c>
      <c r="M358" s="223" t="s">
        <v>774</v>
      </c>
      <c r="N358" s="223" t="s">
        <v>775</v>
      </c>
      <c r="O358" s="223"/>
      <c r="P358" s="223" t="s">
        <v>75</v>
      </c>
      <c r="Q358" s="223"/>
      <c r="R358" s="223">
        <v>20</v>
      </c>
      <c r="U358" s="206" t="s">
        <v>208</v>
      </c>
      <c r="V358" s="207" t="s">
        <v>871</v>
      </c>
      <c r="W358" s="207" t="s">
        <v>206</v>
      </c>
      <c r="X358" s="207" t="str">
        <f t="shared" si="18"/>
        <v>15,20, 'TO','DATE_TO','',NULL,'',20</v>
      </c>
      <c r="Y358" s="208" t="s">
        <v>207</v>
      </c>
      <c r="AA358" s="209" t="b">
        <f t="shared" si="17"/>
        <v>0</v>
      </c>
      <c r="AB358" s="209" t="b">
        <f t="shared" si="17"/>
        <v>0</v>
      </c>
      <c r="AC358" s="209" t="b">
        <f t="shared" si="17"/>
        <v>0</v>
      </c>
      <c r="AD358" s="209" t="b">
        <f t="shared" si="17"/>
        <v>0</v>
      </c>
      <c r="AE358" s="209" t="str">
        <f t="shared" si="17"/>
        <v/>
      </c>
      <c r="AF358" s="209" t="b">
        <f t="shared" si="17"/>
        <v>0</v>
      </c>
      <c r="AG358" s="209" t="str">
        <f t="shared" si="17"/>
        <v/>
      </c>
      <c r="AH358" s="209" t="b">
        <f t="shared" si="17"/>
        <v>0</v>
      </c>
      <c r="AJ358" s="209"/>
      <c r="AK358" s="200"/>
      <c r="AL358" s="209"/>
      <c r="AM358" s="209"/>
      <c r="AN358" s="209"/>
      <c r="AO358" s="209"/>
      <c r="AP358" s="209"/>
      <c r="AQ358" s="209"/>
    </row>
    <row r="359" spans="11:43">
      <c r="K359" s="223">
        <v>15</v>
      </c>
      <c r="L359" s="223">
        <v>21</v>
      </c>
      <c r="M359" s="223" t="s">
        <v>776</v>
      </c>
      <c r="N359" s="223" t="s">
        <v>777</v>
      </c>
      <c r="O359" s="223"/>
      <c r="P359" s="223" t="s">
        <v>75</v>
      </c>
      <c r="Q359" s="223"/>
      <c r="R359" s="223">
        <v>21</v>
      </c>
      <c r="U359" s="206" t="s">
        <v>208</v>
      </c>
      <c r="V359" s="207" t="s">
        <v>871</v>
      </c>
      <c r="W359" s="207" t="s">
        <v>206</v>
      </c>
      <c r="X359" s="207" t="str">
        <f t="shared" si="18"/>
        <v>15,21, '都道府県','ADDRESS_PREF','',NULL,'',21</v>
      </c>
      <c r="Y359" s="208" t="s">
        <v>207</v>
      </c>
      <c r="AA359" s="209" t="b">
        <f t="shared" si="17"/>
        <v>0</v>
      </c>
      <c r="AB359" s="209" t="b">
        <f t="shared" si="17"/>
        <v>0</v>
      </c>
      <c r="AC359" s="209" t="b">
        <f t="shared" si="17"/>
        <v>0</v>
      </c>
      <c r="AD359" s="209" t="b">
        <f t="shared" si="17"/>
        <v>0</v>
      </c>
      <c r="AE359" s="209" t="str">
        <f t="shared" si="17"/>
        <v/>
      </c>
      <c r="AF359" s="209" t="b">
        <f t="shared" si="17"/>
        <v>0</v>
      </c>
      <c r="AG359" s="209" t="str">
        <f t="shared" si="17"/>
        <v/>
      </c>
      <c r="AH359" s="209" t="b">
        <f t="shared" si="17"/>
        <v>0</v>
      </c>
      <c r="AJ359" s="209"/>
      <c r="AK359" s="200"/>
      <c r="AL359" s="209"/>
      <c r="AM359" s="209"/>
      <c r="AN359" s="209"/>
      <c r="AO359" s="209"/>
      <c r="AP359" s="209"/>
      <c r="AQ359" s="209"/>
    </row>
    <row r="360" spans="11:43">
      <c r="K360" s="223">
        <v>15</v>
      </c>
      <c r="L360" s="223">
        <v>22</v>
      </c>
      <c r="M360" s="223" t="s">
        <v>778</v>
      </c>
      <c r="N360" s="223" t="s">
        <v>779</v>
      </c>
      <c r="O360" s="223"/>
      <c r="P360" s="223" t="s">
        <v>75</v>
      </c>
      <c r="Q360" s="223"/>
      <c r="R360" s="223">
        <v>22</v>
      </c>
      <c r="U360" s="206" t="s">
        <v>208</v>
      </c>
      <c r="V360" s="207" t="s">
        <v>871</v>
      </c>
      <c r="W360" s="207" t="s">
        <v>206</v>
      </c>
      <c r="X360" s="207" t="str">
        <f t="shared" si="18"/>
        <v>15,22, '市区町村','ADDRESS_MUN','',NULL,'',22</v>
      </c>
      <c r="Y360" s="208" t="s">
        <v>207</v>
      </c>
      <c r="AA360" s="209" t="b">
        <f t="shared" si="17"/>
        <v>0</v>
      </c>
      <c r="AB360" s="209" t="b">
        <f t="shared" si="17"/>
        <v>0</v>
      </c>
      <c r="AC360" s="209" t="b">
        <f t="shared" si="17"/>
        <v>0</v>
      </c>
      <c r="AD360" s="209" t="b">
        <f t="shared" si="17"/>
        <v>0</v>
      </c>
      <c r="AE360" s="209" t="str">
        <f t="shared" si="17"/>
        <v/>
      </c>
      <c r="AF360" s="209" t="b">
        <f t="shared" si="17"/>
        <v>0</v>
      </c>
      <c r="AG360" s="209" t="str">
        <f t="shared" si="17"/>
        <v/>
      </c>
      <c r="AH360" s="209" t="b">
        <f t="shared" si="17"/>
        <v>0</v>
      </c>
      <c r="AJ360" s="209"/>
      <c r="AK360" s="200"/>
      <c r="AL360" s="209"/>
      <c r="AM360" s="209"/>
      <c r="AN360" s="209"/>
      <c r="AO360" s="209"/>
      <c r="AP360" s="209"/>
      <c r="AQ360" s="209"/>
    </row>
    <row r="361" spans="11:43">
      <c r="K361" s="223">
        <v>15</v>
      </c>
      <c r="L361" s="223">
        <v>23</v>
      </c>
      <c r="M361" s="223" t="s">
        <v>780</v>
      </c>
      <c r="N361" s="223" t="s">
        <v>781</v>
      </c>
      <c r="O361" s="223"/>
      <c r="P361" s="223" t="s">
        <v>75</v>
      </c>
      <c r="Q361" s="223"/>
      <c r="R361" s="223">
        <v>23</v>
      </c>
      <c r="U361" s="206" t="s">
        <v>208</v>
      </c>
      <c r="V361" s="207" t="s">
        <v>871</v>
      </c>
      <c r="W361" s="207" t="s">
        <v>206</v>
      </c>
      <c r="X361" s="207" t="str">
        <f t="shared" si="18"/>
        <v>15,23, '記号','ACCOUNT_SYMBOL','',NULL,'',23</v>
      </c>
      <c r="Y361" s="208" t="s">
        <v>207</v>
      </c>
      <c r="AA361" s="209" t="b">
        <f t="shared" si="17"/>
        <v>0</v>
      </c>
      <c r="AB361" s="209" t="b">
        <f t="shared" si="17"/>
        <v>0</v>
      </c>
      <c r="AC361" s="209" t="b">
        <f t="shared" si="17"/>
        <v>0</v>
      </c>
      <c r="AD361" s="209" t="b">
        <f t="shared" si="17"/>
        <v>0</v>
      </c>
      <c r="AE361" s="209" t="str">
        <f t="shared" si="17"/>
        <v/>
      </c>
      <c r="AF361" s="209" t="b">
        <f t="shared" si="17"/>
        <v>0</v>
      </c>
      <c r="AG361" s="209" t="str">
        <f t="shared" si="17"/>
        <v/>
      </c>
      <c r="AH361" s="209" t="b">
        <f t="shared" si="17"/>
        <v>0</v>
      </c>
      <c r="AJ361" s="209"/>
      <c r="AK361" s="200"/>
      <c r="AL361" s="209"/>
      <c r="AM361" s="209"/>
      <c r="AN361" s="209"/>
      <c r="AO361" s="209"/>
      <c r="AP361" s="209"/>
      <c r="AQ361" s="209"/>
    </row>
    <row r="362" spans="11:43">
      <c r="K362" s="223">
        <v>15</v>
      </c>
      <c r="L362" s="223">
        <v>24</v>
      </c>
      <c r="M362" s="223" t="s">
        <v>782</v>
      </c>
      <c r="N362" s="223" t="s">
        <v>783</v>
      </c>
      <c r="O362" s="223"/>
      <c r="P362" s="223" t="s">
        <v>75</v>
      </c>
      <c r="Q362" s="223"/>
      <c r="R362" s="223">
        <v>24</v>
      </c>
      <c r="U362" s="206" t="s">
        <v>208</v>
      </c>
      <c r="V362" s="207" t="s">
        <v>871</v>
      </c>
      <c r="W362" s="207" t="s">
        <v>206</v>
      </c>
      <c r="X362" s="207" t="str">
        <f t="shared" si="18"/>
        <v>15,24, '番号','ACCOUNT_NO','',NULL,'',24</v>
      </c>
      <c r="Y362" s="208" t="s">
        <v>207</v>
      </c>
      <c r="AA362" s="209" t="b">
        <f t="shared" si="17"/>
        <v>0</v>
      </c>
      <c r="AB362" s="209" t="b">
        <f t="shared" si="17"/>
        <v>0</v>
      </c>
      <c r="AC362" s="209" t="b">
        <f t="shared" si="17"/>
        <v>0</v>
      </c>
      <c r="AD362" s="209" t="b">
        <f t="shared" si="17"/>
        <v>0</v>
      </c>
      <c r="AE362" s="209" t="str">
        <f t="shared" si="17"/>
        <v/>
      </c>
      <c r="AF362" s="209" t="b">
        <f t="shared" si="17"/>
        <v>0</v>
      </c>
      <c r="AG362" s="209" t="str">
        <f t="shared" si="17"/>
        <v/>
      </c>
      <c r="AH362" s="209" t="b">
        <f t="shared" si="17"/>
        <v>0</v>
      </c>
      <c r="AJ362" s="209"/>
      <c r="AK362" s="200"/>
      <c r="AL362" s="209"/>
      <c r="AM362" s="209"/>
      <c r="AN362" s="209"/>
      <c r="AO362" s="209"/>
      <c r="AP362" s="209"/>
      <c r="AQ362" s="209"/>
    </row>
    <row r="363" spans="11:43" s="238" customFormat="1">
      <c r="K363" s="234">
        <v>16</v>
      </c>
      <c r="L363" s="234">
        <v>1</v>
      </c>
      <c r="M363" s="234" t="s">
        <v>737</v>
      </c>
      <c r="N363" s="234" t="s">
        <v>738</v>
      </c>
      <c r="O363" s="234"/>
      <c r="P363" s="234" t="s">
        <v>75</v>
      </c>
      <c r="Q363" s="234"/>
      <c r="R363" s="234">
        <v>1</v>
      </c>
      <c r="U363" s="264" t="s">
        <v>208</v>
      </c>
      <c r="V363" s="265" t="s">
        <v>871</v>
      </c>
      <c r="W363" s="265" t="s">
        <v>206</v>
      </c>
      <c r="X363" s="265" t="str">
        <f t="shared" si="18"/>
        <v>16,1, 'レコード番号','RECORDID','',NULL,'',1</v>
      </c>
      <c r="Y363" s="266" t="s">
        <v>207</v>
      </c>
      <c r="AA363" s="240" t="b">
        <f t="shared" si="17"/>
        <v>0</v>
      </c>
      <c r="AB363" s="240" t="b">
        <f t="shared" si="17"/>
        <v>0</v>
      </c>
      <c r="AC363" s="240" t="b">
        <f t="shared" si="17"/>
        <v>0</v>
      </c>
      <c r="AD363" s="240" t="b">
        <f t="shared" si="17"/>
        <v>0</v>
      </c>
      <c r="AE363" s="240" t="str">
        <f t="shared" si="17"/>
        <v/>
      </c>
      <c r="AF363" s="240" t="b">
        <f t="shared" si="17"/>
        <v>0</v>
      </c>
      <c r="AG363" s="240" t="str">
        <f t="shared" si="17"/>
        <v/>
      </c>
      <c r="AH363" s="240" t="b">
        <f t="shared" si="17"/>
        <v>0</v>
      </c>
      <c r="AJ363" s="240"/>
      <c r="AK363" s="280"/>
      <c r="AL363" s="240"/>
      <c r="AM363" s="240"/>
      <c r="AN363" s="240"/>
      <c r="AO363" s="240"/>
      <c r="AP363" s="240"/>
      <c r="AQ363" s="240"/>
    </row>
    <row r="364" spans="11:43" s="238" customFormat="1">
      <c r="K364" s="234">
        <v>16</v>
      </c>
      <c r="L364" s="234">
        <v>2</v>
      </c>
      <c r="M364" s="234" t="s">
        <v>733</v>
      </c>
      <c r="N364" s="234" t="s">
        <v>739</v>
      </c>
      <c r="O364" s="234"/>
      <c r="P364" s="234" t="s">
        <v>75</v>
      </c>
      <c r="Q364" s="234"/>
      <c r="R364" s="234">
        <v>2</v>
      </c>
      <c r="U364" s="264" t="s">
        <v>208</v>
      </c>
      <c r="V364" s="265" t="s">
        <v>871</v>
      </c>
      <c r="W364" s="265" t="s">
        <v>206</v>
      </c>
      <c r="X364" s="265" t="str">
        <f t="shared" si="18"/>
        <v>16,2, 'タイプ','TYPE','',NULL,'',2</v>
      </c>
      <c r="Y364" s="266" t="s">
        <v>207</v>
      </c>
      <c r="AA364" s="240" t="b">
        <f t="shared" si="17"/>
        <v>0</v>
      </c>
      <c r="AB364" s="240" t="b">
        <f t="shared" si="17"/>
        <v>0</v>
      </c>
      <c r="AC364" s="240" t="b">
        <f t="shared" si="17"/>
        <v>0</v>
      </c>
      <c r="AD364" s="240" t="b">
        <f t="shared" si="17"/>
        <v>0</v>
      </c>
      <c r="AE364" s="240" t="str">
        <f t="shared" si="17"/>
        <v/>
      </c>
      <c r="AF364" s="240" t="b">
        <f t="shared" si="17"/>
        <v>0</v>
      </c>
      <c r="AG364" s="240" t="str">
        <f t="shared" si="17"/>
        <v/>
      </c>
      <c r="AH364" s="240" t="b">
        <f t="shared" si="17"/>
        <v>0</v>
      </c>
      <c r="AJ364" s="240"/>
      <c r="AK364" s="280"/>
      <c r="AL364" s="240"/>
      <c r="AM364" s="240"/>
      <c r="AN364" s="240"/>
      <c r="AO364" s="240"/>
      <c r="AP364" s="240"/>
      <c r="AQ364" s="240"/>
    </row>
    <row r="365" spans="11:43" s="238" customFormat="1">
      <c r="K365" s="234">
        <v>16</v>
      </c>
      <c r="L365" s="234">
        <v>3</v>
      </c>
      <c r="M365" s="234" t="s">
        <v>740</v>
      </c>
      <c r="N365" s="234" t="s">
        <v>741</v>
      </c>
      <c r="O365" s="234"/>
      <c r="P365" s="234" t="s">
        <v>75</v>
      </c>
      <c r="Q365" s="234"/>
      <c r="R365" s="234">
        <v>3</v>
      </c>
      <c r="U365" s="264" t="s">
        <v>208</v>
      </c>
      <c r="V365" s="265" t="s">
        <v>871</v>
      </c>
      <c r="W365" s="265" t="s">
        <v>206</v>
      </c>
      <c r="X365" s="265" t="str">
        <f t="shared" si="18"/>
        <v>16,3, '名称','NAME','',NULL,'',3</v>
      </c>
      <c r="Y365" s="266" t="s">
        <v>207</v>
      </c>
      <c r="AA365" s="240" t="b">
        <f t="shared" ref="AA365:AH386" si="20">IF(K365="","",EXACT(K365,AJ365))</f>
        <v>0</v>
      </c>
      <c r="AB365" s="240" t="b">
        <f t="shared" si="20"/>
        <v>0</v>
      </c>
      <c r="AC365" s="240" t="b">
        <f t="shared" si="20"/>
        <v>0</v>
      </c>
      <c r="AD365" s="240" t="b">
        <f t="shared" si="20"/>
        <v>0</v>
      </c>
      <c r="AE365" s="240" t="str">
        <f t="shared" si="20"/>
        <v/>
      </c>
      <c r="AF365" s="240" t="b">
        <f t="shared" si="20"/>
        <v>0</v>
      </c>
      <c r="AG365" s="240" t="str">
        <f t="shared" si="20"/>
        <v/>
      </c>
      <c r="AH365" s="240" t="b">
        <f t="shared" si="20"/>
        <v>0</v>
      </c>
      <c r="AJ365" s="240"/>
      <c r="AK365" s="280"/>
      <c r="AL365" s="240"/>
      <c r="AM365" s="240"/>
      <c r="AN365" s="240"/>
      <c r="AO365" s="240"/>
      <c r="AP365" s="240"/>
      <c r="AQ365" s="240"/>
    </row>
    <row r="366" spans="11:43" s="238" customFormat="1">
      <c r="K366" s="234">
        <v>16</v>
      </c>
      <c r="L366" s="234">
        <v>4</v>
      </c>
      <c r="M366" s="234" t="s">
        <v>742</v>
      </c>
      <c r="N366" s="234" t="s">
        <v>743</v>
      </c>
      <c r="O366" s="234"/>
      <c r="P366" s="234" t="s">
        <v>75</v>
      </c>
      <c r="Q366" s="234"/>
      <c r="R366" s="234">
        <v>4</v>
      </c>
      <c r="U366" s="264" t="s">
        <v>208</v>
      </c>
      <c r="V366" s="265" t="s">
        <v>871</v>
      </c>
      <c r="W366" s="265" t="s">
        <v>206</v>
      </c>
      <c r="X366" s="265" t="str">
        <f t="shared" si="18"/>
        <v>16,4, '別称','NAME_SYNONYM','',NULL,'',4</v>
      </c>
      <c r="Y366" s="266" t="s">
        <v>207</v>
      </c>
      <c r="AA366" s="240" t="b">
        <f t="shared" si="20"/>
        <v>0</v>
      </c>
      <c r="AB366" s="240" t="b">
        <f t="shared" si="20"/>
        <v>0</v>
      </c>
      <c r="AC366" s="240" t="b">
        <f t="shared" si="20"/>
        <v>0</v>
      </c>
      <c r="AD366" s="240" t="b">
        <f t="shared" si="20"/>
        <v>0</v>
      </c>
      <c r="AE366" s="240" t="str">
        <f t="shared" si="20"/>
        <v/>
      </c>
      <c r="AF366" s="240" t="b">
        <f t="shared" si="20"/>
        <v>0</v>
      </c>
      <c r="AG366" s="240" t="str">
        <f t="shared" si="20"/>
        <v/>
      </c>
      <c r="AH366" s="240" t="b">
        <f t="shared" si="20"/>
        <v>0</v>
      </c>
      <c r="AJ366" s="240"/>
      <c r="AK366" s="280"/>
      <c r="AL366" s="240"/>
      <c r="AM366" s="240"/>
      <c r="AN366" s="240"/>
      <c r="AO366" s="240"/>
      <c r="AP366" s="240"/>
      <c r="AQ366" s="240"/>
    </row>
    <row r="367" spans="11:43" s="238" customFormat="1">
      <c r="K367" s="234">
        <v>16</v>
      </c>
      <c r="L367" s="234">
        <v>5</v>
      </c>
      <c r="M367" s="234" t="s">
        <v>744</v>
      </c>
      <c r="N367" s="234" t="s">
        <v>745</v>
      </c>
      <c r="O367" s="234"/>
      <c r="P367" s="234" t="s">
        <v>75</v>
      </c>
      <c r="Q367" s="234"/>
      <c r="R367" s="234">
        <v>5</v>
      </c>
      <c r="U367" s="264" t="s">
        <v>208</v>
      </c>
      <c r="V367" s="265" t="s">
        <v>871</v>
      </c>
      <c r="W367" s="265" t="s">
        <v>206</v>
      </c>
      <c r="X367" s="265" t="str">
        <f t="shared" si="18"/>
        <v>16,5, '住所2','ADDRESS2','',NULL,'',5</v>
      </c>
      <c r="Y367" s="266" t="s">
        <v>207</v>
      </c>
      <c r="AA367" s="240" t="b">
        <f t="shared" si="20"/>
        <v>0</v>
      </c>
      <c r="AB367" s="240" t="b">
        <f t="shared" si="20"/>
        <v>0</v>
      </c>
      <c r="AC367" s="240" t="b">
        <f t="shared" si="20"/>
        <v>0</v>
      </c>
      <c r="AD367" s="240" t="b">
        <f t="shared" si="20"/>
        <v>0</v>
      </c>
      <c r="AE367" s="240" t="str">
        <f t="shared" si="20"/>
        <v/>
      </c>
      <c r="AF367" s="240" t="b">
        <f t="shared" si="20"/>
        <v>0</v>
      </c>
      <c r="AG367" s="240" t="str">
        <f t="shared" si="20"/>
        <v/>
      </c>
      <c r="AH367" s="240" t="b">
        <f t="shared" si="20"/>
        <v>0</v>
      </c>
      <c r="AJ367" s="240"/>
      <c r="AK367" s="280"/>
      <c r="AL367" s="240"/>
      <c r="AM367" s="240"/>
      <c r="AN367" s="240"/>
      <c r="AO367" s="240"/>
      <c r="AP367" s="240"/>
      <c r="AQ367" s="240"/>
    </row>
    <row r="368" spans="11:43" s="238" customFormat="1">
      <c r="K368" s="234">
        <v>16</v>
      </c>
      <c r="L368" s="234">
        <v>6</v>
      </c>
      <c r="M368" s="234" t="s">
        <v>746</v>
      </c>
      <c r="N368" s="234" t="s">
        <v>747</v>
      </c>
      <c r="O368" s="234"/>
      <c r="P368" s="234" t="s">
        <v>75</v>
      </c>
      <c r="Q368" s="234"/>
      <c r="R368" s="234">
        <v>6</v>
      </c>
      <c r="U368" s="264" t="s">
        <v>208</v>
      </c>
      <c r="V368" s="265" t="s">
        <v>871</v>
      </c>
      <c r="W368" s="265" t="s">
        <v>206</v>
      </c>
      <c r="X368" s="265" t="str">
        <f t="shared" si="18"/>
        <v>16,6, '都市','CITY','',NULL,'',6</v>
      </c>
      <c r="Y368" s="266" t="s">
        <v>207</v>
      </c>
      <c r="AA368" s="240" t="b">
        <f t="shared" si="20"/>
        <v>0</v>
      </c>
      <c r="AB368" s="240" t="b">
        <f t="shared" si="20"/>
        <v>0</v>
      </c>
      <c r="AC368" s="240" t="b">
        <f t="shared" si="20"/>
        <v>0</v>
      </c>
      <c r="AD368" s="240" t="b">
        <f t="shared" si="20"/>
        <v>0</v>
      </c>
      <c r="AE368" s="240" t="str">
        <f t="shared" si="20"/>
        <v/>
      </c>
      <c r="AF368" s="240" t="b">
        <f t="shared" si="20"/>
        <v>0</v>
      </c>
      <c r="AG368" s="240" t="str">
        <f t="shared" si="20"/>
        <v/>
      </c>
      <c r="AH368" s="240" t="b">
        <f t="shared" si="20"/>
        <v>0</v>
      </c>
      <c r="AJ368" s="240"/>
      <c r="AK368" s="280"/>
      <c r="AL368" s="240"/>
      <c r="AM368" s="240"/>
      <c r="AN368" s="240"/>
      <c r="AO368" s="240"/>
      <c r="AP368" s="240"/>
      <c r="AQ368" s="240"/>
    </row>
    <row r="369" spans="11:43" s="238" customFormat="1">
      <c r="K369" s="234">
        <v>16</v>
      </c>
      <c r="L369" s="234">
        <v>7</v>
      </c>
      <c r="M369" s="234" t="s">
        <v>748</v>
      </c>
      <c r="N369" s="234" t="s">
        <v>749</v>
      </c>
      <c r="O369" s="234"/>
      <c r="P369" s="234" t="s">
        <v>75</v>
      </c>
      <c r="Q369" s="234"/>
      <c r="R369" s="234">
        <v>7</v>
      </c>
      <c r="U369" s="264" t="s">
        <v>208</v>
      </c>
      <c r="V369" s="265" t="s">
        <v>871</v>
      </c>
      <c r="W369" s="265" t="s">
        <v>206</v>
      </c>
      <c r="X369" s="265" t="str">
        <f t="shared" si="18"/>
        <v>16,7, '国','COUNTRY','',NULL,'',7</v>
      </c>
      <c r="Y369" s="266" t="s">
        <v>207</v>
      </c>
      <c r="AA369" s="240" t="b">
        <f t="shared" si="20"/>
        <v>0</v>
      </c>
      <c r="AB369" s="240" t="b">
        <f t="shared" si="20"/>
        <v>0</v>
      </c>
      <c r="AC369" s="240" t="b">
        <f t="shared" si="20"/>
        <v>0</v>
      </c>
      <c r="AD369" s="240" t="b">
        <f t="shared" si="20"/>
        <v>0</v>
      </c>
      <c r="AE369" s="240" t="str">
        <f t="shared" si="20"/>
        <v/>
      </c>
      <c r="AF369" s="240" t="b">
        <f t="shared" si="20"/>
        <v>0</v>
      </c>
      <c r="AG369" s="240" t="str">
        <f t="shared" si="20"/>
        <v/>
      </c>
      <c r="AH369" s="240" t="b">
        <f t="shared" si="20"/>
        <v>0</v>
      </c>
      <c r="AJ369" s="240"/>
      <c r="AK369" s="280"/>
      <c r="AL369" s="240"/>
      <c r="AM369" s="240"/>
      <c r="AN369" s="240"/>
      <c r="AO369" s="240"/>
      <c r="AP369" s="240"/>
      <c r="AQ369" s="240"/>
    </row>
    <row r="370" spans="11:43" s="238" customFormat="1">
      <c r="K370" s="234">
        <v>16</v>
      </c>
      <c r="L370" s="234">
        <v>8</v>
      </c>
      <c r="M370" s="234" t="s">
        <v>750</v>
      </c>
      <c r="N370" s="234" t="s">
        <v>751</v>
      </c>
      <c r="O370" s="234"/>
      <c r="P370" s="234" t="s">
        <v>75</v>
      </c>
      <c r="Q370" s="234"/>
      <c r="R370" s="234">
        <v>8</v>
      </c>
      <c r="U370" s="264" t="s">
        <v>208</v>
      </c>
      <c r="V370" s="265" t="s">
        <v>871</v>
      </c>
      <c r="W370" s="265" t="s">
        <v>206</v>
      </c>
      <c r="X370" s="265" t="str">
        <f t="shared" si="18"/>
        <v>16,8, 'ID情報','NATIONALID','',NULL,'',8</v>
      </c>
      <c r="Y370" s="266" t="s">
        <v>207</v>
      </c>
      <c r="AA370" s="240" t="b">
        <f t="shared" si="20"/>
        <v>0</v>
      </c>
      <c r="AB370" s="240" t="b">
        <f t="shared" si="20"/>
        <v>0</v>
      </c>
      <c r="AC370" s="240" t="b">
        <f t="shared" si="20"/>
        <v>0</v>
      </c>
      <c r="AD370" s="240" t="b">
        <f t="shared" si="20"/>
        <v>0</v>
      </c>
      <c r="AE370" s="240" t="str">
        <f t="shared" si="20"/>
        <v/>
      </c>
      <c r="AF370" s="240" t="b">
        <f t="shared" si="20"/>
        <v>0</v>
      </c>
      <c r="AG370" s="240" t="str">
        <f t="shared" si="20"/>
        <v/>
      </c>
      <c r="AH370" s="240" t="b">
        <f t="shared" si="20"/>
        <v>0</v>
      </c>
      <c r="AJ370" s="240"/>
      <c r="AK370" s="280"/>
      <c r="AL370" s="240"/>
      <c r="AM370" s="240"/>
      <c r="AN370" s="240"/>
      <c r="AO370" s="240"/>
      <c r="AP370" s="240"/>
      <c r="AQ370" s="240"/>
    </row>
    <row r="371" spans="11:43" s="238" customFormat="1">
      <c r="K371" s="234">
        <v>16</v>
      </c>
      <c r="L371" s="234">
        <v>9</v>
      </c>
      <c r="M371" s="234" t="s">
        <v>752</v>
      </c>
      <c r="N371" s="234" t="s">
        <v>753</v>
      </c>
      <c r="O371" s="234"/>
      <c r="P371" s="234" t="s">
        <v>75</v>
      </c>
      <c r="Q371" s="234"/>
      <c r="R371" s="234">
        <v>9</v>
      </c>
      <c r="U371" s="264" t="s">
        <v>208</v>
      </c>
      <c r="V371" s="265" t="s">
        <v>871</v>
      </c>
      <c r="W371" s="265" t="s">
        <v>206</v>
      </c>
      <c r="X371" s="265" t="str">
        <f t="shared" si="18"/>
        <v>16,9, 'パスポート番号','PASSPORT','',NULL,'',9</v>
      </c>
      <c r="Y371" s="266" t="s">
        <v>207</v>
      </c>
      <c r="AA371" s="240" t="b">
        <f t="shared" si="20"/>
        <v>0</v>
      </c>
      <c r="AB371" s="240" t="b">
        <f t="shared" si="20"/>
        <v>0</v>
      </c>
      <c r="AC371" s="240" t="b">
        <f t="shared" si="20"/>
        <v>0</v>
      </c>
      <c r="AD371" s="240" t="b">
        <f t="shared" si="20"/>
        <v>0</v>
      </c>
      <c r="AE371" s="240" t="str">
        <f t="shared" si="20"/>
        <v/>
      </c>
      <c r="AF371" s="240" t="b">
        <f t="shared" si="20"/>
        <v>0</v>
      </c>
      <c r="AG371" s="240" t="str">
        <f t="shared" si="20"/>
        <v/>
      </c>
      <c r="AH371" s="240" t="b">
        <f t="shared" si="20"/>
        <v>0</v>
      </c>
      <c r="AJ371" s="240"/>
      <c r="AK371" s="280"/>
      <c r="AL371" s="240"/>
      <c r="AM371" s="240"/>
      <c r="AN371" s="240"/>
      <c r="AO371" s="240"/>
      <c r="AP371" s="240"/>
      <c r="AQ371" s="240"/>
    </row>
    <row r="372" spans="11:43" s="238" customFormat="1">
      <c r="K372" s="234">
        <v>16</v>
      </c>
      <c r="L372" s="234">
        <v>10</v>
      </c>
      <c r="M372" s="234" t="s">
        <v>754</v>
      </c>
      <c r="N372" s="234" t="s">
        <v>755</v>
      </c>
      <c r="O372" s="234"/>
      <c r="P372" s="234" t="s">
        <v>75</v>
      </c>
      <c r="Q372" s="234"/>
      <c r="R372" s="234">
        <v>10</v>
      </c>
      <c r="U372" s="264" t="s">
        <v>208</v>
      </c>
      <c r="V372" s="265" t="s">
        <v>871</v>
      </c>
      <c r="W372" s="265" t="s">
        <v>206</v>
      </c>
      <c r="X372" s="265" t="str">
        <f t="shared" si="18"/>
        <v>16,10, 'その他ID情報','SEARCHCODE','',NULL,'',10</v>
      </c>
      <c r="Y372" s="266" t="s">
        <v>207</v>
      </c>
      <c r="AA372" s="240" t="b">
        <f t="shared" si="20"/>
        <v>0</v>
      </c>
      <c r="AB372" s="240" t="b">
        <f t="shared" si="20"/>
        <v>0</v>
      </c>
      <c r="AC372" s="240" t="b">
        <f t="shared" si="20"/>
        <v>0</v>
      </c>
      <c r="AD372" s="240" t="b">
        <f t="shared" si="20"/>
        <v>0</v>
      </c>
      <c r="AE372" s="240" t="str">
        <f t="shared" si="20"/>
        <v/>
      </c>
      <c r="AF372" s="240" t="b">
        <f t="shared" si="20"/>
        <v>0</v>
      </c>
      <c r="AG372" s="240" t="str">
        <f t="shared" si="20"/>
        <v/>
      </c>
      <c r="AH372" s="240" t="b">
        <f t="shared" si="20"/>
        <v>0</v>
      </c>
      <c r="AJ372" s="240"/>
      <c r="AK372" s="280"/>
      <c r="AL372" s="240"/>
      <c r="AM372" s="240"/>
      <c r="AN372" s="240"/>
      <c r="AO372" s="240"/>
      <c r="AP372" s="240"/>
      <c r="AQ372" s="240"/>
    </row>
    <row r="373" spans="11:43" s="238" customFormat="1">
      <c r="K373" s="234">
        <v>16</v>
      </c>
      <c r="L373" s="234">
        <v>11</v>
      </c>
      <c r="M373" s="234" t="s">
        <v>756</v>
      </c>
      <c r="N373" s="234" t="s">
        <v>757</v>
      </c>
      <c r="O373" s="234"/>
      <c r="P373" s="234" t="s">
        <v>75</v>
      </c>
      <c r="Q373" s="234"/>
      <c r="R373" s="234">
        <v>11</v>
      </c>
      <c r="U373" s="264" t="s">
        <v>208</v>
      </c>
      <c r="V373" s="265" t="s">
        <v>871</v>
      </c>
      <c r="W373" s="265" t="s">
        <v>206</v>
      </c>
      <c r="X373" s="265" t="str">
        <f t="shared" si="18"/>
        <v>16,11, 'BIC','BICCODE','',NULL,'',11</v>
      </c>
      <c r="Y373" s="266" t="s">
        <v>207</v>
      </c>
      <c r="AA373" s="240" t="b">
        <f t="shared" si="20"/>
        <v>0</v>
      </c>
      <c r="AB373" s="240" t="b">
        <f t="shared" si="20"/>
        <v>0</v>
      </c>
      <c r="AC373" s="240" t="b">
        <f t="shared" si="20"/>
        <v>0</v>
      </c>
      <c r="AD373" s="240" t="b">
        <f t="shared" si="20"/>
        <v>0</v>
      </c>
      <c r="AE373" s="240" t="str">
        <f t="shared" si="20"/>
        <v/>
      </c>
      <c r="AF373" s="240" t="b">
        <f t="shared" si="20"/>
        <v>0</v>
      </c>
      <c r="AG373" s="240" t="str">
        <f t="shared" si="20"/>
        <v/>
      </c>
      <c r="AH373" s="240" t="b">
        <f t="shared" si="20"/>
        <v>0</v>
      </c>
      <c r="AJ373" s="240"/>
      <c r="AK373" s="280"/>
      <c r="AL373" s="240"/>
      <c r="AM373" s="240"/>
      <c r="AN373" s="240"/>
      <c r="AO373" s="240"/>
      <c r="AP373" s="240"/>
      <c r="AQ373" s="240"/>
    </row>
    <row r="374" spans="11:43" s="238" customFormat="1">
      <c r="K374" s="234">
        <v>16</v>
      </c>
      <c r="L374" s="234">
        <v>12</v>
      </c>
      <c r="M374" s="234" t="s">
        <v>758</v>
      </c>
      <c r="N374" s="234" t="s">
        <v>759</v>
      </c>
      <c r="O374" s="234"/>
      <c r="P374" s="234" t="s">
        <v>75</v>
      </c>
      <c r="Q374" s="234"/>
      <c r="R374" s="234">
        <v>12</v>
      </c>
      <c r="U374" s="264" t="s">
        <v>208</v>
      </c>
      <c r="V374" s="265" t="s">
        <v>871</v>
      </c>
      <c r="W374" s="265" t="s">
        <v>206</v>
      </c>
      <c r="X374" s="265" t="str">
        <f t="shared" si="18"/>
        <v>16,12, '設立/生年月日','DATEOFBIRTH','',NULL,'',12</v>
      </c>
      <c r="Y374" s="266" t="s">
        <v>207</v>
      </c>
      <c r="AA374" s="240" t="b">
        <f t="shared" si="20"/>
        <v>0</v>
      </c>
      <c r="AB374" s="240" t="b">
        <f t="shared" si="20"/>
        <v>0</v>
      </c>
      <c r="AC374" s="240" t="b">
        <f t="shared" si="20"/>
        <v>0</v>
      </c>
      <c r="AD374" s="240" t="b">
        <f t="shared" si="20"/>
        <v>0</v>
      </c>
      <c r="AE374" s="240" t="str">
        <f t="shared" si="20"/>
        <v/>
      </c>
      <c r="AF374" s="240" t="b">
        <f t="shared" si="20"/>
        <v>0</v>
      </c>
      <c r="AG374" s="240" t="str">
        <f t="shared" si="20"/>
        <v/>
      </c>
      <c r="AH374" s="240" t="b">
        <f t="shared" si="20"/>
        <v>0</v>
      </c>
      <c r="AJ374" s="240"/>
      <c r="AK374" s="280"/>
      <c r="AL374" s="240"/>
      <c r="AM374" s="240"/>
      <c r="AN374" s="240"/>
      <c r="AO374" s="240"/>
      <c r="AP374" s="240"/>
      <c r="AQ374" s="240"/>
    </row>
    <row r="375" spans="11:43" s="238" customFormat="1">
      <c r="K375" s="234">
        <v>16</v>
      </c>
      <c r="L375" s="234">
        <v>13</v>
      </c>
      <c r="M375" s="234" t="s">
        <v>760</v>
      </c>
      <c r="N375" s="234" t="s">
        <v>761</v>
      </c>
      <c r="O375" s="234"/>
      <c r="P375" s="234" t="s">
        <v>75</v>
      </c>
      <c r="Q375" s="234"/>
      <c r="R375" s="234">
        <v>13</v>
      </c>
      <c r="U375" s="264" t="s">
        <v>208</v>
      </c>
      <c r="V375" s="265" t="s">
        <v>871</v>
      </c>
      <c r="W375" s="265" t="s">
        <v>206</v>
      </c>
      <c r="X375" s="265" t="str">
        <f t="shared" si="18"/>
        <v>16,13, '性別','GENDER','',NULL,'',13</v>
      </c>
      <c r="Y375" s="266" t="s">
        <v>207</v>
      </c>
      <c r="AA375" s="240" t="b">
        <f t="shared" si="20"/>
        <v>0</v>
      </c>
      <c r="AB375" s="240" t="b">
        <f t="shared" si="20"/>
        <v>0</v>
      </c>
      <c r="AC375" s="240" t="b">
        <f t="shared" si="20"/>
        <v>0</v>
      </c>
      <c r="AD375" s="240" t="b">
        <f t="shared" si="20"/>
        <v>0</v>
      </c>
      <c r="AE375" s="240" t="str">
        <f t="shared" si="20"/>
        <v/>
      </c>
      <c r="AF375" s="240" t="b">
        <f t="shared" si="20"/>
        <v>0</v>
      </c>
      <c r="AG375" s="240" t="str">
        <f t="shared" si="20"/>
        <v/>
      </c>
      <c r="AH375" s="240" t="b">
        <f t="shared" si="20"/>
        <v>0</v>
      </c>
      <c r="AJ375" s="240"/>
      <c r="AK375" s="280"/>
      <c r="AL375" s="240"/>
      <c r="AM375" s="240"/>
      <c r="AN375" s="240"/>
      <c r="AO375" s="240"/>
      <c r="AP375" s="240"/>
      <c r="AQ375" s="240"/>
    </row>
    <row r="376" spans="11:43" s="238" customFormat="1">
      <c r="K376" s="234">
        <v>16</v>
      </c>
      <c r="L376" s="234">
        <v>14</v>
      </c>
      <c r="M376" s="234" t="s">
        <v>762</v>
      </c>
      <c r="N376" s="234" t="s">
        <v>763</v>
      </c>
      <c r="O376" s="234"/>
      <c r="P376" s="234" t="s">
        <v>75</v>
      </c>
      <c r="Q376" s="234"/>
      <c r="R376" s="234">
        <v>14</v>
      </c>
      <c r="U376" s="264" t="s">
        <v>208</v>
      </c>
      <c r="V376" s="265" t="s">
        <v>871</v>
      </c>
      <c r="W376" s="265" t="s">
        <v>206</v>
      </c>
      <c r="X376" s="265" t="str">
        <f t="shared" si="18"/>
        <v>16,14, '住所','ADDRESS','',NULL,'',14</v>
      </c>
      <c r="Y376" s="266" t="s">
        <v>207</v>
      </c>
      <c r="AA376" s="240" t="b">
        <f t="shared" si="20"/>
        <v>0</v>
      </c>
      <c r="AB376" s="240" t="b">
        <f t="shared" si="20"/>
        <v>0</v>
      </c>
      <c r="AC376" s="240" t="b">
        <f t="shared" si="20"/>
        <v>0</v>
      </c>
      <c r="AD376" s="240" t="b">
        <f t="shared" si="20"/>
        <v>0</v>
      </c>
      <c r="AE376" s="240" t="str">
        <f t="shared" si="20"/>
        <v/>
      </c>
      <c r="AF376" s="240" t="b">
        <f t="shared" si="20"/>
        <v>0</v>
      </c>
      <c r="AG376" s="240" t="str">
        <f t="shared" si="20"/>
        <v/>
      </c>
      <c r="AH376" s="240" t="b">
        <f t="shared" si="20"/>
        <v>0</v>
      </c>
      <c r="AJ376" s="240"/>
      <c r="AK376" s="280"/>
      <c r="AL376" s="240"/>
      <c r="AM376" s="240"/>
      <c r="AN376" s="240"/>
      <c r="AO376" s="240"/>
      <c r="AP376" s="240"/>
      <c r="AQ376" s="240"/>
    </row>
    <row r="377" spans="11:43" s="238" customFormat="1">
      <c r="K377" s="234">
        <v>16</v>
      </c>
      <c r="L377" s="234">
        <v>15</v>
      </c>
      <c r="M377" s="234" t="s">
        <v>764</v>
      </c>
      <c r="N377" s="234" t="s">
        <v>765</v>
      </c>
      <c r="O377" s="234"/>
      <c r="P377" s="234" t="s">
        <v>75</v>
      </c>
      <c r="Q377" s="234"/>
      <c r="R377" s="234">
        <v>15</v>
      </c>
      <c r="U377" s="264" t="s">
        <v>208</v>
      </c>
      <c r="V377" s="265" t="s">
        <v>871</v>
      </c>
      <c r="W377" s="265" t="s">
        <v>206</v>
      </c>
      <c r="X377" s="265" t="str">
        <f t="shared" si="18"/>
        <v>16,15, '国籍','NATIONALITY','',NULL,'',15</v>
      </c>
      <c r="Y377" s="266" t="s">
        <v>207</v>
      </c>
      <c r="AA377" s="240" t="b">
        <f t="shared" si="20"/>
        <v>0</v>
      </c>
      <c r="AB377" s="240" t="b">
        <f t="shared" si="20"/>
        <v>0</v>
      </c>
      <c r="AC377" s="240" t="b">
        <f t="shared" si="20"/>
        <v>0</v>
      </c>
      <c r="AD377" s="240" t="b">
        <f t="shared" si="20"/>
        <v>0</v>
      </c>
      <c r="AE377" s="240" t="str">
        <f t="shared" si="20"/>
        <v/>
      </c>
      <c r="AF377" s="240" t="b">
        <f t="shared" si="20"/>
        <v>0</v>
      </c>
      <c r="AG377" s="240" t="str">
        <f t="shared" si="20"/>
        <v/>
      </c>
      <c r="AH377" s="240" t="b">
        <f t="shared" si="20"/>
        <v>0</v>
      </c>
      <c r="AJ377" s="240"/>
      <c r="AK377" s="280"/>
      <c r="AL377" s="240"/>
      <c r="AM377" s="240"/>
      <c r="AN377" s="240"/>
      <c r="AO377" s="240"/>
      <c r="AP377" s="240"/>
      <c r="AQ377" s="240"/>
    </row>
    <row r="378" spans="11:43" s="238" customFormat="1">
      <c r="K378" s="234">
        <v>16</v>
      </c>
      <c r="L378" s="234">
        <v>16</v>
      </c>
      <c r="M378" s="234" t="s">
        <v>766</v>
      </c>
      <c r="N378" s="234" t="s">
        <v>767</v>
      </c>
      <c r="O378" s="234"/>
      <c r="P378" s="234" t="s">
        <v>75</v>
      </c>
      <c r="Q378" s="234"/>
      <c r="R378" s="234">
        <v>16</v>
      </c>
      <c r="U378" s="264" t="s">
        <v>208</v>
      </c>
      <c r="V378" s="265" t="s">
        <v>871</v>
      </c>
      <c r="W378" s="265" t="s">
        <v>206</v>
      </c>
      <c r="X378" s="265" t="str">
        <f t="shared" si="18"/>
        <v>16,16, '特定顧客と判断した事由','REASONS','',NULL,'',16</v>
      </c>
      <c r="Y378" s="266" t="s">
        <v>207</v>
      </c>
      <c r="AA378" s="240" t="b">
        <f t="shared" si="20"/>
        <v>0</v>
      </c>
      <c r="AB378" s="240" t="b">
        <f t="shared" si="20"/>
        <v>0</v>
      </c>
      <c r="AC378" s="240" t="b">
        <f t="shared" si="20"/>
        <v>0</v>
      </c>
      <c r="AD378" s="240" t="b">
        <f t="shared" si="20"/>
        <v>0</v>
      </c>
      <c r="AE378" s="240" t="str">
        <f t="shared" si="20"/>
        <v/>
      </c>
      <c r="AF378" s="240" t="b">
        <f t="shared" si="20"/>
        <v>0</v>
      </c>
      <c r="AG378" s="240" t="str">
        <f t="shared" si="20"/>
        <v/>
      </c>
      <c r="AH378" s="240" t="b">
        <f t="shared" si="20"/>
        <v>0</v>
      </c>
      <c r="AJ378" s="240"/>
      <c r="AK378" s="280"/>
      <c r="AL378" s="240"/>
      <c r="AM378" s="240"/>
      <c r="AN378" s="240"/>
      <c r="AO378" s="240"/>
      <c r="AP378" s="240"/>
      <c r="AQ378" s="240"/>
    </row>
    <row r="379" spans="11:43" s="238" customFormat="1">
      <c r="K379" s="234">
        <v>16</v>
      </c>
      <c r="L379" s="234">
        <v>17</v>
      </c>
      <c r="M379" s="234" t="s">
        <v>768</v>
      </c>
      <c r="N379" s="234" t="s">
        <v>769</v>
      </c>
      <c r="O379" s="234"/>
      <c r="P379" s="234" t="s">
        <v>75</v>
      </c>
      <c r="Q379" s="234"/>
      <c r="R379" s="234">
        <v>17</v>
      </c>
      <c r="U379" s="264" t="s">
        <v>208</v>
      </c>
      <c r="V379" s="265" t="s">
        <v>871</v>
      </c>
      <c r="W379" s="265" t="s">
        <v>206</v>
      </c>
      <c r="X379" s="265" t="str">
        <f t="shared" si="18"/>
        <v>16,17, '報道年月日','DATE_OF_COVERAGE','',NULL,'',17</v>
      </c>
      <c r="Y379" s="266" t="s">
        <v>207</v>
      </c>
      <c r="AA379" s="240" t="b">
        <f t="shared" si="20"/>
        <v>0</v>
      </c>
      <c r="AB379" s="240" t="b">
        <f t="shared" si="20"/>
        <v>0</v>
      </c>
      <c r="AC379" s="240" t="b">
        <f t="shared" si="20"/>
        <v>0</v>
      </c>
      <c r="AD379" s="240" t="b">
        <f t="shared" si="20"/>
        <v>0</v>
      </c>
      <c r="AE379" s="240" t="str">
        <f t="shared" si="20"/>
        <v/>
      </c>
      <c r="AF379" s="240" t="b">
        <f t="shared" si="20"/>
        <v>0</v>
      </c>
      <c r="AG379" s="240" t="str">
        <f t="shared" si="20"/>
        <v/>
      </c>
      <c r="AH379" s="240" t="b">
        <f t="shared" si="20"/>
        <v>0</v>
      </c>
      <c r="AJ379" s="240"/>
      <c r="AK379" s="280"/>
      <c r="AL379" s="240"/>
      <c r="AM379" s="240"/>
      <c r="AN379" s="240"/>
      <c r="AO379" s="240"/>
      <c r="AP379" s="240"/>
      <c r="AQ379" s="240"/>
    </row>
    <row r="380" spans="11:43" s="238" customFormat="1">
      <c r="K380" s="234">
        <v>16</v>
      </c>
      <c r="L380" s="234">
        <v>18</v>
      </c>
      <c r="M380" s="234" t="s">
        <v>770</v>
      </c>
      <c r="N380" s="234" t="s">
        <v>771</v>
      </c>
      <c r="O380" s="234"/>
      <c r="P380" s="234" t="s">
        <v>75</v>
      </c>
      <c r="Q380" s="234"/>
      <c r="R380" s="234">
        <v>18</v>
      </c>
      <c r="U380" s="264" t="s">
        <v>208</v>
      </c>
      <c r="V380" s="265" t="s">
        <v>871</v>
      </c>
      <c r="W380" s="265" t="s">
        <v>206</v>
      </c>
      <c r="X380" s="265" t="str">
        <f t="shared" si="18"/>
        <v>16,18, '年齢','PRESS_AGE','',NULL,'',18</v>
      </c>
      <c r="Y380" s="266" t="s">
        <v>207</v>
      </c>
      <c r="AA380" s="240" t="b">
        <f t="shared" si="20"/>
        <v>0</v>
      </c>
      <c r="AB380" s="240" t="b">
        <f t="shared" si="20"/>
        <v>0</v>
      </c>
      <c r="AC380" s="240" t="b">
        <f t="shared" si="20"/>
        <v>0</v>
      </c>
      <c r="AD380" s="240" t="b">
        <f t="shared" si="20"/>
        <v>0</v>
      </c>
      <c r="AE380" s="240" t="str">
        <f t="shared" si="20"/>
        <v/>
      </c>
      <c r="AF380" s="240" t="b">
        <f t="shared" si="20"/>
        <v>0</v>
      </c>
      <c r="AG380" s="240" t="str">
        <f t="shared" si="20"/>
        <v/>
      </c>
      <c r="AH380" s="240" t="b">
        <f t="shared" si="20"/>
        <v>0</v>
      </c>
      <c r="AJ380" s="240"/>
      <c r="AK380" s="280"/>
      <c r="AL380" s="240"/>
      <c r="AM380" s="240"/>
      <c r="AN380" s="240"/>
      <c r="AO380" s="240"/>
      <c r="AP380" s="240"/>
      <c r="AQ380" s="240"/>
    </row>
    <row r="381" spans="11:43" s="238" customFormat="1">
      <c r="K381" s="234">
        <v>16</v>
      </c>
      <c r="L381" s="234">
        <v>19</v>
      </c>
      <c r="M381" s="234" t="s">
        <v>772</v>
      </c>
      <c r="N381" s="234" t="s">
        <v>773</v>
      </c>
      <c r="O381" s="234"/>
      <c r="P381" s="234" t="s">
        <v>75</v>
      </c>
      <c r="Q381" s="234"/>
      <c r="R381" s="234">
        <v>19</v>
      </c>
      <c r="U381" s="264" t="s">
        <v>208</v>
      </c>
      <c r="V381" s="265" t="s">
        <v>871</v>
      </c>
      <c r="W381" s="265" t="s">
        <v>206</v>
      </c>
      <c r="X381" s="265" t="str">
        <f t="shared" si="18"/>
        <v>16,19, 'FROM','DATE_FROM','',NULL,'',19</v>
      </c>
      <c r="Y381" s="266" t="s">
        <v>207</v>
      </c>
      <c r="AA381" s="240" t="b">
        <f t="shared" si="20"/>
        <v>0</v>
      </c>
      <c r="AB381" s="240" t="b">
        <f t="shared" si="20"/>
        <v>0</v>
      </c>
      <c r="AC381" s="240" t="b">
        <f t="shared" si="20"/>
        <v>0</v>
      </c>
      <c r="AD381" s="240" t="b">
        <f t="shared" si="20"/>
        <v>0</v>
      </c>
      <c r="AE381" s="240" t="str">
        <f t="shared" si="20"/>
        <v/>
      </c>
      <c r="AF381" s="240" t="b">
        <f t="shared" si="20"/>
        <v>0</v>
      </c>
      <c r="AG381" s="240" t="str">
        <f t="shared" si="20"/>
        <v/>
      </c>
      <c r="AH381" s="240" t="b">
        <f t="shared" si="20"/>
        <v>0</v>
      </c>
      <c r="AJ381" s="240"/>
      <c r="AK381" s="280"/>
      <c r="AL381" s="240"/>
      <c r="AM381" s="240"/>
      <c r="AN381" s="240"/>
      <c r="AO381" s="240"/>
      <c r="AP381" s="240"/>
      <c r="AQ381" s="240"/>
    </row>
    <row r="382" spans="11:43" s="238" customFormat="1">
      <c r="K382" s="234">
        <v>16</v>
      </c>
      <c r="L382" s="234">
        <v>20</v>
      </c>
      <c r="M382" s="234" t="s">
        <v>774</v>
      </c>
      <c r="N382" s="234" t="s">
        <v>775</v>
      </c>
      <c r="O382" s="234"/>
      <c r="P382" s="234" t="s">
        <v>75</v>
      </c>
      <c r="Q382" s="234"/>
      <c r="R382" s="234">
        <v>20</v>
      </c>
      <c r="U382" s="264" t="s">
        <v>208</v>
      </c>
      <c r="V382" s="265" t="s">
        <v>871</v>
      </c>
      <c r="W382" s="265" t="s">
        <v>206</v>
      </c>
      <c r="X382" s="265" t="str">
        <f t="shared" si="18"/>
        <v>16,20, 'TO','DATE_TO','',NULL,'',20</v>
      </c>
      <c r="Y382" s="266" t="s">
        <v>207</v>
      </c>
      <c r="AA382" s="240" t="b">
        <f t="shared" si="20"/>
        <v>0</v>
      </c>
      <c r="AB382" s="240" t="b">
        <f t="shared" si="20"/>
        <v>0</v>
      </c>
      <c r="AC382" s="240" t="b">
        <f t="shared" si="20"/>
        <v>0</v>
      </c>
      <c r="AD382" s="240" t="b">
        <f t="shared" si="20"/>
        <v>0</v>
      </c>
      <c r="AE382" s="240" t="str">
        <f t="shared" si="20"/>
        <v/>
      </c>
      <c r="AF382" s="240" t="b">
        <f t="shared" si="20"/>
        <v>0</v>
      </c>
      <c r="AG382" s="240" t="str">
        <f t="shared" si="20"/>
        <v/>
      </c>
      <c r="AH382" s="240" t="b">
        <f t="shared" si="20"/>
        <v>0</v>
      </c>
      <c r="AJ382" s="240"/>
      <c r="AK382" s="280"/>
      <c r="AL382" s="240"/>
      <c r="AM382" s="240"/>
      <c r="AN382" s="240"/>
      <c r="AO382" s="240"/>
      <c r="AP382" s="240"/>
      <c r="AQ382" s="240"/>
    </row>
    <row r="383" spans="11:43" s="238" customFormat="1">
      <c r="K383" s="234">
        <v>16</v>
      </c>
      <c r="L383" s="234">
        <v>21</v>
      </c>
      <c r="M383" s="234" t="s">
        <v>776</v>
      </c>
      <c r="N383" s="234" t="s">
        <v>777</v>
      </c>
      <c r="O383" s="234"/>
      <c r="P383" s="234" t="s">
        <v>75</v>
      </c>
      <c r="Q383" s="234"/>
      <c r="R383" s="234">
        <v>21</v>
      </c>
      <c r="U383" s="264" t="s">
        <v>208</v>
      </c>
      <c r="V383" s="265" t="s">
        <v>871</v>
      </c>
      <c r="W383" s="265" t="s">
        <v>206</v>
      </c>
      <c r="X383" s="265" t="str">
        <f t="shared" si="18"/>
        <v>16,21, '都道府県','ADDRESS_PREF','',NULL,'',21</v>
      </c>
      <c r="Y383" s="266" t="s">
        <v>207</v>
      </c>
      <c r="AA383" s="240" t="b">
        <f t="shared" si="20"/>
        <v>0</v>
      </c>
      <c r="AB383" s="240" t="b">
        <f t="shared" si="20"/>
        <v>0</v>
      </c>
      <c r="AC383" s="240" t="b">
        <f t="shared" si="20"/>
        <v>0</v>
      </c>
      <c r="AD383" s="240" t="b">
        <f t="shared" si="20"/>
        <v>0</v>
      </c>
      <c r="AE383" s="240" t="str">
        <f t="shared" si="20"/>
        <v/>
      </c>
      <c r="AF383" s="240" t="b">
        <f t="shared" si="20"/>
        <v>0</v>
      </c>
      <c r="AG383" s="240" t="str">
        <f t="shared" si="20"/>
        <v/>
      </c>
      <c r="AH383" s="240" t="b">
        <f t="shared" si="20"/>
        <v>0</v>
      </c>
      <c r="AJ383" s="240"/>
      <c r="AK383" s="280"/>
      <c r="AL383" s="240"/>
      <c r="AM383" s="240"/>
      <c r="AN383" s="240"/>
      <c r="AO383" s="240"/>
      <c r="AP383" s="240"/>
      <c r="AQ383" s="240"/>
    </row>
    <row r="384" spans="11:43" s="238" customFormat="1">
      <c r="K384" s="234">
        <v>16</v>
      </c>
      <c r="L384" s="234">
        <v>22</v>
      </c>
      <c r="M384" s="234" t="s">
        <v>778</v>
      </c>
      <c r="N384" s="234" t="s">
        <v>779</v>
      </c>
      <c r="O384" s="234"/>
      <c r="P384" s="234" t="s">
        <v>75</v>
      </c>
      <c r="Q384" s="234"/>
      <c r="R384" s="234">
        <v>22</v>
      </c>
      <c r="U384" s="264" t="s">
        <v>208</v>
      </c>
      <c r="V384" s="265" t="s">
        <v>871</v>
      </c>
      <c r="W384" s="265" t="s">
        <v>206</v>
      </c>
      <c r="X384" s="265" t="str">
        <f t="shared" si="18"/>
        <v>16,22, '市区町村','ADDRESS_MUN','',NULL,'',22</v>
      </c>
      <c r="Y384" s="266" t="s">
        <v>207</v>
      </c>
      <c r="AA384" s="240" t="b">
        <f t="shared" si="20"/>
        <v>0</v>
      </c>
      <c r="AB384" s="240" t="b">
        <f t="shared" si="20"/>
        <v>0</v>
      </c>
      <c r="AC384" s="240" t="b">
        <f t="shared" si="20"/>
        <v>0</v>
      </c>
      <c r="AD384" s="240" t="b">
        <f t="shared" si="20"/>
        <v>0</v>
      </c>
      <c r="AE384" s="240" t="str">
        <f t="shared" si="20"/>
        <v/>
      </c>
      <c r="AF384" s="240" t="b">
        <f t="shared" si="20"/>
        <v>0</v>
      </c>
      <c r="AG384" s="240" t="str">
        <f t="shared" si="20"/>
        <v/>
      </c>
      <c r="AH384" s="240" t="b">
        <f t="shared" si="20"/>
        <v>0</v>
      </c>
      <c r="AJ384" s="240"/>
      <c r="AK384" s="280"/>
      <c r="AL384" s="240"/>
      <c r="AM384" s="240"/>
      <c r="AN384" s="240"/>
      <c r="AO384" s="240"/>
      <c r="AP384" s="240"/>
      <c r="AQ384" s="240"/>
    </row>
    <row r="385" spans="11:43" s="238" customFormat="1">
      <c r="K385" s="234">
        <v>16</v>
      </c>
      <c r="L385" s="234">
        <v>23</v>
      </c>
      <c r="M385" s="234" t="s">
        <v>780</v>
      </c>
      <c r="N385" s="234" t="s">
        <v>781</v>
      </c>
      <c r="O385" s="234"/>
      <c r="P385" s="234" t="s">
        <v>75</v>
      </c>
      <c r="Q385" s="234"/>
      <c r="R385" s="234">
        <v>23</v>
      </c>
      <c r="U385" s="264" t="s">
        <v>208</v>
      </c>
      <c r="V385" s="265" t="s">
        <v>871</v>
      </c>
      <c r="W385" s="265" t="s">
        <v>206</v>
      </c>
      <c r="X385" s="265" t="str">
        <f t="shared" si="18"/>
        <v>16,23, '記号','ACCOUNT_SYMBOL','',NULL,'',23</v>
      </c>
      <c r="Y385" s="266" t="s">
        <v>207</v>
      </c>
      <c r="AA385" s="240" t="b">
        <f t="shared" si="20"/>
        <v>0</v>
      </c>
      <c r="AB385" s="240" t="b">
        <f t="shared" si="20"/>
        <v>0</v>
      </c>
      <c r="AC385" s="240" t="b">
        <f t="shared" si="20"/>
        <v>0</v>
      </c>
      <c r="AD385" s="240" t="b">
        <f t="shared" si="20"/>
        <v>0</v>
      </c>
      <c r="AE385" s="240" t="str">
        <f t="shared" si="20"/>
        <v/>
      </c>
      <c r="AF385" s="240" t="b">
        <f t="shared" si="20"/>
        <v>0</v>
      </c>
      <c r="AG385" s="240" t="str">
        <f t="shared" si="20"/>
        <v/>
      </c>
      <c r="AH385" s="240" t="b">
        <f t="shared" si="20"/>
        <v>0</v>
      </c>
      <c r="AJ385" s="240"/>
      <c r="AK385" s="280"/>
      <c r="AL385" s="240"/>
      <c r="AM385" s="240"/>
      <c r="AN385" s="240"/>
      <c r="AO385" s="240"/>
      <c r="AP385" s="240"/>
      <c r="AQ385" s="240"/>
    </row>
    <row r="386" spans="11:43" s="238" customFormat="1">
      <c r="K386" s="234">
        <v>16</v>
      </c>
      <c r="L386" s="234">
        <v>24</v>
      </c>
      <c r="M386" s="234" t="s">
        <v>782</v>
      </c>
      <c r="N386" s="234" t="s">
        <v>783</v>
      </c>
      <c r="O386" s="234"/>
      <c r="P386" s="234" t="s">
        <v>75</v>
      </c>
      <c r="Q386" s="234"/>
      <c r="R386" s="234">
        <v>24</v>
      </c>
      <c r="U386" s="264" t="s">
        <v>208</v>
      </c>
      <c r="V386" s="265" t="s">
        <v>871</v>
      </c>
      <c r="W386" s="265" t="s">
        <v>206</v>
      </c>
      <c r="X386" s="265" t="str">
        <f t="shared" si="18"/>
        <v>16,24, '番号','ACCOUNT_NO','',NULL,'',24</v>
      </c>
      <c r="Y386" s="266" t="s">
        <v>207</v>
      </c>
      <c r="AA386" s="240" t="b">
        <f t="shared" si="20"/>
        <v>0</v>
      </c>
      <c r="AB386" s="240" t="b">
        <f t="shared" si="20"/>
        <v>0</v>
      </c>
      <c r="AC386" s="240" t="b">
        <f t="shared" si="20"/>
        <v>0</v>
      </c>
      <c r="AD386" s="240" t="b">
        <f t="shared" si="20"/>
        <v>0</v>
      </c>
      <c r="AE386" s="240" t="str">
        <f t="shared" si="20"/>
        <v/>
      </c>
      <c r="AF386" s="240" t="b">
        <f t="shared" si="20"/>
        <v>0</v>
      </c>
      <c r="AG386" s="240" t="str">
        <f t="shared" si="20"/>
        <v/>
      </c>
      <c r="AH386" s="240" t="b">
        <f t="shared" si="20"/>
        <v>0</v>
      </c>
      <c r="AJ386" s="240"/>
      <c r="AK386" s="280"/>
      <c r="AL386" s="240"/>
      <c r="AM386" s="240"/>
      <c r="AN386" s="240"/>
      <c r="AO386" s="240"/>
      <c r="AP386" s="240"/>
      <c r="AQ386" s="240"/>
    </row>
  </sheetData>
  <autoFilter ref="A2:AT2" xr:uid="{00000000-0001-0000-2100-000000000000}"/>
  <mergeCells count="3">
    <mergeCell ref="K1:R1"/>
    <mergeCell ref="A1:H1"/>
    <mergeCell ref="U1:Y1"/>
  </mergeCells>
  <phoneticPr fontId="3"/>
  <conditionalFormatting sqref="A1">
    <cfRule type="cellIs" dxfId="23" priority="1" stopIfTrue="1" operator="equal">
      <formula>"-設定しない-"</formula>
    </cfRule>
    <cfRule type="cellIs" dxfId="22" priority="2" stopIfTrue="1" operator="equal">
      <formula>"-ユーザ毎に設定が有効になる項目の為省略-"</formula>
    </cfRule>
    <cfRule type="cellIs" dxfId="21" priority="3" stopIfTrue="1" operator="equal">
      <formula>"□"</formula>
    </cfRule>
  </conditionalFormatting>
  <hyperlinks>
    <hyperlink ref="J1" location="テーブル一覧!A1" display="一覧へ" xr:uid="{ADFA19C0-A8C2-4AB4-A942-A4DD9179A4C0}"/>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8" max="385" man="1"/>
    <brk id="25" max="1048575" man="1"/>
  </colBreaks>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U11"/>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10.5703125" style="2" customWidth="1"/>
    <col min="3" max="3" width="20.5703125" style="2" customWidth="1"/>
    <col min="4" max="4" width="9.42578125" style="2" bestFit="1" customWidth="1"/>
    <col min="5" max="6" width="10.5703125" style="2" customWidth="1"/>
    <col min="7" max="7" width="20.5703125" style="2" customWidth="1"/>
    <col min="8" max="8" width="9.140625" style="2"/>
    <col min="9" max="9" width="16" style="2" bestFit="1" customWidth="1"/>
    <col min="10" max="10" width="28" style="2" bestFit="1" customWidth="1"/>
    <col min="11" max="11" width="9.140625" style="2"/>
    <col min="12" max="12" width="11.42578125" style="2" customWidth="1"/>
    <col min="13" max="13" width="5.42578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120" t="s">
        <v>179</v>
      </c>
      <c r="B2" s="121" t="s">
        <v>696</v>
      </c>
      <c r="C2" s="37" t="s">
        <v>695</v>
      </c>
      <c r="D2" s="26" t="s">
        <v>813</v>
      </c>
      <c r="E2" s="37" t="s">
        <v>179</v>
      </c>
      <c r="F2" s="37" t="s">
        <v>696</v>
      </c>
      <c r="G2" s="37" t="s">
        <v>695</v>
      </c>
      <c r="I2" s="143" t="s">
        <v>814</v>
      </c>
      <c r="J2" s="143" t="s">
        <v>814</v>
      </c>
      <c r="K2" s="143" t="s">
        <v>814</v>
      </c>
      <c r="L2" s="143" t="s">
        <v>815</v>
      </c>
      <c r="M2" s="143" t="s">
        <v>814</v>
      </c>
      <c r="O2" s="31" t="s">
        <v>179</v>
      </c>
      <c r="P2" s="31" t="s">
        <v>696</v>
      </c>
      <c r="Q2" s="31" t="s">
        <v>695</v>
      </c>
      <c r="S2" s="1"/>
      <c r="T2" s="1"/>
      <c r="U2" s="1"/>
    </row>
    <row r="3" spans="1:21">
      <c r="D3" s="145" t="s">
        <v>43</v>
      </c>
      <c r="E3" s="36"/>
      <c r="F3" s="36"/>
      <c r="G3" s="36"/>
      <c r="I3" s="32" t="s">
        <v>208</v>
      </c>
      <c r="J3" s="33" t="s">
        <v>872</v>
      </c>
      <c r="K3" s="33" t="s">
        <v>206</v>
      </c>
      <c r="L3" s="33" t="str">
        <f>E3&amp;","&amp;F3&amp;", "&amp;"'"&amp;G3&amp;"'"&amp;""</f>
        <v>,, ''</v>
      </c>
      <c r="M3" s="34" t="s">
        <v>207</v>
      </c>
      <c r="O3" s="1" t="str">
        <f>IF(E3="","",EXACT(E3,S3))</f>
        <v/>
      </c>
      <c r="P3" s="1"/>
      <c r="Q3" s="1"/>
      <c r="S3" s="1"/>
      <c r="T3" s="4"/>
      <c r="U3" s="1"/>
    </row>
    <row r="4" spans="1:21">
      <c r="D4" s="145" t="s">
        <v>43</v>
      </c>
      <c r="E4" s="36"/>
      <c r="F4" s="36"/>
      <c r="G4" s="36"/>
      <c r="I4" s="32" t="s">
        <v>208</v>
      </c>
      <c r="J4" s="33" t="s">
        <v>872</v>
      </c>
      <c r="K4" s="33" t="s">
        <v>206</v>
      </c>
      <c r="L4" s="33" t="str">
        <f t="shared" ref="L4:L10" si="0">E4&amp;","&amp;F4&amp;", "&amp;"'"&amp;G4&amp;"'"&amp;""</f>
        <v>,, ''</v>
      </c>
      <c r="M4" s="34" t="s">
        <v>207</v>
      </c>
      <c r="O4" s="1" t="str">
        <f t="shared" ref="O4:O10" si="1">IF(E4="","",EXACT(E4,S4))</f>
        <v/>
      </c>
      <c r="P4" s="1"/>
      <c r="Q4" s="1"/>
      <c r="S4" s="1"/>
      <c r="T4" s="4"/>
      <c r="U4" s="1"/>
    </row>
    <row r="5" spans="1:21">
      <c r="D5" s="145" t="s">
        <v>43</v>
      </c>
      <c r="E5" s="36"/>
      <c r="F5" s="36"/>
      <c r="G5" s="36"/>
      <c r="I5" s="32" t="s">
        <v>208</v>
      </c>
      <c r="J5" s="33" t="s">
        <v>872</v>
      </c>
      <c r="K5" s="33" t="s">
        <v>206</v>
      </c>
      <c r="L5" s="33" t="str">
        <f t="shared" si="0"/>
        <v>,, ''</v>
      </c>
      <c r="M5" s="34" t="s">
        <v>207</v>
      </c>
      <c r="O5" s="1" t="str">
        <f t="shared" si="1"/>
        <v/>
      </c>
      <c r="P5" s="1"/>
      <c r="Q5" s="1"/>
      <c r="S5" s="1"/>
      <c r="T5" s="4"/>
      <c r="U5" s="1"/>
    </row>
    <row r="6" spans="1:21">
      <c r="D6" s="145" t="s">
        <v>43</v>
      </c>
      <c r="E6" s="36"/>
      <c r="F6" s="36"/>
      <c r="G6" s="36"/>
      <c r="I6" s="32" t="s">
        <v>208</v>
      </c>
      <c r="J6" s="33" t="s">
        <v>872</v>
      </c>
      <c r="K6" s="33" t="s">
        <v>206</v>
      </c>
      <c r="L6" s="33" t="str">
        <f t="shared" si="0"/>
        <v>,, ''</v>
      </c>
      <c r="M6" s="34" t="s">
        <v>207</v>
      </c>
      <c r="O6" s="1" t="str">
        <f t="shared" si="1"/>
        <v/>
      </c>
      <c r="P6" s="1"/>
      <c r="Q6" s="1"/>
      <c r="S6" s="1"/>
      <c r="T6" s="4"/>
      <c r="U6" s="1"/>
    </row>
    <row r="7" spans="1:21">
      <c r="D7" s="145" t="s">
        <v>43</v>
      </c>
      <c r="E7" s="36"/>
      <c r="F7" s="36"/>
      <c r="G7" s="36"/>
      <c r="I7" s="32" t="s">
        <v>208</v>
      </c>
      <c r="J7" s="33" t="s">
        <v>872</v>
      </c>
      <c r="K7" s="33" t="s">
        <v>206</v>
      </c>
      <c r="L7" s="33" t="str">
        <f t="shared" si="0"/>
        <v>,, ''</v>
      </c>
      <c r="M7" s="34" t="s">
        <v>207</v>
      </c>
      <c r="O7" s="1" t="str">
        <f t="shared" si="1"/>
        <v/>
      </c>
      <c r="P7" s="1"/>
      <c r="Q7" s="1"/>
      <c r="S7" s="1"/>
      <c r="T7" s="4"/>
      <c r="U7" s="1"/>
    </row>
    <row r="8" spans="1:21">
      <c r="D8" s="145" t="s">
        <v>43</v>
      </c>
      <c r="E8" s="36"/>
      <c r="F8" s="36"/>
      <c r="G8" s="36"/>
      <c r="I8" s="32" t="s">
        <v>208</v>
      </c>
      <c r="J8" s="33" t="s">
        <v>872</v>
      </c>
      <c r="K8" s="33" t="s">
        <v>206</v>
      </c>
      <c r="L8" s="33" t="str">
        <f t="shared" si="0"/>
        <v>,, ''</v>
      </c>
      <c r="M8" s="34" t="s">
        <v>207</v>
      </c>
      <c r="O8" s="1" t="str">
        <f t="shared" si="1"/>
        <v/>
      </c>
      <c r="P8" s="1"/>
      <c r="Q8" s="1"/>
      <c r="S8" s="1"/>
      <c r="T8" s="4"/>
      <c r="U8" s="1"/>
    </row>
    <row r="9" spans="1:21">
      <c r="D9" s="145" t="s">
        <v>43</v>
      </c>
      <c r="E9" s="36"/>
      <c r="F9" s="36"/>
      <c r="G9" s="36"/>
      <c r="I9" s="32" t="s">
        <v>208</v>
      </c>
      <c r="J9" s="33" t="s">
        <v>872</v>
      </c>
      <c r="K9" s="33" t="s">
        <v>206</v>
      </c>
      <c r="L9" s="33" t="str">
        <f t="shared" si="0"/>
        <v>,, ''</v>
      </c>
      <c r="M9" s="34" t="s">
        <v>207</v>
      </c>
      <c r="O9" s="1" t="str">
        <f t="shared" si="1"/>
        <v/>
      </c>
      <c r="P9" s="1"/>
      <c r="Q9" s="1"/>
      <c r="S9" s="1"/>
      <c r="T9" s="4"/>
      <c r="U9" s="1"/>
    </row>
    <row r="10" spans="1:21">
      <c r="D10" s="145" t="s">
        <v>43</v>
      </c>
      <c r="E10" s="36"/>
      <c r="F10" s="36"/>
      <c r="G10" s="36"/>
      <c r="I10" s="32" t="s">
        <v>208</v>
      </c>
      <c r="J10" s="33" t="s">
        <v>872</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872</v>
      </c>
      <c r="K11" s="33" t="s">
        <v>206</v>
      </c>
      <c r="L11" s="33" t="str">
        <f>E11&amp;","&amp;F11&amp;", "&amp;"'"&amp;G11&amp;"'"&amp;""</f>
        <v>,, ''</v>
      </c>
      <c r="M11" s="34" t="s">
        <v>207</v>
      </c>
      <c r="O11" s="1" t="str">
        <f>IF(E11="","",EXACT(E11,S11))</f>
        <v/>
      </c>
      <c r="P11" s="1"/>
      <c r="Q11" s="1"/>
      <c r="S11" s="1"/>
      <c r="T11" s="4"/>
      <c r="U11" s="1"/>
    </row>
  </sheetData>
  <autoFilter ref="A2:U2" xr:uid="{00000000-0001-0000-2200-000000000000}"/>
  <mergeCells count="3">
    <mergeCell ref="A1:C1"/>
    <mergeCell ref="E1:G1"/>
    <mergeCell ref="I1:M1"/>
  </mergeCells>
  <phoneticPr fontId="3"/>
  <conditionalFormatting sqref="A1">
    <cfRule type="cellIs" dxfId="20" priority="1" stopIfTrue="1" operator="equal">
      <formula>"-設定しない-"</formula>
    </cfRule>
    <cfRule type="cellIs" dxfId="19" priority="2" stopIfTrue="1" operator="equal">
      <formula>"-ユーザ毎に設定が有効になる項目の為省略-"</formula>
    </cfRule>
    <cfRule type="cellIs" dxfId="18" priority="3" stopIfTrue="1" operator="equal">
      <formula>"□"</formula>
    </cfRule>
  </conditionalFormatting>
  <hyperlinks>
    <hyperlink ref="D1" location="テーブル一覧!A1" display="一覧へ" xr:uid="{E5D42282-7ADC-4537-B09C-21D5E5783DC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99CCFF"/>
  </sheetPr>
  <dimension ref="A1:BR22"/>
  <sheetViews>
    <sheetView view="pageBreakPreview" zoomScaleNormal="85" zoomScaleSheetLayoutView="100" workbookViewId="0">
      <selection sqref="A1:O1"/>
    </sheetView>
  </sheetViews>
  <sheetFormatPr defaultColWidth="9.140625" defaultRowHeight="12"/>
  <cols>
    <col min="1" max="2" width="5.5703125" style="2" customWidth="1"/>
    <col min="3" max="3" width="32.5703125" style="2" customWidth="1"/>
    <col min="4" max="4" width="15.5703125" style="2" customWidth="1"/>
    <col min="5" max="5" width="10.85546875" style="2" customWidth="1"/>
    <col min="6" max="6" width="8.5703125" style="2" customWidth="1"/>
    <col min="7" max="7" width="10.85546875" style="2" customWidth="1"/>
    <col min="8" max="8" width="7.7109375" style="2" customWidth="1"/>
    <col min="9" max="9" width="8.85546875" style="2" customWidth="1"/>
    <col min="10" max="14" width="5.42578125" style="2" customWidth="1"/>
    <col min="15" max="15" width="19.5703125" style="2" bestFit="1" customWidth="1"/>
    <col min="16" max="16" width="13.85546875" style="2" bestFit="1" customWidth="1"/>
    <col min="17" max="17" width="9.42578125" style="2" bestFit="1" customWidth="1"/>
    <col min="18" max="19" width="5.5703125" style="2" customWidth="1"/>
    <col min="20" max="20" width="32.5703125" style="2" customWidth="1"/>
    <col min="21" max="21" width="15.5703125" style="2" customWidth="1"/>
    <col min="22" max="22" width="10.85546875" style="2" customWidth="1"/>
    <col min="23" max="23" width="8.5703125" style="2" customWidth="1"/>
    <col min="24" max="24" width="10.85546875" style="2" customWidth="1"/>
    <col min="25" max="25" width="7.7109375" style="2" customWidth="1"/>
    <col min="26" max="26" width="8.85546875" style="2" customWidth="1"/>
    <col min="27" max="31" width="5.42578125" style="2" customWidth="1"/>
    <col min="32" max="32" width="19.5703125" style="2" bestFit="1" customWidth="1"/>
    <col min="33" max="33" width="9.140625" style="2"/>
    <col min="34" max="34" width="12.85546875" style="2" bestFit="1" customWidth="1"/>
    <col min="35" max="35" width="20" style="2" bestFit="1" customWidth="1"/>
    <col min="36" max="36" width="9.140625" style="2"/>
    <col min="37" max="37" width="77.85546875" style="2" customWidth="1"/>
    <col min="38" max="38" width="7.5703125" style="2" bestFit="1" customWidth="1"/>
    <col min="39" max="39" width="9.140625" style="2"/>
    <col min="40" max="40" width="17.85546875" style="2" customWidth="1"/>
    <col min="41" max="41" width="10.42578125" style="2" bestFit="1" customWidth="1"/>
    <col min="42" max="42" width="10.5703125" style="2" bestFit="1" customWidth="1"/>
    <col min="43" max="43" width="28.5703125" style="2" bestFit="1" customWidth="1"/>
    <col min="44" max="44" width="18.85546875" style="2" bestFit="1" customWidth="1"/>
    <col min="45" max="45" width="16.140625" style="2" bestFit="1" customWidth="1"/>
    <col min="46" max="46" width="22.85546875" style="2" bestFit="1" customWidth="1"/>
    <col min="47" max="47" width="14.5703125" style="2" bestFit="1" customWidth="1"/>
    <col min="48" max="48" width="16.85546875" style="2" bestFit="1" customWidth="1"/>
    <col min="49" max="53" width="10.42578125" style="2" bestFit="1" customWidth="1"/>
    <col min="54" max="54" width="19.5703125" style="2" bestFit="1" customWidth="1"/>
    <col min="55" max="55" width="9.140625" style="2"/>
    <col min="56" max="57" width="9.140625" style="2" customWidth="1"/>
    <col min="58" max="16384" width="9.140625" style="2"/>
  </cols>
  <sheetData>
    <row r="1" spans="1:70" ht="13.5">
      <c r="A1" s="378" t="s">
        <v>0</v>
      </c>
      <c r="B1" s="378"/>
      <c r="C1" s="378"/>
      <c r="D1" s="378"/>
      <c r="E1" s="378"/>
      <c r="F1" s="378"/>
      <c r="G1" s="378"/>
      <c r="H1" s="378"/>
      <c r="I1" s="378"/>
      <c r="J1" s="378"/>
      <c r="K1" s="378"/>
      <c r="L1" s="378"/>
      <c r="M1" s="378"/>
      <c r="N1" s="378"/>
      <c r="O1" s="378"/>
      <c r="Q1" s="30" t="s">
        <v>1138</v>
      </c>
      <c r="R1" s="365" t="str">
        <f>'1_プロファイルマスタ'!$H$1</f>
        <v>横浜銀行様用出荷設定</v>
      </c>
      <c r="S1" s="366"/>
      <c r="T1" s="366"/>
      <c r="U1" s="366"/>
      <c r="V1" s="366"/>
      <c r="W1" s="366"/>
      <c r="X1" s="366"/>
      <c r="Y1" s="366"/>
      <c r="Z1" s="366"/>
      <c r="AA1" s="366"/>
      <c r="AB1" s="366"/>
      <c r="AC1" s="366"/>
      <c r="AD1" s="366"/>
      <c r="AE1" s="366"/>
      <c r="AF1" s="367"/>
      <c r="AH1" s="377" t="s">
        <v>205</v>
      </c>
      <c r="AI1" s="377"/>
      <c r="AJ1" s="377"/>
      <c r="AK1" s="377"/>
      <c r="AL1" s="377"/>
      <c r="BD1" s="35"/>
    </row>
    <row r="2" spans="1:70" s="41" customFormat="1" ht="36">
      <c r="A2" s="5" t="s">
        <v>153</v>
      </c>
      <c r="B2" s="5" t="s">
        <v>714</v>
      </c>
      <c r="C2" s="5" t="s">
        <v>704</v>
      </c>
      <c r="D2" s="5" t="s">
        <v>715</v>
      </c>
      <c r="E2" s="5" t="s">
        <v>877</v>
      </c>
      <c r="F2" s="5" t="s">
        <v>706</v>
      </c>
      <c r="G2" s="5" t="s">
        <v>716</v>
      </c>
      <c r="H2" s="9" t="s">
        <v>728</v>
      </c>
      <c r="I2" s="5" t="s">
        <v>708</v>
      </c>
      <c r="J2" s="5" t="s">
        <v>1022</v>
      </c>
      <c r="K2" s="5" t="s">
        <v>710</v>
      </c>
      <c r="L2" s="5" t="s">
        <v>1118</v>
      </c>
      <c r="M2" s="5" t="s">
        <v>712</v>
      </c>
      <c r="N2" s="5" t="s">
        <v>713</v>
      </c>
      <c r="O2" s="9" t="s">
        <v>6</v>
      </c>
      <c r="P2" s="29" t="s">
        <v>1131</v>
      </c>
      <c r="Q2" s="26" t="s">
        <v>813</v>
      </c>
      <c r="R2" s="10" t="s">
        <v>153</v>
      </c>
      <c r="S2" s="11" t="s">
        <v>714</v>
      </c>
      <c r="T2" s="11" t="s">
        <v>734</v>
      </c>
      <c r="U2" s="5" t="s">
        <v>715</v>
      </c>
      <c r="V2" s="5" t="s">
        <v>877</v>
      </c>
      <c r="W2" s="5" t="s">
        <v>706</v>
      </c>
      <c r="X2" s="5" t="s">
        <v>716</v>
      </c>
      <c r="Y2" s="9" t="s">
        <v>728</v>
      </c>
      <c r="Z2" s="5" t="s">
        <v>708</v>
      </c>
      <c r="AA2" s="5" t="s">
        <v>1022</v>
      </c>
      <c r="AB2" s="5" t="s">
        <v>2198</v>
      </c>
      <c r="AC2" s="5" t="s">
        <v>1118</v>
      </c>
      <c r="AD2" s="5" t="s">
        <v>712</v>
      </c>
      <c r="AE2" s="5" t="s">
        <v>713</v>
      </c>
      <c r="AF2" s="9" t="s">
        <v>6</v>
      </c>
      <c r="AH2" s="143" t="s">
        <v>814</v>
      </c>
      <c r="AI2" s="143" t="s">
        <v>814</v>
      </c>
      <c r="AJ2" s="143" t="s">
        <v>814</v>
      </c>
      <c r="AK2" s="143" t="s">
        <v>815</v>
      </c>
      <c r="AL2" s="143" t="s">
        <v>814</v>
      </c>
      <c r="AN2" s="42" t="s">
        <v>153</v>
      </c>
      <c r="AO2" s="43" t="s">
        <v>714</v>
      </c>
      <c r="AP2" s="43" t="s">
        <v>704</v>
      </c>
      <c r="AQ2" s="43" t="s">
        <v>715</v>
      </c>
      <c r="AR2" s="43" t="s">
        <v>705</v>
      </c>
      <c r="AS2" s="43" t="s">
        <v>706</v>
      </c>
      <c r="AT2" s="43" t="s">
        <v>716</v>
      </c>
      <c r="AU2" s="44" t="s">
        <v>707</v>
      </c>
      <c r="AV2" s="43" t="s">
        <v>708</v>
      </c>
      <c r="AW2" s="43" t="s">
        <v>709</v>
      </c>
      <c r="AX2" s="43" t="s">
        <v>710</v>
      </c>
      <c r="AY2" s="43" t="s">
        <v>711</v>
      </c>
      <c r="AZ2" s="43" t="s">
        <v>712</v>
      </c>
      <c r="BA2" s="43" t="s">
        <v>713</v>
      </c>
      <c r="BB2" s="44" t="s">
        <v>6</v>
      </c>
      <c r="BD2" s="45"/>
      <c r="BE2" s="45"/>
      <c r="BF2" s="45"/>
      <c r="BG2" s="45"/>
      <c r="BH2" s="45"/>
      <c r="BI2" s="45"/>
      <c r="BJ2" s="45"/>
      <c r="BK2" s="45"/>
      <c r="BL2" s="45"/>
      <c r="BM2" s="45"/>
      <c r="BN2" s="45"/>
      <c r="BO2" s="45"/>
      <c r="BP2" s="45"/>
      <c r="BQ2" s="45"/>
      <c r="BR2" s="45"/>
    </row>
    <row r="3" spans="1:70">
      <c r="A3" s="36">
        <v>1</v>
      </c>
      <c r="B3" s="149" t="s">
        <v>1021</v>
      </c>
      <c r="C3" s="36" t="s">
        <v>1005</v>
      </c>
      <c r="D3" s="36" t="s">
        <v>24</v>
      </c>
      <c r="E3" s="36">
        <v>1</v>
      </c>
      <c r="F3" s="36" t="s">
        <v>24</v>
      </c>
      <c r="G3" s="36" t="s">
        <v>24</v>
      </c>
      <c r="H3" s="36">
        <v>0</v>
      </c>
      <c r="I3" s="36">
        <v>1</v>
      </c>
      <c r="J3" s="36">
        <v>0</v>
      </c>
      <c r="K3" s="36">
        <v>2</v>
      </c>
      <c r="L3" s="36" t="s">
        <v>24</v>
      </c>
      <c r="M3" s="36"/>
      <c r="N3" s="36"/>
      <c r="O3" s="31" t="s">
        <v>729</v>
      </c>
      <c r="P3" s="150" t="s">
        <v>1068</v>
      </c>
      <c r="Q3" s="151" t="s">
        <v>43</v>
      </c>
      <c r="R3" s="36">
        <v>1</v>
      </c>
      <c r="S3" s="36" t="s">
        <v>2065</v>
      </c>
      <c r="T3" s="36" t="s">
        <v>1005</v>
      </c>
      <c r="U3" s="36" t="s">
        <v>326</v>
      </c>
      <c r="V3" s="36">
        <v>1</v>
      </c>
      <c r="W3" s="36" t="s">
        <v>326</v>
      </c>
      <c r="X3" s="36" t="s">
        <v>326</v>
      </c>
      <c r="Y3" s="36">
        <v>0</v>
      </c>
      <c r="Z3" s="36">
        <v>1</v>
      </c>
      <c r="AA3" s="66">
        <v>0</v>
      </c>
      <c r="AB3" s="66">
        <v>2</v>
      </c>
      <c r="AC3" s="36" t="s">
        <v>326</v>
      </c>
      <c r="AD3" s="36" t="s">
        <v>2066</v>
      </c>
      <c r="AE3" s="36" t="s">
        <v>2066</v>
      </c>
      <c r="AF3" s="31" t="s">
        <v>2064</v>
      </c>
      <c r="AH3" s="32" t="s">
        <v>208</v>
      </c>
      <c r="AI3" s="33" t="s">
        <v>702</v>
      </c>
      <c r="AJ3" s="33" t="s">
        <v>206</v>
      </c>
      <c r="AK3" s="33" t="str">
        <f t="shared" ref="AK3" si="0">R3&amp;","&amp;"'"&amp;S3&amp;"'"&amp;","&amp;"'"&amp;T3&amp;"'"&amp;","&amp;"'"&amp;U3&amp;"'"&amp;","&amp;"'"&amp;V3&amp;"'"&amp;","&amp;"'"&amp;W3&amp;"'"&amp;","&amp;"'"&amp;X3&amp;"'"&amp;","&amp;"'"&amp;Y3&amp;"'"&amp;","&amp;"'"&amp;Z3&amp;"'"&amp;","&amp;"'"&amp;AA3&amp;"'"&amp;","&amp;"'"&amp;AB3&amp;"'"&amp;","&amp;"'"&amp;AC3&amp;"'"&amp;","&amp;"'"&amp;AD3&amp;"'"&amp;","&amp;"'"&amp;AE3&amp;"'"&amp;","&amp;"to_timestamp('"&amp;AF3&amp;"'"&amp;" , "&amp;"'yyyy/MM/dd hh24:mi:ss')"</f>
        <v>1,'OFC','sdn.xml','N','1','N','N','0','1','0','2','N',' ',' ',to_timestamp('2022/01/01 0:00:00' , 'yyyy/MM/dd hh24:mi:ss')</v>
      </c>
      <c r="AL3" s="34" t="s">
        <v>207</v>
      </c>
      <c r="AN3" s="1" t="b">
        <f t="shared" ref="AN3" si="1">IF(R3="","",EXACT(R3,BD3))</f>
        <v>0</v>
      </c>
      <c r="AO3" s="1" t="b">
        <f t="shared" ref="AO3" si="2">IF(S3="","",EXACT(S3,BE3))</f>
        <v>0</v>
      </c>
      <c r="AP3" s="1" t="b">
        <f t="shared" ref="AP3" si="3">IF(T3="","",EXACT(T3,BF3))</f>
        <v>0</v>
      </c>
      <c r="AQ3" s="1" t="b">
        <f t="shared" ref="AQ3" si="4">IF(U3="","",EXACT(U3,BG3))</f>
        <v>0</v>
      </c>
      <c r="AR3" s="1" t="b">
        <f t="shared" ref="AR3" si="5">IF(V3="","",EXACT(V3,BH3))</f>
        <v>0</v>
      </c>
      <c r="AS3" s="1" t="b">
        <f t="shared" ref="AS3" si="6">IF(W3="","",EXACT(W3,BI3))</f>
        <v>0</v>
      </c>
      <c r="AT3" s="1" t="b">
        <f t="shared" ref="AT3" si="7">IF(X3="","",EXACT(X3,BJ3))</f>
        <v>0</v>
      </c>
      <c r="AU3" s="1" t="b">
        <f t="shared" ref="AU3" si="8">IF(Y3="","",EXACT(Y3,BK3))</f>
        <v>0</v>
      </c>
      <c r="AV3" s="1" t="b">
        <f t="shared" ref="AV3" si="9">IF(Z3="","",EXACT(Z3,BL3))</f>
        <v>0</v>
      </c>
      <c r="AW3" s="1" t="b">
        <f t="shared" ref="AW3" si="10">IF(AA3="","",EXACT(AA3,BM3))</f>
        <v>0</v>
      </c>
      <c r="AX3" s="1" t="b">
        <f t="shared" ref="AX3" si="11">IF(AB3="","",EXACT(AB3,BN3))</f>
        <v>0</v>
      </c>
      <c r="AY3" s="1" t="b">
        <f t="shared" ref="AY3" si="12">IF(AC3="","",EXACT(AC3,BO3))</f>
        <v>0</v>
      </c>
      <c r="AZ3" s="1" t="b">
        <f t="shared" ref="AZ3" si="13">IF(AD3="","",EXACT(AD3,BP3))</f>
        <v>0</v>
      </c>
      <c r="BA3" s="1" t="b">
        <f t="shared" ref="BA3" si="14">IF(AE3="","",EXACT(AE3,BQ3))</f>
        <v>0</v>
      </c>
      <c r="BB3" s="1" t="b">
        <f t="shared" ref="BB3" si="15">IF(AF3="","",EXACT(AF3,BR3))</f>
        <v>0</v>
      </c>
      <c r="BD3" s="1"/>
      <c r="BE3" s="1"/>
      <c r="BF3" s="1"/>
      <c r="BG3" s="1"/>
      <c r="BH3" s="1"/>
      <c r="BI3" s="1"/>
      <c r="BJ3" s="1"/>
      <c r="BK3" s="1"/>
      <c r="BL3" s="1"/>
      <c r="BM3" s="1"/>
      <c r="BN3" s="1"/>
      <c r="BO3" s="1"/>
      <c r="BP3" s="1"/>
      <c r="BQ3" s="1"/>
      <c r="BR3" s="1"/>
    </row>
    <row r="4" spans="1:70">
      <c r="A4" s="36">
        <v>2</v>
      </c>
      <c r="B4" s="152" t="s">
        <v>1002</v>
      </c>
      <c r="C4" s="147" t="s">
        <v>1106</v>
      </c>
      <c r="D4" s="147" t="s">
        <v>24</v>
      </c>
      <c r="E4" s="147">
        <v>1</v>
      </c>
      <c r="F4" s="147" t="s">
        <v>24</v>
      </c>
      <c r="G4" s="147" t="s">
        <v>24</v>
      </c>
      <c r="H4" s="147">
        <v>0</v>
      </c>
      <c r="I4" s="147">
        <v>1</v>
      </c>
      <c r="J4" s="147">
        <v>0</v>
      </c>
      <c r="K4" s="147">
        <v>2</v>
      </c>
      <c r="L4" s="147" t="s">
        <v>24</v>
      </c>
      <c r="M4" s="147"/>
      <c r="N4" s="147"/>
      <c r="O4" s="153" t="s">
        <v>729</v>
      </c>
      <c r="P4" s="148" t="s">
        <v>1137</v>
      </c>
      <c r="Q4" s="151" t="s">
        <v>43</v>
      </c>
      <c r="R4" s="36">
        <v>2</v>
      </c>
      <c r="S4" s="36" t="s">
        <v>2067</v>
      </c>
      <c r="T4" s="36" t="s">
        <v>2068</v>
      </c>
      <c r="U4" s="36" t="s">
        <v>326</v>
      </c>
      <c r="V4" s="36">
        <v>1</v>
      </c>
      <c r="W4" s="36" t="s">
        <v>326</v>
      </c>
      <c r="X4" s="36" t="s">
        <v>326</v>
      </c>
      <c r="Y4" s="36">
        <v>0</v>
      </c>
      <c r="Z4" s="36">
        <v>1</v>
      </c>
      <c r="AA4" s="66">
        <v>0</v>
      </c>
      <c r="AB4" s="36">
        <v>1</v>
      </c>
      <c r="AC4" s="36" t="s">
        <v>403</v>
      </c>
      <c r="AD4" s="36" t="s">
        <v>2066</v>
      </c>
      <c r="AE4" s="36" t="s">
        <v>2066</v>
      </c>
      <c r="AF4" s="31" t="s">
        <v>2064</v>
      </c>
      <c r="AH4" s="32" t="s">
        <v>208</v>
      </c>
      <c r="AI4" s="33" t="s">
        <v>702</v>
      </c>
      <c r="AJ4" s="33" t="s">
        <v>206</v>
      </c>
      <c r="AK4" s="33" t="str">
        <f t="shared" ref="AK4:AK5" si="16">R4&amp;","&amp;"'"&amp;S4&amp;"'"&amp;","&amp;"'"&amp;T4&amp;"'"&amp;","&amp;"'"&amp;U4&amp;"'"&amp;","&amp;"'"&amp;V4&amp;"'"&amp;","&amp;"'"&amp;W4&amp;"'"&amp;","&amp;"'"&amp;X4&amp;"'"&amp;","&amp;"'"&amp;Y4&amp;"'"&amp;","&amp;"'"&amp;Z4&amp;"'"&amp;","&amp;"'"&amp;AA4&amp;"'"&amp;","&amp;"'"&amp;AB4&amp;"'"&amp;","&amp;"'"&amp;AC4&amp;"'"&amp;","&amp;"'"&amp;AD4&amp;"'"&amp;","&amp;"'"&amp;AE4&amp;"'"&amp;","&amp;"to_timestamp('"&amp;AF4&amp;"'"&amp;" , "&amp;"'yyyy/MM/dd hh24:mi:ss')"</f>
        <v>2,'JP ','PEPs.csv','N','1','N','N','0','1','0','1','Y',' ',' ',to_timestamp('2022/01/01 0:00:00' , 'yyyy/MM/dd hh24:mi:ss')</v>
      </c>
      <c r="AL4" s="34" t="s">
        <v>207</v>
      </c>
      <c r="AN4" s="1" t="b">
        <f t="shared" ref="AN4:AN5" si="17">IF(R4="","",EXACT(R4,BD4))</f>
        <v>0</v>
      </c>
      <c r="AO4" s="1" t="b">
        <f t="shared" ref="AO4:AO5" si="18">IF(S4="","",EXACT(S4,BE4))</f>
        <v>0</v>
      </c>
      <c r="AP4" s="1" t="b">
        <f t="shared" ref="AP4:AP5" si="19">IF(T4="","",EXACT(T4,BF4))</f>
        <v>0</v>
      </c>
      <c r="AQ4" s="1" t="b">
        <f t="shared" ref="AQ4:AQ5" si="20">IF(U4="","",EXACT(U4,BG4))</f>
        <v>0</v>
      </c>
      <c r="AR4" s="1" t="b">
        <f t="shared" ref="AR4:AR5" si="21">IF(V4="","",EXACT(V4,BH4))</f>
        <v>0</v>
      </c>
      <c r="AS4" s="1" t="b">
        <f t="shared" ref="AS4:AS5" si="22">IF(W4="","",EXACT(W4,BI4))</f>
        <v>0</v>
      </c>
      <c r="AT4" s="1" t="b">
        <f t="shared" ref="AT4:AT5" si="23">IF(X4="","",EXACT(X4,BJ4))</f>
        <v>0</v>
      </c>
      <c r="AU4" s="1" t="b">
        <f t="shared" ref="AU4:AU5" si="24">IF(Y4="","",EXACT(Y4,BK4))</f>
        <v>0</v>
      </c>
      <c r="AV4" s="1" t="b">
        <f t="shared" ref="AV4:AV5" si="25">IF(Z4="","",EXACT(Z4,BL4))</f>
        <v>0</v>
      </c>
      <c r="AW4" s="1" t="b">
        <f t="shared" ref="AW4:AW5" si="26">IF(AA4="","",EXACT(AA4,BM4))</f>
        <v>0</v>
      </c>
      <c r="AX4" s="1" t="b">
        <f t="shared" ref="AX4:AX5" si="27">IF(AB4="","",EXACT(AB4,BN4))</f>
        <v>0</v>
      </c>
      <c r="AY4" s="1" t="b">
        <f t="shared" ref="AY4:AY5" si="28">IF(AC4="","",EXACT(AC4,BO4))</f>
        <v>0</v>
      </c>
      <c r="AZ4" s="1" t="b">
        <f t="shared" ref="AZ4:AZ5" si="29">IF(AD4="","",EXACT(AD4,BP4))</f>
        <v>0</v>
      </c>
      <c r="BA4" s="1" t="b">
        <f t="shared" ref="BA4:BA5" si="30">IF(AE4="","",EXACT(AE4,BQ4))</f>
        <v>0</v>
      </c>
      <c r="BB4" s="1" t="b">
        <f t="shared" ref="BB4:BB5" si="31">IF(AF4="","",EXACT(AF4,BR4))</f>
        <v>0</v>
      </c>
      <c r="BD4" s="1"/>
      <c r="BE4" s="1"/>
      <c r="BF4" s="1"/>
      <c r="BG4" s="1"/>
      <c r="BH4" s="1"/>
      <c r="BI4" s="1"/>
      <c r="BJ4" s="1"/>
      <c r="BK4" s="1"/>
      <c r="BL4" s="1"/>
      <c r="BM4" s="1"/>
      <c r="BN4" s="1"/>
      <c r="BO4" s="1"/>
      <c r="BP4" s="1"/>
      <c r="BQ4" s="1"/>
      <c r="BR4" s="1"/>
    </row>
    <row r="5" spans="1:70">
      <c r="A5" s="36">
        <v>3</v>
      </c>
      <c r="B5" s="152" t="s">
        <v>1003</v>
      </c>
      <c r="C5" s="147" t="s">
        <v>1107</v>
      </c>
      <c r="D5" s="147" t="s">
        <v>24</v>
      </c>
      <c r="E5" s="147">
        <v>1</v>
      </c>
      <c r="F5" s="147" t="s">
        <v>24</v>
      </c>
      <c r="G5" s="147" t="s">
        <v>24</v>
      </c>
      <c r="H5" s="147">
        <v>0</v>
      </c>
      <c r="I5" s="147">
        <v>1</v>
      </c>
      <c r="J5" s="147">
        <v>0</v>
      </c>
      <c r="K5" s="147">
        <v>2</v>
      </c>
      <c r="L5" s="147" t="s">
        <v>24</v>
      </c>
      <c r="M5" s="147"/>
      <c r="N5" s="147"/>
      <c r="O5" s="153" t="s">
        <v>729</v>
      </c>
      <c r="P5" s="148" t="s">
        <v>1137</v>
      </c>
      <c r="Q5" s="151" t="s">
        <v>43</v>
      </c>
      <c r="R5" s="36">
        <v>3</v>
      </c>
      <c r="S5" s="66" t="s">
        <v>289</v>
      </c>
      <c r="T5" s="66" t="s">
        <v>2206</v>
      </c>
      <c r="U5" s="36" t="s">
        <v>326</v>
      </c>
      <c r="V5" s="36">
        <v>1</v>
      </c>
      <c r="W5" s="36" t="s">
        <v>326</v>
      </c>
      <c r="X5" s="36" t="s">
        <v>326</v>
      </c>
      <c r="Y5" s="36">
        <v>0</v>
      </c>
      <c r="Z5" s="36">
        <v>1</v>
      </c>
      <c r="AA5" s="66">
        <v>0</v>
      </c>
      <c r="AB5" s="36">
        <v>1</v>
      </c>
      <c r="AC5" s="36" t="s">
        <v>403</v>
      </c>
      <c r="AD5" s="36" t="s">
        <v>2066</v>
      </c>
      <c r="AE5" s="36" t="s">
        <v>2066</v>
      </c>
      <c r="AF5" s="31" t="s">
        <v>2064</v>
      </c>
      <c r="AH5" s="32" t="s">
        <v>208</v>
      </c>
      <c r="AI5" s="33" t="s">
        <v>702</v>
      </c>
      <c r="AJ5" s="33" t="s">
        <v>206</v>
      </c>
      <c r="AK5" s="33" t="str">
        <f t="shared" si="16"/>
        <v>3,'MOF','MOF.csv','N','1','N','N','0','1','0','1','Y',' ',' ',to_timestamp('2022/01/01 0:00:00' , 'yyyy/MM/dd hh24:mi:ss')</v>
      </c>
      <c r="AL5" s="34" t="s">
        <v>207</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W5" s="1" t="b">
        <f t="shared" si="26"/>
        <v>0</v>
      </c>
      <c r="AX5" s="1" t="b">
        <f t="shared" si="27"/>
        <v>0</v>
      </c>
      <c r="AY5" s="1" t="b">
        <f t="shared" si="28"/>
        <v>0</v>
      </c>
      <c r="AZ5" s="1" t="b">
        <f t="shared" si="29"/>
        <v>0</v>
      </c>
      <c r="BA5" s="1" t="b">
        <f t="shared" si="30"/>
        <v>0</v>
      </c>
      <c r="BB5" s="1" t="b">
        <f t="shared" si="31"/>
        <v>0</v>
      </c>
      <c r="BD5" s="1"/>
      <c r="BE5" s="1"/>
      <c r="BF5" s="1"/>
      <c r="BG5" s="1"/>
      <c r="BH5" s="1"/>
      <c r="BI5" s="1"/>
      <c r="BJ5" s="1"/>
      <c r="BK5" s="1"/>
      <c r="BL5" s="1"/>
      <c r="BM5" s="1"/>
      <c r="BN5" s="1"/>
      <c r="BO5" s="1"/>
      <c r="BP5" s="1"/>
      <c r="BQ5" s="1"/>
      <c r="BR5" s="1"/>
    </row>
    <row r="6" spans="1:70">
      <c r="A6" s="36">
        <v>4</v>
      </c>
      <c r="B6" s="149" t="s">
        <v>1004</v>
      </c>
      <c r="C6" s="66" t="s">
        <v>2187</v>
      </c>
      <c r="D6" s="36" t="s">
        <v>24</v>
      </c>
      <c r="E6" s="36">
        <v>1</v>
      </c>
      <c r="F6" s="36" t="s">
        <v>24</v>
      </c>
      <c r="G6" s="36" t="s">
        <v>24</v>
      </c>
      <c r="H6" s="36">
        <v>0</v>
      </c>
      <c r="I6" s="36">
        <v>1</v>
      </c>
      <c r="J6" s="36">
        <v>0</v>
      </c>
      <c r="K6" s="36">
        <v>2</v>
      </c>
      <c r="L6" s="36" t="s">
        <v>24</v>
      </c>
      <c r="M6" s="36"/>
      <c r="N6" s="36"/>
      <c r="O6" s="31" t="s">
        <v>729</v>
      </c>
      <c r="P6" s="150" t="s">
        <v>1068</v>
      </c>
      <c r="Q6" s="151" t="s">
        <v>43</v>
      </c>
      <c r="R6" s="36">
        <v>4</v>
      </c>
      <c r="S6" s="36" t="s">
        <v>1016</v>
      </c>
      <c r="T6" s="36" t="s">
        <v>1009</v>
      </c>
      <c r="U6" s="36" t="s">
        <v>326</v>
      </c>
      <c r="V6" s="36">
        <v>1</v>
      </c>
      <c r="W6" s="36" t="s">
        <v>326</v>
      </c>
      <c r="X6" s="36" t="s">
        <v>326</v>
      </c>
      <c r="Y6" s="36">
        <v>0</v>
      </c>
      <c r="Z6" s="36">
        <v>1</v>
      </c>
      <c r="AA6" s="36">
        <v>0</v>
      </c>
      <c r="AB6" s="36">
        <v>1</v>
      </c>
      <c r="AC6" s="36" t="s">
        <v>326</v>
      </c>
      <c r="AD6" s="36" t="s">
        <v>2066</v>
      </c>
      <c r="AE6" s="36" t="s">
        <v>2066</v>
      </c>
      <c r="AF6" s="31" t="s">
        <v>2064</v>
      </c>
      <c r="AH6" s="32" t="s">
        <v>208</v>
      </c>
      <c r="AI6" s="33" t="s">
        <v>702</v>
      </c>
      <c r="AJ6" s="33" t="s">
        <v>206</v>
      </c>
      <c r="AK6" s="33" t="str">
        <f t="shared" ref="AK6" si="32">R6&amp;","&amp;"'"&amp;S6&amp;"'"&amp;","&amp;"'"&amp;T6&amp;"'"&amp;","&amp;"'"&amp;U6&amp;"'"&amp;","&amp;"'"&amp;V6&amp;"'"&amp;","&amp;"'"&amp;W6&amp;"'"&amp;","&amp;"'"&amp;X6&amp;"'"&amp;","&amp;"'"&amp;Y6&amp;"'"&amp;","&amp;"'"&amp;Z6&amp;"'"&amp;","&amp;"'"&amp;AA6&amp;"'"&amp;","&amp;"'"&amp;AB6&amp;"'"&amp;","&amp;"'"&amp;AC6&amp;"'"&amp;","&amp;"'"&amp;AD6&amp;"'"&amp;","&amp;"'"&amp;AE6&amp;"'"&amp;","&amp;"to_timestamp('"&amp;AF6&amp;"'"&amp;" , "&amp;"'yyyy/MM/dd hh24:mi:ss')"</f>
        <v>4,'NPA','凍結口座名義人リスト.csv','N','1','N','N','0','1','0','1','N',' ',' ',to_timestamp('2022/01/01 0:00:00' , 'yyyy/MM/dd hh24:mi:ss')</v>
      </c>
      <c r="AL6" s="34" t="s">
        <v>207</v>
      </c>
      <c r="AN6" s="1" t="b">
        <f t="shared" ref="AN6" si="33">IF(R6="","",EXACT(R6,BD6))</f>
        <v>0</v>
      </c>
      <c r="AO6" s="1" t="b">
        <f t="shared" ref="AO6" si="34">IF(S6="","",EXACT(S6,BE6))</f>
        <v>0</v>
      </c>
      <c r="AP6" s="1" t="b">
        <f t="shared" ref="AP6" si="35">IF(T6="","",EXACT(T6,BF6))</f>
        <v>0</v>
      </c>
      <c r="AQ6" s="1" t="b">
        <f t="shared" ref="AQ6" si="36">IF(U6="","",EXACT(U6,BG6))</f>
        <v>0</v>
      </c>
      <c r="AR6" s="1" t="b">
        <f t="shared" ref="AR6" si="37">IF(V6="","",EXACT(V6,BH6))</f>
        <v>0</v>
      </c>
      <c r="AS6" s="1" t="b">
        <f t="shared" ref="AS6" si="38">IF(W6="","",EXACT(W6,BI6))</f>
        <v>0</v>
      </c>
      <c r="AT6" s="1" t="b">
        <f t="shared" ref="AT6" si="39">IF(X6="","",EXACT(X6,BJ6))</f>
        <v>0</v>
      </c>
      <c r="AU6" s="1" t="b">
        <f t="shared" ref="AU6" si="40">IF(Y6="","",EXACT(Y6,BK6))</f>
        <v>0</v>
      </c>
      <c r="AV6" s="1" t="b">
        <f t="shared" ref="AV6" si="41">IF(Z6="","",EXACT(Z6,BL6))</f>
        <v>0</v>
      </c>
      <c r="AW6" s="1" t="b">
        <f t="shared" ref="AW6" si="42">IF(AA6="","",EXACT(AA6,BM6))</f>
        <v>0</v>
      </c>
      <c r="AX6" s="1" t="b">
        <f t="shared" ref="AX6" si="43">IF(AB6="","",EXACT(AB6,BN6))</f>
        <v>0</v>
      </c>
      <c r="AY6" s="1" t="b">
        <f t="shared" ref="AY6" si="44">IF(AC6="","",EXACT(AC6,BO6))</f>
        <v>0</v>
      </c>
      <c r="AZ6" s="1" t="b">
        <f t="shared" ref="AZ6" si="45">IF(AD6="","",EXACT(AD6,BP6))</f>
        <v>0</v>
      </c>
      <c r="BA6" s="1" t="b">
        <f t="shared" ref="BA6" si="46">IF(AE6="","",EXACT(AE6,BQ6))</f>
        <v>0</v>
      </c>
      <c r="BB6" s="1" t="b">
        <f t="shared" ref="BB6" si="47">IF(AF6="","",EXACT(AF6,BR6))</f>
        <v>0</v>
      </c>
      <c r="BD6" s="1"/>
      <c r="BE6" s="1"/>
      <c r="BF6" s="1"/>
      <c r="BG6" s="1"/>
      <c r="BH6" s="1"/>
      <c r="BI6" s="1"/>
      <c r="BJ6" s="1"/>
      <c r="BK6" s="1"/>
      <c r="BL6" s="1"/>
      <c r="BM6" s="1"/>
      <c r="BN6" s="1"/>
      <c r="BO6" s="1"/>
      <c r="BP6" s="1"/>
      <c r="BQ6" s="1"/>
      <c r="BR6" s="1"/>
    </row>
    <row r="7" spans="1:70">
      <c r="A7" s="36">
        <v>5</v>
      </c>
      <c r="B7" s="149" t="s">
        <v>903</v>
      </c>
      <c r="C7" s="36" t="s">
        <v>904</v>
      </c>
      <c r="D7" s="36" t="s">
        <v>24</v>
      </c>
      <c r="E7" s="36">
        <v>1</v>
      </c>
      <c r="F7" s="36" t="s">
        <v>24</v>
      </c>
      <c r="G7" s="36" t="s">
        <v>24</v>
      </c>
      <c r="H7" s="36">
        <v>0</v>
      </c>
      <c r="I7" s="36">
        <v>1</v>
      </c>
      <c r="J7" s="36">
        <v>0</v>
      </c>
      <c r="K7" s="36">
        <v>2</v>
      </c>
      <c r="L7" s="36" t="s">
        <v>24</v>
      </c>
      <c r="M7" s="36"/>
      <c r="N7" s="36"/>
      <c r="O7" s="31" t="s">
        <v>729</v>
      </c>
      <c r="P7" s="150" t="s">
        <v>1068</v>
      </c>
      <c r="Q7" s="151" t="s">
        <v>43</v>
      </c>
      <c r="R7" s="36">
        <v>5</v>
      </c>
      <c r="S7" s="36" t="s">
        <v>1017</v>
      </c>
      <c r="T7" s="36" t="s">
        <v>1010</v>
      </c>
      <c r="U7" s="36" t="s">
        <v>326</v>
      </c>
      <c r="V7" s="36">
        <v>1</v>
      </c>
      <c r="W7" s="36" t="s">
        <v>326</v>
      </c>
      <c r="X7" s="36" t="s">
        <v>326</v>
      </c>
      <c r="Y7" s="36">
        <v>0</v>
      </c>
      <c r="Z7" s="36">
        <v>1</v>
      </c>
      <c r="AA7" s="36">
        <v>0</v>
      </c>
      <c r="AB7" s="36">
        <v>1</v>
      </c>
      <c r="AC7" s="36" t="s">
        <v>326</v>
      </c>
      <c r="AD7" s="36" t="s">
        <v>2066</v>
      </c>
      <c r="AE7" s="36" t="s">
        <v>2066</v>
      </c>
      <c r="AF7" s="31" t="s">
        <v>2064</v>
      </c>
      <c r="AH7" s="32" t="s">
        <v>208</v>
      </c>
      <c r="AI7" s="33" t="s">
        <v>702</v>
      </c>
      <c r="AJ7" s="33" t="s">
        <v>206</v>
      </c>
      <c r="AK7" s="33" t="str">
        <f t="shared" ref="AK7:AK21" si="48">R7&amp;","&amp;"'"&amp;S7&amp;"'"&amp;","&amp;"'"&amp;T7&amp;"'"&amp;","&amp;"'"&amp;U7&amp;"'"&amp;","&amp;"'"&amp;V7&amp;"'"&amp;","&amp;"'"&amp;W7&amp;"'"&amp;","&amp;"'"&amp;X7&amp;"'"&amp;","&amp;"'"&amp;Y7&amp;"'"&amp;","&amp;"'"&amp;Z7&amp;"'"&amp;","&amp;"'"&amp;AA7&amp;"'"&amp;","&amp;"'"&amp;AB7&amp;"'"&amp;","&amp;"'"&amp;AC7&amp;"'"&amp;","&amp;"'"&amp;AD7&amp;"'"&amp;","&amp;"'"&amp;AE7&amp;"'"&amp;","&amp;"to_timestamp('"&amp;AF7&amp;"'"&amp;" , "&amp;"'yyyy/MM/dd hh24:mi:ss')"</f>
        <v>5,'NPC','凍結口座名義人リスト法人版.csv','N','1','N','N','0','1','0','1','N',' ',' ',to_timestamp('2022/01/01 0:00:00' , 'yyyy/MM/dd hh24:mi:ss')</v>
      </c>
      <c r="AL7" s="34" t="s">
        <v>207</v>
      </c>
      <c r="AN7" s="1" t="b">
        <f t="shared" ref="AN7:BB21" si="49">IF(R7="","",EXACT(R7,BD7))</f>
        <v>0</v>
      </c>
      <c r="AO7" s="1" t="b">
        <f t="shared" ref="AO7:AO21" si="50">IF(S7="","",EXACT(S7,BE7))</f>
        <v>0</v>
      </c>
      <c r="AP7" s="1" t="b">
        <f t="shared" ref="AP7:AP21" si="51">IF(T7="","",EXACT(T7,BF7))</f>
        <v>0</v>
      </c>
      <c r="AQ7" s="1" t="b">
        <f t="shared" ref="AQ7:AQ21" si="52">IF(U7="","",EXACT(U7,BG7))</f>
        <v>0</v>
      </c>
      <c r="AR7" s="1" t="b">
        <f t="shared" ref="AR7:AR21" si="53">IF(V7="","",EXACT(V7,BH7))</f>
        <v>0</v>
      </c>
      <c r="AS7" s="1" t="b">
        <f t="shared" ref="AS7:AS21" si="54">IF(W7="","",EXACT(W7,BI7))</f>
        <v>0</v>
      </c>
      <c r="AT7" s="1" t="b">
        <f t="shared" ref="AT7:AT21" si="55">IF(X7="","",EXACT(X7,BJ7))</f>
        <v>0</v>
      </c>
      <c r="AU7" s="1" t="b">
        <f t="shared" ref="AU7:AU21" si="56">IF(Y7="","",EXACT(Y7,BK7))</f>
        <v>0</v>
      </c>
      <c r="AV7" s="1" t="b">
        <f t="shared" ref="AV7:AV21" si="57">IF(Z7="","",EXACT(Z7,BL7))</f>
        <v>0</v>
      </c>
      <c r="AW7" s="1" t="b">
        <f t="shared" ref="AW7:AW21" si="58">IF(AA7="","",EXACT(AA7,BM7))</f>
        <v>0</v>
      </c>
      <c r="AX7" s="1" t="b">
        <f t="shared" ref="AX7:AX21" si="59">IF(AB7="","",EXACT(AB7,BN7))</f>
        <v>0</v>
      </c>
      <c r="AY7" s="1" t="b">
        <f t="shared" ref="AY7:AY21" si="60">IF(AC7="","",EXACT(AC7,BO7))</f>
        <v>0</v>
      </c>
      <c r="AZ7" s="1" t="b">
        <f t="shared" ref="AZ7:AZ21" si="61">IF(AD7="","",EXACT(AD7,BP7))</f>
        <v>0</v>
      </c>
      <c r="BA7" s="1" t="b">
        <f t="shared" ref="BA7:BA21" si="62">IF(AE7="","",EXACT(AE7,BQ7))</f>
        <v>0</v>
      </c>
      <c r="BB7" s="1" t="b">
        <f t="shared" ref="BB7:BB21" si="63">IF(AF7="","",EXACT(AF7,BR7))</f>
        <v>0</v>
      </c>
      <c r="BD7" s="1"/>
      <c r="BE7" s="1"/>
      <c r="BF7" s="1"/>
      <c r="BG7" s="1"/>
      <c r="BH7" s="1"/>
      <c r="BI7" s="1"/>
      <c r="BJ7" s="1"/>
      <c r="BK7" s="1"/>
      <c r="BL7" s="1"/>
      <c r="BM7" s="1"/>
      <c r="BN7" s="1"/>
      <c r="BO7" s="1"/>
      <c r="BP7" s="1"/>
      <c r="BQ7" s="1"/>
      <c r="BR7" s="1"/>
    </row>
    <row r="8" spans="1:70">
      <c r="A8" s="36">
        <v>6</v>
      </c>
      <c r="B8" s="36" t="s">
        <v>1014</v>
      </c>
      <c r="C8" s="36" t="s">
        <v>1006</v>
      </c>
      <c r="D8" s="36" t="s">
        <v>24</v>
      </c>
      <c r="E8" s="36">
        <v>1</v>
      </c>
      <c r="F8" s="36" t="s">
        <v>24</v>
      </c>
      <c r="G8" s="36" t="s">
        <v>24</v>
      </c>
      <c r="H8" s="36">
        <v>0</v>
      </c>
      <c r="I8" s="36">
        <v>1</v>
      </c>
      <c r="J8" s="36">
        <v>0</v>
      </c>
      <c r="K8" s="36">
        <v>1</v>
      </c>
      <c r="L8" s="36" t="s">
        <v>30</v>
      </c>
      <c r="M8" s="36"/>
      <c r="N8" s="36"/>
      <c r="O8" s="31" t="s">
        <v>729</v>
      </c>
      <c r="P8" s="150" t="s">
        <v>1068</v>
      </c>
      <c r="Q8" s="151" t="s">
        <v>43</v>
      </c>
      <c r="R8" s="36">
        <v>6</v>
      </c>
      <c r="S8" s="36" t="s">
        <v>1018</v>
      </c>
      <c r="T8" s="36" t="s">
        <v>1011</v>
      </c>
      <c r="U8" s="36" t="s">
        <v>326</v>
      </c>
      <c r="V8" s="36">
        <v>1</v>
      </c>
      <c r="W8" s="36" t="s">
        <v>326</v>
      </c>
      <c r="X8" s="36" t="s">
        <v>326</v>
      </c>
      <c r="Y8" s="36">
        <v>0</v>
      </c>
      <c r="Z8" s="36">
        <v>1</v>
      </c>
      <c r="AA8" s="36">
        <v>0</v>
      </c>
      <c r="AB8" s="36">
        <v>1</v>
      </c>
      <c r="AC8" s="36" t="s">
        <v>326</v>
      </c>
      <c r="AD8" s="36" t="s">
        <v>2066</v>
      </c>
      <c r="AE8" s="36" t="s">
        <v>2066</v>
      </c>
      <c r="AF8" s="31" t="s">
        <v>2064</v>
      </c>
      <c r="AH8" s="32" t="s">
        <v>208</v>
      </c>
      <c r="AI8" s="33" t="s">
        <v>702</v>
      </c>
      <c r="AJ8" s="33" t="s">
        <v>206</v>
      </c>
      <c r="AK8" s="33" t="str">
        <f t="shared" ref="AK8:AK16" si="64">R8&amp;","&amp;"'"&amp;S8&amp;"'"&amp;","&amp;"'"&amp;T8&amp;"'"&amp;","&amp;"'"&amp;U8&amp;"'"&amp;","&amp;"'"&amp;V8&amp;"'"&amp;","&amp;"'"&amp;W8&amp;"'"&amp;","&amp;"'"&amp;X8&amp;"'"&amp;","&amp;"'"&amp;Y8&amp;"'"&amp;","&amp;"'"&amp;Z8&amp;"'"&amp;","&amp;"'"&amp;AA8&amp;"'"&amp;","&amp;"'"&amp;AB8&amp;"'"&amp;","&amp;"'"&amp;AC8&amp;"'"&amp;","&amp;"'"&amp;AD8&amp;"'"&amp;","&amp;"'"&amp;AE8&amp;"'"&amp;","&amp;"to_timestamp('"&amp;AF8&amp;"'"&amp;" , "&amp;"'yyyy/MM/dd hh24:mi:ss')"</f>
        <v>6,'NPI','IB不正送金先口座名義人リスト.csv','N','1','N','N','0','1','0','1','N',' ',' ',to_timestamp('2022/01/01 0:00:00' , 'yyyy/MM/dd hh24:mi:ss')</v>
      </c>
      <c r="AL8" s="34" t="s">
        <v>207</v>
      </c>
      <c r="AN8" s="1" t="b">
        <f t="shared" ref="AN8:AN16" si="65">IF(R8="","",EXACT(R8,BD8))</f>
        <v>0</v>
      </c>
      <c r="AO8" s="1" t="b">
        <f t="shared" si="50"/>
        <v>0</v>
      </c>
      <c r="AP8" s="1" t="b">
        <f t="shared" si="51"/>
        <v>0</v>
      </c>
      <c r="AQ8" s="1" t="b">
        <f t="shared" si="52"/>
        <v>0</v>
      </c>
      <c r="AR8" s="1" t="b">
        <f t="shared" si="53"/>
        <v>0</v>
      </c>
      <c r="AS8" s="1" t="b">
        <f t="shared" si="54"/>
        <v>0</v>
      </c>
      <c r="AT8" s="1" t="b">
        <f t="shared" si="55"/>
        <v>0</v>
      </c>
      <c r="AU8" s="1" t="b">
        <f t="shared" si="56"/>
        <v>0</v>
      </c>
      <c r="AV8" s="1" t="b">
        <f t="shared" si="57"/>
        <v>0</v>
      </c>
      <c r="AW8" s="1" t="b">
        <f t="shared" si="58"/>
        <v>0</v>
      </c>
      <c r="AX8" s="1" t="b">
        <f t="shared" si="59"/>
        <v>0</v>
      </c>
      <c r="AY8" s="1" t="b">
        <f t="shared" si="60"/>
        <v>0</v>
      </c>
      <c r="AZ8" s="1" t="b">
        <f t="shared" si="61"/>
        <v>0</v>
      </c>
      <c r="BA8" s="1" t="b">
        <f t="shared" si="62"/>
        <v>0</v>
      </c>
      <c r="BB8" s="1" t="b">
        <f t="shared" si="63"/>
        <v>0</v>
      </c>
      <c r="BD8" s="1"/>
      <c r="BE8" s="1"/>
      <c r="BF8" s="1"/>
      <c r="BG8" s="1"/>
      <c r="BH8" s="1"/>
      <c r="BI8" s="1"/>
      <c r="BJ8" s="1"/>
      <c r="BK8" s="1"/>
      <c r="BL8" s="1"/>
      <c r="BM8" s="1"/>
      <c r="BN8" s="1"/>
      <c r="BO8" s="1"/>
      <c r="BP8" s="1"/>
      <c r="BQ8" s="1"/>
      <c r="BR8" s="1"/>
    </row>
    <row r="9" spans="1:70">
      <c r="A9" s="36">
        <v>7</v>
      </c>
      <c r="B9" s="36" t="s">
        <v>400</v>
      </c>
      <c r="C9" s="36" t="s">
        <v>1007</v>
      </c>
      <c r="D9" s="36" t="s">
        <v>24</v>
      </c>
      <c r="E9" s="36">
        <v>1</v>
      </c>
      <c r="F9" s="36" t="s">
        <v>24</v>
      </c>
      <c r="G9" s="36" t="s">
        <v>24</v>
      </c>
      <c r="H9" s="36">
        <v>0</v>
      </c>
      <c r="I9" s="36">
        <v>1</v>
      </c>
      <c r="J9" s="36">
        <v>0</v>
      </c>
      <c r="K9" s="36">
        <v>1</v>
      </c>
      <c r="L9" s="36" t="s">
        <v>30</v>
      </c>
      <c r="M9" s="36"/>
      <c r="N9" s="36"/>
      <c r="O9" s="31" t="s">
        <v>729</v>
      </c>
      <c r="P9" s="150" t="s">
        <v>1068</v>
      </c>
      <c r="Q9" s="151" t="s">
        <v>43</v>
      </c>
      <c r="R9" s="36">
        <v>7</v>
      </c>
      <c r="S9" s="36" t="s">
        <v>1019</v>
      </c>
      <c r="T9" s="36" t="s">
        <v>2069</v>
      </c>
      <c r="U9" s="36" t="s">
        <v>326</v>
      </c>
      <c r="V9" s="36">
        <v>1</v>
      </c>
      <c r="W9" s="36" t="s">
        <v>326</v>
      </c>
      <c r="X9" s="36" t="s">
        <v>326</v>
      </c>
      <c r="Y9" s="36">
        <v>0</v>
      </c>
      <c r="Z9" s="36">
        <v>1</v>
      </c>
      <c r="AA9" s="36">
        <v>0</v>
      </c>
      <c r="AB9" s="36">
        <v>1</v>
      </c>
      <c r="AC9" s="36" t="s">
        <v>403</v>
      </c>
      <c r="AD9" s="36" t="s">
        <v>2066</v>
      </c>
      <c r="AE9" s="36" t="s">
        <v>2066</v>
      </c>
      <c r="AF9" s="31" t="s">
        <v>2064</v>
      </c>
      <c r="AH9" s="32" t="s">
        <v>208</v>
      </c>
      <c r="AI9" s="33" t="s">
        <v>702</v>
      </c>
      <c r="AJ9" s="33" t="s">
        <v>206</v>
      </c>
      <c r="AK9" s="33" t="str">
        <f t="shared" si="64"/>
        <v>7,'ASI','ASI.csv','N','1','N','N','0','1','0','1','Y',' ',' ',to_timestamp('2022/01/01 0:00:00' , 'yyyy/MM/dd hh24:mi:ss')</v>
      </c>
      <c r="AL9" s="34" t="s">
        <v>207</v>
      </c>
      <c r="AN9" s="1" t="b">
        <f t="shared" si="65"/>
        <v>0</v>
      </c>
      <c r="AO9" s="1" t="b">
        <f t="shared" si="50"/>
        <v>0</v>
      </c>
      <c r="AP9" s="1" t="b">
        <f t="shared" si="51"/>
        <v>0</v>
      </c>
      <c r="AQ9" s="1" t="b">
        <f t="shared" si="52"/>
        <v>0</v>
      </c>
      <c r="AR9" s="1" t="b">
        <f t="shared" si="53"/>
        <v>0</v>
      </c>
      <c r="AS9" s="1" t="b">
        <f t="shared" si="54"/>
        <v>0</v>
      </c>
      <c r="AT9" s="1" t="b">
        <f t="shared" si="55"/>
        <v>0</v>
      </c>
      <c r="AU9" s="1" t="b">
        <f t="shared" si="56"/>
        <v>0</v>
      </c>
      <c r="AV9" s="1" t="b">
        <f t="shared" si="57"/>
        <v>0</v>
      </c>
      <c r="AW9" s="1" t="b">
        <f t="shared" si="58"/>
        <v>0</v>
      </c>
      <c r="AX9" s="1" t="b">
        <f t="shared" si="59"/>
        <v>0</v>
      </c>
      <c r="AY9" s="1" t="b">
        <f t="shared" si="60"/>
        <v>0</v>
      </c>
      <c r="AZ9" s="1" t="b">
        <f t="shared" si="61"/>
        <v>0</v>
      </c>
      <c r="BA9" s="1" t="b">
        <f t="shared" si="62"/>
        <v>0</v>
      </c>
      <c r="BB9" s="1" t="b">
        <f t="shared" si="63"/>
        <v>0</v>
      </c>
      <c r="BD9" s="1"/>
      <c r="BE9" s="1"/>
      <c r="BF9" s="1"/>
      <c r="BG9" s="1"/>
      <c r="BH9" s="1"/>
      <c r="BI9" s="1"/>
      <c r="BJ9" s="1"/>
      <c r="BK9" s="1"/>
      <c r="BL9" s="1"/>
      <c r="BM9" s="1"/>
      <c r="BN9" s="1"/>
      <c r="BO9" s="1"/>
      <c r="BP9" s="1"/>
      <c r="BQ9" s="1"/>
      <c r="BR9" s="1"/>
    </row>
    <row r="10" spans="1:70">
      <c r="A10" s="36">
        <v>8</v>
      </c>
      <c r="B10" s="36" t="s">
        <v>1015</v>
      </c>
      <c r="C10" s="36" t="s">
        <v>1008</v>
      </c>
      <c r="D10" s="36" t="s">
        <v>24</v>
      </c>
      <c r="E10" s="36">
        <v>1</v>
      </c>
      <c r="F10" s="36" t="s">
        <v>24</v>
      </c>
      <c r="G10" s="36" t="s">
        <v>24</v>
      </c>
      <c r="H10" s="36">
        <v>0</v>
      </c>
      <c r="I10" s="36">
        <v>1</v>
      </c>
      <c r="J10" s="36">
        <v>0</v>
      </c>
      <c r="K10" s="36">
        <v>1</v>
      </c>
      <c r="L10" s="36" t="s">
        <v>30</v>
      </c>
      <c r="M10" s="36"/>
      <c r="N10" s="36"/>
      <c r="O10" s="31" t="s">
        <v>729</v>
      </c>
      <c r="P10" s="150" t="s">
        <v>1068</v>
      </c>
      <c r="Q10" s="151" t="s">
        <v>43</v>
      </c>
      <c r="R10" s="36">
        <v>8</v>
      </c>
      <c r="S10" s="36" t="s">
        <v>1020</v>
      </c>
      <c r="T10" s="36" t="s">
        <v>2070</v>
      </c>
      <c r="U10" s="36" t="s">
        <v>326</v>
      </c>
      <c r="V10" s="36">
        <v>1</v>
      </c>
      <c r="W10" s="36" t="s">
        <v>326</v>
      </c>
      <c r="X10" s="36" t="s">
        <v>326</v>
      </c>
      <c r="Y10" s="36">
        <v>0</v>
      </c>
      <c r="Z10" s="36">
        <v>1</v>
      </c>
      <c r="AA10" s="36">
        <v>0</v>
      </c>
      <c r="AB10" s="36">
        <v>1</v>
      </c>
      <c r="AC10" s="36" t="s">
        <v>403</v>
      </c>
      <c r="AD10" s="36" t="s">
        <v>2066</v>
      </c>
      <c r="AE10" s="36" t="s">
        <v>2066</v>
      </c>
      <c r="AF10" s="31" t="s">
        <v>2064</v>
      </c>
      <c r="AH10" s="32" t="s">
        <v>208</v>
      </c>
      <c r="AI10" s="33" t="s">
        <v>702</v>
      </c>
      <c r="AJ10" s="33" t="s">
        <v>206</v>
      </c>
      <c r="AK10" s="33" t="str">
        <f t="shared" si="64"/>
        <v>8,'ASC','ASC.csv','N','1','N','N','0','1','0','1','Y',' ',' ',to_timestamp('2022/01/01 0:00:00' , 'yyyy/MM/dd hh24:mi:ss')</v>
      </c>
      <c r="AL10" s="34" t="s">
        <v>207</v>
      </c>
      <c r="AN10" s="1" t="b">
        <f t="shared" si="65"/>
        <v>0</v>
      </c>
      <c r="AO10" s="1" t="b">
        <f t="shared" si="50"/>
        <v>0</v>
      </c>
      <c r="AP10" s="1" t="b">
        <f t="shared" si="51"/>
        <v>0</v>
      </c>
      <c r="AQ10" s="1" t="b">
        <f t="shared" si="52"/>
        <v>0</v>
      </c>
      <c r="AR10" s="1" t="b">
        <f t="shared" si="53"/>
        <v>0</v>
      </c>
      <c r="AS10" s="1" t="b">
        <f t="shared" si="54"/>
        <v>0</v>
      </c>
      <c r="AT10" s="1" t="b">
        <f t="shared" si="55"/>
        <v>0</v>
      </c>
      <c r="AU10" s="1" t="b">
        <f t="shared" si="56"/>
        <v>0</v>
      </c>
      <c r="AV10" s="1" t="b">
        <f t="shared" si="57"/>
        <v>0</v>
      </c>
      <c r="AW10" s="1" t="b">
        <f t="shared" si="58"/>
        <v>0</v>
      </c>
      <c r="AX10" s="1" t="b">
        <f t="shared" si="59"/>
        <v>0</v>
      </c>
      <c r="AY10" s="1" t="b">
        <f t="shared" si="60"/>
        <v>0</v>
      </c>
      <c r="AZ10" s="1" t="b">
        <f t="shared" si="61"/>
        <v>0</v>
      </c>
      <c r="BA10" s="1" t="b">
        <f t="shared" si="62"/>
        <v>0</v>
      </c>
      <c r="BB10" s="1" t="b">
        <f t="shared" si="63"/>
        <v>0</v>
      </c>
      <c r="BD10" s="1"/>
      <c r="BE10" s="1"/>
      <c r="BF10" s="1"/>
      <c r="BG10" s="1"/>
      <c r="BH10" s="1"/>
      <c r="BI10" s="1"/>
      <c r="BJ10" s="1"/>
      <c r="BK10" s="1"/>
      <c r="BL10" s="1"/>
      <c r="BM10" s="1"/>
      <c r="BN10" s="1"/>
      <c r="BO10" s="1"/>
      <c r="BP10" s="1"/>
      <c r="BQ10" s="1"/>
      <c r="BR10" s="1"/>
    </row>
    <row r="11" spans="1:70">
      <c r="A11" s="36">
        <v>9</v>
      </c>
      <c r="B11" s="36" t="s">
        <v>1016</v>
      </c>
      <c r="C11" s="36" t="s">
        <v>1009</v>
      </c>
      <c r="D11" s="36" t="s">
        <v>24</v>
      </c>
      <c r="E11" s="36">
        <v>1</v>
      </c>
      <c r="F11" s="36" t="s">
        <v>24</v>
      </c>
      <c r="G11" s="36" t="s">
        <v>24</v>
      </c>
      <c r="H11" s="36">
        <v>0</v>
      </c>
      <c r="I11" s="36">
        <v>1</v>
      </c>
      <c r="J11" s="36">
        <v>0</v>
      </c>
      <c r="K11" s="36">
        <v>1</v>
      </c>
      <c r="L11" s="36" t="s">
        <v>24</v>
      </c>
      <c r="M11" s="36"/>
      <c r="N11" s="36"/>
      <c r="O11" s="31" t="s">
        <v>729</v>
      </c>
      <c r="P11" s="150" t="s">
        <v>1068</v>
      </c>
      <c r="Q11" s="151" t="s">
        <v>43</v>
      </c>
      <c r="R11" s="36">
        <v>9</v>
      </c>
      <c r="S11" s="36" t="s">
        <v>2071</v>
      </c>
      <c r="T11" s="36" t="s">
        <v>2072</v>
      </c>
      <c r="U11" s="36" t="s">
        <v>326</v>
      </c>
      <c r="V11" s="66">
        <v>2</v>
      </c>
      <c r="W11" s="36" t="s">
        <v>326</v>
      </c>
      <c r="X11" s="36" t="s">
        <v>326</v>
      </c>
      <c r="Y11" s="36">
        <v>0</v>
      </c>
      <c r="Z11" s="36">
        <v>1</v>
      </c>
      <c r="AA11" s="66">
        <v>0</v>
      </c>
      <c r="AB11" s="66">
        <v>2</v>
      </c>
      <c r="AC11" s="36" t="s">
        <v>24</v>
      </c>
      <c r="AD11" s="36" t="s">
        <v>2066</v>
      </c>
      <c r="AE11" s="36" t="s">
        <v>2066</v>
      </c>
      <c r="AF11" s="31" t="s">
        <v>2064</v>
      </c>
      <c r="AH11" s="32" t="s">
        <v>208</v>
      </c>
      <c r="AI11" s="33" t="s">
        <v>702</v>
      </c>
      <c r="AJ11" s="33" t="s">
        <v>206</v>
      </c>
      <c r="AK11" s="33" t="str">
        <f t="shared" si="64"/>
        <v>9,'DSE','DSE.xml','N','2','N','N','0','1','0','2','N',' ',' ',to_timestamp('2022/01/01 0:00:00' , 'yyyy/MM/dd hh24:mi:ss')</v>
      </c>
      <c r="AL11" s="34" t="s">
        <v>207</v>
      </c>
      <c r="AN11" s="1" t="b">
        <f t="shared" si="65"/>
        <v>0</v>
      </c>
      <c r="AO11" s="1" t="b">
        <f t="shared" si="50"/>
        <v>0</v>
      </c>
      <c r="AP11" s="1" t="b">
        <f t="shared" si="51"/>
        <v>0</v>
      </c>
      <c r="AQ11" s="1" t="b">
        <f t="shared" si="52"/>
        <v>0</v>
      </c>
      <c r="AR11" s="1" t="b">
        <f t="shared" si="53"/>
        <v>0</v>
      </c>
      <c r="AS11" s="1" t="b">
        <f t="shared" si="54"/>
        <v>0</v>
      </c>
      <c r="AT11" s="1" t="b">
        <f t="shared" si="55"/>
        <v>0</v>
      </c>
      <c r="AU11" s="1" t="b">
        <f t="shared" si="56"/>
        <v>0</v>
      </c>
      <c r="AV11" s="1" t="b">
        <f t="shared" si="57"/>
        <v>0</v>
      </c>
      <c r="AW11" s="1" t="b">
        <f t="shared" si="58"/>
        <v>0</v>
      </c>
      <c r="AX11" s="1" t="b">
        <f t="shared" si="59"/>
        <v>0</v>
      </c>
      <c r="AY11" s="1" t="b">
        <f t="shared" si="60"/>
        <v>0</v>
      </c>
      <c r="AZ11" s="1" t="b">
        <f t="shared" si="61"/>
        <v>0</v>
      </c>
      <c r="BA11" s="1" t="b">
        <f t="shared" si="62"/>
        <v>0</v>
      </c>
      <c r="BB11" s="1" t="b">
        <f t="shared" si="63"/>
        <v>0</v>
      </c>
      <c r="BD11" s="1"/>
      <c r="BE11" s="1"/>
      <c r="BF11" s="1"/>
      <c r="BG11" s="1"/>
      <c r="BH11" s="1"/>
      <c r="BI11" s="1"/>
      <c r="BJ11" s="1"/>
      <c r="BK11" s="1"/>
      <c r="BL11" s="1"/>
      <c r="BM11" s="1"/>
      <c r="BN11" s="1"/>
      <c r="BO11" s="1"/>
      <c r="BP11" s="1"/>
      <c r="BQ11" s="1"/>
      <c r="BR11" s="1"/>
    </row>
    <row r="12" spans="1:70">
      <c r="A12" s="36">
        <v>10</v>
      </c>
      <c r="B12" s="36" t="s">
        <v>1017</v>
      </c>
      <c r="C12" s="36" t="s">
        <v>1010</v>
      </c>
      <c r="D12" s="36" t="s">
        <v>24</v>
      </c>
      <c r="E12" s="36">
        <v>1</v>
      </c>
      <c r="F12" s="36" t="s">
        <v>24</v>
      </c>
      <c r="G12" s="36" t="s">
        <v>24</v>
      </c>
      <c r="H12" s="36">
        <v>0</v>
      </c>
      <c r="I12" s="36">
        <v>1</v>
      </c>
      <c r="J12" s="36">
        <v>0</v>
      </c>
      <c r="K12" s="36">
        <v>1</v>
      </c>
      <c r="L12" s="36" t="s">
        <v>24</v>
      </c>
      <c r="M12" s="36"/>
      <c r="N12" s="36"/>
      <c r="O12" s="31" t="s">
        <v>729</v>
      </c>
      <c r="P12" s="150" t="s">
        <v>1068</v>
      </c>
      <c r="Q12" s="151" t="s">
        <v>43</v>
      </c>
      <c r="R12" s="36">
        <v>10</v>
      </c>
      <c r="S12" s="36" t="s">
        <v>2073</v>
      </c>
      <c r="T12" s="36" t="s">
        <v>2074</v>
      </c>
      <c r="U12" s="36" t="s">
        <v>326</v>
      </c>
      <c r="V12" s="66">
        <v>2</v>
      </c>
      <c r="W12" s="36" t="s">
        <v>326</v>
      </c>
      <c r="X12" s="36" t="s">
        <v>326</v>
      </c>
      <c r="Y12" s="36">
        <v>0</v>
      </c>
      <c r="Z12" s="36">
        <v>1</v>
      </c>
      <c r="AA12" s="66">
        <v>0</v>
      </c>
      <c r="AB12" s="66">
        <v>2</v>
      </c>
      <c r="AC12" s="36" t="s">
        <v>24</v>
      </c>
      <c r="AD12" s="36" t="s">
        <v>2066</v>
      </c>
      <c r="AE12" s="36" t="s">
        <v>2066</v>
      </c>
      <c r="AF12" s="31" t="s">
        <v>2064</v>
      </c>
      <c r="AH12" s="32" t="s">
        <v>208</v>
      </c>
      <c r="AI12" s="33" t="s">
        <v>702</v>
      </c>
      <c r="AJ12" s="33" t="s">
        <v>206</v>
      </c>
      <c r="AK12" s="33" t="str">
        <f t="shared" si="64"/>
        <v>10,'DSH','DSH.xml','N','2','N','N','0','1','0','2','N',' ',' ',to_timestamp('2022/01/01 0:00:00' , 'yyyy/MM/dd hh24:mi:ss')</v>
      </c>
      <c r="AL12" s="34" t="s">
        <v>207</v>
      </c>
      <c r="AN12" s="1" t="b">
        <f t="shared" si="65"/>
        <v>0</v>
      </c>
      <c r="AO12" s="1" t="b">
        <f t="shared" si="50"/>
        <v>0</v>
      </c>
      <c r="AP12" s="1" t="b">
        <f t="shared" si="51"/>
        <v>0</v>
      </c>
      <c r="AQ12" s="1" t="b">
        <f t="shared" si="52"/>
        <v>0</v>
      </c>
      <c r="AR12" s="1" t="b">
        <f t="shared" si="53"/>
        <v>0</v>
      </c>
      <c r="AS12" s="1" t="b">
        <f t="shared" si="54"/>
        <v>0</v>
      </c>
      <c r="AT12" s="1" t="b">
        <f t="shared" si="55"/>
        <v>0</v>
      </c>
      <c r="AU12" s="1" t="b">
        <f t="shared" si="56"/>
        <v>0</v>
      </c>
      <c r="AV12" s="1" t="b">
        <f t="shared" si="57"/>
        <v>0</v>
      </c>
      <c r="AW12" s="1" t="b">
        <f t="shared" si="58"/>
        <v>0</v>
      </c>
      <c r="AX12" s="1" t="b">
        <f t="shared" si="59"/>
        <v>0</v>
      </c>
      <c r="AY12" s="1" t="b">
        <f t="shared" si="60"/>
        <v>0</v>
      </c>
      <c r="AZ12" s="1" t="b">
        <f t="shared" si="61"/>
        <v>0</v>
      </c>
      <c r="BA12" s="1" t="b">
        <f t="shared" si="62"/>
        <v>0</v>
      </c>
      <c r="BB12" s="1" t="b">
        <f t="shared" si="63"/>
        <v>0</v>
      </c>
      <c r="BD12" s="1"/>
      <c r="BE12" s="1"/>
      <c r="BF12" s="1"/>
      <c r="BG12" s="1"/>
      <c r="BH12" s="1"/>
      <c r="BI12" s="1"/>
      <c r="BJ12" s="1"/>
      <c r="BK12" s="1"/>
      <c r="BL12" s="1"/>
      <c r="BM12" s="1"/>
      <c r="BN12" s="1"/>
      <c r="BO12" s="1"/>
      <c r="BP12" s="1"/>
      <c r="BQ12" s="1"/>
      <c r="BR12" s="1"/>
    </row>
    <row r="13" spans="1:70">
      <c r="A13" s="36">
        <v>11</v>
      </c>
      <c r="B13" s="36" t="s">
        <v>1018</v>
      </c>
      <c r="C13" s="36" t="s">
        <v>1011</v>
      </c>
      <c r="D13" s="36" t="s">
        <v>24</v>
      </c>
      <c r="E13" s="36">
        <v>1</v>
      </c>
      <c r="F13" s="36" t="s">
        <v>24</v>
      </c>
      <c r="G13" s="36" t="s">
        <v>24</v>
      </c>
      <c r="H13" s="36">
        <v>0</v>
      </c>
      <c r="I13" s="36">
        <v>1</v>
      </c>
      <c r="J13" s="36">
        <v>0</v>
      </c>
      <c r="K13" s="36">
        <v>1</v>
      </c>
      <c r="L13" s="36" t="s">
        <v>24</v>
      </c>
      <c r="M13" s="36"/>
      <c r="N13" s="36"/>
      <c r="O13" s="31" t="s">
        <v>729</v>
      </c>
      <c r="P13" s="150" t="s">
        <v>1068</v>
      </c>
      <c r="Q13" s="151" t="s">
        <v>43</v>
      </c>
      <c r="R13" s="36">
        <v>11</v>
      </c>
      <c r="S13" s="36" t="s">
        <v>2075</v>
      </c>
      <c r="T13" s="36" t="s">
        <v>2076</v>
      </c>
      <c r="U13" s="36" t="s">
        <v>326</v>
      </c>
      <c r="V13" s="66">
        <v>2</v>
      </c>
      <c r="W13" s="36" t="s">
        <v>326</v>
      </c>
      <c r="X13" s="36" t="s">
        <v>326</v>
      </c>
      <c r="Y13" s="36">
        <v>0</v>
      </c>
      <c r="Z13" s="36">
        <v>1</v>
      </c>
      <c r="AA13" s="66">
        <v>0</v>
      </c>
      <c r="AB13" s="66">
        <v>2</v>
      </c>
      <c r="AC13" s="36" t="s">
        <v>24</v>
      </c>
      <c r="AD13" s="36" t="s">
        <v>2066</v>
      </c>
      <c r="AE13" s="36" t="s">
        <v>2066</v>
      </c>
      <c r="AF13" s="31" t="s">
        <v>2064</v>
      </c>
      <c r="AH13" s="32" t="s">
        <v>208</v>
      </c>
      <c r="AI13" s="33" t="s">
        <v>702</v>
      </c>
      <c r="AJ13" s="33" t="s">
        <v>206</v>
      </c>
      <c r="AK13" s="33" t="str">
        <f t="shared" si="64"/>
        <v>11,'DGP','DGP.xml','N','2','N','N','0','1','0','2','N',' ',' ',to_timestamp('2022/01/01 0:00:00' , 'yyyy/MM/dd hh24:mi:ss')</v>
      </c>
      <c r="AL13" s="34" t="s">
        <v>207</v>
      </c>
      <c r="AN13" s="1" t="b">
        <f t="shared" si="65"/>
        <v>0</v>
      </c>
      <c r="AO13" s="1" t="b">
        <f t="shared" si="50"/>
        <v>0</v>
      </c>
      <c r="AP13" s="1" t="b">
        <f t="shared" si="51"/>
        <v>0</v>
      </c>
      <c r="AQ13" s="1" t="b">
        <f t="shared" si="52"/>
        <v>0</v>
      </c>
      <c r="AR13" s="1" t="b">
        <f t="shared" si="53"/>
        <v>0</v>
      </c>
      <c r="AS13" s="1" t="b">
        <f t="shared" si="54"/>
        <v>0</v>
      </c>
      <c r="AT13" s="1" t="b">
        <f t="shared" si="55"/>
        <v>0</v>
      </c>
      <c r="AU13" s="1" t="b">
        <f t="shared" si="56"/>
        <v>0</v>
      </c>
      <c r="AV13" s="1" t="b">
        <f t="shared" si="57"/>
        <v>0</v>
      </c>
      <c r="AW13" s="1" t="b">
        <f t="shared" si="58"/>
        <v>0</v>
      </c>
      <c r="AX13" s="1" t="b">
        <f t="shared" si="59"/>
        <v>0</v>
      </c>
      <c r="AY13" s="1" t="b">
        <f t="shared" si="60"/>
        <v>0</v>
      </c>
      <c r="AZ13" s="1" t="b">
        <f t="shared" si="61"/>
        <v>0</v>
      </c>
      <c r="BA13" s="1" t="b">
        <f t="shared" si="62"/>
        <v>0</v>
      </c>
      <c r="BB13" s="1" t="b">
        <f t="shared" si="63"/>
        <v>0</v>
      </c>
      <c r="BD13" s="1"/>
      <c r="BE13" s="1"/>
      <c r="BF13" s="1"/>
      <c r="BG13" s="1"/>
      <c r="BH13" s="1"/>
      <c r="BI13" s="1"/>
      <c r="BJ13" s="1"/>
      <c r="BK13" s="1"/>
      <c r="BL13" s="1"/>
      <c r="BM13" s="1"/>
      <c r="BN13" s="1"/>
      <c r="BO13" s="1"/>
      <c r="BP13" s="1"/>
      <c r="BQ13" s="1"/>
      <c r="BR13" s="1"/>
    </row>
    <row r="14" spans="1:70">
      <c r="A14" s="36">
        <v>12</v>
      </c>
      <c r="B14" s="36" t="s">
        <v>1019</v>
      </c>
      <c r="C14" s="36" t="s">
        <v>1012</v>
      </c>
      <c r="D14" s="36" t="s">
        <v>24</v>
      </c>
      <c r="E14" s="36">
        <v>1</v>
      </c>
      <c r="F14" s="36" t="s">
        <v>24</v>
      </c>
      <c r="G14" s="36" t="s">
        <v>24</v>
      </c>
      <c r="H14" s="36">
        <v>0</v>
      </c>
      <c r="I14" s="36">
        <v>1</v>
      </c>
      <c r="J14" s="36">
        <v>0</v>
      </c>
      <c r="K14" s="36">
        <v>1</v>
      </c>
      <c r="L14" s="36" t="s">
        <v>30</v>
      </c>
      <c r="M14" s="36"/>
      <c r="N14" s="36"/>
      <c r="O14" s="31" t="s">
        <v>729</v>
      </c>
      <c r="P14" s="150" t="s">
        <v>1068</v>
      </c>
      <c r="Q14" s="151" t="s">
        <v>43</v>
      </c>
      <c r="R14" s="36">
        <v>12</v>
      </c>
      <c r="S14" s="36" t="s">
        <v>2077</v>
      </c>
      <c r="T14" s="36" t="s">
        <v>2078</v>
      </c>
      <c r="U14" s="36" t="s">
        <v>326</v>
      </c>
      <c r="V14" s="66">
        <v>2</v>
      </c>
      <c r="W14" s="36" t="s">
        <v>326</v>
      </c>
      <c r="X14" s="36" t="s">
        <v>326</v>
      </c>
      <c r="Y14" s="36">
        <v>0</v>
      </c>
      <c r="Z14" s="36">
        <v>1</v>
      </c>
      <c r="AA14" s="66">
        <v>0</v>
      </c>
      <c r="AB14" s="66">
        <v>2</v>
      </c>
      <c r="AC14" s="36" t="s">
        <v>24</v>
      </c>
      <c r="AD14" s="36" t="s">
        <v>2066</v>
      </c>
      <c r="AE14" s="36" t="s">
        <v>2066</v>
      </c>
      <c r="AF14" s="31" t="s">
        <v>2064</v>
      </c>
      <c r="AH14" s="32" t="s">
        <v>208</v>
      </c>
      <c r="AI14" s="33" t="s">
        <v>702</v>
      </c>
      <c r="AJ14" s="33" t="s">
        <v>206</v>
      </c>
      <c r="AK14" s="33" t="str">
        <f t="shared" si="64"/>
        <v>12,'DKP','DKP.xml','N','2','N','N','0','1','0','2','N',' ',' ',to_timestamp('2022/01/01 0:00:00' , 'yyyy/MM/dd hh24:mi:ss')</v>
      </c>
      <c r="AL14" s="34" t="s">
        <v>207</v>
      </c>
      <c r="AN14" s="1" t="b">
        <f t="shared" si="65"/>
        <v>0</v>
      </c>
      <c r="AO14" s="1" t="b">
        <f t="shared" si="50"/>
        <v>0</v>
      </c>
      <c r="AP14" s="1" t="b">
        <f t="shared" si="51"/>
        <v>0</v>
      </c>
      <c r="AQ14" s="1" t="b">
        <f t="shared" si="52"/>
        <v>0</v>
      </c>
      <c r="AR14" s="1" t="b">
        <f t="shared" si="53"/>
        <v>0</v>
      </c>
      <c r="AS14" s="1" t="b">
        <f t="shared" si="54"/>
        <v>0</v>
      </c>
      <c r="AT14" s="1" t="b">
        <f t="shared" si="55"/>
        <v>0</v>
      </c>
      <c r="AU14" s="1" t="b">
        <f t="shared" si="56"/>
        <v>0</v>
      </c>
      <c r="AV14" s="1" t="b">
        <f t="shared" si="57"/>
        <v>0</v>
      </c>
      <c r="AW14" s="1" t="b">
        <f t="shared" si="58"/>
        <v>0</v>
      </c>
      <c r="AX14" s="1" t="b">
        <f t="shared" si="59"/>
        <v>0</v>
      </c>
      <c r="AY14" s="1" t="b">
        <f t="shared" si="60"/>
        <v>0</v>
      </c>
      <c r="AZ14" s="1" t="b">
        <f t="shared" si="61"/>
        <v>0</v>
      </c>
      <c r="BA14" s="1" t="b">
        <f t="shared" si="62"/>
        <v>0</v>
      </c>
      <c r="BB14" s="1" t="b">
        <f t="shared" si="63"/>
        <v>0</v>
      </c>
      <c r="BD14" s="1"/>
      <c r="BE14" s="1"/>
      <c r="BF14" s="1"/>
      <c r="BG14" s="1"/>
      <c r="BH14" s="1"/>
      <c r="BI14" s="1"/>
      <c r="BJ14" s="1"/>
      <c r="BK14" s="1"/>
      <c r="BL14" s="1"/>
      <c r="BM14" s="1"/>
      <c r="BN14" s="1"/>
      <c r="BO14" s="1"/>
      <c r="BP14" s="1"/>
      <c r="BQ14" s="1"/>
      <c r="BR14" s="1"/>
    </row>
    <row r="15" spans="1:70">
      <c r="A15" s="36">
        <v>13</v>
      </c>
      <c r="B15" s="36" t="s">
        <v>1020</v>
      </c>
      <c r="C15" s="36" t="s">
        <v>1013</v>
      </c>
      <c r="D15" s="36" t="s">
        <v>24</v>
      </c>
      <c r="E15" s="36">
        <v>1</v>
      </c>
      <c r="F15" s="36" t="s">
        <v>24</v>
      </c>
      <c r="G15" s="36" t="s">
        <v>24</v>
      </c>
      <c r="H15" s="36">
        <v>0</v>
      </c>
      <c r="I15" s="36">
        <v>1</v>
      </c>
      <c r="J15" s="36">
        <v>0</v>
      </c>
      <c r="K15" s="36">
        <v>1</v>
      </c>
      <c r="L15" s="36" t="s">
        <v>30</v>
      </c>
      <c r="M15" s="36"/>
      <c r="N15" s="36"/>
      <c r="O15" s="31" t="s">
        <v>729</v>
      </c>
      <c r="P15" s="150" t="s">
        <v>1068</v>
      </c>
      <c r="Q15" s="151" t="s">
        <v>43</v>
      </c>
      <c r="R15" s="36">
        <v>13</v>
      </c>
      <c r="S15" s="36" t="s">
        <v>2079</v>
      </c>
      <c r="T15" s="36" t="s">
        <v>2080</v>
      </c>
      <c r="U15" s="36" t="s">
        <v>326</v>
      </c>
      <c r="V15" s="36">
        <v>1</v>
      </c>
      <c r="W15" s="36" t="s">
        <v>326</v>
      </c>
      <c r="X15" s="36" t="s">
        <v>326</v>
      </c>
      <c r="Y15" s="36">
        <v>0</v>
      </c>
      <c r="Z15" s="36">
        <v>1</v>
      </c>
      <c r="AA15" s="36">
        <v>0</v>
      </c>
      <c r="AB15" s="36">
        <v>1</v>
      </c>
      <c r="AC15" s="36" t="s">
        <v>403</v>
      </c>
      <c r="AD15" s="36" t="s">
        <v>2066</v>
      </c>
      <c r="AE15" s="36" t="s">
        <v>2066</v>
      </c>
      <c r="AF15" s="31" t="s">
        <v>2064</v>
      </c>
      <c r="AH15" s="32" t="s">
        <v>208</v>
      </c>
      <c r="AI15" s="33" t="s">
        <v>702</v>
      </c>
      <c r="AJ15" s="33" t="s">
        <v>206</v>
      </c>
      <c r="AK15" s="33" t="str">
        <f t="shared" si="64"/>
        <v>13,'ZSE','全銀協生保.csv','N','1','N','N','0','1','0','1','Y',' ',' ',to_timestamp('2022/01/01 0:00:00' , 'yyyy/MM/dd hh24:mi:ss')</v>
      </c>
      <c r="AL15" s="34" t="s">
        <v>207</v>
      </c>
      <c r="AN15" s="1" t="b">
        <f t="shared" si="65"/>
        <v>0</v>
      </c>
      <c r="AO15" s="1" t="b">
        <f t="shared" si="50"/>
        <v>0</v>
      </c>
      <c r="AP15" s="1" t="b">
        <f t="shared" si="51"/>
        <v>0</v>
      </c>
      <c r="AQ15" s="1" t="b">
        <f t="shared" si="52"/>
        <v>0</v>
      </c>
      <c r="AR15" s="1" t="b">
        <f t="shared" si="53"/>
        <v>0</v>
      </c>
      <c r="AS15" s="1" t="b">
        <f t="shared" si="54"/>
        <v>0</v>
      </c>
      <c r="AT15" s="1" t="b">
        <f t="shared" si="55"/>
        <v>0</v>
      </c>
      <c r="AU15" s="1" t="b">
        <f t="shared" si="56"/>
        <v>0</v>
      </c>
      <c r="AV15" s="1" t="b">
        <f t="shared" si="57"/>
        <v>0</v>
      </c>
      <c r="AW15" s="1" t="b">
        <f t="shared" si="58"/>
        <v>0</v>
      </c>
      <c r="AX15" s="1" t="b">
        <f t="shared" si="59"/>
        <v>0</v>
      </c>
      <c r="AY15" s="1" t="b">
        <f t="shared" si="60"/>
        <v>0</v>
      </c>
      <c r="AZ15" s="1" t="b">
        <f t="shared" si="61"/>
        <v>0</v>
      </c>
      <c r="BA15" s="1" t="b">
        <f t="shared" si="62"/>
        <v>0</v>
      </c>
      <c r="BB15" s="1" t="b">
        <f t="shared" si="63"/>
        <v>0</v>
      </c>
      <c r="BD15" s="1"/>
      <c r="BE15" s="1"/>
      <c r="BF15" s="1"/>
      <c r="BG15" s="1"/>
      <c r="BH15" s="1"/>
      <c r="BI15" s="1"/>
      <c r="BJ15" s="1"/>
      <c r="BK15" s="1"/>
      <c r="BL15" s="1"/>
      <c r="BM15" s="1"/>
      <c r="BN15" s="1"/>
      <c r="BO15" s="1"/>
      <c r="BP15" s="1"/>
      <c r="BQ15" s="1"/>
      <c r="BR15" s="1"/>
    </row>
    <row r="16" spans="1:70">
      <c r="A16" s="36">
        <v>14</v>
      </c>
      <c r="B16" s="36" t="s">
        <v>910</v>
      </c>
      <c r="C16" s="36" t="s">
        <v>911</v>
      </c>
      <c r="D16" s="36" t="s">
        <v>24</v>
      </c>
      <c r="E16" s="36">
        <v>1</v>
      </c>
      <c r="F16" s="36" t="s">
        <v>24</v>
      </c>
      <c r="G16" s="36" t="s">
        <v>24</v>
      </c>
      <c r="H16" s="36">
        <v>0</v>
      </c>
      <c r="I16" s="36">
        <v>1</v>
      </c>
      <c r="J16" s="36">
        <v>0</v>
      </c>
      <c r="K16" s="36">
        <v>0</v>
      </c>
      <c r="L16" s="36" t="s">
        <v>30</v>
      </c>
      <c r="M16" s="36"/>
      <c r="N16" s="36"/>
      <c r="O16" s="31" t="s">
        <v>729</v>
      </c>
      <c r="P16" s="150" t="s">
        <v>1068</v>
      </c>
      <c r="Q16" s="151" t="s">
        <v>43</v>
      </c>
      <c r="R16" s="36">
        <v>14</v>
      </c>
      <c r="S16" s="36" t="s">
        <v>2081</v>
      </c>
      <c r="T16" s="36" t="s">
        <v>2082</v>
      </c>
      <c r="U16" s="36" t="s">
        <v>326</v>
      </c>
      <c r="V16" s="36">
        <v>1</v>
      </c>
      <c r="W16" s="36" t="s">
        <v>326</v>
      </c>
      <c r="X16" s="36" t="s">
        <v>326</v>
      </c>
      <c r="Y16" s="36">
        <v>0</v>
      </c>
      <c r="Z16" s="36">
        <v>1</v>
      </c>
      <c r="AA16" s="36">
        <v>0</v>
      </c>
      <c r="AB16" s="36">
        <v>1</v>
      </c>
      <c r="AC16" s="36" t="s">
        <v>403</v>
      </c>
      <c r="AD16" s="36" t="s">
        <v>2066</v>
      </c>
      <c r="AE16" s="36" t="s">
        <v>2066</v>
      </c>
      <c r="AF16" s="31" t="s">
        <v>2064</v>
      </c>
      <c r="AH16" s="32" t="s">
        <v>208</v>
      </c>
      <c r="AI16" s="33" t="s">
        <v>702</v>
      </c>
      <c r="AJ16" s="33" t="s">
        <v>206</v>
      </c>
      <c r="AK16" s="33" t="str">
        <f t="shared" si="64"/>
        <v>14,'ZSO','全銀協損保.csv','N','1','N','N','0','1','0','1','Y',' ',' ',to_timestamp('2022/01/01 0:00:00' , 'yyyy/MM/dd hh24:mi:ss')</v>
      </c>
      <c r="AL16" s="34" t="s">
        <v>207</v>
      </c>
      <c r="AN16" s="1" t="b">
        <f t="shared" si="65"/>
        <v>0</v>
      </c>
      <c r="AO16" s="1" t="b">
        <f t="shared" si="50"/>
        <v>0</v>
      </c>
      <c r="AP16" s="1" t="b">
        <f t="shared" si="51"/>
        <v>0</v>
      </c>
      <c r="AQ16" s="1" t="b">
        <f t="shared" si="52"/>
        <v>0</v>
      </c>
      <c r="AR16" s="1" t="b">
        <f t="shared" si="53"/>
        <v>0</v>
      </c>
      <c r="AS16" s="1" t="b">
        <f t="shared" si="54"/>
        <v>0</v>
      </c>
      <c r="AT16" s="1" t="b">
        <f t="shared" si="55"/>
        <v>0</v>
      </c>
      <c r="AU16" s="1" t="b">
        <f t="shared" si="56"/>
        <v>0</v>
      </c>
      <c r="AV16" s="1" t="b">
        <f t="shared" si="57"/>
        <v>0</v>
      </c>
      <c r="AW16" s="1" t="b">
        <f t="shared" si="58"/>
        <v>0</v>
      </c>
      <c r="AX16" s="1" t="b">
        <f t="shared" si="59"/>
        <v>0</v>
      </c>
      <c r="AY16" s="1" t="b">
        <f t="shared" si="60"/>
        <v>0</v>
      </c>
      <c r="AZ16" s="1" t="b">
        <f t="shared" si="61"/>
        <v>0</v>
      </c>
      <c r="BA16" s="1" t="b">
        <f t="shared" si="62"/>
        <v>0</v>
      </c>
      <c r="BB16" s="1" t="b">
        <f t="shared" si="63"/>
        <v>0</v>
      </c>
      <c r="BD16" s="1"/>
      <c r="BE16" s="1"/>
      <c r="BF16" s="1"/>
      <c r="BG16" s="1"/>
      <c r="BH16" s="1"/>
      <c r="BI16" s="1"/>
      <c r="BJ16" s="1"/>
      <c r="BK16" s="1"/>
      <c r="BL16" s="1"/>
      <c r="BM16" s="1"/>
      <c r="BN16" s="1"/>
      <c r="BO16" s="1"/>
      <c r="BP16" s="1"/>
      <c r="BQ16" s="1"/>
      <c r="BR16" s="1"/>
    </row>
    <row r="17" spans="17:70">
      <c r="Q17" s="151" t="s">
        <v>43</v>
      </c>
      <c r="R17" s="36">
        <v>15</v>
      </c>
      <c r="S17" s="36" t="s">
        <v>902</v>
      </c>
      <c r="T17" s="36" t="s">
        <v>2083</v>
      </c>
      <c r="U17" s="36" t="s">
        <v>326</v>
      </c>
      <c r="V17" s="36">
        <v>1</v>
      </c>
      <c r="W17" s="36" t="s">
        <v>326</v>
      </c>
      <c r="X17" s="36" t="s">
        <v>326</v>
      </c>
      <c r="Y17" s="36">
        <v>0</v>
      </c>
      <c r="Z17" s="36">
        <v>1</v>
      </c>
      <c r="AA17" s="189">
        <v>1</v>
      </c>
      <c r="AB17" s="36">
        <v>0</v>
      </c>
      <c r="AC17" s="36" t="s">
        <v>403</v>
      </c>
      <c r="AD17" s="36" t="s">
        <v>2066</v>
      </c>
      <c r="AE17" s="36" t="s">
        <v>2066</v>
      </c>
      <c r="AF17" s="31" t="s">
        <v>2064</v>
      </c>
      <c r="AH17" s="32" t="s">
        <v>208</v>
      </c>
      <c r="AI17" s="33" t="s">
        <v>702</v>
      </c>
      <c r="AJ17" s="33" t="s">
        <v>206</v>
      </c>
      <c r="AK17" s="33" t="str">
        <f t="shared" si="48"/>
        <v>15,'ORG','行内要注意情報.csv','N','1','N','N','0','1','1','0','Y',' ',' ',to_timestamp('2022/01/01 0:00:00' , 'yyyy/MM/dd hh24:mi:ss')</v>
      </c>
      <c r="AL17" s="34" t="s">
        <v>207</v>
      </c>
      <c r="AN17" s="1" t="b">
        <f t="shared" si="49"/>
        <v>0</v>
      </c>
      <c r="AO17" s="1" t="b">
        <f t="shared" si="50"/>
        <v>0</v>
      </c>
      <c r="AP17" s="1" t="b">
        <f t="shared" si="51"/>
        <v>0</v>
      </c>
      <c r="AQ17" s="1" t="b">
        <f t="shared" si="52"/>
        <v>0</v>
      </c>
      <c r="AR17" s="1" t="b">
        <f t="shared" si="53"/>
        <v>0</v>
      </c>
      <c r="AS17" s="1" t="b">
        <f t="shared" si="54"/>
        <v>0</v>
      </c>
      <c r="AT17" s="1" t="b">
        <f t="shared" si="55"/>
        <v>0</v>
      </c>
      <c r="AU17" s="1" t="b">
        <f t="shared" si="56"/>
        <v>0</v>
      </c>
      <c r="AV17" s="1" t="b">
        <f t="shared" si="57"/>
        <v>0</v>
      </c>
      <c r="AW17" s="1" t="b">
        <f t="shared" si="58"/>
        <v>0</v>
      </c>
      <c r="AX17" s="1" t="b">
        <f t="shared" si="59"/>
        <v>0</v>
      </c>
      <c r="AY17" s="1" t="b">
        <f t="shared" si="60"/>
        <v>0</v>
      </c>
      <c r="AZ17" s="1" t="b">
        <f t="shared" si="61"/>
        <v>0</v>
      </c>
      <c r="BA17" s="1" t="b">
        <f t="shared" si="62"/>
        <v>0</v>
      </c>
      <c r="BB17" s="1" t="b">
        <f t="shared" si="63"/>
        <v>0</v>
      </c>
      <c r="BD17" s="1"/>
      <c r="BE17" s="1"/>
      <c r="BF17" s="1"/>
      <c r="BG17" s="1"/>
      <c r="BH17" s="1"/>
      <c r="BI17" s="1"/>
      <c r="BJ17" s="1"/>
      <c r="BK17" s="1"/>
      <c r="BL17" s="1"/>
      <c r="BM17" s="1"/>
      <c r="BN17" s="1"/>
      <c r="BO17" s="1"/>
      <c r="BP17" s="1"/>
      <c r="BQ17" s="1"/>
      <c r="BR17" s="1"/>
    </row>
    <row r="18" spans="17:70" s="238" customFormat="1">
      <c r="Q18" s="326" t="s">
        <v>43</v>
      </c>
      <c r="R18" s="215">
        <v>16</v>
      </c>
      <c r="S18" s="215" t="s">
        <v>2382</v>
      </c>
      <c r="T18" s="215" t="s">
        <v>2383</v>
      </c>
      <c r="U18" s="215" t="s">
        <v>2381</v>
      </c>
      <c r="V18" s="215">
        <v>1</v>
      </c>
      <c r="W18" s="215" t="s">
        <v>2381</v>
      </c>
      <c r="X18" s="215" t="s">
        <v>2381</v>
      </c>
      <c r="Y18" s="215">
        <v>0</v>
      </c>
      <c r="Z18" s="215">
        <v>1</v>
      </c>
      <c s="215" r="AA18">
        <v>0</v>
      </c>
      <c r="AB18" s="215">
        <v>0</v>
      </c>
      <c r="AC18" s="215" t="s">
        <v>2380</v>
      </c>
      <c r="AD18" s="215"/>
      <c r="AE18" s="215"/>
      <c r="AF18" s="217" t="s">
        <v>2064</v>
      </c>
      <c r="AH18" s="264" t="s">
        <v>208</v>
      </c>
      <c r="AI18" s="265" t="s">
        <v>702</v>
      </c>
      <c r="AJ18" s="265" t="s">
        <v>206</v>
      </c>
      <c r="AK18" s="265" t="str">
        <f t="shared" si="48"/>
        <v>16,'BC','BファイルC情報.csv','N','1','N','N','0','1','1','0','Y','','',to_timestamp('2022/01/01 0:00:00' , 'yyyy/MM/dd hh24:mi:ss')</v>
      </c>
      <c r="AL18" s="266" t="s">
        <v>207</v>
      </c>
      <c r="AN18" s="240" t="b">
        <f t="shared" si="49"/>
        <v>0</v>
      </c>
      <c r="AO18" s="240" t="b">
        <f t="shared" si="49"/>
        <v>0</v>
      </c>
      <c r="AP18" s="240" t="b">
        <f t="shared" si="49"/>
        <v>0</v>
      </c>
      <c r="AQ18" s="240" t="b">
        <f t="shared" si="49"/>
        <v>0</v>
      </c>
      <c r="AR18" s="240" t="b">
        <f t="shared" si="49"/>
        <v>0</v>
      </c>
      <c r="AS18" s="240" t="b">
        <f t="shared" si="49"/>
        <v>0</v>
      </c>
      <c r="AT18" s="240" t="b">
        <f t="shared" si="49"/>
        <v>0</v>
      </c>
      <c r="AU18" s="240" t="b">
        <f t="shared" si="49"/>
        <v>0</v>
      </c>
      <c r="AV18" s="240" t="b">
        <f t="shared" si="49"/>
        <v>0</v>
      </c>
      <c r="AW18" s="240" t="b">
        <f t="shared" si="49"/>
        <v>0</v>
      </c>
      <c r="AX18" s="240" t="b">
        <f t="shared" si="49"/>
        <v>0</v>
      </c>
      <c r="AY18" s="240" t="b">
        <f t="shared" si="49"/>
        <v>0</v>
      </c>
      <c r="AZ18" s="240" t="str">
        <f t="shared" si="49"/>
        <v/>
      </c>
      <c r="BA18" s="240" t="str">
        <f t="shared" si="49"/>
        <v/>
      </c>
      <c r="BB18" s="240" t="b">
        <f t="shared" si="49"/>
        <v>0</v>
      </c>
      <c r="BD18" s="240"/>
      <c r="BE18" s="240"/>
      <c r="BF18" s="240"/>
      <c r="BG18" s="240"/>
      <c r="BH18" s="240"/>
      <c r="BI18" s="240"/>
      <c r="BJ18" s="240"/>
      <c r="BK18" s="240"/>
      <c r="BL18" s="240"/>
      <c r="BM18" s="240"/>
      <c r="BN18" s="240"/>
      <c r="BO18" s="240"/>
      <c r="BP18" s="240"/>
      <c r="BQ18" s="240"/>
      <c r="BR18" s="240"/>
    </row>
    <row r="19" spans="17:70">
      <c r="Q19" s="151" t="s">
        <v>43</v>
      </c>
      <c r="R19" s="36"/>
      <c r="S19" s="36"/>
      <c r="T19" s="36"/>
      <c r="U19" s="36"/>
      <c r="V19" s="36"/>
      <c r="W19" s="36"/>
      <c r="X19" s="36"/>
      <c r="Y19" s="36"/>
      <c r="Z19" s="36"/>
      <c r="AA19" s="36"/>
      <c r="AB19" s="36"/>
      <c r="AC19" s="36"/>
      <c r="AD19" s="36"/>
      <c r="AE19" s="36"/>
      <c r="AF19" s="31"/>
      <c r="AH19" s="32" t="s">
        <v>208</v>
      </c>
      <c r="AI19" s="33" t="s">
        <v>702</v>
      </c>
      <c r="AJ19" s="33" t="s">
        <v>206</v>
      </c>
      <c r="AK19" s="33" t="str">
        <f t="shared" si="48"/>
        <v>,'','','','','','','','','','','','','',to_timestamp('' , 'yyyy/MM/dd hh24:mi:ss')</v>
      </c>
      <c r="AL19" s="34" t="s">
        <v>207</v>
      </c>
      <c r="AN19" s="1" t="str">
        <f t="shared" si="49"/>
        <v/>
      </c>
      <c r="AO19" s="1" t="str">
        <f t="shared" si="50"/>
        <v/>
      </c>
      <c r="AP19" s="1" t="str">
        <f t="shared" si="51"/>
        <v/>
      </c>
      <c r="AQ19" s="1" t="str">
        <f t="shared" si="52"/>
        <v/>
      </c>
      <c r="AR19" s="1" t="str">
        <f t="shared" si="53"/>
        <v/>
      </c>
      <c r="AS19" s="1" t="str">
        <f t="shared" si="54"/>
        <v/>
      </c>
      <c r="AT19" s="1" t="str">
        <f t="shared" si="55"/>
        <v/>
      </c>
      <c r="AU19" s="1" t="str">
        <f t="shared" si="56"/>
        <v/>
      </c>
      <c r="AV19" s="1" t="str">
        <f t="shared" si="57"/>
        <v/>
      </c>
      <c r="AW19" s="1" t="str">
        <f t="shared" si="58"/>
        <v/>
      </c>
      <c r="AX19" s="1" t="str">
        <f t="shared" si="59"/>
        <v/>
      </c>
      <c r="AY19" s="1" t="str">
        <f t="shared" si="60"/>
        <v/>
      </c>
      <c r="AZ19" s="1" t="str">
        <f t="shared" si="61"/>
        <v/>
      </c>
      <c r="BA19" s="1" t="str">
        <f t="shared" si="62"/>
        <v/>
      </c>
      <c r="BB19" s="1" t="str">
        <f t="shared" si="63"/>
        <v/>
      </c>
      <c r="BD19" s="1"/>
      <c r="BE19" s="1"/>
      <c r="BF19" s="1"/>
      <c r="BG19" s="1"/>
      <c r="BH19" s="1"/>
      <c r="BI19" s="1"/>
      <c r="BJ19" s="1"/>
      <c r="BK19" s="1"/>
      <c r="BL19" s="1"/>
      <c r="BM19" s="1"/>
      <c r="BN19" s="1"/>
      <c r="BO19" s="1"/>
      <c r="BP19" s="1"/>
      <c r="BQ19" s="1"/>
      <c r="BR19" s="1"/>
    </row>
    <row r="20" spans="17:70">
      <c r="Q20" s="151" t="s">
        <v>43</v>
      </c>
      <c r="R20" s="36"/>
      <c r="S20" s="36"/>
      <c r="T20" s="36"/>
      <c r="U20" s="36"/>
      <c r="V20" s="36"/>
      <c r="W20" s="36"/>
      <c r="X20" s="36"/>
      <c r="Y20" s="36"/>
      <c r="Z20" s="36"/>
      <c r="AA20" s="36"/>
      <c r="AB20" s="36"/>
      <c r="AC20" s="36"/>
      <c r="AD20" s="36"/>
      <c r="AE20" s="36"/>
      <c r="AF20" s="31"/>
      <c r="AH20" s="32" t="s">
        <v>208</v>
      </c>
      <c r="AI20" s="33" t="s">
        <v>702</v>
      </c>
      <c r="AJ20" s="33" t="s">
        <v>206</v>
      </c>
      <c r="AK20" s="33" t="str">
        <f t="shared" si="48"/>
        <v>,'','','','','','','','','','','','','',to_timestamp('' , 'yyyy/MM/dd hh24:mi:ss')</v>
      </c>
      <c r="AL20" s="34" t="s">
        <v>207</v>
      </c>
      <c r="AN20" s="1" t="str">
        <f t="shared" si="49"/>
        <v/>
      </c>
      <c r="AO20" s="1" t="str">
        <f t="shared" si="50"/>
        <v/>
      </c>
      <c r="AP20" s="1" t="str">
        <f t="shared" si="51"/>
        <v/>
      </c>
      <c r="AQ20" s="1" t="str">
        <f t="shared" si="52"/>
        <v/>
      </c>
      <c r="AR20" s="1" t="str">
        <f t="shared" si="53"/>
        <v/>
      </c>
      <c r="AS20" s="1" t="str">
        <f t="shared" si="54"/>
        <v/>
      </c>
      <c r="AT20" s="1" t="str">
        <f t="shared" si="55"/>
        <v/>
      </c>
      <c r="AU20" s="1" t="str">
        <f t="shared" si="56"/>
        <v/>
      </c>
      <c r="AV20" s="1" t="str">
        <f t="shared" si="57"/>
        <v/>
      </c>
      <c r="AW20" s="1" t="str">
        <f t="shared" si="58"/>
        <v/>
      </c>
      <c r="AX20" s="1" t="str">
        <f t="shared" si="59"/>
        <v/>
      </c>
      <c r="AY20" s="1" t="str">
        <f t="shared" si="60"/>
        <v/>
      </c>
      <c r="AZ20" s="1" t="str">
        <f t="shared" si="61"/>
        <v/>
      </c>
      <c r="BA20" s="1" t="str">
        <f t="shared" si="62"/>
        <v/>
      </c>
      <c r="BB20" s="1" t="str">
        <f t="shared" si="63"/>
        <v/>
      </c>
      <c r="BD20" s="1"/>
      <c r="BE20" s="1"/>
      <c r="BF20" s="1"/>
      <c r="BG20" s="1"/>
      <c r="BH20" s="1"/>
      <c r="BI20" s="1"/>
      <c r="BJ20" s="1"/>
      <c r="BK20" s="1"/>
      <c r="BL20" s="1"/>
      <c r="BM20" s="1"/>
      <c r="BN20" s="1"/>
      <c r="BO20" s="1"/>
      <c r="BP20" s="1"/>
      <c r="BQ20" s="1"/>
      <c r="BR20" s="1"/>
    </row>
    <row r="21" spans="17:70">
      <c r="Q21" s="151" t="s">
        <v>43</v>
      </c>
      <c r="R21" s="36"/>
      <c r="S21" s="36"/>
      <c r="T21" s="36"/>
      <c r="U21" s="36"/>
      <c r="V21" s="36"/>
      <c r="W21" s="36"/>
      <c r="X21" s="36"/>
      <c r="Y21" s="36"/>
      <c r="Z21" s="36"/>
      <c r="AA21" s="36"/>
      <c r="AB21" s="36"/>
      <c r="AC21" s="36"/>
      <c r="AD21" s="36"/>
      <c r="AE21" s="36"/>
      <c r="AF21" s="31"/>
      <c r="AH21" s="32" t="s">
        <v>208</v>
      </c>
      <c r="AI21" s="33" t="s">
        <v>702</v>
      </c>
      <c r="AJ21" s="33" t="s">
        <v>206</v>
      </c>
      <c r="AK21" s="33" t="str">
        <f t="shared" si="48"/>
        <v>,'','','','','','','','','','','','','',to_timestamp('' , 'yyyy/MM/dd hh24:mi:ss')</v>
      </c>
      <c r="AL21" s="34" t="s">
        <v>207</v>
      </c>
      <c r="AN21" s="1" t="str">
        <f t="shared" si="49"/>
        <v/>
      </c>
      <c r="AO21" s="1" t="str">
        <f t="shared" si="50"/>
        <v/>
      </c>
      <c r="AP21" s="1" t="str">
        <f t="shared" si="51"/>
        <v/>
      </c>
      <c r="AQ21" s="1" t="str">
        <f t="shared" si="52"/>
        <v/>
      </c>
      <c r="AR21" s="1" t="str">
        <f t="shared" si="53"/>
        <v/>
      </c>
      <c r="AS21" s="1" t="str">
        <f t="shared" si="54"/>
        <v/>
      </c>
      <c r="AT21" s="1" t="str">
        <f t="shared" si="55"/>
        <v/>
      </c>
      <c r="AU21" s="1" t="str">
        <f t="shared" si="56"/>
        <v/>
      </c>
      <c r="AV21" s="1" t="str">
        <f t="shared" si="57"/>
        <v/>
      </c>
      <c r="AW21" s="1" t="str">
        <f t="shared" si="58"/>
        <v/>
      </c>
      <c r="AX21" s="1" t="str">
        <f t="shared" si="59"/>
        <v/>
      </c>
      <c r="AY21" s="1" t="str">
        <f t="shared" si="60"/>
        <v/>
      </c>
      <c r="AZ21" s="1" t="str">
        <f t="shared" si="61"/>
        <v/>
      </c>
      <c r="BA21" s="1" t="str">
        <f t="shared" si="62"/>
        <v/>
      </c>
      <c r="BB21" s="1" t="str">
        <f t="shared" si="63"/>
        <v/>
      </c>
      <c r="BD21" s="1"/>
      <c r="BE21" s="1"/>
      <c r="BF21" s="1"/>
      <c r="BG21" s="1"/>
      <c r="BH21" s="1"/>
      <c r="BI21" s="1"/>
      <c r="BJ21" s="1"/>
      <c r="BK21" s="1"/>
      <c r="BL21" s="1"/>
      <c r="BM21" s="1"/>
      <c r="BN21" s="1"/>
      <c r="BO21" s="1"/>
      <c r="BP21" s="1"/>
      <c r="BQ21" s="1"/>
      <c r="BR21" s="1"/>
    </row>
    <row r="22" spans="17:70">
      <c r="Q22" s="151" t="s">
        <v>43</v>
      </c>
      <c r="R22" s="36"/>
      <c r="S22" s="36"/>
      <c r="T22" s="36"/>
      <c r="U22" s="36"/>
      <c r="V22" s="36"/>
      <c r="W22" s="36"/>
      <c r="X22" s="36"/>
      <c r="Y22" s="36"/>
      <c r="Z22" s="36"/>
      <c r="AA22" s="36"/>
      <c r="AB22" s="36"/>
      <c r="AC22" s="36"/>
      <c r="AD22" s="36"/>
      <c r="AE22" s="36"/>
      <c r="AF22" s="31"/>
      <c r="AH22" s="32" t="s">
        <v>208</v>
      </c>
      <c r="AI22" s="33" t="s">
        <v>702</v>
      </c>
      <c r="AJ22" s="33" t="s">
        <v>206</v>
      </c>
      <c r="AK22" s="33" t="str">
        <f t="shared" ref="AK22" si="66">R22&amp;","&amp;"'"&amp;S22&amp;"'"&amp;","&amp;"'"&amp;T22&amp;"'"&amp;","&amp;"'"&amp;U22&amp;"'"&amp;","&amp;"'"&amp;V22&amp;"'"&amp;","&amp;"'"&amp;W22&amp;"'"&amp;","&amp;"'"&amp;X22&amp;"'"&amp;","&amp;"'"&amp;Y22&amp;"'"&amp;","&amp;"'"&amp;Z22&amp;"'"&amp;","&amp;"'"&amp;AA22&amp;"'"&amp;","&amp;"'"&amp;AB22&amp;"'"&amp;","&amp;"'"&amp;AC22&amp;"'"&amp;","&amp;"'"&amp;AD22&amp;"'"&amp;","&amp;"'"&amp;AE22&amp;"'"&amp;","&amp;"to_timestamp('"&amp;AF22&amp;"'"&amp;" , "&amp;"'yyyy/MM/dd hh24:mi:ss')"</f>
        <v>,'','','','','','','','','','','','','',to_timestamp('' , 'yyyy/MM/dd hh24:mi:ss')</v>
      </c>
      <c r="AL22" s="34" t="s">
        <v>207</v>
      </c>
      <c r="AN22" s="1" t="str">
        <f t="shared" ref="AN22" si="67">IF(R22="","",EXACT(R22,BD22))</f>
        <v/>
      </c>
      <c r="AO22" s="1" t="str">
        <f t="shared" ref="AO22" si="68">IF(S22="","",EXACT(S22,BE22))</f>
        <v/>
      </c>
      <c r="AP22" s="1" t="str">
        <f t="shared" ref="AP22" si="69">IF(T22="","",EXACT(T22,BF22))</f>
        <v/>
      </c>
      <c r="AQ22" s="1" t="str">
        <f t="shared" ref="AQ22" si="70">IF(U22="","",EXACT(U22,BG22))</f>
        <v/>
      </c>
      <c r="AR22" s="1" t="str">
        <f t="shared" ref="AR22" si="71">IF(V22="","",EXACT(V22,BH22))</f>
        <v/>
      </c>
      <c r="AS22" s="1" t="str">
        <f t="shared" ref="AS22" si="72">IF(W22="","",EXACT(W22,BI22))</f>
        <v/>
      </c>
      <c r="AT22" s="1" t="str">
        <f t="shared" ref="AT22" si="73">IF(X22="","",EXACT(X22,BJ22))</f>
        <v/>
      </c>
      <c r="AU22" s="1" t="str">
        <f t="shared" ref="AU22" si="74">IF(Y22="","",EXACT(Y22,BK22))</f>
        <v/>
      </c>
      <c r="AV22" s="1" t="str">
        <f t="shared" ref="AV22" si="75">IF(Z22="","",EXACT(Z22,BL22))</f>
        <v/>
      </c>
      <c r="AW22" s="1" t="str">
        <f t="shared" ref="AW22" si="76">IF(AA22="","",EXACT(AA22,BM22))</f>
        <v/>
      </c>
      <c r="AX22" s="1" t="str">
        <f t="shared" ref="AX22" si="77">IF(AB22="","",EXACT(AB22,BN22))</f>
        <v/>
      </c>
      <c r="AY22" s="1" t="str">
        <f t="shared" ref="AY22" si="78">IF(AC22="","",EXACT(AC22,BO22))</f>
        <v/>
      </c>
      <c r="AZ22" s="1" t="str">
        <f t="shared" ref="AZ22" si="79">IF(AD22="","",EXACT(AD22,BP22))</f>
        <v/>
      </c>
      <c r="BA22" s="1" t="str">
        <f t="shared" ref="BA22" si="80">IF(AE22="","",EXACT(AE22,BQ22))</f>
        <v/>
      </c>
      <c r="BB22" s="1" t="str">
        <f t="shared" ref="BB22" si="81">IF(AF22="","",EXACT(AF22,BR22))</f>
        <v/>
      </c>
      <c r="BD22" s="1"/>
      <c r="BE22" s="1"/>
      <c r="BF22" s="1"/>
      <c r="BG22" s="1"/>
      <c r="BH22" s="1"/>
      <c r="BI22" s="1"/>
      <c r="BJ22" s="1"/>
      <c r="BK22" s="1"/>
      <c r="BL22" s="1"/>
      <c r="BM22" s="1"/>
      <c r="BN22" s="1"/>
      <c r="BO22" s="1"/>
      <c r="BP22" s="1"/>
      <c r="BQ22" s="1"/>
      <c r="BR22" s="1"/>
    </row>
  </sheetData>
  <autoFilter ref="A2:BR22" xr:uid="{00000000-0001-0000-2300-000000000000}">
    <filterColumn colId="33" showButton="0"/>
    <filterColumn colId="34" showButton="0"/>
    <filterColumn colId="35" showButton="0"/>
    <filterColumn colId="36" showButton="0"/>
  </autoFilter>
  <mergeCells count="3">
    <mergeCell ref="R1:AF1"/>
    <mergeCell ref="A1:O1"/>
    <mergeCell ref="AH1:AL1"/>
  </mergeCells>
  <phoneticPr fontId="3"/>
  <conditionalFormatting sqref="A1">
    <cfRule type="cellIs" dxfId="17" priority="1" stopIfTrue="1" operator="equal">
      <formula>"-設定しない-"</formula>
    </cfRule>
    <cfRule type="cellIs" dxfId="16" priority="2" stopIfTrue="1" operator="equal">
      <formula>"-ユーザ毎に設定が有効になる項目の為省略-"</formula>
    </cfRule>
    <cfRule type="cellIs" dxfId="15" priority="3" stopIfTrue="1" operator="equal">
      <formula>"□"</formula>
    </cfRule>
  </conditionalFormatting>
  <hyperlinks>
    <hyperlink ref="Q1" location="テーブル一覧!A1" display="一覧へ" xr:uid="{CD6BA51F-A25B-4119-BE66-84DB8222DF47}"/>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32" max="22" man="1"/>
    <brk id="38" max="1048575" man="1"/>
  </colBreaks>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rgb="FF99CCFF"/>
  </sheetPr>
  <dimension ref="A1:V34"/>
  <sheetViews>
    <sheetView view="pageBreakPreview" zoomScaleNormal="85" zoomScaleSheetLayoutView="100" workbookViewId="0">
      <selection sqref="A1:C1"/>
    </sheetView>
  </sheetViews>
  <sheetFormatPr defaultColWidth="9.140625" defaultRowHeight="12"/>
  <cols>
    <col min="1" max="1" width="7" style="194" bestFit="1" customWidth="1"/>
    <col min="2" max="2" width="10.5703125" style="194" customWidth="1"/>
    <col min="3" max="3" width="112.140625" style="194" bestFit="1" customWidth="1"/>
    <col min="4" max="4" width="13.85546875" style="194" bestFit="1" customWidth="1"/>
    <col min="5" max="5" width="9.42578125" style="194" bestFit="1" customWidth="1"/>
    <col min="6" max="6" width="6.5703125" style="194" bestFit="1" customWidth="1"/>
    <col min="7" max="7" width="10.5703125" style="194" customWidth="1"/>
    <col min="8" max="8" width="70.140625" style="194" customWidth="1"/>
    <col min="9" max="9" width="9.140625" style="194"/>
    <col min="10" max="10" width="12.85546875" style="194" bestFit="1" customWidth="1"/>
    <col min="11" max="11" width="20" style="194" bestFit="1" customWidth="1"/>
    <col min="12" max="12" width="9.140625" style="194"/>
    <col min="13" max="13" width="29.5703125" style="194" customWidth="1"/>
    <col min="14" max="14" width="5.42578125" style="194" bestFit="1" customWidth="1"/>
    <col min="15" max="15" width="9.140625" style="194"/>
    <col min="16" max="16" width="17.85546875" style="194" customWidth="1"/>
    <col min="17" max="17" width="10.42578125" style="194" bestFit="1" customWidth="1"/>
    <col min="18" max="18" width="10.5703125" style="194" bestFit="1" customWidth="1"/>
    <col min="19" max="19" width="9.140625" style="194"/>
    <col min="20" max="21" width="9.140625" style="194" customWidth="1"/>
    <col min="22" max="16384" width="9.140625" style="194"/>
  </cols>
  <sheetData>
    <row r="1" spans="1:22" ht="13.5">
      <c r="A1" s="388" t="s">
        <v>0</v>
      </c>
      <c r="B1" s="388"/>
      <c r="C1" s="388"/>
      <c r="E1" s="193" t="s">
        <v>1138</v>
      </c>
      <c r="F1" s="365" t="str">
        <f>'[3]1_プロファイルマスタ'!$H$1</f>
        <v>横浜銀行様用出荷設定</v>
      </c>
      <c r="G1" s="366"/>
      <c r="H1" s="367"/>
      <c r="J1" s="364" t="s">
        <v>205</v>
      </c>
      <c r="K1" s="364"/>
      <c r="L1" s="364"/>
      <c r="M1" s="364"/>
      <c r="N1" s="364"/>
      <c r="T1" s="197"/>
    </row>
    <row r="2" spans="1:22" ht="24">
      <c r="A2" s="301" t="s">
        <v>179</v>
      </c>
      <c r="B2" s="301" t="s">
        <v>2133</v>
      </c>
      <c r="C2" s="301" t="s">
        <v>790</v>
      </c>
      <c r="D2" s="310" t="s">
        <v>1131</v>
      </c>
      <c r="E2" s="349" t="s">
        <v>813</v>
      </c>
      <c r="F2" s="355" t="s">
        <v>153</v>
      </c>
      <c r="G2" s="356" t="s">
        <v>786</v>
      </c>
      <c r="H2" s="357" t="s">
        <v>790</v>
      </c>
      <c r="J2" s="195" t="s">
        <v>814</v>
      </c>
      <c r="K2" s="195" t="s">
        <v>814</v>
      </c>
      <c r="L2" s="195" t="s">
        <v>814</v>
      </c>
      <c r="M2" s="195" t="s">
        <v>815</v>
      </c>
      <c r="N2" s="195" t="s">
        <v>814</v>
      </c>
      <c r="P2" s="213" t="s">
        <v>153</v>
      </c>
      <c r="Q2" s="213" t="s">
        <v>786</v>
      </c>
      <c r="R2" s="213" t="s">
        <v>787</v>
      </c>
      <c r="T2" s="209"/>
      <c r="U2" s="209"/>
      <c r="V2" s="209"/>
    </row>
    <row r="3" spans="1:22" ht="15" customHeight="1">
      <c r="A3" s="211">
        <v>1</v>
      </c>
      <c r="B3" s="211">
        <v>1</v>
      </c>
      <c r="C3" s="211" t="s">
        <v>1071</v>
      </c>
      <c r="D3" s="205" t="s">
        <v>1068</v>
      </c>
      <c r="E3" s="205" t="s">
        <v>43</v>
      </c>
      <c r="F3" s="223">
        <v>1</v>
      </c>
      <c r="G3" s="223">
        <v>1</v>
      </c>
      <c r="H3" s="223" t="s">
        <v>1071</v>
      </c>
      <c r="J3" s="206" t="s">
        <v>208</v>
      </c>
      <c r="K3" s="207" t="s">
        <v>785</v>
      </c>
      <c r="L3" s="207" t="s">
        <v>206</v>
      </c>
      <c r="M3" s="207" t="str">
        <f t="shared" ref="M3:M34" si="0">F3&amp;","&amp;G3&amp;","&amp;"'"&amp;H3&amp;"'"</f>
        <v>1,1,'C:\LIST_BATCH\bin\OFACImport.bat'</v>
      </c>
      <c r="N3" s="208" t="s">
        <v>207</v>
      </c>
      <c r="P3" s="209" t="b">
        <f t="shared" ref="P3:R18" si="1">IF(F3="","",EXACT(F3,T3))</f>
        <v>0</v>
      </c>
      <c r="Q3" s="209" t="b">
        <f t="shared" si="1"/>
        <v>0</v>
      </c>
      <c r="R3" s="209" t="b">
        <f t="shared" si="1"/>
        <v>0</v>
      </c>
      <c r="T3" s="209"/>
      <c r="U3" s="209"/>
      <c r="V3" s="209"/>
    </row>
    <row r="4" spans="1:22" ht="15" customHeight="1">
      <c r="A4" s="211">
        <v>1</v>
      </c>
      <c r="B4" s="211">
        <v>2</v>
      </c>
      <c r="C4" s="211" t="s">
        <v>1075</v>
      </c>
      <c r="D4" s="205" t="s">
        <v>1068</v>
      </c>
      <c r="E4" s="205" t="s">
        <v>43</v>
      </c>
      <c r="F4" s="223">
        <v>1</v>
      </c>
      <c r="G4" s="223">
        <v>2</v>
      </c>
      <c r="H4" s="223" t="s">
        <v>802</v>
      </c>
      <c r="J4" s="206" t="s">
        <v>208</v>
      </c>
      <c r="K4" s="207" t="s">
        <v>785</v>
      </c>
      <c r="L4" s="207" t="s">
        <v>206</v>
      </c>
      <c r="M4" s="207" t="str">
        <f t="shared" si="0"/>
        <v>1,2,'C:\LIST_BATCH\bin\ListImport.bat C:\LIST_BATCH\OUT 0'</v>
      </c>
      <c r="N4" s="208" t="s">
        <v>207</v>
      </c>
      <c r="P4" s="209" t="b">
        <f t="shared" si="1"/>
        <v>0</v>
      </c>
      <c r="Q4" s="209" t="b">
        <f t="shared" si="1"/>
        <v>0</v>
      </c>
      <c r="R4" s="209" t="b">
        <f t="shared" si="1"/>
        <v>0</v>
      </c>
      <c r="T4" s="209"/>
      <c r="U4" s="209"/>
      <c r="V4" s="209"/>
    </row>
    <row r="5" spans="1:22" ht="15" customHeight="1">
      <c r="A5" s="211">
        <v>2</v>
      </c>
      <c r="B5" s="303">
        <v>1</v>
      </c>
      <c r="C5" s="303" t="s">
        <v>1072</v>
      </c>
      <c r="D5" s="305" t="s">
        <v>1137</v>
      </c>
      <c r="E5" s="205" t="s">
        <v>43</v>
      </c>
      <c r="F5" s="223">
        <v>2</v>
      </c>
      <c r="G5" s="223">
        <v>1</v>
      </c>
      <c r="H5" s="223" t="s">
        <v>2145</v>
      </c>
      <c r="J5" s="206" t="s">
        <v>208</v>
      </c>
      <c r="K5" s="207" t="s">
        <v>785</v>
      </c>
      <c r="L5" s="207" t="s">
        <v>206</v>
      </c>
      <c r="M5" s="207" t="str">
        <f t="shared" si="0"/>
        <v>2,1,'C:\LIST_BATCH\bin\ListFormatUp.bat JP'</v>
      </c>
      <c r="N5" s="208" t="s">
        <v>207</v>
      </c>
      <c r="P5" s="209" t="b">
        <f t="shared" si="1"/>
        <v>0</v>
      </c>
      <c r="Q5" s="209" t="b">
        <f t="shared" si="1"/>
        <v>0</v>
      </c>
      <c r="R5" s="209" t="b">
        <f t="shared" si="1"/>
        <v>0</v>
      </c>
      <c r="T5" s="209"/>
      <c r="U5" s="209"/>
      <c r="V5" s="209"/>
    </row>
    <row r="6" spans="1:22" ht="15" customHeight="1">
      <c r="A6" s="211">
        <v>2</v>
      </c>
      <c r="B6" s="303">
        <v>2</v>
      </c>
      <c r="C6" s="303" t="s">
        <v>802</v>
      </c>
      <c r="D6" s="305" t="s">
        <v>1137</v>
      </c>
      <c r="E6" s="205" t="s">
        <v>43</v>
      </c>
      <c r="F6" s="223">
        <v>2</v>
      </c>
      <c r="G6" s="223">
        <v>2</v>
      </c>
      <c r="H6" s="223" t="s">
        <v>802</v>
      </c>
      <c r="J6" s="206" t="s">
        <v>208</v>
      </c>
      <c r="K6" s="207" t="s">
        <v>785</v>
      </c>
      <c r="L6" s="207" t="s">
        <v>206</v>
      </c>
      <c r="M6" s="207" t="str">
        <f t="shared" si="0"/>
        <v>2,2,'C:\LIST_BATCH\bin\ListImport.bat C:\LIST_BATCH\OUT 0'</v>
      </c>
      <c r="N6" s="208" t="s">
        <v>207</v>
      </c>
      <c r="P6" s="209" t="b">
        <f t="shared" si="1"/>
        <v>0</v>
      </c>
      <c r="Q6" s="209" t="b">
        <f t="shared" si="1"/>
        <v>0</v>
      </c>
      <c r="R6" s="209" t="b">
        <f t="shared" si="1"/>
        <v>0</v>
      </c>
      <c r="T6" s="209"/>
      <c r="U6" s="209"/>
      <c r="V6" s="209"/>
    </row>
    <row r="7" spans="1:22" ht="15" customHeight="1">
      <c r="A7" s="211">
        <v>3</v>
      </c>
      <c r="B7" s="303">
        <v>1</v>
      </c>
      <c r="C7" s="303" t="s">
        <v>1073</v>
      </c>
      <c r="D7" s="305" t="s">
        <v>1137</v>
      </c>
      <c r="E7" s="205" t="s">
        <v>43</v>
      </c>
      <c r="F7" s="223">
        <v>3</v>
      </c>
      <c r="G7" s="223">
        <v>1</v>
      </c>
      <c r="H7" s="223" t="s">
        <v>2202</v>
      </c>
      <c r="J7" s="206" t="s">
        <v>208</v>
      </c>
      <c r="K7" s="207" t="s">
        <v>785</v>
      </c>
      <c r="L7" s="207" t="s">
        <v>206</v>
      </c>
      <c r="M7" s="207" t="str">
        <f t="shared" si="0"/>
        <v>3,1,'C:\LIST_BATCH\bin\ListFormatUp.bat MOF'</v>
      </c>
      <c r="N7" s="208" t="s">
        <v>207</v>
      </c>
      <c r="P7" s="209" t="b">
        <f t="shared" si="1"/>
        <v>0</v>
      </c>
      <c r="Q7" s="209" t="b">
        <f t="shared" si="1"/>
        <v>0</v>
      </c>
      <c r="R7" s="209" t="b">
        <f t="shared" si="1"/>
        <v>0</v>
      </c>
      <c r="T7" s="209"/>
      <c r="U7" s="209"/>
      <c r="V7" s="209"/>
    </row>
    <row r="8" spans="1:22" ht="15" customHeight="1">
      <c r="A8" s="211">
        <v>3</v>
      </c>
      <c r="B8" s="303">
        <v>2</v>
      </c>
      <c r="C8" s="303" t="s">
        <v>802</v>
      </c>
      <c r="D8" s="305" t="s">
        <v>1137</v>
      </c>
      <c r="E8" s="205" t="s">
        <v>43</v>
      </c>
      <c r="F8" s="223">
        <v>3</v>
      </c>
      <c r="G8" s="223">
        <v>2</v>
      </c>
      <c r="H8" s="223" t="s">
        <v>802</v>
      </c>
      <c r="J8" s="206" t="s">
        <v>208</v>
      </c>
      <c r="K8" s="207" t="s">
        <v>785</v>
      </c>
      <c r="L8" s="207" t="s">
        <v>206</v>
      </c>
      <c r="M8" s="207" t="str">
        <f t="shared" si="0"/>
        <v>3,2,'C:\LIST_BATCH\bin\ListImport.bat C:\LIST_BATCH\OUT 0'</v>
      </c>
      <c r="N8" s="208" t="s">
        <v>207</v>
      </c>
      <c r="P8" s="209" t="b">
        <f t="shared" si="1"/>
        <v>0</v>
      </c>
      <c r="Q8" s="209" t="b">
        <f t="shared" si="1"/>
        <v>0</v>
      </c>
      <c r="R8" s="209" t="b">
        <f t="shared" si="1"/>
        <v>0</v>
      </c>
      <c r="T8" s="209"/>
      <c r="U8" s="209"/>
      <c r="V8" s="209"/>
    </row>
    <row r="9" spans="1:22" ht="15" customHeight="1">
      <c r="A9" s="211">
        <v>4</v>
      </c>
      <c r="B9" s="211">
        <v>1</v>
      </c>
      <c r="C9" s="211" t="s">
        <v>1074</v>
      </c>
      <c r="D9" s="205" t="s">
        <v>1068</v>
      </c>
      <c r="E9" s="205" t="s">
        <v>43</v>
      </c>
      <c r="F9" s="223">
        <v>4</v>
      </c>
      <c r="G9" s="223">
        <v>1</v>
      </c>
      <c r="H9" s="223" t="s">
        <v>1144</v>
      </c>
      <c r="J9" s="206" t="s">
        <v>208</v>
      </c>
      <c r="K9" s="207" t="s">
        <v>785</v>
      </c>
      <c r="L9" s="207" t="s">
        <v>206</v>
      </c>
      <c r="M9" s="207" t="str">
        <f t="shared" si="0"/>
        <v>4,1,'C:\LIST_BATCH\bin\ListFormatUp.bat NPA'</v>
      </c>
      <c r="N9" s="208" t="s">
        <v>207</v>
      </c>
      <c r="P9" s="209" t="b">
        <f t="shared" si="1"/>
        <v>0</v>
      </c>
      <c r="Q9" s="209" t="b">
        <f t="shared" si="1"/>
        <v>0</v>
      </c>
      <c r="R9" s="209" t="b">
        <f t="shared" si="1"/>
        <v>0</v>
      </c>
      <c r="T9" s="209"/>
      <c r="U9" s="209"/>
      <c r="V9" s="209"/>
    </row>
    <row r="10" spans="1:22" ht="15" customHeight="1">
      <c r="A10" s="211">
        <v>4</v>
      </c>
      <c r="B10" s="211">
        <v>2</v>
      </c>
      <c r="C10" s="211" t="s">
        <v>802</v>
      </c>
      <c r="D10" s="205" t="s">
        <v>1068</v>
      </c>
      <c r="E10" s="205" t="s">
        <v>43</v>
      </c>
      <c r="F10" s="223">
        <v>4</v>
      </c>
      <c r="G10" s="223">
        <v>2</v>
      </c>
      <c r="H10" s="223" t="s">
        <v>802</v>
      </c>
      <c r="J10" s="206" t="s">
        <v>208</v>
      </c>
      <c r="K10" s="207" t="s">
        <v>785</v>
      </c>
      <c r="L10" s="207" t="s">
        <v>206</v>
      </c>
      <c r="M10" s="207" t="str">
        <f t="shared" si="0"/>
        <v>4,2,'C:\LIST_BATCH\bin\ListImport.bat C:\LIST_BATCH\OUT 0'</v>
      </c>
      <c r="N10" s="208" t="s">
        <v>207</v>
      </c>
      <c r="P10" s="209" t="b">
        <f t="shared" si="1"/>
        <v>0</v>
      </c>
      <c r="Q10" s="209" t="b">
        <f t="shared" si="1"/>
        <v>0</v>
      </c>
      <c r="R10" s="209" t="b">
        <f t="shared" si="1"/>
        <v>0</v>
      </c>
      <c r="T10" s="209"/>
      <c r="U10" s="209"/>
      <c r="V10" s="209"/>
    </row>
    <row r="11" spans="1:22" ht="15" customHeight="1">
      <c r="A11" s="211">
        <v>5</v>
      </c>
      <c r="B11" s="211">
        <v>1</v>
      </c>
      <c r="C11" s="211" t="s">
        <v>1094</v>
      </c>
      <c r="D11" s="205" t="s">
        <v>1068</v>
      </c>
      <c r="E11" s="205" t="s">
        <v>43</v>
      </c>
      <c r="F11" s="223">
        <v>5</v>
      </c>
      <c r="G11" s="223">
        <v>1</v>
      </c>
      <c r="H11" s="223" t="s">
        <v>1145</v>
      </c>
      <c r="J11" s="206" t="s">
        <v>208</v>
      </c>
      <c r="K11" s="207" t="s">
        <v>785</v>
      </c>
      <c r="L11" s="207" t="s">
        <v>206</v>
      </c>
      <c r="M11" s="207" t="str">
        <f t="shared" si="0"/>
        <v>5,1,'C:\LIST_BATCH\bin\ListFormatUp.bat NPC'</v>
      </c>
      <c r="N11" s="208" t="s">
        <v>207</v>
      </c>
      <c r="P11" s="209" t="b">
        <f t="shared" si="1"/>
        <v>0</v>
      </c>
      <c r="Q11" s="209" t="b">
        <f t="shared" si="1"/>
        <v>0</v>
      </c>
      <c r="R11" s="209" t="b">
        <f t="shared" si="1"/>
        <v>0</v>
      </c>
      <c r="T11" s="209"/>
      <c r="U11" s="209"/>
      <c r="V11" s="209"/>
    </row>
    <row r="12" spans="1:22" ht="15" customHeight="1">
      <c r="A12" s="211">
        <v>5</v>
      </c>
      <c r="B12" s="211">
        <v>2</v>
      </c>
      <c r="C12" s="211" t="s">
        <v>802</v>
      </c>
      <c r="D12" s="205" t="s">
        <v>1068</v>
      </c>
      <c r="E12" s="205" t="s">
        <v>43</v>
      </c>
      <c r="F12" s="223">
        <v>5</v>
      </c>
      <c r="G12" s="223">
        <v>2</v>
      </c>
      <c r="H12" s="223" t="s">
        <v>802</v>
      </c>
      <c r="J12" s="206" t="s">
        <v>208</v>
      </c>
      <c r="K12" s="207" t="s">
        <v>785</v>
      </c>
      <c r="L12" s="207" t="s">
        <v>206</v>
      </c>
      <c r="M12" s="207" t="str">
        <f t="shared" si="0"/>
        <v>5,2,'C:\LIST_BATCH\bin\ListImport.bat C:\LIST_BATCH\OUT 0'</v>
      </c>
      <c r="N12" s="208" t="s">
        <v>207</v>
      </c>
      <c r="P12" s="209" t="b">
        <f t="shared" si="1"/>
        <v>0</v>
      </c>
      <c r="Q12" s="209" t="b">
        <f t="shared" si="1"/>
        <v>0</v>
      </c>
      <c r="R12" s="209" t="b">
        <f t="shared" si="1"/>
        <v>0</v>
      </c>
      <c r="T12" s="209"/>
      <c r="U12" s="209"/>
      <c r="V12" s="209"/>
    </row>
    <row r="13" spans="1:22" ht="15" customHeight="1">
      <c r="A13" s="211">
        <v>6</v>
      </c>
      <c r="B13" s="211">
        <v>1</v>
      </c>
      <c r="C13" s="211" t="s">
        <v>1142</v>
      </c>
      <c r="D13" s="205" t="s">
        <v>1068</v>
      </c>
      <c r="E13" s="205" t="s">
        <v>43</v>
      </c>
      <c r="F13" s="223">
        <v>6</v>
      </c>
      <c r="G13" s="223">
        <v>1</v>
      </c>
      <c r="H13" s="223" t="s">
        <v>1146</v>
      </c>
      <c r="J13" s="206" t="s">
        <v>208</v>
      </c>
      <c r="K13" s="207" t="s">
        <v>785</v>
      </c>
      <c r="L13" s="207" t="s">
        <v>206</v>
      </c>
      <c r="M13" s="207" t="str">
        <f t="shared" si="0"/>
        <v>6,1,'C:\LIST_BATCH\bin\ListFormatUp.bat NPI'</v>
      </c>
      <c r="N13" s="208" t="s">
        <v>207</v>
      </c>
      <c r="P13" s="209" t="b">
        <f t="shared" si="1"/>
        <v>0</v>
      </c>
      <c r="Q13" s="209" t="b">
        <f t="shared" si="1"/>
        <v>0</v>
      </c>
      <c r="R13" s="209" t="b">
        <f t="shared" si="1"/>
        <v>0</v>
      </c>
      <c r="T13" s="209"/>
      <c r="U13" s="209"/>
      <c r="V13" s="209"/>
    </row>
    <row r="14" spans="1:22" ht="15" customHeight="1">
      <c r="A14" s="211">
        <v>6</v>
      </c>
      <c r="B14" s="211">
        <v>2</v>
      </c>
      <c r="C14" s="211" t="s">
        <v>802</v>
      </c>
      <c r="D14" s="205" t="s">
        <v>1068</v>
      </c>
      <c r="E14" s="205" t="s">
        <v>43</v>
      </c>
      <c r="F14" s="223">
        <v>6</v>
      </c>
      <c r="G14" s="223">
        <v>2</v>
      </c>
      <c r="H14" s="223" t="s">
        <v>802</v>
      </c>
      <c r="J14" s="206" t="s">
        <v>208</v>
      </c>
      <c r="K14" s="207" t="s">
        <v>785</v>
      </c>
      <c r="L14" s="207" t="s">
        <v>206</v>
      </c>
      <c r="M14" s="207" t="str">
        <f t="shared" si="0"/>
        <v>6,2,'C:\LIST_BATCH\bin\ListImport.bat C:\LIST_BATCH\OUT 0'</v>
      </c>
      <c r="N14" s="208" t="s">
        <v>207</v>
      </c>
      <c r="P14" s="209" t="b">
        <f t="shared" si="1"/>
        <v>0</v>
      </c>
      <c r="Q14" s="209" t="b">
        <f t="shared" si="1"/>
        <v>0</v>
      </c>
      <c r="R14" s="209" t="b">
        <f t="shared" si="1"/>
        <v>0</v>
      </c>
      <c r="T14" s="209"/>
      <c r="U14" s="209"/>
      <c r="V14" s="209"/>
    </row>
    <row r="15" spans="1:22" ht="15" customHeight="1">
      <c r="A15" s="211">
        <v>7</v>
      </c>
      <c r="B15" s="211">
        <v>1</v>
      </c>
      <c r="C15" s="211" t="s">
        <v>1150</v>
      </c>
      <c r="D15" s="205" t="s">
        <v>1068</v>
      </c>
      <c r="E15" s="205" t="s">
        <v>43</v>
      </c>
      <c r="F15" s="223">
        <v>7</v>
      </c>
      <c r="G15" s="223">
        <v>1</v>
      </c>
      <c r="H15" s="223" t="s">
        <v>1147</v>
      </c>
      <c r="J15" s="206" t="s">
        <v>208</v>
      </c>
      <c r="K15" s="207" t="s">
        <v>785</v>
      </c>
      <c r="L15" s="207" t="s">
        <v>206</v>
      </c>
      <c r="M15" s="207" t="str">
        <f t="shared" si="0"/>
        <v>7,1,'C:\LIST_BATCH\bin\ListFormatUp.bat ASI'</v>
      </c>
      <c r="N15" s="208" t="s">
        <v>207</v>
      </c>
      <c r="P15" s="209" t="b">
        <f t="shared" si="1"/>
        <v>0</v>
      </c>
      <c r="Q15" s="209" t="b">
        <f t="shared" si="1"/>
        <v>0</v>
      </c>
      <c r="R15" s="209" t="b">
        <f t="shared" si="1"/>
        <v>0</v>
      </c>
      <c r="T15" s="209"/>
      <c r="U15" s="209"/>
      <c r="V15" s="209"/>
    </row>
    <row r="16" spans="1:22" ht="15" customHeight="1">
      <c r="A16" s="211">
        <v>7</v>
      </c>
      <c r="B16" s="211">
        <v>2</v>
      </c>
      <c r="C16" s="211" t="s">
        <v>802</v>
      </c>
      <c r="D16" s="205" t="s">
        <v>1068</v>
      </c>
      <c r="E16" s="205" t="s">
        <v>43</v>
      </c>
      <c r="F16" s="223">
        <v>7</v>
      </c>
      <c r="G16" s="223">
        <v>2</v>
      </c>
      <c r="H16" s="223" t="s">
        <v>802</v>
      </c>
      <c r="J16" s="206" t="s">
        <v>208</v>
      </c>
      <c r="K16" s="207" t="s">
        <v>785</v>
      </c>
      <c r="L16" s="207" t="s">
        <v>206</v>
      </c>
      <c r="M16" s="207" t="str">
        <f t="shared" si="0"/>
        <v>7,2,'C:\LIST_BATCH\bin\ListImport.bat C:\LIST_BATCH\OUT 0'</v>
      </c>
      <c r="N16" s="208" t="s">
        <v>207</v>
      </c>
      <c r="P16" s="209" t="b">
        <f t="shared" si="1"/>
        <v>0</v>
      </c>
      <c r="Q16" s="209" t="b">
        <f t="shared" si="1"/>
        <v>0</v>
      </c>
      <c r="R16" s="209" t="b">
        <f t="shared" si="1"/>
        <v>0</v>
      </c>
      <c r="T16" s="209"/>
      <c r="U16" s="209"/>
      <c r="V16" s="209"/>
    </row>
    <row r="17" spans="1:22" ht="15" customHeight="1">
      <c r="A17" s="211">
        <v>8</v>
      </c>
      <c r="B17" s="211">
        <v>1</v>
      </c>
      <c r="C17" s="211" t="s">
        <v>1143</v>
      </c>
      <c r="D17" s="205" t="s">
        <v>1068</v>
      </c>
      <c r="E17" s="205" t="s">
        <v>43</v>
      </c>
      <c r="F17" s="223">
        <v>8</v>
      </c>
      <c r="G17" s="223">
        <v>1</v>
      </c>
      <c r="H17" s="223" t="s">
        <v>1148</v>
      </c>
      <c r="J17" s="206" t="s">
        <v>208</v>
      </c>
      <c r="K17" s="207" t="s">
        <v>785</v>
      </c>
      <c r="L17" s="207" t="s">
        <v>206</v>
      </c>
      <c r="M17" s="207" t="str">
        <f t="shared" si="0"/>
        <v>8,1,'C:\LIST_BATCH\bin\ListFormatUp.bat ASC'</v>
      </c>
      <c r="N17" s="208" t="s">
        <v>207</v>
      </c>
      <c r="P17" s="209" t="b">
        <f t="shared" si="1"/>
        <v>0</v>
      </c>
      <c r="Q17" s="209" t="b">
        <f t="shared" si="1"/>
        <v>0</v>
      </c>
      <c r="R17" s="209" t="b">
        <f t="shared" si="1"/>
        <v>0</v>
      </c>
      <c r="T17" s="209"/>
      <c r="U17" s="209"/>
      <c r="V17" s="209"/>
    </row>
    <row r="18" spans="1:22" ht="15" customHeight="1">
      <c r="A18" s="211">
        <v>8</v>
      </c>
      <c r="B18" s="211">
        <v>2</v>
      </c>
      <c r="C18" s="211" t="s">
        <v>802</v>
      </c>
      <c r="D18" s="205" t="s">
        <v>1068</v>
      </c>
      <c r="E18" s="205" t="s">
        <v>43</v>
      </c>
      <c r="F18" s="223">
        <v>8</v>
      </c>
      <c r="G18" s="223">
        <v>2</v>
      </c>
      <c r="H18" s="223" t="s">
        <v>802</v>
      </c>
      <c r="J18" s="206" t="s">
        <v>208</v>
      </c>
      <c r="K18" s="207" t="s">
        <v>785</v>
      </c>
      <c r="L18" s="207" t="s">
        <v>206</v>
      </c>
      <c r="M18" s="207" t="str">
        <f t="shared" si="0"/>
        <v>8,2,'C:\LIST_BATCH\bin\ListImport.bat C:\LIST_BATCH\OUT 0'</v>
      </c>
      <c r="N18" s="208" t="s">
        <v>207</v>
      </c>
      <c r="P18" s="209" t="b">
        <f t="shared" si="1"/>
        <v>0</v>
      </c>
      <c r="Q18" s="209" t="b">
        <f t="shared" si="1"/>
        <v>0</v>
      </c>
      <c r="R18" s="209" t="b">
        <f t="shared" si="1"/>
        <v>0</v>
      </c>
      <c r="T18" s="209"/>
      <c r="U18" s="209"/>
      <c r="V18" s="209"/>
    </row>
    <row r="19" spans="1:22" ht="15" customHeight="1">
      <c r="A19" s="211">
        <v>9</v>
      </c>
      <c r="B19" s="211">
        <v>1</v>
      </c>
      <c r="C19" s="211" t="s">
        <v>1144</v>
      </c>
      <c r="D19" s="205" t="s">
        <v>1068</v>
      </c>
      <c r="E19" s="205" t="s">
        <v>43</v>
      </c>
      <c r="F19" s="223">
        <v>9</v>
      </c>
      <c r="G19" s="223">
        <v>1</v>
      </c>
      <c r="H19" s="223" t="s">
        <v>2140</v>
      </c>
      <c r="J19" s="206" t="s">
        <v>208</v>
      </c>
      <c r="K19" s="207" t="s">
        <v>785</v>
      </c>
      <c r="L19" s="207" t="s">
        <v>206</v>
      </c>
      <c r="M19" s="207" t="str">
        <f t="shared" si="0"/>
        <v>9,1,'C:\LIST_BATCH\bin\DJListImportFO.bat'</v>
      </c>
      <c r="N19" s="208" t="s">
        <v>207</v>
      </c>
      <c r="P19" s="209" t="b">
        <f t="shared" ref="P19:R34" si="2">IF(F19="","",EXACT(F19,T19))</f>
        <v>0</v>
      </c>
      <c r="Q19" s="209" t="b">
        <f t="shared" si="2"/>
        <v>0</v>
      </c>
      <c r="R19" s="209" t="b">
        <f t="shared" si="2"/>
        <v>0</v>
      </c>
      <c r="T19" s="209"/>
      <c r="U19" s="209"/>
      <c r="V19" s="209"/>
    </row>
    <row r="20" spans="1:22" ht="15" customHeight="1">
      <c r="A20" s="211">
        <v>9</v>
      </c>
      <c r="B20" s="211">
        <v>2</v>
      </c>
      <c r="C20" s="211" t="s">
        <v>802</v>
      </c>
      <c r="D20" s="205" t="s">
        <v>1068</v>
      </c>
      <c r="E20" s="205" t="s">
        <v>43</v>
      </c>
      <c r="F20" s="223">
        <v>9</v>
      </c>
      <c r="G20" s="223">
        <v>2</v>
      </c>
      <c r="H20" s="223" t="s">
        <v>802</v>
      </c>
      <c r="J20" s="206" t="s">
        <v>208</v>
      </c>
      <c r="K20" s="207" t="s">
        <v>785</v>
      </c>
      <c r="L20" s="207" t="s">
        <v>206</v>
      </c>
      <c r="M20" s="207" t="str">
        <f t="shared" si="0"/>
        <v>9,2,'C:\LIST_BATCH\bin\ListImport.bat C:\LIST_BATCH\OUT 0'</v>
      </c>
      <c r="N20" s="208" t="s">
        <v>207</v>
      </c>
      <c r="P20" s="209" t="b">
        <f t="shared" si="2"/>
        <v>0</v>
      </c>
      <c r="Q20" s="209" t="b">
        <f t="shared" si="2"/>
        <v>0</v>
      </c>
      <c r="R20" s="209" t="b">
        <f t="shared" si="2"/>
        <v>0</v>
      </c>
      <c r="T20" s="209"/>
      <c r="U20" s="209"/>
      <c r="V20" s="209"/>
    </row>
    <row r="21" spans="1:22" ht="15" customHeight="1">
      <c r="A21" s="211">
        <v>10</v>
      </c>
      <c r="B21" s="211">
        <v>1</v>
      </c>
      <c r="C21" s="211" t="s">
        <v>1145</v>
      </c>
      <c r="D21" s="205" t="s">
        <v>1068</v>
      </c>
      <c r="E21" s="205" t="s">
        <v>43</v>
      </c>
      <c r="F21" s="223">
        <v>10</v>
      </c>
      <c r="G21" s="223">
        <v>1</v>
      </c>
      <c r="H21" s="223" t="s">
        <v>2141</v>
      </c>
      <c r="J21" s="206" t="s">
        <v>208</v>
      </c>
      <c r="K21" s="207" t="s">
        <v>785</v>
      </c>
      <c r="L21" s="207" t="s">
        <v>206</v>
      </c>
      <c r="M21" s="207" t="str">
        <f t="shared" si="0"/>
        <v>10,1,'C:\LIST_BATCH\bin\DJListImportFO2.bat'</v>
      </c>
      <c r="N21" s="208" t="s">
        <v>207</v>
      </c>
      <c r="P21" s="209" t="b">
        <f t="shared" si="2"/>
        <v>0</v>
      </c>
      <c r="Q21" s="209" t="b">
        <f t="shared" si="2"/>
        <v>0</v>
      </c>
      <c r="R21" s="209" t="b">
        <f t="shared" si="2"/>
        <v>0</v>
      </c>
      <c r="T21" s="209"/>
      <c r="U21" s="209"/>
      <c r="V21" s="209"/>
    </row>
    <row r="22" spans="1:22" ht="15" customHeight="1">
      <c r="A22" s="211">
        <v>10</v>
      </c>
      <c r="B22" s="211">
        <v>2</v>
      </c>
      <c r="C22" s="211" t="s">
        <v>802</v>
      </c>
      <c r="D22" s="205" t="s">
        <v>1068</v>
      </c>
      <c r="E22" s="205" t="s">
        <v>43</v>
      </c>
      <c r="F22" s="223">
        <v>10</v>
      </c>
      <c r="G22" s="223">
        <v>2</v>
      </c>
      <c r="H22" s="223" t="s">
        <v>802</v>
      </c>
      <c r="J22" s="206" t="s">
        <v>208</v>
      </c>
      <c r="K22" s="207" t="s">
        <v>785</v>
      </c>
      <c r="L22" s="207" t="s">
        <v>206</v>
      </c>
      <c r="M22" s="207" t="str">
        <f t="shared" si="0"/>
        <v>10,2,'C:\LIST_BATCH\bin\ListImport.bat C:\LIST_BATCH\OUT 0'</v>
      </c>
      <c r="N22" s="208" t="s">
        <v>207</v>
      </c>
      <c r="P22" s="209" t="b">
        <f t="shared" si="2"/>
        <v>0</v>
      </c>
      <c r="Q22" s="209" t="b">
        <f t="shared" si="2"/>
        <v>0</v>
      </c>
      <c r="R22" s="209" t="b">
        <f t="shared" si="2"/>
        <v>0</v>
      </c>
      <c r="T22" s="209"/>
      <c r="U22" s="209"/>
      <c r="V22" s="209"/>
    </row>
    <row r="23" spans="1:22" ht="15" customHeight="1">
      <c r="A23" s="211">
        <v>11</v>
      </c>
      <c r="B23" s="211">
        <v>1</v>
      </c>
      <c r="C23" s="211" t="s">
        <v>1146</v>
      </c>
      <c r="D23" s="205" t="s">
        <v>1068</v>
      </c>
      <c r="E23" s="205" t="s">
        <v>43</v>
      </c>
      <c r="F23" s="223">
        <v>11</v>
      </c>
      <c r="G23" s="223">
        <v>1</v>
      </c>
      <c r="H23" s="223" t="s">
        <v>2142</v>
      </c>
      <c r="J23" s="206" t="s">
        <v>208</v>
      </c>
      <c r="K23" s="207" t="s">
        <v>785</v>
      </c>
      <c r="L23" s="207" t="s">
        <v>206</v>
      </c>
      <c r="M23" s="207" t="str">
        <f t="shared" si="0"/>
        <v>11,1,'C:\LIST_BATCH\bin\PEPsImport.bat'</v>
      </c>
      <c r="N23" s="208" t="s">
        <v>207</v>
      </c>
      <c r="P23" s="209" t="b">
        <f t="shared" si="2"/>
        <v>0</v>
      </c>
      <c r="Q23" s="209" t="b">
        <f t="shared" si="2"/>
        <v>0</v>
      </c>
      <c r="R23" s="209" t="b">
        <f t="shared" si="2"/>
        <v>0</v>
      </c>
      <c r="T23" s="209"/>
      <c r="U23" s="209"/>
      <c r="V23" s="209"/>
    </row>
    <row r="24" spans="1:22" ht="15" customHeight="1">
      <c r="A24" s="211">
        <v>11</v>
      </c>
      <c r="B24" s="211">
        <v>2</v>
      </c>
      <c r="C24" s="211" t="s">
        <v>802</v>
      </c>
      <c r="D24" s="205" t="s">
        <v>1068</v>
      </c>
      <c r="E24" s="205" t="s">
        <v>43</v>
      </c>
      <c r="F24" s="223">
        <v>11</v>
      </c>
      <c r="G24" s="223">
        <v>2</v>
      </c>
      <c r="H24" s="223" t="s">
        <v>802</v>
      </c>
      <c r="J24" s="206" t="s">
        <v>208</v>
      </c>
      <c r="K24" s="207" t="s">
        <v>785</v>
      </c>
      <c r="L24" s="207" t="s">
        <v>206</v>
      </c>
      <c r="M24" s="207" t="str">
        <f t="shared" si="0"/>
        <v>11,2,'C:\LIST_BATCH\bin\ListImport.bat C:\LIST_BATCH\OUT 0'</v>
      </c>
      <c r="N24" s="208" t="s">
        <v>207</v>
      </c>
      <c r="P24" s="209" t="b">
        <f t="shared" si="2"/>
        <v>0</v>
      </c>
      <c r="Q24" s="209" t="b">
        <f t="shared" si="2"/>
        <v>0</v>
      </c>
      <c r="R24" s="209" t="b">
        <f t="shared" si="2"/>
        <v>0</v>
      </c>
      <c r="T24" s="209"/>
      <c r="U24" s="209"/>
      <c r="V24" s="209"/>
    </row>
    <row r="25" spans="1:22" ht="15" customHeight="1">
      <c r="A25" s="211">
        <v>12</v>
      </c>
      <c r="B25" s="211">
        <v>1</v>
      </c>
      <c r="C25" s="211" t="s">
        <v>1147</v>
      </c>
      <c r="D25" s="205" t="s">
        <v>1068</v>
      </c>
      <c r="E25" s="205" t="s">
        <v>43</v>
      </c>
      <c r="F25" s="223">
        <v>12</v>
      </c>
      <c r="G25" s="223">
        <v>1</v>
      </c>
      <c r="H25" s="223" t="s">
        <v>2143</v>
      </c>
      <c r="J25" s="206" t="s">
        <v>208</v>
      </c>
      <c r="K25" s="207" t="s">
        <v>785</v>
      </c>
      <c r="L25" s="207" t="s">
        <v>206</v>
      </c>
      <c r="M25" s="207" t="str">
        <f t="shared" si="0"/>
        <v>12,1,'C:\LIST_BATCH\bin\PEPsImport2.bat'</v>
      </c>
      <c r="N25" s="208" t="s">
        <v>207</v>
      </c>
      <c r="P25" s="209" t="b">
        <f t="shared" si="2"/>
        <v>0</v>
      </c>
      <c r="Q25" s="209" t="b">
        <f t="shared" si="2"/>
        <v>0</v>
      </c>
      <c r="R25" s="209" t="b">
        <f t="shared" si="2"/>
        <v>0</v>
      </c>
      <c r="T25" s="209"/>
      <c r="U25" s="209"/>
      <c r="V25" s="209"/>
    </row>
    <row r="26" spans="1:22" ht="15" customHeight="1">
      <c r="A26" s="211">
        <v>12</v>
      </c>
      <c r="B26" s="211">
        <v>2</v>
      </c>
      <c r="C26" s="211" t="s">
        <v>802</v>
      </c>
      <c r="D26" s="205" t="s">
        <v>1068</v>
      </c>
      <c r="E26" s="205" t="s">
        <v>43</v>
      </c>
      <c r="F26" s="223">
        <v>12</v>
      </c>
      <c r="G26" s="223">
        <v>2</v>
      </c>
      <c r="H26" s="223" t="s">
        <v>802</v>
      </c>
      <c r="J26" s="206" t="s">
        <v>208</v>
      </c>
      <c r="K26" s="207" t="s">
        <v>785</v>
      </c>
      <c r="L26" s="207" t="s">
        <v>206</v>
      </c>
      <c r="M26" s="207" t="str">
        <f t="shared" si="0"/>
        <v>12,2,'C:\LIST_BATCH\bin\ListImport.bat C:\LIST_BATCH\OUT 0'</v>
      </c>
      <c r="N26" s="208" t="s">
        <v>207</v>
      </c>
      <c r="P26" s="209" t="b">
        <f t="shared" si="2"/>
        <v>0</v>
      </c>
      <c r="Q26" s="209" t="b">
        <f t="shared" si="2"/>
        <v>0</v>
      </c>
      <c r="R26" s="209" t="b">
        <f t="shared" si="2"/>
        <v>0</v>
      </c>
      <c r="T26" s="209"/>
      <c r="U26" s="209"/>
      <c r="V26" s="209"/>
    </row>
    <row r="27" spans="1:22" ht="15" customHeight="1">
      <c r="A27" s="211">
        <v>13</v>
      </c>
      <c r="B27" s="211">
        <v>1</v>
      </c>
      <c r="C27" s="211" t="s">
        <v>1148</v>
      </c>
      <c r="D27" s="205" t="s">
        <v>1068</v>
      </c>
      <c r="E27" s="205" t="s">
        <v>43</v>
      </c>
      <c r="F27" s="223">
        <v>13</v>
      </c>
      <c r="G27" s="223">
        <v>1</v>
      </c>
      <c r="H27" s="223" t="s">
        <v>2134</v>
      </c>
      <c r="J27" s="206" t="s">
        <v>208</v>
      </c>
      <c r="K27" s="207" t="s">
        <v>785</v>
      </c>
      <c r="L27" s="207" t="s">
        <v>206</v>
      </c>
      <c r="M27" s="207" t="str">
        <f t="shared" si="0"/>
        <v>13,1,'C:\LIST_BATCH\bin\ListFormatUp.bat ZENGIN_SEIHO'</v>
      </c>
      <c r="N27" s="208" t="s">
        <v>207</v>
      </c>
      <c r="P27" s="209" t="b">
        <f t="shared" si="2"/>
        <v>0</v>
      </c>
      <c r="Q27" s="209" t="b">
        <f t="shared" si="2"/>
        <v>0</v>
      </c>
      <c r="R27" s="209" t="b">
        <f t="shared" si="2"/>
        <v>0</v>
      </c>
      <c r="T27" s="209"/>
      <c r="U27" s="209"/>
      <c r="V27" s="209"/>
    </row>
    <row r="28" spans="1:22" ht="15" customHeight="1">
      <c r="A28" s="211">
        <v>13</v>
      </c>
      <c r="B28" s="211">
        <v>2</v>
      </c>
      <c r="C28" s="211" t="s">
        <v>802</v>
      </c>
      <c r="D28" s="205" t="s">
        <v>1068</v>
      </c>
      <c r="E28" s="205" t="s">
        <v>43</v>
      </c>
      <c r="F28" s="223">
        <v>13</v>
      </c>
      <c r="G28" s="223">
        <v>2</v>
      </c>
      <c r="H28" s="223" t="s">
        <v>802</v>
      </c>
      <c r="J28" s="206" t="s">
        <v>208</v>
      </c>
      <c r="K28" s="207" t="s">
        <v>785</v>
      </c>
      <c r="L28" s="207" t="s">
        <v>206</v>
      </c>
      <c r="M28" s="207" t="str">
        <f t="shared" si="0"/>
        <v>13,2,'C:\LIST_BATCH\bin\ListImport.bat C:\LIST_BATCH\OUT 0'</v>
      </c>
      <c r="N28" s="208" t="s">
        <v>207</v>
      </c>
      <c r="P28" s="209" t="b">
        <f t="shared" si="2"/>
        <v>0</v>
      </c>
      <c r="Q28" s="209" t="b">
        <f t="shared" si="2"/>
        <v>0</v>
      </c>
      <c r="R28" s="209" t="b">
        <f t="shared" si="2"/>
        <v>0</v>
      </c>
      <c r="T28" s="209"/>
      <c r="U28" s="209"/>
      <c r="V28" s="209"/>
    </row>
    <row r="29" spans="1:22" ht="15" customHeight="1">
      <c r="A29" s="211">
        <v>14</v>
      </c>
      <c r="B29" s="211">
        <v>1</v>
      </c>
      <c r="C29" s="211" t="s">
        <v>1149</v>
      </c>
      <c r="D29" s="205" t="s">
        <v>1068</v>
      </c>
      <c r="E29" s="205" t="s">
        <v>43</v>
      </c>
      <c r="F29" s="223">
        <v>14</v>
      </c>
      <c r="G29" s="223">
        <v>1</v>
      </c>
      <c r="H29" s="223" t="s">
        <v>2135</v>
      </c>
      <c r="J29" s="206" t="s">
        <v>208</v>
      </c>
      <c r="K29" s="207" t="s">
        <v>785</v>
      </c>
      <c r="L29" s="207" t="s">
        <v>206</v>
      </c>
      <c r="M29" s="207" t="str">
        <f t="shared" si="0"/>
        <v>14,1,'C:\LIST_BATCH\bin\ListFormatUp.bat ZENGIN_SONPO'</v>
      </c>
      <c r="N29" s="208" t="s">
        <v>207</v>
      </c>
      <c r="P29" s="209" t="b">
        <f t="shared" si="2"/>
        <v>0</v>
      </c>
      <c r="Q29" s="209" t="b">
        <f t="shared" si="2"/>
        <v>0</v>
      </c>
      <c r="R29" s="209" t="b">
        <f t="shared" si="2"/>
        <v>0</v>
      </c>
      <c r="T29" s="209"/>
      <c r="U29" s="209"/>
      <c r="V29" s="209"/>
    </row>
    <row r="30" spans="1:22" ht="15" customHeight="1">
      <c r="A30" s="211">
        <v>14</v>
      </c>
      <c r="B30" s="211">
        <v>2</v>
      </c>
      <c r="C30" s="211" t="s">
        <v>802</v>
      </c>
      <c r="D30" s="205" t="s">
        <v>1068</v>
      </c>
      <c r="E30" s="205" t="s">
        <v>43</v>
      </c>
      <c r="F30" s="223">
        <v>14</v>
      </c>
      <c r="G30" s="223">
        <v>2</v>
      </c>
      <c r="H30" s="223" t="s">
        <v>802</v>
      </c>
      <c r="J30" s="206" t="s">
        <v>208</v>
      </c>
      <c r="K30" s="207" t="s">
        <v>785</v>
      </c>
      <c r="L30" s="207" t="s">
        <v>206</v>
      </c>
      <c r="M30" s="207" t="str">
        <f t="shared" si="0"/>
        <v>14,2,'C:\LIST_BATCH\bin\ListImport.bat C:\LIST_BATCH\OUT 0'</v>
      </c>
      <c r="N30" s="208" t="s">
        <v>207</v>
      </c>
      <c r="P30" s="209" t="b">
        <f t="shared" si="2"/>
        <v>0</v>
      </c>
      <c r="Q30" s="209" t="b">
        <f t="shared" si="2"/>
        <v>0</v>
      </c>
      <c r="R30" s="209" t="b">
        <f t="shared" si="2"/>
        <v>0</v>
      </c>
      <c r="T30" s="209"/>
      <c r="U30" s="209"/>
      <c r="V30" s="209"/>
    </row>
    <row r="31" spans="1:22">
      <c r="F31" s="223">
        <v>15</v>
      </c>
      <c r="G31" s="223">
        <v>1</v>
      </c>
      <c r="H31" s="223" t="s">
        <v>2136</v>
      </c>
      <c r="J31" s="206" t="s">
        <v>208</v>
      </c>
      <c r="K31" s="207" t="s">
        <v>785</v>
      </c>
      <c r="L31" s="207" t="s">
        <v>206</v>
      </c>
      <c r="M31" s="207" t="str">
        <f t="shared" si="0"/>
        <v>15,1,'C:\LIST_BATCH\bin\ListFormatUp.bat ORIGINAL'</v>
      </c>
      <c r="N31" s="208" t="s">
        <v>207</v>
      </c>
      <c r="P31" s="209" t="b">
        <f t="shared" si="2"/>
        <v>0</v>
      </c>
      <c r="Q31" s="209" t="b">
        <f t="shared" si="2"/>
        <v>0</v>
      </c>
      <c r="R31" s="209" t="b">
        <f t="shared" si="2"/>
        <v>0</v>
      </c>
      <c r="T31" s="209"/>
      <c r="U31" s="209"/>
      <c r="V31" s="209"/>
    </row>
    <row r="32" spans="1:22">
      <c r="F32" s="223">
        <v>15</v>
      </c>
      <c r="G32" s="223">
        <v>2</v>
      </c>
      <c r="H32" s="223" t="s">
        <v>802</v>
      </c>
      <c r="J32" s="206" t="s">
        <v>208</v>
      </c>
      <c r="K32" s="207" t="s">
        <v>785</v>
      </c>
      <c r="L32" s="207" t="s">
        <v>206</v>
      </c>
      <c r="M32" s="207" t="str">
        <f t="shared" si="0"/>
        <v>15,2,'C:\LIST_BATCH\bin\ListImport.bat C:\LIST_BATCH\OUT 0'</v>
      </c>
      <c r="N32" s="208" t="s">
        <v>207</v>
      </c>
      <c r="P32" s="209" t="b">
        <f t="shared" si="2"/>
        <v>0</v>
      </c>
      <c r="Q32" s="209" t="b">
        <f t="shared" si="2"/>
        <v>0</v>
      </c>
      <c r="R32" s="209" t="b">
        <f t="shared" si="2"/>
        <v>0</v>
      </c>
      <c r="T32" s="209"/>
      <c r="U32" s="209"/>
      <c r="V32" s="209"/>
    </row>
    <row r="33" spans="6:22" s="238" customFormat="1">
      <c r="F33" s="234">
        <v>16</v>
      </c>
      <c r="G33" s="234">
        <v>1</v>
      </c>
      <c r="H33" s="234" t="s">
        <v>2386</v>
      </c>
      <c r="J33" s="264" t="s">
        <v>208</v>
      </c>
      <c r="K33" s="265" t="s">
        <v>785</v>
      </c>
      <c r="L33" s="265" t="s">
        <v>206</v>
      </c>
      <c r="M33" s="265" t="str">
        <f t="shared" si="0"/>
        <v>16,1,'C:\LIST_BATCH\bin\ListFormatUp.bat BFILE_CINFO'</v>
      </c>
      <c r="N33" s="266" t="s">
        <v>207</v>
      </c>
      <c r="P33" s="240" t="b">
        <f t="shared" si="2"/>
        <v>0</v>
      </c>
      <c r="Q33" s="240" t="b">
        <f t="shared" si="2"/>
        <v>0</v>
      </c>
      <c r="R33" s="240" t="b">
        <f t="shared" si="2"/>
        <v>0</v>
      </c>
      <c r="T33" s="240"/>
      <c r="U33" s="240"/>
      <c r="V33" s="240"/>
    </row>
    <row r="34" spans="6:22" s="238" customFormat="1">
      <c r="F34" s="234">
        <v>16</v>
      </c>
      <c r="G34" s="234">
        <v>2</v>
      </c>
      <c r="H34" s="234" t="s">
        <v>802</v>
      </c>
      <c r="J34" s="264" t="s">
        <v>208</v>
      </c>
      <c r="K34" s="265" t="s">
        <v>785</v>
      </c>
      <c r="L34" s="265" t="s">
        <v>206</v>
      </c>
      <c r="M34" s="265" t="str">
        <f t="shared" si="0"/>
        <v>16,2,'C:\LIST_BATCH\bin\ListImport.bat C:\LIST_BATCH\OUT 0'</v>
      </c>
      <c r="N34" s="266" t="s">
        <v>207</v>
      </c>
      <c r="P34" s="240" t="b">
        <f t="shared" si="2"/>
        <v>0</v>
      </c>
      <c r="Q34" s="240" t="b">
        <f t="shared" si="2"/>
        <v>0</v>
      </c>
      <c r="R34" s="240" t="b">
        <f t="shared" si="2"/>
        <v>0</v>
      </c>
      <c r="T34" s="240"/>
      <c r="U34" s="240"/>
      <c r="V34" s="240"/>
    </row>
  </sheetData>
  <mergeCells count="3">
    <mergeCell ref="F1:H1"/>
    <mergeCell ref="A1:C1"/>
    <mergeCell ref="J1:N1"/>
  </mergeCells>
  <phoneticPr fontId="3"/>
  <conditionalFormatting sqref="A1">
    <cfRule type="cellIs" dxfId="14" priority="1" stopIfTrue="1" operator="equal">
      <formula>"-設定しない-"</formula>
    </cfRule>
    <cfRule type="cellIs" dxfId="13" priority="2" stopIfTrue="1" operator="equal">
      <formula>"-ユーザ毎に設定が有効になる項目の為省略-"</formula>
    </cfRule>
    <cfRule type="cellIs" dxfId="12" priority="3" stopIfTrue="1" operator="equal">
      <formula>"□"</formula>
    </cfRule>
  </conditionalFormatting>
  <hyperlinks>
    <hyperlink ref="E1" location="テーブル一覧!A1" display="一覧へ" xr:uid="{7C19656C-2BB7-4D19-8DE9-D835116EDD09}"/>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AD6"/>
  <sheetViews>
    <sheetView view="pageBreakPreview" zoomScaleNormal="85" zoomScaleSheetLayoutView="100" workbookViewId="0">
      <selection sqref="A1:E1"/>
    </sheetView>
  </sheetViews>
  <sheetFormatPr defaultColWidth="9.140625" defaultRowHeight="12"/>
  <cols>
    <col min="1" max="1" width="14.140625" style="2" bestFit="1" customWidth="1"/>
    <col min="2" max="2" width="17.5703125" style="2" bestFit="1" customWidth="1"/>
    <col min="3" max="3" width="18" style="2" bestFit="1" customWidth="1"/>
    <col min="4" max="4" width="18" style="2" customWidth="1"/>
    <col min="5" max="5" width="14" style="2" bestFit="1" customWidth="1"/>
    <col min="6" max="6" width="13.5703125" style="2" bestFit="1" customWidth="1"/>
    <col min="7" max="7" width="9.42578125" style="2" bestFit="1" customWidth="1"/>
    <col min="8" max="8" width="16.42578125" style="2" customWidth="1"/>
    <col min="9" max="9" width="17.5703125" style="2" bestFit="1" customWidth="1"/>
    <col min="10" max="10" width="18" style="2" bestFit="1" customWidth="1"/>
    <col min="11" max="11" width="18" style="2" customWidth="1"/>
    <col min="12" max="12" width="14" style="2" bestFit="1" customWidth="1"/>
    <col min="13" max="13" width="9.140625" style="2"/>
    <col min="14" max="14" width="12.85546875" style="2" bestFit="1" customWidth="1"/>
    <col min="15" max="15" width="20" style="2" bestFit="1" customWidth="1"/>
    <col min="16" max="16" width="9.140625" style="2"/>
    <col min="17" max="17" width="8.140625" style="2" bestFit="1" customWidth="1"/>
    <col min="18" max="18" width="7.5703125" style="2" bestFit="1" customWidth="1"/>
    <col min="19" max="19" width="9.140625" style="2"/>
    <col min="20" max="20" width="17.85546875" style="2" customWidth="1"/>
    <col min="21" max="21" width="10.42578125" style="2" bestFit="1" customWidth="1"/>
    <col min="22" max="22" width="10.5703125" style="2" bestFit="1" customWidth="1"/>
    <col min="23" max="23" width="23.85546875" style="2" bestFit="1" customWidth="1"/>
    <col min="24" max="24" width="10.5703125" style="2" bestFit="1" customWidth="1"/>
    <col min="25" max="25" width="9.140625" style="2"/>
    <col min="26" max="27" width="9.140625" style="2" customWidth="1"/>
    <col min="28" max="16384" width="9.140625" style="2"/>
  </cols>
  <sheetData>
    <row r="1" spans="1:30" ht="13.5">
      <c r="A1" s="378" t="s">
        <v>0</v>
      </c>
      <c r="B1" s="378"/>
      <c r="C1" s="378"/>
      <c r="D1" s="378"/>
      <c r="E1" s="378"/>
      <c r="G1" s="30" t="s">
        <v>1138</v>
      </c>
      <c r="H1" s="379" t="str">
        <f>'1_プロファイルマスタ'!$H$1</f>
        <v>横浜銀行様用出荷設定</v>
      </c>
      <c r="I1" s="379"/>
      <c r="J1" s="379"/>
      <c r="K1" s="379"/>
      <c r="L1" s="379"/>
      <c r="N1" s="377" t="s">
        <v>205</v>
      </c>
      <c r="O1" s="377"/>
      <c r="P1" s="377"/>
      <c r="Q1" s="377"/>
      <c r="R1" s="377"/>
      <c r="Z1" s="35"/>
    </row>
    <row r="2" spans="1:30">
      <c r="A2" s="37" t="s">
        <v>794</v>
      </c>
      <c r="B2" s="37" t="s">
        <v>795</v>
      </c>
      <c r="C2" s="37" t="s">
        <v>796</v>
      </c>
      <c r="D2" s="187" t="s">
        <v>2188</v>
      </c>
      <c r="E2" s="39" t="s">
        <v>797</v>
      </c>
      <c r="F2" s="29" t="s">
        <v>1131</v>
      </c>
      <c r="G2" s="26" t="s">
        <v>813</v>
      </c>
      <c r="H2" s="37" t="s">
        <v>794</v>
      </c>
      <c r="I2" s="37" t="s">
        <v>795</v>
      </c>
      <c r="J2" s="37" t="s">
        <v>796</v>
      </c>
      <c r="K2" s="187" t="s">
        <v>2188</v>
      </c>
      <c r="L2" s="37" t="s">
        <v>797</v>
      </c>
      <c r="N2" s="143" t="s">
        <v>814</v>
      </c>
      <c r="O2" s="143" t="s">
        <v>814</v>
      </c>
      <c r="P2" s="143" t="s">
        <v>814</v>
      </c>
      <c r="Q2" s="143" t="s">
        <v>815</v>
      </c>
      <c r="R2" s="143" t="s">
        <v>814</v>
      </c>
      <c r="T2" s="31" t="s">
        <v>794</v>
      </c>
      <c r="U2" s="31" t="s">
        <v>795</v>
      </c>
      <c r="V2" s="31" t="s">
        <v>796</v>
      </c>
      <c r="W2" s="122" t="s">
        <v>2188</v>
      </c>
      <c r="X2" s="31" t="s">
        <v>797</v>
      </c>
      <c r="Z2" s="1"/>
      <c r="AA2" s="1"/>
      <c r="AB2" s="1"/>
      <c r="AC2" s="1"/>
      <c r="AD2" s="1"/>
    </row>
    <row r="3" spans="1:30">
      <c r="A3" s="36">
        <v>1</v>
      </c>
      <c r="B3" s="36" t="s">
        <v>24</v>
      </c>
      <c r="C3" s="36" t="s">
        <v>24</v>
      </c>
      <c r="D3" s="66" t="s">
        <v>24</v>
      </c>
      <c r="E3" s="40">
        <v>0</v>
      </c>
      <c r="F3" s="146" t="s">
        <v>1068</v>
      </c>
      <c r="G3" s="145" t="s">
        <v>43</v>
      </c>
      <c r="H3" s="36">
        <v>1</v>
      </c>
      <c r="I3" s="36" t="s">
        <v>24</v>
      </c>
      <c r="J3" s="36" t="s">
        <v>24</v>
      </c>
      <c r="K3" s="66" t="s">
        <v>24</v>
      </c>
      <c r="L3" s="36">
        <v>0</v>
      </c>
      <c r="N3" s="32" t="s">
        <v>208</v>
      </c>
      <c r="O3" s="33" t="s">
        <v>874</v>
      </c>
      <c r="P3" s="33" t="s">
        <v>206</v>
      </c>
      <c r="Q3" s="67" t="str">
        <f>H3&amp;","&amp;"'"&amp;I3&amp;"',"&amp;"'"&amp;J3&amp;"'"&amp; ","&amp;"'"&amp;K3&amp;"'"&amp; ","&amp;L3</f>
        <v>1,'N','N','N',0</v>
      </c>
      <c r="R3" s="34" t="s">
        <v>207</v>
      </c>
      <c r="T3" s="1" t="b">
        <f>IF(H3="","",EXACT(H3,Z3))</f>
        <v>0</v>
      </c>
      <c r="U3" s="1" t="b">
        <f>IF(I3="","",EXACT(I3,AA3))</f>
        <v>0</v>
      </c>
      <c r="V3" s="1" t="b">
        <f>IF(J3="","",EXACT(J3,AB3))</f>
        <v>0</v>
      </c>
      <c r="W3" s="188" t="b">
        <f>IF(K3="","",EXACT(K3,AE3))</f>
        <v>0</v>
      </c>
      <c r="X3" s="1" t="b">
        <f>IF(L3="","",EXACT(L3,AD3))</f>
        <v>0</v>
      </c>
      <c r="Z3" s="1"/>
      <c r="AA3" s="1"/>
      <c r="AB3" s="1"/>
      <c r="AC3" s="1"/>
      <c r="AD3" s="1"/>
    </row>
    <row r="4" spans="1:30">
      <c r="G4" s="145" t="s">
        <v>43</v>
      </c>
      <c r="H4" s="36"/>
      <c r="I4" s="36"/>
      <c r="J4" s="36"/>
      <c r="K4" s="36"/>
      <c r="L4" s="36"/>
      <c r="N4" s="32" t="s">
        <v>208</v>
      </c>
      <c r="O4" s="33" t="s">
        <v>874</v>
      </c>
      <c r="P4" s="33" t="s">
        <v>206</v>
      </c>
      <c r="Q4" s="33" t="str">
        <f>H4&amp;","&amp;"'"&amp;I4&amp;"',"&amp;"'"&amp;J4&amp;"'"&amp; ","&amp;L4</f>
        <v>,'','',</v>
      </c>
      <c r="R4" s="34" t="s">
        <v>207</v>
      </c>
      <c r="T4" s="1" t="str">
        <f t="shared" ref="T4:U6" si="0">IF(H4="","",EXACT(H4,Z4))</f>
        <v/>
      </c>
      <c r="U4" s="1" t="str">
        <f t="shared" si="0"/>
        <v/>
      </c>
      <c r="V4" s="1" t="str">
        <f t="shared" ref="V4:V6" si="1">IF(J4="","",EXACT(J4,AB4))</f>
        <v/>
      </c>
      <c r="W4" s="1"/>
      <c r="X4" s="1" t="str">
        <f t="shared" ref="X4:X6" si="2">IF(L4="","",EXACT(L4,AD4))</f>
        <v/>
      </c>
      <c r="Z4" s="1"/>
      <c r="AA4" s="1"/>
      <c r="AB4" s="1"/>
      <c r="AC4" s="1"/>
      <c r="AD4" s="1"/>
    </row>
    <row r="5" spans="1:30">
      <c r="G5" s="145" t="s">
        <v>43</v>
      </c>
      <c r="H5" s="36"/>
      <c r="I5" s="36"/>
      <c r="J5" s="36"/>
      <c r="K5" s="36"/>
      <c r="L5" s="36"/>
      <c r="N5" s="32" t="s">
        <v>208</v>
      </c>
      <c r="O5" s="33" t="s">
        <v>874</v>
      </c>
      <c r="P5" s="33" t="s">
        <v>206</v>
      </c>
      <c r="Q5" s="33" t="str">
        <f>H5&amp;","&amp;"'"&amp;I5&amp;"',"&amp;"'"&amp;J5&amp;"'"&amp; ","&amp;L5</f>
        <v>,'','',</v>
      </c>
      <c r="R5" s="34" t="s">
        <v>207</v>
      </c>
      <c r="T5" s="1" t="str">
        <f t="shared" si="0"/>
        <v/>
      </c>
      <c r="U5" s="1" t="str">
        <f t="shared" si="0"/>
        <v/>
      </c>
      <c r="V5" s="1" t="str">
        <f t="shared" si="1"/>
        <v/>
      </c>
      <c r="W5" s="1"/>
      <c r="X5" s="1" t="str">
        <f t="shared" si="2"/>
        <v/>
      </c>
      <c r="Z5" s="1"/>
      <c r="AA5" s="1"/>
      <c r="AB5" s="1"/>
      <c r="AC5" s="1"/>
      <c r="AD5" s="1"/>
    </row>
    <row r="6" spans="1:30">
      <c r="G6" s="145" t="s">
        <v>43</v>
      </c>
      <c r="H6" s="36"/>
      <c r="I6" s="36"/>
      <c r="J6" s="36"/>
      <c r="K6" s="36"/>
      <c r="L6" s="36"/>
      <c r="N6" s="32" t="s">
        <v>208</v>
      </c>
      <c r="O6" s="33" t="s">
        <v>874</v>
      </c>
      <c r="P6" s="33" t="s">
        <v>206</v>
      </c>
      <c r="Q6" s="33" t="str">
        <f>H6&amp;","&amp;"'"&amp;I6&amp;"',"&amp;"'"&amp;J6&amp;"'"&amp; ","&amp;L6</f>
        <v>,'','',</v>
      </c>
      <c r="R6" s="34" t="s">
        <v>207</v>
      </c>
      <c r="T6" s="1" t="str">
        <f t="shared" si="0"/>
        <v/>
      </c>
      <c r="U6" s="1" t="str">
        <f t="shared" si="0"/>
        <v/>
      </c>
      <c r="V6" s="1" t="str">
        <f t="shared" si="1"/>
        <v/>
      </c>
      <c r="W6" s="1"/>
      <c r="X6" s="1" t="str">
        <f t="shared" si="2"/>
        <v/>
      </c>
      <c r="Z6" s="1"/>
      <c r="AA6" s="1"/>
      <c r="AB6" s="1"/>
      <c r="AC6" s="1"/>
      <c r="AD6" s="1"/>
    </row>
  </sheetData>
  <autoFilter ref="A2:AD2" xr:uid="{00000000-0001-0000-2500-000000000000}">
    <filterColumn colId="13" showButton="0"/>
    <filterColumn colId="14" showButton="0"/>
    <filterColumn colId="15" showButton="0"/>
    <filterColumn colId="16" showButton="0"/>
  </autoFilter>
  <mergeCells count="3">
    <mergeCell ref="H1:L1"/>
    <mergeCell ref="A1:E1"/>
    <mergeCell ref="N1:R1"/>
  </mergeCells>
  <phoneticPr fontId="3"/>
  <conditionalFormatting sqref="A1">
    <cfRule type="cellIs" dxfId="11" priority="1" stopIfTrue="1" operator="equal">
      <formula>"-設定しない-"</formula>
    </cfRule>
    <cfRule type="cellIs" dxfId="10" priority="2" stopIfTrue="1" operator="equal">
      <formula>"-ユーザ毎に設定が有効になる項目の為省略-"</formula>
    </cfRule>
    <cfRule type="cellIs" dxfId="9" priority="3" stopIfTrue="1" operator="equal">
      <formula>"□"</formula>
    </cfRule>
  </conditionalFormatting>
  <hyperlinks>
    <hyperlink ref="G1" location="テーブル一覧!A1" display="一覧へ" xr:uid="{5AE95EA7-5CBB-4055-9769-75C14362395E}"/>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U14"/>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140625" style="2" customWidth="1"/>
    <col min="2" max="2" width="18.85546875" style="2" customWidth="1"/>
    <col min="3" max="3" width="28.42578125" style="2" customWidth="1"/>
    <col min="4" max="4" width="9.42578125" style="2" bestFit="1" customWidth="1"/>
    <col min="5" max="5" width="7.140625" style="2" customWidth="1"/>
    <col min="6" max="6" width="18.85546875" style="2" customWidth="1"/>
    <col min="7" max="7" width="28.42578125" style="2" customWidth="1"/>
    <col min="8" max="9" width="5.5703125" style="2" customWidth="1"/>
    <col min="10" max="10" width="28" style="2" bestFit="1" customWidth="1"/>
    <col min="11" max="11" width="9.140625" style="2"/>
    <col min="12" max="12" width="11.42578125" style="2" customWidth="1"/>
    <col min="13" max="13" width="5.5703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37" t="s">
        <v>153</v>
      </c>
      <c r="B2" s="37" t="s">
        <v>800</v>
      </c>
      <c r="C2" s="37" t="s">
        <v>799</v>
      </c>
      <c r="D2" s="26" t="s">
        <v>813</v>
      </c>
      <c r="E2" s="37" t="s">
        <v>153</v>
      </c>
      <c r="F2" s="37" t="s">
        <v>800</v>
      </c>
      <c r="G2" s="37" t="s">
        <v>799</v>
      </c>
      <c r="I2" s="143" t="s">
        <v>814</v>
      </c>
      <c r="J2" s="143" t="s">
        <v>814</v>
      </c>
      <c r="K2" s="143" t="s">
        <v>814</v>
      </c>
      <c r="L2" s="143" t="s">
        <v>815</v>
      </c>
      <c r="M2" s="143" t="s">
        <v>814</v>
      </c>
      <c r="O2" s="38" t="s">
        <v>153</v>
      </c>
      <c r="P2" s="31" t="s">
        <v>800</v>
      </c>
      <c r="Q2" s="31" t="s">
        <v>799</v>
      </c>
      <c r="S2" s="1"/>
      <c r="T2" s="1"/>
      <c r="U2" s="1"/>
    </row>
    <row r="3" spans="1:21">
      <c r="D3" s="145" t="s">
        <v>43</v>
      </c>
      <c r="E3" s="36"/>
      <c r="F3" s="36"/>
      <c r="G3" s="36"/>
      <c r="I3" s="32" t="s">
        <v>208</v>
      </c>
      <c r="J3" s="33" t="s">
        <v>801</v>
      </c>
      <c r="K3" s="33" t="s">
        <v>206</v>
      </c>
      <c r="L3" s="33" t="str">
        <f t="shared" ref="L3:L14" si="0">E3&amp;","&amp;"'"&amp;F3&amp;"'"&amp;", "&amp;"'"&amp;G3&amp;"'"</f>
        <v>,'', ''</v>
      </c>
      <c r="M3" s="34" t="s">
        <v>207</v>
      </c>
      <c r="O3" s="1" t="str">
        <f t="shared" ref="O3:O14" si="1">IF(E3="","",EXACT(E3,S3))</f>
        <v/>
      </c>
      <c r="P3" s="1"/>
      <c r="Q3" s="1"/>
      <c r="S3" s="1"/>
      <c r="T3" s="4"/>
      <c r="U3" s="1"/>
    </row>
    <row r="4" spans="1:21">
      <c r="D4" s="145" t="s">
        <v>43</v>
      </c>
      <c r="E4" s="36"/>
      <c r="F4" s="36"/>
      <c r="G4" s="36"/>
      <c r="I4" s="32" t="s">
        <v>208</v>
      </c>
      <c r="J4" s="33" t="s">
        <v>801</v>
      </c>
      <c r="K4" s="33" t="s">
        <v>206</v>
      </c>
      <c r="L4" s="33" t="str">
        <f t="shared" si="0"/>
        <v>,'', ''</v>
      </c>
      <c r="M4" s="34" t="s">
        <v>207</v>
      </c>
      <c r="O4" s="1" t="str">
        <f t="shared" si="1"/>
        <v/>
      </c>
      <c r="P4" s="1"/>
      <c r="Q4" s="1"/>
      <c r="S4" s="1"/>
      <c r="T4" s="4"/>
      <c r="U4" s="1"/>
    </row>
    <row r="5" spans="1:21">
      <c r="D5" s="145" t="s">
        <v>43</v>
      </c>
      <c r="E5" s="36"/>
      <c r="F5" s="36"/>
      <c r="G5" s="36"/>
      <c r="I5" s="32" t="s">
        <v>208</v>
      </c>
      <c r="J5" s="33" t="s">
        <v>801</v>
      </c>
      <c r="K5" s="33" t="s">
        <v>206</v>
      </c>
      <c r="L5" s="33" t="str">
        <f t="shared" si="0"/>
        <v>,'', ''</v>
      </c>
      <c r="M5" s="34" t="s">
        <v>207</v>
      </c>
      <c r="O5" s="1" t="str">
        <f t="shared" si="1"/>
        <v/>
      </c>
      <c r="P5" s="1"/>
      <c r="Q5" s="1"/>
      <c r="S5" s="1"/>
      <c r="T5" s="4"/>
      <c r="U5" s="1"/>
    </row>
    <row r="6" spans="1:21">
      <c r="D6" s="145" t="s">
        <v>43</v>
      </c>
      <c r="E6" s="36"/>
      <c r="F6" s="36"/>
      <c r="G6" s="36"/>
      <c r="I6" s="32" t="s">
        <v>208</v>
      </c>
      <c r="J6" s="33" t="s">
        <v>801</v>
      </c>
      <c r="K6" s="33" t="s">
        <v>206</v>
      </c>
      <c r="L6" s="33" t="str">
        <f t="shared" si="0"/>
        <v>,'', ''</v>
      </c>
      <c r="M6" s="34" t="s">
        <v>207</v>
      </c>
      <c r="O6" s="1" t="str">
        <f t="shared" si="1"/>
        <v/>
      </c>
      <c r="P6" s="1"/>
      <c r="Q6" s="1"/>
      <c r="S6" s="1"/>
      <c r="T6" s="4"/>
      <c r="U6" s="1"/>
    </row>
    <row r="7" spans="1:21">
      <c r="D7" s="145" t="s">
        <v>43</v>
      </c>
      <c r="E7" s="36"/>
      <c r="F7" s="36"/>
      <c r="G7" s="36"/>
      <c r="I7" s="32" t="s">
        <v>208</v>
      </c>
      <c r="J7" s="33" t="s">
        <v>801</v>
      </c>
      <c r="K7" s="33" t="s">
        <v>206</v>
      </c>
      <c r="L7" s="33" t="str">
        <f t="shared" si="0"/>
        <v>,'', ''</v>
      </c>
      <c r="M7" s="34" t="s">
        <v>207</v>
      </c>
      <c r="O7" s="1" t="str">
        <f t="shared" si="1"/>
        <v/>
      </c>
      <c r="P7" s="1"/>
      <c r="Q7" s="1"/>
      <c r="S7" s="1"/>
      <c r="T7" s="4"/>
      <c r="U7" s="1"/>
    </row>
    <row r="8" spans="1:21">
      <c r="D8" s="145" t="s">
        <v>43</v>
      </c>
      <c r="E8" s="36"/>
      <c r="F8" s="36"/>
      <c r="G8" s="36"/>
      <c r="I8" s="32" t="s">
        <v>208</v>
      </c>
      <c r="J8" s="33" t="s">
        <v>801</v>
      </c>
      <c r="K8" s="33" t="s">
        <v>206</v>
      </c>
      <c r="L8" s="33" t="str">
        <f t="shared" si="0"/>
        <v>,'', ''</v>
      </c>
      <c r="M8" s="34" t="s">
        <v>207</v>
      </c>
      <c r="O8" s="1" t="str">
        <f t="shared" si="1"/>
        <v/>
      </c>
      <c r="P8" s="1"/>
      <c r="Q8" s="1"/>
      <c r="S8" s="1"/>
      <c r="T8" s="4"/>
      <c r="U8" s="1"/>
    </row>
    <row r="9" spans="1:21">
      <c r="D9" s="145" t="s">
        <v>43</v>
      </c>
      <c r="E9" s="36"/>
      <c r="F9" s="36"/>
      <c r="G9" s="36"/>
      <c r="I9" s="32" t="s">
        <v>208</v>
      </c>
      <c r="J9" s="33" t="s">
        <v>801</v>
      </c>
      <c r="K9" s="33" t="s">
        <v>206</v>
      </c>
      <c r="L9" s="33" t="str">
        <f t="shared" si="0"/>
        <v>,'', ''</v>
      </c>
      <c r="M9" s="34" t="s">
        <v>207</v>
      </c>
      <c r="O9" s="1" t="str">
        <f t="shared" si="1"/>
        <v/>
      </c>
      <c r="P9" s="1"/>
      <c r="Q9" s="1"/>
      <c r="S9" s="1"/>
      <c r="T9" s="4"/>
      <c r="U9" s="1"/>
    </row>
    <row r="10" spans="1:21">
      <c r="D10" s="145" t="s">
        <v>43</v>
      </c>
      <c r="E10" s="36"/>
      <c r="F10" s="36"/>
      <c r="G10" s="36"/>
      <c r="I10" s="32" t="s">
        <v>208</v>
      </c>
      <c r="J10" s="33" t="s">
        <v>801</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801</v>
      </c>
      <c r="K11" s="33" t="s">
        <v>206</v>
      </c>
      <c r="L11" s="33" t="str">
        <f t="shared" si="0"/>
        <v>,'', ''</v>
      </c>
      <c r="M11" s="34" t="s">
        <v>207</v>
      </c>
      <c r="O11" s="1" t="str">
        <f t="shared" si="1"/>
        <v/>
      </c>
      <c r="P11" s="1"/>
      <c r="Q11" s="1"/>
      <c r="S11" s="1"/>
      <c r="T11" s="4"/>
      <c r="U11" s="1"/>
    </row>
    <row r="12" spans="1:21">
      <c r="D12" s="145" t="s">
        <v>43</v>
      </c>
      <c r="E12" s="36"/>
      <c r="F12" s="36"/>
      <c r="G12" s="36"/>
      <c r="I12" s="32" t="s">
        <v>208</v>
      </c>
      <c r="J12" s="33" t="s">
        <v>801</v>
      </c>
      <c r="K12" s="33" t="s">
        <v>206</v>
      </c>
      <c r="L12" s="33" t="str">
        <f t="shared" si="0"/>
        <v>,'', ''</v>
      </c>
      <c r="M12" s="34" t="s">
        <v>207</v>
      </c>
      <c r="O12" s="1" t="str">
        <f t="shared" si="1"/>
        <v/>
      </c>
      <c r="P12" s="1"/>
      <c r="Q12" s="1"/>
      <c r="S12" s="1"/>
      <c r="T12" s="4"/>
      <c r="U12" s="1"/>
    </row>
    <row r="13" spans="1:21">
      <c r="D13" s="145" t="s">
        <v>43</v>
      </c>
      <c r="E13" s="36"/>
      <c r="F13" s="36"/>
      <c r="G13" s="36"/>
      <c r="I13" s="32" t="s">
        <v>208</v>
      </c>
      <c r="J13" s="33" t="s">
        <v>801</v>
      </c>
      <c r="K13" s="33" t="s">
        <v>206</v>
      </c>
      <c r="L13" s="33" t="str">
        <f t="shared" si="0"/>
        <v>,'', ''</v>
      </c>
      <c r="M13" s="34" t="s">
        <v>207</v>
      </c>
      <c r="O13" s="1" t="str">
        <f t="shared" si="1"/>
        <v/>
      </c>
      <c r="P13" s="1"/>
      <c r="Q13" s="1"/>
      <c r="S13" s="1"/>
      <c r="T13" s="4"/>
      <c r="U13" s="1"/>
    </row>
    <row r="14" spans="1:21">
      <c r="D14" s="145" t="s">
        <v>43</v>
      </c>
      <c r="E14" s="36"/>
      <c r="F14" s="36"/>
      <c r="G14" s="36"/>
      <c r="I14" s="32" t="s">
        <v>208</v>
      </c>
      <c r="J14" s="33" t="s">
        <v>801</v>
      </c>
      <c r="K14" s="33" t="s">
        <v>206</v>
      </c>
      <c r="L14" s="33" t="str">
        <f t="shared" si="0"/>
        <v>,'', ''</v>
      </c>
      <c r="M14" s="34" t="s">
        <v>207</v>
      </c>
      <c r="O14" s="1" t="str">
        <f t="shared" si="1"/>
        <v/>
      </c>
      <c r="P14" s="1"/>
      <c r="Q14" s="1"/>
      <c r="S14" s="1"/>
      <c r="T14" s="4"/>
      <c r="U14" s="1"/>
    </row>
  </sheetData>
  <autoFilter ref="A2:U2" xr:uid="{00000000-0001-0000-2600-000000000000}"/>
  <mergeCells count="3">
    <mergeCell ref="A1:C1"/>
    <mergeCell ref="E1:G1"/>
    <mergeCell ref="I1:M1"/>
  </mergeCells>
  <phoneticPr fontId="3"/>
  <conditionalFormatting sqref="A1">
    <cfRule type="cellIs" dxfId="8" priority="1" stopIfTrue="1" operator="equal">
      <formula>"-設定しない-"</formula>
    </cfRule>
    <cfRule type="cellIs" dxfId="7" priority="2" stopIfTrue="1" operator="equal">
      <formula>"-ユーザ毎に設定が有効になる項目の為省略-"</formula>
    </cfRule>
    <cfRule type="cellIs" dxfId="6" priority="3" stopIfTrue="1" operator="equal">
      <formula>"□"</formula>
    </cfRule>
  </conditionalFormatting>
  <hyperlinks>
    <hyperlink ref="D1" location="テーブル一覧!A1" display="一覧へ" xr:uid="{48E02115-F7DA-475C-B9CC-419F38396452}"/>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A6BC-A1D6-4201-9B45-57526C0B903B}">
  <dimension ref="A1:Z18"/>
  <sheetViews>
    <sheetView view="pageBreakPreview" zoomScaleNormal="85" zoomScaleSheetLayoutView="100" workbookViewId="0">
      <selection sqref="A1:D1"/>
    </sheetView>
  </sheetViews>
  <sheetFormatPr defaultColWidth="9.140625" defaultRowHeight="12"/>
  <cols>
    <col min="1" max="1" width="7" style="2" bestFit="1" customWidth="1"/>
    <col min="2" max="2" width="34.28515625" style="2" customWidth="1"/>
    <col min="3" max="3" width="21" style="2" customWidth="1"/>
    <col min="4" max="4" width="32.28515625" style="2" bestFit="1" customWidth="1"/>
    <col min="5" max="6" width="9.42578125" style="2" bestFit="1" customWidth="1"/>
    <col min="7" max="7" width="7.7109375" style="2" customWidth="1"/>
    <col min="8" max="9" width="10.5703125" style="2" customWidth="1"/>
    <col min="10" max="10" width="28.28515625" style="2" customWidth="1"/>
    <col min="11" max="11" width="9.140625" style="2"/>
    <col min="12" max="12" width="12.85546875" style="2" bestFit="1" customWidth="1"/>
    <col min="13" max="13" width="20" style="2" bestFit="1" customWidth="1"/>
    <col min="14" max="14" width="9.140625" style="2"/>
    <col min="15" max="15" width="29.5703125" style="2" customWidth="1"/>
    <col min="16" max="16" width="5.42578125" style="2" bestFit="1" customWidth="1"/>
    <col min="17" max="17" width="3.28515625" style="2" customWidth="1"/>
    <col min="18" max="18" width="17.85546875" style="2" customWidth="1"/>
    <col min="19" max="20" width="10.42578125" style="2" bestFit="1" customWidth="1"/>
    <col min="21" max="21" width="20.42578125" style="2" customWidth="1"/>
    <col min="22" max="22" width="9.140625" style="2"/>
    <col min="23" max="24" width="9.140625" style="2" customWidth="1"/>
    <col min="25" max="16384" width="9.140625" style="2"/>
  </cols>
  <sheetData>
    <row r="1" spans="1:26" ht="13.5">
      <c r="A1" s="371" t="s">
        <v>0</v>
      </c>
      <c r="B1" s="372"/>
      <c r="C1" s="372"/>
      <c r="D1" s="373"/>
      <c r="F1" s="30" t="s">
        <v>1138</v>
      </c>
      <c r="G1" s="365" t="str">
        <f>'1_プロファイルマスタ'!$H$1</f>
        <v>横浜銀行様用出荷設定</v>
      </c>
      <c r="H1" s="366"/>
      <c r="I1" s="366"/>
      <c r="J1" s="367"/>
      <c r="L1" s="377" t="s">
        <v>205</v>
      </c>
      <c r="M1" s="377"/>
      <c r="N1" s="377"/>
      <c r="O1" s="377"/>
      <c r="P1" s="377"/>
      <c r="R1" s="16" t="s">
        <v>1063</v>
      </c>
      <c r="S1" s="17" t="s">
        <v>1064</v>
      </c>
      <c r="T1" s="17" t="s">
        <v>1064</v>
      </c>
      <c r="U1" s="18" t="s">
        <v>1064</v>
      </c>
      <c r="W1" s="35"/>
    </row>
    <row r="2" spans="1:26" ht="12.6" customHeight="1">
      <c r="A2" s="5" t="s">
        <v>948</v>
      </c>
      <c r="B2" s="5" t="s">
        <v>147</v>
      </c>
      <c r="C2" s="5" t="s">
        <v>734</v>
      </c>
      <c r="D2" s="5" t="s">
        <v>951</v>
      </c>
      <c r="E2" s="26" t="s">
        <v>1131</v>
      </c>
      <c r="F2" s="26" t="s">
        <v>813</v>
      </c>
      <c r="G2" s="10" t="s">
        <v>947</v>
      </c>
      <c r="H2" s="11" t="s">
        <v>949</v>
      </c>
      <c r="I2" s="11" t="s">
        <v>704</v>
      </c>
      <c r="J2" s="27" t="s">
        <v>950</v>
      </c>
      <c r="L2" s="143" t="s">
        <v>814</v>
      </c>
      <c r="M2" s="143" t="s">
        <v>814</v>
      </c>
      <c r="N2" s="143" t="s">
        <v>814</v>
      </c>
      <c r="O2" s="143" t="s">
        <v>815</v>
      </c>
      <c r="P2" s="143" t="s">
        <v>814</v>
      </c>
      <c r="R2" s="31" t="s">
        <v>947</v>
      </c>
      <c r="S2" s="31" t="s">
        <v>949</v>
      </c>
      <c r="T2" s="31" t="s">
        <v>734</v>
      </c>
      <c r="U2" s="31" t="s">
        <v>951</v>
      </c>
      <c r="W2" s="1"/>
      <c r="X2" s="1"/>
      <c r="Y2" s="1"/>
      <c r="Z2" s="1"/>
    </row>
    <row r="3" spans="1:26">
      <c r="A3" s="46">
        <v>1</v>
      </c>
      <c r="B3" s="46" t="s">
        <v>953</v>
      </c>
      <c r="C3" s="46" t="s">
        <v>959</v>
      </c>
      <c r="D3" s="46" t="s">
        <v>1081</v>
      </c>
      <c r="E3" s="145" t="s">
        <v>1068</v>
      </c>
      <c r="F3" s="145" t="s">
        <v>43</v>
      </c>
      <c r="G3" s="36">
        <v>1</v>
      </c>
      <c r="H3" s="36" t="s">
        <v>2084</v>
      </c>
      <c r="I3" s="36" t="s">
        <v>2085</v>
      </c>
      <c r="J3" s="36" t="s">
        <v>2086</v>
      </c>
      <c r="L3" s="32" t="s">
        <v>208</v>
      </c>
      <c r="M3" s="33" t="s">
        <v>952</v>
      </c>
      <c r="N3" s="33" t="s">
        <v>206</v>
      </c>
      <c r="O3" s="33" t="str">
        <f>G3&amp;","&amp;"'"&amp;H3&amp;"',"&amp;"'"&amp;I3&amp;"'"&amp; ","&amp;"'"&amp;J3&amp;"'"</f>
        <v>1,'部店マスタメンテナンス用のSQLファイル','buten.sql','O:\TEMP\MASTER_MAINTENANCE'</v>
      </c>
      <c r="P3" s="34" t="s">
        <v>207</v>
      </c>
      <c r="R3" s="1" t="b">
        <f>IF(G3="","",EXACT(G3,W3))</f>
        <v>0</v>
      </c>
      <c r="S3" s="1" t="b">
        <f>IF(H3="","",EXACT(H3,X3))</f>
        <v>0</v>
      </c>
      <c r="T3" s="1" t="b">
        <f t="shared" ref="T3:U18" si="0">IF(J3="","",EXACT(J3,Y3))</f>
        <v>0</v>
      </c>
      <c r="U3" s="1" t="str">
        <f t="shared" si="0"/>
        <v/>
      </c>
      <c r="W3" s="1"/>
      <c r="X3" s="1"/>
      <c r="Y3" s="1"/>
      <c r="Z3" s="1"/>
    </row>
    <row r="4" spans="1:26">
      <c r="A4" s="46">
        <v>2</v>
      </c>
      <c r="B4" s="46" t="s">
        <v>954</v>
      </c>
      <c r="C4" s="46" t="s">
        <v>960</v>
      </c>
      <c r="D4" s="46" t="s">
        <v>961</v>
      </c>
      <c r="E4" s="145" t="s">
        <v>1068</v>
      </c>
      <c r="F4" s="145" t="s">
        <v>43</v>
      </c>
      <c r="G4" s="36">
        <v>2</v>
      </c>
      <c r="H4" s="36" t="s">
        <v>2087</v>
      </c>
      <c r="I4" s="36" t="s">
        <v>2088</v>
      </c>
      <c r="J4" s="36" t="s">
        <v>2089</v>
      </c>
      <c r="L4" s="32" t="s">
        <v>208</v>
      </c>
      <c r="M4" s="33" t="s">
        <v>952</v>
      </c>
      <c r="N4" s="33" t="s">
        <v>206</v>
      </c>
      <c r="O4" s="33" t="str">
        <f t="shared" ref="O4:O18" si="1">G4&amp;","&amp;"'"&amp;H4&amp;"',"&amp;"'"&amp;I4&amp;"'"&amp; ","&amp;"'"&amp;J4&amp;"'"</f>
        <v>2,'IPアドレスファイル','AML01_ip_address.csv','O:\TEMP\IP_IMPORT\data\input'</v>
      </c>
      <c r="P4" s="34" t="s">
        <v>207</v>
      </c>
      <c r="R4" s="1" t="b">
        <f t="shared" ref="R4:R18" si="2">IF(G4="","",EXACT(G4,W4))</f>
        <v>0</v>
      </c>
      <c r="S4" s="1" t="b">
        <f t="shared" ref="S4:S18" si="3">IF(H4="","",EXACT(H4,X4))</f>
        <v>0</v>
      </c>
      <c r="T4" s="1" t="b">
        <f t="shared" si="0"/>
        <v>0</v>
      </c>
      <c r="U4" s="1" t="str">
        <f t="shared" si="0"/>
        <v/>
      </c>
      <c r="W4" s="1"/>
      <c r="X4" s="1"/>
      <c r="Y4" s="1"/>
      <c r="Z4" s="1"/>
    </row>
    <row r="5" spans="1:26">
      <c r="A5" s="46">
        <v>3</v>
      </c>
      <c r="B5" s="46" t="s">
        <v>955</v>
      </c>
      <c r="C5" s="1" t="s">
        <v>957</v>
      </c>
      <c r="D5" s="1" t="s">
        <v>962</v>
      </c>
      <c r="E5" s="145" t="s">
        <v>1068</v>
      </c>
      <c r="F5" s="145" t="s">
        <v>43</v>
      </c>
      <c r="G5" s="36">
        <v>3</v>
      </c>
      <c r="H5" s="36" t="s">
        <v>2090</v>
      </c>
      <c r="I5" s="36" t="s">
        <v>2091</v>
      </c>
      <c r="J5" s="36" t="s">
        <v>2092</v>
      </c>
      <c r="L5" s="32" t="s">
        <v>208</v>
      </c>
      <c r="M5" s="33" t="s">
        <v>952</v>
      </c>
      <c r="N5" s="33" t="s">
        <v>206</v>
      </c>
      <c r="O5" s="33" t="str">
        <f t="shared" si="1"/>
        <v>3,'正規化定義ファイル','*.txt','O:\TEMP\TBL_IMPORT\aml01'</v>
      </c>
      <c r="P5" s="34" t="s">
        <v>207</v>
      </c>
      <c r="R5" s="1" t="b">
        <f t="shared" si="2"/>
        <v>0</v>
      </c>
      <c r="S5" s="1" t="b">
        <f t="shared" si="3"/>
        <v>0</v>
      </c>
      <c r="T5" s="1" t="b">
        <f t="shared" si="0"/>
        <v>0</v>
      </c>
      <c r="U5" s="1" t="str">
        <f t="shared" si="0"/>
        <v/>
      </c>
      <c r="W5" s="1"/>
      <c r="X5" s="1"/>
      <c r="Y5" s="1"/>
      <c r="Z5" s="1"/>
    </row>
    <row r="6" spans="1:26">
      <c r="A6" s="46">
        <v>4</v>
      </c>
      <c r="B6" s="46" t="s">
        <v>956</v>
      </c>
      <c r="C6" s="1" t="s">
        <v>958</v>
      </c>
      <c r="D6" s="1" t="s">
        <v>963</v>
      </c>
      <c r="E6" s="145" t="s">
        <v>1068</v>
      </c>
      <c r="F6" s="145" t="s">
        <v>43</v>
      </c>
      <c r="G6" s="36">
        <v>4</v>
      </c>
      <c r="H6" s="36" t="s">
        <v>2093</v>
      </c>
      <c r="I6" s="36" t="s">
        <v>2094</v>
      </c>
      <c r="J6" s="36" t="s">
        <v>2095</v>
      </c>
      <c r="L6" s="32" t="s">
        <v>208</v>
      </c>
      <c r="M6" s="33" t="s">
        <v>952</v>
      </c>
      <c r="N6" s="33" t="s">
        <v>206</v>
      </c>
      <c r="O6" s="33" t="str">
        <f t="shared" si="1"/>
        <v>4,'フィルタリング定義ファイル','*.csv','O:\TEMP\COMBI_IMPORT\aml01'</v>
      </c>
      <c r="P6" s="34" t="s">
        <v>207</v>
      </c>
      <c r="R6" s="1" t="b">
        <f t="shared" si="2"/>
        <v>0</v>
      </c>
      <c r="S6" s="1" t="b">
        <f t="shared" si="3"/>
        <v>0</v>
      </c>
      <c r="T6" s="1" t="b">
        <f t="shared" si="0"/>
        <v>0</v>
      </c>
      <c r="U6" s="1" t="str">
        <f t="shared" si="0"/>
        <v/>
      </c>
      <c r="W6" s="1"/>
      <c r="X6" s="1"/>
      <c r="Y6" s="1"/>
      <c r="Z6" s="1"/>
    </row>
    <row r="7" spans="1:26">
      <c r="F7" s="145" t="s">
        <v>43</v>
      </c>
      <c r="G7" s="36"/>
      <c r="H7" s="36"/>
      <c r="I7" s="36"/>
      <c r="J7" s="36"/>
      <c r="L7" s="32" t="s">
        <v>208</v>
      </c>
      <c r="M7" s="33" t="s">
        <v>952</v>
      </c>
      <c r="N7" s="33" t="s">
        <v>206</v>
      </c>
      <c r="O7" s="33" t="str">
        <f t="shared" si="1"/>
        <v>,'','',''</v>
      </c>
      <c r="P7" s="34" t="s">
        <v>207</v>
      </c>
      <c r="R7" s="1" t="str">
        <f t="shared" si="2"/>
        <v/>
      </c>
      <c r="S7" s="1" t="str">
        <f t="shared" si="3"/>
        <v/>
      </c>
      <c r="T7" s="1" t="str">
        <f t="shared" si="0"/>
        <v/>
      </c>
      <c r="U7" s="1" t="str">
        <f t="shared" si="0"/>
        <v/>
      </c>
      <c r="W7" s="1"/>
      <c r="X7" s="1"/>
      <c r="Y7" s="1"/>
      <c r="Z7" s="1"/>
    </row>
    <row r="8" spans="1:26">
      <c r="F8" s="145" t="s">
        <v>43</v>
      </c>
      <c r="G8" s="36"/>
      <c r="H8" s="36"/>
      <c r="I8" s="36"/>
      <c r="J8" s="36"/>
      <c r="L8" s="32" t="s">
        <v>208</v>
      </c>
      <c r="M8" s="33" t="s">
        <v>952</v>
      </c>
      <c r="N8" s="33" t="s">
        <v>206</v>
      </c>
      <c r="O8" s="33" t="str">
        <f t="shared" si="1"/>
        <v>,'','',''</v>
      </c>
      <c r="P8" s="34" t="s">
        <v>207</v>
      </c>
      <c r="R8" s="1" t="str">
        <f t="shared" si="2"/>
        <v/>
      </c>
      <c r="S8" s="1" t="str">
        <f t="shared" si="3"/>
        <v/>
      </c>
      <c r="T8" s="1" t="str">
        <f t="shared" si="0"/>
        <v/>
      </c>
      <c r="U8" s="1" t="str">
        <f t="shared" si="0"/>
        <v/>
      </c>
      <c r="W8" s="1"/>
      <c r="X8" s="1"/>
      <c r="Y8" s="1"/>
      <c r="Z8" s="1"/>
    </row>
    <row r="9" spans="1:26">
      <c r="F9" s="145" t="s">
        <v>43</v>
      </c>
      <c r="G9" s="36"/>
      <c r="H9" s="36"/>
      <c r="I9" s="36"/>
      <c r="J9" s="36"/>
      <c r="L9" s="32" t="s">
        <v>208</v>
      </c>
      <c r="M9" s="33" t="s">
        <v>952</v>
      </c>
      <c r="N9" s="33" t="s">
        <v>206</v>
      </c>
      <c r="O9" s="33" t="str">
        <f t="shared" si="1"/>
        <v>,'','',''</v>
      </c>
      <c r="P9" s="34" t="s">
        <v>207</v>
      </c>
      <c r="R9" s="1" t="str">
        <f t="shared" si="2"/>
        <v/>
      </c>
      <c r="S9" s="1" t="str">
        <f t="shared" si="3"/>
        <v/>
      </c>
      <c r="T9" s="1" t="str">
        <f t="shared" si="0"/>
        <v/>
      </c>
      <c r="U9" s="1" t="str">
        <f t="shared" si="0"/>
        <v/>
      </c>
      <c r="W9" s="1"/>
      <c r="X9" s="1"/>
      <c r="Y9" s="1"/>
      <c r="Z9" s="1"/>
    </row>
    <row r="10" spans="1:26">
      <c r="F10" s="145" t="s">
        <v>43</v>
      </c>
      <c r="G10" s="36"/>
      <c r="H10" s="36"/>
      <c r="I10" s="36"/>
      <c r="J10" s="36"/>
      <c r="L10" s="32" t="s">
        <v>208</v>
      </c>
      <c r="M10" s="33" t="s">
        <v>952</v>
      </c>
      <c r="N10" s="33" t="s">
        <v>206</v>
      </c>
      <c r="O10" s="33" t="str">
        <f t="shared" si="1"/>
        <v>,'','',''</v>
      </c>
      <c r="P10" s="34" t="s">
        <v>207</v>
      </c>
      <c r="R10" s="1" t="str">
        <f t="shared" si="2"/>
        <v/>
      </c>
      <c r="S10" s="1" t="str">
        <f t="shared" si="3"/>
        <v/>
      </c>
      <c r="T10" s="1" t="str">
        <f t="shared" si="0"/>
        <v/>
      </c>
      <c r="U10" s="1" t="str">
        <f t="shared" si="0"/>
        <v/>
      </c>
      <c r="W10" s="1"/>
      <c r="X10" s="1"/>
      <c r="Y10" s="1"/>
      <c r="Z10" s="1"/>
    </row>
    <row r="11" spans="1:26">
      <c r="F11" s="145" t="s">
        <v>43</v>
      </c>
      <c r="G11" s="36"/>
      <c r="H11" s="36"/>
      <c r="I11" s="36"/>
      <c r="J11" s="36"/>
      <c r="L11" s="32" t="s">
        <v>208</v>
      </c>
      <c r="M11" s="33" t="s">
        <v>952</v>
      </c>
      <c r="N11" s="33" t="s">
        <v>206</v>
      </c>
      <c r="O11" s="33" t="str">
        <f t="shared" si="1"/>
        <v>,'','',''</v>
      </c>
      <c r="P11" s="34" t="s">
        <v>207</v>
      </c>
      <c r="R11" s="1" t="str">
        <f t="shared" si="2"/>
        <v/>
      </c>
      <c r="S11" s="1" t="str">
        <f t="shared" si="3"/>
        <v/>
      </c>
      <c r="T11" s="1" t="str">
        <f t="shared" si="0"/>
        <v/>
      </c>
      <c r="U11" s="1" t="str">
        <f t="shared" si="0"/>
        <v/>
      </c>
      <c r="W11" s="1"/>
      <c r="X11" s="1"/>
      <c r="Y11" s="1"/>
      <c r="Z11" s="1"/>
    </row>
    <row r="12" spans="1:26">
      <c r="F12" s="145" t="s">
        <v>43</v>
      </c>
      <c r="G12" s="36"/>
      <c r="H12" s="36"/>
      <c r="I12" s="36"/>
      <c r="J12" s="36"/>
      <c r="L12" s="32" t="s">
        <v>208</v>
      </c>
      <c r="M12" s="33" t="s">
        <v>952</v>
      </c>
      <c r="N12" s="33" t="s">
        <v>206</v>
      </c>
      <c r="O12" s="33" t="str">
        <f t="shared" si="1"/>
        <v>,'','',''</v>
      </c>
      <c r="P12" s="34" t="s">
        <v>207</v>
      </c>
      <c r="R12" s="1" t="str">
        <f t="shared" si="2"/>
        <v/>
      </c>
      <c r="S12" s="1" t="str">
        <f t="shared" si="3"/>
        <v/>
      </c>
      <c r="T12" s="1" t="str">
        <f t="shared" si="0"/>
        <v/>
      </c>
      <c r="U12" s="1" t="str">
        <f t="shared" si="0"/>
        <v/>
      </c>
      <c r="W12" s="1"/>
      <c r="X12" s="1"/>
      <c r="Y12" s="1"/>
      <c r="Z12" s="1"/>
    </row>
    <row r="13" spans="1:26">
      <c r="F13" s="145" t="s">
        <v>43</v>
      </c>
      <c r="G13" s="36"/>
      <c r="H13" s="36"/>
      <c r="I13" s="36"/>
      <c r="J13" s="36"/>
      <c r="L13" s="32" t="s">
        <v>208</v>
      </c>
      <c r="M13" s="33" t="s">
        <v>952</v>
      </c>
      <c r="N13" s="33" t="s">
        <v>206</v>
      </c>
      <c r="O13" s="33" t="str">
        <f t="shared" si="1"/>
        <v>,'','',''</v>
      </c>
      <c r="P13" s="34" t="s">
        <v>207</v>
      </c>
      <c r="R13" s="1" t="str">
        <f t="shared" si="2"/>
        <v/>
      </c>
      <c r="S13" s="1" t="str">
        <f t="shared" si="3"/>
        <v/>
      </c>
      <c r="T13" s="1" t="str">
        <f t="shared" si="0"/>
        <v/>
      </c>
      <c r="U13" s="1" t="str">
        <f t="shared" si="0"/>
        <v/>
      </c>
      <c r="W13" s="1"/>
      <c r="X13" s="1"/>
      <c r="Y13" s="1"/>
      <c r="Z13" s="1"/>
    </row>
    <row r="14" spans="1:26">
      <c r="F14" s="145" t="s">
        <v>43</v>
      </c>
      <c r="G14" s="36"/>
      <c r="H14" s="36"/>
      <c r="I14" s="36"/>
      <c r="J14" s="36"/>
      <c r="L14" s="32" t="s">
        <v>208</v>
      </c>
      <c r="M14" s="33" t="s">
        <v>952</v>
      </c>
      <c r="N14" s="33" t="s">
        <v>206</v>
      </c>
      <c r="O14" s="33" t="str">
        <f t="shared" si="1"/>
        <v>,'','',''</v>
      </c>
      <c r="P14" s="34" t="s">
        <v>207</v>
      </c>
      <c r="R14" s="1" t="str">
        <f t="shared" si="2"/>
        <v/>
      </c>
      <c r="S14" s="1" t="str">
        <f t="shared" si="3"/>
        <v/>
      </c>
      <c r="T14" s="1" t="str">
        <f t="shared" si="0"/>
        <v/>
      </c>
      <c r="U14" s="1" t="str">
        <f t="shared" si="0"/>
        <v/>
      </c>
      <c r="W14" s="1"/>
      <c r="X14" s="1"/>
      <c r="Y14" s="1"/>
      <c r="Z14" s="1"/>
    </row>
    <row r="15" spans="1:26">
      <c r="F15" s="145" t="s">
        <v>43</v>
      </c>
      <c r="G15" s="36"/>
      <c r="H15" s="36"/>
      <c r="I15" s="36"/>
      <c r="J15" s="36"/>
      <c r="L15" s="32" t="s">
        <v>208</v>
      </c>
      <c r="M15" s="33" t="s">
        <v>952</v>
      </c>
      <c r="N15" s="33" t="s">
        <v>206</v>
      </c>
      <c r="O15" s="33" t="str">
        <f t="shared" si="1"/>
        <v>,'','',''</v>
      </c>
      <c r="P15" s="34" t="s">
        <v>207</v>
      </c>
      <c r="R15" s="1" t="str">
        <f t="shared" si="2"/>
        <v/>
      </c>
      <c r="S15" s="1" t="str">
        <f t="shared" si="3"/>
        <v/>
      </c>
      <c r="T15" s="1" t="str">
        <f t="shared" si="0"/>
        <v/>
      </c>
      <c r="U15" s="1" t="str">
        <f t="shared" si="0"/>
        <v/>
      </c>
      <c r="W15" s="1"/>
      <c r="X15" s="1"/>
      <c r="Y15" s="1"/>
      <c r="Z15" s="1"/>
    </row>
    <row r="16" spans="1:26">
      <c r="F16" s="145" t="s">
        <v>43</v>
      </c>
      <c r="G16" s="36"/>
      <c r="H16" s="36"/>
      <c r="I16" s="36"/>
      <c r="J16" s="36"/>
      <c r="L16" s="32" t="s">
        <v>208</v>
      </c>
      <c r="M16" s="33" t="s">
        <v>952</v>
      </c>
      <c r="N16" s="33" t="s">
        <v>206</v>
      </c>
      <c r="O16" s="33" t="str">
        <f t="shared" si="1"/>
        <v>,'','',''</v>
      </c>
      <c r="P16" s="34" t="s">
        <v>207</v>
      </c>
      <c r="R16" s="1" t="str">
        <f t="shared" si="2"/>
        <v/>
      </c>
      <c r="S16" s="1" t="str">
        <f t="shared" si="3"/>
        <v/>
      </c>
      <c r="T16" s="1" t="str">
        <f t="shared" si="0"/>
        <v/>
      </c>
      <c r="U16" s="1" t="str">
        <f t="shared" si="0"/>
        <v/>
      </c>
      <c r="W16" s="1"/>
      <c r="X16" s="1"/>
      <c r="Y16" s="1"/>
      <c r="Z16" s="1"/>
    </row>
    <row r="17" spans="6:26">
      <c r="F17" s="145" t="s">
        <v>43</v>
      </c>
      <c r="G17" s="36"/>
      <c r="H17" s="36"/>
      <c r="I17" s="36"/>
      <c r="J17" s="36"/>
      <c r="L17" s="32" t="s">
        <v>208</v>
      </c>
      <c r="M17" s="33" t="s">
        <v>952</v>
      </c>
      <c r="N17" s="33" t="s">
        <v>206</v>
      </c>
      <c r="O17" s="33" t="str">
        <f t="shared" si="1"/>
        <v>,'','',''</v>
      </c>
      <c r="P17" s="34" t="s">
        <v>207</v>
      </c>
      <c r="R17" s="1" t="str">
        <f t="shared" si="2"/>
        <v/>
      </c>
      <c r="S17" s="1" t="str">
        <f t="shared" si="3"/>
        <v/>
      </c>
      <c r="T17" s="1" t="str">
        <f t="shared" si="0"/>
        <v/>
      </c>
      <c r="U17" s="1" t="str">
        <f t="shared" si="0"/>
        <v/>
      </c>
      <c r="W17" s="1"/>
      <c r="X17" s="1"/>
      <c r="Y17" s="1"/>
      <c r="Z17" s="1"/>
    </row>
    <row r="18" spans="6:26">
      <c r="F18" s="145" t="s">
        <v>43</v>
      </c>
      <c r="G18" s="36"/>
      <c r="H18" s="36"/>
      <c r="I18" s="36"/>
      <c r="J18" s="36"/>
      <c r="L18" s="32" t="s">
        <v>208</v>
      </c>
      <c r="M18" s="33" t="s">
        <v>952</v>
      </c>
      <c r="N18" s="33" t="s">
        <v>206</v>
      </c>
      <c r="O18" s="33" t="str">
        <f t="shared" si="1"/>
        <v>,'','',''</v>
      </c>
      <c r="P18" s="34" t="s">
        <v>207</v>
      </c>
      <c r="R18" s="1" t="str">
        <f t="shared" si="2"/>
        <v/>
      </c>
      <c r="S18" s="1" t="str">
        <f t="shared" si="3"/>
        <v/>
      </c>
      <c r="T18" s="1" t="str">
        <f t="shared" si="0"/>
        <v/>
      </c>
      <c r="U18" s="1" t="str">
        <f t="shared" si="0"/>
        <v/>
      </c>
      <c r="W18" s="1"/>
      <c r="X18" s="1"/>
      <c r="Y18" s="1"/>
      <c r="Z18" s="1"/>
    </row>
  </sheetData>
  <mergeCells count="3">
    <mergeCell ref="A1:D1"/>
    <mergeCell ref="G1:J1"/>
    <mergeCell ref="L1:P1"/>
  </mergeCells>
  <phoneticPr fontId="3"/>
  <conditionalFormatting sqref="A1">
    <cfRule type="cellIs" dxfId="5" priority="1" stopIfTrue="1" operator="equal">
      <formula>"-設定しない-"</formula>
    </cfRule>
    <cfRule type="cellIs" dxfId="4" priority="2" stopIfTrue="1" operator="equal">
      <formula>"-ユーザ毎に設定が有効になる項目の為省略-"</formula>
    </cfRule>
    <cfRule type="cellIs" dxfId="3" priority="3" stopIfTrue="1" operator="equal">
      <formula>"□"</formula>
    </cfRule>
  </conditionalFormatting>
  <hyperlinks>
    <hyperlink ref="F1" location="テーブル一覧!A1" display="一覧へ" xr:uid="{6707B49B-1850-4934-9C4F-6E8E2154093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B890-0048-4A37-AFBD-2ED280F98B81}">
  <dimension ref="A1:U18"/>
  <sheetViews>
    <sheetView view="pageBreakPreview" zoomScaleNormal="85" zoomScaleSheetLayoutView="100" workbookViewId="0">
      <selection sqref="A1:G1"/>
    </sheetView>
  </sheetViews>
  <sheetFormatPr defaultColWidth="9.140625" defaultRowHeight="12"/>
  <cols>
    <col min="1" max="1" width="7" style="2" bestFit="1" customWidth="1"/>
    <col min="2" max="2" width="9.42578125" style="2" bestFit="1" customWidth="1"/>
    <col min="3" max="3" width="7.28515625" style="2" bestFit="1" customWidth="1"/>
    <col min="4" max="4" width="9.42578125" style="2" bestFit="1" customWidth="1"/>
    <col min="5" max="5" width="12.28515625" style="2" bestFit="1" customWidth="1"/>
    <col min="6" max="6" width="9.42578125" style="2" bestFit="1" customWidth="1"/>
    <col min="7" max="7" width="7.28515625" style="2" bestFit="1" customWidth="1"/>
    <col min="8" max="8" width="9.140625" style="2"/>
    <col min="9" max="9" width="12.85546875" style="2" bestFit="1" customWidth="1"/>
    <col min="10" max="10" width="20" style="2" bestFit="1" customWidth="1"/>
    <col min="11" max="11" width="9.140625" style="2"/>
    <col min="12" max="12" width="29.5703125" style="2" customWidth="1"/>
    <col min="13" max="13" width="5.42578125" style="2" bestFit="1" customWidth="1"/>
    <col min="14" max="14" width="8.140625" style="2" customWidth="1"/>
    <col min="15" max="15" width="17.85546875" style="2" customWidth="1"/>
    <col min="16" max="17" width="10.42578125" style="2" bestFit="1" customWidth="1"/>
    <col min="18" max="18" width="9.140625" style="2"/>
    <col min="19" max="20" width="9.140625" style="2" customWidth="1"/>
    <col min="21" max="16384" width="9.140625" style="2"/>
  </cols>
  <sheetData>
    <row r="1" spans="1:21" ht="13.5">
      <c r="A1" s="378" t="s">
        <v>0</v>
      </c>
      <c r="B1" s="378"/>
      <c r="C1" s="378"/>
      <c r="D1" s="30" t="s">
        <v>1138</v>
      </c>
      <c r="E1" s="365" t="str">
        <f>'1_プロファイルマスタ'!$H$1</f>
        <v>横浜銀行様用出荷設定</v>
      </c>
      <c r="F1" s="366"/>
      <c r="G1" s="366"/>
      <c r="I1" s="377" t="s">
        <v>205</v>
      </c>
      <c r="J1" s="377"/>
      <c r="K1" s="377"/>
      <c r="L1" s="377"/>
      <c r="M1" s="377"/>
      <c r="O1" s="28" t="s">
        <v>1063</v>
      </c>
      <c r="P1" s="28" t="s">
        <v>1064</v>
      </c>
      <c r="Q1" s="28" t="s">
        <v>1064</v>
      </c>
      <c r="S1" s="35"/>
    </row>
    <row r="2" spans="1:21" ht="12.6" customHeight="1">
      <c r="A2" s="5" t="s">
        <v>1060</v>
      </c>
      <c r="B2" s="5" t="s">
        <v>1061</v>
      </c>
      <c r="C2" s="5" t="s">
        <v>1062</v>
      </c>
      <c r="D2" s="26" t="s">
        <v>813</v>
      </c>
      <c r="E2" s="10" t="s">
        <v>1060</v>
      </c>
      <c r="F2" s="11" t="s">
        <v>1061</v>
      </c>
      <c r="G2" s="11" t="s">
        <v>1062</v>
      </c>
      <c r="I2" s="143" t="s">
        <v>814</v>
      </c>
      <c r="J2" s="143" t="s">
        <v>814</v>
      </c>
      <c r="K2" s="143" t="s">
        <v>814</v>
      </c>
      <c r="L2" s="143" t="s">
        <v>815</v>
      </c>
      <c r="M2" s="143" t="s">
        <v>814</v>
      </c>
      <c r="O2" s="31" t="s">
        <v>1060</v>
      </c>
      <c r="P2" s="31" t="s">
        <v>1061</v>
      </c>
      <c r="Q2" s="31" t="s">
        <v>1062</v>
      </c>
      <c r="S2" s="1"/>
      <c r="T2" s="1"/>
      <c r="U2" s="1"/>
    </row>
    <row r="3" spans="1:21">
      <c r="D3" s="145" t="s">
        <v>43</v>
      </c>
      <c r="E3" s="36"/>
      <c r="F3" s="36"/>
      <c r="G3" s="36"/>
      <c r="I3" s="32" t="s">
        <v>208</v>
      </c>
      <c r="J3" s="33" t="s">
        <v>1059</v>
      </c>
      <c r="K3" s="33" t="s">
        <v>206</v>
      </c>
      <c r="L3" s="33" t="str">
        <f>E3&amp;","&amp;"'"&amp;F3&amp;"'"&amp;","&amp;"'"&amp;G3&amp;"'"</f>
        <v>,'',''</v>
      </c>
      <c r="M3" s="34" t="s">
        <v>207</v>
      </c>
      <c r="O3" s="1" t="str">
        <f>IF(E3="","",EXACT(E3,S3))</f>
        <v/>
      </c>
      <c r="P3" s="1" t="str">
        <f>IF(F3="","",EXACT(F3,T3))</f>
        <v/>
      </c>
      <c r="Q3" s="1" t="str">
        <f>IF(G3="","",EXACT(G3,U3))</f>
        <v/>
      </c>
      <c r="S3" s="1"/>
      <c r="T3" s="1"/>
      <c r="U3" s="1"/>
    </row>
    <row r="4" spans="1:21">
      <c r="D4" s="145" t="s">
        <v>43</v>
      </c>
      <c r="E4" s="36"/>
      <c r="F4" s="36"/>
      <c r="G4" s="36"/>
      <c r="I4" s="32" t="s">
        <v>208</v>
      </c>
      <c r="J4" s="33" t="s">
        <v>1059</v>
      </c>
      <c r="K4" s="33" t="s">
        <v>206</v>
      </c>
      <c r="L4" s="33" t="str">
        <f t="shared" ref="L4:L18" si="0">E4&amp;","&amp;"'"&amp;F4&amp;"'"&amp;","&amp;"'"&amp;G4&amp;"'"</f>
        <v>,'',''</v>
      </c>
      <c r="M4" s="34" t="s">
        <v>207</v>
      </c>
      <c r="O4" s="1" t="str">
        <f t="shared" ref="O4:O18" si="1">IF(E4="","",EXACT(E4,S4))</f>
        <v/>
      </c>
      <c r="P4" s="1" t="str">
        <f t="shared" ref="P4:P18" si="2">IF(F4="","",EXACT(F4,T4))</f>
        <v/>
      </c>
      <c r="Q4" s="1" t="str">
        <f t="shared" ref="Q4:Q18" si="3">IF(G4="","",EXACT(G4,U4))</f>
        <v/>
      </c>
      <c r="S4" s="1"/>
      <c r="T4" s="1"/>
      <c r="U4" s="1"/>
    </row>
    <row r="5" spans="1:21">
      <c r="D5" s="145" t="s">
        <v>43</v>
      </c>
      <c r="E5" s="36"/>
      <c r="F5" s="36"/>
      <c r="G5" s="36"/>
      <c r="I5" s="32" t="s">
        <v>208</v>
      </c>
      <c r="J5" s="33" t="s">
        <v>1059</v>
      </c>
      <c r="K5" s="33" t="s">
        <v>206</v>
      </c>
      <c r="L5" s="33" t="str">
        <f t="shared" si="0"/>
        <v>,'',''</v>
      </c>
      <c r="M5" s="34" t="s">
        <v>207</v>
      </c>
      <c r="O5" s="1" t="str">
        <f t="shared" si="1"/>
        <v/>
      </c>
      <c r="P5" s="1" t="str">
        <f t="shared" si="2"/>
        <v/>
      </c>
      <c r="Q5" s="1" t="str">
        <f t="shared" si="3"/>
        <v/>
      </c>
      <c r="S5" s="1"/>
      <c r="T5" s="1"/>
      <c r="U5" s="1"/>
    </row>
    <row r="6" spans="1:21">
      <c r="D6" s="145" t="s">
        <v>43</v>
      </c>
      <c r="E6" s="36"/>
      <c r="F6" s="36"/>
      <c r="G6" s="36"/>
      <c r="I6" s="32" t="s">
        <v>208</v>
      </c>
      <c r="J6" s="33" t="s">
        <v>1059</v>
      </c>
      <c r="K6" s="33" t="s">
        <v>206</v>
      </c>
      <c r="L6" s="33" t="str">
        <f t="shared" si="0"/>
        <v>,'',''</v>
      </c>
      <c r="M6" s="34" t="s">
        <v>207</v>
      </c>
      <c r="O6" s="1" t="str">
        <f t="shared" si="1"/>
        <v/>
      </c>
      <c r="P6" s="1" t="str">
        <f t="shared" si="2"/>
        <v/>
      </c>
      <c r="Q6" s="1" t="str">
        <f t="shared" si="3"/>
        <v/>
      </c>
      <c r="S6" s="1"/>
      <c r="T6" s="1"/>
      <c r="U6" s="1"/>
    </row>
    <row r="7" spans="1:21">
      <c r="D7" s="145" t="s">
        <v>43</v>
      </c>
      <c r="E7" s="36"/>
      <c r="F7" s="36"/>
      <c r="G7" s="36"/>
      <c r="I7" s="32" t="s">
        <v>208</v>
      </c>
      <c r="J7" s="33" t="s">
        <v>1059</v>
      </c>
      <c r="K7" s="33" t="s">
        <v>206</v>
      </c>
      <c r="L7" s="33" t="str">
        <f t="shared" si="0"/>
        <v>,'',''</v>
      </c>
      <c r="M7" s="34" t="s">
        <v>207</v>
      </c>
      <c r="O7" s="1" t="str">
        <f t="shared" si="1"/>
        <v/>
      </c>
      <c r="P7" s="1" t="str">
        <f t="shared" si="2"/>
        <v/>
      </c>
      <c r="Q7" s="1" t="str">
        <f t="shared" si="3"/>
        <v/>
      </c>
      <c r="S7" s="1"/>
      <c r="T7" s="1"/>
      <c r="U7" s="1"/>
    </row>
    <row r="8" spans="1:21">
      <c r="D8" s="145" t="s">
        <v>43</v>
      </c>
      <c r="E8" s="36"/>
      <c r="F8" s="36"/>
      <c r="G8" s="36"/>
      <c r="I8" s="32" t="s">
        <v>208</v>
      </c>
      <c r="J8" s="33" t="s">
        <v>1059</v>
      </c>
      <c r="K8" s="33" t="s">
        <v>206</v>
      </c>
      <c r="L8" s="33" t="str">
        <f t="shared" si="0"/>
        <v>,'',''</v>
      </c>
      <c r="M8" s="34" t="s">
        <v>207</v>
      </c>
      <c r="O8" s="1" t="str">
        <f t="shared" si="1"/>
        <v/>
      </c>
      <c r="P8" s="1" t="str">
        <f t="shared" si="2"/>
        <v/>
      </c>
      <c r="Q8" s="1" t="str">
        <f t="shared" si="3"/>
        <v/>
      </c>
      <c r="S8" s="1"/>
      <c r="T8" s="1"/>
      <c r="U8" s="1"/>
    </row>
    <row r="9" spans="1:21">
      <c r="D9" s="145" t="s">
        <v>43</v>
      </c>
      <c r="E9" s="36"/>
      <c r="F9" s="36"/>
      <c r="G9" s="36"/>
      <c r="I9" s="32" t="s">
        <v>208</v>
      </c>
      <c r="J9" s="33" t="s">
        <v>1059</v>
      </c>
      <c r="K9" s="33" t="s">
        <v>206</v>
      </c>
      <c r="L9" s="33" t="str">
        <f t="shared" si="0"/>
        <v>,'',''</v>
      </c>
      <c r="M9" s="34" t="s">
        <v>207</v>
      </c>
      <c r="O9" s="1" t="str">
        <f t="shared" si="1"/>
        <v/>
      </c>
      <c r="P9" s="1" t="str">
        <f t="shared" si="2"/>
        <v/>
      </c>
      <c r="Q9" s="1" t="str">
        <f t="shared" si="3"/>
        <v/>
      </c>
      <c r="S9" s="1"/>
      <c r="T9" s="1"/>
      <c r="U9" s="1"/>
    </row>
    <row r="10" spans="1:21">
      <c r="D10" s="145" t="s">
        <v>43</v>
      </c>
      <c r="E10" s="36"/>
      <c r="F10" s="36"/>
      <c r="G10" s="36"/>
      <c r="I10" s="32" t="s">
        <v>208</v>
      </c>
      <c r="J10" s="33" t="s">
        <v>1059</v>
      </c>
      <c r="K10" s="33" t="s">
        <v>206</v>
      </c>
      <c r="L10" s="33" t="str">
        <f t="shared" si="0"/>
        <v>,'',''</v>
      </c>
      <c r="M10" s="34" t="s">
        <v>207</v>
      </c>
      <c r="O10" s="1" t="str">
        <f t="shared" si="1"/>
        <v/>
      </c>
      <c r="P10" s="1" t="str">
        <f t="shared" si="2"/>
        <v/>
      </c>
      <c r="Q10" s="1" t="str">
        <f t="shared" si="3"/>
        <v/>
      </c>
      <c r="S10" s="1"/>
      <c r="T10" s="1"/>
      <c r="U10" s="1"/>
    </row>
    <row r="11" spans="1:21">
      <c r="D11" s="145" t="s">
        <v>43</v>
      </c>
      <c r="E11" s="36"/>
      <c r="F11" s="36"/>
      <c r="G11" s="36"/>
      <c r="I11" s="32" t="s">
        <v>208</v>
      </c>
      <c r="J11" s="33" t="s">
        <v>1059</v>
      </c>
      <c r="K11" s="33" t="s">
        <v>206</v>
      </c>
      <c r="L11" s="33" t="str">
        <f t="shared" si="0"/>
        <v>,'',''</v>
      </c>
      <c r="M11" s="34" t="s">
        <v>207</v>
      </c>
      <c r="O11" s="1" t="str">
        <f t="shared" si="1"/>
        <v/>
      </c>
      <c r="P11" s="1" t="str">
        <f t="shared" si="2"/>
        <v/>
      </c>
      <c r="Q11" s="1" t="str">
        <f t="shared" si="3"/>
        <v/>
      </c>
      <c r="S11" s="1"/>
      <c r="T11" s="1"/>
      <c r="U11" s="1"/>
    </row>
    <row r="12" spans="1:21">
      <c r="D12" s="145" t="s">
        <v>43</v>
      </c>
      <c r="E12" s="36"/>
      <c r="F12" s="36"/>
      <c r="G12" s="36"/>
      <c r="I12" s="32" t="s">
        <v>208</v>
      </c>
      <c r="J12" s="33" t="s">
        <v>1059</v>
      </c>
      <c r="K12" s="33" t="s">
        <v>206</v>
      </c>
      <c r="L12" s="33" t="str">
        <f t="shared" si="0"/>
        <v>,'',''</v>
      </c>
      <c r="M12" s="34" t="s">
        <v>207</v>
      </c>
      <c r="O12" s="1" t="str">
        <f t="shared" si="1"/>
        <v/>
      </c>
      <c r="P12" s="1" t="str">
        <f t="shared" si="2"/>
        <v/>
      </c>
      <c r="Q12" s="1" t="str">
        <f t="shared" si="3"/>
        <v/>
      </c>
      <c r="S12" s="1"/>
      <c r="T12" s="1"/>
      <c r="U12" s="1"/>
    </row>
    <row r="13" spans="1:21">
      <c r="D13" s="145" t="s">
        <v>43</v>
      </c>
      <c r="E13" s="36"/>
      <c r="F13" s="36"/>
      <c r="G13" s="36"/>
      <c r="I13" s="32" t="s">
        <v>208</v>
      </c>
      <c r="J13" s="33" t="s">
        <v>1059</v>
      </c>
      <c r="K13" s="33" t="s">
        <v>206</v>
      </c>
      <c r="L13" s="33" t="str">
        <f t="shared" si="0"/>
        <v>,'',''</v>
      </c>
      <c r="M13" s="34" t="s">
        <v>207</v>
      </c>
      <c r="O13" s="1" t="str">
        <f t="shared" si="1"/>
        <v/>
      </c>
      <c r="P13" s="1" t="str">
        <f t="shared" si="2"/>
        <v/>
      </c>
      <c r="Q13" s="1" t="str">
        <f t="shared" si="3"/>
        <v/>
      </c>
      <c r="S13" s="1"/>
      <c r="T13" s="1"/>
      <c r="U13" s="1"/>
    </row>
    <row r="14" spans="1:21">
      <c r="D14" s="145" t="s">
        <v>43</v>
      </c>
      <c r="E14" s="36"/>
      <c r="F14" s="36"/>
      <c r="G14" s="36"/>
      <c r="I14" s="32" t="s">
        <v>208</v>
      </c>
      <c r="J14" s="33" t="s">
        <v>1059</v>
      </c>
      <c r="K14" s="33" t="s">
        <v>206</v>
      </c>
      <c r="L14" s="33" t="str">
        <f t="shared" si="0"/>
        <v>,'',''</v>
      </c>
      <c r="M14" s="34" t="s">
        <v>207</v>
      </c>
      <c r="O14" s="1" t="str">
        <f t="shared" si="1"/>
        <v/>
      </c>
      <c r="P14" s="1" t="str">
        <f t="shared" si="2"/>
        <v/>
      </c>
      <c r="Q14" s="1" t="str">
        <f t="shared" si="3"/>
        <v/>
      </c>
      <c r="S14" s="1"/>
      <c r="T14" s="1"/>
      <c r="U14" s="1"/>
    </row>
    <row r="15" spans="1:21">
      <c r="D15" s="145" t="s">
        <v>43</v>
      </c>
      <c r="E15" s="36"/>
      <c r="F15" s="36"/>
      <c r="G15" s="36"/>
      <c r="I15" s="32" t="s">
        <v>208</v>
      </c>
      <c r="J15" s="33" t="s">
        <v>1059</v>
      </c>
      <c r="K15" s="33" t="s">
        <v>206</v>
      </c>
      <c r="L15" s="33" t="str">
        <f t="shared" si="0"/>
        <v>,'',''</v>
      </c>
      <c r="M15" s="34" t="s">
        <v>207</v>
      </c>
      <c r="O15" s="1" t="str">
        <f t="shared" si="1"/>
        <v/>
      </c>
      <c r="P15" s="1" t="str">
        <f t="shared" si="2"/>
        <v/>
      </c>
      <c r="Q15" s="1" t="str">
        <f t="shared" si="3"/>
        <v/>
      </c>
      <c r="S15" s="1"/>
      <c r="T15" s="1"/>
      <c r="U15" s="1"/>
    </row>
    <row r="16" spans="1:21">
      <c r="D16" s="145" t="s">
        <v>43</v>
      </c>
      <c r="E16" s="36"/>
      <c r="F16" s="36"/>
      <c r="G16" s="36"/>
      <c r="I16" s="32" t="s">
        <v>208</v>
      </c>
      <c r="J16" s="33" t="s">
        <v>1059</v>
      </c>
      <c r="K16" s="33" t="s">
        <v>206</v>
      </c>
      <c r="L16" s="33" t="str">
        <f t="shared" si="0"/>
        <v>,'',''</v>
      </c>
      <c r="M16" s="34" t="s">
        <v>207</v>
      </c>
      <c r="O16" s="1" t="str">
        <f t="shared" si="1"/>
        <v/>
      </c>
      <c r="P16" s="1" t="str">
        <f t="shared" si="2"/>
        <v/>
      </c>
      <c r="Q16" s="1" t="str">
        <f t="shared" si="3"/>
        <v/>
      </c>
      <c r="S16" s="1"/>
      <c r="T16" s="1"/>
      <c r="U16" s="1"/>
    </row>
    <row r="17" spans="4:21">
      <c r="D17" s="145" t="s">
        <v>43</v>
      </c>
      <c r="E17" s="36"/>
      <c r="F17" s="36"/>
      <c r="G17" s="36"/>
      <c r="I17" s="32" t="s">
        <v>208</v>
      </c>
      <c r="J17" s="33" t="s">
        <v>1059</v>
      </c>
      <c r="K17" s="33" t="s">
        <v>206</v>
      </c>
      <c r="L17" s="33" t="str">
        <f t="shared" si="0"/>
        <v>,'',''</v>
      </c>
      <c r="M17" s="34" t="s">
        <v>207</v>
      </c>
      <c r="O17" s="1" t="str">
        <f t="shared" si="1"/>
        <v/>
      </c>
      <c r="P17" s="1" t="str">
        <f t="shared" si="2"/>
        <v/>
      </c>
      <c r="Q17" s="1" t="str">
        <f t="shared" si="3"/>
        <v/>
      </c>
      <c r="S17" s="1"/>
      <c r="T17" s="1"/>
      <c r="U17" s="1"/>
    </row>
    <row r="18" spans="4:21">
      <c r="D18" s="145" t="s">
        <v>43</v>
      </c>
      <c r="E18" s="36"/>
      <c r="F18" s="36"/>
      <c r="G18" s="36"/>
      <c r="I18" s="32" t="s">
        <v>208</v>
      </c>
      <c r="J18" s="33" t="s">
        <v>1059</v>
      </c>
      <c r="K18" s="33" t="s">
        <v>206</v>
      </c>
      <c r="L18" s="33" t="str">
        <f t="shared" si="0"/>
        <v>,'',''</v>
      </c>
      <c r="M18" s="34" t="s">
        <v>207</v>
      </c>
      <c r="O18" s="1" t="str">
        <f t="shared" si="1"/>
        <v/>
      </c>
      <c r="P18" s="1" t="str">
        <f t="shared" si="2"/>
        <v/>
      </c>
      <c r="Q18" s="1" t="str">
        <f t="shared" si="3"/>
        <v/>
      </c>
      <c r="S18" s="1"/>
      <c r="T18" s="1"/>
      <c r="U18" s="1"/>
    </row>
  </sheetData>
  <mergeCells count="3">
    <mergeCell ref="A1:C1"/>
    <mergeCell ref="E1:G1"/>
    <mergeCell ref="I1:M1"/>
  </mergeCells>
  <phoneticPr fontId="3"/>
  <conditionalFormatting sqref="A1">
    <cfRule type="cellIs" dxfId="2" priority="1" stopIfTrue="1" operator="equal">
      <formula>"-設定しない-"</formula>
    </cfRule>
    <cfRule type="cellIs" dxfId="1" priority="2" stopIfTrue="1" operator="equal">
      <formula>"-ユーザ毎に設定が有効になる項目の為省略-"</formula>
    </cfRule>
    <cfRule type="cellIs" dxfId="0" priority="3" stopIfTrue="1" operator="equal">
      <formula>"□"</formula>
    </cfRule>
  </conditionalFormatting>
  <hyperlinks>
    <hyperlink ref="D1" location="テーブル一覧!A1" display="一覧へ" xr:uid="{F95AFB42-EF13-40EC-9202-8BCA079B5FB1}"/>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41</vt:i4>
      </vt:variant>
      <vt:variant>
        <vt:lpstr>名前付き一覧</vt:lpstr>
      </vt:variant>
      <vt:variant>
        <vt:i4>42</vt:i4>
      </vt:variant>
    </vt:vector>
  </HeadingPairs>
  <TitlesOfParts>
    <vt:vector size="83" baseType="lpstr">
      <vt:lpstr>修正履歴</vt:lpstr>
      <vt:lpstr>テーブル一覧</vt:lpstr>
      <vt:lpstr>1_プロファイルマスタ</vt:lpstr>
      <vt:lpstr>2_ユーザマスタ</vt:lpstr>
      <vt:lpstr>3_パスワード履歴</vt:lpstr>
      <vt:lpstr>4_接続状態管理</vt:lpstr>
      <vt:lpstr>5_部店マスタ</vt:lpstr>
      <vt:lpstr>6_ユーザ部店設定</vt:lpstr>
      <vt:lpstr>7_取引分類マスタ</vt:lpstr>
      <vt:lpstr>8_取引マスタ</vt:lpstr>
      <vt:lpstr>9_操作マスタ</vt:lpstr>
      <vt:lpstr>10_実行権限マスタ</vt:lpstr>
      <vt:lpstr>11_プロファイル設定</vt:lpstr>
      <vt:lpstr>12_ファイル属性管理</vt:lpstr>
      <vt:lpstr>13_ファイル属性設定</vt:lpstr>
      <vt:lpstr>14_通番管理</vt:lpstr>
      <vt:lpstr>15_リスト発行元マスタ</vt:lpstr>
      <vt:lpstr>16_リスト名マスタ</vt:lpstr>
      <vt:lpstr>17_コード設定マスタ</vt:lpstr>
      <vt:lpstr>18_セキュリティ設定</vt:lpstr>
      <vt:lpstr>19_和暦西暦対応</vt:lpstr>
      <vt:lpstr>20_業務マスタ</vt:lpstr>
      <vt:lpstr>21_リスト登録情報</vt:lpstr>
      <vt:lpstr>22_フィルタリング対象リストマスタ</vt:lpstr>
      <vt:lpstr>23_フィルタリング定義マスタ</vt:lpstr>
      <vt:lpstr>24_リスト切替フィルタリング設定</vt:lpstr>
      <vt:lpstr>25_部店フィルタリング設定</vt:lpstr>
      <vt:lpstr>26_CIFファイルフィルタリング設定</vt:lpstr>
      <vt:lpstr>27_分割文字列設定</vt:lpstr>
      <vt:lpstr>28_シミュレーション定義マスタ</vt:lpstr>
      <vt:lpstr>29_リスト権限マスタ</vt:lpstr>
      <vt:lpstr>30_取引リスト表示管理</vt:lpstr>
      <vt:lpstr>31_リスト補足管理</vt:lpstr>
      <vt:lpstr>32_リスト検索項目管理</vt:lpstr>
      <vt:lpstr>33_リスト重複チェック項目管理</vt:lpstr>
      <vt:lpstr>34_リスト処理属性管理</vt:lpstr>
      <vt:lpstr>35_リスト取込マスタ</vt:lpstr>
      <vt:lpstr>36_バッチフィルタリング中断管理</vt:lpstr>
      <vt:lpstr>37_採番補助コード設定</vt:lpstr>
      <vt:lpstr>38_運用ファイルアップロード管理</vt:lpstr>
      <vt:lpstr>39_IPアドレス管理</vt:lpstr>
      <vt:lpstr>'1_プロファイルマスタ'!Print_Area</vt:lpstr>
      <vt:lpstr>'10_実行権限マスタ'!Print_Area</vt:lpstr>
      <vt:lpstr>'11_プロファイル設定'!Print_Area</vt:lpstr>
      <vt:lpstr>'12_ファイル属性管理'!Print_Area</vt:lpstr>
      <vt:lpstr>'13_ファイル属性設定'!Print_Area</vt:lpstr>
      <vt:lpstr>'14_通番管理'!Print_Area</vt:lpstr>
      <vt:lpstr>'15_リスト発行元マスタ'!Print_Area</vt:lpstr>
      <vt:lpstr>'16_リスト名マスタ'!Print_Area</vt:lpstr>
      <vt:lpstr>'17_コード設定マスタ'!Print_Area</vt:lpstr>
      <vt:lpstr>'18_セキュリティ設定'!Print_Area</vt:lpstr>
      <vt:lpstr>'19_和暦西暦対応'!Print_Area</vt:lpstr>
      <vt:lpstr>'2_ユーザマスタ'!Print_Area</vt:lpstr>
      <vt:lpstr>'20_業務マスタ'!Print_Area</vt:lpstr>
      <vt:lpstr>'21_リスト登録情報'!Print_Area</vt:lpstr>
      <vt:lpstr>'22_フィルタリング対象リストマスタ'!Print_Area</vt:lpstr>
      <vt:lpstr>'23_フィルタリング定義マスタ'!Print_Area</vt:lpstr>
      <vt:lpstr>'24_リスト切替フィルタリング設定'!Print_Area</vt:lpstr>
      <vt:lpstr>'25_部店フィルタリング設定'!Print_Area</vt:lpstr>
      <vt:lpstr>'26_CIFファイルフィルタリング設定'!Print_Area</vt:lpstr>
      <vt:lpstr>'27_分割文字列設定'!Print_Area</vt:lpstr>
      <vt:lpstr>'28_シミュレーション定義マスタ'!Print_Area</vt:lpstr>
      <vt:lpstr>'29_リスト権限マスタ'!Print_Area</vt:lpstr>
      <vt:lpstr>'3_パスワード履歴'!Print_Area</vt:lpstr>
      <vt:lpstr>'30_取引リスト表示管理'!Print_Area</vt:lpstr>
      <vt:lpstr>'31_リスト補足管理'!Print_Area</vt:lpstr>
      <vt:lpstr>'32_リスト検索項目管理'!Print_Area</vt:lpstr>
      <vt:lpstr>'33_リスト重複チェック項目管理'!Print_Area</vt:lpstr>
      <vt:lpstr>'34_リスト処理属性管理'!Print_Area</vt:lpstr>
      <vt:lpstr>'35_リスト取込マスタ'!Print_Area</vt:lpstr>
      <vt:lpstr>'36_バッチフィルタリング中断管理'!Print_Area</vt:lpstr>
      <vt:lpstr>'37_採番補助コード設定'!Print_Area</vt:lpstr>
      <vt:lpstr>'38_運用ファイルアップロード管理'!Print_Area</vt:lpstr>
      <vt:lpstr>'39_IPアドレス管理'!Print_Area</vt:lpstr>
      <vt:lpstr>'4_接続状態管理'!Print_Area</vt:lpstr>
      <vt:lpstr>'5_部店マスタ'!Print_Area</vt:lpstr>
      <vt:lpstr>'6_ユーザ部店設定'!Print_Area</vt:lpstr>
      <vt:lpstr>'7_取引分類マスタ'!Print_Area</vt:lpstr>
      <vt:lpstr>'8_取引マスタ'!Print_Area</vt:lpstr>
      <vt:lpstr>'9_操作マスタ'!Print_Area</vt:lpstr>
      <vt:lpstr>テーブル一覧!Print_Area</vt:lpstr>
      <vt:lpstr>修正履歴!Print_Area</vt:lpstr>
      <vt:lpstr>修正履歴!Print_Titles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NTTDG</dc:creator>
  <cp:lastModifiedBy>阿部 杏子/Abe, Kyoko (ndlc)</cp:lastModifiedBy>
  <cp:lastPrinted>2024-11-20T11:51:00Z</cp:lastPrinted>
  <dcterms:created xsi:type="dcterms:W3CDTF">1996-10-14T23:33:28Z</dcterms:created>
  <dcterms:modified xsi:type="dcterms:W3CDTF">2026-10-01T11:49:54Z</dcterms:modified>
</cp:coreProperties>
</file>